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leja\OneDrive\Documents\GitHub\project5_AdventureWorkSales\"/>
    </mc:Choice>
  </mc:AlternateContent>
  <xr:revisionPtr revIDLastSave="0" documentId="8_{E25DDDA9-99E5-4A7D-BD77-4FEC9E32449B}" xr6:coauthVersionLast="47" xr6:coauthVersionMax="47" xr10:uidLastSave="{00000000-0000-0000-0000-000000000000}"/>
  <bookViews>
    <workbookView xWindow="-108" yWindow="-108" windowWidth="23256" windowHeight="12456" firstSheet="3" activeTab="5" xr2:uid="{CF402FA0-1F2C-4469-9677-992BD49B0FF4}"/>
  </bookViews>
  <sheets>
    <sheet name="Pivot_ProfitByYear" sheetId="1" r:id="rId1"/>
    <sheet name="Pivot_ProfitByMonth-Day-Qtr" sheetId="8" r:id="rId2"/>
    <sheet name="Pivot_Product_Analysis" sheetId="10" r:id="rId3"/>
    <sheet name="Pivot_Customers_Analysis" sheetId="11" r:id="rId4"/>
    <sheet name="Time_Series_Dashboard" sheetId="7" r:id="rId5"/>
    <sheet name="Products_Customer_Dashboard" sheetId="9" r:id="rId6"/>
  </sheets>
  <definedNames>
    <definedName name="_xlchart.v5.0" hidden="1">Pivot_Customers_Analysis!$AA$22</definedName>
    <definedName name="_xlchart.v5.1" hidden="1">Pivot_Customers_Analysis!$AA$23:$AA$28</definedName>
    <definedName name="_xlchart.v5.2" hidden="1">Pivot_Customers_Analysis!$AB$22</definedName>
    <definedName name="_xlchart.v5.3" hidden="1">Pivot_Customers_Analysis!$AB$23:$AB$28</definedName>
    <definedName name="LookUpTable" localSheetId="3">Pivot_Customers_Analysis!#REF!</definedName>
    <definedName name="LookUpTable" localSheetId="2">Pivot_Product_Analysis!#REF!</definedName>
    <definedName name="LookUpTable" localSheetId="1">'Pivot_ProfitByMonth-Day-Qtr'!#REF!</definedName>
    <definedName name="LookUpTable">Pivot_ProfitByYear!$O$2:$U$6</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1c2336d7-7e56-47c7-8d95-bf02d05935ec" name="FactInternetSales" connection="Query - FactInternetSales"/>
          <x15:modelTable id="DimSalesTerritory_9b30b112-6f82-4eae-81e0-88564f698bf4" name="DimSalesTerritory" connection="Query - DimSalesTerritory"/>
          <x15:modelTable id="DimProduct_37a290ed-8d63-481b-a17d-93e7134edb2b" name="DimProduct" connection="Query - DimProduct"/>
          <x15:modelTable id="DimCustomer_45261498-3577-4669-9169-3e5a03954eb5" name="DimCustomer" connection="Query - DimCustomer"/>
          <x15:modelTable id="DimDate_cf22ec67-5503-4b60-8ca8-1f6ae10b5bba" name="DimDate" connection="Query - DimDate"/>
          <x15:modelTable id="DimGeography_c54d2b7a-de2f-4dd8-a128-c968a934a7d2" name="DimGeography" connection="Query - DimGeography"/>
          <x15:modelTable id="All Measures_4342da97-33bf-4e39-b94a-2de1c2cb6b9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4" i="11" l="1"/>
  <c r="AE4" i="11"/>
  <c r="AF4" i="11" s="1"/>
  <c r="AE3" i="11"/>
  <c r="AA23" i="11"/>
  <c r="AB23" i="11"/>
  <c r="AA24" i="11"/>
  <c r="AB24" i="11"/>
  <c r="AA25" i="11"/>
  <c r="AB25" i="11"/>
  <c r="AA26" i="11"/>
  <c r="AB26" i="11"/>
  <c r="AA27" i="11"/>
  <c r="AB27" i="11"/>
  <c r="AA28" i="11"/>
  <c r="AB28" i="11"/>
  <c r="AB22" i="11"/>
  <c r="AA22" i="11"/>
  <c r="AC13" i="11"/>
  <c r="AC14" i="11"/>
  <c r="AC15" i="11"/>
  <c r="AC16" i="11"/>
  <c r="AC17" i="11"/>
  <c r="AC18" i="11"/>
  <c r="AC12" i="11"/>
  <c r="U13" i="11"/>
  <c r="V13" i="11"/>
  <c r="U14" i="11"/>
  <c r="U15" i="11"/>
  <c r="V15" i="11"/>
  <c r="U16" i="11"/>
  <c r="V16" i="11"/>
  <c r="U17" i="11"/>
  <c r="V17" i="11"/>
  <c r="U18" i="11"/>
  <c r="V18" i="11"/>
  <c r="V12" i="11"/>
  <c r="U12" i="11"/>
  <c r="P15" i="11"/>
  <c r="P14" i="11"/>
  <c r="O14" i="11"/>
  <c r="O15" i="11"/>
  <c r="O13" i="11"/>
  <c r="J4" i="11"/>
  <c r="F5" i="11"/>
  <c r="G5" i="11" s="1"/>
  <c r="F8" i="11"/>
  <c r="E8" i="11"/>
  <c r="F7" i="11"/>
  <c r="G7" i="11" s="1"/>
  <c r="E7" i="11"/>
  <c r="F6" i="11"/>
  <c r="G6" i="11" s="1"/>
  <c r="E6" i="11"/>
  <c r="E5" i="11"/>
  <c r="F4" i="11"/>
  <c r="G4" i="11" s="1"/>
  <c r="E4" i="11"/>
  <c r="F3" i="11"/>
  <c r="E3" i="11"/>
  <c r="O32" i="10"/>
  <c r="P32" i="10"/>
  <c r="O33" i="10"/>
  <c r="P33" i="10"/>
  <c r="P31" i="10"/>
  <c r="O31" i="10"/>
  <c r="Y3" i="1"/>
  <c r="Z7" i="1" s="1"/>
  <c r="S12" i="10"/>
  <c r="T12" i="10" s="1"/>
  <c r="R11" i="10"/>
  <c r="R12" i="10"/>
  <c r="R13" i="10"/>
  <c r="S13" i="10"/>
  <c r="T13" i="10" s="1"/>
  <c r="R14" i="10"/>
  <c r="S14" i="10"/>
  <c r="T14" i="10" s="1"/>
  <c r="R15" i="10"/>
  <c r="S15" i="10"/>
  <c r="R16" i="10"/>
  <c r="S16" i="10"/>
  <c r="R17" i="10"/>
  <c r="S17" i="10"/>
  <c r="R18" i="10"/>
  <c r="S18" i="10"/>
  <c r="R19" i="10"/>
  <c r="S19" i="10"/>
  <c r="S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G11" i="10"/>
  <c r="F11" i="10"/>
  <c r="F4" i="10"/>
  <c r="G4" i="10"/>
  <c r="H4" i="10" s="1"/>
  <c r="F5" i="10"/>
  <c r="G5" i="10"/>
  <c r="H5" i="10" s="1"/>
  <c r="F6" i="10"/>
  <c r="G6" i="10"/>
  <c r="H6" i="10" s="1"/>
  <c r="F7" i="10"/>
  <c r="G7" i="10"/>
  <c r="H7" i="10" s="1"/>
  <c r="F8" i="10"/>
  <c r="G8" i="10"/>
  <c r="H8" i="10" s="1"/>
  <c r="G3" i="10"/>
  <c r="F3" i="10"/>
  <c r="E35" i="8"/>
  <c r="E34" i="8"/>
  <c r="G21" i="8"/>
  <c r="H21" i="8"/>
  <c r="G22" i="8"/>
  <c r="H22" i="8"/>
  <c r="G23" i="8"/>
  <c r="H23" i="8"/>
  <c r="G24" i="8"/>
  <c r="H24" i="8"/>
  <c r="G25" i="8"/>
  <c r="H25" i="8"/>
  <c r="G26" i="8"/>
  <c r="H26" i="8"/>
  <c r="G27" i="8"/>
  <c r="H27" i="8"/>
  <c r="H20" i="8"/>
  <c r="G20" i="8"/>
  <c r="H8" i="8"/>
  <c r="G3" i="8"/>
  <c r="H3" i="8" s="1"/>
  <c r="G4" i="8"/>
  <c r="H4" i="8" s="1"/>
  <c r="G2" i="8"/>
  <c r="H2" i="8" s="1"/>
  <c r="Z39" i="1"/>
  <c r="Z27" i="1"/>
  <c r="Z33" i="1"/>
  <c r="Z21" i="1"/>
  <c r="Z15" i="1"/>
  <c r="Z8" i="1"/>
  <c r="D16" i="1" a="1"/>
  <c r="D16" i="1" s="1"/>
  <c r="D17" i="1" a="1"/>
  <c r="D17" i="1" s="1"/>
  <c r="D18" i="1" a="1"/>
  <c r="D18" i="1" s="1"/>
  <c r="D19" i="1" a="1"/>
  <c r="D19" i="1" s="1"/>
  <c r="D15" i="1" a="1"/>
  <c r="D15" i="1" s="1"/>
  <c r="E15" i="1" s="1"/>
  <c r="C16" i="1"/>
  <c r="C17" i="1"/>
  <c r="C18" i="1"/>
  <c r="C19" i="1"/>
  <c r="C15" i="1"/>
  <c r="G6" i="8" l="1"/>
  <c r="AC5" i="11" a="1"/>
  <c r="AC5" i="11" s="1"/>
  <c r="AC7" i="11" a="1"/>
  <c r="AC7" i="11" s="1"/>
  <c r="AE7" i="11"/>
  <c r="AF3" i="11"/>
  <c r="AE10" i="11" s="1"/>
  <c r="AC4" i="11" a="1"/>
  <c r="AC4" i="11" s="1"/>
  <c r="AC9" i="11" a="1"/>
  <c r="AC9" i="11" s="1"/>
  <c r="AC8" i="11" a="1"/>
  <c r="AC8" i="11" s="1"/>
  <c r="AC6" i="11" a="1"/>
  <c r="AC6" i="11" s="1"/>
  <c r="V21" i="11"/>
  <c r="V23" i="11" s="1"/>
  <c r="V25" i="11" s="1"/>
  <c r="W18" i="11"/>
  <c r="W17" i="11"/>
  <c r="W16" i="11"/>
  <c r="W15" i="11"/>
  <c r="W14" i="11"/>
  <c r="W13" i="11"/>
  <c r="J3" i="11"/>
  <c r="K4" i="11" s="1"/>
  <c r="Q33" i="10"/>
  <c r="G8" i="11"/>
  <c r="Q32" i="10"/>
  <c r="K3" i="10"/>
  <c r="K4" i="10"/>
  <c r="G34" i="8"/>
  <c r="G37" i="8" s="1"/>
  <c r="E23" i="1"/>
  <c r="L21" i="8"/>
  <c r="L23" i="8"/>
  <c r="L22" i="8"/>
  <c r="AA27" i="1"/>
  <c r="Z38" i="1"/>
  <c r="AA38" i="1" s="1"/>
  <c r="AA39" i="1"/>
  <c r="Z32" i="1"/>
  <c r="AA32" i="1" s="1"/>
  <c r="AA33" i="1"/>
  <c r="AA8" i="1"/>
  <c r="Z14" i="1"/>
  <c r="AA14" i="1" s="1"/>
  <c r="AA15" i="1"/>
  <c r="Z20" i="1"/>
  <c r="AA20" i="1" s="1"/>
  <c r="AA21" i="1"/>
  <c r="Z26" i="1"/>
  <c r="AA26" i="1" s="1"/>
  <c r="E17" i="1"/>
  <c r="F17" i="1" s="1"/>
  <c r="E16" i="1"/>
  <c r="F16" i="1" s="1"/>
  <c r="E19" i="1"/>
  <c r="F19" i="1" s="1"/>
  <c r="E18" i="1"/>
  <c r="F18" i="1" s="1"/>
  <c r="AB20" i="1" l="1"/>
  <c r="AB39" i="1"/>
  <c r="AB15" i="1"/>
  <c r="AB26" i="1"/>
  <c r="AB33" i="1"/>
  <c r="AB27" i="1"/>
  <c r="AB38" i="1"/>
  <c r="AB14" i="1"/>
  <c r="AB32" i="1"/>
  <c r="AB34" i="1" s="1"/>
  <c r="AB21" i="1"/>
  <c r="V22" i="11"/>
  <c r="L3" i="10"/>
  <c r="K3" i="11"/>
  <c r="L4" i="10"/>
  <c r="I25" i="8" a="1"/>
  <c r="I25" i="8" s="1"/>
  <c r="I23" i="8" a="1"/>
  <c r="I23" i="8" s="1"/>
  <c r="I26" i="8" a="1"/>
  <c r="I26" i="8" s="1"/>
  <c r="I27" i="8" a="1"/>
  <c r="I27" i="8" s="1"/>
  <c r="I22" i="8" a="1"/>
  <c r="I22" i="8" s="1"/>
  <c r="I24" i="8" a="1"/>
  <c r="I24" i="8" s="1"/>
  <c r="I21" i="8" a="1"/>
  <c r="I21" i="8" s="1"/>
  <c r="AA7" i="1"/>
  <c r="AB7" i="1" s="1"/>
  <c r="P10" i="1"/>
  <c r="C23" i="1"/>
  <c r="C24" i="1" s="1"/>
  <c r="AB22" i="1" l="1"/>
  <c r="AB16" i="1"/>
  <c r="AB28" i="1"/>
  <c r="I29" i="8"/>
  <c r="AB8" i="1"/>
  <c r="AB9" i="1" s="1"/>
  <c r="AB4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CAADDD-002F-496B-B6C6-3568764FDD08}" name="Query - All Measures" description="Connection to the 'All Measures' query in the workbook." type="100" refreshedVersion="8" minRefreshableVersion="5">
    <extLst>
      <ext xmlns:x15="http://schemas.microsoft.com/office/spreadsheetml/2010/11/main" uri="{DE250136-89BD-433C-8126-D09CA5730AF9}">
        <x15:connection id="d9d81723-0bbd-4670-9ae0-7d71f1ff513e">
          <x15:oledbPr connection="Provider=Microsoft.Mashup.OleDb.1;Data Source=$Workbook$;Location=&quot;All Measures&quot;;Extended Properties=&quot;&quot;">
            <x15:dbTables>
              <x15:dbTable name="All Measures"/>
            </x15:dbTables>
          </x15:oledbPr>
        </x15:connection>
      </ext>
    </extLst>
  </connection>
  <connection id="2" xr16:uid="{EA6DB48C-40E0-4A62-A75C-9E4AB6F8679D}" name="Query - DimCustomer" description="Connection to the 'DimCustomer' query in the workbook." type="100" refreshedVersion="8" minRefreshableVersion="5">
    <extLst>
      <ext xmlns:x15="http://schemas.microsoft.com/office/spreadsheetml/2010/11/main" uri="{DE250136-89BD-433C-8126-D09CA5730AF9}">
        <x15:connection id="4e95cb9d-1efb-4285-8bfb-6033201ddb99"/>
      </ext>
    </extLst>
  </connection>
  <connection id="3" xr16:uid="{D9EF7919-83C9-4FBF-A8C6-A8791BC4636F}" name="Query - DimDate" description="Connection to the 'DimDate' query in the workbook." type="100" refreshedVersion="8" minRefreshableVersion="5">
    <extLst>
      <ext xmlns:x15="http://schemas.microsoft.com/office/spreadsheetml/2010/11/main" uri="{DE250136-89BD-433C-8126-D09CA5730AF9}">
        <x15:connection id="7bbd01e0-a3b8-48f3-bd11-2a065d8b178c"/>
      </ext>
    </extLst>
  </connection>
  <connection id="4" xr16:uid="{3DE4362D-D1CB-412F-B3DE-B5469C2FF83C}" name="Query - DimGeography" description="Connection to the 'DimGeography' query in the workbook." type="100" refreshedVersion="8" minRefreshableVersion="5">
    <extLst>
      <ext xmlns:x15="http://schemas.microsoft.com/office/spreadsheetml/2010/11/main" uri="{DE250136-89BD-433C-8126-D09CA5730AF9}">
        <x15:connection id="a8639f08-0955-466a-b414-6250a0580c85"/>
      </ext>
    </extLst>
  </connection>
  <connection id="5" xr16:uid="{81369158-6B94-4701-AFEE-6D100FEB65D9}" name="Query - DimProduct" description="Connection to the 'DimProduct' query in the workbook." type="100" refreshedVersion="8" minRefreshableVersion="5">
    <extLst>
      <ext xmlns:x15="http://schemas.microsoft.com/office/spreadsheetml/2010/11/main" uri="{DE250136-89BD-433C-8126-D09CA5730AF9}">
        <x15:connection id="af5afbbf-6644-4a25-a2e8-e9b6fa1ca10a"/>
      </ext>
    </extLst>
  </connection>
  <connection id="6" xr16:uid="{97A0719B-B0BB-4B25-9BD4-6E998B5A92F0}" name="Query - DimSalesTerritory" description="Connection to the 'DimSalesTerritory' query in the workbook." type="100" refreshedVersion="8" minRefreshableVersion="5">
    <extLst>
      <ext xmlns:x15="http://schemas.microsoft.com/office/spreadsheetml/2010/11/main" uri="{DE250136-89BD-433C-8126-D09CA5730AF9}">
        <x15:connection id="909123a5-4fdd-4d18-ba83-f3f2ff10cce0"/>
      </ext>
    </extLst>
  </connection>
  <connection id="7" xr16:uid="{F76C90D1-EC12-479B-AA5C-B9B86F9DA643}" name="Query - FactInternetSales" description="Connection to the 'FactInternetSales' query in the workbook." type="100" refreshedVersion="8" minRefreshableVersion="5">
    <extLst>
      <ext xmlns:x15="http://schemas.microsoft.com/office/spreadsheetml/2010/11/main" uri="{DE250136-89BD-433C-8126-D09CA5730AF9}">
        <x15:connection id="130c6076-9a52-4eac-803e-d8deafde1d94"/>
      </ext>
    </extLst>
  </connection>
  <connection id="8" xr16:uid="{8EB27C46-FABE-48D0-8493-B9F0CCD4BF6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<sst xmlns="http://schemas.openxmlformats.org/spreadsheetml/2006/main" count="19105" uniqueCount="19036">
  <si>
    <t>#Transactions</t>
  </si>
  <si>
    <t>All Products</t>
  </si>
  <si>
    <t>Sold Products</t>
  </si>
  <si>
    <t>Unsold Products</t>
  </si>
  <si>
    <t>% Profit Margin</t>
  </si>
  <si>
    <t xml:space="preserve"> COGS</t>
  </si>
  <si>
    <t xml:space="preserve"> TotalRevenue</t>
  </si>
  <si>
    <t xml:space="preserve"> TotalProfit</t>
  </si>
  <si>
    <t xml:space="preserve"> OrderQuantity</t>
  </si>
  <si>
    <t>Year</t>
  </si>
  <si>
    <t>Option button</t>
  </si>
  <si>
    <t>Above average</t>
  </si>
  <si>
    <t>Total</t>
  </si>
  <si>
    <t>Percentage</t>
  </si>
  <si>
    <t>Caption</t>
  </si>
  <si>
    <t>Revenue</t>
  </si>
  <si>
    <t>Profit</t>
  </si>
  <si>
    <t>Check selected year</t>
  </si>
  <si>
    <t>Selected year</t>
  </si>
  <si>
    <t>Previous Year</t>
  </si>
  <si>
    <t>YoY Change</t>
  </si>
  <si>
    <t>Total Revenue</t>
  </si>
  <si>
    <t>COGS</t>
  </si>
  <si>
    <t>Total Profit</t>
  </si>
  <si>
    <t>Total COGS</t>
  </si>
  <si>
    <t>Total Order Quantity</t>
  </si>
  <si>
    <t>Order Quantity</t>
  </si>
  <si>
    <t>Total % Profit Margin</t>
  </si>
  <si>
    <t>Total # of Transactions</t>
  </si>
  <si>
    <t># of Transactions</t>
  </si>
  <si>
    <t>Jul</t>
  </si>
  <si>
    <t>Month Name</t>
  </si>
  <si>
    <t>Day Name</t>
  </si>
  <si>
    <t>Fri</t>
  </si>
  <si>
    <t>Mon</t>
  </si>
  <si>
    <t>Sat</t>
  </si>
  <si>
    <t>Sun</t>
  </si>
  <si>
    <t>Thu</t>
  </si>
  <si>
    <t>Tue</t>
  </si>
  <si>
    <t>Wed</t>
  </si>
  <si>
    <t>WeekTypes</t>
  </si>
  <si>
    <t>Weekday</t>
  </si>
  <si>
    <t>Weekend</t>
  </si>
  <si>
    <t>Quarter</t>
  </si>
  <si>
    <t>Qtr-3</t>
  </si>
  <si>
    <t>Qtr-4</t>
  </si>
  <si>
    <t>Qtr-1</t>
  </si>
  <si>
    <t>Qtr-2</t>
  </si>
  <si>
    <t>ProductName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</si>
  <si>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</si>
  <si>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</si>
  <si>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</si>
  <si>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</si>
  <si>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</si>
  <si>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</si>
  <si>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</si>
  <si>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</si>
  <si>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</si>
  <si>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</si>
  <si>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</si>
  <si>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</si>
  <si>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</si>
  <si>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</si>
  <si>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</si>
  <si>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</si>
  <si>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</si>
  <si>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</si>
  <si>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</si>
  <si>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</si>
  <si>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</si>
  <si>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</si>
  <si>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</si>
  <si>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</si>
  <si>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</si>
  <si>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</si>
  <si>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</si>
  <si>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</si>
  <si>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</si>
  <si>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</si>
  <si>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</si>
  <si>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</si>
  <si>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</si>
  <si>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</si>
  <si>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</si>
  <si>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</si>
  <si>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</si>
  <si>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</si>
  <si>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</si>
  <si>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</si>
  <si>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</si>
  <si>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</si>
  <si>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</si>
  <si>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</si>
  <si>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Touring-1000 Blue, 46</t>
  </si>
  <si>
    <t>Touring-1000 Yellow, 46</t>
  </si>
  <si>
    <t>Road-350-W Yellow, 42</t>
  </si>
  <si>
    <t>Road-350-W Yellow, 48</t>
  </si>
  <si>
    <t>Touring-1000 Yellow, 60</t>
  </si>
  <si>
    <t>Touring-1000 Blue, 54</t>
  </si>
  <si>
    <t>Road-350-W Yellow, 44</t>
  </si>
  <si>
    <t>Touring-1000 Blue, 60</t>
  </si>
  <si>
    <t>Touring-1000 Yellow, 54</t>
  </si>
  <si>
    <t>Touring-1000 Yellow, 50</t>
  </si>
  <si>
    <t>Road-350-W Yellow, 40</t>
  </si>
  <si>
    <t>Touring-1000 Blue, 50</t>
  </si>
  <si>
    <t>Road-750 Black, 58</t>
  </si>
  <si>
    <t>Road-750 Black, 52</t>
  </si>
  <si>
    <t>Road-750 Black, 44</t>
  </si>
  <si>
    <t>Road-750 Black, 48</t>
  </si>
  <si>
    <t>Mountain-400-W Silver, 46</t>
  </si>
  <si>
    <t>Mountain-400-W Silver, 42</t>
  </si>
  <si>
    <t>Mountain-400-W Silver, 40</t>
  </si>
  <si>
    <t>Touring-2000 Blue, 54</t>
  </si>
  <si>
    <t>Sport-100 Helmet, Red</t>
  </si>
  <si>
    <t>Sport-100 Helmet, Blue</t>
  </si>
  <si>
    <t>Sport-100 Helmet, Black</t>
  </si>
  <si>
    <t>Touring-3000 Blue, 44</t>
  </si>
  <si>
    <t>Touring-3000 Blue, 54</t>
  </si>
  <si>
    <t>Hydration Pack - 70 oz.</t>
  </si>
  <si>
    <t>Touring-3000 Blue, 62</t>
  </si>
  <si>
    <t>Touring-2000 Blue, 60</t>
  </si>
  <si>
    <t>Touring-3000 Yellow, 44</t>
  </si>
  <si>
    <t>All-Purpose Bike Stand</t>
  </si>
  <si>
    <t>Touring-3000 Blue, 58</t>
  </si>
  <si>
    <t>Touring-3000 Yellow, 58</t>
  </si>
  <si>
    <t>HL Mountain Tire</t>
  </si>
  <si>
    <t>Touring-2000 Blue, 50</t>
  </si>
  <si>
    <t>Hitch Rack - 4-Bike</t>
  </si>
  <si>
    <t>ML Road Tire</t>
  </si>
  <si>
    <t>Mountain-400-W Silver, 38</t>
  </si>
  <si>
    <t>Mountain-500 Silver, 52</t>
  </si>
  <si>
    <t>Fender Set - Mountain</t>
  </si>
  <si>
    <t>Touring-3000 Yellow, 50</t>
  </si>
  <si>
    <t>Touring-3000 Blue, 50</t>
  </si>
  <si>
    <t>Touring-2000 Blue, 46</t>
  </si>
  <si>
    <t>Touring-3000 Yellow, 62</t>
  </si>
  <si>
    <t>Mountain-500 Black, 48</t>
  </si>
  <si>
    <t>ML Mountain Tire</t>
  </si>
  <si>
    <t>LL Mountain Tire</t>
  </si>
  <si>
    <t>HL Road Tire</t>
  </si>
  <si>
    <t>Mountain-500 Black, 44</t>
  </si>
  <si>
    <t>Mountain-500 Silver, 48</t>
  </si>
  <si>
    <t>Touring-3000 Yellow, 54</t>
  </si>
  <si>
    <t>Road Bottle Cage</t>
  </si>
  <si>
    <t>Women's Mountain Shorts, L</t>
  </si>
  <si>
    <t>Water Bottle - 30 oz.</t>
  </si>
  <si>
    <t>LL Road Tire</t>
  </si>
  <si>
    <t>Women's Mountain Shorts, M</t>
  </si>
  <si>
    <t>Mountain-500 Black, 52</t>
  </si>
  <si>
    <t>Classic Vest, L</t>
  </si>
  <si>
    <t>Short-Sleeve Classic Jersey, XL</t>
  </si>
  <si>
    <t>Short-Sleeve Classic Jersey, M</t>
  </si>
  <si>
    <t>Half-Finger Gloves, M</t>
  </si>
  <si>
    <t>Touring Tire</t>
  </si>
  <si>
    <t>Mountain-500 Black, 40</t>
  </si>
  <si>
    <t>Classic Vest, M</t>
  </si>
  <si>
    <t>Mountain Tire Tube</t>
  </si>
  <si>
    <t>Short-Sleeve Classic Jersey, S</t>
  </si>
  <si>
    <t>Short-Sleeve Classic Jersey, L</t>
  </si>
  <si>
    <t>Half-Finger Gloves, L</t>
  </si>
  <si>
    <t>Mountain Bottle Cage</t>
  </si>
  <si>
    <t>Half-Finger Gloves, S</t>
  </si>
  <si>
    <t>Classic Vest, S</t>
  </si>
  <si>
    <t>Road Tire Tube</t>
  </si>
  <si>
    <t>Mountain-500 Silver, 40</t>
  </si>
  <si>
    <t>Women's Mountain Shorts, S</t>
  </si>
  <si>
    <t>Mountain-500 Silver, 44</t>
  </si>
  <si>
    <t>Mountain-500 Silver, 42</t>
  </si>
  <si>
    <t>Bike Wash - Dissolver</t>
  </si>
  <si>
    <t>Patch Kit/8 Patches</t>
  </si>
  <si>
    <t>AWC Logo Cap</t>
  </si>
  <si>
    <t>Mountain-500 Black, 42</t>
  </si>
  <si>
    <t>Long-Sleeve Logo Jersey, XL</t>
  </si>
  <si>
    <t>Touring Tire Tube</t>
  </si>
  <si>
    <t>Long-Sleeve Logo Jersey, M</t>
  </si>
  <si>
    <t>Long-Sleeve Logo Jersey, L</t>
  </si>
  <si>
    <t>Long-Sleeve Logo Jersey, S</t>
  </si>
  <si>
    <t>Racing Socks, M</t>
  </si>
  <si>
    <t>Racing Socks, L</t>
  </si>
  <si>
    <t>Others</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</si>
  <si>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</si>
  <si>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</si>
  <si>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</si>
  <si>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</si>
  <si>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</si>
  <si>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</si>
  <si>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</si>
  <si>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</si>
  <si>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</si>
  <si>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</si>
  <si>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</si>
  <si>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</si>
  <si>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</si>
  <si>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</si>
  <si>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</si>
  <si>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</si>
  <si>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</si>
  <si>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</si>
  <si>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</si>
  <si>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</si>
  <si>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</si>
  <si>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</si>
  <si>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</si>
  <si>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</si>
  <si>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</si>
  <si>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</si>
  <si>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</si>
  <si>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</si>
  <si>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</si>
  <si>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</si>
  <si>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</si>
  <si>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</si>
  <si>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</si>
  <si>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</si>
  <si>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</si>
  <si>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</si>
  <si>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</si>
  <si>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</si>
  <si>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</si>
  <si>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</si>
  <si>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</si>
  <si>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</si>
  <si>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</si>
  <si>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</si>
  <si>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</si>
  <si>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</si>
  <si>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</si>
  <si>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</si>
  <si>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</si>
  <si>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</si>
  <si>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</si>
  <si>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</si>
  <si>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</si>
  <si>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</si>
  <si>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</si>
  <si>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</si>
  <si>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</si>
  <si>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</si>
  <si>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</si>
  <si>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</si>
  <si>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</si>
  <si>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</si>
  <si>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</si>
  <si>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</si>
  <si>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</si>
  <si>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</si>
  <si>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</si>
  <si>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</si>
  <si>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</si>
  <si>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</si>
  <si>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</si>
  <si>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</si>
  <si>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</si>
  <si>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</si>
  <si>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</si>
  <si>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</si>
  <si>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</si>
  <si>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</si>
  <si>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</si>
  <si>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</si>
  <si>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</si>
  <si>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</si>
  <si>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</si>
  <si>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</si>
  <si>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</si>
  <si>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</si>
  <si>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</si>
  <si>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</si>
  <si>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</si>
  <si>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</si>
  <si>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</si>
  <si>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</si>
  <si>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</si>
  <si>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</si>
  <si>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</si>
  <si>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</si>
  <si>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</si>
  <si>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</si>
  <si>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</si>
  <si>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</si>
  <si>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</si>
  <si>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</si>
  <si>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</si>
  <si>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</si>
  <si>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</si>
  <si>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</si>
  <si>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</si>
  <si>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</si>
  <si>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</si>
  <si>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</si>
  <si>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</si>
  <si>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</si>
  <si>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</si>
  <si>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</si>
  <si>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</si>
  <si>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</si>
  <si>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</si>
  <si>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</si>
  <si>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</si>
  <si>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</si>
  <si>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</si>
  <si>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</si>
  <si>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</si>
  <si>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</si>
  <si>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</si>
  <si>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</si>
  <si>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</si>
  <si>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</si>
  <si>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</si>
  <si>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</si>
  <si>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</si>
  <si>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</si>
  <si>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</si>
  <si>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</si>
  <si>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</si>
  <si>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</si>
  <si>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</si>
  <si>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</si>
  <si>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</si>
  <si>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</si>
  <si>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</si>
  <si>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</si>
  <si>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</si>
  <si>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</si>
  <si>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</si>
  <si>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</si>
  <si>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</si>
  <si>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</si>
  <si>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</si>
  <si>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</si>
  <si>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</si>
  <si>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</si>
  <si>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</si>
  <si>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</si>
  <si>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</si>
  <si>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</si>
  <si>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</si>
  <si>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</si>
  <si>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</si>
  <si>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</si>
  <si>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</si>
  <si>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</si>
  <si>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</si>
  <si>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</si>
  <si>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</si>
  <si>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</si>
  <si>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</si>
  <si>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</si>
  <si>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</si>
  <si>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</si>
  <si>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</si>
  <si>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</si>
  <si>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</si>
  <si>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</si>
  <si>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</si>
  <si>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</si>
  <si>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</si>
  <si>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</si>
  <si>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</si>
  <si>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</si>
  <si>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</si>
  <si>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</si>
  <si>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</si>
  <si>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</si>
  <si>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</si>
  <si>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</si>
  <si>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</si>
  <si>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</si>
  <si>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</si>
  <si>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</si>
  <si>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</si>
  <si>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</si>
  <si>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</si>
  <si>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</si>
  <si>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</si>
  <si>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</si>
  <si>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</si>
  <si>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</si>
  <si>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</si>
  <si>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</si>
  <si>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</si>
  <si>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</si>
  <si>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</si>
  <si>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</si>
  <si>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</si>
  <si>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</si>
  <si>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</si>
  <si>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</si>
  <si>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</si>
  <si>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</si>
  <si>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</si>
  <si>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</si>
  <si>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</si>
  <si>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</si>
  <si>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</si>
  <si>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</si>
  <si>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</si>
  <si>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</si>
  <si>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</si>
  <si>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</si>
  <si>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</si>
  <si>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</si>
  <si>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</si>
  <si>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</si>
  <si>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</si>
  <si>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</si>
  <si>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</si>
  <si>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</si>
  <si>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</si>
  <si>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</si>
  <si>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</si>
  <si>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</si>
  <si>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</si>
  <si>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</si>
  <si>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</si>
  <si>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</si>
  <si>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</si>
  <si>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</si>
  <si>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</si>
  <si>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</si>
  <si>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</si>
  <si>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</si>
  <si>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</si>
  <si>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</si>
  <si>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</si>
  <si>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</si>
  <si>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</si>
  <si>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</si>
  <si>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</si>
  <si>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</si>
  <si>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</si>
  <si>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</si>
  <si>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</si>
  <si>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</si>
  <si>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</si>
  <si>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</si>
  <si>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</si>
  <si>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</si>
  <si>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</si>
  <si>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</si>
  <si>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</si>
  <si>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</si>
  <si>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</si>
  <si>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</si>
  <si>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</si>
  <si>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</si>
  <si>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</si>
  <si>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</si>
  <si>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</si>
  <si>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</si>
  <si>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</si>
  <si>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</si>
  <si>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</si>
  <si>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</si>
  <si>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</si>
  <si>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</si>
  <si>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</si>
  <si>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</si>
  <si>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</si>
  <si>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</si>
  <si>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</si>
  <si>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</si>
  <si>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</si>
  <si>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</si>
  <si>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</si>
  <si>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</si>
  <si>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</si>
  <si>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</si>
  <si>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</si>
  <si>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</si>
  <si>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</si>
  <si>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</si>
  <si>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</si>
  <si>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</si>
  <si>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</si>
  <si>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</si>
  <si>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</si>
  <si>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</si>
  <si>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</si>
  <si>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</si>
  <si>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</si>
  <si>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</si>
  <si>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</si>
  <si>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</si>
  <si>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</si>
  <si>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</si>
  <si>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</si>
  <si>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</si>
  <si>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</si>
  <si>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</si>
  <si>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</si>
  <si>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</si>
  <si>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</si>
  <si>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</si>
  <si>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</si>
  <si>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</si>
  <si>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</si>
  <si>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</si>
  <si>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</si>
  <si>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</si>
  <si>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</si>
  <si>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</si>
  <si>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</si>
  <si>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</si>
  <si>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</si>
  <si>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</si>
  <si>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</si>
  <si>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</si>
  <si>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</si>
  <si>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</si>
  <si>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</si>
  <si>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</si>
  <si>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</si>
  <si>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</si>
  <si>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</si>
  <si>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</si>
  <si>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</si>
  <si>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</si>
  <si>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</si>
  <si>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</si>
  <si>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</si>
  <si>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</si>
  <si>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</si>
  <si>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</si>
  <si>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</si>
  <si>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</si>
  <si>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</si>
  <si>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</si>
  <si>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</si>
  <si>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</si>
  <si>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</si>
  <si>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</si>
  <si>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</si>
  <si>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</si>
  <si>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</si>
  <si>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</si>
  <si>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</si>
  <si>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</si>
  <si>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</si>
  <si>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</si>
  <si>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</si>
  <si>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</si>
  <si>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</si>
  <si>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</si>
  <si>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</si>
  <si>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</si>
  <si>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</si>
  <si>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</si>
  <si>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</si>
  <si>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</si>
  <si>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</si>
  <si>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</si>
  <si>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</si>
  <si>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</si>
  <si>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</si>
  <si>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</si>
  <si>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</si>
  <si>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</si>
  <si>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</si>
  <si>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</si>
  <si>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</si>
  <si>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</si>
  <si>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Unspecified</t>
  </si>
  <si>
    <t>White</t>
  </si>
  <si>
    <t>Yellow</t>
  </si>
  <si>
    <t>Total Profit by Month</t>
  </si>
  <si>
    <t>Top 3 Months by Total Profit</t>
  </si>
  <si>
    <t>Percentage of the top 3 months from the total</t>
  </si>
  <si>
    <t>Dynamic caption</t>
  </si>
  <si>
    <t>Dynamic Caption</t>
  </si>
  <si>
    <t>Total Profit by Day</t>
  </si>
  <si>
    <t>Top 3</t>
  </si>
  <si>
    <t>Percentage of the top 3 day from the total</t>
  </si>
  <si>
    <t>Total Profit by Weekday or Weekend</t>
  </si>
  <si>
    <t>Top %</t>
  </si>
  <si>
    <t>% from Total</t>
  </si>
  <si>
    <t>Top 3 in order</t>
  </si>
  <si>
    <t>Percentage from Total</t>
  </si>
  <si>
    <t>Profit by Quarter</t>
  </si>
  <si>
    <t>Profit by Products</t>
  </si>
  <si>
    <t>Top 5 Selling Products</t>
  </si>
  <si>
    <t>All Other Products</t>
  </si>
  <si>
    <t>Quantity of Products</t>
  </si>
  <si>
    <t>Profit by Product Colour Category</t>
  </si>
  <si>
    <t>Product Price Type</t>
  </si>
  <si>
    <t>Expensive</t>
  </si>
  <si>
    <t>Less Expensive</t>
  </si>
  <si>
    <t>Max Value</t>
  </si>
  <si>
    <t>Circle Position</t>
  </si>
  <si>
    <t>Profit by Product Price Category</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</si>
  <si>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</si>
  <si>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</si>
  <si>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</si>
  <si>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</si>
  <si>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</si>
  <si>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</si>
  <si>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</si>
  <si>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</si>
  <si>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</si>
  <si>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</si>
  <si>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</si>
  <si>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</si>
  <si>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</si>
  <si>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</si>
  <si>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</si>
  <si>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</si>
  <si>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</si>
  <si>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</si>
  <si>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</si>
  <si>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</si>
  <si>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</si>
  <si>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</si>
  <si>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</si>
  <si>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</si>
  <si>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</si>
  <si>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</si>
  <si>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</si>
  <si>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</si>
  <si>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</si>
  <si>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</si>
  <si>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</si>
  <si>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</si>
  <si>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</si>
  <si>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</si>
  <si>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</si>
  <si>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</si>
  <si>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</si>
  <si>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</si>
  <si>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</si>
  <si>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</si>
  <si>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</si>
  <si>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</si>
  <si>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</si>
  <si>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</si>
  <si>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</si>
  <si>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</si>
  <si>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</si>
  <si>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</si>
  <si>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</si>
  <si>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</si>
  <si>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</si>
  <si>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</si>
  <si>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</si>
  <si>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</si>
  <si>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</si>
  <si>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</si>
  <si>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</si>
  <si>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</si>
  <si>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</si>
  <si>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</si>
  <si>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</si>
  <si>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</si>
  <si>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</si>
  <si>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</si>
  <si>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</si>
  <si>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</si>
  <si>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</si>
  <si>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</si>
  <si>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</si>
  <si>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</si>
  <si>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</si>
  <si>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</si>
  <si>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</si>
  <si>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</si>
  <si>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</si>
  <si>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</si>
  <si>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</si>
  <si>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</si>
  <si>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</si>
  <si>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</si>
  <si>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</si>
  <si>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</si>
  <si>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</si>
  <si>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</si>
  <si>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</si>
  <si>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</si>
  <si>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</si>
  <si>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</si>
  <si>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</si>
  <si>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</si>
  <si>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</si>
  <si>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</si>
  <si>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</si>
  <si>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</si>
  <si>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</si>
  <si>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</si>
  <si>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</si>
  <si>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</si>
  <si>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</si>
  <si>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</si>
  <si>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</si>
  <si>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</si>
  <si>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</si>
  <si>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</si>
  <si>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</si>
  <si>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</si>
  <si>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</si>
  <si>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</si>
  <si>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</si>
  <si>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</si>
  <si>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</si>
  <si>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</si>
  <si>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</si>
  <si>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</si>
  <si>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</si>
  <si>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</si>
  <si>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</si>
  <si>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</si>
  <si>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</si>
  <si>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</si>
  <si>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</si>
  <si>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</si>
  <si>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</si>
  <si>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</si>
  <si>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</si>
  <si>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</si>
  <si>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</si>
  <si>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</si>
  <si>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</si>
  <si>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</si>
  <si>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</si>
  <si>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</si>
  <si>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</si>
  <si>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</si>
  <si>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</si>
  <si>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</si>
  <si>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</si>
  <si>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</si>
  <si>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</si>
  <si>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</si>
  <si>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</si>
  <si>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</si>
  <si>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</si>
  <si>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</si>
  <si>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</si>
  <si>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</si>
  <si>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</si>
  <si>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</si>
  <si>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</si>
  <si>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</si>
  <si>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</si>
  <si>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</si>
  <si>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</si>
  <si>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</si>
  <si>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</si>
  <si>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</si>
  <si>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</si>
  <si>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</si>
  <si>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</si>
  <si>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</si>
  <si>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</si>
  <si>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</si>
  <si>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</si>
  <si>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</si>
  <si>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</si>
  <si>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</si>
  <si>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</si>
  <si>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</si>
  <si>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</si>
  <si>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</si>
  <si>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</si>
  <si>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</si>
  <si>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</si>
  <si>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</si>
  <si>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</si>
  <si>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</si>
  <si>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</si>
  <si>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</si>
  <si>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</si>
  <si>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</si>
  <si>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</si>
  <si>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</si>
  <si>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</si>
  <si>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</si>
  <si>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</si>
  <si>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</si>
  <si>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</si>
  <si>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</si>
  <si>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</si>
  <si>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</si>
  <si>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</si>
  <si>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</si>
  <si>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</si>
  <si>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</si>
  <si>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</si>
  <si>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</si>
  <si>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</si>
  <si>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</si>
  <si>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</si>
  <si>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</si>
  <si>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</si>
  <si>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</si>
  <si>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</si>
  <si>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</si>
  <si>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</si>
  <si>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</si>
  <si>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</si>
  <si>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</si>
  <si>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</si>
  <si>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</si>
  <si>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</si>
  <si>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</si>
  <si>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</si>
  <si>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</si>
  <si>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</si>
  <si>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</si>
  <si>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</si>
  <si>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</si>
  <si>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</si>
  <si>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</si>
  <si>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</si>
  <si>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</si>
  <si>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</si>
  <si>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</si>
  <si>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</si>
  <si>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</si>
  <si>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</si>
  <si>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</si>
  <si>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</si>
  <si>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</si>
  <si>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</si>
  <si>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</si>
  <si>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</si>
  <si>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</si>
  <si>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</si>
  <si>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</si>
  <si>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</si>
  <si>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</si>
  <si>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</si>
  <si>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</si>
  <si>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</si>
  <si>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</si>
  <si>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</si>
  <si>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</si>
  <si>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</si>
  <si>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</si>
  <si>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</si>
  <si>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</si>
  <si>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</si>
  <si>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</si>
  <si>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</si>
  <si>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</si>
  <si>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</si>
  <si>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</si>
  <si>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</si>
  <si>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</si>
  <si>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</si>
  <si>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</si>
  <si>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</si>
  <si>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</si>
  <si>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</si>
  <si>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</si>
  <si>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</si>
  <si>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</si>
  <si>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</si>
  <si>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</si>
  <si>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</si>
  <si>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</si>
  <si>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</si>
  <si>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</si>
  <si>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</si>
  <si>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</si>
  <si>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</si>
  <si>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</si>
  <si>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</si>
  <si>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</si>
  <si>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</si>
  <si>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</si>
  <si>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</si>
  <si>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</si>
  <si>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</si>
  <si>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</si>
  <si>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</si>
  <si>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</si>
  <si>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</si>
  <si>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</si>
  <si>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</si>
  <si>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</si>
  <si>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</si>
  <si>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</si>
  <si>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</si>
  <si>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</si>
  <si>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</si>
  <si>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</si>
  <si>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</si>
  <si>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</si>
  <si>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</si>
  <si>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</si>
  <si>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</si>
  <si>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</si>
  <si>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</si>
  <si>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</si>
  <si>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</si>
  <si>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</si>
  <si>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</si>
  <si>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</si>
  <si>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</si>
  <si>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</si>
  <si>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</si>
  <si>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</si>
  <si>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</si>
  <si>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</si>
  <si>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</si>
  <si>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</si>
  <si>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</si>
  <si>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</si>
  <si>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</si>
  <si>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</si>
  <si>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</si>
  <si>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</si>
  <si>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</si>
  <si>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</si>
  <si>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</si>
  <si>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</si>
  <si>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</si>
  <si>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</si>
  <si>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</si>
  <si>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</si>
  <si>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</si>
  <si>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</si>
  <si>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</si>
  <si>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</si>
  <si>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</si>
  <si>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</si>
  <si>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</si>
  <si>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</si>
  <si>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</si>
  <si>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</si>
  <si>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</si>
  <si>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</si>
  <si>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</si>
  <si>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</si>
  <si>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</si>
  <si>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</si>
  <si>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</si>
  <si>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</si>
  <si>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</si>
  <si>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</si>
  <si>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</si>
  <si>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</si>
  <si>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</si>
  <si>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</si>
  <si>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</si>
  <si>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</si>
  <si>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</si>
  <si>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</si>
  <si>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</si>
  <si>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</si>
  <si>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</si>
  <si>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</si>
  <si>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</si>
  <si>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</si>
  <si>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</si>
  <si>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</si>
  <si>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</si>
  <si>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</si>
  <si>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</si>
  <si>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</si>
  <si>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</si>
  <si>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</si>
  <si>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</si>
  <si>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</si>
  <si>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</si>
  <si>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</si>
  <si>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</si>
  <si>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</si>
  <si>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</si>
  <si>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</si>
  <si>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</si>
  <si>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</si>
  <si>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</si>
  <si>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</si>
  <si>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</si>
  <si>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</si>
  <si>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</si>
  <si>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</si>
  <si>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</si>
  <si>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</si>
  <si>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</si>
  <si>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</si>
  <si>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</si>
  <si>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</si>
  <si>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</si>
  <si>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</si>
  <si>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</si>
  <si>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</si>
  <si>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</si>
  <si>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</si>
  <si>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</si>
  <si>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</si>
  <si>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</si>
  <si>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</si>
  <si>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</si>
  <si>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</si>
  <si>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</si>
  <si>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</si>
  <si>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</si>
  <si>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</si>
  <si>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</si>
  <si>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</si>
  <si>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</si>
  <si>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</si>
  <si>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</si>
  <si>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</si>
  <si>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</si>
  <si>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</si>
  <si>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</si>
  <si>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</si>
  <si>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</si>
  <si>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</si>
  <si>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</si>
  <si>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</si>
  <si>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</si>
  <si>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</si>
  <si>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</si>
  <si>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</si>
  <si>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</si>
  <si>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</si>
  <si>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</si>
  <si>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</si>
  <si>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</si>
  <si>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</si>
  <si>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</si>
  <si>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</si>
  <si>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</si>
  <si>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</si>
  <si>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</si>
  <si>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</si>
  <si>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</si>
  <si>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</si>
  <si>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</si>
  <si>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</si>
  <si>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</si>
  <si>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</si>
  <si>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</si>
  <si>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</si>
  <si>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</si>
  <si>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</si>
  <si>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</si>
  <si>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</si>
  <si>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</si>
  <si>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</si>
  <si>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</si>
  <si>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</si>
  <si>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</si>
  <si>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</si>
  <si>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</si>
  <si>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</si>
  <si>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</si>
  <si>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</si>
  <si>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</si>
  <si>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</si>
  <si>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</si>
  <si>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</si>
  <si>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</si>
  <si>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</si>
  <si>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</si>
  <si>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</si>
  <si>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</si>
  <si>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</si>
  <si>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</si>
  <si>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</si>
  <si>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</si>
  <si>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</si>
  <si>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</si>
  <si>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</si>
  <si>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</si>
  <si>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</si>
  <si>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</si>
  <si>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</si>
  <si>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</si>
  <si>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</si>
  <si>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</si>
  <si>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</si>
  <si>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</si>
  <si>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</si>
  <si>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</si>
  <si>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</si>
  <si>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</si>
  <si>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</si>
  <si>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</si>
  <si>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</si>
  <si>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</si>
  <si>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</si>
  <si>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</si>
  <si>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</si>
  <si>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</si>
  <si>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</si>
  <si>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</si>
  <si>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</si>
  <si>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</si>
  <si>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</si>
  <si>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</si>
  <si>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</si>
  <si>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</si>
  <si>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</si>
  <si>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</si>
  <si>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</si>
  <si>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</si>
  <si>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</si>
  <si>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</si>
  <si>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</si>
  <si>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</si>
  <si>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</si>
  <si>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</si>
  <si>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</si>
  <si>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</si>
  <si>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</si>
  <si>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</si>
  <si>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</si>
  <si>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</si>
  <si>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</si>
  <si>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</si>
  <si>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</si>
  <si>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</si>
  <si>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</si>
  <si>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</si>
  <si>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</si>
  <si>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</si>
  <si>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</si>
  <si>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</si>
  <si>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</si>
  <si>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</si>
  <si>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</si>
  <si>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</si>
  <si>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</si>
  <si>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</si>
  <si>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</si>
  <si>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</si>
  <si>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</si>
  <si>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</si>
  <si>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</si>
  <si>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</si>
  <si>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</si>
  <si>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</si>
  <si>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</si>
  <si>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</si>
  <si>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</si>
  <si>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</si>
  <si>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</si>
  <si>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</si>
  <si>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</si>
  <si>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</si>
  <si>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</si>
  <si>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</si>
  <si>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</si>
  <si>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</si>
  <si>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</si>
  <si>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</si>
  <si>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</si>
  <si>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</si>
  <si>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</si>
  <si>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</si>
  <si>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</si>
  <si>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</si>
  <si>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</si>
  <si>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</si>
  <si>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</si>
  <si>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</si>
  <si>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</si>
  <si>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</si>
  <si>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</si>
  <si>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</si>
  <si>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</si>
  <si>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</si>
  <si>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</si>
  <si>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</si>
  <si>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</si>
  <si>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</si>
  <si>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</si>
  <si>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</si>
  <si>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</si>
  <si>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</si>
  <si>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</si>
  <si>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</si>
  <si>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</si>
  <si>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</si>
  <si>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</si>
  <si>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</si>
  <si>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</si>
  <si>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</si>
  <si>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</si>
  <si>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</si>
  <si>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</si>
  <si>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</si>
  <si>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</si>
  <si>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</si>
  <si>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</si>
  <si>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</si>
  <si>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</si>
  <si>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</si>
  <si>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</si>
  <si>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</si>
  <si>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</si>
  <si>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</si>
  <si>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</si>
  <si>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</si>
  <si>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</si>
  <si>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</si>
  <si>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</si>
  <si>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</si>
  <si>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</si>
  <si>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</si>
  <si>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</si>
  <si>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</si>
  <si>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</si>
  <si>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</si>
  <si>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</si>
  <si>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</si>
  <si>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</si>
  <si>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</si>
  <si>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</si>
  <si>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</si>
  <si>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</si>
  <si>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</si>
  <si>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</si>
  <si>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</si>
  <si>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</si>
  <si>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</si>
  <si>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</si>
  <si>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</si>
  <si>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</si>
  <si>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</si>
  <si>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</si>
  <si>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</si>
  <si>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</si>
  <si>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</si>
  <si>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</si>
  <si>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</si>
  <si>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</si>
  <si>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</si>
  <si>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</si>
  <si>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</si>
  <si>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</si>
  <si>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</si>
  <si>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</si>
  <si>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</si>
  <si>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</si>
  <si>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</si>
  <si>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</si>
  <si>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</si>
  <si>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</si>
  <si>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</si>
  <si>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</si>
  <si>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</si>
  <si>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</si>
  <si>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</si>
  <si>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</si>
  <si>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</si>
  <si>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</si>
  <si>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</si>
  <si>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</si>
  <si>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</si>
  <si>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</si>
  <si>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</si>
  <si>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</si>
  <si>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</si>
  <si>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</si>
  <si>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</si>
  <si>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</si>
  <si>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</si>
  <si>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</si>
  <si>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</si>
  <si>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</si>
  <si>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</si>
  <si>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</si>
  <si>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</si>
  <si>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</si>
  <si>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</si>
  <si>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</si>
  <si>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</si>
  <si>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</si>
  <si>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</si>
  <si>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</si>
  <si>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</si>
  <si>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</si>
  <si>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</si>
  <si>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</si>
  <si>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</si>
  <si>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</si>
  <si>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</si>
  <si>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</si>
  <si>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</si>
  <si>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</si>
  <si>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</si>
  <si>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</si>
  <si>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</si>
  <si>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</si>
  <si>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</si>
  <si>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</si>
  <si>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</si>
  <si>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</si>
  <si>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</si>
  <si>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</si>
  <si>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</si>
  <si>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</si>
  <si>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</si>
  <si>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</si>
  <si>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</si>
  <si>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</si>
  <si>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</si>
  <si>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</si>
  <si>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</si>
  <si>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</si>
  <si>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</si>
  <si>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</si>
  <si>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</si>
  <si>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</si>
  <si>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</si>
  <si>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</si>
  <si>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</si>
  <si>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</si>
  <si>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</si>
  <si>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</si>
  <si>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</si>
  <si>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</si>
  <si>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</si>
  <si>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</si>
  <si>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</si>
  <si>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</si>
  <si>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</si>
  <si>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</si>
  <si>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</si>
  <si>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</si>
  <si>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</si>
  <si>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</si>
  <si>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</si>
  <si>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</si>
  <si>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</si>
  <si>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</si>
  <si>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</si>
  <si>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</si>
  <si>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</si>
  <si>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</si>
  <si>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</si>
  <si>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</si>
  <si>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</si>
  <si>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</si>
  <si>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</si>
  <si>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</si>
  <si>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</si>
  <si>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</si>
  <si>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</si>
  <si>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</si>
  <si>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</si>
  <si>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</si>
  <si>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</si>
  <si>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</si>
  <si>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</si>
  <si>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</si>
  <si>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</si>
  <si>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</si>
  <si>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</si>
  <si>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</si>
  <si>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</si>
  <si>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</si>
  <si>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</si>
  <si>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</si>
  <si>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</si>
  <si>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</si>
  <si>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</si>
  <si>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</si>
  <si>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</si>
  <si>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</si>
  <si>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</si>
  <si>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</si>
  <si>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</si>
  <si>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</si>
  <si>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</si>
  <si>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</si>
  <si>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</si>
  <si>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</si>
  <si>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</si>
  <si>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</si>
  <si>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</si>
  <si>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</si>
  <si>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</si>
  <si>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</si>
  <si>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</si>
  <si>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</si>
  <si>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</si>
  <si>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</si>
  <si>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</si>
  <si>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</si>
  <si>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</si>
  <si>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</si>
  <si>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</si>
  <si>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</si>
  <si>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</si>
  <si>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</si>
  <si>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</si>
  <si>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</si>
  <si>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</si>
  <si>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</si>
  <si>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</si>
  <si>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</si>
  <si>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</si>
  <si>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</si>
  <si>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</si>
  <si>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</si>
  <si>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</si>
  <si>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</si>
  <si>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</si>
  <si>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</si>
  <si>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</si>
  <si>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</si>
  <si>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</si>
  <si>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</si>
  <si>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</si>
  <si>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</si>
  <si>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</si>
  <si>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</si>
  <si>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</si>
  <si>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</si>
  <si>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</si>
  <si>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</si>
  <si>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</si>
  <si>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</si>
  <si>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</si>
  <si>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</si>
  <si>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</si>
  <si>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</si>
  <si>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</si>
  <si>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</si>
  <si>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</si>
  <si>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</si>
  <si>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</si>
  <si>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</si>
  <si>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</si>
  <si>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</si>
  <si>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</si>
  <si>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</si>
  <si>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</si>
  <si>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</si>
  <si>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</si>
  <si>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</si>
  <si>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</si>
  <si>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</si>
  <si>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</si>
  <si>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</si>
  <si>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</si>
  <si>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</si>
  <si>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</si>
  <si>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</si>
  <si>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</si>
  <si>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</si>
  <si>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</si>
  <si>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</si>
  <si>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</si>
  <si>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</si>
  <si>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</si>
  <si>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</si>
  <si>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</si>
  <si>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</si>
  <si>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</si>
  <si>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</si>
  <si>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</si>
  <si>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</si>
  <si>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</si>
  <si>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</si>
  <si>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</si>
  <si>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</si>
  <si>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</si>
  <si>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</si>
  <si>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</si>
  <si>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</si>
  <si>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</si>
  <si>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</si>
  <si>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</si>
  <si>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</si>
  <si>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</si>
  <si>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</si>
  <si>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</si>
  <si>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</si>
  <si>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</si>
  <si>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</si>
  <si>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</si>
  <si>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</si>
  <si>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</si>
  <si>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</si>
  <si>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</si>
  <si>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</si>
  <si>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</si>
  <si>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</si>
  <si>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</si>
  <si>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</si>
  <si>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</si>
  <si>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</si>
  <si>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</si>
  <si>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</si>
  <si>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</si>
  <si>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</si>
  <si>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</si>
  <si>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</si>
  <si>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</si>
  <si>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</si>
  <si>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</si>
  <si>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</si>
  <si>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</si>
  <si>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</si>
  <si>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</si>
  <si>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</si>
  <si>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</si>
  <si>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</si>
  <si>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</si>
  <si>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</si>
  <si>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</si>
  <si>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</si>
  <si>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</si>
  <si>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</si>
  <si>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</si>
  <si>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</si>
  <si>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</si>
  <si>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</si>
  <si>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</si>
  <si>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</si>
  <si>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</si>
  <si>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</si>
  <si>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</si>
  <si>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</si>
  <si>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</si>
  <si>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</si>
  <si>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</si>
  <si>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</si>
  <si>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</si>
  <si>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</si>
  <si>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</si>
  <si>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</si>
  <si>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</si>
  <si>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</si>
  <si>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</si>
  <si>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</si>
  <si>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</si>
  <si>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</si>
  <si>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</si>
  <si>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</si>
  <si>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</si>
  <si>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</si>
  <si>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</si>
  <si>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</si>
  <si>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</si>
  <si>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</si>
  <si>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</si>
  <si>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</si>
  <si>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</si>
  <si>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</si>
  <si>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</si>
  <si>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</si>
  <si>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</si>
  <si>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</si>
  <si>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</si>
  <si>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</si>
  <si>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</si>
  <si>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</si>
  <si>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</si>
  <si>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</si>
  <si>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</si>
  <si>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</si>
  <si>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</si>
  <si>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</si>
  <si>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</si>
  <si>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</si>
  <si>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</si>
  <si>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</si>
  <si>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</si>
  <si>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</si>
  <si>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</si>
  <si>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</si>
  <si>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</si>
  <si>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</si>
  <si>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</si>
  <si>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</si>
  <si>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</si>
  <si>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</si>
  <si>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</si>
  <si>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</si>
  <si>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</si>
  <si>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</si>
  <si>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</si>
  <si>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</si>
  <si>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</si>
  <si>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</si>
  <si>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</si>
  <si>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</si>
  <si>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</si>
  <si>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</si>
  <si>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</si>
  <si>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</si>
  <si>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</si>
  <si>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</si>
  <si>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</si>
  <si>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</si>
  <si>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</si>
  <si>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</si>
  <si>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</si>
  <si>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</si>
  <si>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</si>
  <si>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</si>
  <si>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</si>
  <si>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</si>
  <si>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</si>
  <si>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</si>
  <si>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</si>
  <si>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</si>
  <si>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</si>
  <si>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</si>
  <si>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</si>
  <si>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</si>
  <si>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</si>
  <si>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</si>
  <si>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</si>
  <si>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</si>
  <si>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</si>
  <si>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</si>
  <si>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</si>
  <si>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</si>
  <si>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</si>
  <si>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</si>
  <si>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</si>
  <si>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</si>
  <si>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</si>
  <si>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</si>
  <si>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</si>
  <si>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</si>
  <si>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</si>
  <si>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</si>
  <si>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</si>
  <si>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</si>
  <si>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</si>
  <si>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</si>
  <si>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</si>
  <si>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</si>
  <si>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</si>
  <si>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</si>
  <si>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</si>
  <si>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</si>
  <si>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</si>
  <si>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</si>
  <si>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</si>
  <si>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</si>
  <si>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</si>
  <si>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</si>
  <si>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</si>
  <si>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</si>
  <si>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</si>
  <si>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</si>
  <si>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</si>
  <si>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</si>
  <si>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</si>
  <si>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</si>
  <si>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</si>
  <si>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</si>
  <si>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</si>
  <si>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</si>
  <si>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</si>
  <si>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</si>
  <si>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</si>
  <si>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</si>
  <si>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</si>
  <si>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</si>
  <si>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</si>
  <si>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</si>
  <si>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</si>
  <si>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</si>
  <si>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</si>
  <si>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</si>
  <si>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</si>
  <si>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</si>
  <si>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</si>
  <si>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</si>
  <si>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</si>
  <si>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</si>
  <si>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</si>
  <si>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</si>
  <si>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</si>
  <si>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</si>
  <si>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</si>
  <si>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</si>
  <si>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</si>
  <si>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</si>
  <si>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</si>
  <si>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</si>
  <si>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</si>
  <si>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</si>
  <si>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</si>
  <si>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</si>
  <si>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</si>
  <si>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</si>
  <si>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</si>
  <si>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</si>
  <si>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</si>
  <si>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</si>
  <si>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</si>
  <si>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</si>
  <si>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</si>
  <si>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</si>
  <si>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</si>
  <si>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</si>
  <si>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</si>
  <si>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</si>
  <si>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</si>
  <si>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</si>
  <si>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</si>
  <si>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</si>
  <si>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</si>
  <si>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</si>
  <si>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</si>
  <si>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</si>
  <si>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</si>
  <si>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</si>
  <si>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</si>
  <si>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</si>
  <si>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</si>
  <si>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</si>
  <si>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</si>
  <si>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</si>
  <si>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</si>
  <si>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</si>
  <si>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</si>
  <si>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</si>
  <si>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</si>
  <si>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</si>
  <si>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</si>
  <si>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</si>
  <si>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</si>
  <si>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</si>
  <si>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</si>
  <si>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</si>
  <si>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</si>
  <si>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</si>
  <si>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</si>
  <si>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</si>
  <si>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</si>
  <si>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</si>
  <si>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</si>
  <si>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</si>
  <si>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</si>
  <si>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</si>
  <si>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</si>
  <si>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</si>
  <si>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</si>
  <si>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</si>
  <si>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</si>
  <si>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</si>
  <si>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</si>
  <si>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</si>
  <si>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</si>
  <si>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</si>
  <si>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</si>
  <si>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</si>
  <si>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</si>
  <si>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</si>
  <si>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</si>
  <si>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</si>
  <si>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</si>
  <si>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</si>
  <si>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</si>
  <si>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</si>
  <si>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</si>
  <si>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</si>
  <si>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</si>
  <si>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</si>
  <si>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</si>
  <si>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</si>
  <si>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</si>
  <si>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</si>
  <si>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</si>
  <si>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</si>
  <si>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</si>
  <si>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</si>
  <si>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</si>
  <si>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</si>
  <si>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</si>
  <si>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</si>
  <si>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</si>
  <si>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</si>
  <si>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</si>
  <si>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</si>
  <si>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</si>
  <si>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</si>
  <si>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</si>
  <si>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</si>
  <si>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</si>
  <si>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</si>
  <si>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</si>
  <si>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</si>
  <si>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</si>
  <si>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</si>
  <si>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</si>
  <si>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</si>
  <si>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</si>
  <si>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</si>
  <si>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</si>
  <si>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</si>
  <si>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</si>
  <si>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</si>
  <si>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</si>
  <si>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</si>
  <si>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</si>
  <si>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</si>
  <si>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</si>
  <si>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</si>
  <si>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</si>
  <si>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</si>
  <si>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</si>
  <si>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</si>
  <si>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</si>
  <si>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</si>
  <si>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</si>
  <si>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</si>
  <si>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</si>
  <si>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</si>
  <si>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</si>
  <si>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</si>
  <si>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</si>
  <si>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</si>
  <si>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</si>
  <si>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</si>
  <si>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</si>
  <si>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</si>
  <si>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</si>
  <si>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</si>
  <si>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</si>
  <si>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</si>
  <si>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</si>
  <si>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</si>
  <si>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</si>
  <si>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</si>
  <si>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</si>
  <si>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</si>
  <si>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</si>
  <si>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</si>
  <si>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</si>
  <si>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</si>
  <si>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</si>
  <si>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</si>
  <si>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</si>
  <si>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</si>
  <si>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</si>
  <si>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</si>
  <si>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</si>
  <si>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</si>
  <si>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</si>
  <si>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</si>
  <si>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</si>
  <si>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</si>
  <si>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</si>
  <si>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</si>
  <si>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</si>
  <si>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</si>
  <si>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</si>
  <si>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</si>
  <si>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</si>
  <si>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</si>
  <si>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</si>
  <si>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</si>
  <si>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</si>
  <si>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</si>
  <si>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</si>
  <si>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</si>
  <si>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</si>
  <si>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</si>
  <si>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</si>
  <si>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</si>
  <si>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</si>
  <si>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</si>
  <si>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</si>
  <si>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</si>
  <si>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</si>
  <si>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</si>
  <si>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</si>
  <si>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</si>
  <si>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</si>
  <si>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</si>
  <si>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</si>
  <si>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</si>
  <si>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</si>
  <si>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</si>
  <si>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</si>
  <si>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</si>
  <si>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</si>
  <si>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</si>
  <si>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</si>
  <si>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</si>
  <si>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</si>
  <si>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</si>
  <si>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</si>
  <si>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</si>
  <si>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</si>
  <si>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</si>
  <si>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</si>
  <si>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</si>
  <si>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</si>
  <si>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</si>
  <si>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</si>
  <si>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</si>
  <si>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</si>
  <si>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</si>
  <si>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</si>
  <si>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</si>
  <si>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</si>
  <si>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</si>
  <si>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</si>
  <si>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</si>
  <si>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</si>
  <si>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</si>
  <si>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</si>
  <si>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</si>
  <si>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</si>
  <si>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</si>
  <si>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</si>
  <si>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</si>
  <si>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</si>
  <si>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</si>
  <si>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</si>
  <si>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</si>
  <si>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</si>
  <si>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</si>
  <si>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</si>
  <si>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</si>
  <si>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</si>
  <si>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</si>
  <si>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</si>
  <si>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</si>
  <si>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</si>
  <si>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</si>
  <si>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</si>
  <si>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</si>
  <si>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</si>
  <si>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</si>
  <si>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</si>
  <si>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</si>
  <si>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</si>
  <si>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</si>
  <si>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</si>
  <si>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</si>
  <si>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</si>
  <si>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</si>
  <si>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</si>
  <si>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</si>
  <si>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</si>
  <si>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</si>
  <si>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</si>
  <si>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</si>
  <si>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</si>
  <si>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</si>
  <si>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</si>
  <si>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</si>
  <si>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</si>
  <si>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</si>
  <si>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</si>
  <si>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</si>
  <si>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</si>
  <si>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</si>
  <si>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</si>
  <si>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</si>
  <si>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</si>
  <si>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</si>
  <si>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</si>
  <si>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</si>
  <si>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</si>
  <si>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</si>
  <si>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</si>
  <si>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</si>
  <si>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</si>
  <si>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</si>
  <si>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</si>
  <si>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</si>
  <si>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</si>
  <si>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</si>
  <si>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</si>
  <si>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</si>
  <si>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</si>
  <si>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</si>
  <si>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</si>
  <si>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</si>
  <si>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</si>
  <si>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</si>
  <si>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</si>
  <si>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</si>
  <si>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</si>
  <si>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</si>
  <si>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</si>
  <si>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</si>
  <si>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</si>
  <si>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</si>
  <si>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</si>
  <si>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</si>
  <si>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</si>
  <si>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</si>
  <si>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</si>
  <si>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</si>
  <si>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</si>
  <si>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</si>
  <si>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</si>
  <si>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</si>
  <si>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</si>
  <si>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</si>
  <si>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</si>
  <si>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</si>
  <si>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</si>
  <si>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</si>
  <si>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</si>
  <si>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</si>
  <si>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</si>
  <si>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</si>
  <si>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</si>
  <si>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</si>
  <si>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</si>
  <si>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</si>
  <si>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</si>
  <si>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</si>
  <si>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</si>
  <si>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</si>
  <si>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</si>
  <si>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</si>
  <si>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</si>
  <si>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</si>
  <si>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</si>
  <si>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</si>
  <si>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</si>
  <si>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</si>
  <si>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</si>
  <si>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</si>
  <si>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</si>
  <si>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</si>
  <si>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</si>
  <si>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</si>
  <si>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</si>
  <si>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</si>
  <si>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</si>
  <si>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</si>
  <si>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</si>
  <si>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</si>
  <si>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</si>
  <si>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</si>
  <si>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</si>
  <si>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</si>
  <si>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</si>
  <si>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</si>
  <si>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</si>
  <si>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</si>
  <si>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</si>
  <si>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</si>
  <si>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</si>
  <si>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</si>
  <si>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</si>
  <si>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</si>
  <si>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</si>
  <si>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</si>
  <si>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</si>
  <si>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</si>
  <si>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</si>
  <si>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</si>
  <si>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</si>
  <si>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</si>
  <si>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</si>
  <si>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</si>
  <si>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</si>
  <si>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</si>
  <si>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</si>
  <si>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</si>
  <si>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</si>
  <si>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</si>
  <si>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</si>
  <si>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</si>
  <si>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</si>
  <si>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</si>
  <si>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</si>
  <si>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</si>
  <si>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</si>
  <si>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</si>
  <si>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</si>
  <si>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</si>
  <si>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</si>
  <si>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</si>
  <si>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</si>
  <si>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</si>
  <si>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</si>
  <si>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</si>
  <si>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</si>
  <si>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</si>
  <si>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</si>
  <si>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</si>
  <si>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</si>
  <si>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</si>
  <si>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</si>
  <si>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</si>
  <si>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</si>
  <si>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</si>
  <si>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</si>
  <si>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</si>
  <si>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</si>
  <si>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</si>
  <si>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</si>
  <si>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</si>
  <si>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</si>
  <si>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</si>
  <si>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</si>
  <si>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</si>
  <si>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</si>
  <si>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</si>
  <si>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</si>
  <si>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</si>
  <si>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</si>
  <si>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</si>
  <si>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</si>
  <si>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</si>
  <si>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</si>
  <si>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</si>
  <si>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</si>
  <si>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</si>
  <si>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</si>
  <si>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</si>
  <si>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</si>
  <si>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</si>
  <si>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</si>
  <si>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</si>
  <si>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</si>
  <si>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</si>
  <si>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</si>
  <si>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</si>
  <si>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</si>
  <si>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</si>
  <si>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</si>
  <si>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</si>
  <si>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</si>
  <si>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</si>
  <si>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</si>
  <si>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</si>
  <si>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</si>
  <si>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</si>
  <si>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</si>
  <si>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</si>
  <si>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</si>
  <si>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</si>
  <si>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</si>
  <si>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</si>
  <si>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</si>
  <si>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</si>
  <si>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</si>
  <si>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</si>
  <si>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</si>
  <si>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</si>
  <si>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</si>
  <si>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</si>
  <si>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</si>
  <si>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</si>
  <si>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</si>
  <si>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</si>
  <si>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</si>
  <si>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</si>
  <si>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</si>
  <si>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</si>
  <si>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</si>
  <si>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</si>
  <si>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</si>
  <si>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</si>
  <si>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</si>
  <si>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</si>
  <si>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</si>
  <si>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</si>
  <si>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</si>
  <si>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</si>
  <si>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</si>
  <si>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</si>
  <si>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</si>
  <si>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</si>
  <si>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</si>
  <si>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</si>
  <si>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</si>
  <si>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</si>
  <si>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</si>
  <si>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</si>
  <si>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</si>
  <si>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</si>
  <si>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</si>
  <si>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</si>
  <si>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</si>
  <si>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</si>
  <si>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</si>
  <si>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</si>
  <si>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</si>
  <si>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</si>
  <si>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</si>
  <si>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</si>
  <si>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</si>
  <si>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</si>
  <si>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</si>
  <si>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</si>
  <si>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</si>
  <si>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</si>
  <si>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</si>
  <si>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</si>
  <si>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</si>
  <si>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</si>
  <si>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</si>
  <si>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</si>
  <si>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</si>
  <si>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</si>
  <si>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</si>
  <si>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</si>
  <si>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</si>
  <si>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</si>
  <si>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</si>
  <si>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</si>
  <si>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</si>
  <si>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</si>
  <si>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</si>
  <si>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</si>
  <si>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</si>
  <si>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</si>
  <si>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</si>
  <si>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</si>
  <si>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</si>
  <si>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</si>
  <si>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</si>
  <si>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</si>
  <si>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</si>
  <si>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</si>
  <si>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</si>
  <si>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</si>
  <si>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</si>
  <si>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</si>
  <si>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</si>
  <si>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</si>
  <si>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</si>
  <si>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</si>
  <si>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</si>
  <si>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</si>
  <si>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</si>
  <si>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</si>
  <si>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</si>
  <si>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</si>
  <si>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</si>
  <si>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</si>
  <si>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</si>
  <si>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</si>
  <si>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</si>
  <si>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</si>
  <si>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</si>
  <si>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</si>
  <si>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</si>
  <si>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</si>
  <si>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</si>
  <si>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</si>
  <si>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</si>
  <si>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</si>
  <si>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</si>
  <si>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</si>
  <si>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</si>
  <si>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</si>
  <si>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</si>
  <si>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</si>
  <si>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</si>
  <si>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</si>
  <si>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</si>
  <si>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</si>
  <si>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</si>
  <si>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</si>
  <si>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</si>
  <si>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</si>
  <si>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</si>
  <si>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</si>
  <si>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</si>
  <si>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</si>
  <si>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</si>
  <si>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</si>
  <si>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</si>
  <si>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</si>
  <si>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</si>
  <si>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</si>
  <si>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</si>
  <si>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</si>
  <si>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</si>
  <si>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</si>
  <si>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</si>
  <si>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</si>
  <si>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</si>
  <si>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</si>
  <si>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</si>
  <si>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</si>
  <si>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</si>
  <si>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</si>
  <si>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</si>
  <si>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</si>
  <si>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</si>
  <si>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</si>
  <si>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</si>
  <si>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</si>
  <si>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</si>
  <si>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</si>
  <si>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</si>
  <si>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</si>
  <si>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</si>
  <si>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</si>
  <si>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</si>
  <si>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</si>
  <si>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</si>
  <si>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</si>
  <si>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</si>
  <si>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</si>
  <si>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</si>
  <si>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</si>
  <si>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</si>
  <si>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</si>
  <si>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</si>
  <si>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</si>
  <si>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</si>
  <si>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</si>
  <si>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</si>
  <si>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</si>
  <si>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</si>
  <si>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</si>
  <si>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</si>
  <si>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</si>
  <si>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</si>
  <si>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</si>
  <si>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</si>
  <si>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</si>
  <si>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</si>
  <si>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</si>
  <si>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</si>
  <si>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</si>
  <si>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</si>
  <si>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</si>
  <si>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</si>
  <si>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</si>
  <si>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</si>
  <si>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</si>
  <si>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</si>
  <si>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</si>
  <si>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</si>
  <si>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</si>
  <si>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</si>
  <si>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</si>
  <si>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</si>
  <si>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</si>
  <si>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</si>
  <si>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</si>
  <si>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</si>
  <si>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</si>
  <si>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</si>
  <si>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</si>
  <si>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</si>
  <si>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</si>
  <si>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</si>
  <si>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</si>
  <si>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</si>
  <si>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</si>
  <si>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</si>
  <si>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</si>
  <si>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</si>
  <si>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</si>
  <si>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</si>
  <si>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</si>
  <si>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</si>
  <si>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</si>
  <si>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</si>
  <si>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</si>
  <si>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</si>
  <si>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</si>
  <si>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</si>
  <si>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</si>
  <si>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</si>
  <si>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</si>
  <si>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</si>
  <si>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</si>
  <si>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</si>
  <si>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</si>
  <si>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</si>
  <si>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</si>
  <si>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</si>
  <si>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</si>
  <si>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</si>
  <si>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</si>
  <si>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</si>
  <si>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</si>
  <si>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</si>
  <si>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</si>
  <si>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</si>
  <si>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</si>
  <si>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</si>
  <si>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</si>
  <si>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</si>
  <si>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</si>
  <si>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</si>
  <si>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</si>
  <si>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</si>
  <si>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</si>
  <si>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</si>
  <si>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</si>
  <si>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</si>
  <si>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</si>
  <si>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</si>
  <si>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</si>
  <si>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</si>
  <si>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</si>
  <si>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</si>
  <si>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</si>
  <si>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</si>
  <si>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</si>
  <si>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</si>
  <si>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</si>
  <si>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</si>
  <si>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</si>
  <si>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</si>
  <si>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</si>
  <si>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</si>
  <si>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</si>
  <si>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</si>
  <si>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</si>
  <si>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</si>
  <si>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</si>
  <si>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</si>
  <si>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</si>
  <si>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</si>
  <si>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</si>
  <si>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</si>
  <si>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</si>
  <si>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</si>
  <si>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</si>
  <si>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</si>
  <si>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</si>
  <si>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</si>
  <si>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</si>
  <si>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</si>
  <si>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</si>
  <si>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</si>
  <si>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</si>
  <si>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</si>
  <si>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</si>
  <si>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</si>
  <si>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</si>
  <si>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</si>
  <si>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</si>
  <si>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</si>
  <si>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</si>
  <si>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</si>
  <si>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</si>
  <si>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</si>
  <si>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</si>
  <si>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</si>
  <si>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</si>
  <si>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</si>
  <si>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</si>
  <si>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</si>
  <si>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</si>
  <si>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</si>
  <si>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</si>
  <si>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</si>
  <si>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</si>
  <si>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</si>
  <si>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</si>
  <si>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</si>
  <si>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</si>
  <si>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</si>
  <si>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</si>
  <si>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</si>
  <si>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</si>
  <si>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</si>
  <si>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</si>
  <si>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</si>
  <si>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</si>
  <si>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</si>
  <si>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</si>
  <si>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</si>
  <si>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</si>
  <si>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</si>
  <si>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</si>
  <si>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</si>
  <si>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</si>
  <si>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</si>
  <si>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</si>
  <si>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</si>
  <si>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</si>
  <si>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</si>
  <si>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</si>
  <si>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</si>
  <si>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</si>
  <si>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</si>
  <si>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</si>
  <si>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</si>
  <si>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</si>
  <si>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</si>
  <si>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</si>
  <si>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</si>
  <si>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</si>
  <si>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</si>
  <si>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</si>
  <si>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</si>
  <si>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</si>
  <si>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</si>
  <si>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</si>
  <si>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</si>
  <si>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</si>
  <si>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</si>
  <si>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</si>
  <si>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</si>
  <si>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</si>
  <si>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</si>
  <si>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</si>
  <si>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</si>
  <si>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</si>
  <si>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</si>
  <si>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</si>
  <si>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</si>
  <si>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</si>
  <si>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</si>
  <si>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</si>
  <si>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</si>
  <si>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</si>
  <si>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</si>
  <si>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</si>
  <si>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</si>
  <si>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</si>
  <si>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</si>
  <si>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</si>
  <si>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</si>
  <si>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</si>
  <si>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</si>
  <si>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</si>
  <si>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</si>
  <si>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</si>
  <si>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</si>
  <si>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</si>
  <si>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</si>
  <si>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</si>
  <si>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</si>
  <si>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</si>
  <si>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</si>
  <si>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</si>
  <si>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</si>
  <si>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</si>
  <si>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</si>
  <si>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</si>
  <si>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</si>
  <si>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</si>
  <si>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</si>
  <si>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</si>
  <si>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</si>
  <si>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</si>
  <si>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</si>
  <si>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</si>
  <si>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</si>
  <si>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</si>
  <si>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</si>
  <si>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</si>
  <si>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</si>
  <si>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</si>
  <si>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</si>
  <si>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</si>
  <si>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</si>
  <si>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</si>
  <si>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</si>
  <si>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</si>
  <si>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</si>
  <si>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</si>
  <si>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</si>
  <si>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</si>
  <si>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</si>
  <si>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</si>
  <si>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</si>
  <si>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</si>
  <si>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</si>
  <si>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</si>
  <si>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</si>
  <si>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</si>
  <si>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</si>
  <si>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</si>
  <si>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</si>
  <si>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</si>
  <si>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</si>
  <si>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</si>
  <si>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</si>
  <si>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</si>
  <si>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</si>
  <si>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</si>
  <si>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</si>
  <si>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</si>
  <si>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</si>
  <si>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</si>
  <si>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</si>
  <si>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</si>
  <si>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</si>
  <si>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</si>
  <si>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</si>
  <si>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</si>
  <si>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</si>
  <si>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</si>
  <si>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</si>
  <si>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</si>
  <si>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</si>
  <si>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</si>
  <si>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</si>
  <si>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</si>
  <si>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</si>
  <si>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</si>
  <si>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</si>
  <si>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</si>
  <si>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</si>
  <si>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</si>
  <si>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</si>
  <si>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</si>
  <si>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</si>
  <si>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</si>
  <si>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</si>
  <si>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</si>
  <si>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</si>
  <si>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</si>
  <si>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</si>
  <si>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</si>
  <si>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</si>
  <si>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</si>
  <si>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</si>
  <si>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</si>
  <si>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</si>
  <si>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</si>
  <si>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</si>
  <si>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</si>
  <si>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</si>
  <si>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</si>
  <si>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</si>
  <si>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</si>
  <si>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</si>
  <si>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</si>
  <si>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</si>
  <si>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</si>
  <si>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</si>
  <si>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</si>
  <si>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</si>
  <si>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</si>
  <si>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</si>
  <si>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</si>
  <si>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</si>
  <si>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</si>
  <si>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</si>
  <si>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</si>
  <si>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</si>
  <si>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</si>
  <si>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</si>
  <si>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</si>
  <si>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</si>
  <si>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</si>
  <si>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</si>
  <si>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</si>
  <si>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</si>
  <si>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</si>
  <si>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</si>
  <si>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</si>
  <si>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</si>
  <si>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</si>
  <si>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</si>
  <si>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</si>
  <si>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</si>
  <si>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</si>
  <si>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</si>
  <si>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</si>
  <si>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</si>
  <si>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</si>
  <si>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</si>
  <si>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</si>
  <si>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</si>
  <si>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</si>
  <si>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</si>
  <si>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</si>
  <si>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</si>
  <si>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</si>
  <si>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</si>
  <si>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</si>
  <si>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</si>
  <si>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</si>
  <si>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</si>
  <si>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</si>
  <si>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</si>
  <si>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</si>
  <si>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</si>
  <si>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</si>
  <si>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</si>
  <si>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</si>
  <si>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</si>
  <si>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</si>
  <si>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</si>
  <si>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</si>
  <si>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</si>
  <si>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</si>
  <si>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</si>
  <si>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</si>
  <si>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</si>
  <si>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</si>
  <si>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</si>
  <si>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</si>
  <si>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</si>
  <si>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</si>
  <si>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</si>
  <si>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</si>
  <si>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</si>
  <si>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</si>
  <si>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</si>
  <si>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</si>
  <si>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</si>
  <si>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</si>
  <si>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</si>
  <si>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</si>
  <si>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</si>
  <si>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</si>
  <si>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</si>
  <si>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</si>
  <si>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</si>
  <si>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</si>
  <si>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</si>
  <si>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</si>
  <si>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</si>
  <si>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</si>
  <si>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</si>
  <si>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</si>
  <si>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</si>
  <si>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</si>
  <si>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</si>
  <si>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</si>
  <si>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</si>
  <si>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</si>
  <si>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</si>
  <si>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</si>
  <si>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</si>
  <si>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</si>
  <si>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</si>
  <si>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</si>
  <si>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</si>
  <si>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</si>
  <si>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</si>
  <si>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</si>
  <si>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</si>
  <si>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</si>
  <si>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</si>
  <si>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</si>
  <si>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</si>
  <si>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</si>
  <si>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</si>
  <si>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</si>
  <si>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</si>
  <si>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</si>
  <si>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</si>
  <si>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</si>
  <si>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</si>
  <si>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</si>
  <si>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</si>
  <si>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</si>
  <si>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</si>
  <si>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</si>
  <si>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</si>
  <si>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</si>
  <si>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</si>
  <si>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</si>
  <si>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</si>
  <si>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</si>
  <si>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</si>
  <si>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</si>
  <si>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</si>
  <si>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</si>
  <si>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</si>
  <si>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</si>
  <si>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</si>
  <si>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</si>
  <si>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</si>
  <si>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</si>
  <si>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</si>
  <si>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</si>
  <si>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</si>
  <si>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</si>
  <si>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</si>
  <si>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</si>
  <si>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</si>
  <si>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</si>
  <si>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</si>
  <si>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</si>
  <si>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</si>
  <si>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</si>
  <si>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</si>
  <si>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</si>
  <si>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</si>
  <si>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</si>
  <si>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</si>
  <si>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</si>
  <si>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</si>
  <si>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</si>
  <si>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</si>
  <si>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</si>
  <si>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</si>
  <si>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</si>
  <si>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</si>
  <si>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</si>
  <si>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</si>
  <si>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</si>
  <si>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</si>
  <si>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</si>
  <si>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</si>
  <si>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</si>
  <si>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</si>
  <si>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</si>
  <si>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</si>
  <si>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</si>
  <si>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</si>
  <si>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</si>
  <si>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</si>
  <si>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</si>
  <si>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</si>
  <si>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</si>
  <si>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</si>
  <si>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</si>
  <si>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</si>
  <si>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</si>
  <si>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</si>
  <si>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</si>
  <si>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</si>
  <si>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</si>
  <si>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</si>
  <si>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</si>
  <si>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</si>
  <si>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</si>
  <si>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</si>
  <si>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</si>
  <si>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</si>
  <si>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</si>
  <si>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</si>
  <si>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</si>
  <si>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</si>
  <si>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</si>
  <si>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</si>
  <si>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</si>
  <si>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</si>
  <si>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</si>
  <si>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</si>
  <si>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</si>
  <si>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</si>
  <si>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</si>
  <si>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</si>
  <si>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</si>
  <si>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</si>
  <si>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</si>
  <si>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</si>
  <si>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</si>
  <si>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</si>
  <si>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</si>
  <si>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</si>
  <si>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</si>
  <si>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</si>
  <si>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</si>
  <si>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</si>
  <si>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</si>
  <si>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</si>
  <si>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</si>
  <si>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</si>
  <si>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</si>
  <si>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</si>
  <si>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</si>
  <si>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</si>
  <si>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</si>
  <si>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</si>
  <si>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</si>
  <si>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</si>
  <si>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</si>
  <si>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</si>
  <si>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</si>
  <si>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</si>
  <si>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</si>
  <si>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</si>
  <si>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</si>
  <si>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</si>
  <si>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</si>
  <si>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</si>
  <si>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</si>
  <si>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</si>
  <si>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</si>
  <si>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</si>
  <si>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</si>
  <si>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</si>
  <si>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</si>
  <si>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</si>
  <si>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</si>
  <si>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</si>
  <si>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</si>
  <si>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</si>
  <si>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</si>
  <si>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</si>
  <si>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</si>
  <si>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</si>
  <si>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</si>
  <si>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</si>
  <si>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</si>
  <si>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</si>
  <si>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</si>
  <si>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</si>
  <si>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</si>
  <si>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</si>
  <si>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</si>
  <si>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</si>
  <si>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</si>
  <si>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</si>
  <si>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</si>
  <si>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</si>
  <si>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</si>
  <si>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</si>
  <si>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</si>
  <si>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</si>
  <si>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</si>
  <si>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</si>
  <si>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</si>
  <si>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</si>
  <si>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</si>
  <si>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</si>
  <si>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</si>
  <si>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</si>
  <si>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</si>
  <si>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</si>
  <si>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</si>
  <si>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</si>
  <si>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</si>
  <si>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</si>
  <si>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</si>
  <si>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</si>
  <si>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</si>
  <si>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</si>
  <si>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</si>
  <si>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</si>
  <si>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</si>
  <si>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</si>
  <si>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</si>
  <si>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</si>
  <si>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</si>
  <si>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</si>
  <si>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</si>
  <si>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</si>
  <si>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</si>
  <si>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</si>
  <si>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</si>
  <si>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</si>
  <si>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</si>
  <si>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</si>
  <si>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</si>
  <si>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</si>
  <si>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</si>
  <si>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</si>
  <si>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</si>
  <si>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</si>
  <si>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</si>
  <si>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</si>
  <si>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</si>
  <si>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</si>
  <si>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</si>
  <si>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</si>
  <si>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</si>
  <si>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</si>
  <si>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</si>
  <si>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</si>
  <si>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</si>
  <si>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</si>
  <si>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</si>
  <si>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</si>
  <si>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</si>
  <si>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</si>
  <si>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</si>
  <si>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</si>
  <si>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</si>
  <si>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</si>
  <si>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</si>
  <si>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</si>
  <si>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</si>
  <si>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</si>
  <si>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</si>
  <si>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</si>
  <si>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</si>
  <si>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</si>
  <si>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</si>
  <si>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</si>
  <si>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</si>
  <si>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</si>
  <si>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</si>
  <si>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</si>
  <si>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</si>
  <si>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</si>
  <si>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</si>
  <si>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</si>
  <si>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</si>
  <si>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</si>
  <si>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</si>
  <si>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</si>
  <si>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</si>
  <si>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</si>
  <si>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</si>
  <si>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</si>
  <si>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</si>
  <si>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</si>
  <si>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</si>
  <si>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</si>
  <si>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</si>
  <si>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</si>
  <si>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</si>
  <si>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</si>
  <si>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</si>
  <si>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</si>
  <si>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</si>
  <si>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</si>
  <si>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</si>
  <si>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</si>
  <si>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</si>
  <si>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</si>
  <si>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</si>
  <si>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</si>
  <si>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</si>
  <si>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</si>
  <si>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</si>
  <si>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</si>
  <si>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</si>
  <si>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</si>
  <si>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</si>
  <si>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</si>
  <si>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</si>
  <si>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</si>
  <si>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</si>
  <si>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</si>
  <si>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</si>
  <si>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</si>
  <si>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</si>
  <si>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</si>
  <si>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</si>
  <si>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</si>
  <si>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</si>
  <si>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</si>
  <si>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</si>
  <si>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</si>
  <si>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</si>
  <si>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</si>
  <si>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</si>
  <si>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</si>
  <si>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</si>
  <si>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</si>
  <si>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</si>
  <si>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</si>
  <si>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</si>
  <si>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</si>
  <si>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</si>
  <si>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</si>
  <si>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</si>
  <si>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</si>
  <si>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</si>
  <si>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</si>
  <si>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</si>
  <si>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</si>
  <si>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</si>
  <si>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</si>
  <si>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</si>
  <si>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</si>
  <si>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</si>
  <si>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</si>
  <si>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</si>
  <si>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</si>
  <si>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</si>
  <si>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</si>
  <si>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</si>
  <si>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</si>
  <si>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</si>
  <si>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</si>
  <si>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</si>
  <si>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</si>
  <si>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</si>
  <si>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</si>
  <si>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</si>
  <si>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</si>
  <si>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</si>
  <si>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</si>
  <si>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</si>
  <si>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</si>
  <si>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</si>
  <si>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</si>
  <si>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</si>
  <si>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</si>
  <si>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</si>
  <si>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</si>
  <si>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</si>
  <si>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</si>
  <si>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</si>
  <si>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</si>
  <si>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</si>
  <si>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</si>
  <si>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</si>
  <si>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</si>
  <si>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</si>
  <si>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</si>
  <si>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</si>
  <si>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</si>
  <si>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</si>
  <si>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</si>
  <si>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</si>
  <si>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</si>
  <si>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</si>
  <si>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</si>
  <si>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</si>
  <si>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</si>
  <si>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</si>
  <si>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</si>
  <si>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</si>
  <si>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</si>
  <si>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</si>
  <si>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</si>
  <si>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</si>
  <si>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</si>
  <si>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</si>
  <si>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</si>
  <si>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</si>
  <si>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</si>
  <si>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</si>
  <si>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</si>
  <si>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</si>
  <si>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</si>
  <si>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</si>
  <si>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</si>
  <si>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</si>
  <si>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</si>
  <si>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</si>
  <si>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</si>
  <si>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</si>
  <si>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</si>
  <si>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</si>
  <si>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</si>
  <si>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</si>
  <si>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</si>
  <si>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</si>
  <si>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</si>
  <si>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</si>
  <si>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</si>
  <si>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</si>
  <si>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</si>
  <si>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</si>
  <si>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</si>
  <si>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</si>
  <si>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</si>
  <si>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</si>
  <si>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</si>
  <si>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</si>
  <si>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</si>
  <si>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</si>
  <si>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</si>
  <si>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</si>
  <si>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</si>
  <si>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</si>
  <si>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</si>
  <si>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</si>
  <si>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</si>
  <si>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</si>
  <si>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</si>
  <si>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</si>
  <si>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</si>
  <si>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</si>
  <si>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</si>
  <si>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</si>
  <si>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</si>
  <si>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</si>
  <si>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</si>
  <si>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</si>
  <si>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</si>
  <si>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</si>
  <si>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</si>
  <si>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</si>
  <si>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</si>
  <si>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</si>
  <si>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</si>
  <si>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</si>
  <si>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</si>
  <si>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</si>
  <si>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</si>
  <si>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</si>
  <si>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</si>
  <si>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</si>
  <si>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</si>
  <si>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</si>
  <si>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</si>
  <si>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</si>
  <si>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</si>
  <si>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</si>
  <si>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</si>
  <si>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</si>
  <si>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</si>
  <si>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</si>
  <si>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</si>
  <si>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</si>
  <si>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</si>
  <si>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</si>
  <si>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</si>
  <si>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</si>
  <si>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</si>
  <si>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</si>
  <si>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</si>
  <si>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</si>
  <si>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</si>
  <si>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</si>
  <si>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</si>
  <si>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</si>
  <si>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</si>
  <si>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</si>
  <si>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</si>
  <si>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</si>
  <si>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</si>
  <si>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</si>
  <si>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</si>
  <si>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</si>
  <si>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</si>
  <si>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</si>
  <si>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</si>
  <si>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</si>
  <si>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</si>
  <si>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</si>
  <si>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</si>
  <si>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</si>
  <si>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</si>
  <si>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</si>
  <si>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</si>
  <si>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</si>
  <si>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</si>
  <si>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</si>
  <si>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</si>
  <si>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</si>
  <si>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</si>
  <si>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</si>
  <si>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</si>
  <si>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</si>
  <si>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</si>
  <si>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</si>
  <si>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</si>
  <si>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</si>
  <si>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</si>
  <si>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</si>
  <si>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</si>
  <si>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</si>
  <si>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</si>
  <si>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</si>
  <si>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</si>
  <si>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</si>
  <si>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</si>
  <si>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</si>
  <si>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</si>
  <si>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</si>
  <si>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</si>
  <si>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</si>
  <si>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</si>
  <si>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</si>
  <si>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</si>
  <si>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</si>
  <si>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</si>
  <si>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</si>
  <si>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</si>
  <si>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</si>
  <si>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</si>
  <si>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</si>
  <si>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</si>
  <si>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</si>
  <si>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</si>
  <si>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</si>
  <si>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</si>
  <si>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</si>
  <si>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</si>
  <si>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</si>
  <si>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</si>
  <si>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</si>
  <si>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</si>
  <si>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</si>
  <si>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</si>
  <si>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</si>
  <si>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</si>
  <si>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</si>
  <si>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</si>
  <si>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</si>
  <si>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</si>
  <si>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</si>
  <si>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</si>
  <si>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</si>
  <si>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</si>
  <si>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</si>
  <si>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</si>
  <si>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</si>
  <si>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</si>
  <si>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</si>
  <si>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</si>
  <si>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</si>
  <si>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</si>
  <si>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</si>
  <si>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</si>
  <si>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</si>
  <si>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</si>
  <si>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</si>
  <si>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</si>
  <si>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</si>
  <si>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</si>
  <si>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</si>
  <si>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</si>
  <si>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</si>
  <si>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</si>
  <si>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</si>
  <si>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</si>
  <si>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</si>
  <si>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</si>
  <si>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</si>
  <si>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</si>
  <si>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</si>
  <si>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</si>
  <si>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</si>
  <si>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</si>
  <si>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</si>
  <si>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</si>
  <si>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</si>
  <si>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</si>
  <si>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</si>
  <si>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</si>
  <si>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</si>
  <si>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</si>
  <si>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</si>
  <si>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</si>
  <si>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</si>
  <si>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</si>
  <si>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</si>
  <si>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</si>
  <si>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</si>
  <si>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</si>
  <si>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</si>
  <si>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</si>
  <si>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</si>
  <si>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</si>
  <si>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</si>
  <si>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</si>
  <si>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</si>
  <si>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</si>
  <si>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</si>
  <si>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</si>
  <si>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</si>
  <si>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</si>
  <si>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</si>
  <si>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</si>
  <si>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</si>
  <si>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</si>
  <si>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</si>
  <si>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</si>
  <si>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</si>
  <si>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</si>
  <si>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</si>
  <si>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</si>
  <si>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</si>
  <si>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</si>
  <si>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</si>
  <si>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</si>
  <si>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</si>
  <si>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</si>
  <si>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</si>
  <si>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</si>
  <si>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</si>
  <si>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</si>
  <si>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</si>
  <si>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</si>
  <si>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</si>
  <si>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</si>
  <si>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</si>
  <si>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</si>
  <si>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</si>
  <si>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</si>
  <si>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</si>
  <si>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</si>
  <si>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</si>
  <si>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</si>
  <si>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</si>
  <si>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</si>
  <si>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</si>
  <si>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</si>
  <si>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</si>
  <si>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</si>
  <si>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</si>
  <si>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</si>
  <si>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</si>
  <si>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</si>
  <si>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</si>
  <si>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</si>
  <si>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</si>
  <si>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</si>
  <si>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</si>
  <si>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</si>
  <si>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</si>
  <si>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</si>
  <si>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</si>
  <si>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</si>
  <si>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</si>
  <si>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</si>
  <si>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</si>
  <si>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</si>
  <si>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</si>
  <si>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</si>
  <si>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</si>
  <si>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</si>
  <si>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</si>
  <si>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</si>
  <si>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</si>
  <si>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</si>
  <si>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</si>
  <si>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</si>
  <si>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</si>
  <si>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</si>
  <si>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</si>
  <si>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</si>
  <si>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</si>
  <si>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</si>
  <si>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</si>
  <si>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</si>
  <si>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</si>
  <si>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</si>
  <si>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</si>
  <si>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</si>
  <si>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</si>
  <si>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</si>
  <si>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</si>
  <si>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</si>
  <si>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</si>
  <si>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</si>
  <si>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</si>
  <si>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</si>
  <si>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</si>
  <si>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</si>
  <si>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</si>
  <si>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</si>
  <si>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</si>
  <si>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</si>
  <si>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</si>
  <si>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</si>
  <si>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</si>
  <si>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</si>
  <si>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</si>
  <si>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</si>
  <si>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</si>
  <si>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</si>
  <si>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</si>
  <si>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</si>
  <si>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</si>
  <si>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</si>
  <si>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</si>
  <si>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</si>
  <si>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</si>
  <si>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</si>
  <si>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</si>
  <si>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</si>
  <si>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</si>
  <si>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</si>
  <si>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</si>
  <si>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</si>
  <si>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</si>
  <si>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</si>
  <si>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</si>
  <si>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</si>
  <si>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</si>
  <si>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</si>
  <si>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</si>
  <si>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</si>
  <si>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</si>
  <si>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</si>
  <si>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</si>
  <si>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</si>
  <si>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</si>
  <si>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</si>
  <si>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</si>
  <si>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</si>
  <si>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</si>
  <si>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</si>
  <si>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</si>
  <si>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</si>
  <si>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</si>
  <si>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</si>
  <si>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</si>
  <si>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</si>
  <si>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</si>
  <si>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</si>
  <si>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</si>
  <si>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</si>
  <si>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</si>
  <si>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</si>
  <si>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</si>
  <si>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</si>
  <si>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</si>
  <si>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</si>
  <si>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</si>
  <si>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</si>
  <si>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</si>
  <si>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</si>
  <si>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</si>
  <si>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</si>
  <si>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</si>
  <si>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</si>
  <si>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</si>
  <si>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</si>
  <si>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</si>
  <si>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</si>
  <si>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</si>
  <si>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</si>
  <si>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</si>
  <si>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</si>
  <si>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</si>
  <si>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</si>
  <si>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</si>
  <si>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</si>
  <si>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</si>
  <si>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</si>
  <si>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</si>
  <si>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</si>
  <si>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</si>
  <si>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</si>
  <si>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</si>
  <si>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</si>
  <si>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</si>
  <si>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</si>
  <si>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</si>
  <si>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</si>
  <si>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</si>
  <si>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</si>
  <si>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</si>
  <si>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</si>
  <si>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</si>
  <si>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</si>
  <si>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</si>
  <si>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</si>
  <si>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</si>
  <si>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</si>
  <si>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</si>
  <si>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</si>
  <si>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</si>
  <si>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</si>
  <si>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</si>
  <si>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</si>
  <si>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</si>
  <si>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</si>
  <si>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</si>
  <si>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</si>
  <si>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</si>
  <si>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</si>
  <si>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</si>
  <si>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</si>
  <si>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</si>
  <si>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</si>
  <si>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</si>
  <si>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</si>
  <si>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</si>
  <si>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</si>
  <si>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</si>
  <si>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</si>
  <si>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</si>
  <si>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</si>
  <si>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</si>
  <si>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</si>
  <si>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</si>
  <si>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</si>
  <si>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</si>
  <si>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</si>
  <si>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</si>
  <si>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</si>
  <si>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</si>
  <si>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</si>
  <si>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</si>
  <si>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</si>
  <si>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</si>
  <si>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</si>
  <si>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</si>
  <si>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</si>
  <si>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</si>
  <si>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</si>
  <si>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</si>
  <si>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</si>
  <si>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</si>
  <si>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</si>
  <si>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</si>
  <si>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</si>
  <si>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</si>
  <si>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</si>
  <si>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</si>
  <si>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</si>
  <si>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</si>
  <si>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</si>
  <si>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</si>
  <si>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</si>
  <si>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</si>
  <si>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</si>
  <si>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</si>
  <si>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</si>
  <si>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</si>
  <si>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</si>
  <si>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</si>
  <si>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</si>
  <si>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</si>
  <si>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</si>
  <si>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</si>
  <si>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</si>
  <si>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</si>
  <si>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</si>
  <si>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</si>
  <si>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</si>
  <si>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</si>
  <si>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</si>
  <si>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</si>
  <si>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</si>
  <si>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</si>
  <si>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</si>
  <si>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</si>
  <si>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</si>
  <si>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</si>
  <si>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</si>
  <si>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</si>
  <si>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</si>
  <si>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</si>
  <si>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</si>
  <si>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</si>
  <si>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</si>
  <si>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</si>
  <si>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</si>
  <si>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</si>
  <si>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</si>
  <si>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</si>
  <si>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</si>
  <si>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</si>
  <si>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</si>
  <si>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</si>
  <si>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</si>
  <si>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</si>
  <si>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</si>
  <si>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</si>
  <si>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</si>
  <si>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</si>
  <si>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</si>
  <si>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</si>
  <si>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</si>
  <si>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</si>
  <si>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</si>
  <si>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</si>
  <si>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</si>
  <si>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</si>
  <si>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</si>
  <si>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</si>
  <si>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</si>
  <si>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</si>
  <si>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</si>
  <si>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</si>
  <si>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</si>
  <si>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</si>
  <si>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</si>
  <si>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</si>
  <si>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</si>
  <si>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</si>
  <si>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</si>
  <si>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</si>
  <si>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</si>
  <si>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</si>
  <si>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</si>
  <si>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</si>
  <si>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</si>
  <si>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</si>
  <si>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</si>
  <si>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</si>
  <si>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</si>
  <si>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</si>
  <si>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</si>
  <si>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</si>
  <si>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</si>
  <si>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</si>
  <si>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</si>
  <si>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</si>
  <si>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</si>
  <si>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</si>
  <si>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</si>
  <si>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</si>
  <si>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</si>
  <si>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</si>
  <si>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</si>
  <si>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</si>
  <si>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</si>
  <si>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</si>
  <si>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</si>
  <si>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</si>
  <si>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</si>
  <si>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</si>
  <si>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</si>
  <si>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</si>
  <si>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</si>
  <si>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</si>
  <si>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</si>
  <si>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</si>
  <si>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</si>
  <si>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</si>
  <si>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</si>
  <si>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</si>
  <si>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</si>
  <si>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</si>
  <si>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</si>
  <si>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</si>
  <si>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</si>
  <si>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</si>
  <si>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</si>
  <si>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</si>
  <si>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</si>
  <si>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</si>
  <si>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</si>
  <si>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</si>
  <si>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</si>
  <si>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</si>
  <si>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</si>
  <si>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</si>
  <si>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</si>
  <si>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</si>
  <si>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</si>
  <si>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</si>
  <si>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</si>
  <si>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</si>
  <si>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</si>
  <si>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</si>
  <si>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</si>
  <si>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</si>
  <si>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</si>
  <si>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</si>
  <si>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</si>
  <si>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</si>
  <si>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</si>
  <si>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</si>
  <si>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</si>
  <si>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</si>
  <si>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</si>
  <si>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</si>
  <si>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</si>
  <si>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</si>
  <si>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</si>
  <si>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</si>
  <si>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</si>
  <si>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</si>
  <si>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</si>
  <si>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</si>
  <si>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</si>
  <si>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</si>
  <si>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</si>
  <si>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</si>
  <si>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</si>
  <si>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</si>
  <si>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</si>
  <si>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</si>
  <si>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</si>
  <si>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</si>
  <si>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</si>
  <si>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</si>
  <si>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</si>
  <si>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</si>
  <si>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</si>
  <si>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</si>
  <si>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</si>
  <si>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</si>
  <si>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</si>
  <si>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</si>
  <si>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</si>
  <si>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</si>
  <si>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</si>
  <si>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</si>
  <si>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</si>
  <si>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</si>
  <si>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</si>
  <si>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</si>
  <si>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</si>
  <si>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</si>
  <si>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</si>
  <si>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</si>
  <si>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</si>
  <si>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</si>
  <si>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</si>
  <si>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</si>
  <si>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</si>
  <si>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</si>
  <si>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</si>
  <si>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</si>
  <si>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</si>
  <si>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</si>
  <si>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</si>
  <si>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</si>
  <si>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</si>
  <si>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</si>
  <si>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</si>
  <si>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</si>
  <si>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</si>
  <si>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</si>
  <si>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</si>
  <si>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</si>
  <si>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</si>
  <si>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</si>
  <si>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</si>
  <si>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</si>
  <si>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</si>
  <si>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</si>
  <si>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</si>
  <si>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</si>
  <si>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</si>
  <si>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</si>
  <si>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</si>
  <si>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</si>
  <si>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</si>
  <si>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</si>
  <si>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</si>
  <si>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</si>
  <si>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</si>
  <si>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</si>
  <si>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</si>
  <si>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</si>
  <si>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</si>
  <si>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</si>
  <si>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</si>
  <si>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</si>
  <si>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</si>
  <si>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</si>
  <si>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</si>
  <si>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</si>
  <si>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</si>
  <si>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</si>
  <si>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</si>
  <si>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</si>
  <si>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</si>
  <si>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</si>
  <si>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</si>
  <si>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</si>
  <si>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</si>
  <si>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</si>
  <si>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</si>
  <si>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</si>
  <si>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</si>
  <si>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</si>
  <si>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</si>
  <si>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</si>
  <si>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</si>
  <si>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</si>
  <si>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</si>
  <si>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</si>
  <si>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</si>
  <si>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</si>
  <si>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</si>
  <si>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</si>
  <si>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</si>
  <si>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</si>
  <si>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</si>
  <si>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</si>
  <si>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</si>
  <si>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</si>
  <si>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</si>
  <si>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</si>
  <si>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</si>
  <si>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</si>
  <si>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</si>
  <si>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</si>
  <si>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</si>
  <si>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</si>
  <si>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</si>
  <si>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</si>
  <si>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</si>
  <si>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</si>
  <si>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</si>
  <si>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</si>
  <si>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</si>
  <si>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</si>
  <si>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</si>
  <si>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</si>
  <si>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</si>
  <si>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</si>
  <si>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</si>
  <si>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</si>
  <si>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</si>
  <si>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</si>
  <si>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</si>
  <si>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</si>
  <si>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</si>
  <si>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</si>
  <si>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</si>
  <si>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</si>
  <si>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</si>
  <si>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</si>
  <si>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</si>
  <si>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</si>
  <si>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</si>
  <si>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</si>
  <si>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</si>
  <si>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</si>
  <si>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</si>
  <si>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</si>
  <si>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</si>
  <si>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</si>
  <si>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</si>
  <si>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</si>
  <si>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</si>
  <si>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</si>
  <si>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</si>
  <si>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</si>
  <si>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</si>
  <si>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</si>
  <si>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</si>
  <si>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</si>
  <si>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</si>
  <si>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</si>
  <si>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</si>
  <si>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</si>
  <si>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</si>
  <si>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</si>
  <si>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</si>
  <si>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</si>
  <si>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</si>
  <si>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</si>
  <si>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</si>
  <si>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</si>
  <si>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</si>
  <si>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</si>
  <si>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</si>
  <si>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</si>
  <si>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</si>
  <si>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</si>
  <si>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</si>
  <si>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</si>
  <si>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</si>
  <si>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</si>
  <si>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</si>
  <si>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</si>
  <si>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</si>
  <si>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</si>
  <si>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</si>
  <si>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</si>
  <si>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</si>
  <si>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</si>
  <si>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</si>
  <si>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</si>
  <si>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</si>
  <si>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</si>
  <si>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</si>
  <si>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</si>
  <si>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</si>
  <si>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</si>
  <si>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</si>
  <si>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</si>
  <si>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</si>
  <si>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</si>
  <si>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</si>
  <si>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</si>
  <si>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</si>
  <si>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</si>
  <si>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</si>
  <si>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</si>
  <si>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</si>
  <si>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</si>
  <si>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</si>
  <si>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</si>
  <si>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</si>
  <si>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</si>
  <si>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</si>
  <si>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</si>
  <si>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</si>
  <si>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</si>
  <si>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</si>
  <si>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</si>
  <si>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</si>
  <si>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</si>
  <si>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</si>
  <si>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</si>
  <si>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</si>
  <si>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</si>
  <si>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</si>
  <si>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</si>
  <si>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</si>
  <si>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</si>
  <si>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</si>
  <si>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</si>
  <si>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</si>
  <si>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</si>
  <si>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</si>
  <si>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</si>
  <si>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</si>
  <si>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</si>
  <si>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</si>
  <si>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</si>
  <si>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</si>
  <si>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</si>
  <si>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</si>
  <si>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</si>
  <si>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</si>
  <si>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</si>
  <si>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</si>
  <si>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</si>
  <si>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</si>
  <si>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</si>
  <si>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</si>
  <si>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</si>
  <si>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</si>
  <si>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</si>
  <si>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</si>
  <si>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</si>
  <si>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</si>
  <si>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</si>
  <si>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</si>
  <si>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</si>
  <si>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</si>
  <si>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</si>
  <si>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</si>
  <si>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</si>
  <si>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</si>
  <si>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</si>
  <si>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</si>
  <si>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</si>
  <si>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</si>
  <si>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</si>
  <si>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</si>
  <si>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</si>
  <si>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</si>
  <si>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</si>
  <si>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</si>
  <si>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</si>
  <si>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</si>
  <si>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</si>
  <si>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</si>
  <si>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</si>
  <si>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</si>
  <si>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</si>
  <si>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</si>
  <si>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</si>
  <si>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</si>
  <si>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</si>
  <si>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</si>
  <si>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</si>
  <si>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</si>
  <si>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</si>
  <si>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</si>
  <si>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</si>
  <si>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</si>
  <si>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</si>
  <si>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</si>
  <si>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</si>
  <si>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</si>
  <si>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</si>
  <si>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</si>
  <si>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</si>
  <si>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</si>
  <si>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</si>
  <si>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</si>
  <si>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</si>
  <si>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</si>
  <si>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</si>
  <si>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</si>
  <si>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</si>
  <si>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</si>
  <si>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</si>
  <si>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</si>
  <si>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</si>
  <si>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</si>
  <si>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</si>
  <si>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</si>
  <si>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</si>
  <si>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</si>
  <si>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</si>
  <si>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</si>
  <si>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</si>
  <si>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</si>
  <si>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</si>
  <si>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</si>
  <si>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</si>
  <si>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</si>
  <si>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</si>
  <si>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</si>
  <si>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</si>
  <si>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</si>
  <si>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</si>
  <si>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</si>
  <si>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</si>
  <si>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</si>
  <si>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</si>
  <si>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</si>
  <si>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</si>
  <si>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</si>
  <si>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</si>
  <si>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</si>
  <si>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</si>
  <si>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</si>
  <si>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</si>
  <si>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</si>
  <si>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</si>
  <si>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</si>
  <si>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</si>
  <si>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</si>
  <si>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</si>
  <si>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</si>
  <si>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</si>
  <si>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</si>
  <si>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</si>
  <si>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</si>
  <si>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</si>
  <si>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</si>
  <si>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</si>
  <si>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</si>
  <si>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</si>
  <si>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</si>
  <si>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</si>
  <si>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</si>
  <si>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</si>
  <si>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</si>
  <si>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</si>
  <si>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</si>
  <si>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</si>
  <si>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</si>
  <si>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</si>
  <si>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</si>
  <si>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</si>
  <si>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</si>
  <si>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</si>
  <si>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</si>
  <si>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</si>
  <si>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</si>
  <si>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</si>
  <si>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</si>
  <si>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</si>
  <si>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</si>
  <si>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</si>
  <si>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</si>
  <si>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</si>
  <si>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</si>
  <si>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</si>
  <si>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</si>
  <si>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</si>
  <si>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</si>
  <si>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</si>
  <si>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</si>
  <si>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</si>
  <si>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</si>
  <si>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</si>
  <si>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</si>
  <si>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</si>
  <si>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</si>
  <si>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</si>
  <si>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</si>
  <si>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</si>
  <si>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</si>
  <si>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</si>
  <si>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</si>
  <si>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</si>
  <si>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</si>
  <si>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</si>
  <si>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</si>
  <si>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</si>
  <si>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</si>
  <si>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</si>
  <si>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</si>
  <si>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</si>
  <si>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</si>
  <si>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</si>
  <si>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</si>
  <si>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</si>
  <si>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</si>
  <si>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</si>
  <si>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</si>
  <si>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</si>
  <si>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</si>
  <si>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</si>
  <si>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</si>
  <si>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</si>
  <si>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</si>
  <si>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</si>
  <si>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</si>
  <si>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</si>
  <si>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</si>
  <si>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</si>
  <si>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</si>
  <si>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</si>
  <si>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</si>
  <si>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</si>
  <si>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</si>
  <si>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</si>
  <si>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</si>
  <si>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</si>
  <si>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</si>
  <si>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</si>
  <si>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</si>
  <si>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</si>
  <si>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</si>
  <si>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</si>
  <si>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</si>
  <si>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</si>
  <si>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</si>
  <si>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</si>
  <si>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</si>
  <si>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</si>
  <si>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</si>
  <si>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</si>
  <si>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</si>
  <si>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</si>
  <si>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</si>
  <si>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</si>
  <si>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</si>
  <si>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</si>
  <si>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</si>
  <si>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</si>
  <si>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</si>
  <si>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</si>
  <si>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</si>
  <si>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</si>
  <si>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</si>
  <si>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</si>
  <si>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</si>
  <si>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</si>
  <si>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</si>
  <si>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</si>
  <si>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</si>
  <si>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</si>
  <si>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</si>
  <si>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</si>
  <si>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</si>
  <si>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</si>
  <si>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</si>
  <si>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</si>
  <si>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</si>
  <si>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</si>
  <si>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</si>
  <si>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</si>
  <si>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</si>
  <si>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</si>
  <si>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</si>
  <si>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</si>
  <si>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</si>
  <si>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</si>
  <si>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</si>
  <si>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</si>
  <si>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</si>
  <si>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</si>
  <si>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</si>
  <si>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</si>
  <si>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</si>
  <si>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</si>
  <si>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</si>
  <si>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</si>
  <si>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</si>
  <si>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</si>
  <si>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</si>
  <si>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</si>
  <si>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</si>
  <si>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</si>
  <si>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</si>
  <si>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</si>
  <si>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</si>
  <si>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</si>
  <si>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</si>
  <si>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</si>
  <si>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</si>
  <si>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</si>
  <si>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</si>
  <si>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</si>
  <si>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</si>
  <si>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</si>
  <si>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</si>
  <si>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</si>
  <si>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</si>
  <si>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</si>
  <si>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</si>
  <si>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</si>
  <si>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</si>
  <si>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</si>
  <si>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</si>
  <si>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</si>
  <si>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</si>
  <si>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</si>
  <si>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</si>
  <si>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</si>
  <si>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</si>
  <si>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</si>
  <si>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</si>
  <si>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</si>
  <si>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</si>
  <si>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</si>
  <si>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</si>
  <si>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</si>
  <si>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</si>
  <si>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</si>
  <si>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</si>
  <si>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</si>
  <si>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</si>
  <si>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</si>
  <si>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</si>
  <si>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</si>
  <si>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</si>
  <si>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</si>
  <si>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</si>
  <si>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</si>
  <si>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</si>
  <si>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</si>
  <si>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</si>
  <si>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</si>
  <si>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</si>
  <si>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</si>
  <si>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</si>
  <si>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</si>
  <si>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</si>
  <si>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</si>
  <si>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</si>
  <si>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</si>
  <si>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</si>
  <si>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</si>
  <si>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</si>
  <si>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</si>
  <si>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</si>
  <si>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</si>
  <si>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</si>
  <si>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</si>
  <si>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</si>
  <si>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</si>
  <si>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</si>
  <si>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</si>
  <si>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</si>
  <si>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</si>
  <si>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</si>
  <si>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</si>
  <si>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</si>
  <si>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</si>
  <si>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</si>
  <si>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</si>
  <si>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</si>
  <si>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</si>
  <si>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</si>
  <si>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</si>
  <si>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</si>
  <si>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</si>
  <si>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</si>
  <si>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</si>
  <si>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</si>
  <si>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</si>
  <si>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</si>
  <si>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</si>
  <si>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</si>
  <si>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</si>
  <si>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</si>
  <si>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</si>
  <si>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</si>
  <si>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</si>
  <si>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</si>
  <si>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</si>
  <si>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</si>
  <si>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</si>
  <si>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</si>
  <si>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</si>
  <si>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</si>
  <si>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</si>
  <si>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</si>
  <si>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</si>
  <si>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</si>
  <si>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</si>
  <si>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</si>
  <si>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</si>
  <si>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</si>
  <si>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</si>
  <si>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</si>
  <si>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</si>
  <si>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</si>
  <si>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</si>
  <si>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</si>
  <si>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</si>
  <si>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</si>
  <si>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</si>
  <si>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</si>
  <si>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</si>
  <si>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</si>
  <si>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</si>
  <si>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</si>
  <si>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</si>
  <si>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</si>
  <si>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</si>
  <si>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</si>
  <si>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</si>
  <si>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</si>
  <si>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</si>
  <si>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</si>
  <si>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</si>
  <si>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</si>
  <si>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</si>
  <si>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</si>
  <si>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</si>
  <si>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</si>
  <si>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</si>
  <si>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</si>
  <si>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</si>
  <si>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</si>
  <si>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</si>
  <si>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</si>
  <si>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</si>
  <si>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</si>
  <si>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</si>
  <si>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</si>
  <si>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</si>
  <si>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</si>
  <si>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</si>
  <si>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</si>
  <si>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</si>
  <si>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</si>
  <si>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</si>
  <si>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</si>
  <si>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</si>
  <si>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</si>
  <si>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</si>
  <si>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</si>
  <si>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</si>
  <si>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</si>
  <si>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</si>
  <si>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</si>
  <si>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</si>
  <si>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</si>
  <si>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</si>
  <si>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</si>
  <si>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</si>
  <si>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</si>
  <si>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</si>
  <si>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</si>
  <si>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</si>
  <si>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</si>
  <si>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</si>
  <si>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</si>
  <si>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</si>
  <si>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</si>
  <si>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</si>
  <si>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</si>
  <si>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</si>
  <si>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</si>
  <si>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</si>
  <si>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</si>
  <si>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</si>
  <si>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</si>
  <si>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</si>
  <si>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</si>
  <si>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</si>
  <si>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</si>
  <si>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</si>
  <si>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</si>
  <si>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</si>
  <si>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</si>
  <si>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</si>
  <si>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</si>
  <si>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</si>
  <si>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</si>
  <si>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</si>
  <si>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</si>
  <si>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</si>
  <si>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</si>
  <si>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</si>
  <si>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</si>
  <si>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</si>
  <si>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</si>
  <si>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</si>
  <si>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</si>
  <si>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</si>
  <si>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</si>
  <si>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</si>
  <si>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</si>
  <si>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</si>
  <si>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</si>
  <si>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</si>
  <si>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</si>
  <si>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</si>
  <si>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</si>
  <si>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</si>
  <si>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</si>
  <si>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</si>
  <si>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</si>
  <si>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</si>
  <si>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</si>
  <si>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</si>
  <si>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</si>
  <si>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</si>
  <si>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</si>
  <si>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</si>
  <si>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</si>
  <si>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</si>
  <si>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</si>
  <si>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</si>
  <si>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</si>
  <si>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</si>
  <si>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</si>
  <si>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</si>
  <si>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</si>
  <si>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</si>
  <si>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</si>
  <si>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</si>
  <si>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</si>
  <si>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</si>
  <si>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</si>
  <si>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</si>
  <si>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</si>
  <si>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</si>
  <si>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</si>
  <si>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</si>
  <si>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</si>
  <si>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</si>
  <si>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</si>
  <si>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</si>
  <si>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</si>
  <si>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</si>
  <si>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</si>
  <si>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</si>
  <si>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</si>
  <si>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</si>
  <si>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</si>
  <si>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</si>
  <si>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</si>
  <si>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</si>
  <si>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</si>
  <si>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</si>
  <si>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</si>
  <si>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</si>
  <si>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</si>
  <si>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</si>
  <si>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</si>
  <si>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</si>
  <si>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</si>
  <si>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</si>
  <si>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</si>
  <si>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</si>
  <si>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</si>
  <si>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</si>
  <si>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</si>
  <si>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</si>
  <si>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</si>
  <si>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</si>
  <si>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</si>
  <si>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</si>
  <si>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</si>
  <si>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</si>
  <si>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</si>
  <si>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</si>
  <si>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</si>
  <si>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</si>
  <si>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</si>
  <si>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</si>
  <si>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</si>
  <si>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</si>
  <si>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</si>
  <si>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</si>
  <si>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</si>
  <si>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</si>
  <si>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</si>
  <si>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</si>
  <si>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</si>
  <si>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</si>
  <si>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</si>
  <si>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</si>
  <si>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</si>
  <si>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</si>
  <si>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</si>
  <si>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</si>
  <si>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</si>
  <si>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</si>
  <si>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</si>
  <si>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</si>
  <si>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</si>
  <si>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</si>
  <si>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</si>
  <si>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</si>
  <si>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</si>
  <si>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</si>
  <si>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</si>
  <si>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</si>
  <si>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</si>
  <si>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</si>
  <si>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</si>
  <si>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</si>
  <si>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</si>
  <si>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</si>
  <si>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</si>
  <si>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</si>
  <si>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</si>
  <si>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</si>
  <si>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</si>
  <si>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</si>
  <si>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</si>
  <si>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</si>
  <si>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</si>
  <si>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</si>
  <si>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</si>
  <si>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</si>
  <si>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</si>
  <si>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</si>
  <si>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</si>
  <si>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</si>
  <si>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</si>
  <si>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</si>
  <si>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</si>
  <si>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</si>
  <si>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</si>
  <si>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</si>
  <si>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</si>
  <si>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</si>
  <si>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</si>
  <si>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</si>
  <si>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</si>
  <si>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</si>
  <si>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</si>
  <si>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</si>
  <si>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</si>
  <si>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</si>
  <si>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</si>
  <si>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</si>
  <si>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</si>
  <si>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</si>
  <si>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</si>
  <si>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</si>
  <si>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</si>
  <si>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</si>
  <si>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</si>
  <si>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</si>
  <si>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</si>
  <si>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</si>
  <si>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</si>
  <si>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</si>
  <si>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</si>
  <si>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</si>
  <si>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</si>
  <si>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</si>
  <si>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</si>
  <si>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</si>
  <si>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</si>
  <si>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</si>
  <si>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</si>
  <si>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</si>
  <si>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</si>
  <si>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</si>
  <si>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</si>
  <si>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</si>
  <si>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</si>
  <si>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</si>
  <si>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</si>
  <si>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</si>
  <si>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</si>
  <si>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</si>
  <si>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</si>
  <si>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</si>
  <si>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</si>
  <si>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</si>
  <si>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</si>
  <si>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</si>
  <si>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</si>
  <si>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</si>
  <si>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</si>
  <si>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</si>
  <si>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</si>
  <si>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</si>
  <si>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</si>
  <si>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</si>
  <si>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</si>
  <si>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</si>
  <si>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</si>
  <si>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</si>
  <si>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</si>
  <si>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</si>
  <si>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</si>
  <si>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</si>
  <si>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</si>
  <si>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</si>
  <si>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</si>
  <si>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</si>
  <si>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</si>
  <si>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</si>
  <si>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</si>
  <si>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</si>
  <si>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</si>
  <si>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</si>
  <si>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</si>
  <si>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</si>
  <si>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</si>
  <si>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</si>
  <si>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</si>
  <si>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</si>
  <si>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</si>
  <si>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</si>
  <si>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</si>
  <si>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</si>
  <si>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</si>
  <si>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</si>
  <si>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</si>
  <si>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</si>
  <si>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</si>
  <si>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</si>
  <si>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</si>
  <si>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</si>
  <si>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</si>
  <si>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</si>
  <si>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</si>
  <si>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</si>
  <si>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</si>
  <si>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</si>
  <si>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</si>
  <si>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</si>
  <si>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</si>
  <si>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</si>
  <si>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</si>
  <si>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</si>
  <si>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</si>
  <si>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</si>
  <si>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</si>
  <si>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</si>
  <si>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</si>
  <si>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</si>
  <si>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</si>
  <si>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</si>
  <si>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</si>
  <si>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</si>
  <si>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</si>
  <si>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</si>
  <si>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</si>
  <si>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</si>
  <si>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</si>
  <si>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</si>
  <si>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</si>
  <si>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</si>
  <si>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</si>
  <si>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</si>
  <si>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</si>
  <si>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</si>
  <si>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</si>
  <si>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</si>
  <si>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</si>
  <si>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</si>
  <si>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</si>
  <si>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</si>
  <si>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</si>
  <si>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</si>
  <si>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</si>
  <si>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</si>
  <si>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</si>
  <si>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</si>
  <si>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</si>
  <si>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</si>
  <si>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</si>
  <si>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</si>
  <si>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</si>
  <si>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</si>
  <si>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</si>
  <si>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</si>
  <si>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</si>
  <si>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</si>
  <si>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</si>
  <si>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</si>
  <si>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</si>
  <si>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</si>
  <si>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</si>
  <si>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</si>
  <si>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</si>
  <si>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</si>
  <si>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</si>
  <si>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</si>
  <si>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</si>
  <si>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</si>
  <si>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</si>
  <si>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</si>
  <si>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</si>
  <si>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</si>
  <si>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</si>
  <si>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</si>
  <si>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</si>
  <si>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</si>
  <si>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</si>
  <si>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</si>
  <si>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</si>
  <si>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</si>
  <si>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</si>
  <si>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</si>
  <si>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</si>
  <si>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</si>
  <si>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</si>
  <si>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</si>
  <si>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</si>
  <si>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</si>
  <si>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</si>
  <si>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</si>
  <si>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</si>
  <si>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</si>
  <si>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</si>
  <si>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</si>
  <si>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</si>
  <si>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</si>
  <si>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</si>
  <si>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</si>
  <si>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</si>
  <si>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</si>
  <si>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</si>
  <si>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</si>
  <si>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</si>
  <si>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</si>
  <si>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</si>
  <si>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</si>
  <si>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</si>
  <si>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</si>
  <si>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</si>
  <si>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</si>
  <si>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</si>
  <si>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</si>
  <si>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</si>
  <si>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</si>
  <si>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</si>
  <si>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</si>
  <si>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</si>
  <si>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</si>
  <si>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</si>
  <si>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</si>
  <si>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</si>
  <si>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</si>
  <si>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</si>
  <si>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</si>
  <si>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</si>
  <si>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</si>
  <si>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</si>
  <si>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</si>
  <si>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</si>
  <si>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</si>
  <si>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</si>
  <si>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</si>
  <si>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</si>
  <si>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</si>
  <si>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</si>
  <si>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</si>
  <si>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</si>
  <si>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</si>
  <si>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</si>
  <si>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</si>
  <si>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</si>
  <si>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</si>
  <si>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</si>
  <si>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</si>
  <si>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</si>
  <si>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</si>
  <si>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</si>
  <si>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</si>
  <si>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</si>
  <si>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</si>
  <si>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</si>
  <si>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</si>
  <si>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</si>
  <si>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</si>
  <si>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</si>
  <si>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</si>
  <si>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</si>
  <si>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</si>
  <si>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</si>
  <si>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</si>
  <si>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</si>
  <si>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</si>
  <si>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</si>
  <si>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</si>
  <si>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</si>
  <si>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</si>
  <si>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</si>
  <si>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</si>
  <si>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</si>
  <si>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</si>
  <si>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</si>
  <si>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</si>
  <si>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</si>
  <si>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</si>
  <si>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</si>
  <si>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</si>
  <si>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</si>
  <si>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</si>
  <si>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</si>
  <si>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</si>
  <si>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</si>
  <si>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</si>
  <si>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</si>
  <si>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</si>
  <si>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</si>
  <si>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</si>
  <si>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</si>
  <si>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</si>
  <si>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</si>
  <si>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</si>
  <si>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</si>
  <si>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</si>
  <si>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</si>
  <si>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</si>
  <si>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</si>
  <si>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</si>
  <si>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</si>
  <si>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</si>
  <si>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</si>
  <si>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</si>
  <si>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</si>
  <si>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</si>
  <si>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</si>
  <si>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</si>
  <si>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</si>
  <si>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</si>
  <si>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</si>
  <si>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</si>
  <si>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</si>
  <si>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</si>
  <si>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</si>
  <si>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</si>
  <si>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</si>
  <si>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</si>
  <si>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</si>
  <si>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</si>
  <si>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</si>
  <si>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</si>
  <si>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</si>
  <si>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</si>
  <si>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</si>
  <si>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</si>
  <si>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</si>
  <si>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</si>
  <si>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</si>
  <si>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</si>
  <si>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</si>
  <si>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</si>
  <si>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</si>
  <si>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</si>
  <si>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</si>
  <si>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</si>
  <si>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</si>
  <si>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</si>
  <si>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</si>
  <si>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</si>
  <si>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</si>
  <si>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</si>
  <si>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</si>
  <si>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</si>
  <si>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</si>
  <si>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</si>
  <si>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</si>
  <si>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</si>
  <si>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</si>
  <si>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</si>
  <si>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</si>
  <si>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</si>
  <si>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</si>
  <si>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</si>
  <si>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</si>
  <si>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</si>
  <si>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</si>
  <si>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</si>
  <si>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</si>
  <si>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</si>
  <si>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</si>
  <si>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</si>
  <si>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</si>
  <si>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</si>
  <si>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</si>
  <si>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</si>
  <si>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</si>
  <si>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</si>
  <si>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</si>
  <si>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</si>
  <si>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</si>
  <si>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</si>
  <si>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</si>
  <si>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</si>
  <si>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</si>
  <si>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</si>
  <si>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</si>
  <si>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</si>
  <si>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</si>
  <si>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</si>
  <si>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</si>
  <si>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</si>
  <si>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</si>
  <si>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</si>
  <si>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</si>
  <si>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</si>
  <si>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</si>
  <si>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</si>
  <si>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</si>
  <si>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</si>
  <si>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</si>
  <si>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</si>
  <si>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</si>
  <si>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</si>
  <si>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</si>
  <si>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</si>
  <si>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</si>
  <si>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</si>
  <si>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</si>
  <si>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</si>
  <si>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</si>
  <si>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</si>
  <si>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</si>
  <si>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</si>
  <si>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</si>
  <si>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</si>
  <si>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</si>
  <si>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</si>
  <si>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</si>
  <si>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</si>
  <si>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</si>
  <si>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</si>
  <si>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</si>
  <si>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</si>
  <si>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</si>
  <si>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</si>
  <si>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</si>
  <si>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</si>
  <si>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</si>
  <si>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</si>
  <si>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</si>
  <si>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</si>
  <si>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</si>
  <si>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</si>
  <si>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</si>
  <si>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</si>
  <si>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</si>
  <si>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</si>
  <si>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</si>
  <si>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</si>
  <si>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</si>
  <si>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</si>
  <si>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</si>
  <si>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</si>
  <si>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</si>
  <si>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</si>
  <si>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</si>
  <si>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</si>
  <si>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</si>
  <si>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</si>
  <si>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</si>
  <si>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</si>
  <si>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</si>
  <si>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</si>
  <si>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</si>
  <si>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</si>
  <si>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</si>
  <si>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</si>
  <si>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</si>
  <si>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</si>
  <si>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</si>
  <si>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</si>
  <si>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</si>
  <si>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</si>
  <si>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</si>
  <si>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</si>
  <si>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</si>
  <si>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</si>
  <si>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</si>
  <si>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</si>
  <si>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</si>
  <si>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</si>
  <si>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</si>
  <si>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</si>
  <si>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</si>
  <si>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</si>
  <si>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</si>
  <si>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</si>
  <si>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</si>
  <si>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</si>
  <si>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</si>
  <si>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</si>
  <si>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</si>
  <si>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</si>
  <si>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</si>
  <si>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</si>
  <si>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</si>
  <si>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</si>
  <si>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</si>
  <si>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</si>
  <si>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</si>
  <si>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</si>
  <si>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</si>
  <si>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</si>
  <si>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</si>
  <si>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</si>
  <si>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</si>
  <si>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</si>
  <si>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</si>
  <si>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</si>
  <si>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</si>
  <si>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</si>
  <si>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</si>
  <si>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</si>
  <si>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</si>
  <si>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</si>
  <si>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</si>
  <si>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</si>
  <si>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</si>
  <si>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</si>
  <si>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</si>
  <si>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</si>
  <si>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</si>
  <si>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</si>
  <si>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</si>
  <si>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</si>
  <si>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</si>
  <si>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</si>
  <si>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</si>
  <si>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</si>
  <si>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</si>
  <si>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</si>
  <si>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</si>
  <si>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</si>
  <si>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</si>
  <si>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</si>
  <si>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</si>
  <si>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</si>
  <si>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</si>
  <si>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</si>
  <si>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</si>
  <si>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</si>
  <si>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</si>
  <si>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</si>
  <si>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</si>
  <si>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</si>
  <si>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</si>
  <si>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</si>
  <si>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</si>
  <si>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</si>
  <si>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</si>
  <si>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</si>
  <si>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</si>
  <si>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</si>
  <si>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</si>
  <si>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</si>
  <si>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</si>
  <si>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</si>
  <si>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</si>
  <si>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</si>
  <si>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</si>
  <si>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</si>
  <si>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</si>
  <si>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</si>
  <si>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</si>
  <si>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</si>
  <si>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</si>
  <si>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</si>
  <si>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</si>
  <si>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</si>
  <si>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</si>
  <si>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</si>
  <si>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</si>
  <si>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</si>
  <si>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</si>
  <si>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</si>
  <si>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</si>
  <si>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</si>
  <si>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</si>
  <si>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</si>
  <si>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</si>
  <si>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</si>
  <si>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</si>
  <si>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</si>
  <si>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</si>
  <si>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</si>
  <si>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</si>
  <si>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</si>
  <si>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</si>
  <si>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</si>
  <si>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</si>
  <si>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</si>
  <si>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</si>
  <si>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</si>
  <si>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</si>
  <si>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</si>
  <si>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</si>
  <si>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</si>
  <si>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</si>
  <si>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</si>
  <si>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</si>
  <si>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</si>
  <si>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</si>
  <si>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</si>
  <si>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</si>
  <si>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</si>
  <si>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</si>
  <si>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</si>
  <si>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</si>
  <si>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</si>
  <si>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</si>
  <si>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</si>
  <si>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</si>
  <si>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</si>
  <si>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</si>
  <si>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</si>
  <si>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</si>
  <si>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</si>
  <si>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</si>
  <si>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</si>
  <si>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</si>
  <si>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</si>
  <si>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</si>
  <si>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</si>
  <si>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</si>
  <si>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</si>
  <si>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</si>
  <si>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</si>
  <si>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</si>
  <si>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</si>
  <si>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</si>
  <si>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</si>
  <si>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</si>
  <si>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</si>
  <si>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</si>
  <si>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</si>
  <si>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</si>
  <si>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</si>
  <si>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</si>
  <si>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</si>
  <si>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</si>
  <si>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</si>
  <si>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</si>
  <si>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</si>
  <si>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</si>
  <si>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</si>
  <si>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</si>
  <si>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</si>
  <si>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</si>
  <si>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</si>
  <si>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</si>
  <si>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</si>
  <si>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</si>
  <si>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</si>
  <si>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</si>
  <si>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</si>
  <si>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</si>
  <si>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</si>
  <si>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</si>
  <si>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</si>
  <si>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</si>
  <si>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</si>
  <si>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</si>
  <si>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</si>
  <si>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</si>
  <si>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</si>
  <si>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</si>
  <si>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</si>
  <si>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</si>
  <si>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</si>
  <si>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</si>
  <si>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</si>
  <si>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</si>
  <si>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</si>
  <si>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</si>
  <si>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</si>
  <si>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</si>
  <si>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</si>
  <si>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</si>
  <si>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</si>
  <si>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</si>
  <si>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</si>
  <si>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</si>
  <si>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</si>
  <si>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</si>
  <si>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</si>
  <si>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</si>
  <si>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</si>
  <si>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</si>
  <si>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</si>
  <si>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</si>
  <si>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</si>
  <si>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</si>
  <si>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</si>
  <si>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</si>
  <si>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</si>
  <si>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</si>
  <si>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</si>
  <si>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</si>
  <si>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</si>
  <si>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</si>
  <si>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</si>
  <si>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</si>
  <si>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</si>
  <si>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</si>
  <si>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</si>
  <si>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</si>
  <si>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</si>
  <si>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</si>
  <si>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</si>
  <si>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</si>
  <si>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</si>
  <si>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</si>
  <si>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</si>
  <si>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</si>
  <si>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</si>
  <si>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</si>
  <si>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</si>
  <si>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</si>
  <si>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</si>
  <si>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</si>
  <si>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</si>
  <si>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</si>
  <si>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</si>
  <si>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</si>
  <si>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</si>
  <si>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</si>
  <si>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</si>
  <si>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</si>
  <si>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</si>
  <si>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</si>
  <si>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</si>
  <si>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</si>
  <si>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</si>
  <si>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</si>
  <si>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</si>
  <si>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</si>
  <si>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</si>
  <si>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</si>
  <si>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</si>
  <si>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</si>
  <si>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</si>
  <si>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</si>
  <si>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</si>
  <si>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</si>
  <si>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</si>
  <si>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</si>
  <si>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</si>
  <si>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</si>
  <si>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</si>
  <si>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</si>
  <si>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</si>
  <si>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</si>
  <si>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</si>
  <si>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</si>
  <si>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</si>
  <si>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</si>
  <si>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</si>
  <si>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</si>
  <si>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</si>
  <si>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</si>
  <si>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</si>
  <si>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</si>
  <si>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</si>
  <si>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</si>
  <si>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</si>
  <si>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</si>
  <si>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</si>
  <si>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</si>
  <si>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</si>
  <si>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</si>
  <si>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</si>
  <si>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</si>
  <si>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</si>
  <si>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</si>
  <si>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</si>
  <si>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</si>
  <si>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</si>
  <si>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</si>
  <si>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</si>
  <si>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</si>
  <si>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</si>
  <si>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</si>
  <si>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</si>
  <si>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</si>
  <si>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</si>
  <si>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</si>
  <si>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</si>
  <si>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</si>
  <si>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</si>
  <si>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</si>
  <si>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</si>
  <si>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</si>
  <si>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</si>
  <si>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</si>
  <si>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</si>
  <si>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</si>
  <si>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</si>
  <si>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</si>
  <si>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</si>
  <si>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</si>
  <si>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</si>
  <si>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</si>
  <si>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</si>
  <si>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</si>
  <si>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</si>
  <si>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</si>
  <si>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</si>
  <si>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</si>
  <si>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</si>
  <si>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</si>
  <si>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</si>
  <si>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</si>
  <si>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</si>
  <si>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</si>
  <si>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</si>
  <si>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</si>
  <si>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</si>
  <si>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</si>
  <si>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</si>
  <si>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</si>
  <si>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</si>
  <si>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</si>
  <si>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</si>
  <si>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</si>
  <si>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</si>
  <si>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</si>
  <si>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</si>
  <si>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</si>
  <si>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</si>
  <si>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</si>
  <si>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</si>
  <si>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</si>
  <si>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</si>
  <si>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</si>
  <si>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</si>
  <si>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</si>
  <si>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</si>
  <si>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</si>
  <si>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</si>
  <si>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</si>
  <si>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</si>
  <si>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</si>
  <si>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</si>
  <si>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</si>
  <si>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</si>
  <si>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</si>
  <si>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</si>
  <si>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</si>
  <si>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</si>
  <si>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</si>
  <si>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</si>
  <si>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</si>
  <si>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</si>
  <si>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</si>
  <si>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</si>
  <si>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</si>
  <si>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</si>
  <si>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</si>
  <si>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</si>
  <si>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</si>
  <si>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</si>
  <si>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</si>
  <si>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</si>
  <si>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</si>
  <si>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</si>
  <si>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</si>
  <si>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</si>
  <si>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</si>
  <si>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</si>
  <si>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</si>
  <si>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</si>
  <si>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</si>
  <si>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</si>
  <si>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</si>
  <si>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</si>
  <si>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</si>
  <si>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</si>
  <si>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</si>
  <si>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</si>
  <si>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</si>
  <si>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</si>
  <si>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</si>
  <si>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</si>
  <si>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</si>
  <si>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</si>
  <si>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</si>
  <si>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</si>
  <si>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</si>
  <si>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</si>
  <si>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</si>
  <si>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</si>
  <si>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</si>
  <si>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</si>
  <si>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</si>
  <si>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</si>
  <si>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</si>
  <si>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</si>
  <si>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</si>
  <si>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</si>
  <si>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</si>
  <si>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</si>
  <si>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</si>
  <si>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</si>
  <si>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</si>
  <si>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</si>
  <si>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</si>
  <si>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</si>
  <si>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</si>
  <si>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</si>
  <si>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</si>
  <si>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</si>
  <si>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</si>
  <si>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</si>
  <si>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</si>
  <si>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</si>
  <si>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</si>
  <si>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</si>
  <si>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</si>
  <si>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</si>
  <si>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</si>
  <si>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</si>
  <si>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</si>
  <si>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</si>
  <si>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</si>
  <si>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</si>
  <si>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</si>
  <si>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</si>
  <si>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</si>
  <si>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</si>
  <si>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</si>
  <si>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</si>
  <si>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</si>
  <si>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</si>
  <si>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</si>
  <si>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</si>
  <si>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</si>
  <si>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</si>
  <si>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</si>
  <si>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</si>
  <si>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</si>
  <si>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</si>
  <si>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</si>
  <si>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</si>
  <si>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</si>
  <si>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</si>
  <si>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</si>
  <si>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</si>
  <si>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</si>
  <si>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</si>
  <si>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</si>
  <si>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</si>
  <si>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</si>
  <si>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</si>
  <si>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</si>
  <si>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</si>
  <si>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</si>
  <si>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</si>
  <si>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</si>
  <si>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</si>
  <si>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</si>
  <si>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</si>
  <si>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</si>
  <si>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</si>
  <si>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</si>
  <si>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</si>
  <si>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</si>
  <si>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</si>
  <si>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</si>
  <si>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</si>
  <si>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</si>
  <si>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</si>
  <si>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</si>
  <si>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</si>
  <si>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</si>
  <si>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</si>
  <si>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</si>
  <si>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</si>
  <si>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</si>
  <si>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</si>
  <si>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</si>
  <si>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</si>
  <si>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</si>
  <si>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</si>
  <si>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</si>
  <si>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</si>
  <si>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</si>
  <si>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</si>
  <si>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</si>
  <si>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</si>
  <si>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</si>
  <si>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</si>
  <si>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</si>
  <si>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</si>
  <si>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</si>
  <si>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</si>
  <si>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</si>
  <si>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</si>
  <si>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</si>
  <si>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</si>
  <si>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</si>
  <si>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</si>
  <si>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</si>
  <si>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</si>
  <si>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</si>
  <si>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</si>
  <si>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</si>
  <si>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</si>
  <si>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</si>
  <si>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</si>
  <si>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</si>
  <si>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</si>
  <si>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</si>
  <si>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</si>
  <si>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</si>
  <si>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</si>
  <si>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</si>
  <si>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</si>
  <si>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</si>
  <si>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</si>
  <si>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</si>
  <si>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</si>
  <si>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</si>
  <si>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</si>
  <si>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</si>
  <si>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</si>
  <si>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</si>
  <si>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</si>
  <si>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</si>
  <si>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</si>
  <si>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</si>
  <si>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</si>
  <si>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</si>
  <si>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</si>
  <si>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</si>
  <si>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</si>
  <si>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</si>
  <si>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</si>
  <si>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</si>
  <si>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</si>
  <si>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</si>
  <si>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</si>
  <si>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</si>
  <si>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</si>
  <si>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</si>
  <si>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</si>
  <si>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</si>
  <si>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</si>
  <si>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</si>
  <si>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</si>
  <si>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</si>
  <si>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</si>
  <si>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</si>
  <si>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</si>
  <si>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</si>
  <si>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</si>
  <si>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</si>
  <si>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</si>
  <si>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</si>
  <si>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</si>
  <si>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</si>
  <si>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</si>
  <si>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</si>
  <si>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</si>
  <si>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</si>
  <si>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</si>
  <si>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</si>
  <si>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</si>
  <si>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</si>
  <si>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</si>
  <si>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</si>
  <si>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</si>
  <si>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</si>
  <si>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</si>
  <si>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</si>
  <si>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</si>
  <si>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</si>
  <si>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</si>
  <si>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</si>
  <si>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</si>
  <si>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</si>
  <si>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</si>
  <si>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</si>
  <si>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</si>
  <si>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</si>
  <si>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</si>
  <si>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</si>
  <si>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</si>
  <si>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</si>
  <si>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</si>
  <si>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</si>
  <si>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</si>
  <si>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</si>
  <si>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</si>
  <si>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</si>
  <si>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</si>
  <si>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</si>
  <si>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</si>
  <si>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</si>
  <si>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</si>
  <si>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</si>
  <si>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</si>
  <si>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</si>
  <si>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</si>
  <si>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</si>
  <si>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</si>
  <si>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</si>
  <si>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</si>
  <si>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</si>
  <si>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</si>
  <si>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</si>
  <si>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</si>
  <si>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</si>
  <si>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</si>
  <si>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</si>
  <si>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</si>
  <si>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</si>
  <si>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</si>
  <si>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</si>
  <si>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</si>
  <si>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</si>
  <si>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</si>
  <si>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</si>
  <si>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</si>
  <si>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</si>
  <si>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</si>
  <si>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</si>
  <si>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</si>
  <si>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</si>
  <si>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</si>
  <si>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</si>
  <si>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</si>
  <si>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</si>
  <si>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</si>
  <si>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</si>
  <si>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</si>
  <si>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</si>
  <si>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</si>
  <si>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</si>
  <si>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</si>
  <si>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</si>
  <si>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</si>
  <si>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</si>
  <si>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</si>
  <si>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</si>
  <si>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</si>
  <si>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</si>
  <si>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</si>
  <si>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</si>
  <si>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</si>
  <si>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</si>
  <si>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</si>
  <si>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</si>
  <si>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</si>
  <si>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</si>
  <si>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</si>
  <si>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</si>
  <si>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</si>
  <si>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</si>
  <si>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</si>
  <si>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</si>
  <si>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</si>
  <si>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</si>
  <si>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</si>
  <si>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</si>
  <si>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</si>
  <si>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</si>
  <si>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</si>
  <si>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</si>
  <si>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</si>
  <si>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</si>
  <si>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</si>
  <si>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</si>
  <si>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</si>
  <si>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</si>
  <si>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</si>
  <si>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</si>
  <si>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</si>
  <si>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</si>
  <si>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</si>
  <si>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</si>
  <si>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</si>
  <si>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</si>
  <si>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</si>
  <si>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</si>
  <si>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</si>
  <si>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</si>
  <si>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</si>
  <si>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</si>
  <si>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</si>
  <si>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</si>
  <si>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</si>
  <si>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</si>
  <si>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</si>
  <si>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</si>
  <si>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</si>
  <si>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</si>
  <si>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</si>
  <si>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</si>
  <si>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</si>
  <si>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</si>
  <si>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</si>
  <si>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</si>
  <si>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</si>
  <si>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</si>
  <si>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</si>
  <si>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</si>
  <si>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</si>
  <si>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</si>
  <si>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</si>
  <si>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</si>
  <si>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</si>
  <si>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</si>
  <si>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</si>
  <si>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</si>
  <si>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</si>
  <si>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</si>
  <si>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</si>
  <si>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</si>
  <si>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</si>
  <si>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</si>
  <si>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</si>
  <si>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</si>
  <si>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</si>
  <si>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</si>
  <si>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</si>
  <si>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</si>
  <si>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</si>
  <si>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</si>
  <si>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</si>
  <si>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</si>
  <si>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</si>
  <si>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</si>
  <si>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</si>
  <si>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</si>
  <si>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</si>
  <si>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</si>
  <si>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</si>
  <si>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</si>
  <si>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</si>
  <si>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</si>
  <si>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</si>
  <si>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</si>
  <si>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</si>
  <si>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</si>
  <si>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</si>
  <si>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</si>
  <si>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</si>
  <si>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</si>
  <si>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</si>
  <si>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</si>
  <si>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</si>
  <si>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</si>
  <si>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</si>
  <si>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</si>
  <si>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</si>
  <si>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</si>
  <si>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</si>
  <si>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</si>
  <si>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</si>
  <si>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</si>
  <si>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</si>
  <si>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</si>
  <si>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</si>
  <si>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</si>
  <si>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</si>
  <si>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</si>
  <si>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</si>
  <si>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</si>
  <si>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</si>
  <si>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</si>
  <si>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</si>
  <si>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</si>
  <si>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</si>
  <si>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</si>
  <si>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</si>
  <si>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</si>
  <si>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</si>
  <si>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</si>
  <si>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</si>
  <si>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</si>
  <si>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</si>
  <si>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</si>
  <si>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</si>
  <si>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</si>
  <si>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</si>
  <si>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</si>
  <si>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</si>
  <si>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</si>
  <si>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</si>
  <si>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</si>
  <si>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</si>
  <si>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</si>
  <si>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</si>
  <si>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</si>
  <si>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</si>
  <si>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</si>
  <si>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</si>
  <si>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</si>
  <si>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</si>
  <si>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</si>
  <si>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</si>
  <si>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</si>
  <si>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</si>
  <si>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</si>
  <si>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</si>
  <si>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</si>
  <si>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</si>
  <si>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</si>
  <si>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</si>
  <si>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</si>
  <si>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</si>
  <si>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</si>
  <si>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</si>
  <si>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</si>
  <si>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</si>
  <si>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</si>
  <si>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</si>
  <si>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</si>
  <si>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</si>
  <si>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</si>
  <si>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</si>
  <si>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</si>
  <si>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</si>
  <si>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</si>
  <si>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</si>
  <si>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</si>
  <si>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</si>
  <si>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</si>
  <si>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</si>
  <si>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</si>
  <si>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</si>
  <si>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</si>
  <si>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</si>
  <si>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</si>
  <si>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</si>
  <si>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</si>
  <si>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</si>
  <si>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</si>
  <si>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</si>
  <si>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</si>
  <si>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</si>
  <si>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</si>
  <si>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</si>
  <si>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</si>
  <si>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</si>
  <si>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</si>
  <si>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</si>
  <si>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</si>
  <si>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</si>
  <si>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</si>
  <si>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</si>
  <si>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</si>
  <si>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</si>
  <si>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</si>
  <si>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</si>
  <si>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</si>
  <si>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</si>
  <si>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</si>
  <si>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</si>
  <si>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</si>
  <si>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</si>
  <si>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</si>
  <si>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</si>
  <si>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</si>
  <si>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</si>
  <si>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</si>
  <si>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</si>
  <si>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</si>
  <si>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</si>
  <si>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</si>
  <si>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</si>
  <si>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</si>
  <si>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</si>
  <si>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</si>
  <si>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</si>
  <si>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</si>
  <si>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</si>
  <si>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</si>
  <si>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</si>
  <si>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</si>
  <si>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</si>
  <si>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</si>
  <si>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</si>
  <si>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</si>
  <si>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</si>
  <si>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</si>
  <si>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</si>
  <si>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</si>
  <si>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</si>
  <si>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</si>
  <si>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</si>
  <si>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</si>
  <si>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</si>
  <si>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</si>
  <si>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</si>
  <si>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</si>
  <si>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</si>
  <si>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</si>
  <si>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</si>
  <si>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</si>
  <si>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</si>
  <si>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</si>
  <si>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</si>
  <si>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</si>
  <si>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</si>
  <si>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</si>
  <si>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</si>
  <si>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</si>
  <si>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</si>
  <si>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</si>
  <si>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</si>
  <si>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</si>
  <si>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</si>
  <si>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</si>
  <si>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</si>
  <si>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</si>
  <si>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</si>
  <si>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</si>
  <si>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</si>
  <si>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</si>
  <si>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</si>
  <si>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</si>
  <si>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</si>
  <si>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</si>
  <si>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</si>
  <si>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</si>
  <si>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</si>
  <si>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</si>
  <si>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</si>
  <si>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</si>
  <si>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</si>
  <si>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</si>
  <si>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</si>
  <si>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</si>
  <si>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</si>
  <si>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</si>
  <si>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</si>
  <si>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</si>
  <si>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</si>
  <si>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</si>
  <si>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</si>
  <si>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</si>
  <si>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</si>
  <si>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</si>
  <si>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</si>
  <si>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</si>
  <si>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</si>
  <si>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</si>
  <si>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</si>
  <si>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</si>
  <si>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</si>
  <si>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</si>
  <si>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</si>
  <si>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</si>
  <si>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</si>
  <si>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</si>
  <si>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</si>
  <si>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</si>
  <si>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</si>
  <si>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</si>
  <si>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</si>
  <si>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</si>
  <si>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</si>
  <si>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</si>
  <si>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</si>
  <si>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</si>
  <si>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</si>
  <si>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</si>
  <si>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</si>
  <si>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</si>
  <si>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</si>
  <si>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</si>
  <si>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</si>
  <si>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</si>
  <si>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</si>
  <si>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</si>
  <si>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</si>
  <si>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</si>
  <si>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</si>
  <si>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</si>
  <si>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</si>
  <si>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</si>
  <si>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</si>
  <si>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</si>
  <si>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</si>
  <si>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</si>
  <si>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</si>
  <si>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</si>
  <si>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</si>
  <si>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</si>
  <si>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</si>
  <si>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</si>
  <si>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</si>
  <si>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</si>
  <si>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</si>
  <si>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</si>
  <si>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</si>
  <si>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</si>
  <si>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</si>
  <si>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</si>
  <si>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</si>
  <si>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</si>
  <si>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</si>
  <si>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</si>
  <si>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</si>
  <si>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</si>
  <si>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</si>
  <si>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</si>
  <si>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</si>
  <si>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</si>
  <si>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</si>
  <si>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</si>
  <si>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</si>
  <si>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</si>
  <si>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</si>
  <si>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</si>
  <si>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</si>
  <si>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</si>
  <si>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</si>
  <si>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</si>
  <si>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</si>
  <si>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</si>
  <si>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</si>
  <si>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</si>
  <si>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</si>
  <si>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</si>
  <si>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</si>
  <si>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</si>
  <si>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</si>
  <si>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</si>
  <si>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</si>
  <si>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</si>
  <si>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</si>
  <si>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</si>
  <si>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</si>
  <si>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</si>
  <si>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</si>
  <si>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</si>
  <si>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</si>
  <si>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</si>
  <si>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</si>
  <si>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</si>
  <si>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</si>
  <si>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</si>
  <si>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</si>
  <si>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</si>
  <si>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</si>
  <si>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</si>
  <si>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</si>
  <si>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</si>
  <si>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</si>
  <si>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</si>
  <si>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</si>
  <si>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</si>
  <si>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</si>
  <si>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</si>
  <si>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</si>
  <si>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</si>
  <si>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</si>
  <si>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</si>
  <si>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</si>
  <si>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</si>
  <si>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</si>
  <si>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</si>
  <si>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</si>
  <si>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</si>
  <si>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</si>
  <si>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</si>
  <si>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</si>
  <si>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</si>
  <si>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</si>
  <si>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</si>
  <si>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</si>
  <si>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</si>
  <si>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</si>
  <si>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</si>
  <si>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</si>
  <si>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</si>
  <si>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</si>
  <si>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</si>
  <si>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</si>
  <si>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</si>
  <si>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</si>
  <si>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</si>
  <si>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</si>
  <si>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</si>
  <si>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</si>
  <si>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</si>
  <si>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</si>
  <si>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</si>
  <si>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</si>
  <si>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</si>
  <si>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</si>
  <si>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</si>
  <si>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</si>
  <si>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</si>
  <si>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</si>
  <si>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</si>
  <si>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</si>
  <si>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</si>
  <si>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</si>
  <si>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</si>
  <si>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</si>
  <si>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</si>
  <si>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</si>
  <si>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</si>
  <si>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</si>
  <si>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</si>
  <si>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</si>
  <si>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</si>
  <si>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</si>
  <si>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</si>
  <si>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</si>
  <si>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</si>
  <si>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</si>
  <si>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</si>
  <si>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</si>
  <si>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</si>
  <si>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</si>
  <si>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</si>
  <si>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</si>
  <si>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</si>
  <si>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</si>
  <si>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</si>
  <si>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</si>
  <si>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</si>
  <si>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</si>
  <si>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</si>
  <si>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</si>
  <si>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</si>
  <si>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</si>
  <si>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</si>
  <si>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</si>
  <si>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</si>
  <si>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</si>
  <si>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</si>
  <si>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</si>
  <si>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</si>
  <si>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</si>
  <si>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</si>
  <si>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</si>
  <si>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</si>
  <si>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</si>
  <si>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</si>
  <si>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</si>
  <si>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</si>
  <si>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</si>
  <si>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</si>
  <si>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</si>
  <si>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</si>
  <si>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</si>
  <si>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</si>
  <si>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</si>
  <si>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</si>
  <si>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</si>
  <si>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</si>
  <si>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</si>
  <si>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</si>
  <si>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</si>
  <si>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</si>
  <si>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</si>
  <si>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</si>
  <si>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</si>
  <si>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</si>
  <si>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</si>
  <si>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</si>
  <si>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</si>
  <si>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</si>
  <si>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</si>
  <si>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</si>
  <si>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</si>
  <si>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</si>
  <si>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</si>
  <si>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</si>
  <si>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</si>
  <si>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</si>
  <si>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</si>
  <si>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</si>
  <si>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</si>
  <si>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</si>
  <si>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</si>
  <si>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</si>
  <si>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</si>
  <si>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</si>
  <si>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</si>
  <si>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</si>
  <si>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</si>
  <si>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</si>
  <si>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</si>
  <si>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</si>
  <si>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</si>
  <si>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</si>
  <si>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</si>
  <si>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</si>
  <si>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</si>
  <si>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</si>
  <si>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</si>
  <si>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</si>
  <si>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</si>
  <si>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</si>
  <si>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</si>
  <si>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</si>
  <si>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</si>
  <si>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</si>
  <si>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</si>
  <si>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</si>
  <si>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</si>
  <si>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</si>
  <si>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</si>
  <si>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</si>
  <si>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</si>
  <si>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</si>
  <si>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</si>
  <si>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</si>
  <si>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</si>
  <si>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</si>
  <si>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</si>
  <si>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</si>
  <si>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</si>
  <si>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</si>
  <si>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</si>
  <si>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</si>
  <si>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</si>
  <si>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</si>
  <si>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</si>
  <si>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</si>
  <si>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</si>
  <si>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</si>
  <si>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</si>
  <si>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</si>
  <si>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</si>
  <si>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</si>
  <si>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</si>
  <si>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</si>
  <si>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</si>
  <si>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</si>
  <si>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</si>
  <si>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</si>
  <si>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</si>
  <si>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</si>
  <si>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</si>
  <si>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</si>
  <si>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</si>
  <si>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</si>
  <si>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</si>
  <si>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</si>
  <si>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</si>
  <si>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</si>
  <si>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</si>
  <si>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</si>
  <si>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</si>
  <si>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</si>
  <si>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</si>
  <si>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</si>
  <si>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</si>
  <si>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</si>
  <si>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</si>
  <si>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</si>
  <si>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</si>
  <si>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</si>
  <si>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</si>
  <si>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</si>
  <si>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</si>
  <si>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</si>
  <si>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</si>
  <si>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</si>
  <si>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</si>
  <si>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</si>
  <si>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</si>
  <si>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</si>
  <si>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</si>
  <si>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</si>
  <si>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</si>
  <si>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</si>
  <si>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</si>
  <si>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</si>
  <si>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</si>
  <si>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</si>
  <si>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</si>
  <si>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</si>
  <si>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</si>
  <si>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</si>
  <si>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</si>
  <si>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</si>
  <si>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</si>
  <si>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</si>
  <si>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</si>
  <si>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</si>
  <si>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</si>
  <si>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</si>
  <si>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</si>
  <si>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</si>
  <si>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</si>
  <si>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</si>
  <si>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</si>
  <si>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</si>
  <si>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</si>
  <si>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</si>
  <si>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</si>
  <si>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</si>
  <si>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</si>
  <si>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</si>
  <si>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</si>
  <si>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</si>
  <si>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</si>
  <si>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</si>
  <si>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</si>
  <si>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</si>
  <si>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</si>
  <si>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</si>
  <si>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</si>
  <si>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</si>
  <si>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</si>
  <si>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</si>
  <si>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</si>
  <si>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</si>
  <si>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</si>
  <si>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</si>
  <si>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</si>
  <si>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</si>
  <si>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</si>
  <si>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</si>
  <si>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</si>
  <si>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</si>
  <si>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</si>
  <si>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</si>
  <si>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</si>
  <si>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</si>
  <si>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</si>
  <si>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</si>
  <si>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</si>
  <si>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</si>
  <si>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</si>
  <si>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</si>
  <si>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</si>
  <si>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</si>
  <si>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</si>
  <si>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</si>
  <si>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</si>
  <si>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</si>
  <si>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</si>
  <si>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</si>
  <si>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</si>
  <si>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</si>
  <si>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</si>
  <si>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</si>
  <si>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</si>
  <si>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</si>
  <si>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</si>
  <si>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</si>
  <si>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</si>
  <si>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</si>
  <si>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</si>
  <si>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</si>
  <si>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</si>
  <si>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</si>
  <si>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</si>
  <si>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</si>
  <si>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</si>
  <si>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</si>
  <si>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</si>
  <si>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</si>
  <si>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</si>
  <si>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</si>
  <si>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</si>
  <si>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</si>
  <si>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</si>
  <si>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</si>
  <si>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</si>
  <si>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</si>
  <si>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</si>
  <si>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</si>
  <si>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</si>
  <si>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</si>
  <si>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</si>
  <si>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</si>
  <si>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</si>
  <si>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</si>
  <si>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</si>
  <si>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</si>
  <si>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</si>
  <si>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</si>
  <si>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</si>
  <si>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</si>
  <si>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</si>
  <si>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</si>
  <si>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</si>
  <si>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</si>
  <si>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</si>
  <si>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</si>
  <si>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</si>
  <si>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</si>
  <si>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</si>
  <si>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</si>
  <si>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</si>
  <si>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</si>
  <si>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</si>
  <si>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</si>
  <si>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</si>
  <si>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</si>
  <si>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</si>
  <si>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</si>
  <si>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</si>
  <si>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</si>
  <si>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</si>
  <si>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</si>
  <si>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</si>
  <si>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</si>
  <si>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</si>
  <si>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</si>
  <si>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</si>
  <si>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</si>
  <si>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</si>
  <si>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</si>
  <si>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</si>
  <si>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</si>
  <si>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</si>
  <si>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</si>
  <si>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</si>
  <si>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</si>
  <si>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</si>
  <si>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</si>
  <si>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</si>
  <si>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</si>
  <si>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</si>
  <si>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</si>
  <si>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</si>
  <si>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</si>
  <si>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</si>
  <si>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</si>
  <si>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</si>
  <si>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</si>
  <si>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</si>
  <si>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</si>
  <si>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</si>
  <si>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</si>
  <si>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</si>
  <si>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</si>
  <si>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</si>
  <si>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</si>
  <si>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</si>
  <si>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</si>
  <si>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</si>
  <si>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</si>
  <si>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</si>
  <si>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</si>
  <si>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</si>
  <si>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</si>
  <si>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</si>
  <si>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</si>
  <si>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</si>
  <si>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</si>
  <si>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</si>
  <si>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</si>
  <si>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</si>
  <si>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</si>
  <si>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</si>
  <si>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</si>
  <si>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</si>
  <si>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</si>
  <si>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</si>
  <si>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</si>
  <si>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</si>
  <si>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</si>
  <si>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</si>
  <si>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</si>
  <si>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</si>
  <si>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</si>
  <si>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</si>
  <si>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</si>
  <si>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</si>
  <si>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</si>
  <si>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</si>
  <si>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</si>
  <si>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</si>
  <si>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</si>
  <si>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</si>
  <si>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</si>
  <si>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</si>
  <si>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</si>
  <si>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</si>
  <si>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</si>
  <si>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</si>
  <si>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</si>
  <si>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</si>
  <si>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</si>
  <si>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</si>
  <si>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</si>
  <si>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</si>
  <si>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</si>
  <si>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</si>
  <si>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</si>
  <si>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</si>
  <si>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</si>
  <si>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</si>
  <si>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</si>
  <si>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</si>
  <si>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</si>
  <si>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</si>
  <si>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</si>
  <si>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</si>
  <si>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</si>
  <si>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</si>
  <si>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</si>
  <si>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</si>
  <si>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</si>
  <si>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</si>
  <si>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</si>
  <si>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</si>
  <si>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</si>
  <si>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</si>
  <si>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</si>
  <si>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</si>
  <si>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</si>
  <si>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</si>
  <si>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</si>
  <si>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</si>
  <si>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</si>
  <si>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</si>
  <si>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</si>
  <si>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</si>
  <si>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</si>
  <si>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</si>
  <si>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</si>
  <si>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</si>
  <si>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</si>
  <si>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</si>
  <si>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</si>
  <si>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</si>
  <si>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</si>
  <si>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</si>
  <si>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</si>
  <si>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</si>
  <si>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</si>
  <si>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</si>
  <si>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</si>
  <si>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</si>
  <si>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</si>
  <si>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</si>
  <si>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</si>
  <si>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</si>
  <si>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</si>
  <si>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</si>
  <si>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</si>
  <si>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</si>
  <si>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</si>
  <si>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</si>
  <si>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</si>
  <si>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</si>
  <si>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</si>
  <si>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</si>
  <si>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</si>
  <si>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</si>
  <si>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</si>
  <si>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</si>
  <si>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</si>
  <si>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</si>
  <si>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</si>
  <si>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</si>
  <si>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</si>
  <si>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</si>
  <si>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</si>
  <si>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</si>
  <si>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</si>
  <si>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</si>
  <si>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</si>
  <si>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</si>
  <si>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</si>
  <si>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</si>
  <si>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</si>
  <si>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</si>
  <si>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</si>
  <si>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</si>
  <si>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</si>
  <si>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</si>
  <si>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</si>
  <si>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</si>
  <si>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</si>
  <si>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</si>
  <si>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</si>
  <si>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</si>
  <si>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</si>
  <si>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</si>
  <si>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</si>
  <si>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</si>
  <si>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</si>
  <si>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</si>
  <si>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</si>
  <si>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</si>
  <si>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</si>
  <si>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</si>
  <si>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</si>
  <si>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</si>
  <si>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</si>
  <si>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</si>
  <si>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</si>
  <si>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</si>
  <si>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</si>
  <si>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</si>
  <si>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</si>
  <si>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</si>
  <si>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</si>
  <si>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</si>
  <si>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</si>
  <si>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</si>
  <si>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</si>
  <si>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</si>
  <si>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</si>
  <si>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</si>
  <si>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</si>
  <si>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</si>
  <si>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</si>
  <si>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</si>
  <si>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</si>
  <si>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</si>
  <si>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</si>
  <si>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</si>
  <si>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</si>
  <si>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</si>
  <si>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</si>
  <si>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</si>
  <si>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</si>
  <si>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</si>
  <si>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</si>
  <si>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</si>
  <si>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</si>
  <si>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</si>
  <si>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</si>
  <si>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</si>
  <si>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</si>
  <si>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</si>
  <si>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</si>
  <si>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</si>
  <si>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</si>
  <si>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</si>
  <si>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</si>
  <si>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</si>
  <si>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</si>
  <si>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</si>
  <si>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</si>
  <si>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</si>
  <si>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</si>
  <si>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</si>
  <si>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</si>
  <si>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</si>
  <si>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</si>
  <si>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</si>
  <si>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</si>
  <si>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</si>
  <si>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</si>
  <si>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</si>
  <si>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</si>
  <si>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</si>
  <si>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</si>
  <si>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</si>
  <si>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</si>
  <si>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</si>
  <si>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</si>
  <si>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</si>
  <si>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</si>
  <si>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</si>
  <si>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</si>
  <si>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</si>
  <si>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</si>
  <si>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</si>
  <si>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</si>
  <si>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</si>
  <si>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</si>
  <si>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</si>
  <si>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</si>
  <si>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</si>
  <si>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</si>
  <si>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</si>
  <si>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</si>
  <si>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</si>
  <si>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</si>
  <si>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</si>
  <si>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</si>
  <si>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</si>
  <si>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</si>
  <si>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</si>
  <si>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</si>
  <si>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</si>
  <si>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</si>
  <si>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</si>
  <si>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</si>
  <si>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</si>
  <si>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</si>
  <si>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</si>
  <si>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</si>
  <si>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</si>
  <si>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</si>
  <si>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</si>
  <si>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</si>
  <si>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</si>
  <si>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</si>
  <si>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</si>
  <si>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</si>
  <si>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</si>
  <si>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</si>
  <si>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</si>
  <si>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</si>
  <si>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</si>
  <si>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</si>
  <si>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</si>
  <si>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</si>
  <si>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</si>
  <si>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</si>
  <si>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</si>
  <si>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</si>
  <si>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</si>
  <si>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</si>
  <si>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</si>
  <si>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</si>
  <si>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</si>
  <si>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</si>
  <si>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</si>
  <si>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</si>
  <si>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</si>
  <si>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</si>
  <si>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</si>
  <si>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</si>
  <si>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</si>
  <si>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</si>
  <si>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</si>
  <si>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</si>
  <si>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</si>
  <si>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</si>
  <si>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</si>
  <si>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</si>
  <si>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</si>
  <si>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</si>
  <si>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</si>
  <si>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</si>
  <si>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</si>
  <si>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</si>
  <si>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</si>
  <si>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</si>
  <si>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</si>
  <si>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</si>
  <si>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</si>
  <si>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</si>
  <si>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</si>
  <si>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</si>
  <si>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</si>
  <si>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</si>
  <si>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</si>
  <si>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</si>
  <si>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</si>
  <si>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</si>
  <si>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</si>
  <si>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</si>
  <si>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</si>
  <si>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</si>
  <si>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</si>
  <si>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</si>
  <si>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</si>
  <si>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</si>
  <si>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</si>
  <si>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</si>
  <si>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</si>
  <si>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</si>
  <si>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</si>
  <si>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</si>
  <si>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</si>
  <si>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</si>
  <si>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</si>
  <si>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</si>
  <si>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</si>
  <si>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</si>
  <si>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</si>
  <si>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</si>
  <si>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</si>
  <si>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</si>
  <si>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</si>
  <si>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</si>
  <si>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</si>
  <si>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</si>
  <si>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</si>
  <si>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</si>
  <si>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</si>
  <si>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</si>
  <si>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</si>
  <si>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</si>
  <si>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</si>
  <si>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</si>
  <si>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</si>
  <si>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</si>
  <si>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</si>
  <si>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</si>
  <si>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</si>
  <si>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</si>
  <si>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</si>
  <si>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</si>
  <si>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</si>
  <si>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</si>
  <si>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</si>
  <si>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</si>
  <si>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</si>
  <si>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</si>
  <si>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</si>
  <si>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</si>
  <si>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</si>
  <si>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</si>
  <si>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</si>
  <si>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</si>
  <si>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</si>
  <si>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</si>
  <si>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</si>
  <si>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</si>
  <si>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</si>
  <si>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</si>
  <si>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</si>
  <si>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</si>
  <si>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</si>
  <si>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</si>
  <si>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</si>
  <si>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</si>
  <si>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</si>
  <si>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</si>
  <si>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</si>
  <si>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</si>
  <si>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</si>
  <si>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</si>
  <si>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</si>
  <si>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</si>
  <si>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</si>
  <si>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</si>
  <si>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</si>
  <si>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</si>
  <si>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</si>
  <si>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</si>
  <si>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</si>
  <si>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</si>
  <si>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</si>
  <si>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</si>
  <si>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</si>
  <si>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</si>
  <si>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</si>
  <si>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</si>
  <si>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</si>
  <si>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</si>
  <si>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</si>
  <si>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</si>
  <si>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</si>
  <si>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</si>
  <si>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</si>
  <si>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</si>
  <si>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</si>
  <si>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</si>
  <si>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</si>
  <si>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</si>
  <si>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</si>
  <si>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</si>
  <si>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</si>
  <si>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</si>
  <si>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</si>
  <si>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</si>
  <si>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</si>
  <si>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</si>
  <si>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</si>
  <si>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</si>
  <si>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</si>
  <si>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</si>
  <si>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</si>
  <si>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</si>
  <si>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</si>
  <si>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</si>
  <si>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</si>
  <si>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</si>
  <si>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</si>
  <si>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</si>
  <si>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</si>
  <si>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</si>
  <si>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</si>
  <si>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</si>
  <si>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</si>
  <si>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</si>
  <si>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</si>
  <si>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</si>
  <si>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</si>
  <si>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</si>
  <si>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</si>
  <si>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</si>
  <si>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</si>
  <si>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</si>
  <si>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</si>
  <si>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</si>
  <si>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</si>
  <si>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</si>
  <si>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</si>
  <si>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</si>
  <si>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</si>
  <si>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</si>
  <si>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</si>
  <si>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</si>
  <si>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</si>
  <si>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</si>
  <si>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</si>
  <si>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</si>
  <si>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</si>
  <si>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</si>
  <si>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</si>
  <si>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</si>
  <si>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</si>
  <si>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</si>
  <si>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</si>
  <si>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</si>
  <si>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</si>
  <si>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</si>
  <si>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</si>
  <si>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</si>
  <si>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</si>
  <si>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</si>
  <si>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</si>
  <si>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</si>
  <si>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</si>
  <si>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</si>
  <si>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</si>
  <si>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</si>
  <si>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</si>
  <si>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</si>
  <si>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</si>
  <si>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</si>
  <si>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</si>
  <si>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</si>
  <si>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</si>
  <si>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</si>
  <si>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</si>
  <si>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</si>
  <si>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</si>
  <si>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</si>
  <si>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</si>
  <si>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</si>
  <si>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</si>
  <si>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</si>
  <si>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</si>
  <si>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</si>
  <si>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</si>
  <si>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</si>
  <si>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</si>
  <si>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</si>
  <si>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</si>
  <si>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</si>
  <si>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</si>
  <si>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</si>
  <si>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</si>
  <si>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</si>
  <si>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</si>
  <si>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</si>
  <si>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</si>
  <si>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</si>
  <si>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</si>
  <si>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</si>
  <si>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</si>
  <si>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</si>
  <si>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</si>
  <si>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</si>
  <si>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</si>
  <si>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</si>
  <si>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</si>
  <si>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</si>
  <si>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</si>
  <si>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</si>
  <si>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</si>
  <si>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</si>
  <si>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</si>
  <si>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</si>
  <si>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</si>
  <si>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</si>
  <si>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</si>
  <si>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</si>
  <si>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</si>
  <si>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</si>
  <si>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</si>
  <si>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</si>
  <si>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</si>
  <si>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</si>
  <si>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</si>
  <si>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</si>
  <si>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</si>
  <si>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</si>
  <si>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</si>
  <si>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</si>
  <si>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</si>
  <si>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</si>
  <si>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</si>
  <si>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</si>
  <si>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</si>
  <si>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</si>
  <si>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</si>
  <si>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</si>
  <si>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</si>
  <si>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</si>
  <si>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</si>
  <si>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</si>
  <si>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</si>
  <si>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</si>
  <si>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</si>
  <si>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</si>
  <si>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</si>
  <si>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</si>
  <si>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</si>
  <si>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</si>
  <si>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</si>
  <si>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</si>
  <si>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</si>
  <si>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</si>
  <si>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</si>
  <si>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</si>
  <si>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</si>
  <si>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</si>
  <si>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</si>
  <si>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</si>
  <si>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</si>
  <si>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</si>
  <si>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</si>
  <si>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</si>
  <si>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</si>
  <si>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</si>
  <si>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</si>
  <si>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</si>
  <si>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</si>
  <si>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</si>
  <si>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</si>
  <si>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</si>
  <si>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</si>
  <si>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</si>
  <si>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</si>
  <si>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</si>
  <si>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</si>
  <si>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</si>
  <si>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</si>
  <si>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</si>
  <si>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</si>
  <si>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</si>
  <si>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</si>
  <si>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</si>
  <si>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</si>
  <si>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</si>
  <si>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</si>
  <si>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</si>
  <si>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</si>
  <si>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</si>
  <si>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</si>
  <si>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</si>
  <si>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</si>
  <si>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</si>
  <si>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</si>
  <si>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</si>
  <si>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</si>
  <si>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</si>
  <si>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</si>
  <si>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</si>
  <si>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</si>
  <si>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</si>
  <si>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</si>
  <si>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</si>
  <si>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</si>
  <si>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</si>
  <si>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</si>
  <si>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</si>
  <si>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</si>
  <si>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</si>
  <si>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</si>
  <si>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</si>
  <si>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</si>
  <si>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</si>
  <si>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</si>
  <si>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</si>
  <si>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</si>
  <si>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</si>
  <si>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</si>
  <si>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</si>
  <si>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</si>
  <si>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</si>
  <si>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</si>
  <si>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</si>
  <si>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</si>
  <si>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</si>
  <si>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</si>
  <si>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</si>
  <si>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</si>
  <si>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</si>
  <si>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</si>
  <si>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</si>
  <si>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</si>
  <si>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</si>
  <si>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</si>
  <si>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</si>
  <si>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</si>
  <si>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</si>
  <si>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</si>
  <si>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</si>
  <si>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</si>
  <si>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</si>
  <si>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</si>
  <si>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</si>
  <si>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</si>
  <si>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</si>
  <si>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</si>
  <si>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</si>
  <si>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</si>
  <si>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</si>
  <si>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</si>
  <si>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</si>
  <si>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</si>
  <si>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</si>
  <si>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</si>
  <si>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</si>
  <si>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</si>
  <si>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</si>
  <si>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</si>
  <si>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</si>
  <si>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</si>
  <si>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</si>
  <si>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</si>
  <si>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</si>
  <si>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</si>
  <si>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</si>
  <si>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</si>
  <si>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</si>
  <si>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</si>
  <si>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</si>
  <si>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</si>
  <si>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</si>
  <si>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</si>
  <si>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</si>
  <si>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</si>
  <si>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</si>
  <si>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</si>
  <si>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</si>
  <si>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</si>
  <si>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</si>
  <si>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</si>
  <si>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</si>
  <si>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</si>
  <si>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</si>
  <si>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</si>
  <si>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</si>
  <si>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</si>
  <si>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</si>
  <si>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</si>
  <si>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</si>
  <si>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</si>
  <si>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</si>
  <si>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</si>
  <si>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</si>
  <si>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</si>
  <si>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</si>
  <si>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</si>
  <si>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</si>
  <si>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</si>
  <si>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</si>
  <si>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</si>
  <si>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</si>
  <si>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</si>
  <si>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</si>
  <si>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</si>
  <si>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</si>
  <si>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</si>
  <si>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</si>
  <si>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</si>
  <si>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</si>
  <si>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</si>
  <si>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</si>
  <si>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</si>
  <si>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</si>
  <si>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</si>
  <si>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</si>
  <si>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</si>
  <si>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</si>
  <si>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</si>
  <si>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</si>
  <si>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</si>
  <si>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</si>
  <si>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</si>
  <si>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</si>
  <si>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</si>
  <si>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</si>
  <si>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</si>
  <si>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</si>
  <si>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</si>
  <si>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</si>
  <si>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</si>
  <si>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</si>
  <si>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</si>
  <si>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</si>
  <si>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</si>
  <si>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</si>
  <si>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</si>
  <si>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</si>
  <si>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</si>
  <si>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</si>
  <si>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</si>
  <si>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</si>
  <si>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</si>
  <si>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</si>
  <si>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</si>
  <si>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</si>
  <si>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</si>
  <si>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</si>
  <si>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</si>
  <si>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</si>
  <si>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</si>
  <si>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</si>
  <si>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</si>
  <si>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</si>
  <si>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</si>
  <si>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</si>
  <si>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</si>
  <si>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</si>
  <si>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</si>
  <si>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</si>
  <si>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</si>
  <si>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</si>
  <si>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</si>
  <si>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</si>
  <si>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</si>
  <si>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</si>
  <si>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</si>
  <si>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</si>
  <si>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</si>
  <si>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</si>
  <si>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</si>
  <si>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</si>
  <si>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</si>
  <si>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</si>
  <si>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</si>
  <si>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</si>
  <si>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</si>
  <si>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</si>
  <si>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</si>
  <si>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</si>
  <si>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</si>
  <si>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</si>
  <si>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</si>
  <si>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</si>
  <si>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</si>
  <si>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</si>
  <si>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</si>
  <si>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</si>
  <si>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</si>
  <si>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</si>
  <si>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</si>
  <si>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</si>
  <si>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</si>
  <si>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</si>
  <si>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</si>
  <si>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</si>
  <si>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</si>
  <si>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</si>
  <si>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</si>
  <si>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</si>
  <si>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</si>
  <si>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</si>
  <si>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</si>
  <si>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</si>
  <si>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</si>
  <si>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</si>
  <si>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</si>
  <si>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</si>
  <si>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</si>
  <si>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</si>
  <si>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</si>
  <si>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</si>
  <si>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</si>
  <si>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</si>
  <si>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</si>
  <si>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</si>
  <si>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</si>
  <si>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</si>
  <si>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</si>
  <si>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</si>
  <si>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</si>
  <si>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</si>
  <si>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</si>
  <si>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</si>
  <si>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</si>
  <si>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</si>
  <si>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</si>
  <si>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</si>
  <si>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</si>
  <si>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</si>
  <si>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</si>
  <si>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</si>
  <si>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</si>
  <si>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</si>
  <si>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</si>
  <si>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</si>
  <si>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</si>
  <si>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</si>
  <si>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</si>
  <si>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</si>
  <si>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</si>
  <si>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</si>
  <si>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</si>
  <si>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</si>
  <si>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</si>
  <si>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</si>
  <si>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</si>
  <si>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</si>
  <si>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</si>
  <si>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</si>
  <si>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</si>
  <si>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</si>
  <si>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</si>
  <si>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</si>
  <si>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</si>
  <si>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</si>
  <si>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</si>
  <si>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</si>
  <si>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</si>
  <si>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</si>
  <si>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</si>
  <si>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</si>
  <si>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</si>
  <si>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</si>
  <si>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</si>
  <si>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</si>
  <si>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</si>
  <si>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</si>
  <si>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</si>
  <si>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</si>
  <si>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</si>
  <si>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</si>
  <si>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</si>
  <si>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</si>
  <si>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</si>
  <si>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</si>
  <si>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</si>
  <si>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</si>
  <si>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</si>
  <si>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</si>
  <si>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</si>
  <si>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</si>
  <si>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</si>
  <si>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</si>
  <si>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</si>
  <si>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</si>
  <si>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</si>
  <si>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</si>
  <si>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</si>
  <si>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</si>
  <si>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</si>
  <si>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</si>
  <si>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</si>
  <si>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</si>
  <si>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</si>
  <si>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</si>
  <si>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</si>
  <si>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</si>
  <si>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</si>
  <si>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</si>
  <si>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</si>
  <si>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</si>
  <si>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</si>
  <si>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</si>
  <si>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</si>
  <si>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</si>
  <si>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</si>
  <si>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</si>
  <si>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</si>
  <si>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</si>
  <si>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</si>
  <si>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</si>
  <si>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</si>
  <si>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</si>
  <si>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</si>
  <si>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</si>
  <si>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</si>
  <si>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</si>
  <si>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</si>
  <si>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</si>
  <si>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</si>
  <si>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</si>
  <si>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</si>
  <si>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</si>
  <si>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</si>
  <si>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</si>
  <si>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</si>
  <si>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</si>
  <si>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</si>
  <si>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</si>
  <si>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</si>
  <si>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</si>
  <si>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</si>
  <si>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</si>
  <si>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</si>
  <si>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</si>
  <si>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</si>
  <si>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</si>
  <si>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</si>
  <si>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</si>
  <si>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</si>
  <si>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</si>
  <si>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</si>
  <si>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</si>
  <si>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</si>
  <si>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</si>
  <si>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</si>
  <si>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</si>
  <si>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</si>
  <si>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</si>
  <si>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</si>
  <si>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</si>
  <si>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</si>
  <si>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</si>
  <si>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</si>
  <si>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</si>
  <si>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</si>
  <si>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</si>
  <si>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</si>
  <si>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</si>
  <si>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</si>
  <si>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</si>
  <si>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</si>
  <si>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</si>
  <si>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</si>
  <si>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</si>
  <si>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</si>
  <si>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</si>
  <si>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</si>
  <si>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</si>
  <si>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</si>
  <si>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</si>
  <si>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</si>
  <si>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</si>
  <si>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</si>
  <si>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</si>
  <si>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</si>
  <si>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</si>
  <si>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</si>
  <si>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</si>
  <si>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</si>
  <si>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</si>
  <si>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</si>
  <si>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</si>
  <si>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</si>
  <si>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</si>
  <si>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</si>
  <si>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</si>
  <si>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</si>
  <si>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</si>
  <si>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</si>
  <si>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</si>
  <si>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</si>
  <si>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</si>
  <si>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</si>
  <si>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</si>
  <si>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</si>
  <si>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</si>
  <si>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</si>
  <si>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</si>
  <si>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</si>
  <si>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</si>
  <si>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</si>
  <si>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</si>
  <si>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</si>
  <si>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</si>
  <si>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</si>
  <si>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</si>
  <si>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</si>
  <si>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</si>
  <si>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</si>
  <si>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</si>
  <si>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</si>
  <si>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</si>
  <si>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</si>
  <si>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</si>
  <si>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</si>
  <si>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</si>
  <si>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</si>
  <si>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</si>
  <si>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</si>
  <si>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</si>
  <si>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</si>
  <si>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</si>
  <si>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</si>
  <si>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</si>
  <si>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</si>
  <si>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</si>
  <si>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</si>
  <si>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</si>
  <si>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</si>
  <si>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</si>
  <si>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</si>
  <si>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</si>
  <si>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</si>
  <si>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</si>
  <si>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</si>
  <si>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</si>
  <si>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</si>
  <si>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</si>
  <si>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</si>
  <si>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</si>
  <si>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</si>
  <si>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</si>
  <si>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</si>
  <si>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</si>
  <si>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</si>
  <si>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</si>
  <si>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</si>
  <si>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</si>
  <si>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</si>
  <si>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</si>
  <si>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</si>
  <si>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</si>
  <si>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</si>
  <si>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</si>
  <si>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</si>
  <si>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</si>
  <si>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</si>
  <si>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</si>
  <si>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</si>
  <si>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</si>
  <si>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</si>
  <si>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</si>
  <si>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</si>
  <si>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</si>
  <si>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</si>
  <si>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</si>
  <si>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</si>
  <si>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</si>
  <si>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</si>
  <si>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</si>
  <si>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</si>
  <si>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</si>
  <si>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</si>
  <si>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</si>
  <si>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</si>
  <si>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</si>
  <si>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</si>
  <si>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</si>
  <si>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</si>
  <si>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</si>
  <si>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</si>
  <si>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</si>
  <si>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</si>
  <si>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</si>
  <si>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</si>
  <si>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</si>
  <si>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</si>
  <si>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</si>
  <si>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</si>
  <si>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</si>
  <si>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</si>
  <si>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</si>
  <si>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</si>
  <si>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</si>
  <si>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</si>
  <si>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</si>
  <si>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</si>
  <si>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</si>
  <si>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</si>
  <si>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</si>
  <si>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</si>
  <si>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</si>
  <si>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</si>
  <si>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</si>
  <si>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</si>
  <si>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</si>
  <si>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</si>
  <si>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</si>
  <si>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</si>
  <si>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</si>
  <si>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</si>
  <si>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</si>
  <si>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</si>
  <si>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</si>
  <si>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</si>
  <si>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</si>
  <si>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</si>
  <si>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</si>
  <si>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</si>
  <si>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</si>
  <si>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</si>
  <si>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</si>
  <si>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</si>
  <si>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</si>
  <si>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</si>
  <si>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</si>
  <si>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</si>
  <si>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</si>
  <si>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</si>
  <si>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</si>
  <si>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</si>
  <si>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</si>
  <si>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</si>
  <si>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</si>
  <si>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</si>
  <si>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</si>
  <si>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</si>
  <si>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</si>
  <si>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</si>
  <si>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</si>
  <si>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</si>
  <si>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</si>
  <si>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</si>
  <si>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</si>
  <si>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</si>
  <si>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</si>
  <si>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</si>
  <si>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</si>
  <si>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</si>
  <si>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</si>
  <si>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</si>
  <si>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</si>
  <si>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</si>
  <si>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</si>
  <si>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</si>
  <si>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</si>
  <si>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</si>
  <si>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</si>
  <si>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</si>
  <si>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</si>
  <si>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</si>
  <si>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</si>
  <si>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</si>
  <si>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</si>
  <si>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</si>
  <si>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</si>
  <si>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</si>
  <si>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</si>
  <si>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</si>
  <si>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</si>
  <si>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</si>
  <si>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</si>
  <si>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</si>
  <si>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</si>
  <si>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</si>
  <si>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</si>
  <si>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</si>
  <si>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</si>
  <si>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</si>
  <si>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</si>
  <si>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</si>
  <si>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</si>
  <si>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</si>
  <si>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</si>
  <si>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</si>
  <si>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</si>
  <si>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</si>
  <si>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</si>
  <si>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</si>
  <si>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</si>
  <si>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</si>
  <si>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</si>
  <si>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</si>
  <si>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</si>
  <si>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</si>
  <si>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</si>
  <si>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</si>
  <si>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</si>
  <si>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</si>
  <si>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</si>
  <si>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</si>
  <si>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</si>
  <si>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</si>
  <si>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</si>
  <si>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</si>
  <si>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</si>
  <si>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</si>
  <si>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</si>
  <si>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</si>
  <si>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</si>
  <si>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</si>
  <si>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</si>
  <si>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</si>
  <si>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</si>
  <si>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</si>
  <si>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</si>
  <si>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</si>
  <si>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</si>
  <si>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</si>
  <si>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</si>
  <si>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</si>
  <si>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</si>
  <si>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</si>
  <si>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</si>
  <si>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</si>
  <si>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</si>
  <si>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</si>
  <si>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</si>
  <si>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</si>
  <si>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</si>
  <si>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</si>
  <si>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</si>
  <si>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</si>
  <si>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</si>
  <si>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</si>
  <si>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</si>
  <si>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</si>
  <si>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</si>
  <si>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</si>
  <si>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</si>
  <si>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</si>
  <si>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</si>
  <si>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</si>
  <si>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</si>
  <si>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</si>
  <si>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</si>
  <si>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</si>
  <si>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</si>
  <si>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</si>
  <si>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</si>
  <si>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</si>
  <si>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</si>
  <si>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</si>
  <si>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</si>
  <si>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</si>
  <si>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</si>
  <si>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</si>
  <si>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</si>
  <si>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</si>
  <si>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</si>
  <si>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</si>
  <si>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</si>
  <si>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</si>
  <si>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</si>
  <si>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</si>
  <si>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</si>
  <si>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</si>
  <si>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</si>
  <si>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</si>
  <si>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</si>
  <si>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</si>
  <si>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</si>
  <si>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</si>
  <si>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</si>
  <si>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</si>
  <si>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</si>
  <si>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</si>
  <si>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</si>
  <si>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</si>
  <si>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</si>
  <si>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</si>
  <si>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</si>
  <si>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</si>
  <si>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</si>
  <si>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</si>
  <si>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</si>
  <si>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</si>
  <si>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</si>
  <si>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</si>
  <si>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</si>
  <si>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</si>
  <si>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</si>
  <si>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</si>
  <si>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</si>
  <si>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</si>
  <si>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</si>
  <si>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</si>
  <si>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</si>
  <si>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</si>
  <si>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</si>
  <si>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</si>
  <si>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</si>
  <si>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</si>
  <si>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</si>
  <si>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</si>
  <si>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</si>
  <si>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</si>
  <si>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</si>
  <si>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</si>
  <si>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</si>
  <si>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</si>
  <si>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</si>
  <si>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</si>
  <si>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</si>
  <si>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</si>
  <si>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</si>
  <si>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</si>
  <si>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</si>
  <si>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</si>
  <si>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</si>
  <si>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</si>
  <si>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</si>
  <si>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</si>
  <si>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</si>
  <si>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</si>
  <si>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</si>
  <si>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</si>
  <si>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</si>
  <si>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</si>
  <si>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</si>
  <si>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</si>
  <si>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</si>
  <si>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</si>
  <si>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</si>
  <si>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</si>
  <si>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</si>
  <si>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</si>
  <si>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</si>
  <si>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</si>
  <si>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</si>
  <si>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</si>
  <si>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</si>
  <si>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</si>
  <si>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</si>
  <si>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</si>
  <si>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</si>
  <si>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</si>
  <si>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</si>
  <si>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</si>
  <si>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</si>
  <si>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</si>
  <si>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</si>
  <si>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</si>
  <si>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</si>
  <si>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</si>
  <si>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</si>
  <si>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</si>
  <si>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</si>
  <si>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</si>
  <si>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</si>
  <si>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</si>
  <si>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</si>
  <si>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</si>
  <si>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</si>
  <si>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</si>
  <si>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</si>
  <si>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</si>
  <si>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</si>
  <si>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</si>
  <si>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</si>
  <si>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</si>
  <si>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</si>
  <si>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</si>
  <si>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</si>
  <si>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</si>
  <si>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</si>
  <si>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</si>
  <si>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</si>
  <si>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</si>
  <si>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</si>
  <si>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</si>
  <si>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</si>
  <si>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</si>
  <si>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</si>
  <si>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</si>
  <si>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</si>
  <si>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</si>
  <si>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</si>
  <si>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</si>
  <si>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</si>
  <si>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</si>
  <si>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</si>
  <si>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</si>
  <si>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</si>
  <si>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</si>
  <si>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</si>
  <si>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</si>
  <si>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</si>
  <si>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</si>
  <si>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</si>
  <si>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</si>
  <si>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</si>
  <si>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</si>
  <si>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</si>
  <si>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</si>
  <si>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</si>
  <si>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</si>
  <si>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</si>
  <si>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</si>
  <si>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</si>
  <si>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</si>
  <si>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</si>
  <si>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</si>
  <si>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</si>
  <si>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</si>
  <si>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</si>
  <si>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</si>
  <si>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</si>
  <si>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</si>
  <si>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</si>
  <si>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</si>
  <si>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</si>
  <si>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</si>
  <si>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</si>
  <si>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</si>
  <si>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</si>
  <si>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</si>
  <si>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</si>
  <si>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</si>
  <si>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</si>
  <si>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</si>
  <si>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</si>
  <si>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</si>
  <si>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</si>
  <si>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</si>
  <si>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</si>
  <si>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</si>
  <si>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</si>
  <si>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</si>
  <si>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</si>
  <si>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</si>
  <si>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</si>
  <si>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</si>
  <si>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</si>
  <si>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</si>
  <si>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</si>
  <si>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</si>
  <si>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</si>
  <si>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</si>
  <si>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</si>
  <si>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</si>
  <si>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</si>
  <si>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</si>
  <si>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</si>
  <si>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</si>
  <si>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</si>
  <si>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</si>
  <si>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</si>
  <si>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</si>
  <si>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</si>
  <si>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</si>
  <si>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</si>
  <si>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</si>
  <si>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</si>
  <si>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</si>
  <si>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</si>
  <si>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</si>
  <si>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</si>
  <si>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</si>
  <si>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</si>
  <si>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</si>
  <si>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</si>
  <si>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</si>
  <si>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</si>
  <si>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</si>
  <si>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</si>
  <si>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</si>
  <si>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</si>
  <si>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</si>
  <si>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</si>
  <si>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</si>
  <si>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</si>
  <si>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</si>
  <si>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</si>
  <si>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</si>
  <si>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</si>
  <si>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</si>
  <si>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</si>
  <si>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</si>
  <si>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</si>
  <si>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</si>
  <si>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</si>
  <si>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</si>
  <si>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</si>
  <si>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</si>
  <si>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</si>
  <si>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</si>
  <si>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</si>
  <si>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</si>
  <si>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</si>
  <si>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</si>
  <si>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</si>
  <si>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</si>
  <si>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</si>
  <si>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</si>
  <si>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</si>
  <si>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</si>
  <si>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</si>
  <si>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</si>
  <si>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</si>
  <si>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</si>
  <si>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</si>
  <si>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</si>
  <si>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</si>
  <si>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</si>
  <si>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</si>
  <si>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</si>
  <si>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</si>
  <si>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</si>
  <si>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</si>
  <si>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</si>
  <si>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</si>
  <si>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</si>
  <si>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</si>
  <si>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</si>
  <si>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</si>
  <si>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</si>
  <si>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</si>
  <si>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</si>
  <si>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</si>
  <si>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</si>
  <si>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</si>
  <si>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</si>
  <si>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</si>
  <si>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</si>
  <si>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</si>
  <si>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</si>
  <si>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</si>
  <si>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</si>
  <si>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</si>
  <si>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</si>
  <si>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</si>
  <si>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</si>
  <si>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</si>
  <si>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</si>
  <si>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</si>
  <si>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</si>
  <si>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</si>
  <si>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</si>
  <si>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</si>
  <si>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</si>
  <si>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</si>
  <si>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</si>
  <si>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</si>
  <si>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</si>
  <si>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</si>
  <si>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</si>
  <si>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</si>
  <si>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</si>
  <si>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</si>
  <si>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</si>
  <si>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</si>
  <si>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</si>
  <si>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</si>
  <si>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</si>
  <si>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</si>
  <si>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</si>
  <si>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</si>
  <si>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</si>
  <si>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</si>
  <si>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</si>
  <si>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</si>
  <si>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</si>
  <si>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</si>
  <si>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</si>
  <si>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</si>
  <si>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</si>
  <si>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</si>
  <si>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</si>
  <si>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</si>
  <si>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</si>
  <si>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</si>
  <si>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</si>
  <si>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</si>
  <si>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</si>
  <si>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</si>
  <si>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</si>
  <si>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</si>
  <si>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</si>
  <si>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</si>
  <si>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</si>
  <si>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</si>
  <si>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</si>
  <si>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</si>
  <si>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</si>
  <si>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</si>
  <si>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</si>
  <si>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</si>
  <si>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</si>
  <si>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</si>
  <si>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</si>
  <si>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</si>
  <si>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</si>
  <si>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</si>
  <si>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</si>
  <si>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</si>
  <si>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</si>
  <si>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</si>
  <si>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</si>
  <si>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</si>
  <si>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</si>
  <si>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</si>
  <si>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</si>
  <si>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</si>
  <si>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</si>
  <si>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</si>
  <si>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</si>
  <si>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</si>
  <si>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</si>
  <si>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</si>
  <si>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</si>
  <si>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</si>
  <si>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</si>
  <si>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</si>
  <si>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</si>
  <si>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</si>
  <si>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</si>
  <si>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</si>
  <si>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</si>
  <si>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</si>
  <si>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</si>
  <si>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</si>
  <si>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</si>
  <si>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</si>
  <si>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</si>
  <si>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</si>
  <si>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</si>
  <si>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</si>
  <si>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</si>
  <si>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</si>
  <si>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</si>
  <si>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</si>
  <si>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</si>
  <si>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</si>
  <si>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</si>
  <si>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</si>
  <si>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</si>
  <si>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</si>
  <si>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</si>
  <si>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</si>
  <si>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</si>
  <si>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</si>
  <si>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</si>
  <si>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</si>
  <si>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</si>
  <si>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</si>
  <si>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</si>
  <si>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</si>
  <si>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</si>
  <si>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</si>
  <si>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</si>
  <si>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</si>
  <si>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</si>
  <si>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</si>
  <si>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</si>
  <si>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</si>
  <si>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</si>
  <si>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</si>
  <si>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</si>
  <si>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</si>
  <si>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</si>
  <si>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</si>
  <si>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</si>
  <si>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</si>
  <si>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</si>
  <si>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</si>
  <si>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</si>
  <si>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</si>
  <si>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</si>
  <si>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</si>
  <si>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</si>
  <si>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</si>
  <si>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</si>
  <si>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</si>
  <si>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</si>
  <si>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</si>
  <si>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</si>
  <si>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</si>
  <si>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</si>
  <si>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</si>
  <si>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</si>
  <si>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</si>
  <si>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</si>
  <si>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</si>
  <si>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</si>
  <si>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</si>
  <si>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</si>
  <si>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</si>
  <si>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</si>
  <si>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</si>
  <si>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</si>
  <si>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</si>
  <si>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</si>
  <si>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</si>
  <si>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</si>
  <si>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</si>
  <si>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</si>
  <si>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</si>
  <si>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</si>
  <si>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</si>
  <si>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</si>
  <si>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</si>
  <si>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</si>
  <si>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</si>
  <si>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</si>
  <si>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</si>
  <si>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</si>
  <si>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</si>
  <si>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</si>
  <si>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</si>
  <si>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</si>
  <si>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</si>
  <si>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</si>
  <si>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</si>
  <si>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</si>
  <si>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</si>
  <si>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</si>
  <si>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</si>
  <si>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</si>
  <si>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</si>
  <si>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</si>
  <si>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</si>
  <si>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</si>
  <si>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</si>
  <si>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</si>
  <si>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</si>
  <si>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</si>
  <si>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</si>
  <si>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</si>
  <si>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</si>
  <si>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</si>
  <si>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</si>
  <si>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</si>
  <si>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</si>
  <si>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</si>
  <si>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</si>
  <si>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</si>
  <si>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</si>
  <si>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</si>
  <si>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</si>
  <si>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</si>
  <si>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</si>
  <si>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</si>
  <si>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</si>
  <si>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</si>
  <si>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</si>
  <si>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</si>
  <si>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</si>
  <si>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</si>
  <si>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</si>
  <si>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</si>
  <si>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</si>
  <si>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</si>
  <si>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</si>
  <si>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</si>
  <si>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</si>
  <si>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</si>
  <si>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</si>
  <si>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</si>
  <si>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</si>
  <si>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</si>
  <si>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</si>
  <si>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</si>
  <si>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</si>
  <si>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</si>
  <si>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</si>
  <si>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</si>
  <si>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</si>
  <si>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</si>
  <si>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</si>
  <si>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</si>
  <si>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</si>
  <si>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</si>
  <si>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</si>
  <si>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</si>
  <si>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</si>
  <si>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</si>
  <si>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</si>
  <si>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</si>
  <si>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</si>
  <si>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</si>
  <si>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</si>
  <si>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</si>
  <si>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</si>
  <si>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</si>
  <si>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</si>
  <si>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</si>
  <si>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</si>
  <si>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</si>
  <si>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</si>
  <si>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</si>
  <si>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</si>
  <si>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</si>
  <si>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</si>
  <si>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</si>
  <si>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</si>
  <si>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</si>
  <si>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</si>
  <si>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</si>
  <si>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</si>
  <si>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</si>
  <si>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</si>
  <si>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</si>
  <si>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</si>
  <si>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</si>
  <si>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</si>
  <si>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</si>
  <si>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</si>
  <si>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</si>
  <si>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</si>
  <si>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</si>
  <si>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</si>
  <si>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</si>
  <si>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</si>
  <si>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</si>
  <si>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</si>
  <si>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</si>
  <si>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</si>
  <si>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</si>
  <si>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</si>
  <si>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</si>
  <si>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</si>
  <si>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</si>
  <si>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</si>
  <si>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</si>
  <si>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</si>
  <si>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</si>
  <si>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</si>
  <si>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</si>
  <si>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</si>
  <si>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</si>
  <si>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</si>
  <si>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</si>
  <si>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</si>
  <si>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</si>
  <si>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</si>
  <si>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</si>
  <si>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</si>
  <si>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</si>
  <si>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</si>
  <si>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</si>
  <si>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</si>
  <si>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</si>
  <si>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</si>
  <si>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</si>
  <si>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</si>
  <si>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</si>
  <si>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</si>
  <si>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</si>
  <si>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</si>
  <si>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</si>
  <si>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</si>
  <si>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</si>
  <si>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</si>
  <si>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</si>
  <si>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</si>
  <si>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</si>
  <si>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</si>
  <si>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</si>
  <si>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</si>
  <si>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</si>
  <si>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</si>
  <si>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</si>
  <si>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</si>
  <si>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</si>
  <si>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</si>
  <si>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</si>
  <si>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</si>
  <si>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</si>
  <si>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</si>
  <si>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</si>
  <si>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</si>
  <si>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</si>
  <si>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</si>
  <si>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</si>
  <si>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</si>
  <si>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</si>
  <si>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</si>
  <si>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</si>
  <si>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</si>
  <si>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</si>
  <si>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</si>
  <si>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</si>
  <si>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</si>
  <si>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</si>
  <si>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</si>
  <si>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</si>
  <si>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</si>
  <si>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</si>
  <si>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</si>
  <si>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</si>
  <si>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</si>
  <si>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</si>
  <si>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</si>
  <si>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</si>
  <si>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</si>
  <si>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</si>
  <si>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</si>
  <si>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</si>
  <si>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</si>
  <si>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</si>
  <si>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</si>
  <si>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</si>
  <si>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</si>
  <si>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</si>
  <si>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</si>
  <si>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</si>
  <si>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</si>
  <si>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</si>
  <si>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</si>
  <si>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</si>
  <si>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</si>
  <si>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</si>
  <si>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</si>
  <si>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</si>
  <si>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</si>
  <si>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</si>
  <si>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</si>
  <si>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</si>
  <si>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</si>
  <si>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</si>
  <si>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</si>
  <si>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</si>
  <si>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</si>
  <si>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</si>
  <si>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</si>
  <si>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</si>
  <si>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</si>
  <si>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</si>
  <si>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</si>
  <si>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</si>
  <si>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</si>
  <si>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</si>
  <si>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</si>
  <si>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</si>
  <si>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</si>
  <si>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</si>
  <si>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</si>
  <si>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</si>
  <si>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</si>
  <si>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</si>
  <si>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</si>
  <si>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</si>
  <si>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</si>
  <si>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</si>
  <si>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</si>
  <si>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</si>
  <si>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</si>
  <si>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</si>
  <si>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</si>
  <si>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</si>
  <si>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</si>
  <si>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</si>
  <si>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</si>
  <si>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</si>
  <si>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</si>
  <si>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</si>
  <si>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</si>
  <si>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</si>
  <si>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</si>
  <si>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</si>
  <si>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</si>
  <si>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</si>
  <si>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</si>
  <si>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</si>
  <si>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</si>
  <si>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</si>
  <si>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</si>
  <si>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</si>
  <si>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</si>
  <si>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</si>
  <si>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</si>
  <si>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</si>
  <si>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</si>
  <si>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</si>
  <si>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</si>
  <si>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</si>
  <si>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</si>
  <si>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</si>
  <si>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</si>
  <si>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</si>
  <si>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</si>
  <si>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</si>
  <si>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</si>
  <si>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</si>
  <si>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</si>
  <si>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</si>
  <si>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</si>
  <si>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</si>
  <si>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</si>
  <si>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</si>
  <si>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</si>
  <si>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</si>
  <si>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</si>
  <si>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</si>
  <si>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</si>
  <si>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</si>
  <si>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</si>
  <si>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</si>
  <si>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</si>
  <si>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</si>
  <si>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</si>
  <si>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</si>
  <si>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</si>
  <si>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</si>
  <si>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</si>
  <si>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</si>
  <si>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</si>
  <si>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</si>
  <si>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</si>
  <si>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</si>
  <si>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</si>
  <si>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</si>
  <si>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</si>
  <si>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</si>
  <si>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</si>
  <si>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</si>
  <si>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</si>
  <si>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</si>
  <si>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</si>
  <si>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</si>
  <si>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</si>
  <si>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</si>
  <si>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</si>
  <si>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</si>
  <si>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</si>
  <si>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</si>
  <si>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</si>
  <si>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</si>
  <si>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</si>
  <si>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</si>
  <si>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</si>
  <si>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</si>
  <si>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</si>
  <si>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</si>
  <si>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</si>
  <si>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</si>
  <si>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</si>
  <si>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</si>
  <si>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</si>
  <si>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</si>
  <si>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</si>
  <si>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</si>
  <si>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</si>
  <si>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</si>
  <si>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</si>
  <si>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</si>
  <si>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</si>
  <si>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</si>
  <si>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</si>
  <si>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</si>
  <si>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</si>
  <si>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</si>
  <si>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</si>
  <si>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</si>
  <si>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</si>
  <si>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</si>
  <si>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</si>
  <si>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</si>
  <si>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</si>
  <si>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</si>
  <si>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</si>
  <si>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</si>
  <si>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</si>
  <si>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</si>
  <si>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</si>
  <si>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</si>
  <si>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</si>
  <si>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</si>
  <si>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</si>
  <si>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</si>
  <si>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</si>
  <si>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</si>
  <si>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</si>
  <si>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</si>
  <si>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</si>
  <si>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</si>
  <si>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</si>
  <si>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</si>
  <si>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</si>
  <si>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</si>
  <si>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</si>
  <si>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</si>
  <si>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</si>
  <si>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</si>
  <si>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</si>
  <si>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</si>
  <si>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</si>
  <si>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</si>
  <si>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</si>
  <si>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</si>
  <si>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</si>
  <si>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</si>
  <si>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</si>
  <si>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</si>
  <si>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</si>
  <si>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</si>
  <si>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</si>
  <si>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</si>
  <si>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</si>
  <si>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</si>
  <si>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</si>
  <si>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</si>
  <si>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</si>
  <si>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</si>
  <si>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</si>
  <si>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</si>
  <si>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</si>
  <si>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</si>
  <si>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</si>
  <si>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</si>
  <si>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</si>
  <si>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</si>
  <si>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</si>
  <si>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</si>
  <si>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</si>
  <si>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</si>
  <si>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</si>
  <si>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</si>
  <si>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</si>
  <si>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</si>
  <si>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</si>
  <si>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</si>
  <si>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</si>
  <si>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</si>
  <si>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</si>
  <si>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</si>
  <si>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</si>
  <si>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</si>
  <si>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</si>
  <si>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</si>
  <si>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</si>
  <si>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</si>
  <si>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</si>
  <si>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</si>
  <si>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</si>
  <si>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</si>
  <si>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</si>
  <si>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</si>
  <si>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</si>
  <si>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</si>
  <si>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</si>
  <si>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</si>
  <si>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</si>
  <si>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</si>
  <si>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</si>
  <si>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</si>
  <si>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</si>
  <si>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</si>
  <si>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</si>
  <si>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</si>
  <si>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</si>
  <si>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</si>
  <si>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</si>
  <si>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</si>
  <si>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</si>
  <si>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</si>
  <si>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</si>
  <si>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</si>
  <si>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</si>
  <si>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</si>
  <si>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</si>
  <si>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</si>
  <si>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</si>
  <si>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</si>
  <si>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</si>
  <si>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</si>
  <si>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</si>
  <si>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</si>
  <si>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</si>
  <si>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</si>
  <si>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</si>
  <si>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</si>
  <si>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</si>
  <si>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</si>
  <si>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</si>
  <si>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</si>
  <si>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</si>
  <si>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</si>
  <si>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</si>
  <si>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</si>
  <si>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</si>
  <si>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</si>
  <si>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</si>
  <si>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</si>
  <si>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</si>
  <si>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</si>
  <si>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</si>
  <si>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</si>
  <si>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</si>
  <si>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</si>
  <si>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</si>
  <si>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</si>
  <si>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</si>
  <si>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</si>
  <si>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</si>
  <si>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</si>
  <si>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</si>
  <si>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</si>
  <si>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</si>
  <si>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</si>
  <si>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</si>
  <si>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</si>
  <si>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</si>
  <si>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</si>
  <si>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</si>
  <si>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</si>
  <si>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</si>
  <si>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</si>
  <si>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</si>
  <si>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</si>
  <si>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</si>
  <si>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</si>
  <si>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</si>
  <si>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</si>
  <si>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</si>
  <si>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</si>
  <si>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</si>
  <si>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</si>
  <si>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</si>
  <si>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</si>
  <si>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</si>
  <si>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</si>
  <si>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</si>
  <si>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</si>
  <si>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</si>
  <si>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</si>
  <si>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</si>
  <si>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</si>
  <si>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</si>
  <si>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</si>
  <si>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</si>
  <si>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</si>
  <si>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</si>
  <si>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</si>
  <si>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</si>
  <si>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</si>
  <si>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</si>
  <si>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</si>
  <si>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</si>
  <si>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</si>
  <si>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</si>
  <si>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</si>
  <si>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</si>
  <si>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</si>
  <si>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</si>
  <si>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</si>
  <si>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</si>
  <si>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</si>
  <si>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</si>
  <si>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</si>
  <si>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</si>
  <si>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</si>
  <si>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</si>
  <si>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</si>
  <si>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</si>
  <si>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</si>
  <si>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</si>
  <si>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</si>
  <si>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</si>
  <si>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</si>
  <si>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</si>
  <si>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</si>
  <si>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</si>
  <si>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</si>
  <si>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</si>
  <si>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</si>
  <si>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</si>
  <si>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</si>
  <si>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</si>
  <si>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</si>
  <si>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</si>
  <si>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</si>
  <si>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</si>
  <si>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</si>
  <si>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</si>
  <si>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</si>
  <si>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</si>
  <si>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</si>
  <si>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</si>
  <si>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</si>
  <si>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</si>
  <si>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</si>
  <si>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</si>
  <si>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</si>
  <si>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</si>
  <si>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</si>
  <si>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</si>
  <si>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</si>
  <si>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</si>
  <si>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</si>
  <si>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</si>
  <si>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</si>
  <si>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</si>
  <si>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</si>
  <si>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</si>
  <si>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</si>
  <si>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</si>
  <si>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</si>
  <si>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</si>
  <si>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</si>
  <si>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</si>
  <si>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</si>
  <si>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</si>
  <si>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</si>
  <si>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</si>
  <si>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</si>
  <si>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</si>
  <si>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</si>
  <si>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</si>
  <si>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</si>
  <si>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</si>
  <si>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</si>
  <si>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</si>
  <si>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</si>
  <si>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</si>
  <si>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</si>
  <si>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</si>
  <si>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</si>
  <si>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</si>
  <si>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</si>
  <si>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</si>
  <si>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</si>
  <si>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</si>
  <si>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</si>
  <si>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</si>
  <si>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</si>
  <si>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</si>
  <si>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</si>
  <si>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</si>
  <si>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</si>
  <si>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</si>
  <si>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</si>
  <si>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</si>
  <si>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</si>
  <si>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</si>
  <si>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</si>
  <si>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</si>
  <si>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</si>
  <si>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</si>
  <si>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</si>
  <si>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</si>
  <si>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</si>
  <si>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</si>
  <si>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</si>
  <si>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</si>
  <si>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</si>
  <si>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</si>
  <si>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</si>
  <si>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</si>
  <si>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</si>
  <si>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</si>
  <si>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</si>
  <si>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</si>
  <si>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</si>
  <si>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</si>
  <si>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</si>
  <si>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</si>
  <si>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</si>
  <si>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</si>
  <si>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</si>
  <si>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</si>
  <si>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</si>
  <si>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</si>
  <si>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</si>
  <si>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</si>
  <si>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</si>
  <si>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</si>
  <si>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</si>
  <si>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</si>
  <si>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</si>
  <si>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</si>
  <si>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</si>
  <si>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</si>
  <si>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</si>
  <si>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</si>
  <si>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</si>
  <si>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</si>
  <si>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</si>
  <si>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</si>
  <si>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</si>
  <si>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</si>
  <si>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</si>
  <si>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</si>
  <si>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</si>
  <si>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</si>
  <si>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</si>
  <si>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</si>
  <si>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</si>
  <si>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</si>
  <si>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</si>
  <si>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</si>
  <si>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</si>
  <si>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</si>
  <si>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</si>
  <si>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</si>
  <si>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</si>
  <si>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</si>
  <si>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</si>
  <si>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</si>
  <si>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</si>
  <si>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</si>
  <si>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</si>
  <si>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</si>
  <si>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</si>
  <si>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</si>
  <si>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</si>
  <si>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</si>
  <si>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</si>
  <si>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</si>
  <si>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</si>
  <si>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</si>
  <si>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</si>
  <si>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</si>
  <si>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</si>
  <si>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</si>
  <si>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</si>
  <si>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</si>
  <si>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</si>
  <si>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</si>
  <si>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</si>
  <si>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</si>
  <si>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</si>
  <si>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</si>
  <si>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</si>
  <si>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</si>
  <si>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</si>
  <si>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</si>
  <si>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</si>
  <si>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</si>
  <si>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</si>
  <si>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</si>
  <si>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</si>
  <si>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</si>
  <si>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</si>
  <si>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</si>
  <si>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</si>
  <si>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</si>
  <si>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</si>
  <si>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</si>
  <si>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</si>
  <si>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</si>
  <si>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</si>
  <si>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</si>
  <si>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</si>
  <si>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</si>
  <si>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</si>
  <si>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</si>
  <si>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</si>
  <si>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</si>
  <si>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</si>
  <si>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</si>
  <si>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</si>
  <si>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</si>
  <si>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</si>
  <si>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</si>
  <si>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</si>
  <si>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</si>
  <si>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</si>
  <si>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</si>
  <si>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</si>
  <si>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</si>
  <si>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</si>
  <si>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</si>
  <si>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</si>
  <si>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</si>
  <si>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</si>
  <si>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</si>
  <si>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</si>
  <si>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</si>
  <si>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</si>
  <si>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</si>
  <si>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</si>
  <si>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</si>
  <si>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</si>
  <si>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</si>
  <si>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</si>
  <si>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</si>
  <si>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</si>
  <si>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</si>
  <si>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</si>
  <si>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</si>
  <si>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</si>
  <si>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</si>
  <si>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</si>
  <si>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</si>
  <si>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</si>
  <si>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</si>
  <si>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</si>
  <si>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</si>
  <si>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</si>
  <si>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</si>
  <si>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</si>
  <si>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</si>
  <si>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</si>
  <si>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</si>
  <si>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</si>
  <si>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</si>
  <si>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</si>
  <si>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</si>
  <si>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</si>
  <si>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</si>
  <si>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</si>
  <si>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</si>
  <si>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</si>
  <si>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</si>
  <si>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</si>
  <si>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</si>
  <si>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</si>
  <si>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</si>
  <si>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</si>
  <si>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</si>
  <si>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</si>
  <si>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</si>
  <si>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</si>
  <si>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</si>
  <si>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</si>
  <si>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</si>
  <si>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</si>
  <si>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</si>
  <si>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</si>
  <si>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</si>
  <si>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</si>
  <si>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</si>
  <si>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</si>
  <si>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</si>
  <si>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</si>
  <si>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</si>
  <si>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</si>
  <si>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</si>
  <si>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</si>
  <si>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</si>
  <si>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</si>
  <si>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</si>
  <si>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</si>
  <si>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</si>
  <si>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</si>
  <si>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</si>
  <si>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</si>
  <si>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</si>
  <si>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</si>
  <si>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</si>
  <si>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</si>
  <si>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</si>
  <si>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</si>
  <si>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</si>
  <si>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</si>
  <si>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</si>
  <si>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</si>
  <si>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</si>
  <si>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</si>
  <si>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</si>
  <si>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</si>
  <si>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</si>
  <si>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</si>
  <si>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</si>
  <si>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</si>
  <si>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</si>
  <si>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</si>
  <si>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</si>
  <si>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</si>
  <si>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</si>
  <si>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</si>
  <si>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</si>
  <si>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</si>
  <si>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</si>
  <si>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</si>
  <si>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</si>
  <si>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</si>
  <si>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</si>
  <si>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</si>
  <si>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</si>
  <si>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</si>
  <si>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</si>
  <si>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</si>
  <si>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</si>
  <si>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</si>
  <si>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</si>
  <si>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</si>
  <si>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</si>
  <si>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</si>
  <si>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</si>
  <si>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</si>
  <si>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</si>
  <si>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</si>
  <si>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</si>
  <si>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</si>
  <si>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</si>
  <si>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</si>
  <si>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</si>
  <si>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</si>
  <si>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</si>
  <si>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</si>
  <si>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</si>
  <si>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</si>
  <si>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</si>
  <si>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</si>
  <si>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</si>
  <si>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</si>
  <si>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</si>
  <si>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</si>
  <si>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</si>
  <si>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</si>
  <si>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</si>
  <si>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</si>
  <si>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</si>
  <si>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</si>
  <si>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</si>
  <si>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</si>
  <si>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</si>
  <si>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</si>
  <si>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</si>
  <si>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</si>
  <si>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</si>
  <si>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</si>
  <si>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</si>
  <si>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</si>
  <si>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</si>
  <si>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</si>
  <si>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</si>
  <si>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</si>
  <si>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</si>
  <si>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</si>
  <si>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</si>
  <si>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</si>
  <si>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</si>
  <si>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</si>
  <si>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</si>
  <si>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</si>
  <si>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</si>
  <si>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</si>
  <si>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</si>
  <si>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</si>
  <si>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</si>
  <si>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</si>
  <si>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</si>
  <si>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</si>
  <si>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</si>
  <si>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</si>
  <si>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</si>
  <si>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</si>
  <si>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</si>
  <si>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</si>
  <si>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</si>
  <si>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</si>
  <si>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</si>
  <si>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</si>
  <si>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</si>
  <si>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</si>
  <si>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</si>
  <si>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</si>
  <si>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</si>
  <si>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</si>
  <si>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</si>
  <si>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</si>
  <si>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</si>
  <si>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</si>
  <si>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</si>
  <si>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</si>
  <si>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</si>
  <si>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</si>
  <si>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</si>
  <si>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</si>
  <si>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</si>
  <si>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</si>
  <si>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</si>
  <si>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</si>
  <si>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</si>
  <si>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</si>
  <si>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</si>
  <si>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</si>
  <si>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</si>
  <si>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</si>
  <si>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</si>
  <si>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</si>
  <si>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</si>
  <si>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</si>
  <si>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</si>
  <si>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</si>
  <si>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</si>
  <si>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</si>
  <si>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</si>
  <si>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</si>
  <si>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</si>
  <si>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</si>
  <si>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</si>
  <si>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</si>
  <si>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</si>
  <si>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</si>
  <si>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</si>
  <si>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</si>
  <si>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</si>
  <si>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</si>
  <si>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</si>
  <si>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</si>
  <si>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</si>
  <si>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</si>
  <si>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</si>
  <si>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</si>
  <si>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</si>
  <si>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</si>
  <si>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</si>
  <si>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</si>
  <si>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</si>
  <si>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</si>
  <si>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</si>
  <si>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</si>
  <si>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</si>
  <si>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</si>
  <si>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</si>
  <si>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</si>
  <si>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</si>
  <si>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</si>
  <si>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</si>
  <si>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</si>
  <si>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</si>
  <si>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</si>
  <si>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</si>
  <si>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</si>
  <si>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</si>
  <si>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</si>
  <si>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</si>
  <si>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</si>
  <si>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</si>
  <si>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</si>
  <si>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</si>
  <si>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</si>
  <si>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</si>
  <si>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</si>
  <si>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</si>
  <si>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</si>
  <si>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</si>
  <si>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</si>
  <si>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</si>
  <si>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</si>
  <si>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</si>
  <si>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</si>
  <si>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</si>
  <si>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</si>
  <si>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</si>
  <si>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</si>
  <si>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</si>
  <si>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</si>
  <si>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</si>
  <si>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</si>
  <si>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</si>
  <si>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</si>
  <si>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</si>
  <si>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</si>
  <si>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</si>
  <si>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</si>
  <si>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</si>
  <si>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</si>
  <si>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</si>
  <si>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</si>
  <si>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</si>
  <si>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</si>
  <si>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</si>
  <si>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</si>
  <si>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</si>
  <si>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</si>
  <si>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</si>
  <si>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</si>
  <si>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</si>
  <si>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</si>
  <si>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</si>
  <si>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</si>
  <si>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</si>
  <si>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</si>
  <si>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</si>
  <si>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</si>
  <si>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</si>
  <si>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</si>
  <si>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</si>
  <si>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</si>
  <si>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</si>
  <si>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</si>
  <si>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</si>
  <si>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</si>
  <si>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</si>
  <si>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</si>
  <si>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</si>
  <si>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</si>
  <si>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</si>
  <si>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</si>
  <si>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</si>
  <si>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</si>
  <si>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</si>
  <si>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</si>
  <si>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</si>
  <si>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</si>
  <si>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</si>
  <si>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</si>
  <si>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</si>
  <si>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</si>
  <si>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</si>
  <si>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</si>
  <si>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</si>
  <si>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</si>
  <si>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</si>
  <si>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</si>
  <si>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</si>
  <si>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</si>
  <si>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</si>
  <si>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</si>
  <si>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</si>
  <si>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</si>
  <si>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</si>
  <si>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</si>
  <si>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</si>
  <si>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</si>
  <si>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</si>
  <si>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</si>
  <si>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</si>
  <si>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</si>
  <si>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</si>
  <si>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</si>
  <si>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</si>
  <si>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</si>
  <si>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</si>
  <si>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</si>
  <si>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</si>
  <si>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</si>
  <si>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</si>
  <si>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</si>
  <si>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</si>
  <si>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</si>
  <si>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</si>
  <si>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</si>
  <si>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</si>
  <si>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</si>
  <si>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</si>
  <si>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</si>
  <si>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</si>
  <si>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</si>
  <si>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</si>
  <si>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</si>
  <si>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</si>
  <si>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</si>
  <si>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</si>
  <si>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</si>
  <si>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</si>
  <si>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</si>
  <si>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</si>
  <si>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</si>
  <si>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</si>
  <si>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</si>
  <si>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</si>
  <si>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</si>
  <si>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</si>
  <si>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</si>
  <si>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</si>
  <si>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</si>
  <si>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</si>
  <si>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</si>
  <si>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</si>
  <si>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</si>
  <si>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</si>
  <si>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</si>
  <si>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</si>
  <si>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</si>
  <si>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</si>
  <si>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</si>
  <si>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</si>
  <si>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</si>
  <si>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</si>
  <si>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</si>
  <si>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</si>
  <si>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</si>
  <si>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</si>
  <si>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</si>
  <si>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</si>
  <si>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</si>
  <si>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</si>
  <si>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</si>
  <si>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</si>
  <si>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</si>
  <si>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</si>
  <si>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</si>
  <si>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</si>
  <si>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</si>
  <si>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</si>
  <si>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</si>
  <si>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</si>
  <si>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</si>
  <si>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</si>
  <si>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</si>
  <si>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</si>
  <si>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</si>
  <si>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</si>
  <si>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</si>
  <si>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</si>
  <si>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</si>
  <si>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</si>
  <si>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</si>
  <si>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</si>
  <si>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</si>
  <si>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</si>
  <si>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</si>
  <si>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</si>
  <si>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</si>
  <si>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</si>
  <si>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</si>
  <si>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</si>
  <si>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</si>
  <si>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</si>
  <si>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</si>
  <si>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</si>
  <si>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</si>
  <si>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</si>
  <si>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</si>
  <si>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</si>
  <si>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</si>
  <si>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</si>
  <si>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</si>
  <si>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</si>
  <si>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</si>
  <si>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</si>
  <si>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</si>
  <si>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</si>
  <si>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</si>
  <si>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</si>
  <si>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</si>
  <si>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</si>
  <si>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</si>
  <si>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</si>
  <si>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</si>
  <si>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</si>
  <si>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</si>
  <si>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</si>
  <si>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</si>
  <si>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</si>
  <si>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</si>
  <si>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</si>
  <si>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</si>
  <si>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</si>
  <si>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</si>
  <si>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</si>
  <si>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</si>
  <si>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</si>
  <si>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</si>
  <si>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</si>
  <si>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</si>
  <si>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</si>
  <si>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</si>
  <si>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</si>
  <si>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</si>
  <si>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</si>
  <si>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</si>
  <si>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</si>
  <si>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</si>
  <si>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</si>
  <si>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</si>
  <si>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</si>
  <si>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</si>
  <si>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</si>
  <si>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</si>
  <si>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</si>
  <si>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</si>
  <si>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</si>
  <si>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</si>
  <si>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</si>
  <si>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</si>
  <si>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</si>
  <si>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</si>
  <si>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</si>
  <si>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</si>
  <si>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</si>
  <si>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</si>
  <si>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</si>
  <si>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</si>
  <si>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</si>
  <si>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</si>
  <si>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</si>
  <si>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</si>
  <si>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</si>
  <si>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</si>
  <si>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</si>
  <si>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</si>
  <si>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</si>
  <si>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</si>
  <si>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</si>
  <si>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</si>
  <si>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</si>
  <si>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</si>
  <si>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</si>
  <si>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</si>
  <si>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</si>
  <si>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</si>
  <si>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</si>
  <si>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</si>
  <si>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</si>
  <si>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</si>
  <si>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</si>
  <si>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</si>
  <si>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</si>
  <si>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</si>
  <si>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</si>
  <si>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</si>
  <si>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</si>
  <si>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</si>
  <si>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</si>
  <si>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</si>
  <si>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</si>
  <si>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</si>
  <si>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</si>
  <si>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</si>
  <si>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</si>
  <si>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</si>
  <si>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</si>
  <si>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</si>
  <si>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</si>
  <si>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</si>
  <si>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</si>
  <si>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</si>
  <si>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</si>
  <si>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</si>
  <si>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</si>
  <si>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</si>
  <si>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</si>
  <si>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</si>
  <si>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</si>
  <si>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</si>
  <si>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</si>
  <si>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</si>
  <si>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</si>
  <si>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</si>
  <si>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</si>
  <si>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</si>
  <si>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</si>
  <si>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</si>
  <si>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</si>
  <si>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</si>
  <si>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</si>
  <si>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</si>
  <si>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</si>
  <si>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</si>
  <si>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</si>
  <si>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</si>
  <si>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</si>
  <si>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</si>
  <si>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</si>
  <si>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</si>
  <si>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</si>
  <si>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</si>
  <si>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</si>
  <si>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</si>
  <si>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</si>
  <si>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</si>
  <si>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</si>
  <si>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</si>
  <si>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</si>
  <si>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</si>
  <si>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</si>
  <si>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</si>
  <si>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</si>
  <si>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</si>
  <si>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</si>
  <si>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</si>
  <si>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</si>
  <si>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</si>
  <si>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</si>
  <si>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</si>
  <si>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</si>
  <si>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</si>
  <si>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</si>
  <si>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</si>
  <si>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</si>
  <si>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</si>
  <si>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</si>
  <si>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</si>
  <si>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</si>
  <si>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</si>
  <si>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</si>
  <si>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</si>
  <si>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</si>
  <si>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</si>
  <si>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</si>
  <si>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</si>
  <si>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</si>
  <si>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</si>
  <si>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</si>
  <si>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</si>
  <si>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</si>
  <si>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</si>
  <si>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</si>
  <si>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</si>
  <si>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</si>
  <si>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</si>
  <si>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</si>
  <si>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</si>
  <si>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</si>
  <si>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</si>
  <si>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</si>
  <si>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</si>
  <si>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</si>
  <si>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</si>
  <si>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</si>
  <si>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</si>
  <si>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</si>
  <si>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</si>
  <si>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</si>
  <si>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</si>
  <si>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</si>
  <si>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</si>
  <si>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</si>
  <si>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</si>
  <si>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</si>
  <si>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</si>
  <si>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</si>
  <si>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</si>
  <si>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</si>
  <si>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</si>
  <si>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</si>
  <si>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</si>
  <si>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</si>
  <si>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</si>
  <si>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</si>
  <si>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</si>
  <si>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</si>
  <si>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</si>
  <si>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</si>
  <si>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</si>
  <si>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</si>
  <si>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</si>
  <si>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</si>
  <si>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</si>
  <si>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</si>
  <si>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</si>
  <si>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</si>
  <si>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</si>
  <si>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</si>
  <si>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</si>
  <si>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</si>
  <si>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</si>
  <si>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</si>
  <si>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</si>
  <si>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</si>
  <si>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</si>
  <si>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</si>
  <si>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</si>
  <si>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</si>
  <si>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</si>
  <si>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</si>
  <si>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</si>
  <si>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</si>
  <si>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</si>
  <si>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</si>
  <si>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</si>
  <si>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</si>
  <si>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</si>
  <si>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</si>
  <si>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</si>
  <si>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</si>
  <si>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</si>
  <si>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</si>
  <si>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</si>
  <si>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</si>
  <si>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</si>
  <si>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</si>
  <si>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</si>
  <si>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</si>
  <si>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</si>
  <si>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</si>
  <si>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</si>
  <si>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</si>
  <si>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</si>
  <si>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</si>
  <si>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</si>
  <si>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</si>
  <si>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</si>
  <si>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</si>
  <si>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</si>
  <si>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</si>
  <si>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</si>
  <si>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</si>
  <si>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</si>
  <si>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</si>
  <si>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</si>
  <si>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</si>
  <si>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</si>
  <si>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</si>
  <si>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</si>
  <si>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</si>
  <si>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</si>
  <si>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</si>
  <si>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</si>
  <si>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</si>
  <si>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</si>
  <si>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</si>
  <si>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</si>
  <si>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</si>
  <si>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</si>
  <si>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</si>
  <si>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</si>
  <si>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</si>
  <si>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</si>
  <si>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</si>
  <si>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</si>
  <si>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</si>
  <si>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</si>
  <si>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</si>
  <si>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</si>
  <si>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</si>
  <si>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</si>
  <si>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</si>
  <si>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</si>
  <si>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</si>
  <si>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</si>
  <si>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</si>
  <si>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</si>
  <si>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</si>
  <si>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</si>
  <si>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</si>
  <si>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</si>
  <si>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</si>
  <si>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</si>
  <si>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</si>
  <si>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</si>
  <si>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</si>
  <si>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</si>
  <si>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</si>
  <si>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</si>
  <si>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</si>
  <si>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</si>
  <si>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</si>
  <si>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</si>
  <si>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</si>
  <si>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</si>
  <si>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</si>
  <si>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</si>
  <si>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</si>
  <si>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</si>
  <si>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</si>
  <si>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</si>
  <si>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</si>
  <si>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</si>
  <si>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</si>
  <si>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</si>
  <si>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</si>
  <si>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</si>
  <si>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</si>
  <si>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</si>
  <si>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</si>
  <si>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</si>
  <si>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</si>
  <si>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</si>
  <si>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</si>
  <si>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</si>
  <si>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</si>
  <si>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</si>
  <si>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</si>
  <si>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</si>
  <si>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</si>
  <si>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</si>
  <si>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</si>
  <si>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</si>
  <si>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</si>
  <si>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</si>
  <si>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</si>
  <si>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</si>
  <si>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</si>
  <si>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</si>
  <si>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</si>
  <si>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</si>
  <si>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</si>
  <si>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</si>
  <si>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</si>
  <si>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</si>
  <si>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</si>
  <si>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</si>
  <si>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</si>
  <si>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</si>
  <si>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</si>
  <si>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</si>
  <si>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</si>
  <si>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</si>
  <si>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</si>
  <si>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</si>
  <si>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</si>
  <si>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</si>
  <si>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</si>
  <si>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</si>
  <si>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</si>
  <si>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</si>
  <si>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</si>
  <si>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</si>
  <si>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</si>
  <si>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</si>
  <si>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</si>
  <si>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</si>
  <si>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</si>
  <si>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</si>
  <si>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</si>
  <si>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</si>
  <si>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</si>
  <si>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</si>
  <si>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</si>
  <si>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</si>
  <si>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</si>
  <si>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</si>
  <si>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</si>
  <si>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</si>
  <si>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</si>
  <si>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</si>
  <si>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</si>
  <si>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</si>
  <si>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</si>
  <si>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</si>
  <si>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</si>
  <si>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</si>
  <si>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</si>
  <si>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</si>
  <si>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</si>
  <si>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</si>
  <si>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</si>
  <si>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</si>
  <si>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</si>
  <si>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</si>
  <si>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</si>
  <si>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</si>
  <si>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</si>
  <si>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</si>
  <si>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</si>
  <si>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</si>
  <si>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</si>
  <si>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</si>
  <si>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</si>
  <si>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</si>
  <si>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</si>
  <si>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</si>
  <si>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</si>
  <si>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</si>
  <si>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</si>
  <si>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</si>
  <si>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</si>
  <si>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</si>
  <si>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</si>
  <si>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</si>
  <si>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</si>
  <si>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</si>
  <si>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</si>
  <si>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</si>
  <si>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</si>
  <si>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</si>
  <si>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</si>
  <si>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</si>
  <si>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</si>
  <si>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</si>
  <si>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</si>
  <si>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</si>
  <si>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</si>
  <si>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</si>
  <si>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</si>
  <si>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</si>
  <si>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</si>
  <si>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</si>
  <si>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</si>
  <si>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</si>
  <si>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</si>
  <si>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</si>
  <si>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</si>
  <si>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</si>
  <si>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</si>
  <si>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</si>
  <si>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</si>
  <si>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</si>
  <si>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</si>
  <si>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</si>
  <si>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</si>
  <si>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</si>
  <si>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</si>
  <si>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</si>
  <si>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</si>
  <si>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</si>
  <si>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</si>
  <si>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</si>
  <si>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</si>
  <si>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</si>
  <si>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</si>
  <si>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</si>
  <si>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</si>
  <si>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</si>
  <si>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</si>
  <si>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</si>
  <si>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</si>
  <si>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</si>
  <si>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</si>
  <si>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</si>
  <si>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</si>
  <si>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</si>
  <si>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</si>
  <si>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</si>
  <si>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</si>
  <si>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</si>
  <si>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</si>
  <si>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</si>
  <si>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</si>
  <si>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</si>
  <si>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</si>
  <si>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</si>
  <si>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</si>
  <si>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</si>
  <si>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</si>
  <si>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</si>
  <si>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</si>
  <si>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</si>
  <si>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</si>
  <si>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</si>
  <si>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</si>
  <si>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</si>
  <si>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</si>
  <si>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</si>
  <si>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</si>
  <si>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</si>
  <si>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</si>
  <si>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</si>
  <si>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</si>
  <si>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</si>
  <si>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</si>
  <si>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</si>
  <si>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</si>
  <si>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</si>
  <si>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</si>
  <si>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</si>
  <si>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</si>
  <si>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</si>
  <si>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</si>
  <si>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</si>
  <si>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</si>
  <si>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</si>
  <si>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</si>
  <si>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</si>
  <si>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</si>
  <si>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</si>
  <si>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</si>
  <si>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</si>
  <si>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</si>
  <si>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</si>
  <si>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</si>
  <si>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</si>
  <si>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</si>
  <si>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</si>
  <si>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</si>
  <si>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</si>
  <si>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</si>
  <si>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</si>
  <si>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</si>
  <si>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</si>
  <si>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</si>
  <si>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</si>
  <si>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</si>
  <si>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</si>
  <si>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</si>
  <si>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</si>
  <si>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</si>
  <si>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</si>
  <si>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</si>
  <si>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</si>
  <si>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</si>
  <si>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</si>
  <si>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</si>
  <si>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</si>
  <si>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</si>
  <si>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</si>
  <si>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</si>
  <si>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</si>
  <si>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</si>
  <si>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</si>
  <si>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</si>
  <si>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</si>
  <si>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</si>
  <si>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</si>
  <si>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</si>
  <si>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</si>
  <si>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</si>
  <si>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</si>
  <si>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</si>
  <si>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</si>
  <si>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</si>
  <si>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</si>
  <si>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</si>
  <si>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</si>
  <si>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</si>
  <si>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</si>
  <si>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</si>
  <si>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</si>
  <si>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</si>
  <si>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</si>
  <si>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</si>
  <si>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</si>
  <si>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</si>
  <si>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</si>
  <si>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</si>
  <si>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</si>
  <si>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</si>
  <si>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</si>
  <si>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</si>
  <si>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</si>
  <si>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</si>
  <si>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</si>
  <si>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</si>
  <si>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</si>
  <si>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</si>
  <si>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</si>
  <si>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</si>
  <si>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</si>
  <si>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</si>
  <si>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</si>
  <si>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</si>
  <si>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</si>
  <si>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</si>
  <si>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</si>
  <si>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</si>
  <si>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</si>
  <si>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</si>
  <si>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</si>
  <si>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</si>
  <si>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</si>
  <si>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</si>
  <si>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</si>
  <si>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</si>
  <si>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</si>
  <si>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</si>
  <si>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</si>
  <si>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</si>
  <si>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</si>
  <si>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</si>
  <si>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</si>
  <si>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</si>
  <si>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</si>
  <si>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</si>
  <si>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</si>
  <si>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</si>
  <si>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</si>
  <si>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</si>
  <si>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</si>
  <si>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</si>
  <si>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</si>
  <si>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</si>
  <si>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</si>
  <si>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</si>
  <si>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</si>
  <si>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</si>
  <si>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</si>
  <si>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</si>
  <si>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</si>
  <si>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</si>
  <si>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</si>
  <si>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</si>
  <si>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</si>
  <si>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</si>
  <si>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</si>
  <si>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</si>
  <si>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</si>
  <si>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</si>
  <si>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</si>
  <si>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</si>
  <si>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</si>
  <si>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</si>
  <si>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</si>
  <si>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</si>
  <si>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</si>
  <si>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</si>
  <si>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</si>
  <si>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</si>
  <si>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</si>
  <si>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</si>
  <si>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</si>
  <si>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</si>
  <si>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</si>
  <si>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</si>
  <si>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</si>
  <si>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</si>
  <si>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</si>
  <si>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</si>
  <si>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</si>
  <si>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</si>
  <si>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</si>
  <si>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</si>
  <si>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</si>
  <si>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</si>
  <si>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</si>
  <si>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</si>
  <si>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</si>
  <si>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</si>
  <si>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</si>
  <si>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</si>
  <si>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</si>
  <si>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</si>
  <si>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</si>
  <si>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</si>
  <si>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</si>
  <si>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</si>
  <si>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</si>
  <si>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</si>
  <si>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</si>
  <si>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</si>
  <si>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</si>
  <si>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</si>
  <si>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</si>
  <si>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</si>
  <si>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</si>
  <si>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</si>
  <si>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</si>
  <si>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</si>
  <si>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</si>
  <si>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</si>
  <si>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</si>
  <si>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</si>
  <si>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</si>
  <si>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</si>
  <si>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</si>
  <si>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</si>
  <si>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</si>
  <si>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</si>
  <si>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</si>
  <si>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</si>
  <si>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</si>
  <si>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</si>
  <si>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</si>
  <si>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</si>
  <si>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</si>
  <si>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</si>
  <si>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</si>
  <si>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</si>
  <si>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</si>
  <si>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</si>
  <si>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</si>
  <si>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</si>
  <si>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</si>
  <si>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</si>
  <si>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</si>
  <si>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</si>
  <si>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</si>
  <si>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</si>
  <si>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</si>
  <si>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</si>
  <si>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</si>
  <si>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</si>
  <si>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</si>
  <si>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</si>
  <si>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</si>
  <si>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</si>
  <si>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</si>
  <si>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</si>
  <si>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</si>
  <si>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</si>
  <si>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</si>
  <si>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</si>
  <si>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</si>
  <si>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</si>
  <si>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</si>
  <si>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</si>
  <si>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</si>
  <si>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</si>
  <si>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</si>
  <si>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</si>
  <si>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</si>
  <si>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</si>
  <si>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</si>
  <si>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</si>
  <si>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</si>
  <si>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</si>
  <si>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</si>
  <si>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</si>
  <si>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</si>
  <si>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</si>
  <si>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</si>
  <si>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</si>
  <si>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</si>
  <si>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</si>
  <si>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</si>
  <si>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</si>
  <si>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</si>
  <si>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</si>
  <si>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</si>
  <si>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</si>
  <si>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</si>
  <si>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</si>
  <si>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</si>
  <si>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</si>
  <si>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</si>
  <si>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</si>
  <si>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</si>
  <si>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</si>
  <si>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</si>
  <si>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</si>
  <si>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</si>
  <si>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</si>
  <si>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</si>
  <si>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</si>
  <si>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</si>
  <si>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</si>
  <si>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</si>
  <si>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</si>
  <si>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</si>
  <si>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</si>
  <si>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</si>
  <si>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</si>
  <si>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</si>
  <si>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</si>
  <si>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</si>
  <si>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</si>
  <si>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</si>
  <si>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</si>
  <si>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</si>
  <si>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</si>
  <si>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</si>
  <si>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</si>
  <si>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</si>
  <si>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</si>
  <si>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</si>
  <si>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</si>
  <si>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</si>
  <si>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</si>
  <si>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</si>
  <si>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</si>
  <si>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</si>
  <si>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</si>
  <si>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</si>
  <si>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</si>
  <si>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</si>
  <si>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</si>
  <si>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</si>
  <si>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</si>
  <si>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</si>
  <si>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</si>
  <si>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</si>
  <si>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</si>
  <si>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</si>
  <si>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</si>
  <si>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</si>
  <si>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</si>
  <si>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</si>
  <si>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</si>
  <si>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</si>
  <si>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</si>
  <si>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</si>
  <si>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</si>
  <si>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</si>
  <si>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</si>
  <si>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</si>
  <si>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</si>
  <si>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</si>
  <si>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</si>
  <si>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</si>
  <si>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</si>
  <si>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</si>
  <si>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</si>
  <si>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</si>
  <si>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</si>
  <si>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</si>
  <si>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</si>
  <si>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</si>
  <si>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</si>
  <si>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</si>
  <si>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</si>
  <si>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</si>
  <si>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</si>
  <si>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</si>
  <si>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</si>
  <si>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</si>
  <si>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</si>
  <si>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</si>
  <si>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</si>
  <si>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</si>
  <si>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</si>
  <si>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</si>
  <si>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</si>
  <si>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</si>
  <si>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</si>
  <si>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</si>
  <si>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</si>
  <si>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</si>
  <si>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</si>
  <si>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</si>
  <si>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</si>
  <si>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</si>
  <si>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</si>
  <si>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</si>
  <si>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</si>
  <si>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</si>
  <si>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</si>
  <si>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</si>
  <si>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</si>
  <si>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</si>
  <si>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</si>
  <si>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</si>
  <si>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</si>
  <si>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</si>
  <si>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</si>
  <si>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</si>
  <si>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</si>
  <si>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</si>
  <si>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</si>
  <si>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</si>
  <si>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</si>
  <si>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</si>
  <si>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</si>
  <si>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</si>
  <si>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</si>
  <si>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</si>
  <si>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</si>
  <si>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</si>
  <si>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</si>
  <si>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</si>
  <si>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</si>
  <si>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</si>
  <si>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</si>
  <si>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</si>
  <si>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</si>
  <si>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</si>
  <si>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</si>
  <si>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</si>
  <si>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</si>
  <si>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</si>
  <si>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</si>
  <si>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</si>
  <si>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</si>
  <si>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</si>
  <si>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</si>
  <si>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</si>
  <si>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</si>
  <si>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</si>
  <si>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</si>
  <si>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</si>
  <si>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</si>
  <si>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</si>
  <si>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</si>
  <si>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</si>
  <si>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</si>
  <si>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</si>
  <si>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</si>
  <si>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</si>
  <si>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</si>
  <si>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</si>
  <si>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</si>
  <si>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</si>
  <si>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</si>
  <si>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</si>
  <si>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</si>
  <si>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</si>
  <si>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</si>
  <si>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</si>
  <si>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</si>
  <si>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</si>
  <si>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</si>
  <si>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</si>
  <si>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</si>
  <si>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</si>
  <si>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</si>
  <si>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</si>
  <si>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</si>
  <si>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</si>
  <si>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</si>
  <si>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</si>
  <si>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</si>
  <si>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</si>
  <si>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</si>
  <si>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</si>
  <si>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</si>
  <si>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</si>
  <si>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</si>
  <si>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</si>
  <si>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</si>
  <si>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</si>
  <si>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</si>
  <si>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</si>
  <si>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</si>
  <si>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</si>
  <si>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</si>
  <si>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</si>
  <si>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</si>
  <si>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</si>
  <si>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</si>
  <si>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</si>
  <si>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</si>
  <si>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</si>
  <si>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</si>
  <si>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</si>
  <si>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</si>
  <si>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</si>
  <si>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</si>
  <si>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</si>
  <si>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</si>
  <si>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</si>
  <si>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</si>
  <si>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</si>
  <si>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</si>
  <si>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</si>
  <si>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</si>
  <si>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</si>
  <si>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</si>
  <si>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</si>
  <si>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</si>
  <si>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</si>
  <si>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</si>
  <si>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</si>
  <si>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</si>
  <si>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</si>
  <si>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</si>
  <si>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</si>
  <si>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</si>
  <si>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</si>
  <si>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</si>
  <si>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</si>
  <si>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</si>
  <si>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</si>
  <si>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</si>
  <si>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</si>
  <si>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</si>
  <si>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</si>
  <si>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</si>
  <si>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</si>
  <si>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</si>
  <si>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</si>
  <si>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</si>
  <si>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</si>
  <si>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</si>
  <si>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</si>
  <si>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</si>
  <si>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</si>
  <si>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</si>
  <si>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</si>
  <si>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</si>
  <si>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</si>
  <si>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</si>
  <si>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</si>
  <si>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</si>
  <si>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</si>
  <si>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</si>
  <si>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</si>
  <si>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</si>
  <si>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</si>
  <si>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</si>
  <si>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</si>
  <si>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</si>
  <si>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</si>
  <si>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</si>
  <si>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</si>
  <si>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</si>
  <si>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</si>
  <si>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</si>
  <si>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</si>
  <si>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</si>
  <si>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</si>
  <si>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</si>
  <si>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</si>
  <si>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</si>
  <si>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</si>
  <si>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</si>
  <si>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</si>
  <si>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</si>
  <si>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</si>
  <si>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</si>
  <si>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</si>
  <si>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</si>
  <si>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</si>
  <si>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</si>
  <si>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</si>
  <si>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</si>
  <si>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</si>
  <si>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</si>
  <si>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</si>
  <si>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</si>
  <si>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</si>
  <si>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</si>
  <si>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</si>
  <si>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</si>
  <si>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</si>
  <si>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</si>
  <si>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</si>
  <si>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</si>
  <si>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</si>
  <si>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</si>
  <si>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</si>
  <si>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</si>
  <si>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</si>
  <si>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</si>
  <si>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</si>
  <si>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</si>
  <si>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</si>
  <si>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</si>
  <si>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</si>
  <si>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</si>
  <si>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</si>
  <si>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</si>
  <si>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</si>
  <si>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</si>
  <si>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</si>
  <si>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</si>
  <si>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</si>
  <si>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</si>
  <si>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</si>
  <si>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</si>
  <si>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</si>
  <si>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</si>
  <si>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</si>
  <si>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</si>
  <si>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</si>
  <si>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</si>
  <si>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</si>
  <si>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</si>
  <si>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</si>
  <si>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</si>
  <si>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</si>
  <si>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</si>
  <si>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</si>
  <si>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</si>
  <si>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</si>
  <si>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</si>
  <si>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</si>
  <si>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</si>
  <si>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</si>
  <si>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</si>
  <si>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</si>
  <si>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</si>
  <si>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</si>
  <si>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</si>
  <si>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</si>
  <si>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</si>
  <si>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</si>
  <si>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</si>
  <si>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</si>
  <si>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</si>
  <si>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</si>
  <si>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</si>
  <si>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</si>
  <si>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</si>
  <si>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</si>
  <si>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</si>
  <si>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</si>
  <si>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</si>
  <si>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</si>
  <si>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</si>
  <si>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</si>
  <si>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</si>
  <si>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</si>
  <si>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</si>
  <si>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</si>
  <si>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</si>
  <si>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</si>
  <si>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</si>
  <si>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</si>
  <si>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</si>
  <si>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</si>
  <si>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</si>
  <si>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</si>
  <si>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</si>
  <si>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</si>
  <si>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</si>
  <si>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</si>
  <si>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</si>
  <si>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</si>
  <si>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</si>
  <si>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</si>
  <si>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</si>
  <si>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</si>
  <si>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</si>
  <si>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</si>
  <si>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</si>
  <si>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</si>
  <si>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</si>
  <si>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</si>
  <si>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</si>
  <si>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</si>
  <si>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</si>
  <si>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</si>
  <si>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</si>
  <si>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</si>
  <si>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</si>
  <si>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</si>
  <si>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</si>
  <si>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</si>
  <si>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</si>
  <si>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</si>
  <si>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</si>
  <si>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</si>
  <si>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</si>
  <si>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</si>
  <si>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</si>
  <si>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</si>
  <si>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</si>
  <si>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</si>
  <si>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</si>
  <si>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</si>
  <si>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</si>
  <si>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</si>
  <si>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</si>
  <si>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</si>
  <si>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</si>
  <si>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</si>
  <si>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</si>
  <si>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</si>
  <si>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</si>
  <si>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</si>
  <si>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</si>
  <si>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</si>
  <si>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</si>
  <si>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</si>
  <si>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</si>
  <si>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</si>
  <si>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</si>
  <si>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</si>
  <si>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</si>
  <si>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</si>
  <si>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</si>
  <si>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</si>
  <si>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</si>
  <si>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</si>
  <si>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</si>
  <si>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</si>
  <si>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</si>
  <si>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</si>
  <si>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</si>
  <si>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</si>
  <si>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</si>
  <si>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</si>
  <si>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</si>
  <si>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</si>
  <si>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</si>
  <si>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</si>
  <si>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</si>
  <si>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</si>
  <si>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</si>
  <si>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</si>
  <si>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</si>
  <si>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</si>
  <si>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</si>
  <si>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</si>
  <si>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</si>
  <si>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</si>
  <si>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</si>
  <si>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</si>
  <si>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</si>
  <si>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</si>
  <si>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</si>
  <si>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</si>
  <si>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</si>
  <si>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</si>
  <si>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</si>
  <si>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</si>
  <si>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</si>
  <si>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</si>
  <si>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</si>
  <si>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</si>
  <si>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</si>
  <si>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</si>
  <si>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</si>
  <si>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</si>
  <si>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</si>
  <si>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</si>
  <si>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</si>
  <si>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</si>
  <si>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</si>
  <si>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</si>
  <si>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</si>
  <si>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</si>
  <si>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</si>
  <si>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</si>
  <si>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</si>
  <si>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</si>
  <si>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</si>
  <si>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</si>
  <si>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</si>
  <si>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</si>
  <si>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</si>
  <si>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</si>
  <si>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</si>
  <si>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</si>
  <si>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</si>
  <si>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</si>
  <si>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</si>
  <si>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</si>
  <si>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</si>
  <si>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</si>
  <si>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</si>
  <si>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</si>
  <si>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</si>
  <si>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</si>
  <si>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</si>
  <si>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</si>
  <si>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</si>
  <si>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</si>
  <si>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</si>
  <si>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</si>
  <si>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</si>
  <si>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</si>
  <si>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</si>
  <si>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</si>
  <si>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</si>
  <si>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</si>
  <si>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</si>
  <si>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</si>
  <si>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</si>
  <si>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</si>
  <si>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</si>
  <si>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</si>
  <si>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</si>
  <si>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</si>
  <si>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</si>
  <si>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</si>
  <si>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</si>
  <si>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</si>
  <si>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</si>
  <si>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</si>
  <si>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</si>
  <si>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</si>
  <si>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</si>
  <si>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</si>
  <si>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</si>
  <si>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</si>
  <si>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</si>
  <si>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</si>
  <si>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</si>
  <si>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</si>
  <si>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</si>
  <si>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</si>
  <si>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</si>
  <si>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</si>
  <si>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</si>
  <si>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</si>
  <si>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</si>
  <si>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</si>
  <si>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</si>
  <si>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</si>
  <si>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</si>
  <si>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</si>
  <si>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</si>
  <si>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</si>
  <si>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</si>
  <si>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</si>
  <si>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</si>
  <si>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</si>
  <si>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</si>
  <si>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</si>
  <si>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</si>
  <si>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</si>
  <si>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</si>
  <si>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</si>
  <si>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</si>
  <si>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</si>
  <si>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</si>
  <si>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</si>
  <si>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</si>
  <si>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</si>
  <si>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</si>
  <si>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</si>
  <si>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</si>
  <si>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</si>
  <si>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</si>
  <si>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</si>
  <si>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</si>
  <si>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</si>
  <si>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</si>
  <si>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</si>
  <si>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</si>
  <si>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</si>
  <si>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</si>
  <si>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</si>
  <si>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</si>
  <si>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</si>
  <si>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</si>
  <si>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</si>
  <si>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</si>
  <si>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</si>
  <si>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</si>
  <si>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</si>
  <si>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</si>
  <si>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</si>
  <si>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</si>
  <si>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</si>
  <si>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</si>
  <si>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</si>
  <si>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</si>
  <si>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</si>
  <si>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</si>
  <si>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</si>
  <si>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</si>
  <si>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</si>
  <si>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</si>
  <si>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</si>
  <si>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</si>
  <si>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</si>
  <si>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</si>
  <si>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</si>
  <si>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</si>
  <si>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</si>
  <si>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</si>
  <si>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</si>
  <si>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</si>
  <si>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</si>
  <si>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</si>
  <si>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</si>
  <si>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</si>
  <si>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</si>
  <si>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</si>
  <si>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</si>
  <si>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</si>
  <si>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</si>
  <si>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</si>
  <si>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</si>
  <si>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</si>
  <si>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</si>
  <si>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</si>
  <si>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</si>
  <si>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</si>
  <si>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</si>
  <si>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</si>
  <si>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</si>
  <si>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</si>
  <si>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</si>
  <si>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</si>
  <si>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</si>
  <si>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</si>
  <si>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</si>
  <si>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</si>
  <si>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</si>
  <si>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</si>
  <si>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</si>
  <si>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</si>
  <si>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</si>
  <si>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</si>
  <si>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</si>
  <si>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</si>
  <si>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</si>
  <si>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</si>
  <si>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</si>
  <si>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</si>
  <si>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</si>
  <si>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</si>
  <si>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</si>
  <si>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</si>
  <si>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</si>
  <si>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</si>
  <si>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</si>
  <si>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</si>
  <si>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</si>
  <si>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</si>
  <si>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</si>
  <si>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</si>
  <si>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</si>
  <si>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</si>
  <si>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</si>
  <si>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</si>
  <si>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</si>
  <si>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</si>
  <si>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</si>
  <si>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</si>
  <si>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</si>
  <si>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</si>
  <si>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</si>
  <si>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</si>
  <si>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</si>
  <si>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</si>
  <si>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</si>
  <si>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</si>
  <si>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</si>
  <si>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</si>
  <si>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</si>
  <si>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</si>
  <si>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</si>
  <si>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</si>
  <si>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</si>
  <si>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</si>
  <si>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</si>
  <si>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</si>
  <si>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</si>
  <si>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</si>
  <si>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</si>
  <si>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</si>
  <si>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</si>
  <si>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</si>
  <si>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</si>
  <si>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</si>
  <si>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</si>
  <si>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</si>
  <si>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</si>
  <si>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</si>
  <si>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</si>
  <si>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</si>
  <si>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</si>
  <si>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</si>
  <si>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</si>
  <si>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</si>
  <si>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</si>
  <si>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</si>
  <si>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</si>
  <si>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</si>
  <si>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</si>
  <si>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</si>
  <si>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</si>
  <si>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</si>
  <si>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</si>
  <si>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</si>
  <si>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</si>
  <si>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</si>
  <si>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</si>
  <si>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</si>
  <si>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</si>
  <si>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</si>
  <si>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</si>
  <si>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</si>
  <si>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</si>
  <si>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</si>
  <si>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</si>
  <si>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</si>
  <si>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</si>
  <si>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</si>
  <si>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</si>
  <si>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</si>
  <si>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</si>
  <si>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</si>
  <si>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</si>
  <si>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</si>
  <si>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</si>
  <si>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</si>
  <si>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</si>
  <si>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</si>
  <si>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</si>
  <si>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</si>
  <si>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</si>
  <si>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</si>
  <si>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</si>
  <si>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</si>
  <si>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</si>
  <si>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</si>
  <si>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</si>
  <si>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</si>
  <si>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</si>
  <si>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</si>
  <si>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</si>
  <si>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</si>
  <si>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</si>
  <si>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</si>
  <si>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</si>
  <si>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</si>
  <si>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</si>
  <si>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</si>
  <si>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</si>
  <si>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</si>
  <si>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</si>
  <si>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</si>
  <si>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</si>
  <si>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</si>
  <si>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</si>
  <si>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</si>
  <si>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</si>
  <si>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</si>
  <si>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</si>
  <si>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</si>
  <si>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</si>
  <si>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</si>
  <si>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</si>
  <si>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</si>
  <si>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</si>
  <si>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</si>
  <si>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</si>
  <si>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</si>
  <si>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</si>
  <si>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</si>
  <si>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</si>
  <si>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</si>
  <si>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</si>
  <si>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</si>
  <si>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</si>
  <si>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</si>
  <si>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</si>
  <si>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</si>
  <si>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</si>
  <si>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</si>
  <si>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</si>
  <si>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</si>
  <si>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</si>
  <si>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</si>
  <si>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</si>
  <si>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</si>
  <si>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</si>
  <si>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</si>
  <si>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</si>
  <si>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</si>
  <si>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</si>
  <si>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</si>
  <si>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</si>
  <si>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</si>
  <si>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</si>
  <si>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</si>
  <si>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</si>
  <si>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</si>
  <si>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</si>
  <si>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</si>
  <si>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</si>
  <si>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</si>
  <si>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</si>
  <si>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</si>
  <si>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</si>
  <si>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</si>
  <si>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</si>
  <si>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</si>
  <si>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</si>
  <si>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</si>
  <si>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</si>
  <si>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</si>
  <si>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</si>
  <si>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</si>
  <si>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</si>
  <si>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</si>
  <si>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</si>
  <si>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</si>
  <si>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</si>
  <si>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</si>
  <si>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</si>
  <si>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</si>
  <si>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</si>
  <si>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</si>
  <si>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</si>
  <si>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</si>
  <si>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</si>
  <si>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</si>
  <si>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</si>
  <si>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</si>
  <si>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</si>
  <si>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</si>
  <si>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</si>
  <si>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</si>
  <si>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</si>
  <si>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</si>
  <si>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</si>
  <si>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</si>
  <si>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</si>
  <si>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</si>
  <si>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</si>
  <si>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</si>
  <si>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</si>
  <si>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</si>
  <si>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</si>
  <si>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</si>
  <si>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</si>
  <si>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</si>
  <si>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</si>
  <si>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</si>
  <si>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</si>
  <si>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</si>
  <si>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</si>
  <si>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</si>
  <si>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</si>
  <si>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</si>
  <si>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</si>
  <si>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</si>
  <si>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</si>
  <si>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</si>
  <si>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</si>
  <si>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</si>
  <si>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</si>
  <si>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</si>
  <si>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</si>
  <si>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</si>
  <si>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</si>
  <si>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</si>
  <si>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</si>
  <si>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</si>
  <si>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</si>
  <si>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</si>
  <si>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</si>
  <si>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</si>
  <si>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</si>
  <si>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</si>
  <si>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</si>
  <si>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</si>
  <si>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</si>
  <si>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</si>
  <si>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</si>
  <si>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</si>
  <si>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</si>
  <si>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</si>
  <si>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</si>
  <si>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</si>
  <si>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</si>
  <si>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</si>
  <si>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</si>
  <si>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</si>
  <si>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</si>
  <si>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</si>
  <si>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</si>
  <si>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</si>
  <si>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</si>
  <si>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</si>
  <si>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</si>
  <si>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</si>
  <si>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</si>
  <si>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</si>
  <si>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</si>
  <si>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</si>
  <si>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</si>
  <si>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</si>
  <si>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</si>
  <si>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</si>
  <si>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</si>
  <si>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</si>
  <si>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</si>
  <si>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</si>
  <si>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</si>
  <si>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</si>
  <si>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</si>
  <si>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</si>
  <si>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</si>
  <si>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</si>
  <si>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</si>
  <si>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</si>
  <si>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</si>
  <si>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</si>
  <si>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</si>
  <si>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</si>
  <si>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</si>
  <si>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</si>
  <si>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</si>
  <si>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</si>
  <si>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</si>
  <si>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</si>
  <si>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</si>
  <si>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</si>
  <si>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</si>
  <si>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</si>
  <si>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</si>
  <si>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</si>
  <si>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</si>
  <si>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</si>
  <si>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</si>
  <si>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</si>
  <si>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</si>
  <si>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</si>
  <si>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</si>
  <si>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</si>
  <si>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</si>
  <si>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</si>
  <si>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</si>
  <si>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</si>
  <si>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</si>
  <si>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</si>
  <si>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</si>
  <si>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</si>
  <si>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</si>
  <si>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</si>
  <si>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</si>
  <si>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</si>
  <si>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</si>
  <si>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</si>
  <si>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</si>
  <si>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</si>
  <si>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</si>
  <si>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</si>
  <si>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</si>
  <si>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</si>
  <si>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</si>
  <si>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</si>
  <si>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</si>
  <si>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</si>
  <si>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</si>
  <si>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</si>
  <si>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</si>
  <si>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</si>
  <si>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</si>
  <si>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</si>
  <si>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</si>
  <si>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</si>
  <si>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</si>
  <si>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</si>
  <si>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</si>
  <si>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</si>
  <si>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</si>
  <si>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</si>
  <si>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</si>
  <si>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</si>
  <si>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</si>
  <si>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</si>
  <si>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</si>
  <si>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</si>
  <si>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</si>
  <si>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</si>
  <si>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</si>
  <si>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</si>
  <si>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</si>
  <si>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</si>
  <si>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</si>
  <si>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</si>
  <si>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</si>
  <si>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</si>
  <si>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</si>
  <si>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</si>
  <si>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</si>
  <si>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</si>
  <si>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</si>
  <si>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</si>
  <si>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</si>
  <si>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</si>
  <si>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</si>
  <si>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</si>
  <si>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</si>
  <si>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</si>
  <si>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</si>
  <si>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</si>
  <si>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</si>
  <si>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</si>
  <si>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</si>
  <si>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</si>
  <si>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</si>
  <si>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</si>
  <si>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</si>
  <si>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</si>
  <si>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</si>
  <si>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</si>
  <si>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</si>
  <si>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</si>
  <si>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</si>
  <si>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</si>
  <si>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</si>
  <si>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</si>
  <si>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</si>
  <si>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</si>
  <si>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</si>
  <si>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</si>
  <si>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</si>
  <si>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</si>
  <si>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</si>
  <si>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</si>
  <si>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</si>
  <si>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</si>
  <si>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</si>
  <si>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</si>
  <si>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</si>
  <si>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</si>
  <si>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</si>
  <si>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</si>
  <si>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</si>
  <si>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</si>
  <si>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</si>
  <si>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</si>
  <si>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</si>
  <si>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</si>
  <si>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</si>
  <si>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</si>
  <si>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</si>
  <si>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</si>
  <si>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</si>
  <si>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</si>
  <si>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</si>
  <si>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</si>
  <si>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</si>
  <si>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</si>
  <si>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</si>
  <si>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</si>
  <si>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</si>
  <si>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</si>
  <si>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</si>
  <si>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</si>
  <si>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</si>
  <si>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</si>
  <si>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</si>
  <si>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</si>
  <si>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</si>
  <si>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</si>
  <si>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</si>
  <si>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</si>
  <si>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</si>
  <si>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</si>
  <si>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</si>
  <si>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</si>
  <si>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</si>
  <si>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</si>
  <si>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</si>
  <si>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</si>
  <si>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</si>
  <si>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</si>
  <si>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</si>
  <si>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</si>
  <si>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</si>
  <si>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</si>
  <si>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</si>
  <si>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</si>
  <si>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</si>
  <si>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</si>
  <si>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</si>
  <si>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</si>
  <si>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</si>
  <si>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</si>
  <si>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</si>
  <si>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</si>
  <si>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</si>
  <si>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</si>
  <si>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</si>
  <si>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</si>
  <si>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</si>
  <si>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</si>
  <si>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</si>
  <si>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</si>
  <si>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</si>
  <si>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</si>
  <si>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</si>
  <si>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</si>
  <si>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</si>
  <si>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</si>
  <si>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</si>
  <si>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</si>
  <si>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</si>
  <si>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</si>
  <si>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</si>
  <si>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</si>
  <si>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</si>
  <si>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</si>
  <si>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</si>
  <si>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</si>
  <si>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</si>
  <si>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</si>
  <si>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</si>
  <si>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</si>
  <si>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</si>
  <si>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</si>
  <si>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</si>
  <si>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</si>
  <si>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</si>
  <si>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</si>
  <si>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</si>
  <si>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</si>
  <si>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</si>
  <si>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</si>
  <si>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</si>
  <si>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</si>
  <si>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</si>
  <si>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</si>
  <si>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</si>
  <si>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</si>
  <si>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</si>
  <si>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</si>
  <si>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</si>
  <si>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</si>
  <si>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</si>
  <si>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</si>
  <si>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</si>
  <si>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</si>
  <si>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</si>
  <si>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</si>
  <si>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</si>
  <si>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</si>
  <si>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</si>
  <si>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</si>
  <si>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</si>
  <si>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</si>
  <si>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</si>
  <si>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</si>
  <si>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</si>
  <si>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</si>
  <si>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</si>
  <si>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</si>
  <si>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</si>
  <si>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</si>
  <si>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</si>
  <si>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</si>
  <si>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</si>
  <si>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</si>
  <si>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</si>
  <si>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</si>
  <si>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</si>
  <si>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</si>
  <si>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</si>
  <si>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</si>
  <si>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</si>
  <si>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</si>
  <si>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</si>
  <si>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</si>
  <si>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</si>
  <si>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</si>
  <si>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</si>
  <si>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</si>
  <si>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</si>
  <si>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</si>
  <si>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</si>
  <si>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</si>
  <si>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</si>
  <si>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</si>
  <si>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</si>
  <si>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</si>
  <si>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</si>
  <si>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</si>
  <si>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</si>
  <si>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</si>
  <si>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</si>
  <si>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</si>
  <si>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</si>
  <si>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</si>
  <si>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</si>
  <si>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</si>
  <si>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</si>
  <si>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</si>
  <si>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</si>
  <si>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</si>
  <si>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</si>
  <si>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</si>
  <si>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</si>
  <si>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</si>
  <si>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</si>
  <si>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</si>
  <si>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</si>
  <si>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</si>
  <si>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</si>
  <si>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</si>
  <si>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</si>
  <si>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</si>
  <si>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</si>
  <si>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</si>
  <si>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</si>
  <si>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</si>
  <si>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</si>
  <si>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</si>
  <si>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</si>
  <si>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</si>
  <si>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</si>
  <si>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</si>
  <si>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</si>
  <si>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</si>
  <si>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</si>
  <si>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</si>
  <si>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</si>
  <si>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</si>
  <si>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</si>
  <si>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</si>
  <si>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</si>
  <si>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</si>
  <si>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</si>
  <si>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</si>
  <si>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</si>
  <si>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</si>
  <si>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</si>
  <si>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</si>
  <si>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</si>
  <si>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</si>
  <si>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</si>
  <si>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</si>
  <si>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</si>
  <si>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</si>
  <si>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</si>
  <si>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</si>
  <si>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</si>
  <si>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</si>
  <si>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</si>
  <si>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</si>
  <si>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</si>
  <si>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</si>
  <si>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</si>
  <si>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</si>
  <si>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</si>
  <si>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</si>
  <si>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</si>
  <si>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</si>
  <si>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</si>
  <si>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</si>
  <si>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</si>
  <si>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</si>
  <si>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</si>
  <si>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</si>
  <si>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</si>
  <si>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</si>
  <si>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</si>
  <si>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</si>
  <si>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</si>
  <si>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</si>
  <si>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</si>
  <si>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</si>
  <si>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</si>
  <si>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</si>
  <si>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</si>
  <si>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</si>
  <si>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</si>
  <si>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</si>
  <si>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</si>
  <si>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</si>
  <si>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</si>
  <si>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</si>
  <si>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</si>
  <si>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</si>
  <si>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</si>
  <si>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</si>
  <si>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</si>
  <si>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</si>
  <si>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</si>
  <si>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</si>
  <si>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</si>
  <si>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</si>
  <si>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</si>
  <si>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</si>
  <si>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</si>
  <si>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</si>
  <si>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</si>
  <si>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</si>
  <si>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</si>
  <si>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</si>
  <si>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</si>
  <si>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</si>
  <si>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</si>
  <si>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</si>
  <si>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</si>
  <si>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</si>
  <si>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</si>
  <si>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</si>
  <si>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</si>
  <si>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</si>
  <si>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</si>
  <si>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</si>
  <si>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</si>
  <si>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</si>
  <si>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</si>
  <si>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</si>
  <si>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</si>
  <si>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</si>
  <si>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</si>
  <si>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</si>
  <si>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</si>
  <si>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</si>
  <si>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</si>
  <si>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</si>
  <si>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</si>
  <si>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</si>
  <si>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</si>
  <si>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</si>
  <si>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</si>
  <si>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</si>
  <si>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</si>
  <si>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</si>
  <si>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</si>
  <si>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</si>
  <si>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</si>
  <si>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</si>
  <si>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</si>
  <si>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</si>
  <si>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</si>
  <si>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</si>
  <si>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</si>
  <si>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</si>
  <si>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</si>
  <si>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</si>
  <si>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</si>
  <si>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</si>
  <si>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</si>
  <si>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</si>
  <si>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</si>
  <si>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</si>
  <si>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</si>
  <si>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</si>
  <si>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</si>
  <si>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</si>
  <si>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</si>
  <si>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</si>
  <si>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</si>
  <si>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</si>
  <si>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</si>
  <si>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</si>
  <si>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</si>
  <si>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</si>
  <si>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</si>
  <si>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</si>
  <si>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</si>
  <si>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</si>
  <si>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</si>
  <si>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</si>
  <si>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</si>
  <si>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</si>
  <si>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</si>
  <si>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</si>
  <si>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</si>
  <si>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</si>
  <si>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</si>
  <si>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</si>
  <si>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</si>
  <si>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</si>
  <si>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</si>
  <si>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</si>
  <si>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</si>
  <si>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</si>
  <si>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</si>
  <si>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</si>
  <si>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</si>
  <si>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</si>
  <si>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</si>
  <si>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</si>
  <si>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</si>
  <si>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</si>
  <si>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</si>
  <si>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</si>
  <si>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</si>
  <si>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</si>
  <si>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</si>
  <si>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</si>
  <si>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</si>
  <si>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</si>
  <si>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</si>
  <si>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</si>
  <si>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</si>
  <si>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</si>
  <si>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</si>
  <si>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</si>
  <si>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</si>
  <si>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</si>
  <si>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</si>
  <si>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</si>
  <si>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</si>
  <si>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</si>
  <si>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</si>
  <si>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</si>
  <si>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</si>
  <si>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</si>
  <si>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</si>
  <si>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</si>
  <si>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</si>
  <si>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</si>
  <si>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</si>
  <si>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</si>
  <si>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</si>
  <si>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</si>
  <si>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</si>
  <si>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</si>
  <si>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</si>
  <si>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</si>
  <si>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</si>
  <si>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</si>
  <si>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</si>
  <si>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</si>
  <si>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</si>
  <si>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</si>
  <si>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</si>
  <si>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</si>
  <si>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</si>
  <si>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</si>
  <si>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</si>
  <si>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</si>
  <si>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</si>
  <si>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</si>
  <si>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</si>
  <si>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</si>
  <si>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</si>
  <si>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</si>
  <si>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</si>
  <si>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</si>
  <si>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</si>
  <si>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</si>
  <si>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</si>
  <si>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</si>
  <si>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</si>
  <si>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</si>
  <si>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</si>
  <si>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</si>
  <si>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</si>
  <si>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</si>
  <si>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</si>
  <si>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</si>
  <si>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</si>
  <si>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</si>
  <si>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</si>
  <si>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</si>
  <si>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</si>
  <si>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</si>
  <si>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</si>
  <si>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</si>
  <si>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</si>
  <si>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</si>
  <si>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</si>
  <si>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</si>
  <si>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</si>
  <si>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</si>
  <si>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</si>
  <si>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</si>
  <si>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</si>
  <si>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</si>
  <si>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</si>
  <si>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</si>
  <si>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</si>
  <si>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</si>
  <si>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</si>
  <si>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</si>
  <si>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</si>
  <si>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</si>
  <si>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</si>
  <si>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</si>
  <si>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</si>
  <si>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</si>
  <si>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</si>
  <si>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</si>
  <si>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</si>
  <si>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</si>
  <si>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</si>
  <si>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</si>
  <si>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</si>
  <si>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</si>
  <si>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</si>
  <si>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</si>
  <si>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</si>
  <si>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</si>
  <si>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</si>
  <si>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</si>
  <si>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</si>
  <si>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</si>
  <si>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</si>
  <si>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</si>
  <si>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</si>
  <si>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</si>
  <si>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</si>
  <si>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</si>
  <si>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</si>
  <si>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</si>
  <si>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</si>
  <si>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</si>
  <si>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</si>
  <si>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</si>
  <si>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</si>
  <si>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</si>
  <si>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</si>
  <si>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</si>
  <si>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</si>
  <si>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</si>
  <si>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</si>
  <si>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</si>
  <si>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</si>
  <si>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</si>
  <si>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</si>
  <si>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</si>
  <si>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</si>
  <si>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</si>
  <si>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</si>
  <si>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</si>
  <si>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</si>
  <si>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</si>
  <si>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</si>
  <si>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</si>
  <si>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</si>
  <si>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</si>
  <si>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</si>
  <si>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</si>
  <si>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</si>
  <si>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</si>
  <si>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</si>
  <si>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</si>
  <si>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</si>
  <si>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</si>
  <si>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</si>
  <si>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</si>
  <si>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</si>
  <si>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</si>
  <si>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</si>
  <si>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</si>
  <si>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</si>
  <si>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</si>
  <si>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</si>
  <si>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</si>
  <si>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</si>
  <si>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</si>
  <si>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</si>
  <si>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</si>
  <si>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</si>
  <si>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</si>
  <si>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</si>
  <si>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</si>
  <si>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</si>
  <si>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</si>
  <si>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</si>
  <si>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</si>
  <si>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</si>
  <si>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</si>
  <si>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</si>
  <si>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</si>
  <si>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</si>
  <si>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</si>
  <si>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</si>
  <si>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</si>
  <si>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</si>
  <si>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</si>
  <si>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</si>
  <si>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</si>
  <si>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</si>
  <si>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</si>
  <si>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</si>
  <si>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</si>
  <si>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</si>
  <si>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</si>
  <si>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</si>
  <si>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</si>
  <si>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</si>
  <si>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</si>
  <si>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</si>
  <si>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</si>
  <si>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</si>
  <si>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</si>
  <si>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</si>
  <si>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</si>
  <si>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</si>
  <si>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</si>
  <si>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</si>
  <si>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</si>
  <si>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</si>
  <si>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</si>
  <si>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</si>
  <si>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</si>
  <si>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</si>
  <si>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</si>
  <si>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</si>
  <si>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</si>
  <si>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</si>
  <si>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</si>
  <si>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</si>
  <si>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</si>
  <si>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</si>
  <si>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</si>
  <si>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</si>
  <si>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</si>
  <si>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</si>
  <si>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</si>
  <si>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</si>
  <si>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</si>
  <si>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</si>
  <si>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</si>
  <si>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</si>
  <si>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</si>
  <si>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</si>
  <si>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</si>
  <si>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</si>
  <si>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</si>
  <si>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</si>
  <si>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</si>
  <si>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</si>
  <si>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</si>
  <si>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</si>
  <si>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</si>
  <si>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</si>
  <si>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</si>
  <si>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</si>
  <si>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</si>
  <si>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</si>
  <si>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</si>
  <si>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</si>
  <si>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</si>
  <si>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</si>
  <si>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</si>
  <si>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</si>
  <si>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</si>
  <si>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</si>
  <si>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</si>
  <si>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</si>
  <si>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</si>
  <si>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</si>
  <si>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</si>
  <si>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</si>
  <si>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</si>
  <si>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</si>
  <si>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</si>
  <si>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</si>
  <si>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</si>
  <si>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</si>
  <si>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</si>
  <si>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</si>
  <si>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</si>
  <si>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</si>
  <si>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</si>
  <si>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</si>
  <si>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</si>
  <si>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</si>
  <si>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</si>
  <si>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</si>
  <si>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</si>
  <si>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</si>
  <si>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</si>
  <si>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</si>
  <si>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</si>
  <si>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</si>
  <si>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</si>
  <si>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</si>
  <si>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</si>
  <si>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</si>
  <si>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</si>
  <si>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</si>
  <si>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</si>
  <si>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</si>
  <si>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</si>
  <si>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</si>
  <si>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</si>
  <si>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</si>
  <si>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</si>
  <si>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</si>
  <si>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</si>
  <si>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</si>
  <si>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</si>
  <si>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</si>
  <si>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</si>
  <si>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</si>
  <si>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</si>
  <si>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</si>
  <si>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</si>
  <si>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</si>
  <si>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</si>
  <si>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</si>
  <si>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</si>
  <si>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</si>
  <si>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</si>
  <si>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</si>
  <si>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</si>
  <si>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</si>
  <si>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</si>
  <si>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</si>
  <si>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</si>
  <si>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</si>
  <si>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</si>
  <si>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</si>
  <si>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</si>
  <si>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</si>
  <si>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</si>
  <si>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</si>
  <si>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</si>
  <si>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</si>
  <si>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</si>
  <si>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</si>
  <si>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</si>
  <si>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</si>
  <si>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</si>
  <si>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</si>
  <si>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</si>
  <si>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</si>
  <si>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</si>
  <si>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</si>
  <si>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</si>
  <si>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</si>
  <si>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</si>
  <si>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</si>
  <si>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</si>
  <si>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</si>
  <si>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</si>
  <si>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</si>
  <si>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</si>
  <si>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</si>
  <si>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</si>
  <si>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</si>
  <si>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</si>
  <si>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</si>
  <si>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</si>
  <si>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</si>
  <si>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</si>
  <si>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</si>
  <si>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</si>
  <si>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</si>
  <si>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</si>
  <si>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</si>
  <si>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</si>
  <si>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</si>
  <si>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</si>
  <si>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</si>
  <si>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</si>
  <si>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</si>
  <si>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</si>
  <si>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</si>
  <si>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</si>
  <si>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</si>
  <si>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</si>
  <si>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</si>
  <si>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</si>
  <si>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</si>
  <si>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</si>
  <si>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</si>
  <si>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</si>
  <si>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</si>
  <si>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</si>
  <si>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</si>
  <si>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</si>
  <si>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</si>
  <si>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</si>
  <si>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</si>
  <si>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</si>
  <si>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</si>
  <si>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</si>
  <si>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</si>
  <si>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</si>
  <si>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</si>
  <si>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</si>
  <si>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</si>
  <si>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</si>
  <si>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</si>
  <si>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</si>
  <si>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</si>
  <si>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</si>
  <si>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</si>
  <si>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</si>
  <si>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</si>
  <si>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</si>
  <si>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</si>
  <si>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</si>
  <si>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</si>
  <si>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</si>
  <si>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</si>
  <si>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</si>
  <si>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</si>
  <si>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</si>
  <si>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</si>
  <si>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</si>
  <si>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</si>
  <si>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</si>
  <si>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</si>
  <si>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</si>
  <si>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</si>
  <si>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</si>
  <si>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</si>
  <si>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</si>
  <si>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</si>
  <si>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</si>
  <si>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</si>
  <si>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</si>
  <si>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</si>
  <si>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</si>
  <si>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</si>
  <si>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</si>
  <si>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</si>
  <si>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</si>
  <si>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</si>
  <si>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</si>
  <si>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</si>
  <si>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</si>
  <si>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</si>
  <si>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</si>
  <si>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</si>
  <si>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</si>
  <si>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</si>
  <si>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</si>
  <si>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</si>
  <si>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</si>
  <si>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</si>
  <si>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</si>
  <si>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</si>
  <si>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</si>
  <si>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</si>
  <si>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</si>
  <si>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</si>
  <si>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</si>
  <si>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</si>
  <si>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</si>
  <si>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</si>
  <si>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</si>
  <si>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</si>
  <si>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</si>
  <si>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</si>
  <si>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</si>
  <si>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</si>
  <si>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</si>
  <si>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</si>
  <si>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</si>
  <si>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</si>
  <si>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</si>
  <si>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</si>
  <si>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</si>
  <si>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</si>
  <si>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</si>
  <si>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</si>
  <si>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</si>
  <si>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</si>
  <si>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</si>
  <si>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</si>
  <si>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</si>
  <si>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</si>
  <si>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</si>
  <si>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</si>
  <si>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</si>
  <si>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</si>
  <si>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</si>
  <si>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</si>
  <si>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</si>
  <si>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</si>
  <si>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</si>
  <si>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</si>
  <si>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</si>
  <si>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</si>
  <si>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</si>
  <si>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</si>
  <si>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</si>
  <si>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</si>
  <si>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</si>
  <si>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</si>
  <si>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</si>
  <si>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</si>
  <si>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</si>
  <si>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</si>
  <si>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</si>
  <si>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</si>
  <si>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</si>
  <si>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</si>
  <si>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</si>
  <si>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</si>
  <si>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</si>
  <si>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</si>
  <si>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</si>
  <si>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</si>
  <si>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</si>
  <si>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</si>
  <si>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</si>
  <si>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</si>
  <si>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</si>
  <si>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</si>
  <si>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</si>
  <si>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</si>
  <si>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</si>
  <si>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</si>
  <si>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</si>
  <si>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</si>
  <si>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</si>
  <si>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</si>
  <si>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</si>
  <si>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</si>
  <si>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</si>
  <si>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</si>
  <si>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</si>
  <si>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</si>
  <si>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</si>
  <si>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</si>
  <si>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</si>
  <si>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</si>
  <si>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</si>
  <si>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</si>
  <si>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</si>
  <si>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</si>
  <si>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</si>
  <si>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</si>
  <si>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</si>
  <si>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</si>
  <si>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</si>
  <si>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</si>
  <si>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</si>
  <si>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</si>
  <si>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</si>
  <si>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</si>
  <si>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</si>
  <si>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</si>
  <si>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</si>
  <si>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</si>
  <si>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</si>
  <si>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</si>
  <si>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</si>
  <si>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</si>
  <si>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</si>
  <si>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</si>
  <si>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</si>
  <si>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</si>
  <si>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</si>
  <si>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</si>
  <si>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</si>
  <si>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</si>
  <si>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</si>
  <si>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</si>
  <si>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</si>
  <si>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</si>
  <si>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</si>
  <si>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</si>
  <si>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</si>
  <si>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</si>
  <si>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</si>
  <si>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</si>
  <si>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</si>
  <si>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</si>
  <si>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</si>
  <si>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</si>
  <si>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</si>
  <si>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</si>
  <si>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</si>
  <si>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</si>
  <si>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</si>
  <si>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</si>
  <si>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</si>
  <si>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</si>
  <si>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</si>
  <si>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</si>
  <si>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</si>
  <si>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</si>
  <si>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</si>
  <si>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</si>
  <si>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</si>
  <si>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</si>
  <si>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</si>
  <si>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</si>
  <si>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</si>
  <si>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</si>
  <si>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</si>
  <si>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</si>
  <si>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</si>
  <si>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</si>
  <si>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</si>
  <si>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</si>
  <si>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</si>
  <si>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</si>
  <si>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</si>
  <si>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</si>
  <si>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</si>
  <si>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</si>
  <si>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</si>
  <si>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</si>
  <si>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</si>
  <si>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</si>
  <si>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</si>
  <si>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</si>
  <si>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</si>
  <si>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</si>
  <si>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</si>
  <si>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</si>
  <si>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</si>
  <si>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</si>
  <si>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</si>
  <si>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</si>
  <si>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</si>
  <si>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</si>
  <si>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</si>
  <si>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</si>
  <si>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</si>
  <si>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</si>
  <si>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</si>
  <si>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</si>
  <si>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</si>
  <si>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</si>
  <si>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</si>
  <si>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</si>
  <si>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</si>
  <si>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</si>
  <si>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</si>
  <si>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</si>
  <si>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</si>
  <si>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</si>
  <si>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</si>
  <si>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</si>
  <si>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</si>
  <si>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</si>
  <si>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</si>
  <si>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</si>
  <si>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</si>
  <si>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</si>
  <si>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</si>
  <si>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</si>
  <si>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</si>
  <si>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</si>
  <si>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</si>
  <si>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</si>
  <si>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</si>
  <si>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</si>
  <si>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</si>
  <si>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</si>
  <si>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</si>
  <si>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</si>
  <si>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</si>
  <si>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</si>
  <si>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</si>
  <si>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</si>
  <si>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</si>
  <si>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</si>
  <si>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</si>
  <si>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</si>
  <si>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</si>
  <si>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</si>
  <si>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</si>
  <si>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</si>
  <si>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</si>
  <si>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</si>
  <si>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</si>
  <si>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</si>
  <si>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</si>
  <si>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</si>
  <si>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</si>
  <si>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</si>
  <si>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</si>
  <si>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</si>
  <si>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</si>
  <si>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</si>
  <si>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</si>
  <si>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</si>
  <si>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</si>
  <si>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</si>
  <si>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</si>
  <si>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</si>
  <si>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</si>
  <si>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</si>
  <si>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</si>
  <si>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</si>
  <si>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</si>
  <si>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</si>
  <si>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</si>
  <si>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</si>
  <si>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</si>
  <si>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</si>
  <si>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</si>
  <si>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</si>
  <si>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</si>
  <si>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</si>
  <si>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</si>
  <si>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</si>
  <si>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</si>
  <si>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</si>
  <si>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</si>
  <si>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</si>
  <si>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</si>
  <si>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</si>
  <si>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</si>
  <si>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</si>
  <si>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</si>
  <si>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</si>
  <si>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</si>
  <si>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</si>
  <si>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</si>
  <si>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</si>
  <si>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</si>
  <si>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</si>
  <si>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</si>
  <si>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</si>
  <si>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</si>
  <si>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</si>
  <si>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</si>
  <si>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</si>
  <si>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</si>
  <si>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</si>
  <si>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</si>
  <si>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</si>
  <si>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</si>
  <si>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</si>
  <si>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</si>
  <si>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</si>
  <si>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</si>
  <si>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</si>
  <si>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</si>
  <si>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</si>
  <si>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</si>
  <si>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</si>
  <si>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</si>
  <si>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</si>
  <si>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</si>
  <si>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</si>
  <si>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</si>
  <si>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</si>
  <si>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</si>
  <si>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</si>
  <si>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</si>
  <si>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</si>
  <si>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</si>
  <si>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</si>
  <si>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</si>
  <si>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</si>
  <si>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</si>
  <si>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</si>
  <si>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</si>
  <si>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</si>
  <si>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</si>
  <si>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</si>
  <si>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</si>
  <si>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</si>
  <si>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</si>
  <si>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</si>
  <si>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</si>
  <si>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</si>
  <si>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</si>
  <si>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</si>
  <si>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</si>
  <si>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</si>
  <si>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</si>
  <si>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</si>
  <si>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</si>
  <si>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</si>
  <si>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</si>
  <si>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</si>
  <si>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</si>
  <si>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</si>
  <si>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</si>
  <si>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</si>
  <si>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</si>
  <si>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</si>
  <si>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</si>
  <si>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</si>
  <si>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</si>
  <si>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</si>
  <si>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</si>
  <si>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</si>
  <si>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</si>
  <si>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</si>
  <si>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</si>
  <si>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</si>
  <si>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</si>
  <si>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</si>
  <si>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</si>
  <si>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</si>
  <si>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</si>
  <si>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</si>
  <si>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</si>
  <si>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</si>
  <si>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</si>
  <si>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</si>
  <si>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</si>
  <si>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</si>
  <si>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</si>
  <si>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</si>
  <si>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</si>
  <si>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</si>
  <si>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</si>
  <si>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</si>
  <si>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</si>
  <si>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</si>
  <si>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</si>
  <si>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</si>
  <si>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</si>
  <si>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</si>
  <si>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</si>
  <si>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</si>
  <si>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</si>
  <si>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</si>
  <si>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</si>
  <si>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</si>
  <si>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</si>
  <si>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</si>
  <si>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</si>
  <si>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</si>
  <si>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</si>
  <si>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</si>
  <si>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</si>
  <si>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</si>
  <si>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</si>
  <si>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</si>
  <si>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</si>
  <si>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</si>
  <si>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</si>
  <si>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</si>
  <si>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</si>
  <si>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</si>
  <si>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</si>
  <si>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</si>
  <si>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</si>
  <si>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</si>
  <si>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</si>
  <si>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</si>
  <si>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</si>
  <si>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</si>
  <si>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</si>
  <si>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</si>
  <si>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</si>
  <si>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</si>
  <si>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</si>
  <si>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</si>
  <si>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</si>
  <si>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</si>
  <si>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</si>
  <si>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</si>
  <si>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</si>
  <si>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</si>
  <si>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</si>
  <si>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</si>
  <si>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</si>
  <si>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</si>
  <si>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</si>
  <si>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</si>
  <si>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</si>
  <si>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</si>
  <si>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</si>
  <si>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</si>
  <si>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</si>
  <si>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</si>
  <si>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</si>
  <si>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</si>
  <si>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</si>
  <si>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</si>
  <si>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</si>
  <si>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</si>
  <si>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</si>
  <si>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</si>
  <si>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</si>
  <si>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</si>
  <si>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</si>
  <si>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</si>
  <si>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</si>
  <si>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</si>
  <si>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</si>
  <si>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</si>
  <si>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</si>
  <si>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</si>
  <si>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</si>
  <si>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</si>
  <si>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</si>
  <si>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</si>
  <si>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</si>
  <si>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</si>
  <si>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</si>
  <si>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</si>
  <si>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</si>
  <si>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</si>
  <si>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</si>
  <si>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</si>
  <si>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</si>
  <si>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</si>
  <si>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</si>
  <si>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</si>
  <si>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</si>
  <si>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</si>
  <si>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</si>
  <si>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</si>
  <si>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</si>
  <si>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</si>
  <si>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</si>
  <si>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</si>
  <si>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</si>
  <si>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</si>
  <si>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</si>
  <si>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</si>
  <si>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</si>
  <si>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</si>
  <si>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</si>
  <si>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</si>
  <si>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</si>
  <si>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</si>
  <si>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</si>
  <si>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</si>
  <si>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</si>
  <si>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</si>
  <si>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</si>
  <si>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</si>
  <si>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</si>
  <si>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</si>
  <si>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</si>
  <si>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</si>
  <si>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</si>
  <si>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</si>
  <si>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</si>
  <si>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</si>
  <si>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</si>
  <si>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</si>
  <si>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</si>
  <si>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</si>
  <si>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</si>
  <si>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</si>
  <si>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</si>
  <si>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</si>
  <si>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</si>
  <si>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</si>
  <si>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</si>
  <si>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</si>
  <si>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</si>
  <si>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</si>
  <si>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</si>
  <si>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</si>
  <si>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</si>
  <si>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</si>
  <si>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</si>
  <si>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</si>
  <si>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</si>
  <si>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</si>
  <si>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</si>
  <si>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</si>
  <si>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</si>
  <si>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</si>
  <si>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</si>
  <si>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</si>
  <si>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</si>
  <si>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</si>
  <si>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</si>
  <si>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</si>
  <si>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</si>
  <si>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</si>
  <si>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</si>
  <si>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</si>
  <si>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</si>
  <si>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</si>
  <si>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</si>
  <si>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</si>
  <si>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</si>
  <si>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</si>
  <si>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</si>
  <si>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</si>
  <si>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</si>
  <si>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</si>
  <si>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</si>
  <si>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</si>
  <si>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</si>
  <si>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</si>
  <si>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</si>
  <si>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</si>
  <si>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</si>
  <si>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</si>
  <si>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</si>
  <si>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</si>
  <si>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</si>
  <si>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</si>
  <si>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</si>
  <si>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</si>
  <si>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</si>
  <si>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</si>
  <si>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</si>
  <si>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</si>
  <si>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</si>
  <si>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</si>
  <si>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</si>
  <si>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</si>
  <si>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</si>
  <si>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</si>
  <si>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</si>
  <si>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</si>
  <si>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</si>
  <si>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</si>
  <si>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</si>
  <si>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</si>
  <si>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</si>
  <si>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</si>
  <si>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</si>
  <si>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</si>
  <si>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</si>
  <si>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</si>
  <si>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</si>
  <si>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</si>
  <si>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</si>
  <si>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</si>
  <si>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</si>
  <si>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</si>
  <si>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</si>
  <si>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</si>
  <si>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</si>
  <si>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</si>
  <si>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</si>
  <si>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</si>
  <si>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</si>
  <si>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</si>
  <si>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</si>
  <si>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</si>
  <si>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</si>
  <si>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</si>
  <si>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</si>
  <si>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</si>
  <si>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</si>
  <si>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</si>
  <si>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</si>
  <si>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</si>
  <si>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</si>
  <si>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</si>
  <si>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</si>
  <si>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</si>
  <si>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</si>
  <si>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</si>
  <si>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</si>
  <si>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</si>
  <si>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</si>
  <si>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</si>
  <si>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</si>
  <si>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</si>
  <si>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</si>
  <si>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</si>
  <si>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</si>
  <si>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</si>
  <si>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</si>
  <si>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</si>
  <si>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</si>
  <si>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</si>
  <si>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</si>
  <si>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</si>
  <si>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</si>
  <si>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</si>
  <si>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</si>
  <si>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</si>
  <si>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</si>
  <si>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</si>
  <si>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</si>
  <si>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</si>
  <si>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</si>
  <si>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</si>
  <si>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</si>
  <si>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</si>
  <si>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</si>
  <si>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</si>
  <si>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</si>
  <si>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</si>
  <si>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</si>
  <si>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</si>
  <si>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</si>
  <si>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</si>
  <si>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</si>
  <si>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</si>
  <si>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</si>
  <si>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</si>
  <si>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</si>
  <si>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</si>
  <si>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</si>
  <si>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</si>
  <si>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</si>
  <si>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</si>
  <si>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</si>
  <si>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</si>
  <si>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</si>
  <si>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</si>
  <si>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</si>
  <si>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</si>
  <si>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</si>
  <si>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</si>
  <si>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</si>
  <si>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</si>
  <si>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</si>
  <si>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</si>
  <si>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</si>
  <si>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</si>
  <si>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</si>
  <si>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</si>
  <si>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</si>
  <si>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</si>
  <si>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</si>
  <si>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</si>
  <si>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</si>
  <si>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</si>
  <si>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</si>
  <si>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</si>
  <si>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</si>
  <si>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</si>
  <si>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</si>
  <si>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</si>
  <si>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</si>
  <si>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</si>
  <si>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</si>
  <si>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</si>
  <si>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</si>
  <si>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</si>
  <si>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</si>
  <si>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</si>
  <si>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</si>
  <si>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</si>
  <si>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</si>
  <si>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</si>
  <si>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</si>
  <si>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</si>
  <si>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</si>
  <si>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</si>
  <si>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</si>
  <si>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</si>
  <si>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</si>
  <si>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</si>
  <si>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</si>
  <si>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</si>
  <si>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</si>
  <si>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</si>
  <si>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</si>
  <si>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</si>
  <si>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</si>
  <si>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</si>
  <si>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</si>
  <si>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</si>
  <si>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</si>
  <si>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</si>
  <si>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</si>
  <si>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</si>
  <si>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</si>
  <si>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</si>
  <si>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</si>
  <si>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</si>
  <si>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</si>
  <si>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</si>
  <si>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</si>
  <si>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</si>
  <si>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</si>
  <si>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</si>
  <si>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</si>
  <si>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</si>
  <si>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</si>
  <si>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</si>
  <si>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</si>
  <si>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</si>
  <si>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</si>
  <si>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</si>
  <si>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</si>
  <si>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</si>
  <si>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</si>
  <si>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</si>
  <si>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</si>
  <si>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</si>
  <si>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</si>
  <si>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</si>
  <si>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</si>
  <si>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</si>
  <si>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</si>
  <si>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</si>
  <si>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</si>
  <si>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</si>
  <si>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</si>
  <si>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</si>
  <si>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</si>
  <si>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</si>
  <si>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</si>
  <si>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</si>
  <si>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</si>
  <si>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</si>
  <si>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</si>
  <si>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</si>
  <si>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</si>
  <si>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</si>
  <si>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</si>
  <si>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</si>
  <si>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</si>
  <si>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</si>
  <si>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</si>
  <si>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</si>
  <si>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</si>
  <si>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</si>
  <si>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</si>
  <si>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</si>
  <si>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</si>
  <si>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</si>
  <si>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</si>
  <si>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</si>
  <si>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</si>
  <si>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</si>
  <si>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</si>
  <si>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</si>
  <si>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</si>
  <si>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</si>
  <si>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</si>
  <si>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</si>
  <si>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</si>
  <si>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</si>
  <si>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</si>
  <si>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</si>
  <si>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</si>
  <si>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</si>
  <si>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</si>
  <si>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</si>
  <si>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</si>
  <si>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</si>
  <si>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</si>
  <si>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</si>
  <si>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</si>
  <si>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</si>
  <si>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</si>
  <si>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</si>
  <si>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</si>
  <si>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</si>
  <si>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</si>
  <si>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</si>
  <si>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</si>
  <si>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</si>
  <si>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</si>
  <si>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</si>
  <si>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</si>
  <si>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</si>
  <si>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</si>
  <si>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</si>
  <si>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</si>
  <si>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</si>
  <si>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</si>
  <si>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</si>
  <si>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</si>
  <si>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</si>
  <si>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</si>
  <si>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</si>
  <si>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</si>
  <si>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</si>
  <si>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</si>
  <si>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</si>
  <si>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</si>
  <si>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</si>
  <si>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</si>
  <si>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</si>
  <si>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</si>
  <si>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</si>
  <si>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</si>
  <si>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</si>
  <si>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</si>
  <si>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</si>
  <si>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</si>
  <si>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</si>
  <si>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</si>
  <si>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</si>
  <si>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</si>
  <si>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</si>
  <si>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</si>
  <si>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</si>
  <si>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</si>
  <si>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</si>
  <si>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</si>
  <si>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</si>
  <si>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</si>
  <si>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</si>
  <si>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</si>
  <si>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</si>
  <si>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</si>
  <si>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</si>
  <si>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</si>
  <si>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</si>
  <si>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</si>
  <si>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</si>
  <si>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</si>
  <si>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</si>
  <si>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</si>
  <si>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</si>
  <si>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</si>
  <si>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</si>
  <si>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</si>
  <si>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</si>
  <si>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</si>
  <si>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</si>
  <si>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</si>
  <si>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</si>
  <si>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</si>
  <si>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</si>
  <si>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</si>
  <si>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</si>
  <si>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</si>
  <si>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</si>
  <si>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</si>
  <si>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</si>
  <si>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</si>
  <si>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</si>
  <si>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</si>
  <si>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</si>
  <si>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</si>
  <si>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</si>
  <si>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</si>
  <si>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</si>
  <si>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</si>
  <si>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</si>
  <si>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</si>
  <si>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</si>
  <si>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</si>
  <si>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</si>
  <si>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</si>
  <si>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</si>
  <si>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</si>
  <si>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</si>
  <si>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</si>
  <si>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</si>
  <si>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</si>
  <si>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</si>
  <si>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</si>
  <si>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</si>
  <si>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</si>
  <si>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</si>
  <si>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</si>
  <si>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</si>
  <si>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</si>
  <si>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</si>
  <si>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</si>
  <si>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</si>
  <si>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</si>
  <si>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</si>
  <si>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</si>
  <si>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</si>
  <si>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</si>
  <si>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</si>
  <si>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</si>
  <si>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</si>
  <si>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</si>
  <si>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</si>
  <si>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</si>
  <si>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</si>
  <si>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</si>
  <si>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</si>
  <si>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</si>
  <si>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</si>
  <si>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</si>
  <si>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</si>
  <si>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</si>
  <si>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</si>
  <si>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</si>
  <si>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</si>
  <si>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</si>
  <si>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</si>
  <si>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</si>
  <si>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</si>
  <si>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</si>
  <si>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</si>
  <si>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</si>
  <si>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</si>
  <si>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</si>
  <si>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</si>
  <si>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</si>
  <si>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</si>
  <si>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</si>
  <si>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</si>
  <si>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</si>
  <si>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</si>
  <si>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</si>
  <si>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</si>
  <si>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</si>
  <si>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</si>
  <si>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</si>
  <si>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</si>
  <si>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</si>
  <si>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</si>
  <si>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</si>
  <si>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</si>
  <si>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</si>
  <si>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</si>
  <si>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</si>
  <si>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</si>
  <si>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</si>
  <si>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</si>
  <si>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</si>
  <si>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</si>
  <si>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</si>
  <si>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</si>
  <si>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</si>
  <si>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</si>
  <si>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</si>
  <si>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</si>
  <si>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</si>
  <si>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</si>
  <si>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</si>
  <si>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</si>
  <si>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</si>
  <si>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</si>
  <si>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</si>
  <si>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</si>
  <si>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</si>
  <si>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</si>
  <si>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</si>
  <si>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</si>
  <si>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</si>
  <si>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</si>
  <si>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</si>
  <si>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</si>
  <si>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</si>
  <si>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</si>
  <si>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</si>
  <si>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</si>
  <si>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</si>
  <si>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</si>
  <si>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</si>
  <si>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</si>
  <si>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</si>
  <si>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</si>
  <si>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</si>
  <si>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</si>
  <si>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</si>
  <si>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</si>
  <si>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</si>
  <si>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</si>
  <si>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</si>
  <si>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</si>
  <si>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</si>
  <si>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</si>
  <si>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</si>
  <si>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</si>
  <si>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</si>
  <si>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</si>
  <si>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</si>
  <si>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</si>
  <si>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</si>
  <si>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</si>
  <si>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</si>
  <si>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</si>
  <si>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</si>
  <si>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</si>
  <si>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</si>
  <si>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</si>
  <si>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</si>
  <si>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</si>
  <si>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</si>
  <si>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</si>
  <si>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</si>
  <si>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</si>
  <si>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</si>
  <si>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</si>
  <si>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</si>
  <si>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</si>
  <si>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</si>
  <si>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</si>
  <si>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</si>
  <si>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</si>
  <si>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</si>
  <si>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</si>
  <si>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</si>
  <si>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</si>
  <si>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</si>
  <si>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</si>
  <si>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</si>
  <si>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</si>
  <si>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</si>
  <si>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</si>
  <si>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</si>
  <si>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</si>
  <si>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</si>
  <si>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</si>
  <si>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</si>
  <si>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</si>
  <si>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</si>
  <si>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</si>
  <si>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</si>
  <si>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</si>
  <si>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</si>
  <si>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</si>
  <si>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</si>
  <si>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</si>
  <si>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</si>
  <si>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</si>
  <si>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</si>
  <si>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</si>
  <si>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</si>
  <si>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</si>
  <si>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</si>
  <si>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</si>
  <si>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</si>
  <si>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</si>
  <si>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</si>
  <si>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</si>
  <si>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</si>
  <si>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</si>
  <si>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</si>
  <si>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</si>
  <si>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</si>
  <si>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</si>
  <si>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</si>
  <si>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</si>
  <si>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</si>
  <si>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</si>
  <si>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</si>
  <si>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</si>
  <si>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</si>
  <si>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</si>
  <si>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</si>
  <si>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</si>
  <si>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</si>
  <si>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</si>
  <si>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</si>
  <si>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</si>
  <si>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</si>
  <si>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</si>
  <si>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</si>
  <si>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</si>
  <si>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</si>
  <si>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</si>
  <si>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</si>
  <si>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</si>
  <si>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</si>
  <si>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</si>
  <si>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</si>
  <si>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</si>
  <si>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</si>
  <si>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</si>
  <si>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</si>
  <si>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</si>
  <si>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</si>
  <si>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</si>
  <si>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</si>
  <si>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</si>
  <si>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</si>
  <si>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</si>
  <si>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</si>
  <si>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</si>
  <si>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</si>
  <si>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</si>
  <si>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</si>
  <si>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</si>
  <si>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</si>
  <si>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</si>
  <si>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</si>
  <si>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</si>
  <si>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</si>
  <si>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</si>
  <si>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</si>
  <si>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</si>
  <si>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</si>
  <si>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</si>
  <si>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</si>
  <si>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</si>
  <si>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</si>
  <si>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</si>
  <si>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</si>
  <si>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</si>
  <si>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</si>
  <si>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</si>
  <si>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</si>
  <si>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</si>
  <si>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</si>
  <si>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</si>
  <si>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</si>
  <si>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</si>
  <si>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</si>
  <si>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</si>
  <si>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</si>
  <si>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</si>
  <si>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</si>
  <si>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</si>
  <si>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</si>
  <si>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</si>
  <si>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</si>
  <si>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</si>
  <si>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</si>
  <si>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</si>
  <si>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</si>
  <si>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</si>
  <si>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</si>
  <si>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</si>
  <si>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</si>
  <si>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</si>
  <si>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</si>
  <si>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</si>
  <si>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</si>
  <si>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</si>
  <si>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</si>
  <si>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</si>
  <si>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</si>
  <si>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</si>
  <si>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</si>
  <si>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</si>
  <si>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</si>
  <si>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</si>
  <si>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</si>
  <si>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</si>
  <si>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</si>
  <si>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</si>
  <si>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</si>
  <si>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</si>
  <si>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</si>
  <si>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</si>
  <si>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</si>
  <si>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</si>
  <si>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</si>
  <si>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</si>
  <si>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</si>
  <si>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</si>
  <si>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</si>
  <si>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</si>
  <si>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</si>
  <si>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</si>
  <si>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</si>
  <si>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</si>
  <si>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</si>
  <si>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</si>
  <si>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</si>
  <si>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</si>
  <si>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</si>
  <si>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</si>
  <si>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</si>
  <si>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</si>
  <si>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</si>
  <si>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</si>
  <si>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</si>
  <si>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</si>
  <si>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</si>
  <si>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</si>
  <si>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</si>
  <si>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</si>
  <si>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</si>
  <si>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</si>
  <si>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</si>
  <si>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</si>
  <si>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</si>
  <si>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</si>
  <si>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</si>
  <si>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</si>
  <si>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</si>
  <si>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</si>
  <si>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</si>
  <si>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</si>
  <si>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</si>
  <si>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</si>
  <si>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</si>
  <si>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</si>
  <si>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</si>
  <si>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</si>
  <si>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</si>
  <si>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</si>
  <si>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</si>
  <si>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</si>
  <si>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</si>
  <si>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</si>
  <si>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</si>
  <si>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</si>
  <si>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</si>
  <si>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</si>
  <si>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</si>
  <si>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</si>
  <si>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</si>
  <si>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</si>
  <si>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</si>
  <si>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</si>
  <si>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</si>
  <si>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</si>
  <si>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</si>
  <si>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</si>
  <si>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</si>
  <si>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</si>
  <si>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</si>
  <si>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</si>
  <si>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</si>
  <si>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</si>
  <si>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</si>
  <si>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</si>
  <si>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</si>
  <si>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</si>
  <si>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</si>
  <si>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</si>
  <si>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</si>
  <si>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</si>
  <si>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</si>
  <si>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</si>
  <si>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</si>
  <si>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</si>
  <si>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</si>
  <si>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</si>
  <si>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</si>
  <si>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</si>
  <si>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</si>
  <si>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</si>
  <si>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</si>
  <si>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</si>
  <si>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</si>
  <si>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</si>
  <si>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</si>
  <si>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</si>
  <si>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</si>
  <si>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</si>
  <si>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</si>
  <si>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</si>
  <si>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</si>
  <si>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</si>
  <si>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</si>
  <si>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</si>
  <si>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</si>
  <si>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</si>
  <si>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</si>
  <si>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</si>
  <si>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</si>
  <si>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</si>
  <si>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</si>
  <si>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</si>
  <si>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</si>
  <si>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</si>
  <si>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</si>
  <si>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</si>
  <si>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</si>
  <si>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</si>
  <si>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</si>
  <si>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</si>
  <si>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</si>
  <si>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</si>
  <si>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</si>
  <si>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</si>
  <si>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</si>
  <si>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</si>
  <si>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</si>
  <si>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</si>
  <si>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</si>
  <si>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</si>
  <si>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</si>
  <si>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</si>
  <si>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</si>
  <si>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</si>
  <si>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</si>
  <si>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</si>
  <si>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</si>
  <si>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</si>
  <si>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</si>
  <si>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</si>
  <si>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</si>
  <si>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</si>
  <si>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</si>
  <si>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</si>
  <si>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</si>
  <si>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</si>
  <si>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</si>
  <si>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</si>
  <si>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</si>
  <si>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</si>
  <si>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</si>
  <si>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</si>
  <si>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</si>
  <si>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</si>
  <si>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</si>
  <si>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</si>
  <si>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</si>
  <si>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</si>
  <si>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</si>
  <si>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</si>
  <si>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</si>
  <si>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</si>
  <si>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</si>
  <si>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</si>
  <si>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</si>
  <si>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</si>
  <si>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</si>
  <si>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</si>
  <si>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</si>
  <si>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</si>
  <si>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</si>
  <si>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</si>
  <si>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</si>
  <si>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</si>
  <si>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</si>
  <si>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</si>
  <si>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</si>
  <si>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</si>
  <si>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</si>
  <si>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</si>
  <si>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</si>
  <si>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</si>
  <si>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</si>
  <si>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</si>
  <si>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</si>
  <si>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</si>
  <si>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</si>
  <si>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</si>
  <si>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</si>
  <si>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</si>
  <si>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</si>
  <si>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</si>
  <si>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</si>
  <si>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</si>
  <si>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</si>
  <si>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</si>
  <si>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</si>
  <si>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</si>
  <si>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</si>
  <si>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</si>
  <si>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</si>
  <si>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</si>
  <si>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</si>
  <si>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</si>
  <si>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</si>
  <si>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</si>
  <si>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</si>
  <si>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</si>
  <si>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</si>
  <si>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</si>
  <si>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</si>
  <si>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</si>
  <si>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</si>
  <si>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</si>
  <si>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</si>
  <si>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</si>
  <si>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</si>
  <si>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</si>
  <si>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</si>
  <si>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</si>
  <si>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</si>
  <si>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</si>
  <si>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</si>
  <si>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</si>
  <si>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</si>
  <si>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</si>
  <si>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</si>
  <si>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</si>
  <si>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</si>
  <si>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</si>
  <si>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</si>
  <si>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</si>
  <si>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</si>
  <si>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</si>
  <si>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</si>
  <si>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</si>
  <si>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</si>
  <si>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</si>
  <si>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</si>
  <si>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</si>
  <si>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</si>
  <si>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</si>
  <si>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</si>
  <si>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</si>
  <si>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</si>
  <si>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</si>
  <si>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</si>
  <si>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</si>
  <si>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</si>
  <si>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</si>
  <si>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</si>
  <si>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</si>
  <si>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</si>
  <si>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</si>
  <si>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</si>
  <si>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</si>
  <si>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</si>
  <si>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</si>
  <si>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</si>
  <si>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</si>
  <si>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</si>
  <si>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</si>
  <si>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</si>
  <si>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</si>
  <si>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</si>
  <si>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</si>
  <si>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</si>
  <si>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</si>
  <si>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</si>
  <si>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</si>
  <si>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</si>
  <si>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</si>
  <si>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</si>
  <si>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</si>
  <si>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</si>
  <si>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</si>
  <si>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</si>
  <si>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</si>
  <si>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</si>
  <si>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</si>
  <si>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</si>
  <si>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</si>
  <si>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</si>
  <si>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</si>
  <si>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</si>
  <si>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</si>
  <si>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</si>
  <si>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</si>
  <si>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</si>
  <si>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</si>
  <si>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</si>
  <si>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</si>
  <si>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</si>
  <si>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</si>
  <si>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</si>
  <si>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</si>
  <si>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</si>
  <si>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</si>
  <si>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</si>
  <si>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</si>
  <si>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</si>
  <si>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</si>
  <si>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</si>
  <si>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</si>
  <si>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</si>
  <si>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</si>
  <si>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</si>
  <si>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</si>
  <si>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</si>
  <si>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</si>
  <si>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</si>
  <si>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</si>
  <si>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</si>
  <si>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</si>
  <si>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</si>
  <si>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</si>
  <si>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</si>
  <si>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</si>
  <si>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</si>
  <si>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</si>
  <si>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</si>
  <si>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</si>
  <si>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</si>
  <si>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</si>
  <si>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</si>
  <si>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</si>
  <si>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</si>
  <si>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</si>
  <si>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</si>
  <si>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</si>
  <si>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</si>
  <si>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</si>
  <si>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</si>
  <si>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</si>
  <si>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</si>
  <si>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</si>
  <si>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</si>
  <si>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</si>
  <si>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</si>
  <si>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</si>
  <si>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</si>
  <si>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</si>
  <si>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</si>
  <si>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</si>
  <si>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</si>
  <si>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</si>
  <si>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</si>
  <si>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</si>
  <si>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</si>
  <si>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</si>
  <si>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</si>
  <si>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</si>
  <si>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</si>
  <si>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</si>
  <si>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</si>
  <si>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</si>
  <si>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</si>
  <si>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</si>
  <si>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</si>
  <si>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</si>
  <si>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</si>
  <si>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</si>
  <si>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</si>
  <si>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</si>
  <si>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</si>
  <si>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</si>
  <si>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</si>
  <si>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</si>
  <si>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</si>
  <si>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</si>
  <si>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</si>
  <si>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</si>
  <si>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</si>
  <si>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</si>
  <si>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</si>
  <si>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</si>
  <si>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</si>
  <si>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</si>
  <si>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</si>
  <si>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</si>
  <si>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</si>
  <si>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</si>
  <si>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</si>
  <si>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</si>
  <si>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</si>
  <si>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</si>
  <si>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</si>
  <si>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</si>
  <si>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</si>
  <si>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</si>
  <si>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</si>
  <si>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</si>
  <si>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</si>
  <si>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</si>
  <si>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</si>
  <si>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</si>
  <si>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</si>
  <si>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</si>
  <si>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</si>
  <si>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</si>
  <si>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</si>
  <si>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</si>
  <si>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</si>
  <si>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</si>
  <si>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</si>
  <si>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</si>
  <si>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</si>
  <si>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</si>
  <si>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</si>
  <si>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</si>
  <si>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</si>
  <si>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</si>
  <si>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</si>
  <si>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</si>
  <si>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</si>
  <si>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</si>
  <si>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</si>
  <si>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</si>
  <si>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</si>
  <si>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</si>
  <si>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</si>
  <si>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</si>
  <si>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</si>
  <si>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</si>
  <si>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</si>
  <si>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</si>
  <si>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</si>
  <si>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</si>
  <si>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</si>
  <si>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</si>
  <si>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</si>
  <si>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</si>
  <si>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</si>
  <si>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</si>
  <si>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</si>
  <si>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</si>
  <si>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</si>
  <si>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</si>
  <si>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</si>
  <si>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</si>
  <si>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</si>
  <si>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</si>
  <si>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</si>
  <si>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</si>
  <si>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</si>
  <si>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</si>
  <si>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</si>
  <si>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</si>
  <si>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</si>
  <si>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</si>
  <si>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</si>
  <si>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</si>
  <si>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</si>
  <si>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</si>
  <si>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</si>
  <si>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</si>
  <si>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</si>
  <si>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</si>
  <si>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</si>
  <si>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</si>
  <si>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</si>
  <si>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</si>
  <si>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</si>
  <si>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</si>
  <si>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</si>
  <si>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</si>
  <si>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</si>
  <si>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</si>
  <si>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</si>
  <si>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</si>
  <si>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</si>
  <si>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</si>
  <si>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</si>
  <si>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</si>
  <si>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</si>
  <si>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</si>
  <si>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</si>
  <si>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</si>
  <si>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</si>
  <si>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</si>
  <si>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</si>
  <si>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</si>
  <si>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</si>
  <si>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</si>
  <si>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</si>
  <si>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</si>
  <si>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</si>
  <si>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</si>
  <si>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</si>
  <si>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</si>
  <si>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</si>
  <si>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</si>
  <si>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</si>
  <si>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</si>
  <si>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</si>
  <si>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</si>
  <si>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</si>
  <si>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</si>
  <si>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</si>
  <si>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</si>
  <si>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</si>
  <si>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</si>
  <si>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</si>
  <si>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</si>
  <si>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</si>
  <si>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</si>
  <si>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</si>
  <si>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</si>
  <si>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</si>
  <si>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</si>
  <si>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</si>
  <si>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</si>
  <si>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</si>
  <si>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</si>
  <si>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</si>
  <si>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</si>
  <si>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</si>
  <si>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</si>
  <si>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</si>
  <si>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</si>
  <si>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</si>
  <si>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</si>
  <si>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</si>
  <si>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</si>
  <si>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</si>
  <si>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</si>
  <si>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</si>
  <si>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</si>
  <si>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</si>
  <si>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</si>
  <si>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</si>
  <si>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</si>
  <si>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</si>
  <si>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</si>
  <si>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</si>
  <si>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</si>
  <si>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</si>
  <si>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</si>
  <si>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</si>
  <si>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</si>
  <si>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</si>
  <si>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</si>
  <si>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</si>
  <si>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</si>
  <si>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</si>
  <si>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</si>
  <si>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</si>
  <si>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</si>
  <si>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</si>
  <si>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</si>
  <si>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</si>
  <si>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</si>
  <si>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</si>
  <si>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</si>
  <si>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</si>
  <si>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</si>
  <si>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</si>
  <si>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</si>
  <si>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</si>
  <si>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</si>
  <si>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</si>
  <si>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</si>
  <si>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</si>
  <si>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</si>
  <si>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</si>
  <si>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</si>
  <si>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</si>
  <si>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</si>
  <si>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</si>
  <si>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</si>
  <si>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</si>
  <si>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</si>
  <si>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</si>
  <si>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</si>
  <si>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</si>
  <si>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</si>
  <si>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</si>
  <si>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</si>
  <si>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</si>
  <si>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</si>
  <si>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</si>
  <si>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</si>
  <si>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</si>
  <si>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</si>
  <si>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</si>
  <si>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</si>
  <si>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</si>
  <si>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</si>
  <si>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</si>
  <si>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</si>
  <si>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</si>
  <si>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</si>
  <si>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</si>
  <si>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</si>
  <si>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</si>
  <si>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</si>
  <si>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</si>
  <si>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</si>
  <si>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</si>
  <si>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</si>
  <si>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</si>
  <si>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</si>
  <si>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</si>
  <si>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</si>
  <si>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</si>
  <si>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</si>
  <si>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</si>
  <si>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</si>
  <si>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</si>
  <si>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</si>
  <si>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</si>
  <si>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</si>
  <si>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</si>
  <si>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</si>
  <si>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</si>
  <si>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</si>
  <si>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</si>
  <si>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</si>
  <si>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</si>
  <si>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</si>
  <si>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</si>
  <si>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</si>
  <si>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</si>
  <si>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</si>
  <si>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</si>
  <si>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</si>
  <si>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</si>
  <si>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</si>
  <si>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</si>
  <si>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</si>
  <si>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</si>
  <si>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</si>
  <si>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</si>
  <si>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</si>
  <si>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</si>
  <si>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</si>
  <si>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</si>
  <si>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</si>
  <si>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</si>
  <si>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</si>
  <si>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</si>
  <si>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</si>
  <si>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</si>
  <si>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</si>
  <si>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</si>
  <si>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</si>
  <si>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</si>
  <si>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</si>
  <si>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</si>
  <si>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</si>
  <si>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</si>
  <si>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</si>
  <si>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</si>
  <si>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</si>
  <si>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</si>
  <si>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</si>
  <si>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</si>
  <si>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</si>
  <si>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</si>
  <si>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</si>
  <si>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</si>
  <si>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</si>
  <si>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</si>
  <si>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</si>
  <si>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</si>
  <si>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</si>
  <si>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</si>
  <si>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</si>
  <si>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</si>
  <si>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</si>
  <si>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</si>
  <si>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</si>
  <si>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</si>
  <si>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</si>
  <si>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</si>
  <si>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</si>
  <si>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</si>
  <si>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</si>
  <si>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</si>
  <si>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</si>
  <si>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</si>
  <si>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</si>
  <si>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</si>
  <si>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</si>
  <si>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</si>
  <si>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</si>
  <si>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</si>
  <si>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</si>
  <si>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</si>
  <si>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</si>
  <si>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</si>
  <si>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</si>
  <si>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</si>
  <si>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</si>
  <si>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</si>
  <si>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</si>
  <si>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</si>
  <si>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</si>
  <si>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</si>
  <si>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</si>
  <si>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</si>
  <si>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</si>
  <si>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</si>
  <si>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</si>
  <si>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</si>
  <si>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</si>
  <si>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</si>
  <si>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</si>
  <si>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</si>
  <si>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</si>
  <si>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</si>
  <si>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</si>
  <si>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</si>
  <si>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</si>
  <si>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</si>
  <si>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</si>
  <si>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</si>
  <si>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</si>
  <si>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</si>
  <si>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</si>
  <si>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</si>
  <si>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</si>
  <si>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</si>
  <si>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</si>
  <si>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</si>
  <si>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</si>
  <si>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</si>
  <si>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</si>
  <si>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</si>
  <si>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</si>
  <si>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</si>
  <si>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</si>
  <si>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</si>
  <si>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</si>
  <si>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</si>
  <si>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</si>
  <si>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</si>
  <si>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</si>
  <si>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</si>
  <si>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</si>
  <si>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</si>
  <si>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</si>
  <si>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</si>
  <si>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</si>
  <si>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</si>
  <si>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</si>
  <si>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</si>
  <si>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</si>
  <si>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</si>
  <si>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</si>
  <si>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</si>
  <si>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</si>
  <si>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</si>
  <si>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</si>
  <si>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</si>
  <si>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</si>
  <si>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</si>
  <si>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</si>
  <si>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</si>
  <si>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</si>
  <si>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</si>
  <si>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</si>
  <si>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</si>
  <si>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</si>
  <si>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</si>
  <si>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</si>
  <si>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</si>
  <si>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</si>
  <si>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</si>
  <si>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</si>
  <si>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</si>
  <si>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</si>
  <si>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</si>
  <si>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</si>
  <si>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</si>
  <si>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</si>
  <si>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</si>
  <si>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</si>
  <si>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</si>
  <si>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</si>
  <si>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</si>
  <si>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</si>
  <si>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</si>
  <si>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</si>
  <si>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</si>
  <si>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</si>
  <si>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</si>
  <si>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</si>
  <si>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</si>
  <si>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</si>
  <si>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</si>
  <si>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</si>
  <si>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</si>
  <si>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</si>
  <si>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</si>
  <si>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</si>
  <si>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</si>
  <si>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</si>
  <si>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</si>
  <si>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</si>
  <si>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</si>
  <si>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</si>
  <si>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</si>
  <si>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</si>
  <si>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</si>
  <si>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</si>
  <si>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</si>
  <si>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</si>
  <si>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</si>
  <si>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</si>
  <si>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</si>
  <si>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</si>
  <si>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</si>
  <si>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</si>
  <si>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</si>
  <si>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</si>
  <si>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</si>
  <si>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</si>
  <si>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</si>
  <si>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</si>
  <si>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</si>
  <si>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</si>
  <si>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</si>
  <si>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</si>
  <si>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</si>
  <si>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</si>
  <si>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</si>
  <si>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</si>
  <si>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</si>
  <si>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</si>
  <si>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</si>
  <si>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</si>
  <si>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</si>
  <si>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</si>
  <si>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</si>
  <si>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</si>
  <si>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</si>
  <si>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</si>
  <si>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</si>
  <si>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</si>
  <si>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</si>
  <si>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</si>
  <si>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</si>
  <si>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</si>
  <si>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</si>
  <si>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</si>
  <si>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</si>
  <si>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</si>
  <si>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</si>
  <si>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</si>
  <si>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</si>
  <si>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</si>
  <si>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</si>
  <si>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</si>
  <si>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</si>
  <si>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</si>
  <si>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</si>
  <si>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</si>
  <si>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</si>
  <si>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</si>
  <si>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</si>
  <si>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</si>
  <si>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</si>
  <si>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</si>
  <si>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</si>
  <si>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</si>
  <si>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</si>
  <si>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</si>
  <si>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</si>
  <si>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</si>
  <si>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</si>
  <si>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</si>
  <si>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</si>
  <si>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</si>
  <si>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</si>
  <si>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</si>
  <si>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</si>
  <si>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</si>
  <si>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</si>
  <si>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</si>
  <si>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</si>
  <si>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</si>
  <si>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</si>
  <si>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</si>
  <si>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</si>
  <si>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</si>
  <si>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</si>
  <si>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</si>
  <si>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</si>
  <si>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</si>
  <si>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</si>
  <si>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</si>
  <si>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</si>
  <si>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</si>
  <si>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</si>
  <si>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</si>
  <si>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</si>
  <si>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</si>
  <si>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</si>
  <si>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</si>
  <si>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</si>
  <si>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</si>
  <si>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</si>
  <si>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</si>
  <si>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</si>
  <si>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</si>
  <si>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</si>
  <si>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</si>
  <si>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</si>
  <si>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</si>
  <si>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</si>
  <si>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</si>
  <si>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</si>
  <si>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</si>
  <si>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</si>
  <si>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</si>
  <si>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</si>
  <si>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</si>
  <si>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</si>
  <si>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</si>
  <si>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</si>
  <si>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</si>
  <si>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</si>
  <si>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</si>
  <si>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</si>
  <si>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</si>
  <si>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</si>
  <si>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</si>
  <si>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</si>
  <si>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</si>
  <si>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</si>
  <si>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</si>
  <si>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</si>
  <si>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</si>
  <si>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</si>
  <si>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</si>
  <si>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</si>
  <si>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</si>
  <si>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</si>
  <si>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</si>
  <si>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</si>
  <si>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</si>
  <si>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</si>
  <si>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</si>
  <si>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</si>
  <si>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</si>
  <si>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</si>
  <si>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</si>
  <si>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</si>
  <si>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</si>
  <si>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</si>
  <si>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</si>
  <si>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</si>
  <si>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</si>
  <si>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</si>
  <si>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</si>
  <si>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</si>
  <si>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</si>
  <si>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</si>
  <si>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</si>
  <si>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</si>
  <si>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</si>
  <si>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</si>
  <si>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</si>
  <si>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</si>
  <si>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</si>
  <si>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</si>
  <si>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</si>
  <si>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</si>
  <si>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</si>
  <si>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</si>
  <si>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</si>
  <si>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</si>
  <si>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</si>
  <si>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</si>
  <si>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</si>
  <si>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</si>
  <si>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</si>
  <si>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</si>
  <si>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</si>
  <si>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</si>
  <si>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</si>
  <si>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</si>
  <si>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</si>
  <si>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</si>
  <si>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</si>
  <si>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</si>
  <si>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</si>
  <si>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</si>
  <si>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</si>
  <si>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</si>
  <si>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</si>
  <si>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</si>
  <si>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</si>
  <si>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</si>
  <si>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</si>
  <si>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</si>
  <si>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</si>
  <si>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</si>
  <si>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</si>
  <si>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</si>
  <si>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</si>
  <si>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</si>
  <si>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</si>
  <si>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</si>
  <si>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</si>
  <si>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</si>
  <si>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</si>
  <si>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</si>
  <si>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</si>
  <si>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</si>
  <si>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</si>
  <si>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</si>
  <si>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</si>
  <si>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</si>
  <si>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</si>
  <si>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</si>
  <si>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</si>
  <si>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</si>
  <si>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</si>
  <si>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</si>
  <si>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</si>
  <si>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</si>
  <si>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</si>
  <si>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</si>
  <si>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</si>
  <si>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</si>
  <si>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</si>
  <si>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</si>
  <si>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</si>
  <si>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</si>
  <si>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</si>
  <si>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</si>
  <si>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</si>
  <si>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</si>
  <si>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</si>
  <si>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</si>
  <si>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</si>
  <si>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</si>
  <si>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</si>
  <si>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</si>
  <si>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</si>
  <si>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</si>
  <si>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</si>
  <si>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</si>
  <si>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</si>
  <si>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</si>
  <si>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</si>
  <si>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</si>
  <si>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</si>
  <si>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</si>
  <si>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</si>
  <si>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</si>
  <si>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</si>
  <si>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</si>
  <si>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</si>
  <si>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</si>
  <si>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</si>
  <si>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</si>
  <si>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</si>
  <si>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</si>
  <si>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</si>
  <si>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</si>
  <si>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</si>
  <si>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</si>
  <si>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</si>
  <si>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</si>
  <si>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</si>
  <si>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</si>
  <si>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</si>
  <si>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</si>
  <si>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</si>
  <si>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</si>
  <si>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</si>
  <si>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</si>
  <si>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</si>
  <si>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</si>
  <si>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</si>
  <si>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</si>
  <si>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</si>
  <si>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</si>
  <si>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</si>
  <si>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</si>
  <si>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</si>
  <si>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</si>
  <si>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</si>
  <si>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</si>
  <si>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</si>
  <si>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</si>
  <si>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</si>
  <si>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</si>
  <si>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</si>
  <si>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</si>
  <si>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</si>
  <si>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</si>
  <si>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</si>
  <si>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</si>
  <si>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</si>
  <si>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</si>
  <si>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</si>
  <si>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</si>
  <si>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</si>
  <si>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</si>
  <si>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</si>
  <si>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</si>
  <si>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</si>
  <si>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</si>
  <si>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</si>
  <si>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</si>
  <si>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</si>
  <si>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</si>
  <si>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</si>
  <si>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</si>
  <si>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</si>
  <si>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</si>
  <si>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</si>
  <si>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</si>
  <si>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</si>
  <si>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</si>
  <si>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</si>
  <si>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</si>
  <si>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</si>
  <si>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</si>
  <si>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</si>
  <si>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</si>
  <si>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</si>
  <si>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</si>
  <si>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</si>
  <si>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</si>
  <si>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</si>
  <si>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</si>
  <si>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</si>
  <si>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</si>
  <si>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</si>
  <si>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</si>
  <si>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</si>
  <si>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</si>
  <si>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</si>
  <si>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</si>
  <si>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</si>
  <si>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</si>
  <si>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</si>
  <si>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</si>
  <si>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</si>
  <si>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</si>
  <si>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</si>
  <si>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</si>
  <si>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</si>
  <si>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</si>
  <si>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</si>
  <si>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</si>
  <si>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</si>
  <si>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</si>
  <si>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</si>
  <si>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</si>
  <si>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</si>
  <si>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</si>
  <si>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</si>
  <si>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</si>
  <si>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</si>
  <si>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</si>
  <si>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</si>
  <si>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</si>
  <si>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</si>
  <si>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</si>
  <si>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</si>
  <si>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</si>
  <si>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</si>
  <si>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</si>
  <si>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</si>
  <si>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</si>
  <si>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</si>
  <si>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</si>
  <si>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</si>
  <si>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</si>
  <si>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</si>
  <si>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</si>
  <si>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</si>
  <si>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</si>
  <si>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</si>
  <si>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</si>
  <si>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</si>
  <si>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</si>
  <si>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</si>
  <si>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</si>
  <si>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</si>
  <si>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</si>
  <si>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</si>
  <si>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</si>
  <si>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</si>
  <si>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</si>
  <si>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</si>
  <si>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</si>
  <si>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</si>
  <si>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</si>
  <si>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</si>
  <si>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</si>
  <si>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</si>
  <si>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</si>
  <si>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</si>
  <si>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</si>
  <si>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</si>
  <si>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</si>
  <si>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</si>
  <si>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</si>
  <si>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</si>
  <si>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</si>
  <si>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</si>
  <si>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</si>
  <si>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</si>
  <si>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</si>
  <si>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</si>
  <si>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</si>
  <si>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</si>
  <si>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</si>
  <si>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</si>
  <si>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</si>
  <si>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</si>
  <si>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</si>
  <si>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</si>
  <si>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</si>
  <si>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</si>
  <si>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</si>
  <si>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</si>
  <si>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</si>
  <si>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</si>
  <si>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</si>
  <si>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</si>
  <si>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</si>
  <si>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</si>
  <si>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</si>
  <si>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</si>
  <si>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</si>
  <si>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</si>
  <si>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</si>
  <si>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</si>
  <si>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</si>
  <si>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</si>
  <si>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</si>
  <si>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</si>
  <si>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</si>
  <si>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</si>
  <si>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</si>
  <si>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</si>
  <si>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</si>
  <si>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</si>
  <si>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</si>
  <si>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</si>
  <si>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</si>
  <si>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</si>
  <si>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</si>
  <si>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</si>
  <si>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</si>
  <si>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</si>
  <si>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</si>
  <si>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</si>
  <si>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</si>
  <si>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</si>
  <si>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</si>
  <si>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</si>
  <si>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</si>
  <si>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</si>
  <si>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</si>
  <si>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</si>
  <si>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</si>
  <si>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</si>
  <si>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</si>
  <si>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</si>
  <si>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</si>
  <si>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</si>
  <si>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</si>
  <si>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</si>
  <si>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</si>
  <si>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</si>
  <si>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</si>
  <si>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</si>
  <si>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</si>
  <si>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</si>
  <si>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</si>
  <si>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</si>
  <si>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</si>
  <si>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</si>
  <si>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</si>
  <si>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</si>
  <si>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</si>
  <si>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</si>
  <si>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</si>
  <si>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</si>
  <si>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</si>
  <si>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</si>
  <si>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</si>
  <si>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</si>
  <si>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</si>
  <si>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</si>
  <si>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</si>
  <si>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</si>
  <si>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</si>
  <si>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</si>
  <si>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</si>
  <si>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</si>
  <si>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</si>
  <si>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</si>
  <si>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</si>
  <si>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</si>
  <si>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</si>
  <si>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</si>
  <si>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</si>
  <si>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</si>
  <si>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</si>
  <si>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</si>
  <si>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</si>
  <si>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</si>
  <si>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</si>
  <si>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</si>
  <si>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</si>
  <si>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</si>
  <si>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</si>
  <si>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</si>
  <si>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</si>
  <si>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</si>
  <si>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</si>
  <si>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</si>
  <si>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</si>
  <si>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</si>
  <si>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</si>
  <si>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</si>
  <si>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</si>
  <si>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</si>
  <si>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</si>
  <si>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</si>
  <si>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</si>
  <si>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</si>
  <si>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</si>
  <si>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</si>
  <si>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</si>
  <si>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</si>
  <si>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</si>
  <si>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</si>
  <si>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</si>
  <si>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</si>
  <si>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</si>
  <si>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</si>
  <si>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</si>
  <si>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</si>
  <si>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</si>
  <si>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</si>
  <si>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</si>
  <si>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</si>
  <si>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</si>
  <si>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</si>
  <si>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</si>
  <si>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</si>
  <si>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</si>
  <si>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</si>
  <si>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</si>
  <si>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</si>
  <si>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</si>
  <si>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</si>
  <si>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</si>
  <si>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</si>
  <si>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</si>
  <si>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</si>
  <si>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</si>
  <si>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</si>
  <si>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</si>
  <si>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</si>
  <si>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</si>
  <si>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</si>
  <si>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</si>
  <si>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</si>
  <si>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</si>
  <si>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</si>
  <si>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</si>
  <si>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</si>
  <si>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</si>
  <si>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</si>
  <si>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</si>
  <si>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</si>
  <si>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</si>
  <si>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</si>
  <si>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</si>
  <si>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</si>
  <si>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</si>
  <si>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</si>
  <si>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</si>
  <si>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</si>
  <si>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</si>
  <si>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</si>
  <si>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</si>
  <si>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</si>
  <si>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</si>
  <si>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</si>
  <si>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</si>
  <si>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</si>
  <si>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</si>
  <si>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</si>
  <si>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</si>
  <si>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</si>
  <si>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</si>
  <si>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</si>
  <si>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</si>
  <si>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</si>
  <si>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</si>
  <si>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</si>
  <si>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</si>
  <si>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</si>
  <si>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</si>
  <si>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</si>
  <si>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</si>
  <si>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</si>
  <si>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</si>
  <si>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</si>
  <si>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</si>
  <si>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</si>
  <si>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</si>
  <si>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</si>
  <si>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</si>
  <si>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</si>
  <si>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</si>
  <si>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</si>
  <si>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</si>
  <si>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</si>
  <si>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</si>
  <si>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</si>
  <si>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</si>
  <si>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</si>
  <si>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</si>
  <si>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</si>
  <si>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</si>
  <si>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</si>
  <si>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</si>
  <si>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</si>
  <si>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</si>
  <si>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</si>
  <si>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</si>
  <si>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</si>
  <si>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</si>
  <si>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</si>
  <si>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</si>
  <si>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</si>
  <si>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</si>
  <si>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</si>
  <si>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</si>
  <si>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</si>
  <si>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</si>
  <si>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</si>
  <si>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</si>
  <si>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</si>
  <si>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</si>
  <si>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</si>
  <si>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</si>
  <si>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</si>
  <si>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</si>
  <si>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</si>
  <si>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</si>
  <si>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</si>
  <si>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</si>
  <si>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</si>
  <si>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</si>
  <si>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</si>
  <si>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</si>
  <si>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</si>
  <si>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</si>
  <si>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</si>
  <si>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</si>
  <si>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</si>
  <si>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</si>
  <si>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</si>
  <si>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</si>
  <si>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</si>
  <si>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</si>
  <si>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</si>
  <si>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</si>
  <si>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</si>
  <si>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</si>
  <si>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</si>
  <si>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</si>
  <si>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</si>
  <si>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</si>
  <si>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</si>
  <si>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</si>
  <si>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</si>
  <si>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</si>
  <si>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</si>
  <si>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</si>
  <si>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</si>
  <si>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</si>
  <si>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</si>
  <si>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</si>
  <si>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</si>
  <si>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</si>
  <si>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</si>
  <si>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</si>
  <si>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</si>
  <si>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</si>
  <si>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</si>
  <si>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</si>
  <si>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</si>
  <si>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</si>
  <si>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</si>
  <si>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</si>
  <si>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</si>
  <si>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</si>
  <si>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</si>
  <si>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</si>
  <si>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</si>
  <si>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</si>
  <si>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</si>
  <si>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</si>
  <si>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</si>
  <si>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</si>
  <si>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</si>
  <si>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</si>
  <si>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</si>
  <si>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</si>
  <si>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</si>
  <si>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</si>
  <si>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</si>
  <si>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</si>
  <si>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</si>
  <si>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</si>
  <si>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</si>
  <si>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</si>
  <si>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</si>
  <si>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</si>
  <si>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</si>
  <si>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</si>
  <si>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</si>
  <si>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</si>
  <si>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</si>
  <si>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</si>
  <si>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</si>
  <si>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</si>
  <si>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</si>
  <si>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</si>
  <si>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</si>
  <si>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</si>
  <si>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</si>
  <si>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</si>
  <si>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</si>
  <si>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</si>
  <si>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</si>
  <si>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</si>
  <si>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</si>
  <si>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</si>
  <si>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</si>
  <si>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</si>
  <si>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</si>
  <si>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</si>
  <si>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</si>
  <si>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</si>
  <si>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</si>
  <si>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</si>
  <si>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</si>
  <si>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</si>
  <si>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</si>
  <si>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</si>
  <si>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</si>
  <si>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</si>
  <si>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</si>
  <si>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</si>
  <si>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</si>
  <si>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</si>
  <si>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</si>
  <si>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</si>
  <si>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</si>
  <si>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</si>
  <si>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</si>
  <si>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</si>
  <si>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</si>
  <si>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</si>
  <si>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</si>
  <si>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</si>
  <si>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</si>
  <si>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</si>
  <si>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</si>
  <si>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</si>
  <si>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</si>
  <si>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</si>
  <si>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</si>
  <si>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</si>
  <si>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</si>
  <si>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</si>
  <si>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</si>
  <si>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</si>
  <si>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</si>
  <si>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</si>
  <si>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</si>
  <si>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</si>
  <si>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</si>
  <si>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</si>
  <si>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</si>
  <si>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</si>
  <si>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</si>
  <si>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</si>
  <si>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</si>
  <si>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</si>
  <si>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</si>
  <si>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</si>
  <si>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</si>
  <si>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</si>
  <si>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</si>
  <si>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</si>
  <si>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</si>
  <si>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</si>
  <si>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</si>
  <si>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</si>
  <si>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</si>
  <si>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</si>
  <si>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</si>
  <si>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</si>
  <si>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</si>
  <si>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</si>
  <si>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</si>
  <si>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</si>
  <si>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</si>
  <si>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</si>
  <si>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</si>
  <si>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</si>
  <si>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</si>
  <si>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</si>
  <si>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</si>
  <si>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</si>
  <si>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</si>
  <si>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</si>
  <si>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</si>
  <si>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</si>
  <si>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</si>
  <si>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</si>
  <si>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</si>
  <si>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</si>
  <si>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</si>
  <si>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</si>
  <si>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</si>
  <si>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</si>
  <si>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</si>
  <si>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</si>
  <si>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</si>
  <si>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</si>
  <si>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</si>
  <si>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</si>
  <si>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</si>
  <si>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</si>
  <si>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</si>
  <si>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</si>
  <si>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</si>
  <si>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</si>
  <si>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</si>
  <si>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</si>
  <si>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</si>
  <si>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</si>
  <si>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</si>
  <si>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</si>
  <si>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</si>
  <si>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</si>
  <si>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</si>
  <si>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</si>
  <si>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</si>
  <si>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</si>
  <si>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</si>
  <si>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</si>
  <si>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</si>
  <si>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</si>
  <si>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</si>
  <si>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</si>
  <si>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</si>
  <si>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</si>
  <si>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</si>
  <si>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</si>
  <si>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</si>
  <si>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</si>
  <si>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</si>
  <si>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</si>
  <si>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</si>
  <si>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</si>
  <si>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</si>
  <si>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</si>
  <si>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</si>
  <si>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</si>
  <si>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</si>
  <si>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</si>
  <si>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</si>
  <si>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</si>
  <si>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</si>
  <si>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</si>
  <si>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</si>
  <si>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</si>
  <si>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</si>
  <si>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</si>
  <si>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</si>
  <si>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</si>
  <si>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</si>
  <si>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</si>
  <si>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</si>
  <si>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</si>
  <si>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</si>
  <si>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</si>
  <si>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</si>
  <si>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</si>
  <si>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</si>
  <si>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</si>
  <si>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</si>
  <si>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</si>
  <si>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</si>
  <si>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</si>
  <si>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</si>
  <si>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</si>
  <si>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</si>
  <si>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</si>
  <si>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</si>
  <si>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</si>
  <si>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</si>
  <si>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</si>
  <si>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</si>
  <si>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</si>
  <si>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</si>
  <si>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</si>
  <si>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</si>
  <si>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</si>
  <si>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</si>
  <si>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</si>
  <si>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</si>
  <si>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</si>
  <si>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</si>
  <si>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</si>
  <si>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</si>
  <si>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</si>
  <si>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</si>
  <si>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</si>
  <si>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</si>
  <si>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</si>
  <si>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</si>
  <si>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</si>
  <si>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</si>
  <si>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</si>
  <si>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</si>
  <si>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</si>
  <si>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</si>
  <si>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</si>
  <si>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</si>
  <si>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</si>
  <si>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</si>
  <si>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</si>
  <si>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</si>
  <si>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</si>
  <si>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</si>
  <si>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</si>
  <si>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</si>
  <si>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</si>
  <si>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</si>
  <si>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</si>
  <si>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</si>
  <si>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</si>
  <si>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</si>
  <si>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</si>
  <si>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</si>
  <si>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</si>
  <si>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</si>
  <si>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</si>
  <si>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</si>
  <si>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</si>
  <si>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</si>
  <si>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</si>
  <si>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</si>
  <si>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</si>
  <si>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</si>
  <si>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</si>
  <si>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</si>
  <si>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</si>
  <si>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</si>
  <si>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</si>
  <si>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</si>
  <si>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</si>
  <si>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</si>
  <si>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</si>
  <si>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</si>
  <si>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</si>
  <si>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</si>
  <si>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</si>
  <si>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</si>
  <si>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</si>
  <si>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</si>
  <si>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</si>
  <si>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</si>
  <si>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</si>
  <si>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</si>
  <si>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</si>
  <si>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</si>
  <si>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</si>
  <si>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</si>
  <si>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</si>
  <si>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</si>
  <si>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</si>
  <si>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</si>
  <si>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</si>
  <si>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</si>
  <si>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</si>
  <si>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</si>
  <si>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</si>
  <si>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</si>
  <si>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</si>
  <si>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</si>
  <si>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</si>
  <si>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</si>
  <si>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</si>
  <si>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</si>
  <si>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</si>
  <si>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</si>
  <si>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</si>
  <si>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</si>
  <si>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</si>
  <si>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</si>
  <si>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</si>
  <si>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</si>
  <si>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</si>
  <si>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</si>
  <si>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</si>
  <si>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</si>
  <si>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</si>
  <si>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</si>
  <si>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</si>
  <si>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</si>
  <si>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</si>
  <si>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</si>
  <si>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</si>
  <si>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</si>
  <si>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</si>
  <si>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</si>
  <si>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</si>
  <si>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</si>
  <si>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</si>
  <si>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</si>
  <si>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</si>
  <si>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</si>
  <si>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</si>
  <si>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</si>
  <si>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</si>
  <si>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</si>
  <si>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</si>
  <si>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</si>
  <si>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</si>
  <si>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</si>
  <si>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</si>
  <si>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</si>
  <si>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</si>
  <si>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</si>
  <si>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</si>
  <si>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</si>
  <si>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</si>
  <si>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</si>
  <si>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</si>
  <si>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</si>
  <si>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</si>
  <si>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</si>
  <si>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</si>
  <si>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</si>
  <si>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</si>
  <si>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</si>
  <si>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</si>
  <si>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</si>
  <si>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</si>
  <si>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</si>
  <si>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</si>
  <si>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</si>
  <si>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</si>
  <si>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</si>
  <si>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</si>
  <si>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</si>
  <si>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</si>
  <si>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</si>
  <si>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</si>
  <si>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</si>
  <si>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</si>
  <si>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</si>
  <si>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</si>
  <si>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</si>
  <si>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</si>
  <si>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</si>
  <si>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</si>
  <si>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</si>
  <si>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</si>
  <si>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</si>
  <si>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</si>
  <si>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</si>
  <si>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</si>
  <si>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</si>
  <si>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</si>
  <si>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</si>
  <si>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</si>
  <si>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</si>
  <si>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</si>
  <si>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</si>
  <si>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</si>
  <si>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</si>
  <si>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</si>
  <si>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</si>
  <si>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</si>
  <si>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</si>
  <si>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</si>
  <si>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</si>
  <si>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</si>
  <si>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</si>
  <si>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</si>
  <si>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</si>
  <si>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</si>
  <si>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</si>
  <si>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</si>
  <si>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</si>
  <si>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</si>
  <si>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</si>
  <si>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</si>
  <si>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</si>
  <si>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</si>
  <si>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</si>
  <si>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</si>
  <si>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</si>
  <si>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</si>
  <si>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</si>
  <si>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</si>
  <si>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</si>
  <si>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</si>
  <si>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</si>
  <si>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</si>
  <si>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</si>
  <si>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</si>
  <si>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</si>
  <si>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</si>
  <si>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</si>
  <si>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</si>
  <si>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</si>
  <si>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</si>
  <si>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</si>
  <si>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</si>
  <si>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</si>
  <si>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</si>
  <si>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</si>
  <si>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</si>
  <si>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</si>
  <si>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</si>
  <si>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</si>
  <si>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</si>
  <si>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</si>
  <si>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</si>
  <si>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</si>
  <si>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</si>
  <si>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</si>
  <si>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</si>
  <si>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</si>
  <si>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</si>
  <si>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</si>
  <si>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</si>
  <si>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</si>
  <si>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</si>
  <si>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</si>
  <si>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</si>
  <si>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</si>
  <si>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</si>
  <si>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</si>
  <si>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</si>
  <si>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</si>
  <si>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</si>
  <si>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</si>
  <si>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</si>
  <si>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</si>
  <si>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</si>
  <si>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</si>
  <si>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</si>
  <si>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</si>
  <si>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</si>
  <si>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</si>
  <si>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</si>
  <si>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</si>
  <si>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</si>
  <si>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</si>
  <si>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</si>
  <si>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</si>
  <si>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</si>
  <si>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</si>
  <si>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</si>
  <si>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</si>
  <si>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</si>
  <si>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</si>
  <si>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</si>
  <si>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</si>
  <si>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</si>
  <si>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</si>
  <si>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</si>
  <si>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</si>
  <si>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</si>
  <si>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</si>
  <si>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</si>
  <si>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</si>
  <si>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</si>
  <si>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</si>
  <si>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</si>
  <si>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</si>
  <si>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</si>
  <si>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</si>
  <si>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</si>
  <si>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</si>
  <si>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</si>
  <si>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</si>
  <si>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</si>
  <si>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</si>
  <si>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</si>
  <si>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</si>
  <si>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</si>
  <si>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</si>
  <si>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</si>
  <si>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</si>
  <si>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</si>
  <si>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</si>
  <si>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</si>
  <si>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</si>
  <si>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</si>
  <si>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</si>
  <si>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</si>
  <si>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</si>
  <si>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</si>
  <si>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</si>
  <si>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</si>
  <si>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</si>
  <si>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</si>
  <si>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</si>
  <si>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</si>
  <si>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</si>
  <si>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</si>
  <si>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</si>
  <si>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</si>
  <si>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</si>
  <si>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</si>
  <si>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</si>
  <si>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</si>
  <si>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</si>
  <si>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</si>
  <si>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</si>
  <si>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</si>
  <si>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</si>
  <si>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</si>
  <si>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</si>
  <si>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</si>
  <si>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</si>
  <si>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</si>
  <si>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</si>
  <si>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</si>
  <si>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</si>
  <si>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</si>
  <si>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</si>
  <si>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</si>
  <si>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</si>
  <si>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</si>
  <si>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</si>
  <si>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</si>
  <si>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</si>
  <si>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</si>
  <si>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</si>
  <si>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</si>
  <si>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</si>
  <si>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</si>
  <si>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</si>
  <si>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</si>
  <si>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</si>
  <si>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</si>
  <si>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</si>
  <si>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</si>
  <si>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</si>
  <si>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</si>
  <si>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</si>
  <si>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</si>
  <si>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</si>
  <si>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</si>
  <si>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</si>
  <si>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</si>
  <si>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</si>
  <si>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</si>
  <si>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</si>
  <si>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</si>
  <si>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</si>
  <si>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</si>
  <si>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</si>
  <si>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</si>
  <si>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</si>
  <si>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</si>
  <si>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</si>
  <si>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</si>
  <si>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</si>
  <si>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</si>
  <si>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</si>
  <si>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</si>
  <si>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</si>
  <si>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</si>
  <si>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</si>
  <si>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</si>
  <si>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</si>
  <si>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</si>
  <si>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</si>
  <si>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</si>
  <si>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</si>
  <si>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</si>
  <si>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</si>
  <si>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</si>
  <si>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</si>
  <si>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</si>
  <si>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</si>
  <si>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</si>
  <si>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</si>
  <si>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</si>
  <si>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</si>
  <si>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</si>
  <si>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</si>
  <si>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</si>
  <si>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</si>
  <si>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</si>
  <si>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</si>
  <si>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</si>
  <si>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</si>
  <si>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</si>
  <si>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</si>
  <si>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</si>
  <si>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</si>
  <si>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</si>
  <si>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</si>
  <si>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</si>
  <si>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</si>
  <si>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</si>
  <si>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</si>
  <si>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</si>
  <si>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</si>
  <si>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</si>
  <si>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</si>
  <si>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</si>
  <si>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</si>
  <si>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</si>
  <si>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</si>
  <si>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</si>
  <si>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</si>
  <si>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</si>
  <si>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</si>
  <si>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</si>
  <si>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</si>
  <si>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</si>
  <si>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</si>
  <si>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</si>
  <si>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</si>
  <si>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</si>
  <si>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</si>
  <si>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</si>
  <si>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</si>
  <si>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</si>
  <si>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</si>
  <si>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</si>
  <si>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</si>
  <si>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</si>
  <si>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</si>
  <si>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</si>
  <si>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</si>
  <si>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</si>
  <si>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</si>
  <si>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</si>
  <si>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</si>
  <si>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</si>
  <si>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</si>
  <si>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</si>
  <si>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</si>
  <si>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</si>
  <si>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</si>
  <si>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</si>
  <si>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</si>
  <si>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</si>
  <si>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</si>
  <si>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</si>
  <si>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</si>
  <si>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</si>
  <si>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</si>
  <si>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</si>
  <si>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</si>
  <si>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</si>
  <si>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</si>
  <si>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</si>
  <si>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</si>
  <si>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</si>
  <si>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</si>
  <si>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</si>
  <si>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</si>
  <si>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</si>
  <si>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</si>
  <si>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</si>
  <si>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</si>
  <si>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</si>
  <si>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</si>
  <si>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</si>
  <si>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</si>
  <si>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</si>
  <si>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</si>
  <si>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</si>
  <si>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</si>
  <si>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</si>
  <si>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</si>
  <si>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</si>
  <si>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</si>
  <si>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</si>
  <si>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</si>
  <si>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</si>
  <si>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</si>
  <si>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</si>
  <si>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</si>
  <si>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</si>
  <si>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</si>
  <si>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</si>
  <si>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</si>
  <si>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</si>
  <si>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</si>
  <si>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</si>
  <si>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</si>
  <si>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</si>
  <si>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</si>
  <si>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</si>
  <si>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</si>
  <si>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</si>
  <si>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</si>
  <si>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</si>
  <si>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</si>
  <si>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</si>
  <si>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</si>
  <si>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</si>
  <si>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</si>
  <si>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</si>
  <si>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</si>
  <si>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</si>
  <si>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</si>
  <si>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</si>
  <si>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</si>
  <si>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</si>
  <si>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</si>
  <si>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</si>
  <si>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</si>
  <si>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</si>
  <si>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</si>
  <si>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</si>
  <si>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</si>
  <si>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</si>
  <si>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</si>
  <si>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</si>
  <si>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</si>
  <si>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</si>
  <si>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</si>
  <si>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</si>
  <si>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</si>
  <si>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</si>
  <si>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</si>
  <si>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</si>
  <si>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</si>
  <si>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</si>
  <si>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</si>
  <si>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</si>
  <si>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</si>
  <si>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</si>
  <si>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</si>
  <si>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</si>
  <si>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</si>
  <si>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</si>
  <si>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</si>
  <si>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</si>
  <si>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</si>
  <si>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</si>
  <si>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</si>
  <si>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</si>
  <si>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</si>
  <si>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</si>
  <si>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</si>
  <si>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</si>
  <si>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</si>
  <si>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</si>
  <si>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</si>
  <si>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</si>
  <si>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</si>
  <si>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</si>
  <si>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</si>
  <si>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</si>
  <si>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</si>
  <si>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</si>
  <si>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</si>
  <si>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</si>
  <si>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</si>
  <si>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</si>
  <si>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</si>
  <si>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</si>
  <si>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</si>
  <si>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</si>
  <si>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</si>
  <si>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</si>
  <si>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</si>
  <si>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</si>
  <si>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</si>
  <si>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</si>
  <si>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</si>
  <si>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</si>
  <si>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</si>
  <si>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</si>
  <si>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</si>
  <si>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</si>
  <si>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</si>
  <si>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</si>
  <si>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</si>
  <si>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</si>
  <si>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</si>
  <si>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</si>
  <si>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</si>
  <si>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</si>
  <si>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</si>
  <si>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</si>
  <si>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</si>
  <si>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</si>
  <si>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</si>
  <si>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</si>
  <si>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</si>
  <si>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</si>
  <si>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</si>
  <si>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</si>
  <si>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</si>
  <si>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</si>
  <si>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</si>
  <si>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</si>
  <si>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</si>
  <si>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</si>
  <si>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</si>
  <si>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</si>
  <si>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</si>
  <si>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</si>
  <si>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</si>
  <si>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</si>
  <si>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</si>
  <si>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</si>
  <si>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</si>
  <si>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</si>
  <si>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</si>
  <si>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</si>
  <si>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</si>
  <si>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</si>
  <si>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</si>
  <si>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</si>
  <si>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</si>
  <si>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</si>
  <si>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</si>
  <si>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</si>
  <si>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</si>
  <si>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</si>
  <si>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</si>
  <si>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</si>
  <si>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</si>
  <si>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</si>
  <si>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</si>
  <si>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</si>
  <si>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</si>
  <si>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</si>
  <si>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</si>
  <si>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</si>
  <si>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</si>
  <si>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</si>
  <si>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</si>
  <si>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</si>
  <si>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</si>
  <si>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</si>
  <si>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</si>
  <si>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</si>
  <si>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</si>
  <si>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</si>
  <si>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</si>
  <si>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</si>
  <si>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</si>
  <si>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</si>
  <si>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</si>
  <si>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</si>
  <si>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</si>
  <si>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</si>
  <si>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</si>
  <si>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</si>
  <si>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</si>
  <si>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</si>
  <si>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</si>
  <si>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</si>
  <si>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</si>
  <si>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</si>
  <si>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</si>
  <si>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</si>
  <si>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</si>
  <si>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</si>
  <si>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</si>
  <si>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</si>
  <si>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</si>
  <si>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</si>
  <si>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</si>
  <si>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</si>
  <si>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</si>
  <si>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</si>
  <si>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</si>
  <si>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</si>
  <si>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</si>
  <si>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</si>
  <si>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</si>
  <si>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</si>
  <si>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</si>
  <si>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</si>
  <si>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</si>
  <si>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</si>
  <si>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</si>
  <si>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</si>
  <si>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</si>
  <si>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</si>
  <si>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</si>
  <si>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</si>
  <si>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</si>
  <si>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</si>
  <si>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</si>
  <si>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</si>
  <si>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</si>
  <si>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</si>
  <si>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</si>
  <si>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</si>
  <si>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</si>
  <si>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</si>
  <si>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</si>
  <si>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</si>
  <si>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</si>
  <si>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</si>
  <si>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</si>
  <si>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</si>
  <si>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</si>
  <si>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</si>
  <si>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</si>
  <si>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</si>
  <si>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</si>
  <si>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</si>
  <si>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</si>
  <si>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</si>
  <si>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</si>
  <si>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</si>
  <si>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</si>
  <si>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</si>
  <si>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</si>
  <si>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</si>
  <si>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</si>
  <si>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</si>
  <si>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</si>
  <si>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</si>
  <si>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</si>
  <si>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</si>
  <si>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</si>
  <si>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</si>
  <si>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</si>
  <si>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</si>
  <si>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</si>
  <si>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</si>
  <si>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</si>
  <si>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</si>
  <si>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</si>
  <si>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</si>
  <si>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</si>
  <si>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</si>
  <si>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</si>
  <si>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</si>
  <si>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</si>
  <si>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</si>
  <si>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</si>
  <si>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</si>
  <si>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</si>
  <si>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</si>
  <si>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</si>
  <si>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</si>
  <si>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</si>
  <si>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</si>
  <si>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</si>
  <si>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</si>
  <si>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</si>
  <si>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</si>
  <si>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</si>
  <si>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</si>
  <si>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</si>
  <si>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</si>
  <si>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</si>
  <si>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</si>
  <si>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</si>
  <si>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</si>
  <si>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</si>
  <si>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</si>
  <si>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</si>
  <si>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</si>
  <si>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</si>
  <si>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</si>
  <si>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</si>
  <si>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</si>
  <si>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</si>
  <si>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</si>
  <si>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</si>
  <si>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</si>
  <si>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</si>
  <si>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</si>
  <si>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</si>
  <si>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</si>
  <si>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</si>
  <si>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</si>
  <si>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</si>
  <si>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</si>
  <si>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</si>
  <si>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</si>
  <si>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</si>
  <si>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</si>
  <si>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</si>
  <si>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</si>
  <si>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</si>
  <si>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</si>
  <si>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</si>
  <si>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</si>
  <si>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</si>
  <si>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</si>
  <si>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</si>
  <si>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</si>
  <si>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</si>
  <si>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</si>
  <si>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</si>
  <si>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</si>
  <si>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</si>
  <si>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</si>
  <si>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</si>
  <si>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</si>
  <si>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</si>
  <si>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</si>
  <si>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</si>
  <si>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</si>
  <si>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</si>
  <si>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</si>
  <si>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</si>
  <si>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</si>
  <si>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</si>
  <si>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</si>
  <si>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</si>
  <si>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</si>
  <si>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</si>
  <si>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</si>
  <si>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</si>
  <si>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</si>
  <si>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</si>
  <si>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</si>
  <si>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</si>
  <si>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</si>
  <si>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</si>
  <si>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</si>
  <si>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</si>
  <si>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</si>
  <si>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</si>
  <si>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</si>
  <si>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</si>
  <si>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</si>
  <si>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</si>
  <si>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</si>
  <si>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</si>
  <si>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</si>
  <si>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</si>
  <si>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</si>
  <si>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</si>
  <si>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</si>
  <si>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</si>
  <si>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</si>
  <si>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</si>
  <si>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</si>
  <si>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</si>
  <si>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</si>
  <si>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</si>
  <si>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</si>
  <si>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</si>
  <si>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</si>
  <si>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</si>
  <si>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</si>
  <si>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</si>
  <si>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</si>
  <si>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</si>
  <si>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</si>
  <si>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</si>
  <si>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</si>
  <si>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</si>
  <si>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</si>
  <si>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</si>
  <si>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</si>
  <si>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</si>
  <si>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</si>
  <si>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</si>
  <si>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</si>
  <si>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</si>
  <si>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</si>
  <si>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</si>
  <si>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</si>
  <si>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</si>
  <si>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</si>
  <si>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</si>
  <si>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</si>
  <si>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</si>
  <si>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</si>
  <si>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</si>
  <si>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</si>
  <si>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</si>
  <si>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</si>
  <si>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</si>
  <si>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</si>
  <si>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</si>
  <si>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</si>
  <si>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</si>
  <si>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</si>
  <si>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</si>
  <si>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</si>
  <si>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</si>
  <si>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</si>
  <si>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</si>
  <si>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</si>
  <si>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</si>
  <si>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</si>
  <si>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</si>
  <si>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</si>
  <si>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</si>
  <si>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</si>
  <si>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</si>
  <si>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</si>
  <si>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</si>
  <si>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</si>
  <si>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</si>
  <si>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</si>
  <si>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</si>
  <si>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</si>
  <si>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</si>
  <si>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</si>
  <si>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</si>
  <si>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</si>
  <si>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</si>
  <si>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</si>
  <si>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</si>
  <si>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</si>
  <si>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</si>
  <si>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</si>
  <si>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</si>
  <si>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</si>
  <si>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</si>
  <si>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</si>
  <si>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</si>
  <si>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</si>
  <si>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</si>
  <si>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</si>
  <si>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</si>
  <si>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</si>
  <si>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</si>
  <si>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</si>
  <si>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</si>
  <si>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</si>
  <si>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</si>
  <si>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</si>
  <si>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</si>
  <si>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</si>
  <si>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</si>
  <si>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</si>
  <si>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</si>
  <si>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</si>
  <si>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</si>
  <si>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</si>
  <si>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</si>
  <si>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</si>
  <si>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</si>
  <si>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</si>
  <si>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</si>
  <si>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</si>
  <si>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</si>
  <si>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</si>
  <si>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</si>
  <si>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</si>
  <si>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</si>
  <si>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</si>
  <si>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</si>
  <si>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</si>
  <si>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</si>
  <si>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</si>
  <si>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</si>
  <si>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</si>
  <si>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</si>
  <si>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</si>
  <si>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</si>
  <si>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</si>
  <si>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</si>
  <si>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</si>
  <si>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</si>
  <si>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</si>
  <si>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</si>
  <si>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</si>
  <si>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</si>
  <si>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</si>
  <si>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</si>
  <si>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</si>
  <si>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</si>
  <si>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</si>
  <si>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</si>
  <si>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</si>
  <si>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</si>
  <si>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</si>
  <si>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</si>
  <si>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</si>
  <si>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</si>
  <si>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</si>
  <si>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</si>
  <si>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</si>
  <si>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</si>
  <si>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</si>
  <si>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</si>
  <si>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</si>
  <si>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</si>
  <si>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</si>
  <si>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</si>
  <si>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</si>
  <si>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</si>
  <si>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</si>
  <si>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</si>
  <si>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</si>
  <si>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</si>
  <si>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</si>
  <si>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</si>
  <si>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</si>
  <si>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</si>
  <si>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</si>
  <si>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</si>
  <si>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</si>
  <si>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</si>
  <si>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</si>
  <si>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</si>
  <si>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</si>
  <si>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</si>
  <si>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</si>
  <si>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</si>
  <si>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</si>
  <si>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</si>
  <si>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</si>
  <si>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</si>
  <si>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</si>
  <si>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</si>
  <si>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</si>
  <si>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</si>
  <si>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</si>
  <si>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</si>
  <si>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</si>
  <si>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</si>
  <si>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</si>
  <si>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</si>
  <si>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</si>
  <si>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</si>
  <si>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</si>
  <si>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</si>
  <si>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</si>
  <si>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</si>
  <si>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</si>
  <si>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</si>
  <si>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</si>
  <si>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</si>
  <si>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</si>
  <si>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</si>
  <si>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</si>
  <si>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</si>
  <si>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</si>
  <si>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</si>
  <si>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</si>
  <si>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</si>
  <si>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</si>
  <si>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</si>
  <si>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</si>
  <si>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</si>
  <si>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</si>
  <si>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</si>
  <si>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</si>
  <si>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</si>
  <si>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</si>
  <si>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</si>
  <si>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</si>
  <si>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</si>
  <si>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</si>
  <si>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</si>
  <si>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</si>
  <si>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</si>
  <si>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</si>
  <si>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</si>
  <si>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</si>
  <si>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</si>
  <si>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</si>
  <si>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</si>
  <si>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</si>
  <si>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</si>
  <si>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</si>
  <si>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</si>
  <si>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</si>
  <si>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</si>
  <si>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</si>
  <si>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</si>
  <si>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</si>
  <si>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</si>
  <si>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</si>
  <si>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</si>
  <si>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</si>
  <si>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</si>
  <si>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</si>
  <si>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</si>
  <si>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</si>
  <si>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</si>
  <si>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</si>
  <si>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</si>
  <si>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</si>
  <si>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</si>
  <si>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</si>
  <si>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</si>
  <si>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</si>
  <si>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</si>
  <si>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</si>
  <si>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</si>
  <si>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</si>
  <si>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</si>
  <si>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</si>
  <si>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</si>
  <si>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</si>
  <si>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</si>
  <si>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</si>
  <si>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</si>
  <si>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</si>
  <si>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</si>
  <si>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</si>
  <si>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</si>
  <si>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</si>
  <si>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</si>
  <si>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</si>
  <si>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</si>
  <si>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</si>
  <si>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</si>
  <si>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</si>
  <si>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</si>
  <si>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</si>
  <si>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</si>
  <si>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</si>
  <si>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</si>
  <si>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</si>
  <si>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</si>
  <si>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</si>
  <si>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</si>
  <si>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</si>
  <si>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</si>
  <si>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</si>
  <si>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</si>
  <si>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</si>
  <si>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</si>
  <si>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</si>
  <si>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</si>
  <si>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</si>
  <si>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</si>
  <si>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</si>
  <si>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</si>
  <si>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</si>
  <si>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</si>
  <si>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</si>
  <si>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</si>
  <si>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</si>
  <si>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</si>
  <si>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</si>
  <si>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</si>
  <si>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</si>
  <si>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</si>
  <si>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</si>
  <si>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</si>
  <si>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</si>
  <si>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</si>
  <si>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</si>
  <si>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</si>
  <si>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</si>
  <si>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</si>
  <si>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</si>
  <si>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</si>
  <si>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</si>
  <si>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</si>
  <si>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</si>
  <si>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</si>
  <si>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</si>
  <si>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</si>
  <si>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</si>
  <si>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</si>
  <si>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</si>
  <si>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</si>
  <si>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</si>
  <si>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</si>
  <si>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</si>
  <si>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</si>
  <si>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</si>
  <si>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</si>
  <si>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</si>
  <si>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</si>
  <si>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</si>
  <si>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</si>
  <si>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</si>
  <si>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</si>
  <si>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</si>
  <si>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</si>
  <si>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</si>
  <si>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</si>
  <si>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</si>
  <si>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</si>
  <si>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</si>
  <si>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</si>
  <si>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</si>
  <si>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</si>
  <si>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</si>
  <si>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</si>
  <si>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</si>
  <si>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</si>
  <si>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</si>
  <si>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</si>
  <si>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</si>
  <si>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</si>
  <si>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</si>
  <si>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</si>
  <si>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</si>
  <si>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</si>
  <si>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</si>
  <si>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</si>
  <si>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</si>
  <si>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</si>
  <si>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</si>
  <si>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</si>
  <si>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</si>
  <si>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</si>
  <si>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</si>
  <si>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</si>
  <si>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</si>
  <si>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</si>
  <si>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</si>
  <si>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</si>
  <si>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</si>
  <si>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</si>
  <si>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</si>
  <si>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</si>
  <si>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</si>
  <si>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</si>
  <si>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</si>
  <si>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</si>
  <si>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</si>
  <si>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</si>
  <si>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</si>
  <si>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</si>
  <si>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</si>
  <si>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</si>
  <si>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</si>
  <si>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</si>
  <si>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</si>
  <si>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</si>
  <si>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</si>
  <si>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</si>
  <si>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</si>
  <si>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</si>
  <si>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</si>
  <si>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</si>
  <si>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</si>
  <si>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</si>
  <si>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</si>
  <si>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</si>
  <si>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</si>
  <si>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</si>
  <si>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</si>
  <si>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</si>
  <si>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</si>
  <si>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</si>
  <si>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</si>
  <si>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</si>
  <si>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</si>
  <si>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</si>
  <si>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</si>
  <si>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</si>
  <si>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</si>
  <si>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</si>
  <si>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</si>
  <si>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</si>
  <si>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</si>
  <si>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</si>
  <si>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</si>
  <si>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</si>
  <si>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</si>
  <si>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</si>
  <si>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</si>
  <si>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</si>
  <si>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</si>
  <si>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</si>
  <si>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</si>
  <si>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</si>
  <si>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</si>
  <si>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</si>
  <si>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</si>
  <si>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</si>
  <si>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</si>
  <si>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</si>
  <si>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</si>
  <si>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</si>
  <si>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</si>
  <si>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</si>
  <si>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</si>
  <si>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</si>
  <si>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</si>
  <si>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</si>
  <si>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</si>
  <si>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</si>
  <si>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</si>
  <si>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</si>
  <si>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</si>
  <si>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</si>
  <si>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</si>
  <si>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</si>
  <si>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</si>
  <si>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</si>
  <si>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</si>
  <si>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</si>
  <si>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</si>
  <si>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</si>
  <si>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</si>
  <si>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</si>
  <si>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</si>
  <si>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</si>
  <si>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</si>
  <si>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</si>
  <si>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</si>
  <si>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</si>
  <si>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</si>
  <si>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</si>
  <si>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</si>
  <si>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</si>
  <si>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</si>
  <si>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</si>
  <si>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</si>
  <si>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</si>
  <si>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</si>
  <si>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</si>
  <si>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</si>
  <si>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</si>
  <si>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</si>
  <si>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</si>
  <si>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</si>
  <si>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</si>
  <si>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</si>
  <si>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</si>
  <si>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</si>
  <si>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</si>
  <si>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</si>
  <si>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</si>
  <si>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</si>
  <si>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</si>
  <si>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</si>
  <si>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</si>
  <si>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</si>
  <si>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</si>
  <si>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</si>
  <si>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</si>
  <si>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</si>
  <si>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</si>
  <si>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</si>
  <si>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</si>
  <si>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</si>
  <si>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</si>
  <si>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</si>
  <si>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</si>
  <si>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</si>
  <si>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</si>
  <si>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</si>
  <si>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</si>
  <si>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</si>
  <si>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</si>
  <si>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</si>
  <si>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</si>
  <si>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</si>
  <si>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</si>
  <si>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</si>
  <si>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</si>
  <si>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</si>
  <si>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</si>
  <si>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</si>
  <si>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</si>
  <si>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</si>
  <si>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</si>
  <si>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</si>
  <si>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</si>
  <si>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</si>
  <si>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</si>
  <si>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</si>
  <si>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</si>
  <si>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</si>
  <si>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</si>
  <si>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</si>
  <si>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</si>
  <si>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</si>
  <si>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</si>
  <si>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</si>
  <si>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</si>
  <si>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</si>
  <si>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</si>
  <si>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</si>
  <si>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</si>
  <si>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</si>
  <si>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</si>
  <si>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</si>
  <si>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</si>
  <si>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</si>
  <si>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</si>
  <si>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</si>
  <si>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</si>
  <si>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</si>
  <si>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</si>
  <si>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</si>
  <si>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</si>
  <si>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</si>
  <si>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</si>
  <si>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</si>
  <si>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</si>
  <si>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</si>
  <si>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</si>
  <si>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</si>
  <si>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</si>
  <si>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</si>
  <si>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</si>
  <si>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</si>
  <si>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</si>
  <si>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</si>
  <si>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</si>
  <si>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</si>
  <si>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</si>
  <si>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</si>
  <si>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</si>
  <si>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</si>
  <si>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</si>
  <si>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</si>
  <si>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</si>
  <si>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</si>
  <si>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</si>
  <si>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</si>
  <si>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</si>
  <si>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</si>
  <si>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</si>
  <si>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</si>
  <si>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</si>
  <si>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</si>
  <si>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</si>
  <si>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</si>
  <si>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</si>
  <si>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</si>
  <si>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</si>
  <si>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</si>
  <si>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</si>
  <si>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</si>
  <si>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</si>
  <si>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</si>
  <si>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</si>
  <si>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</si>
  <si>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</si>
  <si>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</si>
  <si>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</si>
  <si>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</si>
  <si>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</si>
  <si>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</si>
  <si>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</si>
  <si>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</si>
  <si>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</si>
  <si>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</si>
  <si>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</si>
  <si>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</si>
  <si>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</si>
  <si>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</si>
  <si>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</si>
  <si>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</si>
  <si>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</si>
  <si>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</si>
  <si>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</si>
  <si>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</si>
  <si>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</si>
  <si>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</si>
  <si>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</si>
  <si>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</si>
  <si>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</si>
  <si>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</si>
  <si>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</si>
  <si>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</si>
  <si>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</si>
  <si>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</si>
  <si>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</si>
  <si>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</si>
  <si>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</si>
  <si>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</si>
  <si>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</si>
  <si>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</si>
  <si>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</si>
  <si>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</si>
  <si>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</si>
  <si>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</si>
  <si>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</si>
  <si>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</si>
  <si>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</si>
  <si>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</si>
  <si>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</si>
  <si>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</si>
  <si>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</si>
  <si>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</si>
  <si>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</si>
  <si>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</si>
  <si>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</si>
  <si>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</si>
  <si>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</si>
  <si>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</si>
  <si>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</si>
  <si>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</si>
  <si>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</si>
  <si>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</si>
  <si>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</si>
  <si>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</si>
  <si>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</si>
  <si>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</si>
  <si>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</si>
  <si>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</si>
  <si>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</si>
  <si>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</si>
  <si>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</si>
  <si>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</si>
  <si>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</si>
  <si>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</si>
  <si>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</si>
  <si>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</si>
  <si>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</si>
  <si>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</si>
  <si>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</si>
  <si>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</si>
  <si>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</si>
  <si>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</si>
  <si>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</si>
  <si>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</si>
  <si>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</si>
  <si>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</si>
  <si>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</si>
  <si>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</si>
  <si>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</si>
  <si>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</si>
  <si>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</si>
  <si>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</si>
  <si>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</si>
  <si>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</si>
  <si>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</si>
  <si>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</si>
  <si>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</si>
  <si>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</si>
  <si>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</si>
  <si>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</si>
  <si>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</si>
  <si>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</si>
  <si>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</si>
  <si>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</si>
  <si>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</si>
  <si>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</si>
  <si>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</si>
  <si>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</si>
  <si>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</si>
  <si>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</si>
  <si>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</si>
  <si>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</si>
  <si>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</si>
  <si>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</si>
  <si>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</si>
  <si>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</si>
  <si>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</si>
  <si>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</si>
  <si>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</si>
  <si>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</si>
  <si>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</si>
  <si>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</si>
  <si>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</si>
  <si>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</si>
  <si>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</si>
  <si>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</si>
  <si>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</si>
  <si>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</si>
  <si>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</si>
  <si>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</si>
  <si>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</si>
  <si>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</si>
  <si>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</si>
  <si>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</si>
  <si>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</si>
  <si>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</si>
  <si>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</si>
  <si>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</si>
  <si>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</si>
  <si>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</si>
  <si>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</si>
  <si>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</si>
  <si>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</si>
  <si>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</si>
  <si>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</si>
  <si>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</si>
  <si>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</si>
  <si>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</si>
  <si>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</si>
  <si>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</si>
  <si>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</si>
  <si>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</si>
  <si>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</si>
  <si>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</si>
  <si>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</si>
  <si>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</si>
  <si>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</si>
  <si>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</si>
  <si>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</si>
  <si>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</si>
  <si>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</si>
  <si>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</si>
  <si>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</si>
  <si>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</si>
  <si>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</si>
  <si>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</si>
  <si>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</si>
  <si>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</si>
  <si>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</si>
  <si>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</si>
  <si>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</si>
  <si>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</si>
  <si>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</si>
  <si>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</si>
  <si>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</si>
  <si>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</si>
  <si>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</si>
  <si>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</si>
  <si>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</si>
  <si>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</si>
  <si>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</si>
  <si>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</si>
  <si>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</si>
  <si>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</si>
  <si>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</si>
  <si>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</si>
  <si>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</si>
  <si>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</si>
  <si>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</si>
  <si>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</si>
  <si>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</si>
  <si>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</si>
  <si>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</si>
  <si>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</si>
  <si>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</si>
  <si>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</si>
  <si>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</si>
  <si>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</si>
  <si>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</si>
  <si>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</si>
  <si>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</si>
  <si>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</si>
  <si>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</si>
  <si>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</si>
  <si>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</si>
  <si>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</si>
  <si>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</si>
  <si>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</si>
  <si>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</si>
  <si>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</si>
  <si>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</si>
  <si>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</si>
  <si>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</si>
  <si>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</si>
  <si>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</si>
  <si>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</si>
  <si>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</si>
  <si>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</si>
  <si>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</si>
  <si>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</si>
  <si>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</si>
  <si>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</si>
  <si>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</si>
  <si>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</si>
  <si>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</si>
  <si>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</si>
  <si>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</si>
  <si>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</si>
  <si>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</si>
  <si>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</si>
  <si>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</si>
  <si>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</si>
  <si>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</si>
  <si>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</si>
  <si>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</si>
  <si>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</si>
  <si>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</si>
  <si>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</si>
  <si>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</si>
  <si>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</si>
  <si>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</si>
  <si>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</si>
  <si>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</si>
  <si>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</si>
  <si>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</si>
  <si>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</si>
  <si>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</si>
  <si>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</si>
  <si>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</si>
  <si>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</si>
  <si>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</si>
  <si>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</si>
  <si>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</si>
  <si>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</si>
  <si>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</si>
  <si>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</si>
  <si>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</si>
  <si>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</si>
  <si>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</si>
  <si>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</si>
  <si>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</si>
  <si>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</si>
  <si>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</si>
  <si>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</si>
  <si>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</si>
  <si>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</si>
  <si>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</si>
  <si>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</si>
  <si>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</si>
  <si>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</si>
  <si>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</si>
  <si>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</si>
  <si>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</si>
  <si>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</si>
  <si>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</si>
  <si>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</si>
  <si>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</si>
  <si>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</si>
  <si>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</si>
  <si>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</si>
  <si>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</si>
  <si>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</si>
  <si>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</si>
  <si>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</si>
  <si>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</si>
  <si>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</si>
  <si>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</si>
  <si>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</si>
  <si>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</si>
  <si>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</si>
  <si>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</si>
  <si>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</si>
  <si>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</si>
  <si>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</si>
  <si>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</si>
  <si>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</si>
  <si>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</si>
  <si>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</si>
  <si>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</si>
  <si>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</si>
  <si>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</si>
  <si>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</si>
  <si>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</si>
  <si>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</si>
  <si>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</si>
  <si>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</si>
  <si>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</si>
  <si>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</si>
  <si>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</si>
  <si>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</si>
  <si>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</si>
  <si>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</si>
  <si>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</si>
  <si>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</si>
  <si>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</si>
  <si>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</si>
  <si>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</si>
  <si>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</si>
  <si>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</si>
  <si>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</si>
  <si>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</si>
  <si>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</si>
  <si>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</si>
  <si>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</si>
  <si>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</si>
  <si>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</si>
  <si>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</si>
  <si>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</si>
  <si>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</si>
  <si>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</si>
  <si>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</si>
  <si>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</si>
  <si>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</si>
  <si>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</si>
  <si>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</si>
  <si>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</si>
  <si>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</si>
  <si>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</si>
  <si>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</si>
  <si>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</si>
  <si>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</si>
  <si>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</si>
  <si>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</si>
  <si>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</si>
  <si>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</si>
  <si>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</si>
  <si>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</si>
  <si>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</si>
  <si>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</si>
  <si>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</si>
  <si>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</si>
  <si>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</si>
  <si>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</si>
  <si>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</si>
  <si>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</si>
  <si>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</si>
  <si>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</si>
  <si>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</si>
  <si>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</si>
  <si>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</si>
  <si>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</si>
  <si>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</si>
  <si>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</si>
  <si>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</si>
  <si>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</si>
  <si>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</si>
  <si>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</si>
  <si>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</si>
  <si>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</si>
  <si>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</si>
  <si>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</si>
  <si>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</si>
  <si>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</si>
  <si>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</si>
  <si>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</si>
  <si>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</si>
  <si>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</si>
  <si>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</si>
  <si>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</si>
  <si>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</si>
  <si>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</si>
  <si>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</si>
  <si>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</si>
  <si>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</si>
  <si>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</si>
  <si>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</si>
  <si>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</si>
  <si>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</si>
  <si>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</si>
  <si>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</si>
  <si>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</si>
  <si>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</si>
  <si>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</si>
  <si>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</si>
  <si>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</si>
  <si>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</si>
  <si>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</si>
  <si>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</si>
  <si>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</si>
  <si>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</si>
  <si>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</si>
  <si>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</si>
  <si>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</si>
  <si>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</si>
  <si>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</si>
  <si>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</si>
  <si>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</si>
  <si>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</si>
  <si>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</si>
  <si>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</si>
  <si>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</si>
  <si>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</si>
  <si>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</si>
  <si>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</si>
  <si>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</si>
  <si>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</si>
  <si>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</si>
  <si>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</si>
  <si>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</si>
  <si>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</si>
  <si>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</si>
  <si>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</si>
  <si>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</si>
  <si>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</si>
  <si>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</si>
  <si>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</si>
  <si>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</si>
  <si>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</si>
  <si>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</si>
  <si>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</si>
  <si>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</si>
  <si>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</si>
  <si>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</si>
  <si>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</si>
  <si>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</si>
  <si>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</si>
  <si>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</si>
  <si>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</si>
  <si>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</si>
  <si>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</si>
  <si>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</si>
  <si>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</si>
  <si>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</si>
  <si>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</si>
  <si>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</si>
  <si>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</si>
  <si>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</si>
  <si>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</si>
  <si>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</si>
  <si>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</si>
  <si>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</si>
  <si>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</si>
  <si>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</si>
  <si>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</si>
  <si>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</si>
  <si>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</si>
  <si>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</si>
  <si>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</si>
  <si>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</si>
  <si>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</si>
  <si>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</si>
  <si>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</si>
  <si>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</si>
  <si>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</si>
  <si>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</si>
  <si>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</si>
  <si>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</si>
  <si>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</si>
  <si>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</si>
  <si>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</si>
  <si>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</si>
  <si>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</si>
  <si>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</si>
  <si>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</si>
  <si>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</si>
  <si>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</si>
  <si>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</si>
  <si>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</si>
  <si>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</si>
  <si>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</si>
  <si>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</si>
  <si>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</si>
  <si>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</si>
  <si>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</si>
  <si>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</si>
  <si>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</si>
  <si>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</si>
  <si>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</si>
  <si>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</si>
  <si>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</si>
  <si>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</si>
  <si>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</si>
  <si>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</si>
  <si>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</si>
  <si>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</si>
  <si>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</si>
  <si>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</si>
  <si>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</si>
  <si>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</si>
  <si>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</si>
  <si>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</si>
  <si>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</si>
  <si>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</si>
  <si>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</si>
  <si>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</si>
  <si>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</si>
  <si>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</si>
  <si>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</si>
  <si>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</si>
  <si>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</si>
  <si>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</si>
  <si>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</si>
  <si>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</si>
  <si>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</si>
  <si>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</si>
  <si>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</si>
  <si>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</si>
  <si>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</si>
  <si>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</si>
  <si>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</si>
  <si>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</si>
  <si>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</si>
  <si>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</si>
  <si>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</si>
  <si>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</si>
  <si>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</si>
  <si>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</si>
  <si>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</si>
  <si>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</si>
  <si>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</si>
  <si>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</si>
  <si>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</si>
  <si>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</si>
  <si>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</si>
  <si>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</si>
  <si>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</si>
  <si>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</si>
  <si>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</si>
  <si>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</si>
  <si>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</si>
  <si>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</si>
  <si>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</si>
  <si>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</si>
  <si>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</si>
  <si>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</si>
  <si>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</si>
  <si>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</si>
  <si>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</si>
  <si>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</si>
  <si>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</si>
  <si>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</si>
  <si>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</si>
  <si>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</si>
  <si>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</si>
  <si>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</si>
  <si>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</si>
  <si>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</si>
  <si>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</si>
  <si>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</si>
  <si>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</si>
  <si>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</si>
  <si>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</si>
  <si>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</si>
  <si>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</si>
  <si>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</si>
  <si>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</si>
  <si>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</si>
  <si>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</si>
  <si>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</si>
  <si>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</si>
  <si>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</si>
  <si>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</si>
  <si>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</si>
  <si>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</si>
  <si>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</si>
  <si>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</si>
  <si>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</si>
  <si>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</si>
  <si>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</si>
  <si>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</si>
  <si>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</si>
  <si>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</si>
  <si>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</si>
  <si>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</si>
  <si>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</si>
  <si>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</si>
  <si>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</si>
  <si>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</si>
  <si>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</si>
  <si>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</si>
  <si>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</si>
  <si>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</si>
  <si>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</si>
  <si>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</si>
  <si>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</si>
  <si>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</si>
  <si>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</si>
  <si>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</si>
  <si>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</si>
  <si>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</si>
  <si>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</si>
  <si>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</si>
  <si>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</si>
  <si>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</si>
  <si>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</si>
  <si>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</si>
  <si>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</si>
  <si>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</si>
  <si>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</si>
  <si>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</si>
  <si>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</si>
  <si>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</si>
  <si>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</si>
  <si>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</si>
  <si>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</si>
  <si>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</si>
  <si>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</si>
  <si>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</si>
  <si>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</si>
  <si>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</si>
  <si>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</si>
  <si>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</si>
  <si>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</si>
  <si>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</si>
  <si>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</si>
  <si>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</si>
  <si>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</si>
  <si>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</si>
  <si>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</si>
  <si>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</si>
  <si>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</si>
  <si>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</si>
  <si>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</si>
  <si>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</si>
  <si>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</si>
  <si>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</si>
  <si>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</si>
  <si>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</si>
  <si>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</si>
  <si>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</si>
  <si>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</si>
  <si>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</si>
  <si>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</si>
  <si>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</si>
  <si>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</si>
  <si>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</si>
  <si>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</si>
  <si>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</si>
  <si>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</si>
  <si>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</si>
  <si>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</si>
  <si>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</si>
  <si>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</si>
  <si>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</si>
  <si>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</si>
  <si>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</si>
  <si>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</si>
  <si>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</si>
  <si>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</si>
  <si>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</si>
  <si>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</si>
  <si>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</si>
  <si>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</si>
  <si>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</si>
  <si>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</si>
  <si>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</si>
  <si>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</si>
  <si>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</si>
  <si>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</si>
  <si>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</si>
  <si>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</si>
  <si>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</si>
  <si>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</si>
  <si>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</si>
  <si>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</si>
  <si>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</si>
  <si>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</si>
  <si>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</si>
  <si>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</si>
  <si>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</si>
  <si>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</si>
  <si>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</si>
  <si>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</si>
  <si>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</si>
  <si>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</si>
  <si>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</si>
  <si>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</si>
  <si>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</si>
  <si>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</si>
  <si>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</si>
  <si>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</si>
  <si>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</si>
  <si>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</si>
  <si>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</si>
  <si>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</si>
  <si>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</si>
  <si>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</si>
  <si>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</si>
  <si>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</si>
  <si>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</si>
  <si>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</si>
  <si>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</si>
  <si>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</si>
  <si>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</si>
  <si>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</si>
  <si>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</si>
  <si>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</si>
  <si>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</si>
  <si>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</si>
  <si>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</si>
  <si>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</si>
  <si>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</si>
  <si>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</si>
  <si>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</si>
  <si>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</si>
  <si>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</si>
  <si>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</si>
  <si>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</si>
  <si>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</si>
  <si>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</si>
  <si>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</si>
  <si>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</si>
  <si>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</si>
  <si>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</si>
  <si>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</si>
  <si>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</si>
  <si>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</si>
  <si>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</si>
  <si>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</si>
  <si>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</si>
  <si>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</si>
  <si>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</si>
  <si>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</si>
  <si>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</si>
  <si>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</si>
  <si>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</si>
  <si>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</si>
  <si>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</si>
  <si>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</si>
  <si>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</si>
  <si>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</si>
  <si>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</si>
  <si>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</si>
  <si>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</si>
  <si>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</si>
  <si>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</si>
  <si>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</si>
  <si>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</si>
  <si>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</si>
  <si>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</si>
  <si>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</si>
  <si>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</si>
  <si>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</si>
  <si>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</si>
  <si>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</si>
  <si>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</si>
  <si>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</si>
  <si>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</si>
  <si>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</si>
  <si>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</si>
  <si>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</si>
  <si>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</si>
  <si>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</si>
  <si>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</si>
  <si>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</si>
  <si>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</si>
  <si>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</si>
  <si>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</si>
  <si>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</si>
  <si>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</si>
  <si>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</si>
  <si>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</si>
  <si>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</si>
  <si>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</si>
  <si>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</si>
  <si>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</si>
  <si>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</si>
  <si>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</si>
  <si>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</si>
  <si>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</si>
  <si>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</si>
  <si>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</si>
  <si>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</si>
  <si>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</si>
  <si>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</si>
  <si>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</si>
  <si>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</si>
  <si>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</si>
  <si>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</si>
  <si>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</si>
  <si>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</si>
  <si>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</si>
  <si>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</si>
  <si>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</si>
  <si>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</si>
  <si>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</si>
  <si>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</si>
  <si>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</si>
  <si>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</si>
  <si>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</si>
  <si>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</si>
  <si>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</si>
  <si>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</si>
  <si>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</si>
  <si>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</si>
  <si>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</si>
  <si>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</si>
  <si>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</si>
  <si>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</si>
  <si>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</si>
  <si>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</si>
  <si>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</si>
  <si>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</si>
  <si>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</si>
  <si>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</si>
  <si>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</si>
  <si>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</si>
  <si>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</si>
  <si>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</si>
  <si>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</si>
  <si>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</si>
  <si>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</si>
  <si>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</si>
  <si>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</si>
  <si>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</si>
  <si>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</si>
  <si>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</si>
  <si>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</si>
  <si>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</si>
  <si>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</si>
  <si>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</si>
  <si>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</si>
  <si>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</si>
  <si>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</si>
  <si>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</si>
  <si>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</si>
  <si>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</si>
  <si>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</si>
  <si>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</si>
  <si>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</si>
  <si>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</si>
  <si>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</si>
  <si>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</si>
  <si>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</si>
  <si>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</si>
  <si>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</si>
  <si>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</si>
  <si>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</si>
  <si>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</si>
  <si>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</si>
  <si>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</si>
  <si>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</si>
  <si>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</si>
  <si>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</si>
  <si>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</si>
  <si>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</si>
  <si>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</si>
  <si>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</si>
  <si>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</si>
  <si>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</si>
  <si>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</si>
  <si>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</si>
  <si>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</si>
  <si>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</si>
  <si>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</si>
  <si>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</si>
  <si>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</si>
  <si>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</si>
  <si>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</si>
  <si>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</si>
  <si>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</si>
  <si>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</si>
  <si>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</si>
  <si>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</si>
  <si>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</si>
  <si>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</si>
  <si>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</si>
  <si>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</si>
  <si>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</si>
  <si>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</si>
  <si>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</si>
  <si>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</si>
  <si>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</si>
  <si>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</si>
  <si>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</si>
  <si>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</si>
  <si>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</si>
  <si>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</si>
  <si>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</si>
  <si>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</si>
  <si>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</si>
  <si>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</si>
  <si>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</si>
  <si>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</si>
  <si>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</si>
  <si>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</si>
  <si>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</si>
  <si>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</si>
  <si>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</si>
  <si>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</si>
  <si>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</si>
  <si>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</si>
  <si>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</si>
  <si>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</si>
  <si>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</si>
  <si>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</si>
  <si>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</si>
  <si>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</si>
  <si>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</si>
  <si>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</si>
  <si>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</si>
  <si>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</si>
  <si>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</si>
  <si>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</si>
  <si>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</si>
  <si>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</si>
  <si>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</si>
  <si>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</si>
  <si>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</si>
  <si>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</si>
  <si>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</si>
  <si>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</si>
  <si>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</si>
  <si>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</si>
  <si>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</si>
  <si>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</si>
  <si>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</si>
  <si>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</si>
  <si>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</si>
  <si>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</si>
  <si>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</si>
  <si>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</si>
  <si>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</si>
  <si>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</si>
  <si>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</si>
  <si>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</si>
  <si>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</si>
  <si>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</si>
  <si>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</si>
  <si>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</si>
  <si>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</si>
  <si>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</si>
  <si>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</si>
  <si>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</si>
  <si>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</si>
  <si>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</si>
  <si>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</si>
  <si>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</si>
  <si>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</si>
  <si>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</si>
  <si>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</si>
  <si>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</si>
  <si>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</si>
  <si>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</si>
  <si>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</si>
  <si>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</si>
  <si>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</si>
  <si>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</si>
  <si>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</si>
  <si>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</si>
  <si>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</si>
  <si>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</si>
  <si>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</si>
  <si>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</si>
  <si>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</si>
  <si>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</si>
  <si>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</si>
  <si>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</si>
  <si>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</si>
  <si>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</si>
  <si>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</si>
  <si>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</si>
  <si>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</si>
  <si>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</si>
  <si>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</si>
  <si>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</si>
  <si>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</si>
  <si>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</si>
  <si>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</si>
  <si>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</si>
  <si>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</si>
  <si>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</si>
  <si>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</si>
  <si>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</si>
  <si>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</si>
  <si>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</si>
  <si>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</si>
  <si>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</si>
  <si>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</si>
  <si>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</si>
  <si>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</si>
  <si>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</si>
  <si>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</si>
  <si>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</si>
  <si>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</si>
  <si>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</si>
  <si>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</si>
  <si>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</si>
  <si>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</si>
  <si>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</si>
  <si>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</si>
  <si>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</si>
  <si>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</si>
  <si>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</si>
  <si>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</si>
  <si>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</si>
  <si>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</si>
  <si>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</si>
  <si>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</si>
  <si>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</si>
  <si>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</si>
  <si>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</si>
  <si>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</si>
  <si>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</si>
  <si>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</si>
  <si>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</si>
  <si>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</si>
  <si>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</si>
  <si>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</si>
  <si>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</si>
  <si>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</si>
  <si>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</si>
  <si>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</si>
  <si>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</si>
  <si>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</si>
  <si>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</si>
  <si>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</si>
  <si>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</si>
  <si>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</si>
  <si>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</si>
  <si>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</si>
  <si>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</si>
  <si>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</si>
  <si>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</si>
  <si>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</si>
  <si>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</si>
  <si>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</si>
  <si>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</si>
  <si>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</si>
  <si>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</si>
  <si>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</si>
  <si>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</si>
  <si>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</si>
  <si>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</si>
  <si>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</si>
  <si>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</si>
  <si>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</si>
  <si>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</si>
  <si>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</si>
  <si>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</si>
  <si>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</si>
  <si>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</si>
  <si>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</si>
  <si>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</si>
  <si>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</si>
  <si>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</si>
  <si>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</si>
  <si>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</si>
  <si>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</si>
  <si>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</si>
  <si>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</si>
  <si>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</si>
  <si>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</si>
  <si>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</si>
  <si>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</si>
  <si>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</si>
  <si>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</si>
  <si>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</si>
  <si>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</si>
  <si>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</si>
  <si>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</si>
  <si>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</si>
  <si>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</si>
  <si>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</si>
  <si>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</si>
  <si>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</si>
  <si>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</si>
  <si>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</si>
  <si>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</si>
  <si>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</si>
  <si>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</si>
  <si>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</si>
  <si>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</si>
  <si>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</si>
  <si>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</si>
  <si>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</si>
  <si>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</si>
  <si>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</si>
  <si>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</si>
  <si>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</si>
  <si>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</si>
  <si>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</si>
  <si>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</si>
  <si>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</si>
  <si>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</si>
  <si>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</si>
  <si>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</si>
  <si>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</si>
  <si>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</si>
  <si>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</si>
  <si>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</si>
  <si>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</si>
  <si>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</si>
  <si>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</si>
  <si>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</si>
  <si>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</si>
  <si>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</si>
  <si>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</si>
  <si>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</si>
  <si>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</si>
  <si>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</si>
  <si>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</si>
  <si>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</si>
  <si>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</si>
  <si>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</si>
  <si>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</si>
  <si>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</si>
  <si>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</si>
  <si>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</si>
  <si>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</si>
  <si>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</si>
  <si>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</si>
  <si>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</si>
  <si>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</si>
  <si>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</si>
  <si>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</si>
  <si>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</si>
  <si>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</si>
  <si>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</si>
  <si>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</si>
  <si>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</si>
  <si>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</si>
  <si>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</si>
  <si>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</si>
  <si>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</si>
  <si>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</si>
  <si>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</si>
  <si>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</si>
  <si>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</si>
  <si>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</si>
  <si>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</si>
  <si>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</si>
  <si>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</si>
  <si>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</si>
  <si>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</si>
  <si>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</si>
  <si>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</si>
  <si>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</si>
  <si>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</si>
  <si>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</si>
  <si>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</si>
  <si>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</si>
  <si>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</si>
  <si>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</si>
  <si>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</si>
  <si>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</si>
  <si>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</si>
  <si>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</si>
  <si>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</si>
  <si>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</si>
  <si>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</si>
  <si>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</si>
  <si>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</si>
  <si>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</si>
  <si>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</si>
  <si>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</si>
  <si>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</si>
  <si>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</si>
  <si>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</si>
  <si>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</si>
  <si>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</si>
  <si>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</si>
  <si>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</si>
  <si>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</si>
  <si>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</si>
  <si>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</si>
  <si>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</si>
  <si>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</si>
  <si>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</si>
  <si>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</si>
  <si>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</si>
  <si>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</si>
  <si>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</si>
  <si>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</si>
  <si>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</si>
  <si>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</si>
  <si>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</si>
  <si>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</si>
  <si>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</si>
  <si>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</si>
  <si>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</si>
  <si>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</si>
  <si>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</si>
  <si>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</si>
  <si>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</si>
  <si>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</si>
  <si>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</si>
  <si>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</si>
  <si>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</si>
  <si>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</si>
  <si>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</si>
  <si>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</si>
  <si>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</si>
  <si>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</si>
  <si>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</si>
  <si>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</si>
  <si>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</si>
  <si>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</si>
  <si>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</si>
  <si>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</si>
  <si>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</si>
  <si>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</si>
  <si>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</si>
  <si>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</si>
  <si>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</si>
  <si>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</si>
  <si>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</si>
  <si>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</si>
  <si>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</si>
  <si>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</si>
  <si>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</si>
  <si>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</si>
  <si>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</si>
  <si>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</si>
  <si>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</si>
  <si>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</si>
  <si>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</si>
  <si>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</si>
  <si>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</si>
  <si>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</si>
  <si>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</si>
  <si>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</si>
  <si>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</si>
  <si>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</si>
  <si>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</si>
  <si>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</si>
  <si>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</si>
  <si>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</si>
  <si>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</si>
  <si>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</si>
  <si>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</si>
  <si>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</si>
  <si>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</si>
  <si>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</si>
  <si>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</si>
  <si>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</si>
  <si>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</si>
  <si>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</si>
  <si>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</si>
  <si>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</si>
  <si>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</si>
  <si>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</si>
  <si>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</si>
  <si>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</si>
  <si>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</si>
  <si>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</si>
  <si>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</si>
  <si>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</si>
  <si>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</si>
  <si>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</si>
  <si>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</si>
  <si>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</si>
  <si>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</si>
  <si>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</si>
  <si>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</si>
  <si>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</si>
  <si>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</si>
  <si>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</si>
  <si>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</si>
  <si>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</si>
  <si>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</si>
  <si>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</si>
  <si>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</si>
  <si>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</si>
  <si>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</si>
  <si>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</si>
  <si>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</si>
  <si>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</si>
  <si>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</si>
  <si>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</si>
  <si>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</si>
  <si>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</si>
  <si>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</si>
  <si>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</si>
  <si>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</si>
  <si>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</si>
  <si>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</si>
  <si>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</si>
  <si>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</si>
  <si>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</si>
  <si>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</si>
  <si>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</si>
  <si>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</si>
  <si>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</si>
  <si>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</si>
  <si>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</si>
  <si>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</si>
  <si>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</si>
  <si>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</si>
  <si>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</si>
  <si>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</si>
  <si>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</si>
  <si>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</si>
  <si>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</si>
  <si>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</si>
  <si>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</si>
  <si>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</si>
  <si>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</si>
  <si>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</si>
  <si>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</si>
  <si>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</si>
  <si>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</si>
  <si>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</si>
  <si>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</si>
  <si>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</si>
  <si>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</si>
  <si>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</si>
  <si>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</si>
  <si>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</si>
  <si>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</si>
  <si>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</si>
  <si>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</si>
  <si>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</si>
  <si>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</si>
  <si>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</si>
  <si>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</si>
  <si>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</si>
  <si>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</si>
  <si>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</si>
  <si>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</si>
  <si>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</si>
  <si>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</si>
  <si>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</si>
  <si>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</si>
  <si>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</si>
  <si>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</si>
  <si>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</si>
  <si>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</si>
  <si>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</si>
  <si>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</si>
  <si>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</si>
  <si>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</si>
  <si>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</si>
  <si>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</si>
  <si>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</si>
  <si>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</si>
  <si>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</si>
  <si>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</si>
  <si>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</si>
  <si>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</si>
  <si>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</si>
  <si>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</si>
  <si>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</si>
  <si>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</si>
  <si>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</si>
  <si>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</si>
  <si>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</si>
  <si>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</si>
  <si>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</si>
  <si>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</si>
  <si>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</si>
  <si>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</si>
  <si>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</si>
  <si>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</si>
  <si>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</si>
  <si>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</si>
  <si>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</si>
  <si>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</si>
  <si>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</si>
  <si>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</si>
  <si>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</si>
  <si>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</si>
  <si>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</si>
  <si>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</si>
  <si>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</si>
  <si>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</si>
  <si>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</si>
  <si>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</si>
  <si>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</si>
  <si>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</si>
  <si>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</si>
  <si>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</si>
  <si>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</si>
  <si>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</si>
  <si>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</si>
  <si>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</si>
  <si>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</si>
  <si>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</si>
  <si>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</si>
  <si>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</si>
  <si>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</si>
  <si>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</si>
  <si>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</si>
  <si>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</si>
  <si>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</si>
  <si>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</si>
  <si>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</si>
  <si>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</si>
  <si>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</si>
  <si>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</si>
  <si>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</si>
  <si>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</si>
  <si>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</si>
  <si>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</si>
  <si>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</si>
  <si>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</si>
  <si>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</si>
  <si>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</si>
  <si>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</si>
  <si>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</si>
  <si>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</si>
  <si>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</si>
  <si>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</si>
  <si>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</si>
  <si>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</si>
  <si>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</si>
  <si>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</si>
  <si>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</si>
  <si>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</si>
  <si>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</si>
  <si>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</si>
  <si>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</si>
  <si>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</si>
  <si>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</si>
  <si>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</si>
  <si>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</si>
  <si>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</si>
  <si>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</si>
  <si>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</si>
  <si>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</si>
  <si>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</si>
  <si>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</si>
  <si>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</si>
  <si>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</si>
  <si>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</si>
  <si>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</si>
  <si>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</si>
  <si>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</si>
  <si>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</si>
  <si>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</si>
  <si>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</si>
  <si>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</si>
  <si>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</si>
  <si>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</si>
  <si>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</si>
  <si>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</si>
  <si>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</si>
  <si>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</si>
  <si>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</si>
  <si>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</si>
  <si>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</si>
  <si>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</si>
  <si>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</si>
  <si>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</si>
  <si>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</si>
  <si>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</si>
  <si>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</si>
  <si>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</si>
  <si>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</si>
  <si>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</si>
  <si>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</si>
  <si>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</si>
  <si>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</si>
  <si>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</si>
  <si>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</si>
  <si>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</si>
  <si>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</si>
  <si>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</si>
  <si>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</si>
  <si>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</si>
  <si>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</si>
  <si>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</si>
  <si>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</si>
  <si>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</si>
  <si>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</si>
  <si>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</si>
  <si>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</si>
  <si>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</si>
  <si>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</si>
  <si>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</si>
  <si>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</si>
  <si>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</si>
  <si>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</si>
  <si>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</si>
  <si>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</si>
  <si>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</si>
  <si>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</si>
  <si>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</si>
  <si>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</si>
  <si>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</si>
  <si>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</si>
  <si>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</si>
  <si>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</si>
  <si>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</si>
  <si>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</si>
  <si>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</si>
  <si>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</si>
  <si>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</si>
  <si>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</si>
  <si>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</si>
  <si>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</si>
  <si>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</si>
  <si>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</si>
  <si>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</si>
  <si>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</si>
  <si>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</si>
  <si>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</si>
  <si>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</si>
  <si>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</si>
  <si>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</si>
  <si>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</si>
  <si>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</si>
  <si>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</si>
  <si>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</si>
  <si>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</si>
  <si>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</si>
  <si>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</si>
  <si>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</si>
  <si>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</si>
  <si>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</si>
  <si>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</si>
  <si>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</si>
  <si>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</si>
  <si>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</si>
  <si>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</si>
  <si>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</si>
  <si>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</si>
  <si>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</si>
  <si>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</si>
  <si>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</si>
  <si>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</si>
  <si>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</si>
  <si>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</si>
  <si>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</si>
  <si>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</si>
  <si>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</si>
  <si>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</si>
  <si>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</si>
  <si>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</si>
  <si>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</si>
  <si>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</si>
  <si>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</si>
  <si>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</si>
  <si>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</si>
  <si>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</si>
  <si>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</si>
  <si>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</si>
  <si>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</si>
  <si>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</si>
  <si>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</si>
  <si>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</si>
  <si>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</si>
  <si>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</si>
  <si>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</si>
  <si>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</si>
  <si>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</si>
  <si>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</si>
  <si>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</si>
  <si>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</si>
  <si>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</si>
  <si>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</si>
  <si>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</si>
  <si>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</si>
  <si>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</si>
  <si>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</si>
  <si>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</si>
  <si>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</si>
  <si>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</si>
  <si>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</si>
  <si>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</si>
  <si>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</si>
  <si>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</si>
  <si>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</si>
  <si>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</si>
  <si>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</si>
  <si>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</si>
  <si>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</si>
  <si>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</si>
  <si>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</si>
  <si>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</si>
  <si>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</si>
  <si>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</si>
  <si>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</si>
  <si>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</si>
  <si>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</si>
  <si>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</si>
  <si>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</si>
  <si>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</si>
  <si>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</si>
  <si>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</si>
  <si>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</si>
  <si>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</si>
  <si>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</si>
  <si>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</si>
  <si>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</si>
  <si>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</si>
  <si>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</si>
  <si>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</si>
  <si>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</si>
  <si>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</si>
  <si>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</si>
  <si>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</si>
  <si>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</si>
  <si>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</si>
  <si>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</si>
  <si>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</si>
  <si>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</si>
  <si>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</si>
  <si>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</si>
  <si>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</si>
  <si>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</si>
  <si>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</si>
  <si>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</si>
  <si>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</si>
  <si>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</si>
  <si>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</si>
  <si>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</si>
  <si>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</si>
  <si>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</si>
  <si>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</si>
  <si>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</si>
  <si>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</si>
  <si>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</si>
  <si>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</si>
  <si>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</si>
  <si>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</si>
  <si>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</si>
  <si>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</si>
  <si>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</si>
  <si>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</si>
  <si>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</si>
  <si>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</si>
  <si>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</si>
  <si>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</si>
  <si>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</si>
  <si>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</si>
  <si>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</si>
  <si>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</si>
  <si>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</si>
  <si>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</si>
  <si>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</si>
  <si>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</si>
  <si>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</si>
  <si>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</si>
  <si>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</si>
  <si>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</si>
  <si>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</si>
  <si>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</si>
  <si>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</si>
  <si>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</si>
  <si>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</si>
  <si>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</si>
  <si>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</si>
  <si>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</si>
  <si>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</si>
  <si>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</si>
  <si>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</si>
  <si>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</si>
  <si>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</si>
  <si>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</si>
  <si>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</si>
  <si>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</si>
  <si>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</si>
  <si>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</si>
  <si>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</si>
  <si>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</si>
  <si>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</si>
  <si>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</si>
  <si>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</si>
  <si>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</si>
  <si>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</si>
  <si>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</si>
  <si>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</si>
  <si>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</si>
  <si>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</si>
  <si>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</si>
  <si>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</si>
  <si>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</si>
  <si>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</si>
  <si>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</si>
  <si>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</si>
  <si>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</si>
  <si>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</si>
  <si>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</si>
  <si>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</si>
  <si>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</si>
  <si>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</si>
  <si>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</si>
  <si>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</si>
  <si>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</si>
  <si>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</si>
  <si>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</si>
  <si>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</si>
  <si>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</si>
  <si>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</si>
  <si>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</si>
  <si>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</si>
  <si>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</si>
  <si>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</si>
  <si>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</si>
  <si>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</si>
  <si>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</si>
  <si>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</si>
  <si>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</si>
  <si>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</si>
  <si>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</si>
  <si>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</si>
  <si>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</si>
  <si>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</si>
  <si>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</si>
  <si>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</si>
  <si>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</si>
  <si>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</si>
  <si>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</si>
  <si>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</si>
  <si>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</si>
  <si>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</si>
  <si>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</si>
  <si>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</si>
  <si>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</si>
  <si>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</si>
  <si>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</si>
  <si>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</si>
  <si>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</si>
  <si>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</si>
  <si>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</si>
  <si>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</si>
  <si>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</si>
  <si>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</si>
  <si>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</si>
  <si>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</si>
  <si>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</si>
  <si>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</si>
  <si>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</si>
  <si>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</si>
  <si>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</si>
  <si>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</si>
  <si>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</si>
  <si>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</si>
  <si>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</si>
  <si>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</si>
  <si>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</si>
  <si>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</si>
  <si>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</si>
  <si>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</si>
  <si>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</si>
  <si>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</si>
  <si>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</si>
  <si>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</si>
  <si>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</si>
  <si>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</si>
  <si>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</si>
  <si>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</si>
  <si>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</si>
  <si>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</si>
  <si>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</si>
  <si>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</si>
  <si>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</si>
  <si>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</si>
  <si>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</si>
  <si>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</si>
  <si>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</si>
  <si>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</si>
  <si>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</si>
  <si>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</si>
  <si>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</si>
  <si>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</si>
  <si>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</si>
  <si>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</si>
  <si>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</si>
  <si>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</si>
  <si>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</si>
  <si>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</si>
  <si>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</si>
  <si>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</si>
  <si>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</si>
  <si>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</si>
  <si>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</si>
  <si>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</si>
  <si>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</si>
  <si>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</si>
  <si>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</si>
  <si>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</si>
  <si>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</si>
  <si>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</si>
  <si>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</si>
  <si>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</si>
  <si>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</si>
  <si>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</si>
  <si>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</si>
  <si>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</si>
  <si>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</si>
  <si>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</si>
  <si>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</si>
  <si>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</si>
  <si>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</si>
  <si>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</si>
  <si>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</si>
  <si>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</si>
  <si>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</si>
  <si>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</si>
  <si>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</si>
  <si>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</si>
  <si>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</si>
  <si>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</si>
  <si>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</si>
  <si>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</si>
  <si>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</si>
  <si>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</si>
  <si>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</si>
  <si>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</si>
  <si>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</si>
  <si>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</si>
  <si>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</si>
  <si>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</si>
  <si>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</si>
  <si>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</si>
  <si>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</si>
  <si>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</si>
  <si>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</si>
  <si>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</si>
  <si>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</si>
  <si>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</si>
  <si>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</si>
  <si>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</si>
  <si>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</si>
  <si>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</si>
  <si>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</si>
  <si>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</si>
  <si>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</si>
  <si>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</si>
  <si>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</si>
  <si>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</si>
  <si>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</si>
  <si>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</si>
  <si>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</si>
  <si>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</si>
  <si>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</si>
  <si>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</si>
  <si>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</si>
  <si>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</si>
  <si>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</si>
  <si>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</si>
  <si>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</si>
  <si>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</si>
  <si>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</si>
  <si>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</si>
  <si>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</si>
  <si>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</si>
  <si>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</si>
  <si>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</si>
  <si>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</si>
  <si>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</si>
  <si>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</si>
  <si>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</si>
  <si>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</si>
  <si>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</si>
  <si>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</si>
  <si>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</si>
  <si>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</si>
  <si>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</si>
  <si>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</si>
  <si>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</si>
  <si>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</si>
  <si>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</si>
  <si>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</si>
  <si>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</si>
  <si>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</si>
  <si>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</si>
  <si>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</si>
  <si>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</si>
  <si>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</si>
  <si>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</si>
  <si>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</si>
  <si>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</si>
  <si>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</si>
  <si>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</si>
  <si>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</si>
  <si>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</si>
  <si>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</si>
  <si>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</si>
  <si>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</si>
  <si>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</si>
  <si>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</si>
  <si>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</si>
  <si>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</si>
  <si>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</si>
  <si>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</si>
  <si>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</si>
  <si>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</si>
  <si>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</si>
  <si>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</si>
  <si>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</si>
  <si>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</si>
  <si>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</si>
  <si>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</si>
  <si>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</si>
  <si>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</si>
  <si>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</si>
  <si>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</si>
  <si>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</si>
  <si>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</si>
  <si>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</si>
  <si>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</si>
  <si>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</si>
  <si>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</si>
  <si>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</si>
  <si>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</si>
  <si>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</si>
  <si>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</si>
  <si>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</si>
  <si>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</si>
  <si>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</si>
  <si>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</si>
  <si>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</si>
  <si>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</si>
  <si>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</si>
  <si>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</si>
  <si>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</si>
  <si>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</si>
  <si>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</si>
  <si>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</si>
  <si>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</si>
  <si>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</si>
  <si>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</si>
  <si>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</si>
  <si>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</si>
  <si>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</si>
  <si>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</si>
  <si>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</si>
  <si>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</si>
  <si>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</si>
  <si>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</si>
  <si>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</si>
  <si>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</si>
  <si>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</si>
  <si>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</si>
  <si>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</si>
  <si>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</si>
  <si>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</si>
  <si>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</si>
  <si>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</si>
  <si>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</si>
  <si>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</si>
  <si>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</si>
  <si>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</si>
  <si>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</si>
  <si>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</si>
  <si>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</si>
  <si>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</si>
  <si>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</si>
  <si>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</si>
  <si>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</si>
  <si>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</si>
  <si>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</si>
  <si>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</si>
  <si>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</si>
  <si>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</si>
  <si>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</si>
  <si>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</si>
  <si>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</si>
  <si>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</si>
  <si>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</si>
  <si>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</si>
  <si>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</si>
  <si>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</si>
  <si>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</si>
  <si>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</si>
  <si>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</si>
  <si>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</si>
  <si>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</si>
  <si>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</si>
  <si>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</si>
  <si>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</si>
  <si>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</si>
  <si>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</si>
  <si>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</si>
  <si>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</si>
  <si>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</si>
  <si>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</si>
  <si>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</si>
  <si>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</si>
  <si>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</si>
  <si>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</si>
  <si>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</si>
  <si>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</si>
  <si>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</si>
  <si>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</si>
  <si>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</si>
  <si>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</si>
  <si>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</si>
  <si>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</si>
  <si>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</si>
  <si>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</si>
  <si>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</si>
  <si>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</si>
  <si>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</si>
  <si>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</si>
  <si>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</si>
  <si>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</si>
  <si>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</si>
  <si>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</si>
  <si>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</si>
  <si>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</si>
  <si>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</si>
  <si>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</si>
  <si>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</si>
  <si>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</si>
  <si>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</si>
  <si>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</si>
  <si>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</si>
  <si>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</si>
  <si>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</si>
  <si>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</si>
  <si>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</si>
  <si>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</si>
  <si>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</si>
  <si>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</si>
  <si>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</si>
  <si>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</si>
  <si>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</si>
  <si>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</si>
  <si>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</si>
  <si>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</si>
  <si>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</si>
  <si>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</si>
  <si>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</si>
  <si>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</si>
  <si>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</si>
  <si>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</si>
  <si>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</si>
  <si>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</si>
  <si>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</si>
  <si>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</si>
  <si>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</si>
  <si>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</si>
  <si>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</si>
  <si>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</si>
  <si>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</si>
  <si>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</si>
  <si>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</si>
  <si>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</si>
  <si>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</si>
  <si>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</si>
  <si>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</si>
  <si>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</si>
  <si>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</si>
  <si>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</si>
  <si>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</si>
  <si>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</si>
  <si>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</si>
  <si>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</si>
  <si>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</si>
  <si>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</si>
  <si>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</si>
  <si>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</si>
  <si>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</si>
  <si>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</si>
  <si>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</si>
  <si>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</si>
  <si>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</si>
  <si>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</si>
  <si>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</si>
  <si>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</si>
  <si>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</si>
  <si>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</si>
  <si>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</si>
  <si>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</si>
  <si>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</si>
  <si>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</si>
  <si>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</si>
  <si>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</si>
  <si>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</si>
  <si>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</si>
  <si>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</si>
  <si>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</si>
  <si>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</si>
  <si>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</si>
  <si>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</si>
  <si>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</si>
  <si>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</si>
  <si>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</si>
  <si>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</si>
  <si>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</si>
  <si>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</si>
  <si>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</si>
  <si>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</si>
  <si>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</si>
  <si>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</si>
  <si>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</si>
  <si>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</si>
  <si>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</si>
  <si>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</si>
  <si>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</si>
  <si>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</si>
  <si>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</si>
  <si>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</si>
  <si>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</si>
  <si>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</si>
  <si>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</si>
  <si>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</si>
  <si>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</si>
  <si>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</si>
  <si>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</si>
  <si>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</si>
  <si>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</si>
  <si>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</si>
  <si>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</si>
  <si>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</si>
  <si>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</si>
  <si>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</si>
  <si>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</si>
  <si>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</si>
  <si>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</si>
  <si>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</si>
  <si>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</si>
  <si>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</si>
  <si>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</si>
  <si>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</si>
  <si>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</si>
  <si>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</si>
  <si>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</si>
  <si>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</si>
  <si>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</si>
  <si>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</si>
  <si>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</si>
  <si>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</si>
  <si>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</si>
  <si>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</si>
  <si>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</si>
  <si>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</si>
  <si>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</si>
  <si>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</si>
  <si>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</si>
  <si>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</si>
  <si>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</si>
  <si>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</si>
  <si>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</si>
  <si>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</si>
  <si>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</si>
  <si>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</si>
  <si>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</si>
  <si>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</si>
  <si>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</si>
  <si>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</si>
  <si>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</si>
  <si>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</si>
  <si>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</si>
  <si>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</si>
  <si>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</si>
  <si>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</si>
  <si>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</si>
  <si>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</si>
  <si>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</si>
  <si>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</si>
  <si>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</si>
  <si>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</si>
  <si>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</si>
  <si>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</si>
  <si>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</si>
  <si>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</si>
  <si>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</si>
  <si>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</si>
  <si>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</si>
  <si>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</si>
  <si>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</si>
  <si>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</si>
  <si>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</si>
  <si>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</si>
  <si>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</si>
  <si>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</si>
  <si>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</si>
  <si>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</si>
  <si>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</si>
  <si>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</si>
  <si>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</si>
  <si>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</si>
  <si>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</si>
  <si>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</si>
  <si>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</si>
  <si>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</si>
  <si>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</si>
  <si>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</si>
  <si>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</si>
  <si>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</si>
  <si>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</si>
  <si>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</si>
  <si>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</si>
  <si>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</si>
  <si>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</si>
  <si>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</si>
  <si>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</si>
  <si>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</si>
  <si>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</si>
  <si>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</si>
  <si>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</si>
  <si>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</si>
  <si>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</si>
  <si>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</si>
  <si>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</si>
  <si>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</si>
  <si>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</si>
  <si>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</si>
  <si>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</si>
  <si>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</si>
  <si>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</si>
  <si>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</si>
  <si>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</si>
  <si>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</si>
  <si>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</si>
  <si>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</si>
  <si>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</si>
  <si>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</si>
  <si>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</si>
  <si>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</si>
  <si>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</si>
  <si>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</si>
  <si>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</si>
  <si>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</si>
  <si>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</si>
  <si>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</si>
  <si>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</si>
  <si>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</si>
  <si>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</si>
  <si>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</si>
  <si>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</si>
  <si>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</si>
  <si>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</si>
  <si>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</si>
  <si>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</si>
  <si>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</si>
  <si>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</si>
  <si>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</si>
  <si>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</si>
  <si>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</si>
  <si>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</si>
  <si>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</si>
  <si>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</si>
  <si>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</si>
  <si>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</si>
  <si>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</si>
  <si>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</si>
  <si>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</si>
  <si>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</si>
  <si>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</si>
  <si>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</si>
  <si>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</si>
  <si>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</si>
  <si>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</si>
  <si>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</si>
  <si>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</si>
  <si>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</si>
  <si>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</si>
  <si>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</si>
  <si>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</si>
  <si>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</si>
  <si>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</si>
  <si>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</si>
  <si>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</si>
  <si>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</si>
  <si>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</si>
  <si>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</si>
  <si>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</si>
  <si>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</si>
  <si>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</si>
  <si>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</si>
  <si>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</si>
  <si>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</si>
  <si>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</si>
  <si>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</si>
  <si>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</si>
  <si>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</si>
  <si>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</si>
  <si>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</si>
  <si>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</si>
  <si>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</si>
  <si>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</si>
  <si>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</si>
  <si>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</si>
  <si>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</si>
  <si>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</si>
  <si>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</si>
  <si>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</si>
  <si>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</si>
  <si>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</si>
  <si>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</si>
  <si>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</si>
  <si>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</si>
  <si>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</si>
  <si>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</si>
  <si>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</si>
  <si>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</si>
  <si>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</si>
  <si>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</si>
  <si>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</si>
  <si>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</si>
  <si>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</si>
  <si>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</si>
  <si>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</si>
  <si>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</si>
  <si>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</si>
  <si>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</si>
  <si>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</si>
  <si>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</si>
  <si>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</si>
  <si>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</si>
  <si>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</si>
  <si>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</si>
  <si>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</si>
  <si>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</si>
  <si>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</si>
  <si>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</si>
  <si>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</si>
  <si>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</si>
  <si>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</si>
  <si>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</si>
  <si>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</si>
  <si>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</si>
  <si>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</si>
  <si>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</si>
  <si>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</si>
  <si>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</si>
  <si>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</si>
  <si>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</si>
  <si>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</si>
  <si>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</si>
  <si>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</si>
  <si>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</si>
  <si>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</si>
  <si>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</si>
  <si>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</si>
  <si>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</si>
  <si>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</si>
  <si>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</si>
  <si>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</si>
  <si>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</si>
  <si>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</si>
  <si>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</si>
  <si>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</si>
  <si>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</si>
  <si>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</si>
  <si>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</si>
  <si>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</si>
  <si>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</si>
  <si>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</si>
  <si>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</si>
  <si>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</si>
  <si>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</si>
  <si>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</si>
  <si>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</si>
  <si>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</si>
  <si>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</si>
  <si>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</si>
  <si>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</si>
  <si>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</si>
  <si>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</si>
  <si>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</si>
  <si>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</si>
  <si>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</si>
  <si>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</si>
  <si>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</si>
  <si>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</si>
  <si>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</si>
  <si>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</si>
  <si>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</si>
  <si>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</si>
  <si>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</si>
  <si>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</si>
  <si>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</si>
  <si>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</si>
  <si>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</si>
  <si>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</si>
  <si>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</si>
  <si>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</si>
  <si>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</si>
  <si>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</si>
  <si>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</si>
  <si>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</si>
  <si>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</si>
  <si>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</si>
  <si>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</si>
  <si>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</si>
  <si>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</si>
  <si>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</si>
  <si>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</si>
  <si>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</si>
  <si>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</si>
  <si>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</si>
  <si>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</si>
  <si>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</si>
  <si>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</si>
  <si>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</si>
  <si>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</si>
  <si>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</si>
  <si>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</si>
  <si>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</si>
  <si>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</si>
  <si>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</si>
  <si>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</si>
  <si>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</si>
  <si>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</si>
  <si>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</si>
  <si>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</si>
  <si>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</si>
  <si>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</si>
  <si>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</si>
  <si>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</si>
  <si>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</si>
  <si>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</si>
  <si>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</si>
  <si>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</si>
  <si>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</si>
  <si>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</si>
  <si>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</si>
  <si>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</si>
  <si>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</si>
  <si>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</si>
  <si>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</si>
  <si>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</si>
  <si>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</si>
  <si>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</si>
  <si>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</si>
  <si>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</si>
  <si>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</si>
  <si>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</si>
  <si>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</si>
  <si>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</si>
  <si>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</si>
  <si>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</si>
  <si>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</si>
  <si>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</si>
  <si>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</si>
  <si>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</si>
  <si>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</si>
  <si>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</si>
  <si>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</si>
  <si>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</si>
  <si>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</si>
  <si>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</si>
  <si>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</si>
  <si>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</si>
  <si>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</si>
  <si>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</si>
  <si>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</si>
  <si>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</si>
  <si>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</si>
  <si>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</si>
  <si>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</si>
  <si>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</si>
  <si>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</si>
  <si>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</si>
  <si>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</si>
  <si>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</si>
  <si>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</si>
  <si>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</si>
  <si>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</si>
  <si>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</si>
  <si>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</si>
  <si>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</si>
  <si>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</si>
  <si>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</si>
  <si>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</si>
  <si>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</si>
  <si>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</si>
  <si>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</si>
  <si>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</si>
  <si>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</si>
  <si>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</si>
  <si>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</si>
  <si>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</si>
  <si>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</si>
  <si>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</si>
  <si>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</si>
  <si>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</si>
  <si>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</si>
  <si>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</si>
  <si>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</si>
  <si>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</si>
  <si>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</si>
  <si>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</si>
  <si>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</si>
  <si>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</si>
  <si>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</si>
  <si>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</si>
  <si>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</si>
  <si>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</si>
  <si>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</si>
  <si>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</si>
  <si>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</si>
  <si>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</si>
  <si>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</si>
  <si>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</si>
  <si>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</si>
  <si>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</si>
  <si>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</si>
  <si>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</si>
  <si>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</si>
  <si>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</si>
  <si>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</si>
  <si>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</si>
  <si>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</si>
  <si>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</si>
  <si>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</si>
  <si>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</si>
  <si>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</si>
  <si>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</si>
  <si>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</si>
  <si>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</si>
  <si>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</si>
  <si>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</si>
  <si>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</si>
  <si>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</si>
  <si>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</si>
  <si>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</si>
  <si>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</si>
  <si>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</si>
  <si>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</si>
  <si>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</si>
  <si>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</si>
  <si>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</si>
  <si>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</si>
  <si>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</si>
  <si>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</si>
  <si>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</si>
  <si>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</si>
  <si>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</si>
  <si>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</si>
  <si>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</si>
  <si>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</si>
  <si>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</si>
  <si>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</si>
  <si>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</si>
  <si>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</si>
  <si>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</si>
  <si>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</si>
  <si>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</si>
  <si>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</si>
  <si>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</si>
  <si>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</si>
  <si>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</si>
  <si>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</si>
  <si>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</si>
  <si>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</si>
  <si>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</si>
  <si>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</si>
  <si>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</si>
  <si>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</si>
  <si>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</si>
  <si>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</si>
  <si>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</si>
  <si>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</si>
  <si>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</si>
  <si>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</si>
  <si>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</si>
  <si>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</si>
  <si>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</si>
  <si>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</si>
  <si>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</si>
  <si>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</si>
  <si>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</si>
  <si>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</si>
  <si>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</si>
  <si>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</si>
  <si>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</si>
  <si>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</si>
  <si>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</si>
  <si>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</si>
  <si>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</si>
  <si>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</si>
  <si>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</si>
  <si>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</si>
  <si>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</si>
  <si>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</si>
  <si>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</si>
  <si>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</si>
  <si>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</si>
  <si>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</si>
  <si>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</si>
  <si>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</si>
  <si>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</si>
  <si>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</si>
  <si>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</si>
  <si>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</si>
  <si>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</si>
  <si>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</si>
  <si>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</si>
  <si>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</si>
  <si>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</si>
  <si>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</si>
  <si>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</si>
  <si>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</si>
  <si>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</si>
  <si>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</si>
  <si>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</si>
  <si>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</si>
  <si>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</si>
  <si>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</si>
  <si>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</si>
  <si>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</si>
  <si>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</si>
  <si>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</si>
  <si>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</si>
  <si>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</si>
  <si>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</si>
  <si>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</si>
  <si>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</si>
  <si>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</si>
  <si>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</si>
  <si>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</si>
  <si>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</si>
  <si>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</si>
  <si>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</si>
  <si>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</si>
  <si>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</si>
  <si>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 5</t>
  </si>
  <si>
    <t>Top 5 Customers</t>
  </si>
  <si>
    <t>Customers</t>
  </si>
  <si>
    <t># customers</t>
  </si>
  <si>
    <t>Average Customer Age</t>
  </si>
  <si>
    <t>Number of customers and customers Age</t>
  </si>
  <si>
    <t xml:space="preserve">Profit by Customers </t>
  </si>
  <si>
    <t>Sum of TotalProfit</t>
  </si>
  <si>
    <t>Gender</t>
  </si>
  <si>
    <t>F</t>
  </si>
  <si>
    <t>M</t>
  </si>
  <si>
    <t>Age Group</t>
  </si>
  <si>
    <t>25-29</t>
  </si>
  <si>
    <t>30-34</t>
  </si>
  <si>
    <t>35-39</t>
  </si>
  <si>
    <t>40-44</t>
  </si>
  <si>
    <t>45-49</t>
  </si>
  <si>
    <t>50 Plus</t>
  </si>
  <si>
    <t xml:space="preserve">Top </t>
  </si>
  <si>
    <t>Max</t>
  </si>
  <si>
    <t>Percentage from total</t>
  </si>
  <si>
    <t>Dyanmic caption</t>
  </si>
  <si>
    <t>Profit by Age Group</t>
  </si>
  <si>
    <t>Country</t>
  </si>
  <si>
    <t>Australia</t>
  </si>
  <si>
    <t>Canada</t>
  </si>
  <si>
    <t>France</t>
  </si>
  <si>
    <t>Germany</t>
  </si>
  <si>
    <t>United Kingdom</t>
  </si>
  <si>
    <t>United States</t>
  </si>
  <si>
    <t>X</t>
  </si>
  <si>
    <t>Y</t>
  </si>
  <si>
    <t>Profit by Country</t>
  </si>
  <si>
    <t>Top</t>
  </si>
  <si>
    <t>Countries</t>
  </si>
  <si>
    <t>Percentage from Total Top Two</t>
  </si>
  <si>
    <t>Pivot Table used for the Top Cards from Time Series Dahsboard</t>
  </si>
  <si>
    <t>Revenue, Profit and Number of Transacion per Year</t>
  </si>
  <si>
    <t>Number of Transactions, COGS, Total Revenue, % Profit Margin, Total Profit and Order Quantity - Year</t>
  </si>
  <si>
    <t>Profit by Customers Gender</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</si>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</sst>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 0.00,,&quot; M&quot;;0.00&quot; B&quot;"/>
    <numFmt numFmtId="166" formatCode="[&lt;999999]\$0.00,&quot; K&quot;;[&lt;999999999]\$0.00,,&quot; M&quot;;\$0.00&quot; B&quot;"/>
    <numFmt numFmtId="167" formatCode="0.0%"/>
    <numFmt numFmtId="168" formatCode="[&lt;999999]#,&quot; K&quot;;[&lt;999999999]#,,&quot; M&quot;;#&quot; B&quot;"/>
    <numFmt numFmtId="169" formatCode="\+0.00%;\-0.00%;0.00%"/>
    <numFmt numFmtId="170" formatCode="[&lt;999999]\$0.0,&quot; K&quot;;[&lt;999999999]\$0.0,,&quot; M&quot;;\$0.0&quot; B&quot;"/>
  </numFmts>
  <fonts count="6" x14ac:knownFonts="1">
    <font>
      <sz val="14"/>
      <color theme="1"/>
      <name val="Aptos Narrow"/>
      <family val="2"/>
      <scheme val="minor"/>
    </font>
    <font>
      <b/>
      <sz val="14"/>
      <color theme="1"/>
      <name val="Aptos Narrow"/>
      <family val="2"/>
      <scheme val="minor"/>
    </font>
    <font>
      <sz val="14"/>
      <color theme="0"/>
      <name val="Aptos Narrow"/>
      <family val="2"/>
      <scheme val="minor"/>
    </font>
    <font>
      <sz val="8"/>
      <color rgb="FF000000"/>
      <name val="Segoe UI"/>
      <family val="2"/>
    </font>
    <font>
      <b/>
      <sz val="14"/>
      <color theme="0"/>
      <name val="Aptos Narrow"/>
      <family val="2"/>
      <scheme val="minor"/>
    </font>
    <font>
      <sz val="14"/>
      <name val="Aptos Narrow"/>
      <family val="2"/>
      <scheme val="minor"/>
    </font>
  </fonts>
  <fills count="7">
    <fill>
      <patternFill patternType="none"/>
    </fill>
    <fill>
      <patternFill patternType="gray125"/>
    </fill>
    <fill>
      <patternFill patternType="solid">
        <fgColor rgb="FFC00000"/>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
      <patternFill patternType="solid">
        <fgColor rgb="FF4E0FBD"/>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3">
    <xf numFmtId="0" fontId="0" fillId="0" borderId="0" xfId="0"/>
    <xf numFmtId="0" fontId="1" fillId="0" borderId="0" xfId="0" applyFont="1"/>
    <xf numFmtId="0" fontId="2" fillId="2"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3" fontId="0" fillId="0" borderId="1" xfId="0" applyNumberFormat="1" applyBorder="1"/>
    <xf numFmtId="164" fontId="0" fillId="0" borderId="1" xfId="0" applyNumberFormat="1" applyBorder="1"/>
    <xf numFmtId="167" fontId="0" fillId="0" borderId="0" xfId="0" applyNumberFormat="1"/>
    <xf numFmtId="4" fontId="0" fillId="0" borderId="0" xfId="0" applyNumberFormat="1"/>
    <xf numFmtId="168" fontId="0" fillId="0" borderId="1" xfId="0" applyNumberFormat="1" applyBorder="1"/>
    <xf numFmtId="0" fontId="0" fillId="3" borderId="0" xfId="0" applyFill="1"/>
    <xf numFmtId="0" fontId="2" fillId="3" borderId="1" xfId="0" applyFont="1" applyFill="1" applyBorder="1"/>
    <xf numFmtId="10" fontId="0" fillId="0" borderId="1" xfId="0" applyNumberFormat="1" applyBorder="1"/>
    <xf numFmtId="167" fontId="0" fillId="0" borderId="1" xfId="0" applyNumberFormat="1" applyBorder="1"/>
    <xf numFmtId="0" fontId="2" fillId="4" borderId="0" xfId="0" applyFont="1" applyFill="1"/>
    <xf numFmtId="169" fontId="2" fillId="4" borderId="0" xfId="0" applyNumberFormat="1" applyFont="1" applyFill="1"/>
    <xf numFmtId="166" fontId="0" fillId="0" borderId="0" xfId="0" applyNumberFormat="1"/>
    <xf numFmtId="9" fontId="0" fillId="0" borderId="1" xfId="0" applyNumberFormat="1" applyBorder="1"/>
    <xf numFmtId="0" fontId="0" fillId="5" borderId="0" xfId="0" applyFill="1"/>
    <xf numFmtId="167" fontId="0" fillId="5" borderId="0" xfId="0" applyNumberFormat="1" applyFill="1"/>
    <xf numFmtId="0" fontId="0" fillId="0" borderId="1" xfId="0" applyBorder="1" applyAlignment="1">
      <alignment wrapText="1"/>
    </xf>
    <xf numFmtId="0" fontId="1" fillId="0" borderId="1" xfId="0" applyFont="1" applyBorder="1"/>
    <xf numFmtId="166" fontId="0" fillId="5" borderId="0" xfId="0" applyNumberFormat="1" applyFill="1"/>
    <xf numFmtId="0" fontId="0" fillId="0" borderId="0" xfId="0" applyAlignment="1">
      <alignment wrapText="1"/>
    </xf>
    <xf numFmtId="170" fontId="0" fillId="0" borderId="0" xfId="0" applyNumberFormat="1"/>
    <xf numFmtId="0" fontId="0" fillId="6" borderId="0" xfId="0" applyFill="1"/>
    <xf numFmtId="0" fontId="2" fillId="6" borderId="0" xfId="0" applyFont="1" applyFill="1"/>
    <xf numFmtId="0" fontId="4" fillId="6" borderId="0" xfId="0" applyFont="1" applyFill="1"/>
    <xf numFmtId="0" fontId="4" fillId="6" borderId="1" xfId="0" applyFont="1" applyFill="1" applyBorder="1"/>
    <xf numFmtId="0" fontId="2" fillId="6" borderId="1" xfId="0" applyFont="1" applyFill="1" applyBorder="1"/>
    <xf numFmtId="0" fontId="2" fillId="6" borderId="2" xfId="0" applyFont="1" applyFill="1" applyBorder="1"/>
    <xf numFmtId="0" fontId="2" fillId="0" borderId="1" xfId="0" applyFont="1" applyBorder="1"/>
    <xf numFmtId="0" fontId="0" fillId="6" borderId="1" xfId="0" applyFill="1" applyBorder="1"/>
    <xf numFmtId="0" fontId="5" fillId="0" borderId="1" xfId="0" applyFont="1" applyBorder="1"/>
    <xf numFmtId="0" fontId="2" fillId="0" borderId="0" xfId="0" applyFont="1"/>
    <xf numFmtId="0" fontId="4" fillId="6" borderId="3" xfId="0" applyFont="1" applyFill="1" applyBorder="1"/>
    <xf numFmtId="0" fontId="4" fillId="6" borderId="2" xfId="0" applyFont="1" applyFill="1" applyBorder="1"/>
    <xf numFmtId="0" fontId="1" fillId="6" borderId="0" xfId="0" applyFont="1" applyFill="1"/>
    <xf numFmtId="0" fontId="4" fillId="6" borderId="1" xfId="0" applyFont="1" applyFill="1" applyBorder="1" applyAlignment="1">
      <alignment wrapText="1"/>
    </xf>
    <xf numFmtId="170" fontId="0" fillId="0" borderId="1" xfId="0" applyNumberFormat="1" applyBorder="1"/>
    <xf numFmtId="0" fontId="4" fillId="6" borderId="1" xfId="0" applyFont="1" applyFill="1" applyBorder="1" applyAlignment="1">
      <alignment horizontal="center"/>
    </xf>
  </cellXfs>
  <cellStyles count="1">
    <cellStyle name="Normal" xfId="0" builtinId="0"/>
  </cellStyles>
  <dxfs count="84">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lt;999999]\$0.0,&quot; K&quot;;[&lt;999999999]\$0.0,,&quot; M&quot;;\$0.0&quot; B&quot;"/>
    </dxf>
    <dxf>
      <font>
        <b val="0"/>
      </font>
    </dxf>
    <dxf>
      <font>
        <b val="0"/>
      </font>
    </dxf>
    <dxf>
      <font>
        <b val="0"/>
      </font>
    </dxf>
    <dxf>
      <font>
        <b val="0"/>
      </fon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numFmt numFmtId="165" formatCode="[&lt;999999]0.00,&quot; K&quot;;[&lt;999999999]\ 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numFmt numFmtId="165" formatCode="[&lt;999999]0.00,&quot; K&quot;;[&lt;999999999]\ 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 0.00,,&quot; M&quot;;0.00&quot; 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085A7E7E-3666-425D-BDD4-464E1E9594A9}">
      <tableStyleElement type="wholeTable" dxfId="83"/>
      <tableStyleElement type="headerRow" dxfId="82"/>
    </tableStyle>
    <tableStyle name="SlicerStyleLight1 2 2" pivot="0" table="0" count="10" xr9:uid="{ECC35A8A-CD82-42C1-A019-7A2B2227500C}">
      <tableStyleElement type="wholeTable" dxfId="81"/>
      <tableStyleElement type="headerRow" dxfId="80"/>
    </tableStyle>
  </tableStyles>
  <colors>
    <mruColors>
      <color rgb="FF4E0FBD"/>
      <color rgb="FFFFA21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4E0FBD"/>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4E0FBD"/>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indexed="64"/>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3" Type="http://schemas.openxmlformats.org/officeDocument/2006/relationships/image" Target="../media/image17.jp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www.vecteezy.com/free-vector/world-map-countries" TargetMode="Externa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710478724492469E-2"/>
          <c:y val="8.9132246221928446E-2"/>
          <c:w val="0.92169745567176375"/>
          <c:h val="0.72354201465673562"/>
        </c:manualLayout>
      </c:layout>
      <c:barChart>
        <c:barDir val="col"/>
        <c:grouping val="clustered"/>
        <c:varyColors val="0"/>
        <c:ser>
          <c:idx val="0"/>
          <c:order val="0"/>
          <c:tx>
            <c:strRef>
              <c:f>Pivot_ProfitByYear!$D$15</c:f>
              <c:strCache>
                <c:ptCount val="1"/>
                <c:pt idx="0">
                  <c:v>Revenue</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Pivot_ProfitByYear!$C$16:$C$19</c:f>
              <c:numCache>
                <c:formatCode>General</c:formatCode>
                <c:ptCount val="4"/>
                <c:pt idx="0">
                  <c:v>2005</c:v>
                </c:pt>
                <c:pt idx="1">
                  <c:v>2006</c:v>
                </c:pt>
                <c:pt idx="2">
                  <c:v>2007</c:v>
                </c:pt>
                <c:pt idx="3">
                  <c:v>2008</c:v>
                </c:pt>
              </c:numCache>
            </c:numRef>
          </c:cat>
          <c:val>
            <c:numRef>
              <c:f>Pivot_ProfitByYear!$D$16:$D$19</c:f>
              <c:numCache>
                <c:formatCode>[&lt;999999]#," K";[&lt;999999999]#,," M";#" B"</c:formatCode>
                <c:ptCount val="4"/>
                <c:pt idx="0">
                  <c:v>33370192.171199948</c:v>
                </c:pt>
                <c:pt idx="1">
                  <c:v>69484523.200600043</c:v>
                </c:pt>
                <c:pt idx="2">
                  <c:v>102379613.11629649</c:v>
                </c:pt>
                <c:pt idx="3">
                  <c:v>101858616.71000028</c:v>
                </c:pt>
              </c:numCache>
            </c:numRef>
          </c:val>
          <c:extLst>
            <c:ext xmlns:c16="http://schemas.microsoft.com/office/drawing/2014/chart" uri="{C3380CC4-5D6E-409C-BE32-E72D297353CC}">
              <c16:uniqueId val="{00000000-26F1-4AD1-9D49-6984916CD405}"/>
            </c:ext>
          </c:extLst>
        </c:ser>
        <c:ser>
          <c:idx val="2"/>
          <c:order val="2"/>
          <c:tx>
            <c:strRef>
              <c:f>Pivot_ProfitByYear!$F$15</c:f>
              <c:strCache>
                <c:ptCount val="1"/>
                <c:pt idx="0">
                  <c:v>Above average</c:v>
                </c:pt>
              </c:strCache>
            </c:strRef>
          </c:tx>
          <c:spPr>
            <a:solidFill>
              <a:srgbClr val="4E0FBD"/>
            </a:solidFill>
            <a:ln>
              <a:noFill/>
            </a:ln>
            <a:effectLst/>
          </c:spPr>
          <c:invertIfNegative val="0"/>
          <c:val>
            <c:numRef>
              <c:f>Pivot_ProfitByYear!$F$16:$F$19</c:f>
              <c:numCache>
                <c:formatCode>General</c:formatCode>
                <c:ptCount val="4"/>
                <c:pt idx="0">
                  <c:v>0</c:v>
                </c:pt>
                <c:pt idx="1">
                  <c:v>0</c:v>
                </c:pt>
                <c:pt idx="2">
                  <c:v>102379613.11629649</c:v>
                </c:pt>
                <c:pt idx="3">
                  <c:v>101858616.71000028</c:v>
                </c:pt>
              </c:numCache>
            </c:numRef>
          </c:val>
          <c:extLst>
            <c:ext xmlns:c16="http://schemas.microsoft.com/office/drawing/2014/chart" uri="{C3380CC4-5D6E-409C-BE32-E72D297353CC}">
              <c16:uniqueId val="{00000003-26F1-4AD1-9D49-6984916CD405}"/>
            </c:ext>
          </c:extLst>
        </c:ser>
        <c:dLbls>
          <c:showLegendKey val="0"/>
          <c:showVal val="0"/>
          <c:showCatName val="0"/>
          <c:showSerName val="0"/>
          <c:showPercent val="0"/>
          <c:showBubbleSize val="0"/>
        </c:dLbls>
        <c:gapWidth val="219"/>
        <c:overlap val="100"/>
        <c:axId val="1536569936"/>
        <c:axId val="1536581936"/>
      </c:barChart>
      <c:lineChart>
        <c:grouping val="standard"/>
        <c:varyColors val="0"/>
        <c:ser>
          <c:idx val="1"/>
          <c:order val="1"/>
          <c:tx>
            <c:strRef>
              <c:f>Pivot_ProfitByYear!$E$15</c:f>
              <c:strCache>
                <c:ptCount val="1"/>
                <c:pt idx="0">
                  <c:v>Average Revenue</c:v>
                </c:pt>
              </c:strCache>
            </c:strRef>
          </c:tx>
          <c:spPr>
            <a:ln w="12700" cap="rnd">
              <a:solidFill>
                <a:schemeClr val="bg1">
                  <a:lumMod val="75000"/>
                </a:schemeClr>
              </a:solidFill>
              <a:round/>
            </a:ln>
            <a:effectLst/>
          </c:spPr>
          <c:marker>
            <c:symbol val="none"/>
          </c:marker>
          <c:val>
            <c:numRef>
              <c:f>Pivot_ProfitByYear!$E$16:$E$19</c:f>
              <c:numCache>
                <c:formatCode>#,##0</c:formatCode>
                <c:ptCount val="4"/>
                <c:pt idx="0">
                  <c:v>76773236.299524188</c:v>
                </c:pt>
                <c:pt idx="1">
                  <c:v>76773236.299524188</c:v>
                </c:pt>
                <c:pt idx="2">
                  <c:v>76773236.299524188</c:v>
                </c:pt>
                <c:pt idx="3">
                  <c:v>76773236.299524188</c:v>
                </c:pt>
              </c:numCache>
            </c:numRef>
          </c:val>
          <c:smooth val="0"/>
          <c:extLst>
            <c:ext xmlns:c16="http://schemas.microsoft.com/office/drawing/2014/chart" uri="{C3380CC4-5D6E-409C-BE32-E72D297353CC}">
              <c16:uniqueId val="{00000002-26F1-4AD1-9D49-6984916CD405}"/>
            </c:ext>
          </c:extLst>
        </c:ser>
        <c:dLbls>
          <c:showLegendKey val="0"/>
          <c:showVal val="0"/>
          <c:showCatName val="0"/>
          <c:showSerName val="0"/>
          <c:showPercent val="0"/>
          <c:showBubbleSize val="0"/>
        </c:dLbls>
        <c:marker val="1"/>
        <c:smooth val="0"/>
        <c:axId val="1536569936"/>
        <c:axId val="1536581936"/>
      </c:lineChart>
      <c:catAx>
        <c:axId val="15365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36581936"/>
        <c:crosses val="autoZero"/>
        <c:auto val="1"/>
        <c:lblAlgn val="ctr"/>
        <c:lblOffset val="100"/>
        <c:noMultiLvlLbl val="0"/>
      </c:catAx>
      <c:valAx>
        <c:axId val="1536581936"/>
        <c:scaling>
          <c:orientation val="minMax"/>
        </c:scaling>
        <c:delete val="1"/>
        <c:axPos val="l"/>
        <c:numFmt formatCode="[&lt;999999]#,&quot; K&quot;;[&lt;999999999]#,,&quot; M&quot;;#&quot; B&quot;" sourceLinked="1"/>
        <c:majorTickMark val="none"/>
        <c:minorTickMark val="none"/>
        <c:tickLblPos val="nextTo"/>
        <c:crossAx val="15365699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[Project5_Adventure_Works_Sales_Analysis_OK.xlsm]Pivot_ProfitByMonth-Day-Qtr!PivotTable1</c:name>
    <c:fmtId val="3"/>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E0FBD"/>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4E0FBD"/>
            </a:solidFill>
            <a:round/>
          </a:ln>
          <a:effectLst/>
        </c:spPr>
        <c:marker>
          <c:symbol val="none"/>
        </c:marker>
        <c:dLbl>
          <c:idx val="0"/>
          <c:layout>
            <c:manualLayout>
              <c:x val="-2.6543962219054223E-2"/>
              <c:y val="9.1617530190451268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4E0FBD"/>
            </a:solidFill>
            <a:round/>
          </a:ln>
          <a:effectLst/>
        </c:spPr>
        <c:marker>
          <c:symbol val="none"/>
        </c:marker>
        <c:dLbl>
          <c:idx val="0"/>
          <c:layout>
            <c:manualLayout>
              <c:x val="-3.3423516351185532E-2"/>
              <c:y val="-9.4365094400008273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4E0FBD"/>
            </a:solidFill>
            <a:round/>
          </a:ln>
          <a:effectLst/>
        </c:spPr>
        <c:marker>
          <c:symbol val="none"/>
        </c:marker>
        <c:dLbl>
          <c:idx val="0"/>
          <c:layout>
            <c:manualLayout>
              <c:x val="-4.0335425989847691E-2"/>
              <c:y val="7.7412767786773584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w="28575" cap="rnd">
            <a:solidFill>
              <a:srgbClr val="4E0FBD"/>
            </a:solidFill>
            <a:round/>
          </a:ln>
          <a:effectLst/>
        </c:spPr>
        <c:marker>
          <c:symbol val="none"/>
        </c:marker>
        <c:dLbl>
          <c:idx val="0"/>
          <c:layout>
            <c:manualLayout>
              <c:x val="-7.152837236876651E-2"/>
              <c:y val="9.5805087383230847E-2"/>
            </c:manualLayout>
          </c:layout>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4E0FBD"/>
            </a:solidFill>
            <a:round/>
          </a:ln>
          <a:effectLst/>
        </c:spPr>
        <c:marker>
          <c:symbol val="none"/>
        </c:marker>
      </c:pivotFmt>
      <c:pivotFmt>
        <c:idx val="8"/>
        <c:spPr>
          <a:solidFill>
            <a:schemeClr val="accent3"/>
          </a:solidFill>
          <a:ln w="28575" cap="rnd">
            <a:solidFill>
              <a:srgbClr val="4E0FBD"/>
            </a:solidFill>
            <a:round/>
          </a:ln>
          <a:effectLst/>
        </c:spPr>
        <c:marker>
          <c:symbol val="none"/>
        </c:marker>
      </c:pivotFmt>
      <c:pivotFmt>
        <c:idx val="9"/>
        <c:spPr>
          <a:solidFill>
            <a:schemeClr val="accent3"/>
          </a:solidFill>
          <a:ln w="28575" cap="rnd">
            <a:solidFill>
              <a:srgbClr val="4E0FBD"/>
            </a:solidFill>
            <a:round/>
          </a:ln>
          <a:effectLst/>
        </c:spPr>
        <c:marker>
          <c:symbol val="none"/>
        </c:marker>
      </c:pivotFmt>
      <c:pivotFmt>
        <c:idx val="10"/>
        <c:spPr>
          <a:solidFill>
            <a:schemeClr val="accent3"/>
          </a:solidFill>
          <a:ln w="28575" cap="rnd">
            <a:solidFill>
              <a:srgbClr val="4E0FBD"/>
            </a:solidFill>
            <a:round/>
          </a:ln>
          <a:effectLst/>
        </c:spPr>
        <c:marker>
          <c:symbol val="none"/>
        </c:marker>
      </c:pivotFmt>
    </c:pivotFmts>
    <c:plotArea>
      <c:layout>
        <c:manualLayout>
          <c:layoutTarget val="inner"/>
          <c:xMode val="edge"/>
          <c:yMode val="edge"/>
          <c:x val="1.1687130754752298E-2"/>
          <c:y val="6.868604542785825E-2"/>
          <c:w val="0.95103446756318077"/>
          <c:h val="0.76995573141137674"/>
        </c:manualLayout>
      </c:layout>
      <c:lineChart>
        <c:grouping val="standard"/>
        <c:varyColors val="0"/>
        <c:ser>
          <c:idx val="0"/>
          <c:order val="0"/>
          <c:tx>
            <c:strRef>
              <c:f>'Pivot_ProfitByMonth-Day-Qtr'!$D$2</c:f>
              <c:strCache>
                <c:ptCount val="1"/>
                <c:pt idx="0">
                  <c:v>Total</c:v>
                </c:pt>
              </c:strCache>
            </c:strRef>
          </c:tx>
          <c:spPr>
            <a:ln w="28575" cap="rnd">
              <a:solidFill>
                <a:srgbClr val="4E0FBD"/>
              </a:solidFill>
              <a:round/>
            </a:ln>
            <a:effectLst/>
          </c:spPr>
          <c:marker>
            <c:symbol val="none"/>
          </c:marker>
          <c:dPt>
            <c:idx val="0"/>
            <c:marker>
              <c:symbol val="none"/>
            </c:marker>
            <c:bubble3D val="0"/>
            <c:extLst>
              <c:ext xmlns:c16="http://schemas.microsoft.com/office/drawing/2014/chart" uri="{C3380CC4-5D6E-409C-BE32-E72D297353CC}">
                <c16:uniqueId val="{00000000-CEE0-4CF8-9756-F20C823FE8B2}"/>
              </c:ext>
            </c:extLst>
          </c:dPt>
          <c:dPt>
            <c:idx val="1"/>
            <c:marker>
              <c:symbol val="none"/>
            </c:marker>
            <c:bubble3D val="0"/>
            <c:extLst>
              <c:ext xmlns:c16="http://schemas.microsoft.com/office/drawing/2014/chart" uri="{C3380CC4-5D6E-409C-BE32-E72D297353CC}">
                <c16:uniqueId val="{00000002-CEE0-4CF8-9756-F20C823FE8B2}"/>
              </c:ext>
            </c:extLst>
          </c:dPt>
          <c:dPt>
            <c:idx val="4"/>
            <c:marker>
              <c:symbol val="none"/>
            </c:marker>
            <c:bubble3D val="0"/>
            <c:extLst>
              <c:ext xmlns:c16="http://schemas.microsoft.com/office/drawing/2014/chart" uri="{C3380CC4-5D6E-409C-BE32-E72D297353CC}">
                <c16:uniqueId val="{00000004-CEE0-4CF8-9756-F20C823FE8B2}"/>
              </c:ext>
            </c:extLst>
          </c:dPt>
          <c:dPt>
            <c:idx val="5"/>
            <c:marker>
              <c:symbol val="none"/>
            </c:marker>
            <c:bubble3D val="0"/>
            <c:extLst>
              <c:ext xmlns:c16="http://schemas.microsoft.com/office/drawing/2014/chart" uri="{C3380CC4-5D6E-409C-BE32-E72D297353CC}">
                <c16:uniqueId val="{00000003-5AF7-4D1D-A881-61CACB37DFB4}"/>
              </c:ext>
            </c:extLst>
          </c:dPt>
          <c:dPt>
            <c:idx val="6"/>
            <c:marker>
              <c:symbol val="none"/>
            </c:marker>
            <c:bubble3D val="0"/>
            <c:extLst>
              <c:ext xmlns:c16="http://schemas.microsoft.com/office/drawing/2014/chart" uri="{C3380CC4-5D6E-409C-BE32-E72D297353CC}">
                <c16:uniqueId val="{00000002-7811-4F0A-B8BD-80F2AA4F5AAA}"/>
              </c:ext>
            </c:extLst>
          </c:dPt>
          <c:dPt>
            <c:idx val="7"/>
            <c:marker>
              <c:symbol val="none"/>
            </c:marker>
            <c:bubble3D val="0"/>
            <c:extLst>
              <c:ext xmlns:c16="http://schemas.microsoft.com/office/drawing/2014/chart" uri="{C3380CC4-5D6E-409C-BE32-E72D297353CC}">
                <c16:uniqueId val="{00000006-ECF4-43F7-99FB-4C813FE4FA32}"/>
              </c:ext>
            </c:extLst>
          </c:dPt>
          <c:dPt>
            <c:idx val="10"/>
            <c:marker>
              <c:symbol val="none"/>
            </c:marker>
            <c:bubble3D val="0"/>
            <c:extLst>
              <c:ext xmlns:c16="http://schemas.microsoft.com/office/drawing/2014/chart" uri="{C3380CC4-5D6E-409C-BE32-E72D297353CC}">
                <c16:uniqueId val="{00000001-7811-4F0A-B8BD-80F2AA4F5AAA}"/>
              </c:ext>
            </c:extLst>
          </c:dPt>
          <c:dPt>
            <c:idx val="11"/>
            <c:marker>
              <c:symbol val="none"/>
            </c:marker>
            <c:bubble3D val="0"/>
            <c:extLst>
              <c:ext xmlns:c16="http://schemas.microsoft.com/office/drawing/2014/chart" uri="{C3380CC4-5D6E-409C-BE32-E72D297353CC}">
                <c16:uniqueId val="{00000009-ECF4-43F7-99FB-4C813FE4FA32}"/>
              </c:ext>
            </c:extLst>
          </c:dPt>
          <c:dLbls>
            <c:dLbl>
              <c:idx val="0"/>
              <c:layout>
                <c:manualLayout>
                  <c:x val="-3.3423516351185532E-2"/>
                  <c:y val="-9.436509440000827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E0-4CF8-9756-F20C823FE8B2}"/>
                </c:ext>
              </c:extLst>
            </c:dLbl>
            <c:dLbl>
              <c:idx val="1"/>
              <c:layout>
                <c:manualLayout>
                  <c:x val="-4.0335425989847691E-2"/>
                  <c:y val="7.741276778677358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EE0-4CF8-9756-F20C823FE8B2}"/>
                </c:ext>
              </c:extLst>
            </c:dLbl>
            <c:dLbl>
              <c:idx val="4"/>
              <c:layout>
                <c:manualLayout>
                  <c:x val="-2.6543962219054223E-2"/>
                  <c:y val="9.16175301904512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E0-4CF8-9756-F20C823FE8B2}"/>
                </c:ext>
              </c:extLst>
            </c:dLbl>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'Pivot_ProfitByMonth-Day-Qtr'!$C$3:$C$8</c:f>
              <c:strCache>
                <c:ptCount val="6"/>
                <c:pt idx="0">
                  <c:v>Jul</c:v>
                </c:pt>
                <c:pt idx="1">
                  <c:v>Aug</c:v>
                </c:pt>
                <c:pt idx="2">
                  <c:v>Sep</c:v>
                </c:pt>
                <c:pt idx="3">
                  <c:v>Oct</c:v>
                </c:pt>
                <c:pt idx="4">
                  <c:v>Nov</c:v>
                </c:pt>
                <c:pt idx="5">
                  <c:v>Dec</c:v>
                </c:pt>
              </c:strCache>
            </c:strRef>
          </c:cat>
          <c:val>
            <c:numRef>
              <c:f>'Pivot_ProfitByMonth-Day-Qtr'!$D$3:$D$8</c:f>
              <c:numCache>
                <c:formatCode>[&lt;999999]\$0.00," K";[&lt;999999999]\$0.00,," M";\$0.00" B"</c:formatCode>
                <c:ptCount val="6"/>
                <c:pt idx="0">
                  <c:v>1920258.9417999992</c:v>
                </c:pt>
                <c:pt idx="1">
                  <c:v>2059170.7829</c:v>
                </c:pt>
                <c:pt idx="2">
                  <c:v>2014435.0293999994</c:v>
                </c:pt>
                <c:pt idx="3">
                  <c:v>2102494.4738999996</c:v>
                </c:pt>
                <c:pt idx="4">
                  <c:v>2308989.1511999997</c:v>
                </c:pt>
                <c:pt idx="5">
                  <c:v>2998278.1805999991</c:v>
                </c:pt>
              </c:numCache>
            </c:numRef>
          </c:val>
          <c:smooth val="0"/>
          <c:extLst>
            <c:ext xmlns:c16="http://schemas.microsoft.com/office/drawing/2014/chart" uri="{C3380CC4-5D6E-409C-BE32-E72D297353CC}">
              <c16:uniqueId val="{00000000-7811-4F0A-B8BD-80F2AA4F5AAA}"/>
            </c:ext>
          </c:extLst>
        </c:ser>
        <c:dLbls>
          <c:dLblPos val="t"/>
          <c:showLegendKey val="0"/>
          <c:showVal val="1"/>
          <c:showCatName val="0"/>
          <c:showSerName val="0"/>
          <c:showPercent val="0"/>
          <c:showBubbleSize val="0"/>
        </c:dLbls>
        <c:smooth val="0"/>
        <c:axId val="1304222576"/>
        <c:axId val="1304239376"/>
      </c:lineChart>
      <c:catAx>
        <c:axId val="130422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239376"/>
        <c:crosses val="autoZero"/>
        <c:auto val="1"/>
        <c:lblAlgn val="ctr"/>
        <c:lblOffset val="100"/>
        <c:noMultiLvlLbl val="0"/>
      </c:catAx>
      <c:valAx>
        <c:axId val="1304239376"/>
        <c:scaling>
          <c:orientation val="minMax"/>
        </c:scaling>
        <c:delete val="1"/>
        <c:axPos val="l"/>
        <c:numFmt formatCode="[&lt;999999]\$0.00,&quot; K&quot;;[&lt;999999999]\$0.00,,&quot; M&quot;;\$0.00&quot; B&quot;" sourceLinked="1"/>
        <c:majorTickMark val="none"/>
        <c:minorTickMark val="none"/>
        <c:tickLblPos val="nextTo"/>
        <c:crossAx val="1304222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'Pivot_ProfitByMonth-Day-Qtr'!$H$20</c:f>
              <c:strCache>
                <c:ptCount val="1"/>
                <c:pt idx="0">
                  <c:v> TotalProfit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'Pivot_ProfitByMonth-Day-Qtr'!$G$21:$G$27</c:f>
              <c:strCache>
                <c:ptCount val="7"/>
                <c:pt idx="0">
                  <c:v>Mon</c:v>
                </c:pt>
                <c:pt idx="1">
                  <c:v>Tue</c:v>
                </c:pt>
                <c:pt idx="2">
                  <c:v>Wed</c:v>
                </c:pt>
                <c:pt idx="3">
                  <c:v>Thu</c:v>
                </c:pt>
                <c:pt idx="4">
                  <c:v>Fri</c:v>
                </c:pt>
                <c:pt idx="5">
                  <c:v>Sat</c:v>
                </c:pt>
                <c:pt idx="6">
                  <c:v>Sun</c:v>
                </c:pt>
              </c:strCache>
            </c:strRef>
          </c:cat>
          <c:val>
            <c:numRef>
              <c:f>'Pivot_ProfitByMonth-Day-Qtr'!$H$21:$H$27</c:f>
              <c:numCache>
                <c:formatCode>[&lt;999999]\$0.00," K";[&lt;999999999]\$0.00,," M";\$0.00" B"</c:formatCode>
                <c:ptCount val="7"/>
                <c:pt idx="0">
                  <c:v>1799102.6036000017</c:v>
                </c:pt>
                <c:pt idx="1">
                  <c:v>1758906.8164000006</c:v>
                </c:pt>
                <c:pt idx="2">
                  <c:v>1841501.676699999</c:v>
                </c:pt>
                <c:pt idx="3">
                  <c:v>2158281.7975999997</c:v>
                </c:pt>
                <c:pt idx="4">
                  <c:v>2166486.4612999992</c:v>
                </c:pt>
                <c:pt idx="5">
                  <c:v>1960358.1685999997</c:v>
                </c:pt>
                <c:pt idx="6">
                  <c:v>1718989.0355999989</c:v>
                </c:pt>
              </c:numCache>
            </c:numRef>
          </c:val>
          <c:extLst>
            <c:ext xmlns:c16="http://schemas.microsoft.com/office/drawing/2014/chart" uri="{C3380CC4-5D6E-409C-BE32-E72D297353CC}">
              <c16:uniqueId val="{00000000-8E24-41A5-A687-F95A44159873}"/>
            </c:ext>
          </c:extLst>
        </c:ser>
        <c:ser>
          <c:idx val="1"/>
          <c:order val="1"/>
          <c:tx>
            <c:strRef>
              <c:f>'Pivot_ProfitByMonth-Day-Qtr'!$I$20</c:f>
              <c:strCache>
                <c:ptCount val="1"/>
                <c:pt idx="0">
                  <c:v>Top 3</c:v>
                </c:pt>
              </c:strCache>
            </c:strRef>
          </c:tx>
          <c:spPr>
            <a:solidFill>
              <a:srgbClr val="4E0FBD"/>
            </a:solidFill>
            <a:ln>
              <a:noFill/>
            </a:ln>
            <a:effectLst/>
          </c:spPr>
          <c:invertIfNegative val="0"/>
          <c:val>
            <c:numRef>
              <c:f>'Pivot_ProfitByMonth-Day-Qtr'!$I$21:$I$27</c:f>
              <c:numCache>
                <c:formatCode>[&lt;999999]\$0.00," K";[&lt;999999999]\$0.00,," M";\$0.00" B"</c:formatCode>
                <c:ptCount val="7"/>
                <c:pt idx="0">
                  <c:v>0</c:v>
                </c:pt>
                <c:pt idx="1">
                  <c:v>0</c:v>
                </c:pt>
                <c:pt idx="2">
                  <c:v>0</c:v>
                </c:pt>
                <c:pt idx="3">
                  <c:v>2158281.7975999997</c:v>
                </c:pt>
                <c:pt idx="4">
                  <c:v>2166486.4612999992</c:v>
                </c:pt>
                <c:pt idx="5">
                  <c:v>1960358.1685999997</c:v>
                </c:pt>
                <c:pt idx="6">
                  <c:v>0</c:v>
                </c:pt>
              </c:numCache>
            </c:numRef>
          </c:val>
          <c:extLst>
            <c:ext xmlns:c16="http://schemas.microsoft.com/office/drawing/2014/chart" uri="{C3380CC4-5D6E-409C-BE32-E72D297353CC}">
              <c16:uniqueId val="{00000001-8E24-41A5-A687-F95A44159873}"/>
            </c:ext>
          </c:extLst>
        </c:ser>
        <c:dLbls>
          <c:showLegendKey val="0"/>
          <c:showVal val="0"/>
          <c:showCatName val="0"/>
          <c:showSerName val="0"/>
          <c:showPercent val="0"/>
          <c:showBubbleSize val="0"/>
        </c:dLbls>
        <c:gapWidth val="90"/>
        <c:overlap val="100"/>
        <c:axId val="975509472"/>
        <c:axId val="975524832"/>
      </c:barChart>
      <c:catAx>
        <c:axId val="97550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524832"/>
        <c:crosses val="autoZero"/>
        <c:auto val="1"/>
        <c:lblAlgn val="ctr"/>
        <c:lblOffset val="100"/>
        <c:noMultiLvlLbl val="0"/>
      </c:catAx>
      <c:valAx>
        <c:axId val="975524832"/>
        <c:scaling>
          <c:orientation val="minMax"/>
        </c:scaling>
        <c:delete val="1"/>
        <c:axPos val="l"/>
        <c:numFmt formatCode="[&lt;999999]\$0.00,&quot; K&quot;;[&lt;999999999]\$0.00,,&quot; M&quot;;\$0.00&quot; B&quot;" sourceLinked="1"/>
        <c:majorTickMark val="none"/>
        <c:minorTickMark val="none"/>
        <c:tickLblPos val="nextTo"/>
        <c:crossAx val="975509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[Project5_Adventure_Works_Sales_Analysis_OK.xlsm]Pivot_ProfitByMonth-Day-Qtr!PivotTable3</c:name>
    <c:fmtId val="19"/>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4E0FBD"/>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E0FBD"/>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E0FBD"/>
          </a:solidFill>
          <a:ln w="19050">
            <a:noFill/>
          </a:ln>
          <a:effectLst/>
        </c:spPr>
        <c:dLbl>
          <c:idx val="0"/>
          <c:layout>
            <c:manualLayout>
              <c:x val="-2.9982978167512865E-2"/>
              <c:y val="-5.0847365531126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4755597644133587"/>
                  <c:h val="0.19020106364666348"/>
                </c:manualLayout>
              </c15:layout>
            </c:ext>
          </c:extLst>
        </c:dLbl>
      </c:pivotFmt>
      <c:pivotFmt>
        <c:idx val="8"/>
        <c:spPr>
          <a:solidFill>
            <a:schemeClr val="bg1">
              <a:lumMod val="75000"/>
            </a:schemeClr>
          </a:solidFill>
          <a:ln w="19050">
            <a:noFill/>
          </a:ln>
          <a:effectLst/>
        </c:spPr>
        <c:dLbl>
          <c:idx val="0"/>
          <c:layout>
            <c:manualLayout>
              <c:x val="4.935763819167086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3658761239874235"/>
                  <c:h val="0.19020106364666348"/>
                </c:manualLayout>
              </c15:layout>
            </c:ext>
          </c:extLst>
        </c:dLbl>
      </c:pivotFmt>
    </c:pivotFmts>
    <c:plotArea>
      <c:layout>
        <c:manualLayout>
          <c:layoutTarget val="inner"/>
          <c:xMode val="edge"/>
          <c:yMode val="edge"/>
          <c:x val="0.31395827114439684"/>
          <c:y val="8.00985722730507E-2"/>
          <c:w val="0.42037724680309257"/>
          <c:h val="0.76061363418746963"/>
        </c:manualLayout>
      </c:layout>
      <c:pieChart>
        <c:varyColors val="1"/>
        <c:ser>
          <c:idx val="0"/>
          <c:order val="0"/>
          <c:tx>
            <c:strRef>
              <c:f>'Pivot_ProfitByMonth-Day-Qtr'!$D$33</c:f>
              <c:strCache>
                <c:ptCount val="1"/>
                <c:pt idx="0">
                  <c:v>Total</c:v>
                </c:pt>
              </c:strCache>
            </c:strRef>
          </c:tx>
          <c:spPr>
            <a:ln>
              <a:noFill/>
            </a:ln>
          </c:spPr>
          <c:dPt>
            <c:idx val="0"/>
            <c:bubble3D val="0"/>
            <c:spPr>
              <a:solidFill>
                <a:srgbClr val="4E0FBD"/>
              </a:solidFill>
              <a:ln w="19050">
                <a:noFill/>
              </a:ln>
              <a:effectLst/>
            </c:spPr>
            <c:extLst>
              <c:ext xmlns:c16="http://schemas.microsoft.com/office/drawing/2014/chart" uri="{C3380CC4-5D6E-409C-BE32-E72D297353CC}">
                <c16:uniqueId val="{00000001-344F-40AF-A2CE-26170F2CD62C}"/>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344F-40AF-A2CE-26170F2CD62C}"/>
              </c:ext>
            </c:extLst>
          </c:dPt>
          <c:dLbls>
            <c:dLbl>
              <c:idx val="0"/>
              <c:layout>
                <c:manualLayout>
                  <c:x val="-2.9982978167512865E-2"/>
                  <c:y val="-5.084736553112644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4755597644133587"/>
                      <c:h val="0.19020106364666348"/>
                    </c:manualLayout>
                  </c15:layout>
                </c:ext>
                <c:ext xmlns:c16="http://schemas.microsoft.com/office/drawing/2014/chart" uri="{C3380CC4-5D6E-409C-BE32-E72D297353CC}">
                  <c16:uniqueId val="{00000001-344F-40AF-A2CE-26170F2CD62C}"/>
                </c:ext>
              </c:extLst>
            </c:dLbl>
            <c:dLbl>
              <c:idx val="1"/>
              <c:layout>
                <c:manualLayout>
                  <c:x val="4.9357638191670869E-2"/>
                  <c:y val="0"/>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3658761239874235"/>
                      <c:h val="0.19020106364666348"/>
                    </c:manualLayout>
                  </c15:layout>
                </c:ext>
                <c:ext xmlns:c16="http://schemas.microsoft.com/office/drawing/2014/chart" uri="{C3380CC4-5D6E-409C-BE32-E72D297353CC}">
                  <c16:uniqueId val="{00000003-344F-40AF-A2CE-26170F2CD6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'Pivot_ProfitByMonth-Day-Qtr'!$C$34:$C$35</c:f>
              <c:strCache>
                <c:ptCount val="2"/>
                <c:pt idx="0">
                  <c:v>Weekday</c:v>
                </c:pt>
                <c:pt idx="1">
                  <c:v>Weekend</c:v>
                </c:pt>
              </c:strCache>
            </c:strRef>
          </c:cat>
          <c:val>
            <c:numRef>
              <c:f>'Pivot_ProfitByMonth-Day-Qtr'!$D$34:$D$35</c:f>
              <c:numCache>
                <c:formatCode>[&lt;999999]\$0.00," K";[&lt;999999999]\$0.00,," M";\$0.00" B"</c:formatCode>
                <c:ptCount val="2"/>
                <c:pt idx="0">
                  <c:v>9724279.355600005</c:v>
                </c:pt>
                <c:pt idx="1">
                  <c:v>3679347.2041999968</c:v>
                </c:pt>
              </c:numCache>
            </c:numRef>
          </c:val>
          <c:extLst>
            <c:ext xmlns:c16="http://schemas.microsoft.com/office/drawing/2014/chart" uri="{C3380CC4-5D6E-409C-BE32-E72D297353CC}">
              <c16:uniqueId val="{00000004-344F-40AF-A2CE-26170F2CD62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466662724760067E-2"/>
          <c:y val="6.636500754147813E-2"/>
          <c:w val="0.88332468023989286"/>
          <c:h val="0.86726998491704377"/>
        </c:manualLayout>
      </c:layout>
      <c:barChart>
        <c:barDir val="bar"/>
        <c:grouping val="clustered"/>
        <c:varyColors val="0"/>
        <c:ser>
          <c:idx val="0"/>
          <c:order val="0"/>
          <c:tx>
            <c:strRef>
              <c:f>Pivot_Product_Analysis!$G$3</c:f>
              <c:strCache>
                <c:ptCount val="1"/>
                <c:pt idx="0">
                  <c:v> TotalProfit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Pivot_Product_Analysis!$F$4:$F$8</c:f>
              <c:strCache>
                <c:ptCount val="5"/>
                <c:pt idx="0">
                  <c:v>Road-150 Red, 62</c:v>
                </c:pt>
                <c:pt idx="1">
                  <c:v>Road-150 Red, 44</c:v>
                </c:pt>
                <c:pt idx="2">
                  <c:v>Road-150 Red, 52</c:v>
                </c:pt>
                <c:pt idx="3">
                  <c:v>Road-150 Red, 56</c:v>
                </c:pt>
                <c:pt idx="4">
                  <c:v>Road-150 Red, 48</c:v>
                </c:pt>
              </c:strCache>
            </c:strRef>
          </c:cat>
          <c:val>
            <c:numRef>
              <c:f>Pivot_Product_Analysis!$G$4:$G$8</c:f>
              <c:numCache>
                <c:formatCode>[&lt;999999]\$0.00," K";[&lt;999999999]\$0.00,," M";\$0.00" B"</c:formatCode>
                <c:ptCount val="5"/>
                <c:pt idx="0">
                  <c:v>2477684.383799999</c:v>
                </c:pt>
                <c:pt idx="1">
                  <c:v>2004940.5150000001</c:v>
                </c:pt>
                <c:pt idx="2">
                  <c:v>1990870.7570000011</c:v>
                </c:pt>
                <c:pt idx="3">
                  <c:v>1968359.1441999997</c:v>
                </c:pt>
                <c:pt idx="4">
                  <c:v>1962731.2409999992</c:v>
                </c:pt>
              </c:numCache>
            </c:numRef>
          </c:val>
          <c:extLst>
            <c:ext xmlns:c16="http://schemas.microsoft.com/office/drawing/2014/chart" uri="{C3380CC4-5D6E-409C-BE32-E72D297353CC}">
              <c16:uniqueId val="{00000000-A390-4C0F-8427-5B992006D838}"/>
            </c:ext>
          </c:extLst>
        </c:ser>
        <c:ser>
          <c:idx val="1"/>
          <c:order val="1"/>
          <c:tx>
            <c:strRef>
              <c:f>Pivot_Product_Analysis!$H$3</c:f>
              <c:strCache>
                <c:ptCount val="1"/>
                <c:pt idx="0">
                  <c:v>Duplicate</c:v>
                </c:pt>
              </c:strCache>
            </c:strRef>
          </c:tx>
          <c:spPr>
            <a:solidFill>
              <a:srgbClr val="4E0F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Pivot_Product_Analysis!$F$4:$F$8</c:f>
              <c:strCache>
                <c:ptCount val="5"/>
                <c:pt idx="0">
                  <c:v>Road-150 Red, 62</c:v>
                </c:pt>
                <c:pt idx="1">
                  <c:v>Road-150 Red, 44</c:v>
                </c:pt>
                <c:pt idx="2">
                  <c:v>Road-150 Red, 52</c:v>
                </c:pt>
                <c:pt idx="3">
                  <c:v>Road-150 Red, 56</c:v>
                </c:pt>
                <c:pt idx="4">
                  <c:v>Road-150 Red, 48</c:v>
                </c:pt>
              </c:strCache>
            </c:strRef>
          </c:cat>
          <c:val>
            <c:numRef>
              <c:f>Pivot_Product_Analysis!$H$4:$H$8</c:f>
              <c:numCache>
                <c:formatCode>[&lt;999999]\$0.00," K";[&lt;999999999]\$0.00,," M";\$0.00" B"</c:formatCode>
                <c:ptCount val="5"/>
                <c:pt idx="0">
                  <c:v>2477684.383799999</c:v>
                </c:pt>
                <c:pt idx="1">
                  <c:v>2004940.5150000001</c:v>
                </c:pt>
                <c:pt idx="2">
                  <c:v>1990870.7570000011</c:v>
                </c:pt>
                <c:pt idx="3">
                  <c:v>1968359.1441999997</c:v>
                </c:pt>
                <c:pt idx="4">
                  <c:v>1962731.2409999992</c:v>
                </c:pt>
              </c:numCache>
            </c:numRef>
          </c:val>
          <c:extLst>
            <c:ext xmlns:c16="http://schemas.microsoft.com/office/drawing/2014/chart" uri="{C3380CC4-5D6E-409C-BE32-E72D297353CC}">
              <c16:uniqueId val="{00000001-A390-4C0F-8427-5B992006D838}"/>
            </c:ext>
          </c:extLst>
        </c:ser>
        <c:dLbls>
          <c:showLegendKey val="0"/>
          <c:showVal val="0"/>
          <c:showCatName val="0"/>
          <c:showSerName val="0"/>
          <c:showPercent val="0"/>
          <c:showBubbleSize val="0"/>
        </c:dLbls>
        <c:gapWidth val="30"/>
        <c:overlap val="100"/>
        <c:axId val="1071280927"/>
        <c:axId val="1071280447"/>
      </c:barChart>
      <c:catAx>
        <c:axId val="1071280927"/>
        <c:scaling>
          <c:orientation val="maxMin"/>
        </c:scaling>
        <c:delete val="1"/>
        <c:axPos val="l"/>
        <c:numFmt formatCode="General" sourceLinked="1"/>
        <c:majorTickMark val="none"/>
        <c:minorTickMark val="none"/>
        <c:tickLblPos val="nextTo"/>
        <c:crossAx val="1071280447"/>
        <c:crosses val="autoZero"/>
        <c:auto val="1"/>
        <c:lblAlgn val="ctr"/>
        <c:lblOffset val="100"/>
        <c:noMultiLvlLbl val="0"/>
      </c:catAx>
      <c:valAx>
        <c:axId val="1071280447"/>
        <c:scaling>
          <c:orientation val="minMax"/>
        </c:scaling>
        <c:delete val="1"/>
        <c:axPos val="t"/>
        <c:numFmt formatCode="[&lt;999999]\$0.00,&quot; K&quot;;[&lt;999999999]\$0.00,,&quot; M&quot;;\$0.00&quot; B&quot;" sourceLinked="1"/>
        <c:majorTickMark val="none"/>
        <c:minorTickMark val="none"/>
        <c:tickLblPos val="nextTo"/>
        <c:crossAx val="1071280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Pivot_Product_Analysis!$K$2</c:f>
              <c:strCache>
                <c:ptCount val="1"/>
                <c:pt idx="0">
                  <c:v>Profit</c:v>
                </c:pt>
              </c:strCache>
            </c:strRef>
          </c:tx>
          <c:spPr>
            <a:solidFill>
              <a:schemeClr val="bg1">
                <a:lumMod val="85000"/>
              </a:schemeClr>
            </a:solidFill>
          </c:spPr>
          <c:dPt>
            <c:idx val="0"/>
            <c:bubble3D val="0"/>
            <c:spPr>
              <a:solidFill>
                <a:srgbClr val="4E0FBD"/>
              </a:solidFill>
              <a:ln w="19050">
                <a:noFill/>
              </a:ln>
              <a:effectLst/>
            </c:spPr>
            <c:extLst>
              <c:ext xmlns:c16="http://schemas.microsoft.com/office/drawing/2014/chart" uri="{C3380CC4-5D6E-409C-BE32-E72D297353CC}">
                <c16:uniqueId val="{00000001-2981-4AAE-B4C7-AF3F90536518}"/>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2981-4AAE-B4C7-AF3F90536518}"/>
              </c:ext>
            </c:extLst>
          </c:dPt>
          <c:cat>
            <c:strRef>
              <c:f>Pivot_Product_Analysis!$J$3:$J$4</c:f>
              <c:strCache>
                <c:ptCount val="2"/>
                <c:pt idx="0">
                  <c:v>Top 5</c:v>
                </c:pt>
                <c:pt idx="1">
                  <c:v>Others</c:v>
                </c:pt>
              </c:strCache>
            </c:strRef>
          </c:cat>
          <c:val>
            <c:numRef>
              <c:f>Pivot_Product_Analysis!$K$3:$K$4</c:f>
              <c:numCache>
                <c:formatCode>[&lt;999999]\$0.00," K";[&lt;999999999]\$0.00,," M";\$0.00" B"</c:formatCode>
                <c:ptCount val="2"/>
                <c:pt idx="0">
                  <c:v>10404586.040999997</c:v>
                </c:pt>
                <c:pt idx="1">
                  <c:v>2999040.5188000002</c:v>
                </c:pt>
              </c:numCache>
            </c:numRef>
          </c:val>
          <c:extLst>
            <c:ext xmlns:c16="http://schemas.microsoft.com/office/drawing/2014/chart" uri="{C3380CC4-5D6E-409C-BE32-E72D297353CC}">
              <c16:uniqueId val="{00000004-2981-4AAE-B4C7-AF3F905365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61660173419816"/>
          <c:y val="6.4909298895937897E-2"/>
          <c:w val="0.65123093532308907"/>
          <c:h val="0.87018140220812423"/>
        </c:manualLayout>
      </c:layout>
      <c:barChart>
        <c:barDir val="bar"/>
        <c:grouping val="clustered"/>
        <c:varyColors val="0"/>
        <c:ser>
          <c:idx val="0"/>
          <c:order val="0"/>
          <c:tx>
            <c:strRef>
              <c:f>Pivot_Product_Analysis!$S$11</c:f>
              <c:strCache>
                <c:ptCount val="1"/>
                <c:pt idx="0">
                  <c:v> TotalProfit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Pivot_Product_Analysis!$R$12:$R$19</c:f>
              <c:strCache>
                <c:ptCount val="8"/>
                <c:pt idx="0">
                  <c:v>Red</c:v>
                </c:pt>
                <c:pt idx="1">
                  <c:v>Black</c:v>
                </c:pt>
                <c:pt idx="2">
                  <c:v>Silver</c:v>
                </c:pt>
                <c:pt idx="3">
                  <c:v>White</c:v>
                </c:pt>
                <c:pt idx="4">
                  <c:v>Multi</c:v>
                </c:pt>
                <c:pt idx="5">
                  <c:v>Yellow</c:v>
                </c:pt>
                <c:pt idx="6">
                  <c:v>Blue</c:v>
                </c:pt>
                <c:pt idx="7">
                  <c:v>Unspecified</c:v>
                </c:pt>
              </c:strCache>
            </c:strRef>
          </c:cat>
          <c:val>
            <c:numRef>
              <c:f>Pivot_Product_Analysis!$S$12:$S$19</c:f>
              <c:numCache>
                <c:formatCode>[&lt;999999]\$0.00," K";[&lt;999999999]\$0.00,," M";\$0.00" B"</c:formatCode>
                <c:ptCount val="8"/>
                <c:pt idx="0">
                  <c:v>10555282.692300029</c:v>
                </c:pt>
                <c:pt idx="1">
                  <c:v>1603025.4703000002</c:v>
                </c:pt>
                <c:pt idx="2">
                  <c:v>1245318.3972000005</c:v>
                </c:pt>
                <c:pt idx="3">
                  <c:v>0</c:v>
                </c:pt>
                <c:pt idx="4">
                  <c:v>0</c:v>
                </c:pt>
                <c:pt idx="5">
                  <c:v>0</c:v>
                </c:pt>
                <c:pt idx="6">
                  <c:v>0</c:v>
                </c:pt>
                <c:pt idx="7">
                  <c:v>0</c:v>
                </c:pt>
              </c:numCache>
            </c:numRef>
          </c:val>
          <c:extLst>
            <c:ext xmlns:c16="http://schemas.microsoft.com/office/drawing/2014/chart" uri="{C3380CC4-5D6E-409C-BE32-E72D297353CC}">
              <c16:uniqueId val="{00000000-D5DC-456A-8FD1-D04408B74E8F}"/>
            </c:ext>
          </c:extLst>
        </c:ser>
        <c:ser>
          <c:idx val="1"/>
          <c:order val="1"/>
          <c:tx>
            <c:strRef>
              <c:f>Pivot_Product_Analysis!$T$11</c:f>
              <c:strCache>
                <c:ptCount val="1"/>
                <c:pt idx="0">
                  <c:v>Top 3</c:v>
                </c:pt>
              </c:strCache>
            </c:strRef>
          </c:tx>
          <c:spPr>
            <a:solidFill>
              <a:srgbClr val="4E0FBD"/>
            </a:solidFill>
            <a:ln>
              <a:noFill/>
            </a:ln>
            <a:effectLst/>
          </c:spPr>
          <c:invertIfNegative val="0"/>
          <c:dLbls>
            <c:delete val="1"/>
          </c:dLbls>
          <c:cat>
            <c:strRef>
              <c:f>Pivot_Product_Analysis!$R$12:$R$19</c:f>
              <c:strCache>
                <c:ptCount val="8"/>
                <c:pt idx="0">
                  <c:v>Red</c:v>
                </c:pt>
                <c:pt idx="1">
                  <c:v>Black</c:v>
                </c:pt>
                <c:pt idx="2">
                  <c:v>Silver</c:v>
                </c:pt>
                <c:pt idx="3">
                  <c:v>White</c:v>
                </c:pt>
                <c:pt idx="4">
                  <c:v>Multi</c:v>
                </c:pt>
                <c:pt idx="5">
                  <c:v>Yellow</c:v>
                </c:pt>
                <c:pt idx="6">
                  <c:v>Blue</c:v>
                </c:pt>
                <c:pt idx="7">
                  <c:v>Unspecified</c:v>
                </c:pt>
              </c:strCache>
            </c:strRef>
          </c:cat>
          <c:val>
            <c:numRef>
              <c:f>Pivot_Product_Analysis!$T$12:$T$19</c:f>
              <c:numCache>
                <c:formatCode>General</c:formatCode>
                <c:ptCount val="8"/>
                <c:pt idx="0">
                  <c:v>10555282.692300029</c:v>
                </c:pt>
                <c:pt idx="1">
                  <c:v>1603025.4703000002</c:v>
                </c:pt>
                <c:pt idx="2">
                  <c:v>1245318.3972000005</c:v>
                </c:pt>
              </c:numCache>
            </c:numRef>
          </c:val>
          <c:extLst>
            <c:ext xmlns:c16="http://schemas.microsoft.com/office/drawing/2014/chart" uri="{C3380CC4-5D6E-409C-BE32-E72D297353CC}">
              <c16:uniqueId val="{00000001-D5DC-456A-8FD1-D04408B74E8F}"/>
            </c:ext>
          </c:extLst>
        </c:ser>
        <c:dLbls>
          <c:dLblPos val="outEnd"/>
          <c:showLegendKey val="0"/>
          <c:showVal val="1"/>
          <c:showCatName val="0"/>
          <c:showSerName val="0"/>
          <c:showPercent val="0"/>
          <c:showBubbleSize val="0"/>
        </c:dLbls>
        <c:gapWidth val="35"/>
        <c:overlap val="100"/>
        <c:axId val="829047551"/>
        <c:axId val="829046111"/>
      </c:barChart>
      <c:catAx>
        <c:axId val="8290475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046111"/>
        <c:crosses val="autoZero"/>
        <c:auto val="1"/>
        <c:lblAlgn val="ctr"/>
        <c:lblOffset val="100"/>
        <c:noMultiLvlLbl val="0"/>
      </c:catAx>
      <c:valAx>
        <c:axId val="829046111"/>
        <c:scaling>
          <c:orientation val="minMax"/>
        </c:scaling>
        <c:delete val="1"/>
        <c:axPos val="t"/>
        <c:numFmt formatCode="[&lt;999999]\$0.00,&quot; K&quot;;[&lt;999999999]\$0.00,,&quot; M&quot;;\$0.00&quot; B&quot;" sourceLinked="1"/>
        <c:majorTickMark val="none"/>
        <c:minorTickMark val="none"/>
        <c:tickLblPos val="nextTo"/>
        <c:crossAx val="8290475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2E-2"/>
          <c:y val="6.7681895093062605E-2"/>
          <c:w val="0.93888888888888888"/>
          <c:h val="0.8510998307952623"/>
        </c:manualLayout>
      </c:layout>
      <c:bubbleChart>
        <c:varyColors val="0"/>
        <c:ser>
          <c:idx val="0"/>
          <c:order val="0"/>
          <c:tx>
            <c:strRef>
              <c:f>Pivot_Product_Analysis!$R$31</c:f>
              <c:strCache>
                <c:ptCount val="1"/>
                <c:pt idx="0">
                  <c:v>Max Value</c:v>
                </c:pt>
              </c:strCache>
            </c:strRef>
          </c:tx>
          <c:spPr>
            <a:solidFill>
              <a:schemeClr val="bg1">
                <a:lumMod val="75000"/>
              </a:schemeClr>
            </a:solidFill>
            <a:ln>
              <a:noFill/>
            </a:ln>
            <a:effectLst/>
          </c:spPr>
          <c:invertIfNegative val="0"/>
          <c:xVal>
            <c:strRef>
              <c:f>Pivot_Product_Analysis!$O$32:$O$33</c:f>
              <c:strCache>
                <c:ptCount val="2"/>
                <c:pt idx="0">
                  <c:v>Expensive</c:v>
                </c:pt>
                <c:pt idx="1">
                  <c:v>Less Expensive</c:v>
                </c:pt>
              </c:strCache>
            </c:strRef>
          </c:xVal>
          <c:yVal>
            <c:numRef>
              <c:f>Pivot_Product_Analysis!$S$32:$S$33</c:f>
              <c:numCache>
                <c:formatCode>General</c:formatCode>
                <c:ptCount val="2"/>
                <c:pt idx="0">
                  <c:v>0.7</c:v>
                </c:pt>
                <c:pt idx="1">
                  <c:v>0.7</c:v>
                </c:pt>
              </c:numCache>
            </c:numRef>
          </c:yVal>
          <c:bubbleSize>
            <c:numRef>
              <c:f>Pivot_Product_Analysis!$R$32:$R$33</c:f>
              <c:numCache>
                <c:formatCode>General</c:formatCode>
                <c:ptCount val="2"/>
                <c:pt idx="0">
                  <c:v>1</c:v>
                </c:pt>
                <c:pt idx="1">
                  <c:v>1</c:v>
                </c:pt>
              </c:numCache>
            </c:numRef>
          </c:bubbleSize>
          <c:bubble3D val="0"/>
          <c:extLst>
            <c:ext xmlns:c16="http://schemas.microsoft.com/office/drawing/2014/chart" uri="{C3380CC4-5D6E-409C-BE32-E72D297353CC}">
              <c16:uniqueId val="{00000000-9928-4C08-85EA-572BD0551E61}"/>
            </c:ext>
          </c:extLst>
        </c:ser>
        <c:ser>
          <c:idx val="1"/>
          <c:order val="1"/>
          <c:tx>
            <c:strRef>
              <c:f>Pivot_Product_Analysis!$Q$31</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E0FBD"/>
              </a:solidFill>
              <a:ln w="25400">
                <a:noFill/>
              </a:ln>
              <a:effectLst/>
            </c:spPr>
            <c:extLst>
              <c:ext xmlns:c16="http://schemas.microsoft.com/office/drawing/2014/chart" uri="{C3380CC4-5D6E-409C-BE32-E72D297353CC}">
                <c16:uniqueId val="{00000003-9928-4C08-85EA-572BD0551E61}"/>
              </c:ext>
            </c:extLst>
          </c:dPt>
          <c:dPt>
            <c:idx val="1"/>
            <c:invertIfNegative val="0"/>
            <c:bubble3D val="0"/>
            <c:spPr>
              <a:solidFill>
                <a:schemeClr val="tx1">
                  <a:lumMod val="75000"/>
                  <a:lumOff val="25000"/>
                </a:schemeClr>
              </a:solidFill>
              <a:ln w="25400">
                <a:noFill/>
              </a:ln>
              <a:effectLst/>
            </c:spPr>
            <c:extLst>
              <c:ext xmlns:c16="http://schemas.microsoft.com/office/drawing/2014/chart" uri="{C3380CC4-5D6E-409C-BE32-E72D297353CC}">
                <c16:uniqueId val="{00000004-9928-4C08-85EA-572BD0551E61}"/>
              </c:ext>
            </c:extLst>
          </c:dPt>
          <c:xVal>
            <c:strRef>
              <c:f>Pivot_Product_Analysis!$O$32:$O$33</c:f>
              <c:strCache>
                <c:ptCount val="2"/>
                <c:pt idx="0">
                  <c:v>Expensive</c:v>
                </c:pt>
                <c:pt idx="1">
                  <c:v>Less Expensive</c:v>
                </c:pt>
              </c:strCache>
            </c:strRef>
          </c:xVal>
          <c:yVal>
            <c:numRef>
              <c:f>Pivot_Product_Analysis!$S$32:$S$33</c:f>
              <c:numCache>
                <c:formatCode>General</c:formatCode>
                <c:ptCount val="2"/>
                <c:pt idx="0">
                  <c:v>0.7</c:v>
                </c:pt>
                <c:pt idx="1">
                  <c:v>0.7</c:v>
                </c:pt>
              </c:numCache>
            </c:numRef>
          </c:yVal>
          <c:bubbleSize>
            <c:numRef>
              <c:f>Pivot_Product_Analysis!$Q$32:$Q$33</c:f>
              <c:numCache>
                <c:formatCode>0.0%</c:formatCode>
                <c:ptCount val="2"/>
                <c:pt idx="0">
                  <c:v>1</c:v>
                </c:pt>
                <c:pt idx="1">
                  <c:v>0</c:v>
                </c:pt>
              </c:numCache>
            </c:numRef>
          </c:bubbleSize>
          <c:bubble3D val="0"/>
          <c:extLst>
            <c:ext xmlns:c16="http://schemas.microsoft.com/office/drawing/2014/chart" uri="{C3380CC4-5D6E-409C-BE32-E72D297353CC}">
              <c16:uniqueId val="{00000001-9928-4C08-85EA-572BD0551E61}"/>
            </c:ext>
          </c:extLst>
        </c:ser>
        <c:dLbls>
          <c:showLegendKey val="0"/>
          <c:showVal val="0"/>
          <c:showCatName val="0"/>
          <c:showSerName val="0"/>
          <c:showPercent val="0"/>
          <c:showBubbleSize val="0"/>
        </c:dLbls>
        <c:bubbleScale val="300"/>
        <c:showNegBubbles val="0"/>
        <c:axId val="1952479055"/>
        <c:axId val="1952480975"/>
      </c:bubbleChart>
      <c:valAx>
        <c:axId val="1952479055"/>
        <c:scaling>
          <c:orientation val="minMax"/>
          <c:max val="2.5"/>
          <c:min val="0.5"/>
        </c:scaling>
        <c:delete val="1"/>
        <c:axPos val="b"/>
        <c:majorTickMark val="none"/>
        <c:minorTickMark val="none"/>
        <c:tickLblPos val="nextTo"/>
        <c:crossAx val="1952480975"/>
        <c:crosses val="autoZero"/>
        <c:crossBetween val="midCat"/>
      </c:valAx>
      <c:valAx>
        <c:axId val="1952480975"/>
        <c:scaling>
          <c:orientation val="minMax"/>
        </c:scaling>
        <c:delete val="1"/>
        <c:axPos val="l"/>
        <c:numFmt formatCode="General" sourceLinked="1"/>
        <c:majorTickMark val="none"/>
        <c:minorTickMark val="none"/>
        <c:tickLblPos val="nextTo"/>
        <c:crossAx val="1952479055"/>
        <c:crosses val="autoZero"/>
        <c:crossBetween val="midCat"/>
        <c:majorUnit val="0.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466662724760067E-2"/>
          <c:y val="6.636500754147813E-2"/>
          <c:w val="0.90489271781534464"/>
          <c:h val="0.86726998491704377"/>
        </c:manualLayout>
      </c:layout>
      <c:barChart>
        <c:barDir val="bar"/>
        <c:grouping val="clustered"/>
        <c:varyColors val="0"/>
        <c:ser>
          <c:idx val="0"/>
          <c:order val="0"/>
          <c:tx>
            <c:strRef>
              <c:f>Pivot_Customers_Analysis!$F$3</c:f>
              <c:strCache>
                <c:ptCount val="1"/>
                <c:pt idx="0">
                  <c:v> TotalProfit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Pivot_Customers_Analysis!$E$4:$E$8</c:f>
              <c:strCache>
                <c:ptCount val="5"/>
                <c:pt idx="0">
                  <c:v>Shaun Carson</c:v>
                </c:pt>
                <c:pt idx="1">
                  <c:v>Reginald Munoz</c:v>
                </c:pt>
                <c:pt idx="2">
                  <c:v>Hannah Robinson</c:v>
                </c:pt>
                <c:pt idx="3">
                  <c:v>Clarence Rai</c:v>
                </c:pt>
                <c:pt idx="4">
                  <c:v>Nathan Hayes</c:v>
                </c:pt>
              </c:strCache>
            </c:strRef>
          </c:cat>
          <c:val>
            <c:numRef>
              <c:f>Pivot_Customers_Analysis!$F$4:$F$8</c:f>
              <c:numCache>
                <c:formatCode>[&lt;999999]\$0.00," K";[&lt;999999999]\$0.00,," M";\$0.00" B"</c:formatCode>
                <c:ptCount val="5"/>
                <c:pt idx="0">
                  <c:v>29756.712</c:v>
                </c:pt>
                <c:pt idx="1">
                  <c:v>29756.712</c:v>
                </c:pt>
                <c:pt idx="2">
                  <c:v>29756.712</c:v>
                </c:pt>
                <c:pt idx="3">
                  <c:v>29756.712</c:v>
                </c:pt>
                <c:pt idx="4">
                  <c:v>29537.912</c:v>
                </c:pt>
              </c:numCache>
            </c:numRef>
          </c:val>
          <c:extLst>
            <c:ext xmlns:c16="http://schemas.microsoft.com/office/drawing/2014/chart" uri="{C3380CC4-5D6E-409C-BE32-E72D297353CC}">
              <c16:uniqueId val="{00000000-A390-4C0F-8427-5B992006D838}"/>
            </c:ext>
          </c:extLst>
        </c:ser>
        <c:ser>
          <c:idx val="1"/>
          <c:order val="1"/>
          <c:tx>
            <c:strRef>
              <c:f>Pivot_Customers_Analysis!$G$3</c:f>
              <c:strCache>
                <c:ptCount val="1"/>
                <c:pt idx="0">
                  <c:v>Duplicate</c:v>
                </c:pt>
              </c:strCache>
            </c:strRef>
          </c:tx>
          <c:spPr>
            <a:solidFill>
              <a:srgbClr val="4E0F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Pivot_Customers_Analysis!$E$4:$E$8</c:f>
              <c:strCache>
                <c:ptCount val="5"/>
                <c:pt idx="0">
                  <c:v>Shaun Carson</c:v>
                </c:pt>
                <c:pt idx="1">
                  <c:v>Reginald Munoz</c:v>
                </c:pt>
                <c:pt idx="2">
                  <c:v>Hannah Robinson</c:v>
                </c:pt>
                <c:pt idx="3">
                  <c:v>Clarence Rai</c:v>
                </c:pt>
                <c:pt idx="4">
                  <c:v>Nathan Hayes</c:v>
                </c:pt>
              </c:strCache>
            </c:strRef>
          </c:cat>
          <c:val>
            <c:numRef>
              <c:f>Pivot_Customers_Analysis!$G$4:$G$8</c:f>
              <c:numCache>
                <c:formatCode>[&lt;999999]\$0.00," K";[&lt;999999999]\$0.00,," M";\$0.00" B"</c:formatCode>
                <c:ptCount val="5"/>
                <c:pt idx="0">
                  <c:v>29756.712</c:v>
                </c:pt>
                <c:pt idx="1">
                  <c:v>29756.712</c:v>
                </c:pt>
                <c:pt idx="2">
                  <c:v>29756.712</c:v>
                </c:pt>
                <c:pt idx="3">
                  <c:v>29756.712</c:v>
                </c:pt>
                <c:pt idx="4">
                  <c:v>29537.912</c:v>
                </c:pt>
              </c:numCache>
            </c:numRef>
          </c:val>
          <c:extLst>
            <c:ext xmlns:c16="http://schemas.microsoft.com/office/drawing/2014/chart" uri="{C3380CC4-5D6E-409C-BE32-E72D297353CC}">
              <c16:uniqueId val="{00000001-A390-4C0F-8427-5B992006D838}"/>
            </c:ext>
          </c:extLst>
        </c:ser>
        <c:dLbls>
          <c:showLegendKey val="0"/>
          <c:showVal val="0"/>
          <c:showCatName val="0"/>
          <c:showSerName val="0"/>
          <c:showPercent val="0"/>
          <c:showBubbleSize val="0"/>
        </c:dLbls>
        <c:gapWidth val="30"/>
        <c:overlap val="100"/>
        <c:axId val="1071280927"/>
        <c:axId val="1071280447"/>
      </c:barChart>
      <c:catAx>
        <c:axId val="1071280927"/>
        <c:scaling>
          <c:orientation val="maxMin"/>
        </c:scaling>
        <c:delete val="1"/>
        <c:axPos val="l"/>
        <c:numFmt formatCode="General" sourceLinked="1"/>
        <c:majorTickMark val="none"/>
        <c:minorTickMark val="none"/>
        <c:tickLblPos val="nextTo"/>
        <c:crossAx val="1071280447"/>
        <c:crosses val="autoZero"/>
        <c:auto val="1"/>
        <c:lblAlgn val="ctr"/>
        <c:lblOffset val="100"/>
        <c:noMultiLvlLbl val="0"/>
      </c:catAx>
      <c:valAx>
        <c:axId val="1071280447"/>
        <c:scaling>
          <c:orientation val="minMax"/>
        </c:scaling>
        <c:delete val="1"/>
        <c:axPos val="t"/>
        <c:numFmt formatCode="[&lt;999999]\$0.00,&quot; K&quot;;[&lt;999999999]\$0.00,,&quot; M&quot;;\$0.00&quot; B&quot;" sourceLinked="1"/>
        <c:majorTickMark val="none"/>
        <c:minorTickMark val="none"/>
        <c:tickLblPos val="nextTo"/>
        <c:crossAx val="1071280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Pivot_Customers_Analysis!$J$2</c:f>
              <c:strCache>
                <c:ptCount val="1"/>
                <c:pt idx="0">
                  <c:v>Profit</c:v>
                </c:pt>
              </c:strCache>
            </c:strRef>
          </c:tx>
          <c:spPr>
            <a:solidFill>
              <a:schemeClr val="bg1">
                <a:lumMod val="85000"/>
              </a:schemeClr>
            </a:solidFill>
            <a:ln>
              <a:noFill/>
            </a:ln>
          </c:spPr>
          <c:dPt>
            <c:idx val="0"/>
            <c:bubble3D val="0"/>
            <c:spPr>
              <a:solidFill>
                <a:srgbClr val="4E0FBD"/>
              </a:solidFill>
              <a:ln w="19050">
                <a:noFill/>
              </a:ln>
              <a:effectLst/>
            </c:spPr>
            <c:extLst>
              <c:ext xmlns:c16="http://schemas.microsoft.com/office/drawing/2014/chart" uri="{C3380CC4-5D6E-409C-BE32-E72D297353CC}">
                <c16:uniqueId val="{00000001-2981-4AAE-B4C7-AF3F90536518}"/>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2981-4AAE-B4C7-AF3F90536518}"/>
              </c:ext>
            </c:extLst>
          </c:dPt>
          <c:cat>
            <c:strRef>
              <c:f>Pivot_Customers_Analysis!$I$3:$I$4</c:f>
              <c:strCache>
                <c:ptCount val="2"/>
                <c:pt idx="0">
                  <c:v>Top 5</c:v>
                </c:pt>
                <c:pt idx="1">
                  <c:v>Others</c:v>
                </c:pt>
              </c:strCache>
            </c:strRef>
          </c:cat>
          <c:val>
            <c:numRef>
              <c:f>Pivot_Customers_Analysis!$J$3:$J$4</c:f>
              <c:numCache>
                <c:formatCode>[&lt;999999]\$0.00," K";[&lt;999999999]\$0.00,," M";\$0.00" B"</c:formatCode>
                <c:ptCount val="2"/>
                <c:pt idx="0">
                  <c:v>148564.76</c:v>
                </c:pt>
                <c:pt idx="1">
                  <c:v>13255061.799800068</c:v>
                </c:pt>
              </c:numCache>
            </c:numRef>
          </c:val>
          <c:extLst>
            <c:ext xmlns:c16="http://schemas.microsoft.com/office/drawing/2014/chart" uri="{C3380CC4-5D6E-409C-BE32-E72D297353CC}">
              <c16:uniqueId val="{00000004-2981-4AAE-B4C7-AF3F905365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965152111336048E-2"/>
          <c:y val="8.2051237875368263E-2"/>
          <c:w val="0.9467247464811066"/>
          <c:h val="0.83589752424926345"/>
        </c:manualLayout>
      </c:layout>
      <c:barChart>
        <c:barDir val="bar"/>
        <c:grouping val="clustered"/>
        <c:varyColors val="0"/>
        <c:ser>
          <c:idx val="1"/>
          <c:order val="0"/>
          <c:tx>
            <c:strRef>
              <c:f>Pivot_Customers_Analysis!$Q$13</c:f>
              <c:strCache>
                <c:ptCount val="1"/>
                <c:pt idx="0">
                  <c:v>Total</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3-4ACB-442F-B32C-02BEF609F38C}"/>
              </c:ext>
            </c:extLst>
          </c:dPt>
          <c:cat>
            <c:strRef>
              <c:f>Pivot_Customers_Analysis!$O$14</c:f>
              <c:strCache>
                <c:ptCount val="1"/>
                <c:pt idx="0">
                  <c:v>F</c:v>
                </c:pt>
              </c:strCache>
            </c:strRef>
          </c:cat>
          <c:val>
            <c:numRef>
              <c:f>Pivot_Customers_Analysis!$Q$14</c:f>
              <c:numCache>
                <c:formatCode>General</c:formatCode>
                <c:ptCount val="1"/>
                <c:pt idx="0">
                  <c:v>1</c:v>
                </c:pt>
              </c:numCache>
            </c:numRef>
          </c:val>
          <c:extLst>
            <c:ext xmlns:c16="http://schemas.microsoft.com/office/drawing/2014/chart" uri="{C3380CC4-5D6E-409C-BE32-E72D297353CC}">
              <c16:uniqueId val="{00000000-4ACB-442F-B32C-02BEF609F38C}"/>
            </c:ext>
          </c:extLst>
        </c:ser>
        <c:ser>
          <c:idx val="0"/>
          <c:order val="1"/>
          <c:tx>
            <c:strRef>
              <c:f>Pivot_Customers_Analysis!$P$13</c:f>
              <c:strCache>
                <c:ptCount val="1"/>
                <c:pt idx="0">
                  <c:v>Percentage</c:v>
                </c:pt>
              </c:strCache>
            </c:strRef>
          </c:tx>
          <c:spPr>
            <a:solidFill>
              <a:schemeClr val="accent1"/>
            </a:solidFill>
            <a:ln>
              <a:noFill/>
            </a:ln>
            <a:effectLst/>
          </c:spPr>
          <c:invertIfNegative val="0"/>
          <c:dPt>
            <c:idx val="0"/>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2-4ACB-442F-B32C-02BEF609F38C}"/>
              </c:ext>
            </c:extLst>
          </c:dPt>
          <c:cat>
            <c:strRef>
              <c:f>Pivot_Customers_Analysis!$O$14</c:f>
              <c:strCache>
                <c:ptCount val="1"/>
                <c:pt idx="0">
                  <c:v>F</c:v>
                </c:pt>
              </c:strCache>
            </c:strRef>
          </c:cat>
          <c:val>
            <c:numRef>
              <c:f>Pivot_Customers_Analysis!$P$14</c:f>
              <c:numCache>
                <c:formatCode>0.0%</c:formatCode>
                <c:ptCount val="1"/>
                <c:pt idx="0">
                  <c:v>0.48520866438530802</c:v>
                </c:pt>
              </c:numCache>
            </c:numRef>
          </c:val>
          <c:extLst>
            <c:ext xmlns:c16="http://schemas.microsoft.com/office/drawing/2014/chart" uri="{C3380CC4-5D6E-409C-BE32-E72D297353CC}">
              <c16:uniqueId val="{00000001-4ACB-442F-B32C-02BEF609F38C}"/>
            </c:ext>
          </c:extLst>
        </c:ser>
        <c:dLbls>
          <c:showLegendKey val="0"/>
          <c:showVal val="0"/>
          <c:showCatName val="0"/>
          <c:showSerName val="0"/>
          <c:showPercent val="0"/>
          <c:showBubbleSize val="0"/>
        </c:dLbls>
        <c:gapWidth val="0"/>
        <c:overlap val="100"/>
        <c:axId val="625701087"/>
        <c:axId val="625702527"/>
      </c:barChart>
      <c:catAx>
        <c:axId val="625701087"/>
        <c:scaling>
          <c:orientation val="minMax"/>
        </c:scaling>
        <c:delete val="1"/>
        <c:axPos val="l"/>
        <c:numFmt formatCode="General" sourceLinked="1"/>
        <c:majorTickMark val="none"/>
        <c:minorTickMark val="none"/>
        <c:tickLblPos val="nextTo"/>
        <c:crossAx val="625702527"/>
        <c:crosses val="autoZero"/>
        <c:auto val="1"/>
        <c:lblAlgn val="ctr"/>
        <c:lblOffset val="100"/>
        <c:noMultiLvlLbl val="0"/>
      </c:catAx>
      <c:valAx>
        <c:axId val="625702527"/>
        <c:scaling>
          <c:orientation val="minMax"/>
        </c:scaling>
        <c:delete val="1"/>
        <c:axPos val="b"/>
        <c:numFmt formatCode="General" sourceLinked="1"/>
        <c:majorTickMark val="none"/>
        <c:minorTickMark val="none"/>
        <c:tickLblPos val="nextTo"/>
        <c:crossAx val="62570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965152111336048E-2"/>
          <c:y val="8.2051237875368263E-2"/>
          <c:w val="0.9467247464811066"/>
          <c:h val="0.83589752424926345"/>
        </c:manualLayout>
      </c:layout>
      <c:barChart>
        <c:barDir val="bar"/>
        <c:grouping val="clustered"/>
        <c:varyColors val="0"/>
        <c:ser>
          <c:idx val="1"/>
          <c:order val="0"/>
          <c:tx>
            <c:strRef>
              <c:f>Pivot_Customers_Analysis!$Q$13</c:f>
              <c:strCache>
                <c:ptCount val="1"/>
                <c:pt idx="0">
                  <c:v>Total</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3-4ACB-442F-B32C-02BEF609F38C}"/>
              </c:ext>
            </c:extLst>
          </c:dPt>
          <c:cat>
            <c:strRef>
              <c:f>Pivot_Customers_Analysis!$O$15</c:f>
              <c:strCache>
                <c:ptCount val="1"/>
                <c:pt idx="0">
                  <c:v>M</c:v>
                </c:pt>
              </c:strCache>
            </c:strRef>
          </c:cat>
          <c:val>
            <c:numRef>
              <c:f>Pivot_Customers_Analysis!$Q$15</c:f>
              <c:numCache>
                <c:formatCode>General</c:formatCode>
                <c:ptCount val="1"/>
                <c:pt idx="0">
                  <c:v>1</c:v>
                </c:pt>
              </c:numCache>
            </c:numRef>
          </c:val>
          <c:extLst>
            <c:ext xmlns:c16="http://schemas.microsoft.com/office/drawing/2014/chart" uri="{C3380CC4-5D6E-409C-BE32-E72D297353CC}">
              <c16:uniqueId val="{00000000-4ACB-442F-B32C-02BEF609F38C}"/>
            </c:ext>
          </c:extLst>
        </c:ser>
        <c:ser>
          <c:idx val="0"/>
          <c:order val="1"/>
          <c:tx>
            <c:strRef>
              <c:f>Pivot_Customers_Analysis!$P$13</c:f>
              <c:strCache>
                <c:ptCount val="1"/>
                <c:pt idx="0">
                  <c:v>Percentage</c:v>
                </c:pt>
              </c:strCache>
            </c:strRef>
          </c:tx>
          <c:spPr>
            <a:solidFill>
              <a:schemeClr val="accent1"/>
            </a:solidFill>
            <a:ln>
              <a:noFill/>
            </a:ln>
            <a:effectLst/>
          </c:spPr>
          <c:invertIfNegative val="0"/>
          <c:dPt>
            <c:idx val="0"/>
            <c:invertIfNegative val="0"/>
            <c:bubble3D val="0"/>
            <c:spPr>
              <a:solidFill>
                <a:srgbClr val="4E0FBD"/>
              </a:solidFill>
              <a:ln>
                <a:noFill/>
              </a:ln>
              <a:effectLst/>
            </c:spPr>
            <c:extLst>
              <c:ext xmlns:c16="http://schemas.microsoft.com/office/drawing/2014/chart" uri="{C3380CC4-5D6E-409C-BE32-E72D297353CC}">
                <c16:uniqueId val="{00000002-4ACB-442F-B32C-02BEF609F38C}"/>
              </c:ext>
            </c:extLst>
          </c:dPt>
          <c:cat>
            <c:strRef>
              <c:f>Pivot_Customers_Analysis!$O$15</c:f>
              <c:strCache>
                <c:ptCount val="1"/>
                <c:pt idx="0">
                  <c:v>M</c:v>
                </c:pt>
              </c:strCache>
            </c:strRef>
          </c:cat>
          <c:val>
            <c:numRef>
              <c:f>Pivot_Customers_Analysis!$P$15</c:f>
              <c:numCache>
                <c:formatCode>0.0%</c:formatCode>
                <c:ptCount val="1"/>
                <c:pt idx="0">
                  <c:v>0.51479133561469204</c:v>
                </c:pt>
              </c:numCache>
            </c:numRef>
          </c:val>
          <c:extLst>
            <c:ext xmlns:c16="http://schemas.microsoft.com/office/drawing/2014/chart" uri="{C3380CC4-5D6E-409C-BE32-E72D297353CC}">
              <c16:uniqueId val="{00000001-4ACB-442F-B32C-02BEF609F38C}"/>
            </c:ext>
          </c:extLst>
        </c:ser>
        <c:dLbls>
          <c:showLegendKey val="0"/>
          <c:showVal val="0"/>
          <c:showCatName val="0"/>
          <c:showSerName val="0"/>
          <c:showPercent val="0"/>
          <c:showBubbleSize val="0"/>
        </c:dLbls>
        <c:gapWidth val="0"/>
        <c:overlap val="100"/>
        <c:axId val="625701087"/>
        <c:axId val="625702527"/>
      </c:barChart>
      <c:catAx>
        <c:axId val="625701087"/>
        <c:scaling>
          <c:orientation val="minMax"/>
        </c:scaling>
        <c:delete val="1"/>
        <c:axPos val="l"/>
        <c:numFmt formatCode="General" sourceLinked="1"/>
        <c:majorTickMark val="none"/>
        <c:minorTickMark val="none"/>
        <c:tickLblPos val="nextTo"/>
        <c:crossAx val="625702527"/>
        <c:crosses val="autoZero"/>
        <c:auto val="1"/>
        <c:lblAlgn val="ctr"/>
        <c:lblOffset val="100"/>
        <c:noMultiLvlLbl val="0"/>
      </c:catAx>
      <c:valAx>
        <c:axId val="625702527"/>
        <c:scaling>
          <c:orientation val="minMax"/>
        </c:scaling>
        <c:delete val="1"/>
        <c:axPos val="b"/>
        <c:numFmt formatCode="General" sourceLinked="1"/>
        <c:majorTickMark val="none"/>
        <c:minorTickMark val="none"/>
        <c:tickLblPos val="nextTo"/>
        <c:crossAx val="62570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Pivot_Customers_Analysis!$V$12</c:f>
              <c:strCache>
                <c:ptCount val="1"/>
                <c:pt idx="0">
                  <c:v>Sum of TotalProfit</c:v>
                </c:pt>
              </c:strCache>
            </c:strRef>
          </c:tx>
          <c:spPr>
            <a:solidFill>
              <a:schemeClr val="bg1">
                <a:lumMod val="75000"/>
              </a:schemeClr>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Pivot_Customers_Analysis!$U$13:$U$18</c:f>
              <c:strCache>
                <c:ptCount val="6"/>
                <c:pt idx="0">
                  <c:v>25-29</c:v>
                </c:pt>
                <c:pt idx="1">
                  <c:v>30-34</c:v>
                </c:pt>
                <c:pt idx="2">
                  <c:v>35-39</c:v>
                </c:pt>
                <c:pt idx="3">
                  <c:v>40-44</c:v>
                </c:pt>
                <c:pt idx="4">
                  <c:v>45-49</c:v>
                </c:pt>
                <c:pt idx="5">
                  <c:v>50 Plus</c:v>
                </c:pt>
              </c:strCache>
            </c:strRef>
          </c:cat>
          <c:val>
            <c:numRef>
              <c:f>Pivot_Customers_Analysis!$V$13:$V$18</c:f>
              <c:numCache>
                <c:formatCode>[&lt;999999]\$0.00," K";[&lt;999999999]\$0.00,," M";\$0.00" B"</c:formatCode>
                <c:ptCount val="6"/>
                <c:pt idx="0" formatCode="General">
                  <c:v>1198221.9773999995</c:v>
                </c:pt>
                <c:pt idx="1">
                  <c:v>1785198.4576999997</c:v>
                </c:pt>
                <c:pt idx="2" formatCode="General">
                  <c:v>1625070.9051999997</c:v>
                </c:pt>
                <c:pt idx="3" formatCode="General">
                  <c:v>1322497.5750999996</c:v>
                </c:pt>
                <c:pt idx="4" formatCode="General">
                  <c:v>1898391.1296999997</c:v>
                </c:pt>
                <c:pt idx="5" formatCode="General">
                  <c:v>5574246.5146999937</c:v>
                </c:pt>
              </c:numCache>
            </c:numRef>
          </c:val>
          <c:extLst>
            <c:ext xmlns:c16="http://schemas.microsoft.com/office/drawing/2014/chart" uri="{C3380CC4-5D6E-409C-BE32-E72D297353CC}">
              <c16:uniqueId val="{00000000-12DC-4BD6-9A00-CC3A8D3324C3}"/>
            </c:ext>
          </c:extLst>
        </c:ser>
        <c:ser>
          <c:idx val="1"/>
          <c:order val="1"/>
          <c:tx>
            <c:strRef>
              <c:f>Pivot_Customers_Analysis!$W$12</c:f>
              <c:strCache>
                <c:ptCount val="1"/>
                <c:pt idx="0">
                  <c:v>Top </c:v>
                </c:pt>
              </c:strCache>
            </c:strRef>
          </c:tx>
          <c:spPr>
            <a:solidFill>
              <a:schemeClr val="accent2"/>
            </a:solidFill>
            <a:ln>
              <a:noFill/>
            </a:ln>
            <a:effectLst/>
          </c:spPr>
          <c:invertIfNegative val="0"/>
          <c:dPt>
            <c:idx val="5"/>
            <c:invertIfNegative val="0"/>
            <c:bubble3D val="0"/>
            <c:spPr>
              <a:solidFill>
                <a:srgbClr val="4E0FBD"/>
              </a:solidFill>
              <a:ln>
                <a:noFill/>
              </a:ln>
              <a:effectLst/>
            </c:spPr>
            <c:extLst>
              <c:ext xmlns:c16="http://schemas.microsoft.com/office/drawing/2014/chart" uri="{C3380CC4-5D6E-409C-BE32-E72D297353CC}">
                <c16:uniqueId val="{00000002-12DC-4BD6-9A00-CC3A8D3324C3}"/>
              </c:ext>
            </c:extLst>
          </c:dPt>
          <c:dLbls>
            <c:delete val="1"/>
          </c:dLbls>
          <c:val>
            <c:numRef>
              <c:f>Pivot_Customers_Analysis!$W$13:$W$18</c:f>
              <c:numCache>
                <c:formatCode>General</c:formatCode>
                <c:ptCount val="6"/>
                <c:pt idx="0">
                  <c:v>0</c:v>
                </c:pt>
                <c:pt idx="1">
                  <c:v>0</c:v>
                </c:pt>
                <c:pt idx="2">
                  <c:v>0</c:v>
                </c:pt>
                <c:pt idx="3">
                  <c:v>0</c:v>
                </c:pt>
                <c:pt idx="4">
                  <c:v>0</c:v>
                </c:pt>
                <c:pt idx="5">
                  <c:v>5574246.5146999937</c:v>
                </c:pt>
              </c:numCache>
            </c:numRef>
          </c:val>
          <c:extLst>
            <c:ext xmlns:c16="http://schemas.microsoft.com/office/drawing/2014/chart" uri="{C3380CC4-5D6E-409C-BE32-E72D297353CC}">
              <c16:uniqueId val="{00000001-12DC-4BD6-9A00-CC3A8D3324C3}"/>
            </c:ext>
          </c:extLst>
        </c:ser>
        <c:dLbls>
          <c:dLblPos val="outEnd"/>
          <c:showLegendKey val="0"/>
          <c:showVal val="1"/>
          <c:showCatName val="0"/>
          <c:showSerName val="0"/>
          <c:showPercent val="0"/>
          <c:showBubbleSize val="0"/>
        </c:dLbls>
        <c:gapWidth val="40"/>
        <c:overlap val="100"/>
        <c:axId val="1061486991"/>
        <c:axId val="1061487471"/>
      </c:barChart>
      <c:catAx>
        <c:axId val="106148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487471"/>
        <c:crosses val="autoZero"/>
        <c:auto val="1"/>
        <c:lblAlgn val="ctr"/>
        <c:lblOffset val="100"/>
        <c:noMultiLvlLbl val="0"/>
      </c:catAx>
      <c:valAx>
        <c:axId val="1061487471"/>
        <c:scaling>
          <c:orientation val="minMax"/>
        </c:scaling>
        <c:delete val="1"/>
        <c:axPos val="l"/>
        <c:numFmt formatCode="General" sourceLinked="1"/>
        <c:majorTickMark val="none"/>
        <c:minorTickMark val="none"/>
        <c:tickLblPos val="nextTo"/>
        <c:crossAx val="106148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783808912542494E-3"/>
          <c:y val="2.2856937170419162E-2"/>
          <c:w val="0.97606485732623727"/>
          <c:h val="0.94057196335691018"/>
        </c:manualLayout>
      </c:layout>
      <c:bubbleChart>
        <c:varyColors val="0"/>
        <c:ser>
          <c:idx val="0"/>
          <c:order val="0"/>
          <c:tx>
            <c:strRef>
              <c:f>Pivot_Customers_Analysis!$AC$12</c:f>
              <c:strCache>
                <c:ptCount val="1"/>
                <c:pt idx="0">
                  <c:v>Country</c:v>
                </c:pt>
              </c:strCache>
            </c:strRef>
          </c:tx>
          <c:spPr>
            <a:solidFill>
              <a:schemeClr val="bg1">
                <a:lumMod val="85000"/>
              </a:schemeClr>
            </a:solidFill>
            <a:ln w="25400">
              <a:noFill/>
            </a:ln>
            <a:effectLst/>
          </c:spPr>
          <c:invertIfNegative val="0"/>
          <c:dLbls>
            <c:dLbl>
              <c:idx val="0"/>
              <c:layout>
                <c:manualLayout>
                  <c:x val="-7.0015717714013825E-2"/>
                  <c:y val="-0.17659864520152807"/>
                </c:manualLayout>
              </c:layout>
              <c:tx>
                <c:rich>
                  <a:bodyPr/>
                  <a:lstStyle/>
                  <a:p>
                    <a:fld id="{C7B541B3-4151-41DE-B06A-01EC256AEF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2FE-4D90-81BD-9D01C5182A70}"/>
                </c:ext>
              </c:extLst>
            </c:dLbl>
            <c:dLbl>
              <c:idx val="1"/>
              <c:layout>
                <c:manualLayout>
                  <c:x val="-5.4121064077287687E-2"/>
                  <c:y val="-4.1142486906754497E-2"/>
                </c:manualLayout>
              </c:layout>
              <c:tx>
                <c:rich>
                  <a:bodyPr/>
                  <a:lstStyle/>
                  <a:p>
                    <a:fld id="{3D2611DD-2DBA-4A44-9498-12C878B6B32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2FE-4D90-81BD-9D01C5182A70}"/>
                </c:ext>
              </c:extLst>
            </c:dLbl>
            <c:dLbl>
              <c:idx val="2"/>
              <c:layout>
                <c:manualLayout>
                  <c:x val="-0.15893628840215174"/>
                  <c:y val="0.11773243013435196"/>
                </c:manualLayout>
              </c:layout>
              <c:tx>
                <c:rich>
                  <a:bodyPr/>
                  <a:lstStyle/>
                  <a:p>
                    <a:fld id="{C986B642-3DEC-4DD0-8885-0AEF1A46BA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2FE-4D90-81BD-9D01C5182A70}"/>
                </c:ext>
              </c:extLst>
            </c:dLbl>
            <c:dLbl>
              <c:idx val="3"/>
              <c:layout>
                <c:manualLayout>
                  <c:x val="8.1236098311356243E-3"/>
                  <c:y val="-2.0183953059472386E-2"/>
                </c:manualLayout>
              </c:layout>
              <c:tx>
                <c:rich>
                  <a:bodyPr/>
                  <a:lstStyle/>
                  <a:p>
                    <a:fld id="{383EF26E-16D0-4BFB-BFBF-CCB30A98BD4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2FE-4D90-81BD-9D01C5182A70}"/>
                </c:ext>
              </c:extLst>
            </c:dLbl>
            <c:dLbl>
              <c:idx val="4"/>
              <c:layout>
                <c:manualLayout>
                  <c:x val="-0.10114424034128573"/>
                  <c:y val="-0.13791638319382435"/>
                </c:manualLayout>
              </c:layout>
              <c:tx>
                <c:rich>
                  <a:bodyPr/>
                  <a:lstStyle/>
                  <a:p>
                    <a:fld id="{645E1DB9-49A4-4CA1-B174-67EB9DFA7C6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2FE-4D90-81BD-9D01C5182A70}"/>
                </c:ext>
              </c:extLst>
            </c:dLbl>
            <c:dLbl>
              <c:idx val="5"/>
              <c:tx>
                <c:rich>
                  <a:bodyPr/>
                  <a:lstStyle/>
                  <a:p>
                    <a:fld id="{88E127F4-738E-4769-B1BE-A81541D4E1E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2FE-4D90-81BD-9D01C5182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Pivot_Customers_Analysis!$AA$13:$AA$18</c:f>
              <c:numCache>
                <c:formatCode>General</c:formatCode>
                <c:ptCount val="6"/>
                <c:pt idx="0">
                  <c:v>6</c:v>
                </c:pt>
                <c:pt idx="1">
                  <c:v>1</c:v>
                </c:pt>
                <c:pt idx="2">
                  <c:v>3.3</c:v>
                </c:pt>
                <c:pt idx="3">
                  <c:v>3.5</c:v>
                </c:pt>
                <c:pt idx="4">
                  <c:v>3.2</c:v>
                </c:pt>
                <c:pt idx="5">
                  <c:v>1.4</c:v>
                </c:pt>
              </c:numCache>
            </c:numRef>
          </c:xVal>
          <c:yVal>
            <c:numRef>
              <c:f>Pivot_Customers_Analysis!$AB$13:$AB$18</c:f>
              <c:numCache>
                <c:formatCode>General</c:formatCode>
                <c:ptCount val="6"/>
                <c:pt idx="0">
                  <c:v>1.5</c:v>
                </c:pt>
                <c:pt idx="1">
                  <c:v>6</c:v>
                </c:pt>
                <c:pt idx="2">
                  <c:v>5.2</c:v>
                </c:pt>
                <c:pt idx="3">
                  <c:v>5.4</c:v>
                </c:pt>
                <c:pt idx="4">
                  <c:v>5.7</c:v>
                </c:pt>
                <c:pt idx="5">
                  <c:v>4.7</c:v>
                </c:pt>
              </c:numCache>
            </c:numRef>
          </c:yVal>
          <c:bubbleSize>
            <c:numRef>
              <c:f>Pivot_Customers_Analysis!$AB$4:$AB$9</c:f>
              <c:numCache>
                <c:formatCode>[&lt;999999]\$0.0," K";[&lt;999999999]\$0.0,," M";\$0.0" B"</c:formatCode>
                <c:ptCount val="6"/>
                <c:pt idx="0">
                  <c:v>5398434.9364999952</c:v>
                </c:pt>
                <c:pt idx="1">
                  <c:v>637496.9924999997</c:v>
                </c:pt>
                <c:pt idx="2">
                  <c:v>674437.3679999999</c:v>
                </c:pt>
                <c:pt idx="3">
                  <c:v>1027033.8391999996</c:v>
                </c:pt>
                <c:pt idx="4">
                  <c:v>1303767.3538000002</c:v>
                </c:pt>
                <c:pt idx="5">
                  <c:v>4362456.0697999941</c:v>
                </c:pt>
              </c:numCache>
            </c:numRef>
          </c:bubbleSize>
          <c:bubble3D val="0"/>
          <c:extLst>
            <c:ext xmlns:c15="http://schemas.microsoft.com/office/drawing/2012/chart" uri="{02D57815-91ED-43cb-92C2-25804820EDAC}">
              <c15:datalabelsRange>
                <c15:f>Pivot_Customers_Analysis!$AB$4:$AB$9</c15:f>
                <c15:dlblRangeCache>
                  <c:ptCount val="6"/>
                  <c:pt idx="0">
                    <c:v>$5.4 M</c:v>
                  </c:pt>
                  <c:pt idx="1">
                    <c:v>$637.5 K</c:v>
                  </c:pt>
                  <c:pt idx="2">
                    <c:v>$674.4 K</c:v>
                  </c:pt>
                  <c:pt idx="3">
                    <c:v>$1.0 M</c:v>
                  </c:pt>
                  <c:pt idx="4">
                    <c:v>$1.3 M</c:v>
                  </c:pt>
                  <c:pt idx="5">
                    <c:v>$4.4 M</c:v>
                  </c:pt>
                </c15:dlblRangeCache>
              </c15:datalabelsRange>
            </c:ext>
            <c:ext xmlns:c16="http://schemas.microsoft.com/office/drawing/2014/chart" uri="{C3380CC4-5D6E-409C-BE32-E72D297353CC}">
              <c16:uniqueId val="{00000006-32FE-4D90-81BD-9D01C5182A70}"/>
            </c:ext>
          </c:extLst>
        </c:ser>
        <c:ser>
          <c:idx val="1"/>
          <c:order val="1"/>
          <c:tx>
            <c:strRef>
              <c:f>Pivot_Customers_Analysis!$AC$12</c:f>
              <c:strCache>
                <c:ptCount val="1"/>
                <c:pt idx="0">
                  <c:v>Country</c:v>
                </c:pt>
              </c:strCache>
            </c:strRef>
          </c:tx>
          <c:spPr>
            <a:solidFill>
              <a:srgbClr val="4E0FBD"/>
            </a:solidFill>
            <a:ln w="25400">
              <a:noFill/>
            </a:ln>
            <a:effectLst/>
          </c:spPr>
          <c:invertIfNegative val="0"/>
          <c:xVal>
            <c:numRef>
              <c:f>Pivot_Customers_Analysis!$AA$13:$AA$18</c:f>
              <c:numCache>
                <c:formatCode>General</c:formatCode>
                <c:ptCount val="6"/>
                <c:pt idx="0">
                  <c:v>6</c:v>
                </c:pt>
                <c:pt idx="1">
                  <c:v>1</c:v>
                </c:pt>
                <c:pt idx="2">
                  <c:v>3.3</c:v>
                </c:pt>
                <c:pt idx="3">
                  <c:v>3.5</c:v>
                </c:pt>
                <c:pt idx="4">
                  <c:v>3.2</c:v>
                </c:pt>
                <c:pt idx="5">
                  <c:v>1.4</c:v>
                </c:pt>
              </c:numCache>
            </c:numRef>
          </c:xVal>
          <c:yVal>
            <c:numRef>
              <c:f>Pivot_Customers_Analysis!$AB$13:$AB$18</c:f>
              <c:numCache>
                <c:formatCode>General</c:formatCode>
                <c:ptCount val="6"/>
                <c:pt idx="0">
                  <c:v>1.5</c:v>
                </c:pt>
                <c:pt idx="1">
                  <c:v>6</c:v>
                </c:pt>
                <c:pt idx="2">
                  <c:v>5.2</c:v>
                </c:pt>
                <c:pt idx="3">
                  <c:v>5.4</c:v>
                </c:pt>
                <c:pt idx="4">
                  <c:v>5.7</c:v>
                </c:pt>
                <c:pt idx="5">
                  <c:v>4.7</c:v>
                </c:pt>
              </c:numCache>
            </c:numRef>
          </c:yVal>
          <c:bubbleSize>
            <c:numRef>
              <c:f>Pivot_Customers_Analysis!$AC$4:$AC$9</c:f>
              <c:numCache>
                <c:formatCode>[&lt;999999]\$0.0," K";[&lt;999999999]\$0.0,," M";\$0.0" B"</c:formatCode>
                <c:ptCount val="6"/>
                <c:pt idx="0">
                  <c:v>5398434.9364999952</c:v>
                </c:pt>
                <c:pt idx="1">
                  <c:v>0</c:v>
                </c:pt>
                <c:pt idx="2">
                  <c:v>0</c:v>
                </c:pt>
                <c:pt idx="3">
                  <c:v>0</c:v>
                </c:pt>
                <c:pt idx="4">
                  <c:v>0</c:v>
                </c:pt>
                <c:pt idx="5">
                  <c:v>4362456.0697999941</c:v>
                </c:pt>
              </c:numCache>
            </c:numRef>
          </c:bubbleSize>
          <c:bubble3D val="0"/>
          <c:extLst>
            <c:ext xmlns:c16="http://schemas.microsoft.com/office/drawing/2014/chart" uri="{C3380CC4-5D6E-409C-BE32-E72D297353CC}">
              <c16:uniqueId val="{00000007-32FE-4D90-81BD-9D01C5182A70}"/>
            </c:ext>
          </c:extLst>
        </c:ser>
        <c:dLbls>
          <c:showLegendKey val="0"/>
          <c:showVal val="0"/>
          <c:showCatName val="0"/>
          <c:showSerName val="0"/>
          <c:showPercent val="0"/>
          <c:showBubbleSize val="0"/>
        </c:dLbls>
        <c:bubbleScale val="60"/>
        <c:showNegBubbles val="0"/>
        <c:axId val="1166053151"/>
        <c:axId val="1166052671"/>
      </c:bubbleChart>
      <c:valAx>
        <c:axId val="1166053151"/>
        <c:scaling>
          <c:orientation val="minMax"/>
        </c:scaling>
        <c:delete val="1"/>
        <c:axPos val="b"/>
        <c:numFmt formatCode="General" sourceLinked="1"/>
        <c:majorTickMark val="none"/>
        <c:minorTickMark val="none"/>
        <c:tickLblPos val="nextTo"/>
        <c:crossAx val="1166052671"/>
        <c:crosses val="autoZero"/>
        <c:crossBetween val="midCat"/>
      </c:valAx>
      <c:valAx>
        <c:axId val="1166052671"/>
        <c:scaling>
          <c:orientation val="minMax"/>
          <c:max val="10"/>
        </c:scaling>
        <c:delete val="1"/>
        <c:axPos val="l"/>
        <c:numFmt formatCode="General" sourceLinked="1"/>
        <c:majorTickMark val="none"/>
        <c:minorTickMark val="none"/>
        <c:tickLblPos val="nextTo"/>
        <c:crossAx val="1166053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63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2F5A7FD0-DBC6-4E85-9CC6-53FB67FD1B87}">
          <cx:tx>
            <cx:txData>
              <cx:f>_xlchart.v5.2</cx:f>
              <cx:v>Sum of TotalProfit</cx:v>
            </cx:txData>
          </cx:tx>
          <cx:dataId val="0"/>
          <cx:layoutPr>
            <cx:geography cultureLanguage="en-US" cultureRegion="MX" attribution="Powered by Bing">
              <cx:geoCache provider="{E9337A44-BEBE-4D9F-B70C-5C5E7DAFC167}">
                <cx:binary>zHxpc9xGsu1fcfjzhVw7qibGN2KAbjQXUaJoa7G/IGiJwr4W9l//DijLwwb52MN7J2KuY+yxCXUn
cqnMkyez+PfP098+53e37Q9TkZf2b5+nn3+Mu67+208/2c/xXXFrXxXJ57ay1dfu1eeq+Kn6+jX5
fPfTl/Z2TMroJ0ao+OlzfNt2d9OP//13fFt0V72uPt92SVW+6+/a+ebO9nlnn3n25KMfPld92a0f
j/BNP//4j9527W2e3P74w13ZJd3861zf/fzj0Z/68Yeftt/1SO4POV6t67/gsw6Tr1ymidCcmm9/
/fhDXpXRn88pF6+EIdTlXJD1L/pd9pvbAp//l17p/oVuv3xp76z94c//P/rokQZHTxJb+d+M4Ffr
+/7j/b2CPx0b+b//vvkBVN785IEftvY59WjrBv+2vP3yb/SBYq+ky41WRN6bmLAjFzhGvVJEU6Il
++v5N/9/88Hp93naAd8/t7H+9x9vTe//4z9v+sNdW9yW8/cY/N/Hv6SviKFGu4p8i373yPaUvOKa
aOJq/c30m/D/F97nadv/9cGN8f/6+db6u/1/3vpBe1t+vvv3GV8gsJnQxLBjq7NXQmruKu3+mZLM
d5nfAv70ezxt9O+f29j8+4+3Jg9u/vMmf18m3d2XHy5RZ75UxXcz/Bvinr8ygmvO+J8m1kdx7yAl
SSKV+J6S1pz0MOf86+/1tCu2n9+4ZPt465qD93/GNb90t92d/W6d/71nuHklCZeu4O63lMOPPWPM
K0I1V9yIb64T32V/Oxx/mu70az3rmO8ff9ov359u3fL+l3+HW/7/lfsvJLO77W739xDoQfF+/um9
ugBmm48+h6S+Bfz5l59/ZARe+AtYrV9xdBpuemv/icr++sDdre0AsajSr4xxXamMRBlxNYrIeLc+
ouaV4loZLd21wmiJRFdWbRf//KOmr7TUxiVKMKKNFnCzrfr1kaCvqJaUECmlAGpj7C/UeV3lc1SV
f1niz//+oeyL6yopO/vzj1L++EP97Y+tLyoUFwB4UjDBmDCUSrxd/fn2BhkHf5r+V8irmMypWVKv
JiIK+pIkyo/6tO0/TaKrc29Y0jrrgqrJl/aakG5RN6HWaXpm0tbM1y2dap55MTdcF7uRZ8VwlhZt
V3n53OlqV4cteZdVpvoQR4kWXlvk6eyVY5bIfRWrUL0TsQzDwKkKJ649Wpa6FX4pnWqygc3mJi58
kqqx3TcN62/kMhDmGeaQa1229rMhnTNf145JL1g90cUfLKmIP1eJEgcTNSPxQ9HLT7TnnfVYaqJi
R0YhhZdNdX4lx3BMvCxJVOyNomu5V/ZlSjyVuLEN0kRmN04kmMUrDHUeEDZQdU5ouuQiUHaGqXLH
NCX1OtNGc/8tb31Dr0855wnfoBRyzRgcrdnGN41TDgw2c1PPqaK09eaxbS0cUpvLIqNtsnsQtU+I
o+v3HceCZBSxRu//Jxii/igWksgi5DqReqmTLsJjQ8TsLlWRGP8grGCtt3RJE19WZTXnnxdj6a9D
PdpP82gRAnNip/GEBXACjt9IUgNwTIwi+BfFN29kI2dJo6ikiWdTosxOOBXb9dXiMF+mfFwObjrG
dq9zY9WONeVU7cvCjU69BiOb99CCGBwUQSmXDAcW9fKhZZQq+8XJwzn24rDL1a5Kwoq9zcosMV4W
dyMJROiEjccA5LPLKVL8jtC82dHJYcrLspottzwarPmAkNciOuTTEDell+m+Xr7Qjofujej4GP8y
hsscfpbDZGvpE9aNsvSfdzNSx5FN4WBD0UxoQ7jLKF11fXDiSarjOelkHXtJoqvfF5e7xV7FPE9P
xJN6JEhCiKDMdV0m3PtweyBIljxEdIQFjOZOnfKdQef0ShRT1vllMSWzP8oi70+ot01oekWPnBNK
KTNUuIAuD9Ur9NjUpYrDyNMsirw4q+eAqyrctalpz5435SMNJbK7ljguTDN00evzBxpGnJicZXkf
e6HKp3pHecbCs24uB30xN51kl10/TpM5cSqAj489iHaFGKA3iFeCyo3YLhw0L2ykIk9Ei/InarPr
Ikyb3itNaD/QubVBV6j69nltH1kWYpXiiijNOGd6cxgXVoxzxYSEWLIsjU/lOF31Wte9l9BKfH5e
2nqkHiYjrYQrqWBGQCzq3UZJt8vYsCxuGnmLk/VnbVu7h7Dn/OCEubm2LiP7QvHlIoaBT4QQo48c
qySsuzIfLjVrc37s2DDMGpY0HPFjw6kuIz8zwpY3ti2X7DaXWljjqQjvfdBycTtEWZS1uUcHJy87
L6sJlaEnbKdo7FdZq+Zrd0qH8moeuFU+KfucvW0mR40okxnr0skz/VIt78bKTtUhhIOLd9VStl2g
RjrHsdeHYzPf1B1Ri8dC5ah3Szgky1eeNLUcz4hV2Uy9YXTJ8r5JBme4i0izRO9HMQ7aeOms0+xK
jAkTb5KS0OZdaQo1+RGLKpX6Y84j9zIj7jwzf6SjDv15zKv5jY0qUewnPTXtHERLwpbe72mZsI+p
U3VqODciKkTt9alr8vfxkvPEi6doodOudmPReilfpuVTr1mS76JBltITWR0p4RO3jx19Xuf5mF52
EeHxm3bQZXpQc1WIM3xHZJYgdqYqHPwMktM/8jLuwtcsEm2+yxQ1SB2WKEdXb2I31Wlxjsh1p3FX
T3Iyu24ZComqHjtOVnm9y0K5zxtWTPy6oFMzi68lV+XYnjV1kTvJruKlmdm+dEQTu37Pw1kwL5qH
uTyPksLRd8YpTP+etWM2f82UrN3Im6rYrf9wZF0zP4nLpvETPtm42xs6OvYOyMbtdu68xOmdMXle
Xjg8BCbxyiJt2GtnKmvVeEm0xNXOpWQa95no0izzxGj7ymepLvOPgi109FpFq/GC9aowZ2M0FsSX
Ud0N53E5OM4bReYI1ccpTWx/ictkLq+BXeqvRVprcxO1zhgrv68lzT5Z4UYxanpOhtxT2TSTK6DC
hN3MpTH8cphmWwW8Z7NG4KpEXuhOAh7tklJG0/u5bqezyLhhFtSVmPFeNMtdP6mLdJQXsVu2vyak
oGZfdWOpHaCjqFfLH7p0wgkIEy6rvDTXlcgOI7W87F7bhsVUHeoyoXm9M2MWL7OnI0n3i9NZ7hNb
Lpej0gM/TLbI8vOxRl2Z/Nztkl5HFzpypNvs3dSI9FfX5UX/YYnLZe79pk1JfD5x68QIXU2LKcgY
z2vhWUKSxfU6OfLmI+t6QS6qIRpU4Q0mVEvlLVMuq9HrRclc7vVjp9QuEk4x7lo+i/ScT0Pt+F1d
KxX5k5MRdq3VDMt6Vd0s4g/WRjQ5h3Pjei9C2pFdEbUZu2CZBCAl4zilv08sJTqQTdX0b2pW1eXr
ZdZ0vlJFPyY+TbgzNH7GxsY9G0MyTK/nyqXxQY8uja6o1FHywc2TKOuvhrSotd2PY1x1s4/gENN5
nZAu1H/kbRTa92HSZQnzljbNpxnFeOzKwdNTaOL3dhBJcqaErcf+onCFUudD5mY8CvQEcpq9befc
CVuPFJ1bvau0nqyzyy1HpvCWkIr8t3kcWfexdwqdeMniUPKhcHvSX7qkqKZzp+VdeOWEcXcjplGI
z3Mn3fxUQTxO1+igCEWplehfDBAHqKNNui5lnDk6dINmdhq/KjN7bouq2U1uQ7x6cocTBeKxPMap
i0Yc1QH4W28gVEq4oP0wmyALx/isjCt7Vrmk8jRHkl4WLk/IO66Fq35sheSEGBcBZ8QKCB7gDCdU
w9CN2gR1Vmkf0TgFUzwsvuhC+1r3mnpVEeqdo3h1AsNteoJ70Qr0PzMMyZNJsamEfQVckbMFDVof
2/giQ6qY/HnKw0tC4uYjUcN8njM4x6/bVvpRWoxFkDapzXaqKunF86DgEXZVGowh8KtWinAiVojy
wBA04k6ixzT8Gs8Rv0h7ys6lm/AT+OrYvQLMI75bcu5Kl7hSmo2U0OmXFCq2XzMU3Noba4fYQ5UD
Vx6aSbdlYBrhZCeEblsd7TIFBOlSuFigD9v4WIXzVFduF35tcMoGPxdlmR1aRtIpQI8+DudZknWh
37Xdgv40nLtzHaZk/vS8gR+rzlzKjQT8AQ1F+eYtJqmaUPN4BT5xiIbsUE9RW/R+mWveXjXoD6PC
4w3nzQtDXBkiqDIuMhcmalyunn/gWcajmbFGiDM+JCr1wniau4NmPb0pkR3jQ2Ul8jJbBuV3iUz4
2fN6H2PbNcyJUOhTMAkgWjPFj8U7LFK9kIkbzIaSs5yz5iJiY/wmLAGUTnj6CVkgdhhyBHgcKdyN
jXPWLTxFmxoAY5vXEZCWN0mZXdcqnfYvVYtBK4QTYpkzl2ysmvdkGGfZOMEYR26801OaX0aV0yQe
4V39+nlh63v/E7HfpwoUWCUNSCsXXBc7tuHMEiZlGUUHm7b6PG0z48eibD1W96HPdUmUV6UOP5ES
npCqjURb4lK0YehPjqVG2gL8cuEEucy7dxVj47lSc79jE2G/5I7OfOoMsj3hw/su+UhZxZAm0DmA
qTVMrAzhw3jVpQsYwkxyqNwlI4ciHUYAezZXucdooQJDIieMfLpU/bLP87qofDsTd/QMadOoO/E6
j0IK1IiA8gxEhUBV2oRU1A9hVCugqj6lzujXfd7mH4a+GTw5N0n3UpPfJyo0vIKjBEq9KbdpG9OO
9bY5aN0ObZBkReNrTUdfzFmx025hv/Qq0fmJFHGcmxBfLoq7UshKqEXozTZixdBUU9yE9jBmE/kl
5Wy8IaUdK7/ve8cDd6NOSTzOyfcSDUM6JCiAHMlwE9Ekow7vAf8O0Uj3rC2it6WTuoeSdfVHBPUn
JtLypuii6XUEOPfu+eO0qnMUYYD81OA4gZJDcjKbyjvVguSNCrvDXKHpzHIKuiip7K+5YIM3lpYG
o1O7uynNphP+pcdldtWbMYkKCygFukuoNdweJOMwKp0oHqbhMPTRckh0t3hmKszndhmm8zkRhb+M
XeYbWif7fOjHM5UpdciINDs30Y7H+mHY9SGr7YkQeBTnCCOO+KaKg4pTchPnVa1QHLp2PjjNNPhG
9vXBscvtUAynMucj60OSAMchMIV0BRYkjk0gk6boK7vMhzxpmT+VjFwsse3Os1Q6v3VObF9T5SrP
caPOvjRpQ7RiKK5iFc63zEclorIVi5kPYNWA8eTQZR7Po1sD2355Psbuz8xRkGmNWROm3yBaCNNb
TwvHTklKR3qABey+z+nkka6tDmWhs/MmV9avWJj7TDfRm8nM9NDZVPmatOSXeplVsOTNR1Gw2o/Q
qPkmo8VVkWXxXemoU1nn2CNA24ajRGNKIcF+oW5u2PCuKBoI0ulOJpLTi9yZxPK74+QOEkAUZm/d
2rU3xUBUJX0zj+SEV7bikVqNkIYhGkCeIg0dB0Q26mnIXbkEY+UO56VTl+9kM9xmNB4OYBBy38aj
uSidpAue99FxgUONWQW7ALvYxnEFto2OBcvCTpmaYhK4gpZfcicbi13stmTyC+7WxGuEGj4kGBe9
f17ucbpd5a4NFeZVxhAsCak1OT5IApRlVeS2Mwn6RLMDSHe2K6uJHfK4gqftmJ//D+TBxzjYaK7A
+h3Lq2c+gewBlS5D1166ix6vnBRTnHZJ/4jpRE6k16fUYysLbihGX4BJx+IcXrd5rxsSKFGZt6Vs
0bV1cS+9Hs04aDcVihNF+kmJoGupQFaHN9cIe2DQquMmoUDvwShItCOmYYcZtOGeh0PqFZOoLp83
6BqR/zzb3xwIv1HAWYY0vqWJc+EMdqoZDCqSyIviebgZ8ZPdoGb9PxDFtWEQBiik76eMD1TTkgM+
s3AJlrCM93aeHelV1aT3WTiFzouKwDe9kB1djUkM1qbY5iR2dIxmoRMapOMkX1sZ69eqaWuvBFt3
81ITrkQwjh5wLQqhu4nJYlRqGVNJAjYYd29ik3lEhs37zDbui9DzqpWSaLyQ9ClBC7bFGp2RRZ1S
RYJM2XovRS92bZRqPx7R7RMZV3vkl+xEbnkcIgpktV49BxdRudGvV/FIBt2RQFeJa7wuFNWvkxh5
fg5cVJwqbI9TqNI43UgoQOpISJsjx0yfDfGQsCBxnb55Syu3mT3MrXXaeVNrebPLYxZOHlhQPf+a
RvXEkxMKP06mYBDWOTf0FRjGbxSWGXPmZehpwBbHYjxXTH5Z53XQgAjw69RVe7Gk+ctdu3Z6SDYc
tUuZTeVyl7xgcoTQRrnJfqUAziNUu8s5cem+4bPcFf3cvvhIgsfAwQdBhapJ+JqNHhxJGLcXmk48
SFL1aSD5GNC5FL4stH37/CF5yqYrUEL4Yl7ibsfGjk2mnjsVDwgHGGdl3p+jbwJGzLPlMDjGetyp
5e55oU9ErtZcUyxHGJyKbWebYH8glYvlqE5zvOtUVfh9s2RnNm/k/nlRj/M2XEYwUJB6HWhuYybh
IHIdNdMgKQrmx4nD34xuMr4OJye+yVmRnZD3hGqIUOA+1113Q+QGehaqGpwxhTxWRXxHl266FnHx
JWum7ux5zY5x/n3OQXhgnQjKGcW20AKzozHL+nkJapN0n0hfFp1H8jI9UdkfiwHzANYOkzQFRGE2
CMYstpjaMqKBJbGYMTUBxeSzivGPz6vzOL+AV8FGDUASSCTUhuOQ18aZHJsKGpBcIyaQiIIFNPAX
Ehe1P4RDuwe/NQSpaU4RtI9DZF3VkZIyDJ1BIm0aRS26pIiWiQboS+h+EKMTlA3/OtfxdBXn6hRX
+JQ4UJOYUCJ9a7aFwiUaBxphJBSMissdTnmd70fZUo+ZqD9vktm1J47bVuJKrwuFMTcBPyiBCI9N
GzpNWEHDDvMxE/uDoXc9cy8mVYce5tDjCys8pKGugxnD1gv2osTGnCUtBlMR0+17ZyDnDUDhwSmq
MPeKXKflC2HZvTBAXQ7yEcvAapOdJXrVKu4grO5ZfGC1Ibus6JuLZYgmn9SVOnHojkmFlVqGckjM
60YYaOZ1+/VhYtYJwXx3EN1+op08L6N6ftebPJS7uS/SS8izV+HShufMKvkJ/9a8ML2s8ilAGuLH
BbLfxqrNgJ3G1On2XZRPPgjVNJgx4PWyrl1ORM02k6FJB7TG3wA0aNm2TfRkhhALELzej1bNvw1p
XsfXddPb9EIldXb9/Ol/SpiRmFGASQYCvZ/pPyh4HCtrnCYCOKku08tQZ+XeVBiRdsbWL9cLfOPK
RUgEp966cOJhLxol6v1C46b1chMNxHPCymIAODbl7y9WDJUahw/FB9L05jRkvQqxCYazF2GmHqBN
0h+yxqS7Li7FL8+L2pZyOAzlANsziAt029ttwNTFTZYmdLt9EXbdhbLqHL2F2Cul0RfNPPXreqlO
xCNd69nDPgVCwVwC+IJiQ7hsc0uiOSbUeWX3bm3Ka0ciTLxYtd3ZMmLAG2aUXrqsDwOswJHQB1c3
75NJJI0XL07xLi8Fpn15FS8n8sITtlDYrgQS1xK18RH/ZrKupC6G+UyoMiinxeR+I6p5HymtzlTR
JkFbiyh/qVh8nVopThD2yBJ8k466VEQcqyLjHusSM5b9sFUoWsl9LG0t56RrwTrQ7kSBfnR0Vpnr
niE8gVaAbLN7NDlTnFXjXsx59jXhvQksAMN5VRP70mBeRQnwt/A6OJ0t5OBpX8VyTsb9KKTj5UXO
/XTIm/NydrMTuHSFFUdxBVFo7nFIsceOJLRq/SAhJMvSLI1S494KR7xJ3bb2CQnHlx6ZVQqGhQpj
UvDv23W6JF/ipJHuuA8tDw8Ty5pgStw8QB+AlhQbapdtx5bghed0FbrOPHBGsaK0bg4/VI3LrudN
HU171jC+M3JpvAZrO+/iOgk9mo0qyPu+fGnWW/P4ule36omGcYVfD+0ZZhOlaQ+hSqgdqcTyBnlo
3lNWNC/XD+Mc5AQcAkx5twCH1XNX9hqk7shm/kVzMhV+ysvQn+qk+7USZDqEaFD/eN6qTxyD+4VI
bJ6tRNujGWRM4pa3dNwncvjK+4q+7rHFAppNzCfIp6clCdz4clGroOOxKUVRguCWHAcuIdHZohyk
FmPNrsAk/UQ+2YJipFQo9U9Rm3zihrETinIe91pn9evUzcraG+rQ+irjHRbDwvjaGaLUd9pqPIF0
Nmt0gDqrbCypY0cSrD3C5ljNNtWJW/fLuO86M3oEuPjcRFF8nbvThPXiIhsqr0ysvKmUMoun9Gyu
yRBOb4lt7WXDnA8st9HZkMxF7YU1RuHoaYlzwkJP5AnM3FHvUMgV5v3r8wdxHaKLNAJ045523Vda
5vOvA3P1iTTxCEDDFCir6zVKw9GZr0XwgZBF5Rn4G3jcDm52USMLB7oN+Ws9xHxPp5me4BweocxV
npIKlAOaBO5ulMJuVY3kOkBeI1hgO4y2eS+SACwU3Wnd2wDpI/LtiM3/vJ7Kw/NH6VHxvBePNhaI
DNwD24jvxZL1YYKNtkZN+RVt6EAOVunpyq3aRXu6yvu3neykuHpe7pNmRoeJHYp1brZd3VhoPk4D
QcTlPO93aG31pe1ctlNF3u6GTJ+aCjwR4grLEog6nGLcplpvyD7062Cx2rgoOuzrpslDL7YqvQPl
KX/FtYip84a8FcGMZdwvQzoOu7pNombnENHcVTPNrEfiusMdizDv9gOZksrDonS1i/Skb583zOOM
g2BAswgOCv7A/szxe9pqKEBKD8OeDWhM6yWr6R4dY0V9Cp4lPIHFH7thxRMYIoIRwj0yd1N6cdi4
qrHntucZGTzsryy/4aIGkkzYxdDWoS/OpwAVGFbi0hSOMHD5sXa0zpd8WPSwxySPtX4JtnW6y7tl
cXwND1UvF+fe9/ngoDl2HjbltxOYqvck7fe2TrLDggnbRxJh3zpkUZr6zzvucXbSlIFYQL8IBRFl
x6phiW7WM8nnfRz39o4NgmNl2B0/Pi/lMQgHdHkoZmNBK8Z2VMky7wfsQ+2s28WfaEvSBs0NY18b
bl3nivKKYq3ZGfqP2BDluxI7uPsqs/xARFL+0iQ27HfPv9ejsAXO4eh7wKmAFgc1eqx9jjaPV0AJ
AQ1tvCuw/XRWxSHxZjSc++dFPYpZ0PsaW3aA+ihZgFbHoqImWsIsa2VQJUN/jd0ysY8KrH+RuSkb
b8766UR5fEIgJRJtJAYZuO63HZrEY4YLXy5lgbayfE3g/A9c426PNrG8invXmU4Uukc1AfgNkzX8
A2wchWWPNUQDl3flnLJgCkn1liWRuiE8418jgdsoXoH9UJBzBGOUi6g3pDiziXOqqXqERlbpGnc0
MJBaB7mbMAPUMzzPBhZEZdz8VmKY+YaAI/hEbFfNfjal0c72ROGyBmtOhPjjUIItmUFzBlYVB2mD
udx47EWoZhZgtLLebZLG7iWX/XlUzMKcCKZH9Q96SvCdBCtCDGOxTdzW3M2lWGoWDJNT7hIsId/A
ol+LOUp2EtfrzvKRvvysYHKAfGvAKeFqz/ayVG8GBx0DbCvlmF1ls2PHXZNbF7ffFjanb54/Lk8E
E9ZBGcOOGpqsRwT8xI0jxdjxAE1sshNsni6XRte7ivL6F16PbUCiLL8acIHNywmr7p4X/ygtIlCw
k4qrWJhtALSt3n6Ap6J0CZe+zmmwqKy4CHs3PF9M2p1w42bNC2YEhECwwo2YF2GxbZMUCFqdoi0H
ETgTCT82Uzme20SEn2yRR2rX9aGT4wKYzeN9vsip9quZDb+DfXbFiTd5Ql+J+6DrXRS68lubF5HY
TbA1ZmTBlEXyQ4Ots/Mht82JlvlxSloXjpAd7qeCmHkdW1W1k+5K9GVB3iZfBcMlI48YeBab48Xr
UGND/sVeRLlGuwg+Emh1e0x4pqIBvYkIABY+x7iwvpOOPjW/WV/6iAeA4wAJDEg0VGLMcY+Vsg4q
xtJZEYhZRn7VVLWHBsyeGdZlh+f1eWQ/EA24mQtdsOoIPLimhQdR2ZUtGjvcVwySETvbXhRhRUiV
urymtnoXptmwe17eI9UgD0GJX6HAUUYwLNrIc1nSuUuHucMUh+8J9uN2WP8v7U60LQ9POOtRToMw
V2K98J5dxRr2sTDHLURl05QGMyvnXxbT2fdFvmA9mS/xBZozDOSrZTkBf54QulLIAlfisZuLi7DH
QoveaXGjARpiybN+XQ+GXKrKlQekV7VXxs67TuJq7PNmfXzscQmfCIBUbEdhxXE7gOic2rhLCVVp
1kbXlDmtLxLe7qiSiZfGDtlXxTJ5AxVV0JNKXrSlPlUqn/DteiTWuTwYe6yYHmtOyjFyHFXDt0Us
9w0ZBuw6LLmXx+GpieOj5AJ1MbcFWybXi7bb9dG6d1jY4s5KwEKTXY3THF0uKa5yPW/VJ1wJsIxj
AZbRxURwU/udyZRaWaTspopFECdh6mfYJQ0ckojLSBXiMizlqYH/U1a8H1phSRi7KdtGVPXukrga
npzgab/Py/wCeyoJ9mJxm+d5/Z44/Fh9cRVSMdI0iuOxw3RYEGMxgwBWTcmucbjjUze1u6RuktdO
xE6NwJ+yJ6oBkC5WYkHJrc8fJBse4qbJuioXtFXG3rKuwiSipOEe67HG52E1eb3K0uB5JZ+0J0ad
6LdwLpC8j4UWbFZpgyX5YNQk9Zoua72YOWZPcIvthKgn7Am6BNACF2zxW2IMOxaFxeWJDW0MPJM7
c+XVOSANJpzC/IYrl2IXSbc9Uf6esCgkQhxWydEobvmqQqXL2IRAbWMUTbuoTResODP3gIuE7Ws2
x7/P+C1NJ7qAJwyKsIQsDFdRo7bHPHabRfXwMlJ4HvlqEGkwujr2VFrYw/O+ewS+5T3s5+iZ8Gsl
zHZRoyaTYJkJScBxnzPIeF3tyimqdrzO2/UO3xJYvdT7MBxfPDBbJWNVHDwJ+kwQ/8euFK2ey6Qv
sNyUhMUOS4WdZ0WFBsvoU9T4U1ED3mGFbkAWWG06FmV63SmeYWUrrSPsNTXT4qf9ULxlscX9fKc7
RXI+5T/8tiK5EuLrffPNgciwoR31MxJMtAaOmrFCEYqwOMOmw5fn3fekJEzn0L6gMAH2HmuWOk3m
kqyEUvFcsi/jXPTqHXViQr2ZRcun56U9tiNaYZQfFKB1a2NbeJelZTwzSNQ1+ubAESbbJ2gZD/it
F/kFyTGO/H+cXdmSpLiy/CLM2JdXyK0ya6/q9UXWK0IgBBKg5euv0+elK7Ot0uaehzljM2NNIqRQ
hIe7x/vPu3y71XYCEGm6itpj/2wdJ3AJYOvQx7uZ+skh7sBuoKEbv6Y5oc/vP+of1/v6LNDcsRdB
RYOFypvIOcPPAfX/DA8Pkw3JVKU66zpV1k0mxz2sF1i9SyYoWO9TGbYtr0D87rtykJFAuw/gGqlv
3v9Fl4EnWCti6J/+9OGKs007oLs7Cq8FJlwTkowlbsS2/m7S2PFNYpeab4Gkg8SZLU0bXHn2Pz40
amI0OVf6CojN67//6xpJgmwIDFmSXd1CyoArJA+PPQ3zHZTAY5WBenwlpbsMQ38iLJqcSOoSkPDe
PrBrnEYK0he7WYl2N9ul+Uzypb8BNuhv2eipOx4RUmqyiCvx/RLlwhkFGA7uLcjUYXKOgtJsing/
G/A56eCTMqnx8ZcRJEDG5+GbWyJz4j3kqU3Sp7e+Ael4XAaxF87o1zgbzZYXLryyGy/XH/AWkMu1
6iqQW59luAvU31GTCqRFsaCnJFTztrWyP1Eh3P2Q5E/vb7V/PQ60OfD+0ZaBnmY9h399bhD5cM2B
rLvz0AV4GUP4D1QsX1p472SL245dXHRX7p3Low0cZC0rwTBFLn2OvOBj5kMAweYuammvSq4ENNaK
pmK3BEV9jXQSrKf3Tb0HBggy5xA7C+AE6rG3b+gCFPNxjRsVtk1yE+eDKVM1h89mcv0mVcu0SVwL
0Trv+HdEz8/wzMgqbtBNTUQqrrz7ZWpdrBENrAT0IwBjrif/r+XmLdhZcyBDtFv4tO+mwrYV9F9U
XDlUl58Vz8GuRokLD5/8PLn2VbgsHQW61fSWvnI/a05pF/ATB5mwTLr8+/u76B+vBXrCagwK+Dv6
n4HGX6+l2rSvaQx2aWuwxnBySO5zKvzH95/yj42Dt8GVsFbT0BSe7dUhn+rBAczfiY7Fr5OhHS+L
VuvT3I9zWL7/sMsYjLbRCib56JzlWMy3X8qOrUUBTIAPKkq/Ua9IvkGJVLsbwMGe2uKeMN6+kfCv
uPLp/vGWQCMRDnGnryTMdT//tZZTkE1rtraWRG4+JbDNaEpPzSMEg57/4f2X/Mc2wbPQlEM6tma6
Z9sxDwARmBh4VmIpP1IEyw2LYIkAFQjd0qylV1jI/3ze2gDGZ8ThP7/VVZ6afM5S3LStI4eO5d0x
Q7Jyk49tvAmB/Gz/H++Huh0Z4Eq0PtcIIqWVqZxsvIs4S7dFCBataElWtWshZkk6XbtRLoINWlk4
3EhcIF1ZpTpvP17UWhrlYx7vRukyuRv6KXvxGjOCkEGk2vq5yoIS3JO4Lr1BzXSTdarYO4tOsN8H
sgK5+FrIudhP+ElguCPgYldFINu8/UkOzFOZgHG961H+nfCr7bY3oGh0mW03/3G58aiVAJdCA7ta
Rp7dXZRJ16ApGu/QeB3u62E2e+oM3U4MGoYF+ucr2+ki7OB54JqtIGWK+HMukkgaQmAUF8W7KZTQ
GSqONnfpbDClV4LBxRoiCqBGAi0NkDkgw7MXa+FSlQ1LG+5xNNluMjHb20KGW0TyT+8v4cUrgV+G
uIMPhWZpgtD99muZ3FNpDc73PoKu5QWbJjlCpUCvSDovn4I/Gi3xNcDATfg8wYTdSQhyt0r2gfAi
vm1aFoZ1SUxnVP6flw5hEVU4JLoptJPnLR4XdfFkxJTvCdRNP9BfSg+ktzDHan39n7m7GaSqK4cW
T4Ks6vz0dVkgExGN+b5pY7SPfDltYI4U3ZJoOnW+R670PC5XETUsCGUgSaCFBevgt99qaee2TeWQ
7+PUmi1wT3cisII4vL8j/qDEfycwkJSvuoZVdQe0DHqgs8ekGajAYhIb7ekgLaNAdr28gdJ5TjcF
G8J6KZcZlLM7nBAsaQhhB9mjT0qjI8QJaQc3wjYscIeorCu17Lup6tooicraKCt3Aaj4X8c54b/o
UMsXPbj8ASLg6DEhbdwhH+7sB1Bo5xNp0/BFm3nyy3ru86CC8D9sSs3q5Acz0zBXkP36dyb3zTeq
Q/g/jkCGTxMDlrfJQtuiqSjDwh2BYSH+tfEwhWWfWRKVKQSMT7UOIdsoQkg4732xTMstGbLIbEXX
pj+LSEFnHNKYvhLZ6W88dBRMiQzgyG2tYtgdIfiM04EkU30v1KKn3cwzb9mlydi4DWhsXOwy2FWM
Zd36LNumOqyDx1wO6qeeBe/36PDmWwIXGxhnJcbpn1ENReWmNjiNoCdGjZ4rK5OWx5XsaNttupgZ
PhznXsNVgKVoRsPNatYp3QcJgzVZOeW1JP0mLNqZP/Sqq+m2lnVCfkWxmdkWiQe8LRu/ifjNNBiX
VznlY6CqJvbkiCWMZ6AHSEebcccjXfCi9HM0L7xdoSgzN6KfjPnFhzEZAb9FxYJwNFv7aSFZ1Loy
ywtZ7BXa8/Hmyo7EhnuzIYFv4KSB5JJAFX3ZZuilCwa61NumZmLPhnjacFBHupLWsdvN6E2UtXAN
VLG92MopJ1eef55FIKFHArg6LUBlgax+jdZ/ZUiLU8JCfMy2JDXiOGXqG1nmfpfm3rjLQjG9Xnnd
8+eh+EfkwqW2SuHRZjzLkpKQUNA6M3asIz6QnS5CLnfOyBCepT0ahRtHeaNv4nAIk5tMjfm0hWFX
eDLOn4t9ZpIw2Wcxa9xuIaNPYF0q/bzkYwzXpFo1eftVKJrREpxo49+J2W/JC3RrUE9F8B8d762p
/SN6q9FYwkwLf/VwFp440vDl01RngdiGow6nTZq1gC2SqDVZKVU6wRWM64A88EUItYF7Z9+WOquR
CaGN0csvCnSkDH4NHkVPFlq81yGEjv+hBZ39NvCGUZTrpfvdX5ol3sqRsf6+gNlDtNeTT4NDyML2
dxCzNulLf0SJVSJqsOJRZ+HwrNhSf8GX4mkVwLjvjgWqWe6yxHNbrcepedGw7/JP+K2m+d4m6N98
rJlXu9vJWTBISDRmAj4LPAPjsm+hPoapAPjnJlBKPzYGvrB76xWig8jcRHeFCGzzM3JFv0c9C9pJ
iy5MEW8TNMS8ks1oR9MqTaClBF7DpLSbtpE8/DxO9WiGg24oHQ45PG0bWIiyOgBdC7ZmU9no1CXH
ELWpt1lkMdaPkWW+eYHTYPBzQloXnACaBTV8cYYCzdE87PiWFLAKrGIJl7LP7+9ElG5nR2+1b0GR
BVgAPr1A+s+2vqKNDhHyxBHOSsGoqhFYTraDlhgHnnpC1FOZ4NjLHWw30tfOEPO7qBEWHoee4Gpv
BZjCpZIhqGUT4J354LK++e7nPb2vBS7yLV9iOOxFQTjE2wYHoo5KuA5BtAtXQhuWvKFh/4A9rhlM
O314wA7WBRO+ly/E4+LVengCz9rjuyTnRGx9XydN1Y99JH14kcFp7XaRWdCWk/XhhVL5tAeNU0Bk
2t55nDXNth95vsDgFWZ6+afYqth9ST2XJ59D2YnvuaIR7Pjgt6Vu8qbuangN+hHc6RAPwu6+sPBK
/NVYUgwIRKli9n5KOxEc7dzOW967kO0K2hVSYpmiqKkyEAPVV/T2ssp2A4HlGx2K6cgcTQaOeJZY
Uloyjs2mcYtwZUBZTXYMOOB9HIpCwT6x78mXNOVLWvYxyEE3zZwJu2M1Tvcd6eoBrDdsxqkiTcSO
RElvxv3JE2WfYIBWzGXoG5ftkgaakTYBEvMkte4PtqCmrUCmm/0b28PN7OQhxX/yEk7ztsyl0QpX
ZSitV1GZTexDG2bhZyc5mWGkKnH64DDjjVRueDdxf+NHjWc3pBvaZJOJPPEqdDaoSCsV4q4re9Cq
8tWxzHIH0sYyLLpMqWj8B7+H89OPzEWeOzAbCb6dqJy1X4LsybonJC7JRzP2qn0F8uw2Xh+w/Jiw
vP4huy54HuZ6CW6w/L7djHC9/Dzh/NQHOD7hIzMwr0dvQxIX7iOfsazUqYDwHi5T0WcQ6JsEBrtz
s8HVGY37Bt5/9lvfQG72oGC8Yr8NhYrwmYLQdPempV1TQq5iXus5z1gV+pPegE6Mxuy0dP2hFjCO
2lg9wFqqJA1NIN6GZ1ZYdjDV7T70niVfY2+YoodmChw+ONM+3UF9zQ+J9mz4msEGrLlVMF4DbjQs
onklkeIs3Osua7KbQmL3z6VspkiOG+A/Ld+6WPf2Ff6Xya8Y/xLskNiB8lpGcEjtbFmwdlL7vsY1
d6jHgJJ0a2Op4oqxwbFvmUNf6pMmJPaQnKdwfjjR3GPxkTqaZ7s+aKNb6WVKH+wA2e8dLcYsOjni
8WDTTWxY0JaGFSmEMbkptqGYw+4nGmhLccKflSBZJdE8bP1szPZzamsYLtYNNdF2qb3GVQIaiqKM
WqWGr0swRt1WqTT84RN0An4sw9CoDeVuqp+8OZIf42CEPqVPTWT3VoexqIqBNqd5Nq29k9BOGQBQ
uF223RR4N8A0PCR/y4IcupzHophZaeGDuvNXGYMBAs/pZ4g4OnHHNJ8/jD08vn8jB4t62I0RMRzh
/KaD0jA/+Fn7lF0zFbi48sGLRaBF/xs8H8CVZ3U8i+dw8UblH73WdN0+cMS6ss3QmzMlS1QQVNMs
Pe/lWnw/D+94LLARpDQwSI/T805EbUEyoGZIji3Sxf4plw6m6hWAEfkjCilN7xO5OALjH5AOtt4s
udkPlCOaxcZL3GNhYIZW5q12vxNrXVIp0S/TXJIETqB75xH1XWu1tLqctPYziO2D/DYusjHc8GWe
l/YKuPynnf53prgK/NcWOFjna+V8ToeOUZG1Bg32Yx6oGvrNSMzdDVzcCrmBXXuLtFnAS7/rRf4h
7pORb0eeDdljHtsIlYBB9+PWw3gify1tgngsBTrQ5BlFFoO+q67DCE6HPY+28H0RwSfVTuwYiyFI
Xvq4jT/lyRRMZdDAZ/QmHWaeX2GX/yFCvH29VR0FnH4VblxKYIoJNFVSR8tRgxU17Lre9+/mFJX0
MMn+gVm/LbZTPLOmLGpDKJje6ou0vYg2Fua1Ry+3X2L0dn6BD9eBU8rt8iGel5850eE1melF4gBU
BhTEEDpo3NoANt/mzDE6rjJTVh91au2gSzMoJsqaDWhGlwYbSlV5w/z7zNdG7FYS3H81dEGPEubt
a2cbNBogAuuR+ytrj2eKPihJ/eMEzPMDmljTdgQNHYaqDFeOqTly1/ePU7Ce0rffxwf1H3YW2dpw
vsAe8KrTkHt9egTRg/mgXwxCbPIFxcUpGyKW34OgDe/cpW7yoxcCCrGltGHmqmDOWhKW0SyL7Kld
lONlq7pueWUszRnYqgmM7Iyem7BCBtvdp/i74V526FFdeYdzGBq6rmSt+/8HeV+4DcxdnbVJZPJj
rXJ9MyAhegAOX9zK0WS/Zqm9Cv9Bfw1IuXwqQFhgwhF45tgx5+e2iOaRhDPg36HLWLKXTBb6IHS2
5I91Zzv62hbRlN/mASygr+W4605889HQ9YJvK6gsSHNhSnC2T/o28oANDfykWr+4zXUOB+IJ4qT6
qUFb9NEbRz2UbIxiVQZwxQ8faAsjyl1cWwJLNAlz3AM+XnNvGVtkX9pRJt3e8LD7bOoQKpCIDZAe
oL7pfyu8YwQXVTIUV3SNFzvvD50ZfUtoDf/QrN9u9lopOod+7x2zdIaJZFN/08lkf+EuSR5xF9Zb
G9D5AS6WyS+bOHIF3vvjHfR2DWGqAlYOqgXcJ7BDfPv4cGmGHk7b7Wlx0RhsaFHr224aU6A1SD34
xjQtXLBNROPxJQNcOuLmT9QjLNYTU5Gh5dmXqE5EvQ0zJLikWhwn/HvO5+bOZiQXu9ah5KyEEZky
JQU5zdt2iNHSlvGch9OjBmn9FhaQsSlNjGEIkLMMEEuWPR3in3HixahEjYWVTT0F6bSFuTqtT+hY
FeFptqHOS6vawfsyTCiV2U0c6TSvAFkVPi2TYIIi2KdE+fsr8eJy6+Gzga4FpBdEX/zf22XrtSsA
jPnspNPauDIq7HQMlNP3QNDFHjgAOxXojZd+UP8cTB4coSqavr3/I853Di5JOFGA+AAoEyync7i+
EENTk3ReTr1EJ+imI8hFSpzxACNNlgXYZhSx1N/EgdTRzkuE35ziRvjd7j//DHTEV70eAkEOGsLb
pTDO6SDv6HRqMyujrU4zU80wsjdVElIelDRvpm1St97dgkGKpV06cWUT/4FV/t7EWAmwPH3ALuAh
gvR49jVkQQHJNXQ8YQhGne9XUwZXqiWHm6ibZgwBaYhZxluUWPJ7PE55iAkAsbhvJzNLV8IvOzuO
XQ03imGZPLWbZbPIjQzGtJ3KyQ/tdMgXf2Y7CI7VrXB+b74RfOPiuGiRn/qYwHvIy7rhqIpawpo/
l+OQ7hKM/tgTzCDot++v+HmPAa+LLvz6orhcV/eltyuugzBytZeJk5enP4yfe8uG0fYTHachvtJi
vOiJr88CfgCCAb4v+n5nz2JsyjsMuRGnRXs/DJRncUk6jhk8y2ib/TADGy0bGWViJ/uJf9CE0o1r
+PwFiNxyA1Lc1bN3nnAj0PvormDrg3WCFOUMS7cANLW0TJ48UF+bapqWuoTl8ThVfgIIswpV465p
Yf+I59/usNV3ClkJ9jeCx3m6jXCS+mac5hMs7XJURUk3RIdFhGo56HaCr2YsRr40J+V7tfdioRoc
HkZMu9i0tpu6z44CoPpcAOh4aGjh1du+6OQJlV2YARqVwfwTjvHa7LLUdWTPgN5PpUvrrNn0bcvS
LwvmneDOivpGJ/eQuLT6CbIvXLqoa6fPXiwaj+1GuAyJalkQqgHcxCa/h4horK9svgtgCesPohWc
nsFXWnmcZzti0MSL+3oRpyiNpntLE78G70QN3SFAhzKHF1gb1BuZqNFhKNI0/IC6w+S7gDFtIarD
Jj1CHOFvGhA+GlhnpfRjN9TCHowLPLYZbBjdLAmZr3Kz141x9g0hOkGZsepc0JoL3x6bqQcBgGoh
T1mGHfygBG72u4YCHQ4C2O+exjZI7n0nE7L3wi6hD94St6qao7SFbTpG9mSf3j/H/zhc4LQALQaN
B53nCzlgKH2bt2BDIHRGw8mkCziUM+ZMBIF4mMecPmpdkEfk+OGNTJKRlT6czYaVymo+1RKkySsp
5D+OFuwV8pVzslKRzyk+hnKi9dxFJwUgGXiPS3WZBb3bxyP6/c5HG/rKEy8YdaBbrrxZ9EoRXVYD
x7cfRcxLFxDPn06RXmpZ6SHrTRVNvPE3+Jh86EsZ61A9Bwz/0TYXgFk3HjAjcG7aLkqufJHLBcDr
40fAkwEqoYtfo7OY1P6QylOisrS56RyaYBu/jpf0e1brZtgozBjxbt7fBuuB+WtfIk0A4Qis4fVE
wW/xXH4FzbhBxEzRIsAIk6UK7OxevXUKENKKRo5XVvwfT0MrJkMLHXU2Epc1of+ruIIwskdoyFZh
QOD6reuc7yoLi71jhAlrv99/tbO+J14tgEIADHP0dHHo/hyAvx7W2nRJhtbFWzc5CewQvRG0Jb3o
SiVw+U7YOiDBoBCBfPzCVmcoEpMR0Ou3DRdO3y2BSuknPaOpfYDhIyFXwJfzan7t8aDygEJ+LeWh
wVxL6L9ey/oLnUnCUgzDiZOAVQIjzVqUiDPJUewh8um99uqlvuEBEjHIikM7L5tiJt13b6W8bNHp
oW1JNHbWsuWxU27cwOjMoYkaY8rNJmVsHFiZLxhbFlzLXc/iIH49GvqwikFjDAJrtL/Pfv0CDDuL
XfqkipQ/oi1VMICJMezqAZbcOZHyrxhkgPFJhMGvZuhF98yHQX8e4pCpK6nbutv+2vvrb8FPQD4P
icXaGz9LHmfrJ73oY/rc15kKyjqu04p2JviqJc1eqDEZUMeiu8IGOTvmeOqq6cD/cOLWKYZnV1jP
JiQKelmect2Tn2Sm/JV4uXPfvX5UYtPBb8JesVU4m4ex9gXxTAzkA1UZBwGEjber3nOwawDR+08W
36a4GQy42KchFn3Oy550IWwkIt6me6JqDkujwqTd8MXDTe82ttC13AKdh8XFlWhwVkOsvwr8sdVg
D3wfsBPOMufBxQQT5ZR58lu3nbLOphU2x40OWZzAMyXuj8TEiERAwfvoQEGEktcyzPUT/7UFEP1g
W4p7Gdo38DBQS71dmDbD0PHWkuCpH4O6gek/5jjs5eA573OEATaPbup1v23kIhdYJVtFPxAQQvix
hyTBb48R/IeCEuTyhMP+AOHoWg/7jxbu7Q9EoAC8iw4yyCL4oW9/oBSSZK0/paAdjIGDBdkM+ViN
riwdLMZE+dy7jaWFwTmw9oL2ZTC7LKiYBGDz5Oe6WHYSZAA0nkCminHF9VHXv4R9VKsT0aa/cTAv
1r8lWCFxU44e4H8Q+DRXO85qTUo5w5sfmF9PYHFaBbGcXrjhdEIr3w5NvumGwcunTVh7wSHgNtE7
E9iCP5CiH9qdV9SsLechX+xTPsoUiIg3wZtKLsiFtqyrE+8oSJPIaobfyis8w5sI1uwTmeFYyS2b
7tGlD+OnoQ1rNKE7j+n0sVcG3qO9HQGAYWLeMB9C08BqDwMNvGf8qu4zgCf09jU+aFclnW6QJvut
5cd5NPdg68f8kYg+VdcwsPNThs20atRRC2fgKqYAXN9+q8ETIMfFU/CkR73cYqodB+hgbV/1bAh4
1cesCzdt1zZ6VyOGb0KjYSVb07WtBsHqFT7AujPe7hxo49B5QWa3miCeC7smoeN6FvH4PDnyoJWh
hwLwM6amKaAdPWl/53FPDsFCxJVo888HA5wEMIYjjnjydhk8HQ8h/HrksyliekC/jJdZD2Yd/jF/
ZLn1PkOij38ooYE+vH/ln2d0+ATgx+OVV1FghnncZ8eFDh32grH0edAZLTZqXFgBEBk02QoKm7ZK
J9JFr80SZJXzh+ZZQ5H+qSsYvxJYLtcADEP8mBCMRlCuzin7Hrqlkglvfp4z7HRM0wrLoOP2li9W
7v14bL5hMiituin1Pr6/BGeXGlYAUMgfEhsAdJCczyJah6GdknPhPeUBppdhvshC7W3DJIs34A5a
iEGnJcDEL1FcDaZ/3urtlsO7YgAD1JgRCNDr0OC/UxO/ATFPFqp71mu3Boh1NHZr9WIxVhTYzEp7
FJh6yktXGHhU0CLu3YsxCcqtyRYRo5vGM0zfam9BZwHFkCZPIcKd+W3AZbLsl4VYUWMeIYELucbQ
Jrqf6rAQlSk06W7NMNOxzGkb2jIdjMEITycDdKrbXp6ErgXHEDCcwu20oFfDcxbaivu+geIRXX5Q
0pqgHjZhBs9VmFnSuN0BshXLDriKxzDdZ2xn9YrETDymkXVfCSIgeUrEOKZ7A8ZHvwXl2hVQRPhM
7VXWxGPlphRzEGg6+9kPN0HFUGHM4ECOcL3pEBwm2JfsgW+y9JHkNb/tGbqve8uLZB1h4IUzlgoL
Nh3lNKpsMwAxnTfZAtuqiqswBT0AvavxBUx2ph57kk/8BHdxBp9akIzRUhXJQoK+oj1v0BKGb3S7
y6CWf4ZIJBNlRon81ILZgCJUMWe+JClPvq71fA7e2awewbvp0/3cLJyh1ykx1BgjneCRAHqpPuS8
9/RHHVt5aBvDQKZKI+ndao0Ur8wHbek2Zej94prqF3A5MHhDxeyn1GitwtRIhGDB1HaMx6+5rrP0
cRUtuUcwnr3gBqzARNHKFlm9VciIogpZXOTGw6h7/44hArNx57STsBvnM643l1kcaSOGaPoi00CL
W8hAO4AcYAP+guYsf+w11x9DYU1ewvph6Td1L4ZiE3IwHzBVMOw2rquLA0hJKJIqn6MVWRWUgrgA
2Vh+pGND7D7RmD2LsdBoCuvcsU8oK7tiY72Vy5N2UT9WoavBdtiDtuezzyJSrNgPbhhshT4tiHVS
5KqAciWhpJIYQgc3niSWRXdjI9P5N3nQL9/HjtftBjYHYrAImkv+QaHwjG7nms8Z5GXUG0t4vy4Z
P4wdC1mFgLCcggyD8F4mWMyAMGAB3MHeghepfcBG6Pg3FSLNuScmFPrGSwqXlInnsWGfzd7EwTvU
LT8BZZiSV6hQ6uXWjX6Cqc2Ghj+csy0Olx6gYtchz5MWDVtMVMa4q4V3WyPiYc8zHQevHig1rt6l
DVU3YD31U7hbkxpkVDzzPxhvgMExRo8PBEIakogdy0Hr4PdccEwr2yYUEG7lWKuelliw7jF0s4WD
Z8s9coUAfxkkoW5B4xxJOEA8QHpvAxWIvqCCpM30DOZLuAELLt+ygfq31hf0g5jn1essjv/rhYxD
t9b1kLCuEGp8djcBoQaFAwKu57ZDt4XzrnnNWS5+FJkCUi1wnoMT4Gzy0GMu9zUy4uWFlCTQsqLi
QJMRaM9Zrs1zX8HwIEqesJldEJRzDvtzXqY4oFB+rnPHKbF8uQd1EIKujYJVOT28fzP943KG0W0A
QuTqmQrCzdkCpIo7lpqmee6Nj9RIdnX7oNCcuon5SF6ixY8PSWQx2HFy2ZMpIF/xpsa7UoGelV+4
H3Eo4Zi8MtdxN597rRkmTVcEgj93CQ9azMidGlvvcb4w96EGl9W/SQKZZlfygX89dTW0g1UToOz/
Eeb+Kto7DgA37tzwnGEA4ZOAQ+uvifTuAIJ9B99ANFuu1Fb/SEZTIDtge0MLi+I2Oiu0lwG6sTHq
xbPK6r4/eL1pzRacLwyzH4XINsFM8/zejvpjX3tsj+ayAjMW2dydhJjn8f1Pf7n7Uh/dGWA/2Hyr
bcPb8zZQcB6HIBietRTdVzUN4y23JKk0euqnFl0cjIWpERW08eYrp+4fRx05CbT/gBUg+7rIhzLc
0p0ZxXMEB+f7ZY78jdHJ/M0AXC5tl6C2ZRN7fv99Lz83LHABP8HhAFsdrpxv37cLRhhT2oE9LzPI
mEPDcAt6WvC2NM2wQ78INMP3n/jnPc5yrwjmWJjBlCO8XBxwnUpkC0rET23jwHHtMdoAaEaa0+VQ
42YNIIFOup2Dx1G0m8a49xC/CS2mT4gGHjxK8nG9j6dajMc57iJ2D4wClzIhoXvBLweDHsGFO1p6
wkbFT5vxGTzd1sL+rwoIt5Eq50Yil9u8/2IXWwcWA2BHIEjDanmdrf12KaEzESAzLOyFZ6xzm0Il
48ED73EfDIt/yAoMFyszQETgDvbZtfmOZwgFNuuK6SFqIaNAk+98HEXLJh1x+NS/xAnVO+X52DLI
lCCy7caql0t7gBlY9BCBlnj0MJLq5f13P8fo1+evUBn+iv44BDfrPvsrbMBLPwBlWfrPOC06qjzW
FQIp9JL8gkt58wTcKi5H52dqz8a0f50H2nUlps9kH8Ay4Ggf8uTj+z/p4jghdsGpckUjVhVVfL6z
0XMfvQ5yYtY23XME7cIB5o2OgNsdJwd4BZHbxclrTgwX5wn2dji6QbH6doXAP9+ugwObnAAJj59H
4pH8hIHkMHYaORjlYizagwZb9cf773mG6mLlMdpmXV70H1drvbNannrICWZT2+fZePxVjZ54zpqA
7WmH7Pr9R10uKbB+8O/hbYeLGf2Tty8Ha1kwiXVRvwx0kJ+EDr/oJk9PPcp7Xs5kbrepN7D/WqQj
i10ditBZRGAGcPH2oRJNPlDdRvLcqKg+oWbLKwxYF0jzSHKfjll2GnukfSVO9nIFAL1cWjwZin10
dwGIYXe/fbQLjTBtN9MXAWzmAL0VCLHBIusHIiFUu3IPoqGDP+5NYISjFbYrKFboIa979+3jBDYz
aqgme0b6MconsCf0iGzLtVxDaslj9cvPoNp/dZDXUsgPAhizGaTgrEzFDFvWcr1kaammKYB4Ixy8
n/k4ts1ONQ1/1HnByS4CGUSWzmMNWL5AmehxzFsVdSXcIae8VHBMVGjXUzJupixZGvgyQZtxo3Ug
ZljHF8H8I2jyortvE8z2QpXVxoF5mNb2dzlh5ld8mLXqG7RksvHjwBv+YWQd7UCFa9IVKl9qt61n
f/wRICC0G5EyWVeWqWgpU0TpeyVnqFuQWPtgFNFe/spVbHlpZzVMd8mkvC8MROf5HixI9ZFK4X3O
+1n96FwQsS3kV+4xTTiJq3qhyXTrR3PyHBvufoA1jOLz/yg7s944sS0K/yIk5uEVarTLdiqOneEF
Je6E+QCHmV9/P3xfuqjIpb7qG7W6paaAwxn2XutboOY0P+spLQc4fYgSTXQ97Px8iuKHwdBhew+Q
QNO7tkjLz12ode1RiGa2NiWdiYAQF2RtEc0n4XdtMauB6blDsVXtcY4OJHargeJiTX2tR03x9l3U
VH+G1M34KnK8qvvcVYf4WXByV35LnbTNT6i40w3bynLcWV5aqvdwau1TlBq54lPYbf/wf/TrbDKH
N8/uB2Nrtl0ifIo2/YsyTLX+tZSVuJMN68IdTi3D3UJG69LNFGvdd4M1vdxi4wIKQAGv6dE8I/D2
K2TXbJz55/ZG76SFVpgwutJ+nPIIXLGq0uf65HJaGneuWk7yZFK7SF6sJi3qTchpbwwaoqLzwziy
V/PjWPROYJmldZClKDRE9ngX/K7sUnNvEerTPdQTtZPAhqTWvzpWnYV3IKN6vd/OepjMWcB5y6t+
FDqCHN+qI/Ha4WLLNlPUd/t+cmPjeYSDamKfySX6Eraisc/+dDL8WPc4oMLXmsdNUpbuN4r3nv1W
S2SyGxAj7UsdmV4atHrqpPfgTkW5mVptMk+FiwnwiBg/+dmRe23vyihROMr3RteXm74a0reIZepr
hHbvR5GLQvqKWokdSizPekyTyH0g0cMRW/JTQucb5e+y2lC6mxxylCtsag7jP/YTnFUJFrLO+ofJ
v23OnTWMj52CQnSD1JimQcfk1vmF3dIVS0pD+5bjfVM/Ze1MDLXvJLb92Q0p+iM4K6g4SRhtBw6D
zCLUBLKh7vy0jetp22RJnTyZkpy/ndcSSPxS9qPptT4w53jw+amTmkJqpoUUWLEiYB32Q176YYM6
6lARLt/y3WTFuHUcSLM+AhHDekhj2X6TYujeFuXbPyRYakow8GrHU9N7zQ8BCCs5CTL2yuM4iQr4
w2Tbvpmko3PMmsIqjirA5p7dmEi+WZ1oin9C6bYmJYFOtwO9S/W3GktreMiqzhNkFrDz3gzVhKyD
8MdaHpFi5xbFDdB7ZyT5lR1khhzat7CZ+uyubyHLPqedlWsHUU+Qq+hnKdm+zsbC8omSxU7BeMQE
4bJaHIBcjbQXSwkduoj7DI5RkpBcgEy+3yyAw5G5wYnijdq7oXlU4i6N7hwnFCZPUIfg6qaFHlLB
yxNt04bSfHTm0ZnSTVpaSbJju2pTKDTz6ht24WTwOyvEWOpjCjBmwFom6RpKqsc7wQbCemmJOuke
+pByWlBorpAIK+2u9M1It1+HsMYJFppSPnQ81c7a1BPy/3ujirWZyDyKFNCCtbTYjZZVbdNGp42Q
mRiRA4Tuqf3Zs5FH5LgiYtMOxjqDO6WVmdL4Ar/flv+AXu9tjLC/MxIjfs9pJV4MTWu6Q+/xgh7D
dnJGfBTqDEg7KeHlCsdqflY9KtdH/C9Oz15K5nowGZUR302tqsDQidt8dDa4wEp9r+AiW1ITRvmn
HLxU8Z28VH4ruPV7nAyeVRPPFjq3ADhrmTJbItdxkEezAVxs7OuEL6eqWgQzff3sRnE8HhtSBo5x
DWNgk0EmAQhuVY39J8q85Ilil6LgQ+Rr1IQqaT91aAC3OPszK8gTRtLWqs3it+ZIIhDjIazawALN
qO7TRA4nZ0oK7z/vsnBvLNtHNjtIHdYyvch2UAlpsXwuAI1VrFedtx1zzfUVW+2VrWnH/SbJI3kr
GeX6CMGGFUk5RXmajFdNIU+qCg+uhS6LtZCl3ZNlsW87FyX9PLYxM27bDnqQ9NPwDbZyPfjDnEW3
IMrXG2i2zvoipMPoR4fAuNwE1RRi86HUyucZU8ivmuuifooHPGpxqQR4q9Tjf93U4qrmtE/lYtEY
r6U1pjGYPM3J+IwaIDo1sZVWG9WEKTpaU/MZmHqGw7nshhvbvev75LLIZ2xKbXh/1ynEs2wKvYkG
4/MQe2zd5jjesaS4j1k+F4+2XT7/97vkLERJGBDV9aEbjeskDL0xPiOGbH6MU2r5ahp1wYh4aAo6
C15rXav5f62m0MOHiw9+m44NpKtVLa+skC2lfZw/Wx3HET/yasghZdE/YdJtcdBPleK3dNcwDzbu
LWTP9XhGxYZyDI0WpYYr+UlSqILKWe9+7oYKKxVSVnTaRMoH0rDiZtNlZnJoZoqLQYUd6eswhNhf
Pn7qf/kJSCHBQnAoXJAaq7MZkgE59l0mntsxU/xpyOAsDpowHD+qvYoW+Sz8SB2cb8JTvB6KgNXf
QCpcDzOmQtp6wA5UkLLr0xOVXLXPaqd55phj7GkqDi20Js28MyOy1RtdipePb/nqguRcU7blpZss
YMypq+9XbVIFTbf+rBGH8VAP2BSHxLTu6OzUd1hEbiF6r2u1FA7RQ1gUdZaS6Vp34JSwXTFhhs9W
KWRNB8luWag8hCN+pyhRSaB0Yr8Ms+t8Me0OvbtuDOWTgqDwFj3lugiy/BTum0mE7xqfwuW9OxZm
xzrtw2dTdAOIHFM8um5dgSQQeHG0XCQ7XRPKZojU8Hu+BH8nmjR+xFOnfa7cGabEx+/iLz/IooS7
CMt4F3SbVyfKyaAN5DK/fdHAJJxUWiHfuxzoYJBYGKYAZTXJpkbJRHlMn8HSRxoHkszja7D0Sv3V
9tUtVtnVFwEbyVoAte/vig7s5SPKQs+rpRbndGBUOfrEHrg/2yYffpjxbJ2YLL5NVmMc8Oyrxywp
rerGI1kPT2iECGZpvS9DBRPd6hV5kx5aeZfLs1InVXyHr0Xmn5xKuM0BsxfgWoCF2AI/fg/rugkX
5avAt4f/kb7KGpIrIpEUae66nzIoG/+0LafmfcM/1fe6yhqwtcdCdjtjKGp5Y9pf1ySZ/2BboRkD
wkiFfj0BqZ1EsqZQyEfG4v0KCUp5qMqZ6IVU9wZva82p8j2H82AGjd1M8fHj+74q7S9CTbQNUHH4
m0Xccfm2UexJic06OpeiHn+OuoIfV8ykhRpNnn3HitXuPTNSzqRRpvhasu6l6vrZd9mA36pdXc0T
/JYFfAlpE930Uuq+/C0kbJoNWof8rBXJdLcQ87acotJDCFnq3ljyPv3O86IQJklT7EN3zl57OYfG
4cYzWa7z7yoPl6dICzJ9WZYw063WhDTRjG6gWHyeelUc5TQVj6YcHc6BSJTeJEC7n445Ns+GcJXf
FCgjTMfWjUn6eljY1LVQEjNnUpxb69m8DKt/mvfWuSOqqgxs0aUl5ghTfZFqa06b2OxEF5h4lWyf
bKdO3378EK4/CBZDHJ6wFPAEIOq9fBcdeNN0rNXxDIOjOGfkRO9mp/MCPRTlPjcG5cgjurWvXh7s
5YNHQfmelImUkZLeajIkNMjoqyLqzk07d55vh4IEuSG3lCOVnXT/8R1ezTMEcvJs2fyoQE4gq1ze
YYJqQNaFpp1dNe8iH6oEtYqiCf8kBB3sIsKybpwa1hMrKy3oGJZBrkb74YrCX4wNSepIusx59g5j
P4sHOx6T6RHZRX9kHGevdLKtLTVchy9szmP3xkv92y0zq7PRQa1+HQBCdKNWSrVWzzPsq3BHzauf
HqMO7HkoEk075rTw8hvt8auBzF0j4OfpAfHQOfKtHjP6kqLJJvVM6EcCnqWdmwOllc4MVLd3jBNV
pOIbFcGwCMwyjP/5+CX/5ZkvawlTOsUWNtarKcVua74ZIY0za1rZ+nju5NdqwflmLaShA6tXuhcx
VSosA04Q4nS7McFeDWkDjw+NOzCcfMVorS9vn2ZDpU6Krp9n+j/txkwqxTxmGug26YVRcmOIre09
y26OMxkTl85tL566y8s1sYA/pXreWaSg/zZ13Vv4DNrSHE5IEdpy3zUZyI8ijFsDS6SNLLO0slH5
hZjEMKhY971x6AQ6syjxEti0Xp/nht+bMeKloDarprhvm0mtHFChVryjV5ZaQZlanJIqp3P9Sm/i
LbZukDY+wSQgkgKOqqhx+yamJJ5UVQ+AY3QTazNay6a/9cz2KenHtL3RGtAM7vViNuFZsKdeImqX
Xt+aKtn0SVvSTbLP+TRScurLcwqFysTXA5yr7EK283GSO/ddUpXbZmyHvVnZ4mfnxtM3CDL9Hu2o
eutHXa0t+GQW5cYyGslLW/e8YlPvrRh0zVkTFLv3iRJJ70T6QNFpQe4KZc8Dr6gygp/wtlWrF8o+
YhZLPqdaJW4hH64meX4MKDz0wBwICNxbTYFo32I5j+V81nUR50BS4nCTTOPUB45WWVu8zoOfZqGx
+fij/NtlsTsvCQHsedz1ngOTlAP0pdTODrQV66jYksQ38mupWtd11SunBlnUrqnb9kaj6i8fI+sZ
s8CyonHiXP79v1qgo8TIia5PPSNGy/7Y0p03sVR0AtGxDtY37nJt5ly+RdSLXJDzLTv79WpG3Uh4
89yr5xDPyPcIjVAXdJzLBIW+PN6gFJjTe+T7wybuKkff1tFAw0ITqTxqaIxPrnSm/hOQHPtbr2eG
7tfKbDv+GEl1I+02nbZDRTfiuUOgHQcgahJnA9CoPiRYmnu/zCrhbcwhyTGPyH7RvmtTm/jgOr3i
lv3p3Sf8r48NmTJDGnnqgkhDhb8ODtDTLKoHo2rvxQCT8iEKGyrjc5+C2ceYkYSfqsykrEl/vCiC
MJ/ttwqH1nACBBw/esoMy0oM1NR2HenH6p06ermyx2iEsrpEvj3cV0be/0h1cni2yaQou3DKDHHj
FLDeDb/fBds+IqaZO/ByrQZIlublrCNCxySaZ82X1qu1pzS3a7ozdJZSPwvTObmjeNw/SdF04mxQ
b+t8jbJz/Ip5XNxwlayWL1ZqduaYj96FsHRYly/pXwOWjbcX13Q4TxnPVmbYf+dsDtRMa4yN7dD/
U30+pvJVT2wxbIYJJ6CfKnNh3FjEr18vh/flLIblg7MKc8blD2ks6c2jZaenNDTHugtEOTTDt9JC
eRnQW8pgFk6OpGWQNHSmfdH0trOZhdaeJpTj7f3gytaK0TVC/NFYR0o2Xb7SeZrUgtIoVPe3mUQj
aC6UOyenklMOcyYqRWCHqJxvbApW8w8perqLTwdRN8cMlsvVU42hzQ1tFOonSlpd81UtteRIL3bQ
NpSkq7QL8EOE1m6WODZePp763hnKF98J114ybZCu8b3wAy4fpNp7gCS7xryHQWeOyPkRkRLpHSd4
4OEXFkPxJSXkPOa3wAbDOddkeZ8EeTjIpvHrTG9HmutpCPS1taNveLtxrTZ95Fq7BO0vS7jVZvdF
p6LM1QH2oT5FF65S08oL5R6dWP1dd7vyM0pNKAlZ4bXypISJunSZ9Kkg3FBm9PKStmj8uBvHOtA8
YTy1owv7Oe/SKToBH5J3bgzzbQsPMmoDo0coSkuKUfitaLpJ7IqcoFPYlpwV2qyvo12kadX4grUj
eW17dLSbFm7fm+KgNzmVjRljM2lK981NyAW+KwrZ/1OE9Cx8djoNBxwGZrEvPU5de9tRqvu8tEB2
toXOKT3DMn0ApoYfwglT1Mk+IL7EPVVU6XEwN1SUd3ZuTd49pSal3g+1ox2zyisTbtDsp+2NN8wL
vHzBFLlYS+kdvfN/VgfqYqDYqXdzfIJ5Uw0bGiHdwVRp7+zBiM+HNhu1rx9f8frjRJHGBSkeL97L
q/FM39NhpU3jU10mZveP1w/6D7Drbr8nujKqyBiaNRaIOhS641NCdwLYSWAcceGmFm1HW4AEi0EL
z3TXNTW6y7JEm/ZzVFrjxkxL3YbI5SWvk1INyaMVuaVz6JASGTdmu3eH1OWzw4OIdIVtG1PXVRBA
oU4WJGAlPumyatPj0Kai0kBPwLT2vaZKj7E+hMmdV3elhy48LWO9CKR0xt1AsAGm9T4LT6z9rb4t
3bZMG/iSuvrVSmrvyaLKDe/b1HNkDoOOXvQRBvX0pa6gzWylZxJYbjDL30F0zZ6zOdHEnk9Gxb9u
2XLONmOTjaRDKim4xkBLQh1LQGPm78uq47bU57wU2uzH73Z1emKqwnZBoZYTBI0mps7L6aIjF7mO
Ws+7d5Cc/65cx0JemkC908zwk6rwtvye9gilmVh4t17HagP9fnGMZnhfaL3wZlYX95wpmgEzu/cD
xzMW4jYd8BKQ7yt+OXGZRi8cpHIHGJmn/aRQZCUvDQQB+5flDgkJEgCY+sBWdO0n5Je2lb7QnOnJ
QKDfa3damk3pCwVARCp+7uZ9NwaxVSmvfKQzmCYrLKLHsI7VZAOD0iXIccbptcMHkXmvkRZ7T244
Gw2jmklOUioAbcROzisf4c2W2aEZZf1r1EZEEzfOWO/P/HKULi0hPjdcfvQv1o9ltlK+xkq17seu
KkrIBkARvUfNqrstQpa62Rmc5/dWkYpsH1tK8c1UmCvpGLtWPVeQpxDy/65lbCd3Kr2zxBcEAyvf
PVljBUgpfYkdKUs2neKIY7JJkacP6VhLt26VbUnXkx2IwHmGQa/IWWwtNzXrPcr/qNjgw/PsH1bB
cf5Zq0e3fHCzJGo2TpM2vEHLneB0jmliHqWBR/SZFqcwPmUwn/tTi9UWcUc8zlUwaMlkbU30FxwB
ikrXkKG4s9hLoYbDM7xMHiu/yznLAmzEo+dk6WeBZhJRwmhPsoKPUNXh1zKlhcWCRV2B+F43M9Nv
dmjAuWj4cpQXtKMU9loxpvCcaxwToYkmB1KYNwEsFEol/yRJ5sI0rDgovX78ab2fhdfv0aEtgWGX
0AhkzZffVpKrFtyUTrvPq6WbamfS/ckmNcrf5kYX+ZvmpiL2Wy2ct2Chp2Q7xYu5tXf4ADado8WR
9GU4NfoD2+tMe5LveuxUtsZLBIZ/gdAVAPN+lInVO89RnLHUWupQG6zqc9x/q5rcid/quJdbgT8p
9LZe3Zhe4LUpq78bzeOzR4EqwSGBgKCK2XreOKL8ZXbhN5EIaaOld4EXXD4B3ENu7hbedG+jhGww
EnndJ0Mxje6Bb05X703ZYyHw+i5pHtJWnZPhxg+43okZ5LUubXTKQNaVd4KWz0iju9fuO5sy+0PW
qtGDNLsWeEAeqhQS0gIqFjjlWe4+fvvLTv7y5bMBwzmxbMdg9a0JEXFeUozvyvQEqXLIsPUr4jzq
OYl1qlU5N2bStc+emZSyNqgCbGwm421dBGstVRpEpbr3WlT0kgOQGxnRISTGmjBwYxDlt64mByEY
jKHKAhhSisVEqCjarlBb3W02eTc1w309pePeJeDL9NU5SvuzqESuHxmuQ5HD9xVtdOMxXb8gRsVC
mKcVTr7DGhCgapmbxkmv3OOFdLU9MEMVB+ZcucXnEm8Di4HVv2od8+WNC//l/eBq4VFB7uPPteWA
3lA5Km2anNw47UYElVQMXtQuAs+NYmi0+luN4Otvgd47LCJ2UXgtmdYvvwW0RV0dp0l6alOvJClV
BUa+6dlCh5/YTbvJk6uGWoV0s4l/dQQINeePB+Tyra0G5AIwA2Ww8IAo3l1enxOWk0Jc8O7rTqR3
Y7gc9ZlW1XNH2+RBz8O5v7G3eC9AXF6SwIqFnwANiW97nVNAdzivCjVyOO1qDmypkYbDGYOebO4V
tZT1tzxqkybIRokWNYZKh7BGWLH7SYum4rsdaVEIqbqHqf2MFxW4q65OhX2rRfqX7a0FPx2lEG1r
2BjrGq6qDE7l2TI61V7I3tGflD6b3/qh7R6VCf6JL4sE90u2NO2zPK6eltSnhcDchtpTLKpWRDsc
REp7slvMAb6tF7Hy6IncRmgwYaI7KKNh/VJCTZHJpuMdiF3kFH10o7pw/S1ZJnog3Ad02wAoLEP+
X4d50dXV3NDVPpWjpt2lUYo+qFeTWDkkcY6E2lcMVsUtHk1R3fKTv8c0r961xTrHqXdRGeBXu7x4
YVhpRri4cz/kQ/WJ3Mz+m+Wi9BM+Yn8Ex041REwhc6u6xP+0YWhzdKEvzZ9amW4shxNVj0Jlep7g
WktW8E4UP2cTLeBLSl91fiVOoUPiqCRe+b2uJ+Ng2VkfhXBX4+U430bQtbaeS9kmGOdCIC12nLrZ
NoOnjKdawwLyJmulSuRTPMRNI7ex0qci8qcqK+k0Db0tnNNo0P390hN7cAQWV5m7pgCg5zNxL6Jp
UsMaHzCp+Mmn2nGawZxoBxH17R+DoUZjvjOrfOFPffzpXlVp+HaWKv9iZUAWvp4kndSpEPbV1Drs
WR2CzNVJ4ZC6UnyNIlicARIpiFA7rULEdJeUjviZlpqpdMePf8Zfxhe6oaWBRouHXseq1ZDBm15q
AtHJZcYsNorXcDpw41lFUd2Yw35ubHeTSQsK9H++MAY4xjQiD6Rha6EUoEyOIxG5FygLuoxtPOkN
so9LfoIiURQWRXrCEnPrbPTOE1qNaTbg9NOYGUzjKsvOiQt2sn043y+abscJZNrbcjeBPM39Mnf7
3+pYpaHfw4337kLTnR9kK0S7DZvBVFCzmzCVhyR179N0crc9Oz1nKetp4W724LLj6vcKqN8qaM6v
YZaBAWuaYmoe2Lxq7iGkHDHdx96U2vf9ZPXtz3wideBRcSBffZ5rM/vZjzVVE6UegMFYIUDtYUt3
AcL+pjGzUPQbuFS3qLfvC9XlU1nAvGxqWcdwMuurYbC0DBxDqB5S6jLF/kwPX26MNhPT5xpEzStf
LNsEkBzeF84G5XdY5707brD/zg3CaNoTYi9EqvyDgBZg7cdD5S+/jinIoLBp0/7ARLEuJPaoDeLQ
xQOcdzMuPXAWQ3w0tYRzhjdnrrOPtLJ5GOLODl/0aizYZJMXktTwiLAZfvFw/xob8FaJ+bOfKpmY
/3kwU/9lu4NJC5cY39HlRNk6VHdHnKun3hrSO9VNMVpISY0lOpotA2VPTjO5tCYCayFv7BOv9wDL
kdJGiKcvwIu1FmSY2jnrwdgTRdG4f4iiQcDpyOSA5KBDnWRXiXljm3Vd8SZxk5Ium3B3yU1YG2h0
J630NNSLkzXisL/v8jCxD144uHuZiDOekvlPBjnNhx08fbHlgKC5HrzyrMINrG5MYGtV8Psjp5bH
RhmX5XWVGamqW+l5057SuVemJED/rPYbym3uCDfGGjXzkwXV7KkDjasEYOqt/NzNdU+0Dj1G/Bj+
gPU2JrlBRb74XJdDb9pQD8JWeWlyxQzPzEJKfGyAhVWHBQEdf5qRpNm3ts321ZtkEkYpDkZ48Uax
i70cRTlZBoVRJ80pEm6W/kgNIxafkQW7oObpzN6ZyJJLiOXMlxBVgRRiZ8iT4ZWo92yX2AqpHSxd
GqgRhZK4gONMAShgTnW+h7jzxTNae/FZpVkHhyKfwx9h1juRX+OfzzdlVbgvicPpxq+1iemevmfo
7DWR41sA11EnZr4Bqm8Od1aZJXgB43BcQAWpqyntpiX/qTiEXVi4cBF0K/phE6rUb0wlU60tLd0S
CE4Yc7yd9Ya4HssSXfEYWbnh0Wn2zB/hkGrKXTvqdvNZyUd72ZvZmBxwA7nIWTU9ObSWTOh+Zogz
jh3jsva1wWxbv1LpO2+1mbbK0YZnGh7iUYMXaOU6Wzuwpg6h7C1ttZ92Rrv9PWm4iiqf8HacCrmd
uSjlmsHNla82aHgQAbEhQSV/PItdrbRwnpZjHDtn5BTWui1jAR63iJOJToottO5XbPU43kL8nXck
Jinw0WJ2HYsA49bsebXT4MJM7TQOHMrLTBKXw6qNK/ohLiLoaV4E143hjaeWh9ICp7Vq5QeBDElz
l9Ra5RwkgO4ymJhQflmDsL/PeZ2R16SOmTd9VxNVJQaU5oA+2/6QlKI7ZjaxBneRqZFP67cwr3/F
LCS38hDXikc+cgTHNNjepex0C1cSBX3MZqPQRXryFMogey2dnI0xWbg0DBme6NtAZ3dJtKGYlQ/5
vqCUEgdmqhm+k2UOwRgA1W+UIa5nQX4TezjM1Uw7QM1Wkz4wDLWVeVGcGPntRPCLaaZojkvpnJoI
01FAQAurNSEixq6JavlLOKH3HXMYcZyKUQ7d68cD7Hr6YB+39Knp/y14ldVRIWod9jIIR09sJWbV
r7up2LQ1hBfQ5/Ruu+YWxOLdg3qxa3gHAS74bORQ9C9W63LOtiHPupLwgcytYmjBNblFJH+oGXpA
chYDSpgJHs7SzGXcB1M38Bg2Lpw1FBVFpNT9Jw0vhrhnyx0BRSUkwAPcbFK4GHy3jOYivvExLO/k
4he7NJrpSmKZxJTJ5vvyWwA4Ss+uG6yTM0J367LSeXbzdpK+jtfyGfs6xrcCffGT6GPnRj/0+jhF
E2+RcCHswdbLerW6OEFCJKZ4xolB44rsqDRa9dqaakmqzuBGRJW0jhHT6hcV/hN9ayVNaoX+OEli
bRycdTg5OZPibKT3pvoxeSC/4tadyocqHzJ5XrA/0x5TYw5eg0QsPZDgkc9D3Y8UnGGHG3HgKl43
Z+B2smR6VlXFdN8yTWa/zUwkpD3pSZ8FWmFMcaDTU/+S4Nca/Qm+nLMNTQcLInFDrXcv1LHUifjq
Gw8XEaLzBEGPqddWumGuUbTNpKoi+q53pTwNaYxKwc/RJhpdEBH5cB4NDb/vx8P/ql7G7MDMoAHV
cOg9wJe7fLx0ASnN1qq4G2VfWoiKWr4CbXbUParo7jNeVeK1rCVfiaPX/WR1xQ6HX3lQK1KrmLTb
/WRK7c7UYvdzKgbI6zaBYj55crcOIeulgBIV/1sOIOzX2NCuZuQYTHSKg1zeYZ23Dm6eJ/+UFLsP
E6albaWr5VOe/UcsF1PgIl+x6DBCW+X6q2tSQiiHsFGGu7wGW5CMVR+Eqi4CLP7DQWNj4ieG098Y
8suU8+/PjY4DQjpEmezPqBY7q/pUlVYYsN26OwhzLr5YDihBP6Z50PqNSkX/xghYT4DvV2MuIhGe
qjDy+MsB4LSeQkdP7Q4VAY3UwUSi+h3YqmozaWPMAPUAV/3Hnf9yzaVCgr6BUUduyOU1I70f6pr0
mAMCfOsrYCY5byo3ysSjiTqN2CtF5l+Klt3WjQv/7dGyGnJUQ3GyyMIuLwx+wSPzXusOZdvIjTNY
5bzD8500PooK51a14urRUoyltQosCVUcppPVtyVthEiCc++xMMd4M2Z2uvXYBuzIAP8lK7b6H3/L
72WHi4HD9XBccEHEUEso6uXddYU3YBqd7YOEnJ2Tu1RPUYd0eVHcf8JMZg6B0832/GQnU3UnM6Wy
TznhJdWnupCcuetZi36QmqIn8LkUBbRaayAeSbEBKhvdTq3vrparP2tmtHGrT9CeNvZQpl9EilFt
y4LneYfEFfoZihi0y0zADDgJ6dnDwUvyIn7xphmG1k60IXbtLQPODN+SqLC0nzFtYSYPWNvtPAS1
2rX5m6QEhd+9jiw8yEVq1THgypJSnhBJ2AZ1V3RvOky55F4F4JbviIBxoq8ZR97u2KDJ2tRkpkVH
ouj6OjDMyWI+Z5bVTwN74a1w0W4FsjZQSeqD05c14gdD4xAkYgzkYooEWmWn7+UXJ/Wy8vfHL+sv
Y4PyoEf5yGOPqa7TZBXN5DgEDuA4lZE2f9HjVENHVqi/h1HO3WM+ZfqND/1q7NPWXrgR1HDYz1hr
CL6X9Oz1rDw5ZlLLH1GQanKHVlH9oSRtUm4/vr31loGAlf+3MQxg3WwbVl94UZYtNYQJtQ8xnQZ1
BUqHIPLHjRsSbooUs9qKBrqV7ynFLVvLX24UsdGC9IQ9wjl7tV2xksENCzzQfORjiApDV+8irTIe
zFnv3z6+zeU/tfriFm+mi+ya/QnYyMsvLidcjvOatA+sI4Nf62VKJAnJZumNd/eX67iommndoeVE
Y7u6Jc1roDuXiXuIACaYX3u1H6y7Qppqd2uGvFploZlA28CmR2gBU8lqhkwSnYALYnsOSMjDJ3qx
w2c1ciFpFKKaCa/N6Z15Q5/f6Mmsxsu7gpOhSTUIzjGH+dVlNY7tnexH41ylXrTNM5I9baMmyFQa
RnXAOJ8Ln8OM80cRsXn4+CWud+TvF6cqukhHcSYRyHr5Fk1ogFnThPpZ8+Bp4QX3srAOGnfu5XEC
/2o8N3067EenMojgUizx4OHLzQkZttT7KJ7daRtZ7WBRRydC8SFt+uEpy4Srbz7+oas54/13erSR
OJAiEaRudfk7tYgwH0LftbOcHPVVF2GaBlkzdgGTdS420pXJ88dXvH4tVLhpBS2L9MKpWl2RUpyK
8kHqZ6LK5uipE1PzEutKPm1Gp9daLGOq9h2CcBwdDacxXz+++uoMzv1iFqU/yJ9LkX1dMZva3qho
B+jnbgGgN6NmvTmh1QeKgDmnEOW5wbHq7Zqcpn2j2PONcXH9uKnpUl/mGL1ArN6js//VReIuTSTj
s3GOKuJo+rIiGtMq9BcPFrAWVK7ZzjdmzdXM9X7D/AG6iLM79JvVQAQL2XmEzpvnkJieMcgcs39R
ypT6g5nU+qePn+7qS///xejC4rviIXOuuxxNRPipelMJ69xOlIkfR6dV/kCIAHBsG+r4QL5czB6s
/e82DdDYrsZfDiY4d32PPNJUKRhrZ1oW2S9FQRURUM9x7kwolf/xzPB+jyh7F0CT5i0Qqst71AFQ
DC0yuDNtI3a36agoZ7sP1Se4msj1Ygxem7Lpxhv9x2t/HWN2Me4vSn+brfVq+dPjxJZ6GZrnKpo9
shJM0P2y65wqsBJj3AhRNP80oGXwnSuk0s5WtMXypX//+A3//WeQ0rVAv5jPtdUrVkrwR6PimOfe
UDTwZ0a2swE9gxiLhHKvtbF9Z6dT9TbFifuIainEa5rc8iCsSz7LS0CLweqo8ZnatJYvXwIZ6W1Z
s2HgJTRdfdQmGD97wBkRMpwoAaLZo9D6NGejLbC6ZOBZvGGYlwklzg9Yk+vpxmLzlw8bPhzrNU1i
WKJrJ74pTZFnMjPPdZGhDJNJvIO7rW9Tx8tObVjJG/P29WcNBY5dEPxyrko75vIBxCkmHtJ3w0/z
/yg7k+U4mW0LPxER9M0UqlGpV0nu/glh2XLSQ0LSPv358JlYVQ5VeHQH579OQQG5c++1viWxGxC0
UzZf9AKRe0WPor3wDTn/aFKJ8H7Z0OepS0530iDOE60xm/zJmJqqf1Bttlj7qRuHjeVqCSGYfjp4
myqR8ptLdNDXQB9gW104ipx/W5gNcRrh402b78yHrugyarUz109135Wv/D19lI2j1UZ5XfrLPo6F
eZPHhPt8/MCf/bB8p3naV3omLSOM5+9vtMGmNIgRsANCiqnaMZYNsVODBlVNt2uYe1+4zPP14Ecg
oF315ehbTxusNRz/GY1o/FTnUxIflNVXL3aD2gwwkujUNren5d8GV6jZWZIbuvZA+IKeFtYV5H9o
TH7w1Dmq6Q914KR7WXikBjdONY17fXHt/MJtPW0k/150NU5zluXJOvPXJC5zk6IuxbEwTEHAD3Fm
7VeYTP7yMnWTnW3ajhL12pRBcUcDATfxHBA3u2K6y+kglWzldhjdRLvwYp0969CLiIHgEIVoFqnJ
SXkSJLPTYCkLnkpP9Z/ylsAs8E4+hCGO9PbDIHNOqww4i6dqKCsO3156wWX2lycAFzvKLR0PMROK
k79gMEpZW/MsjgMJXNemSM1vcQ1b01etyKPcKMSlqen6L/5x5Fh/CwaJPOBEslCmn+qUp5g8AFAf
wRM49UW7qa2iPBSN7/M2TwR+5/7S2JskJZs5ok3ArOnjV+zsW2ZjTgHqwFkHSxuT2/evWGEM6Oph
ax0TRD/Zbsy9Yt81uUj2DjOkC+/X+bWSgLte56rjcRi2v19ssFRaxaPMj5mmqUODBvtlcaT1Hz69
rwGUuB1gTQTrYIfg8nx8ned75/qbwg6lDkNCZJ+ubdUQeD04occMDM5nqL/2nsgv/aBGrf3mJk4N
vQ7lgoo1JDpjlf6a4FRdeNn/8uKtOGC6ZdjCV4TmSUFYuaT5wGH3nqyOfNGW2bBSz+kkNOeBgQB0
AJjpVC8pLvo1MnbS4itbq/IpNOSYVWQ0JeZtO5rLcuGx/32Gfv8UwvRAX4Af4nd3/uQxqFRtVoOf
B1RxbO1bYrcduYG/5w1h0eozAefkD8fkRwu9v/HdLpURATrdNkFdJq58olqge2VjnEWwOjJ4c/VU
fiHazLeusfRoNt3xGShuxkhg13vB9ItG9PCogMovRxICmzFiNiWbbYJ74fXCL7/2V0+vDUxMYPB9
NdnGTm56luWL4amBN8z1tZawPcuLXPC8dJI8hUs+FdD/DRtwA4yZm2I2MXB4bX7r6cOlQIqzfdR2
1/YhykHXBthw2vPu2XY8F6/0E1ouh0lxYYnPwjVab9vpoxjC0vfRbQm3zZ4/vgl/WZhNjQ4VVjjO
IqcNBxc0fh3zCXoKnNYgpgUXx1dGAfmwhxJO2lq+DC+JSLTlwmt3/nmhItOZNTH2JcX+tEnFh4AE
3WISR6UcowSJb8gIxbQ0SGadsguN9vPKdA3dAN1Km4NDnn56wvMbVEoDOPFjXxTiDXlOl+/VkFnq
YdTGwNnO0IHWHBgXRWOJHLV+hqWmNRvLyKW16XSpXXiv/vbV4biybme/1QynBwdNCGXLwU2O6Vh5
nxp28/u+1vFlGRaUU6jnMmR6OB3K0o7xy2jDhPQuUfuPf/3fYLGTV+A3FGM11tIgO9UEo88F16RE
8DRqfdUc7FRb/JBUBpNcIHyLy7ZM6wGYXpq38BMHz/kqnA7eYWMXWX811VoVf4qtWcWhZhckE6O2
TpBTS+/BJDnrEZNUUoYFbSwZxfNUPc9EKjgRyeyOugfKNadhb5fibhFJ8eb1FB40uyvrtg1Au+5E
bmXps6+nfRIh3/AhNTrQs5gg5FCloR/H7rVhtMXW6VFC7pJGS+colkgu9k6ttH1f+EDTnRjoPnZd
PQ42cG/q9EdmJJLWeU/QTp7NVhZ1A889+SJdRxalY3RJuIoqke4EY6aH1LfVIzrxYb5VuObGTV9r
ibzWjUW3vltOYc/XnbLNeTsRzEV2RuLXiARTuTwQ/Gn91wSVgXUnz9JPH/94v091pz8e+Gt2Dghu
GA5OquChrwvHlG78pOxq/jlXo1z2ia+5Ltq0PrWjmuAGzCMzfsGw7PyyfzXZygRR6UFZ7PJOtUPY
DlLd2/BZRTj4df8DDKVMozyuu+ZCQfF75nLy5646AIMzP+cF/uT3m3xaTVg6RKA9JUtVDhtMm5iN
ahHPOms7SXIzmEMhH4TqdH+voa5qSeYZOcl0ZTzYYQMYlUNVO1qDDLWp1+0tj3bPaKnLRLiMlvG6
xDrPgVXozXdjzPJnr9QzewvkU582hgI8tsWLXD44DZnuWw21Cwt3JZ42mKGm5Ckfcpv/A5nlUEju
V9gkwyy3CgXDpfd/rWhObwYGYM6IqC3Xvf/9zdBpyBBwFMRPjLIt/TsbHWkjIf7GRDCimhv7a8Vw
jLjgca70e3zAwXWQ6lp9jR9KH50oHshKren6XDrDnhe6yDYIyUKox6eZk8D7P8xVnl27s1Udcybo
7YPVJsu3DNdKeo/k2LnC1tNd2IfPV6QbS9uNwp4BLOaE9ysmk6WaOg/KI64qUyfHh7nrXHpDG4pu
ZsRUXxLX/m1BQEB87phO0ote//c/+n2IppgmxF1zLN3Rv2IHJJNl7hkzN2iejL3exU139fG7er7N
0kpHT8s+/rfOcyG0MliMvjmCEu+c0CYavSusxYj6ssoiqy/hLbYMty4se35uor5Zx050/UCYn5YV
JYYP30m96jgGMvbuUwjMdZQFk/xJMhGeZEbwSwA9eZ38LiQku8jCzL7tL2z2f7nhvPGc3hjBgMcL
Tp6pwRtSs6WCOUICI52mQ/PG9zD55tqYrmtZNxfK6b+sh+eVUQ1oT2Zvp2cXNYlRA+bUHmtygvZl
Hf8XVCi8MCd1e8IKk+PHP+5fNnMujVEsjw2wwbPUzAru0DjPljzGRBIYu2xOsNT4AMljimRr3rXU
G8mWGscwbwb6yWxKQ12kR3xSKr9wVP7btePv4fP4W+/0G6Hxx8OtQ0IhLGJojyKOx70wl+bWyg1r
wc9ZPxCdiyj446v/Pd1+/ylbnX7UkLzFwLVOoRxMrGxIBj1izNQmITNOdOeVBtkUXC2NRy89a/vW
J5hBsLROmBBqQ/ykDzqkwCqk3h1VZGbSB5WtV5oF1t3wMKYDrQwBgeccsaVlk64rKr2K9H5BHtHz
GUlwfPXWN2uo82GXtDq+wtEHO40Ks+6cx2DyLuWd/+UdXpUTDNyREfM6rSXtH3c2sDPNmlxVHGXb
Fy96Urg73My4AjJrvG6aJT+w7x0+vrl/ORgyDlktJpSKLma3k02zxFtdtfHiHW3Inkd+TtQM5mT9
J8fW3Ltal31hoqx2SdBzp4Vwm2tpGJoZxSiZSsILjfmf3y2mRCYJPexZKz5zvUt/3IU5UKnXQYE8
itTISWCeCScuSd+akJj65m2Tw7K7UDmcP9JrOxmrDQMMpNWnRhtADmOeDbl3LHCvaDDWQbhyE+ZP
aQa3A3NnO10orc5PJ6xoEY+4NvxWRO77ixxJTUH4xop5vCzfklTZUbEsqRu2shq2H//E+Cr41969
QLCbQRit+x+fLa7z/Wqxk0uKvCTgK+0t/ffEVrA+8OKjLX6lDdNN3U7gbh2gVqrUJLBvzMFSi6QX
9ife7CL4ClFO6/SQN0rON5BHNYIU4i4rrpzaLfQ33rfOBXuTDf6mzhHTfVdmTPSnEy8o0zJifdsr
3O7ietJJIkQwqqi3IKpPB32CvvAilCXs+5XEnIeNg4WNG2FkvfWdBhWWiOvJbGbq/IH2XbFBYKXN
1wR0mHemKDunj4A26QD4bac3OVHOgflJ44zGRtAk0wtn3GEhB9EmgtMprXhHMA5x0Ng7+zzUstj7
4g3WcL8W9PlVizZl54xTojYyo/O7GXkfC+A/KCNDoelTMkcjsYX6J8yfSg9zSs44asZ2efI1GXjb
wgmG18Qm33LjO7X+UKpRfzYmx5jd0KnsIT5kWd3Et24ifDSzqeE8lX7cVQABC+OLU+XdjCLciB+z
esLMWOKXbze1pcw36lHH+lzxGtY3tXCIa8VSJ18XQkO+tz3ts32vG90N77MGUAaGxBLmeT2nL23N
wNUiWv0rwZDyKbWFnCPmSPGxzGlIwVfN86gcaNNtall0N1BV6yxK5eQdXRj+n2MxDi+5l8c/hjww
ipDue1UeBlOIrw3qvDdak0a8BWMtxTO++sWKypxzQFgAc7AiQntUcV9ZQzzeZ/pYv4LA4RQ1Gxnt
X2kFCQEABfEjgD1Mgrhm+oXNJg06XcGar7rXBcOIf5MYSSaJrPPJISJCLEh2HBKFfecvsQqe0CGQ
CaDppXvjm/P4iXZnne3wZVc3lGl+ELUumR3sCglYljmd5ZO7VEptsSkJFWaZ25BrT23uHT1Sx7xQ
h3Lzn+N59fe+Mcf8notKNss8+P12QUV/jci5NEN71PvxefaxzG2WhdT6bRvn8q2JQWJS7unjEtWx
1xefeqaHJokJNRR8e+gM74Wo7vh1tDnePmPOnYYbX881GXlNHyf7pCS4lobMPLSbWNbzEjVYPm2F
u8BRPOZM2763inEIWnJDL7cZOZHr6yVIBE5TZUybnnE76XpTYnAWCxpA2OkqUIwyXQIcd83B+DpU
xB58Mxppmw8CcHX/bHH7v9LBqYdXO/EI1AwJIjDrQyKK8VYfjLb+T4zIdJ8YxS6wqsaW5ESCxjvv
R9+JbPzVJant3ndgMJddCepgDhvXV9e1ngZTuLo3LH4igKVO3gUPjR23zk0uWn3CwDLguJtbsrej
cR45NW1iYkPuIR465TX/YbFVJG1MbgRgkfZkQa20cp+pFa78mBPn59LJE5ID9UYdikWO1JpKzUtY
oH7UQ0eUi7eZF1t6R1B6oub3zTt/o5V6N0SqleNDuyyLceD4o+3dIXOCPRZUNGlKuIS4pP2cDrsq
UEQkmrKYYRADtxAHd0GF9jLYTdDec71x/SnLsonTZNGCxzOk6T5ijxDG1i5V+aY0UmQubJVnBQO7
NjKOVdTA2J0h+PvvukW7pCGOekZYYzpPMfzRHKtIDBBuwNlwbS94tPZxEeeXBA1n2xeDKvS+YMMo
txH8rv/7H3s0IjThDxzwjm5RaT/zWrwoWhbpxiQJrLtQ/p1tzg6Mc46JTP/W89tpbKJuE8OET8WH
VTHUu7pZyteEo40M49lxjqZq5wsF7nm1zUDCYeTOleGeR0Tx/uoWOkvww0xSZQA9b+GD6vfpVFc/
sYgY90bbTde621l7Y3GGOQJHFctwGuyvH+/apycrhtxIVuhd8lWnNX4mp2bKWWIdKp/N2arN0GqY
ghl9nb5qdZHtWj3jKLUQXzeRlzICcWzL/p9HUpgZiBSid43JLDiz1ZU14k/CxIpnjLky3umZOb1p
Rc+UIm/ZeK+JIjUvnCfPG6kOeEEKUq6YAy3nnff3nig6QFt8JY6dldZh4ZD4knlS3MlOUhsQItjc
j0SL+5u5K7rXpsYYTLt7RlVm0+z917qQ92slrnPWoRjFbff+j4GbRsfQrKajP0LMnDNDRQAOFCQH
R3lPgdIu2c3/8l4xA+R8h1YIVcGpzhfFtLcUvTUfnabACi0T56q08vHzrOr4kkf/9OOxPmAM+GmH
rDBJTPrvL87NfC0Wvqife6c1xSawVABCUpLJGXiZuk36tn1kAFm+ffxc+/yzf9aiLGsb+AQY6lPl
Y9l8v2wyNsDhWrN59vGLxQ9xVfE88SJ2XxYrEftGDLXYlBXnrTuLLKEvH69+eoPX1dc8Cl5s5G/M
fN+vTnUXDw0ExmeaQIDiy6r2nqCQDQe3G0iq+Xix0y8XsX20uJCOUpFDibdOinxvyTPLxf/0bI5K
n8hyCpIQ3SJBo8zRzFdbNElyYcmzcRqjfI7lZAbihIWVf9oDRWU51kig5UupWXCfw5XPZRGDVHkZ
ZZksxRXqyNH4XOsTtTr1/BJsEMxYr7UwGX22vjDmCGyWB0AnwW8Wiinzsx1aW/PWsWKXDdYSWhcl
JbQ4TthDsAODBY0fdFchntmQ9DkcYojQYQGKzn3++JaeP7RcHtwbjk6r8vjU0dBncTpymlEvSkzl
cVUr3racEF5yNc2RNnXuzZTmya+PFz2TdbIgM6TVtk6/BzrF+kz/sd2VvfCbxa/qF+LH4SSVLaCr
qPdScSOc3nMOCWHeGzIqSzzac+t4177RkP3Uaa21B7s9NPiA+7nZc6CdroKZOufKnDU1HT/+O9ft
/v2rtQJS+VRR30JJPG3Xpw6SmFx25vPcVg24ZLolam9hE7vwWTx/iVgn4LZyCqfZeMrDNVQt6Dhb
5vMgu2zeVYv300FzlkbGoDPm+PeL4nPI9XCI5fU9fWPLvLE7IGvPWqURXZWLKjl4hGbNF3aev13U
n+ucnJERsWfFqJOwwWlA+phVUCKEgFLmeMPcBynZx5f1t+UAXOsWokK8OafjObKbvGbyF+s5Zf5N
0dakN46TFj/0JK8udUfPnwta32jL1y8vS54KENKsUl6Smpw14nz8NmpN7IYDfc1P/3pJ9PVXG876
fuJGONlQpNQhvTJFfhGTNAiF7dXCxsm0LUqz1nz9eLGzbWQlsqzYH0a7OkXKybfVhVBq+MQwvlh1
3rebpKyCV45+YMn93p5v0YmlL06aNb8W7FjjhRfg7Cu0Lo4EETsxc1927PffA+QC1pLTkXjh3ERw
YICl2sLh5wdhFosi3qsmrw5G7C6Hf79oGAPUwMjhVs/r+3VxxOBJxGb6kqg2ZphD8M+28nrxspCj
/FKD86U70etuGtqOdP95O0PCQCMFzRjUO1S3J6t7RN1pViPxU2W0S60xx702Vdp3u5PNoU+6S125
s1dkXY/imocWeS/Ao/dXi7ozTkqEhS/wlX3tOhmNstlNfVygn4GMEWw+vrlnbwlssVV8tSKsiNc4
5X2ZLkROii+CQFuhSnonpf0zWJpLSVxniGnG8avebi0tcUlap0WlbScFO205v/gpDZL/SAa3wO5K
XxB21w79nVvQS7syezeItxajK7qsoyul3FdOMF8XXuoUYeGO3XIVp46Cyuo0kFAI3u3GhHPv3C7X
0pVF++L7SXNV63prkDGm9WWUDwtRq0BuONeHquJMr/ZY9IEJkFHnknvfZt+TtAPT8PGdPfshgaqy
Y3jU9KtM4nRa0lLLeQr4wMviah56jMn7ahA/uZduf4nGcb4Uzn4aqmQX4fGH5f3+mRkXU2DFS9oX
8NrqJUnywIzGtDsS8Of0u48v67zW+k2px5ZE/Amno99AiT/KAhS3KYdHs33pVzPaPp664sob7cCK
QJ2o9legq6xbFS6Ls0+svnlG87/QOV8m2h1G3JXAHqplSaqN3nna06yX0ow82U3IBgZhkz1oi+VH
JnxmEaRJmr8c6rUrpgdzs9MUfCC40UknHyQOm/KCouXs+7pmXkDDWS0TFMqnSBVe8TZP3bJ/Mbxu
AO1HYgpQ+6Z/nMy2/jKbXrO1icbeZ/SdLzwuZ2Xz+uvhI+ZNpEd+VqMbQSlFTCbjS5PQzYMq2DA6
J2/W7qM21WW3LxOxXEphOPukr28j40OsQ7ygSKXePzi99Nkk8Sy/GNLop73GTBNVSpMRuUC5Nt5X
JMzsii7/562EdRkgQlagGsCOc/LAtq0j0tRqhxfTIlg85FfVrxNrOfg4dL4NnJDJRnbNSz2Vs9dk
rQ7xfzGw1T0quJNiZ0imNlPQjV6qnq4muV4IOcJg0IpyF49e0Ww/flPOTvVMLT3kI5Dy2Dz4rJ9c
JWojdG3VnHyaUavfpJJhtJGM2S29vru0rfeunRoPK+70nladc9VzyfeyHbt/e7LYuiBdsXsx6ULw
TM/s/Y8MKyVxnIYhuFdSVuy8mWPqLjDhIBQdObORC/G2/re68veaNnMlgpooUxADvF8TMmEJ+DjW
CMLyM4UZBm0ryqw2uZ/L/r+P7/PJz8paCACILHGRkv8+e75fy5OOLIi6DaAw692PcSrjbQ8RnYwc
b9Yf/3Utwiy5kasZgRVPD7elKDRfeGNy7ccO7N9hcoCKA1puN6rxUXR9vNrJN4ErwwZK6YPXmvcE
qeL7K1tJii6o9PjQFIF9VQRz96hns9wQOeRvTLPsLqRO/GU9Ni1kyXQefp/93q9XaXyMMztxD3Do
htDHv3416DXQGiXbYJ+R/X2pLvj7ikz3OVchVnFOrtAwsXYv/eIcKul8Tn1pPLJxd9c4T8eodcZh
//ENXR/1P86K6w2lt4kiGcDA6u04WS5XogduRpJHjipkA7fIDjVHr7dWnxthrGvzVVqqBQ1VUOzj
wCp3Hy9/+kX4vT4fd24vvhk6bCfFZOkCbtNU4R+I402+Jb4sbkQ16d9oKZTf/EFTTBYDM48sp/Jv
S1uf9zEC0+tysfULf8rJTvf/v4QpLP0odwVqnhwwHYvh8kQv+1CBa944/TL/gKrh7VrYiA+0/HJU
WhCGr3Iwr28f34Xz9xUjLuR0Np4AKdQpWG1hPNFRzrkHDWP4Ndo/gsaTMn32annJX7z+nqe/N7sq
v7q+/uz+yWeoxM3D8YilmspudmOf1hu2PNJvCfTYuzN6/48v7WQ//X1X8clxX9EOclhYL/2P2ggG
W+vks8HjbMy2RSsz6258kksjo9PbTTszHY64q+2FZc8vk+kv4Xz0H1Z92alvB0kO4JN4sg9emiRf
GVqVobv0026yOj2CnWlcODScXyZYBipbjBTUtnSa319msDDy0sRoHYbCJuJ6TM1NYCfqGMdV7ISS
0+Cj1puMmT6+u+cPDstypGc2wJWinX+/rKhiff3q2nwOh3RvCOkc/I56kPBD9+njpf52hah9fBpL
7F7u6evBATfuBlXah1m2+q+OyeWXOKMxRN69u0whLbrljhDSevrXO0tThGM2ZEqKsTXz6P0lAlyU
MYEAwcFFT3UnTdhBUaUFzq0qZ+NWQwobtb6bXtitz56fdVWOZqukDdPb6dV6qIe6sh987FC29yg8
BSnJxCb13bYhSYVlbvsXVjz7KWFB6DysrMv3hw//++ucSCeO/cl0Dpk3m0SnVGVylc56HCZFo18q
Rqh3+OfefwdAJf7xc55Ufsx0TGJgOiiarjUeSwdjyKFpXWAwGJDGIJzaIA9CJOGtc4+8t9FfgVd1
OK8sTx30aphi4O+pA5xgMEdAH6gt3DYyF3qnMPQ5QIddlZXztnZBUGwt9EyPIls1zZY+6y9s3lMX
mbCINRzQYmTmKpy6f9StMi63yxCX8ovZueN8O5Za6z8ONYTbrZcEjXNlz7JqN7Mdx+ZXhP3pENk+
z+X1YtZesbOGXq83Q9ssw2fkf6b1zOZmkL5SEgoR6qiIyrDKi/hTjSiMhNCK+J9tbRjic1UbmtiY
ZdrfN1ZVcTLjYu/JOCiTGzmO8qhl08QUOHULb5sOtnwuKL6+e2bpPSs7XsjHswLtamyF9cskEeVV
d4ZOi3DzVTWidS3NwqYAQhkq8twP/Jk2aqqmz+UWomzaX4u+Sx7HpTTde98tITO02OAfvFQXR2ws
+beKYhFcCrcv9AgMuM5iRyWRRc5jHUEq9MtPhlEhwB7z0f4KObSlbWkYi9yKOVbW3u8rJuzlpP1o
pV2Y21GTjrFZLDADIf9//Q1ccB92Z9kGIVq3orlJvTmIizDJreHOGwKEExnIQPfOj5mJRzRKNZKh
3MR075Js5LYuQP+fe9mKeF8OeXLXEsjchrrfjD9y4RA/i+ylh5IitB+ZZxDhgv6r+CaKDPISKoJW
6k9a0cBYdoqyKB45Ftraa27J5borhR+8jkFeZrspMWW5GQYNgekomym41ppOv6U7iFKhm2eJGE1N
E2AcB6vHQ+WRMROWZlPYO8Ot2V1b3aj3ToLw7AEbPmrAQQ4o0dE9iXw/gi+eotQXqf6jMYasudM9
yP5byWTH/dUFqUgih2is/qEulbVshVU6v6CgArvjm9Heeh1QWuYsqjOch9iZ0Mr57lLnOw802AZC
S9x/1ot2mo3IVpZ9qzxGyH1Ib12O5LXMk/ZWymB5sslcWr4zU6jnalvGffkKKSJT38w51r43o+Lt
kfhokC438VwXJPCoBY4Nqbt0kUXd9rUimynRxbNMLK/a5No8FDfeXNVEyueuPud8sdNcjxSKlS6k
25xrz7yNyDkLsx6uR8wtkNuTrvV+5MrUPLr7g9fuCItScxCyeSdf8kyjNZ4j1FvHWcr5oRPyLa8K
NQIbI/gLzR4GtmflDot1NUFBfUSgaXjXbqc1MqrTuXhrZSptJiaN1LYkssqBv60r1Bc4h6O6Jj+5
vPJylUAIm53avxF1PcqrajFwwLMZjk3YQL2eb4pe2t1POmJp93PQ7KZ5TPKGYUxEBMLQXPnKqZ3I
Lvv2UBHtQAdtHsY5hOMMEF8LRh1amtKc5pbOgF085ONU4Km2rPknINtg2hQpn2zIlHOqIeOHGL3l
zprdI2Nh29+AzjO+tO1YPaaO5vo70fpTHc5m7aRExuUZL0a39M+VSyArVMw6aMOk6Xpx1625TACB
FDxFA/m7yVCdVgdiGN27YyCLZNkd6jQ4ZKAGPlVwqKE9eoL/ILDGLuw9V6BFq3lUdqC8i+vWJoAP
g4Nr3pTamoZQVqpAHMT4Kd8WcT9lm1lJ/XNQLlq7GUlagj2WTj1tRC8tD77VkiKpiFGjy7IsMJkJ
jDTtvSQxwL6VUrj/VeXkP4CIYULa2X2P9qawh2zrDdyH13bMJsEEoxdDNA31BAIWXiUsd3eKrbCl
nyV2jdP2gsjJNoWGiLCJXDyO/28aY/BfYyGC1wl54ovbWtKJ1vNtjcopmH4OfcbXxwJ+eZMpkRwX
t4YlPwQjH44iSYLPmjZYxcFM9Ezu4Toth4zHlGlbXMdfJlFIdNB+n/435Z5+50lMKBttafq7xMx9
ESXL3A9bv9emQxB09ddCQ4AcjrPZeGirNYU/LrB+tZrZeVHtdlJu47KhCdVPXvqT0JGKXmrt1cEa
tVnwEYJOryXgCOxltyDSCvbEIsM3Ue2gGRF2En6kpVP5Q5IQpQmUxpyfTEJWErRiTl88BEk+fUYH
WTxlaZwuOy1wZf1gZ1KznyxbY2wYUjDH3WGCsP5LzWsMVmvlMn8qpsW5mdVIAq2mzdV/Taymb3oi
nXyHvTowd3Bq29tkHeeRzKvs+27OXSMcexc33LC2oPbSWNxbr0LYG3pIXV4KusBv0PkMeZgWbwSk
JTt+FRsWPgdvwy+iHuZDGVkEThU7WQtOybFqKgRcMTDvK2vg5oY5hOg7wFq2zYZjl3eDM7qfxrjR
sZhKJ7hmOC6cjdvZWXloYzl2B4uTn9oSs9jr27YONJKash55YpF18tZKhwLjv5sm3SatiVGMnI45
ZeimyhnvHBJXHkZOvXKT6VWn01QtV9Gc5aa3RSCCaefXlWvd2vgRf2ZtjJIxAexNtsBYqiwEV9Ed
/dL2UMH6aZFtOfj3b71fNt+UBf9rS+9WXXGi1Rn4gOZ3wzhx8qcyjZsekbleDKGh5T3+hoAfa4/l
oT+ihCNrivLPeJjrxqPGIqf4W5Cb3vJQFbaPCjUjiC80OLNU4dRRwrDjVDUIWFJ8tNDODeXxGQqM
H56dViMQ/lHdKc1vv2tCH/NbSx+7N6OknxQuNckAz3pZ4FUa2sr/Yjmd7CJjLIe3TDOm/NCTjFhd
mUYTixv+CyuIGq1LvLAzk/7BZ26e3fhJN/70BoFXMnGloz4btcqbrehaneZrUVrGFf7VNbxpmeFe
prahzH26+OroJH2WcoGcCTedFfs+uYdxG9M/MZv7uW/QjSdtbmShoga23iBKqHTvL2acb2TjDtug
7pD6UDUObwP7idrV/gRqfBQTKk8nH12Am8ITXwO7QwHIgMPMNjzPQxA5wrX90MQCmBymupyzvab7
sxe2vS7Tm96YK5sWqhVXV0U+Jltk6068L7zO+pwmcqm3ihAhktb6mbosCJb5GQT0JPfpRBm5JWTV
pelEnQZSTpsc76oMgvyopdpo7QRqSD9qFs9/zISBbqJCGn/XBFYtrjtDIqG2ZsPOr/pc+G9JUOGV
A64/uLtyqrI6KpMkluyvvtlu8qbnVw/qpFLXeKdwrzm4O5IvEplQi1+yxzVUIXDcuDMFHgp9tB1X
BcgIKvbGNcq7GDZ0vJdNTG5gWsdpdshBY/AijnhAQrqOYJyrOUU0ZhLWVh9d2zHG64SHHhFzJeMX
b0m0NjQ1YfTAqIP6JxFIOQYSh1LQ8dhtrkcTLHQ/FrwAeR7DyitwfBCvSbMVe63eF9suEPgrOpTD
C2LnhZKukBDXQ5vAaEJFvZ6HfuOm06CvD3VW0tsXYlvZfqLjRa894xEPU97hSSuxp+qBAo01O0l+
k0/L5G+mpcsf3Nqs25uyNNWmA6lVEm1TK97frlkm9eKoPug2DL74C7zFKT9VJTGcL3pjxGOE6Uzx
ApjYE3djq9WEKltdYhw42fdGHk51o6YHE2dPfjCduQzCroZ+wAc8aXZCDe0oQnT2CEBW8CNVtmcC
lAcxE3dfar+dWroc/iA2xlBk9Y7IDi/YdrLXnnLa69Z/fsK/HDYYleII86arbRrwedqjamyD0oAv
V7Px24ZlZW+W9R0w3I4ypSy0o6yX8cVvgwKRgOxVDkYWKKPWKr7fPsUpgCdNVfUt0yUzP9j2gBre
CP5H2Zn1xom0UfgXIbEvt9B729kc20luUJJJ2NcCquDXfw/+buLuyK3MIo1mRqKBopb3Pec5DW+u
MeQ8voPx6AURMoBW3tuiYjtDkTHXPrCzZuvlJF3tPRA5o33FTm3F3xbZ9e8GCPLDXhOg025YE/9W
UaC7RA2KAjKn34vihVNQhxmHxD6iHT4tE2IsE7FsFI+avdOr+fdqlt2/XcR4KYhcHnth9AcUyMGh
4r14fcqWoFA6kvesIz0KL7+z8GNam4oNPHDqXMlsTd4lbddI+848xSnTUNjKyTwUjtabO8Kt4PK6
7EkeUYUk6TZhCvdCarnZf/QZeAuukaR3eo9obgO6w/1sB6Nd34HGN35SXKt35pzO6b3nFLy8gd6n
thmnEUiV0Dhsfmq9PDPPppKVArIAJX072+XEwxBFHpV6U7/35cSkGGoExqlvRYvVIWwW3/5NuyW2
j0aV+o/gweP5rumU8+wO4DrCmiXkN240DoGBG2vZbrAXreT05SM24RvtyFbPeh9+cCEHYlaaEhfV
ADvJ3xPW2A6nzCP87gjSSR92lIaW8+xKs94ZRAMa23R2i8c58Mf0sdViWNccCYEk2iOealaHIb7R
b7gqXADHwReE7oHmBmWSi1FDPU1IsHnpSQtq+5MU1nJXVJlJc3wpFSXqxPuJSrLfp2r8/Pbgua7Q
4JpBgUQ1CqUOopPXYyfhZE/QWZOfgsE9+V4V/wLmv8reZHbLwnxVfgJji+9pVZkhRrAvlVXEGSkd
D4h7VBmNv3ng2wMqO0dtX2EaiMsbz/QvVXiuR+WSthgqX/Sgr2+NZn1LHyB2jm4bZAczW/IP2iKJ
2C57d34yeyKZPAbK2cxGgkan2GMPOE6tfdLx8f96+zFfvWAUNWRa8JLh5KP2uugIsC00g6FGTUc8
5HTo29HEwUBqGipShIkVs/43MZo/8jSOvRu1xr9dGiYG7xcqhIPe/PVjMNqkoWGou0crWfd1HF92
bBX6XUCPhK1qXI9fPB7T2Su0aff2Xf/tFdACgJZMEg9i0ZfAnD8K5ZaN8qPyZvdIOwRiXt1ZXsjU
EK8UAm2MqIsQbiwprxihMQDZDuE0gsQdWDXfwTwu1Y3Z+S9DECAkf668RtqJF6Pdsrx2SuDHHOdl
EvtW1kG30ZSmn0ZVthmVtFzdMqj95fGvDEoAWGitKWpftGVFALS/aKRzhAluboAxJHvpAArGT5Ke
TGNWe9GTJmUtdvXp7af/l6UIZRyCTr5ty2a+fv3ihaHIJ1B0KYJh8HdlnOTfqbpO5K0H2nEkpnTN
y1iqfx9u9N5pvq+fHh/d+jz+fOVmFSdr/YxME2gK38sysNLdZGJYk6Ynmw3llCSysXRBIp6X4JZG
5m+Pe+068YcBvPfy8rOmlsEDPnoMCox/Nfy1s69m+aGTg1dHIu3jn0nWiEPNLr66sRBftx1BRSHt
QBaDag810Otbr7H8lRQ46KuOVBrCvGNSijioE7UaCFnnYY7mO1ImJyY3m9x7mNLlP/dO+JIxGNCy
xjAeXM55zThZgSB64wim0ESv2yVHBEN3hVcvNzQ019/2Cnwi7wB6KyBa85KaKDwJLXJhXhmp6U47
q4ZhzArpUzirUrvs7qaqxLLTk83m7YKuyLuPAXX2dIdy3L+TkzHdastd5QeSCxmQaYm7dlXWMOm/
fgEu+FuDGEr/mLadszd7NvGhza5/75bBclZomnICl9XywSu7oTyPOkkFZ7vGYnGuQFtsYFlTsSiM
rN9qlUBC/48fJA1+BiXTP/MhmvmLNmXgC5Zgf8xPZTtRj3VzrNecBTZG4pm/FrvZTqDK+hsXvfog
uCgtQ/w+KDRQr15M/4uwBf2Hojg5laGlYe8m5rveK7pzmiTlchRlZozUUOY8PSQ6bsF/nQ64PK0f
mGMGqaaEY7x+JY7emay5NsFVEt/rUCMeDwVNN8pLpdEdcnyVSEYwLuC2c6eHtx/49b3j/X7ZjEMK
Qb17sTHmzUtzoQt9jJOeFBqzhZVkwkKLEpHIE0bI5ti7g+yiTh/1329f+zoywqM7zHSw4uOQPl3O
BhbHormt5uyoE1L4SLx3X+91Y1CcvHJa1Qgag/ZO1R36EpFWQ/wkTRJONu04VRaFBKKcN/bQTHUS
LSQ1lt8NX7XmmRipRN8XVW8d3LFQX97+0Vfr47parLopenarLejiA2prqVH7s1u2TLh4KVJ8mcle
2ZlO/9+kAvtWCOT15pPLOTwfTi/8famcMiZFa7Zz22OZALq3Kaz+Jv6n2A21IfIbzfOr1XC9NTpJ
K2li5X5e3JreED6nGsS8iY1kshhRbWGVtFyCIA2VZVvpT/rnLJunG1uO63mSJ4qSiKYrQlFm/ItV
YaUtMDNOxrEPqkmdqKqa28Gqp/uMrdfXLuXY2gPdxyQdlFUc5o0mfvXNRMEZXUNyQ/pz9cRx/KEQ
g2dC1R9I4sVTaGeNQsvQWUcDTM0zDlj53rYSKzhWgT3V/+bg1MHQIW1mMGFvRK16eeeEc0inbpDh
UNxC60gud28cMgaef9RM5ArEdfQYzGdsp+UNtPDVQPaZZUE2Y+HEn8QveD3trCjdrOaQe1xcVZqh
ybdzb9X0phpzeu+23v3b3831Y+VyyBUMsok5wl3ucxOCgRU1tenYY/zetMOcf8DEmO+VLG/tr67G
MXdGKx3ZKioJRFwX+0nHxueeLfV0NDM931e2GW9zgGNRlVDqJJrHfFcZyfDPb3LVONLLX58nRtX1
R/2xqUMG4g1IkqdjMNbS36S1W07RVOp0emhc2uUhWbruV95Vqjy+/WSvpnD06sye4A1XDSl7m9dX
bqnWeAAUlyPysfjZXhLzI+Va09la8aSL05x5RLWRzQW0Ax4UfIe3L3/9tF80XByPQeWCGLxYvsaq
6jVOJ/aREMQAk73upWFpl81pkIW5LUT1qzMgzL190evRhM5xpcKwe3bYxl3MGJkqtHxmLT02WVuc
SsOZrIjcO6+PNOpL8eHtq119KqSdY9GBv71azq5smTJIaQgYXn9uu1ZWUBtaOlhJktI/dGv5i8ou
T/ifL4n5d1XnoZ1FN3sxnLKanCe/lMMZeZ5Bp1OW9N7KnA0CynaVnNqkG27c5frMXtXIAqpFUHZw
J6y28sutIdEkdcxAGs86UefGPh1A4R7bgYbhr7fv7SpQlGIRYikmPPwkXPByl9fT+nfzHOc/VJ6m
PWaacOsoo3Sb/ZcI5T74jlBzEC0U5oB4YKz5qjN+q3v6KfkHurQy+9nUnnRDEse9W4rs65ftrXM/
pzPOpOTcW68/J/gPsNqSUT+3FcXJ0MQEHZroCD76xKIdKjHfKMJcfb6o7FE4rdx8A2HOJbuKiEQg
uSqgeVsq5Z2Et9jvSHL7rQwj3Sexa4wf887SD/kk8/3bL+LqKwq8teyxKkBfhP7rf/9jzkKC7QwV
oWdn4i0ndwwry0Ki7KjYre7INEtv7LOvB9h6qwhqKXAh6ro8bS+DRU5dXDdny296+0nzGr3cVSUG
lhsj+fqRcrK2yEqi14Z5/RIZgE2KvqyrteeSHU02b8G/TStreiyeK2f21VFDdNXDetaq6acb283X
t5/r5fWJklihBdjgEJOhXF6H2B/PdcoSvWcpTM/wdauvVmHaZDo6YOHNldoR903+He/zsre1qUw2
b1/7cjp+ufZaXWD9W+2FFyeoQnUaASRcu2F1DbMekCQtEDqKXrt8GWRVP6m0V89vX/Tym1kvygjm
UImUmGPExYrLx577c9ln5yzmsw8zNE2fbNmRBDUowj1z+uvJjQnyktLAOruCAghrxcbAwnuJXEXu
aJKysuRnYlTTLaif+AjgefhgedmwcZVbHmDit9FIaLMR9QNiNQ9P1Y2n/Zc3vdYSEMITisnIvpgs
cnQtnaBbdca7bj0H9OneawCIz/5kI1Bz4lydAk+TGwcKy42v6WVh/XO+Xh8ABxGEoGx2sK1crPsC
BY8BrCw/p3QTyTegA4zJPKGZFdak+zz2JXouem89QbxLuyxHHItaHBWJRuN8kBOBWb0578ipzHco
9q0NKCb30CLWPtNKyL9PIr2J4X4ppV78aJz/fBQMTXYrl2ftsebA6fb1cuplkL9zFXjcjSaRrYaQ
9CAiZUMNuJnAwzxC1lKqD3meJL/FaK0hB3kByrZnQflcm534haxLPloqS8qDlpuuFpoui8VdgGIx
+4qjpVS7OGiy+K6yElLuJ5rNd+htquQp7ez0l8r0Ith6tSufgGFP0y6ezf4w085F8d0m2u+0jZUB
ecKK05lOTd5272lQjHe4EfulDqne1flGiHEUn2d69MVOdV0L8hN2g27uMRfYBm9Cd6rvVdMZW2ZV
Lf3WLd0s3jVmMHaMSqQwEcG01odRQTd5bAYnEaE2G2MybCtLOPrBturmVwro+L2RLuO3WhluTZKZ
OT0mtJ+gHi2Z+j1Io9VQc/ZFdyxci5NiwJQ3hbY9ZGetix17O5ae3DWxQ6VpIYVpZ1qpH5+CoCcv
VZUGYQ8Ia6byc4PoJX/fG4MuDxZoiHd4dFZZgjcCo5DOMoDfbej0ROCxPG2b9V1R3fdlER9tmIMq
DHK3Gz/ObqeMyGjoaLMbRA4HYEyIZNN5xLsDwqYesMn0Sj7KIa7q99h/kiZq6oXAR92f3POMgTWO
nHGkKBxky3AsWtEM4dzAShpId51CuEj+N8yvxMuaZqeKTU7Hc9wkxNR+BcBp62EuB2BajpeqHyPw
8zHMkI798iV0indTYZFyP5Sm+SkY5z55VxPbOd+3zBO4saeu8qJiUehUqnmwzm4OEzUEnteLbUaP
4BveTPFRpkuxhhl7s9gvSealET38FMjRaAU7TwLd2xuxzRBBdj8DaPJFsaP9D/kMJK1pRiQz+/qu
s5a+Osiq05MtOxuS4oy6G/6b5qT7qeutk28nevLlB9uL2+Ju8WPb2GuT0xn3QdxZ1GVG139aRmdp
j8GE1MXxHDl+zJbSMu6oIpY/PZWOeghwgs7JPp9awVjjQPjgJ4RQ/ho7lbTndggGNIGjVX1D3uEn
v1E9pMVHR1ae+u3Q6Su2NW7BGB5Z68YHK+laMqTHokagQHVqLzl5cEpV1vxhtPIq29pWlwzHOVAJ
fKpkQSVa8Q20G/C3QmziWBHlJhpmyaOyJ8rsqA504xMfrmY9xKpEvuFNKVD80pL2T9qxstwk06p4
KrLaNsNlLIfhESGU+eynTHsfhMyHrWhK3ficpSNas9iAU7yZPWaWL/kcS47ShDC5AckKi/2f4fKQ
SCy29T7yiqX6uLL3HqsySYvNmOrOI6U4VTyCC9bLx9r2lAhLKp/i2CQZuM0p0cpegzLdSAO3DFq4
aVPIJai/M12L7/QJl2+1kev/6QQKZESAI735NogC3K7eC38PBzgwNoUVd9M+NmQ8Ik0gFnajHNTX
GBYm/kc7GJL+ZAhqMSFQJf0TsO61PKgG507qFcY18rpA5ZMBE9fnrid0OLKnhHzfRVhGlHs6vl78
neN7JTpK253eL9VXjU4KQlDSDPk+nKkbIr6Hvr2jhxqPW70jFSvSlUvtzRzS9ESmHquJxcLwHYdv
m4Qo8N0hhC4WnI3RVv12aaTn7OK6dRpkx7JQ2yZf4i8im2UfUdgUDW2roPkyYVrtIuC0/Zc5aPlo
Y86zz1aWBF/zEZTUvWcmwUZPYfidtD6O90Fja3o0JWKsDlSMgB6FJUXcU7uYWbFHYcrupmoJhFFR
TroAkk+I6p+MtJ7tU0PyaXo0Ae8eO2cZm48tLezWDOHWpcYGKWV2H9jFOJ9GFvaTRrXd2ADBrN3t
qod/Ckr0mBu2aoDEYmFIjRm5sb6mFXScfRught5zYsu9jY84RY9StUaEuIaApxPOaDqASAdT3TwE
Fcvbs52VZv2hHYUnTgSrIRPKW7OtcO3OvXZo0jb5FQvHwBjMvD3Z26EybLUBWor8eEYKSWAmfXj/
S5CYwTMJtdkS6XNVeeSng8vYIMN1yZNPENAfkbP78pClNslQyLQH9FP5SO3n/TwMcfNO5O4kz5S+
FjTUFcoM5FhNVovhq9TTNjtKQAZ3pR8UxV019epUgSDVP02Bsk+clyD6ER2mjZvZHVqD3fTUHS0D
wPuG871ZHdtpGvJIElMabBzOLQ+KzLNHG7yjfeib2UufY7ak8sMqJvvKBNL8GKxUu1+wv5andMZH
/cWhyiG3KcRAHVa/VhkbH0Bd8Rn1ltGdRh84Xkd6XLbVcycxvnN00ICCml1ztzpijnjcSd2sSreB
nOeK1nTQAOE8Ffgfs6Xdq7FdWr5kZRfD3QLuznu3DLXsf41u6v1Ky6ZpdlTB7OGgw4/7D6AsemDQ
HC4qg9jOaQUbNICbzaqjQNTEyWK/OFXf/6BSKtuN65f2r6Dhp0TBDHtvh0bcsDfKTRzjZ5u6Rn0X
LGCS0d0jyi6fYfu1+ZEsSSP9HY+xaUOTjOtnVWJ5OyQZGILIL6vpAAjT9o+WljlPpUFtctxWs05N
gApwevacWTnbvu416zBrXmdjd7fN8kzWvfyeeRmB8bmj6do57QALnO3RK5OIsCzbu4snX98DreAQ
1tSAex91pQf7mbYO4C2dSKIdrI+m/pEwTyRR3XTEfXkeVIZIoSlx9yXrqbFbX6cLMSgOslAMQPEb
G5kcXguqXu+YoZJsoydJs00nEhKOa8xRAZI5FZALWkPTW1zlfvWkWTmqzFYb7XhX1RYLfteBOUNV
Y8qNmdVmuvcWMIU79ogTgkQwh3k4GSAP7+sZrXSkyaQft0ZSJuPGHQbnWQVyTqKWH9nAEu28fCub
oPzRzd1q5A4mhItDVno7304ntjF+E7NDCzpUu5YWPJrJ7IkfXt5kWsGeWh9/e42HVKwZcqyJk55R
P5xS08/ve3sxzCF0qyW/L+q2dI6z52ebMq4yZ6styoJvadXuHBrSE05Ut60Vb9kCz6jfvMK1UZ5q
XvaNdO6SvW4q1fuCEipZCMgix01W+5P/jnqMSN9XXg2mcYaVuK9IbGdLR0cr2GuD8Gqkk00yI53r
CJvEndMGBYChECWn9wEvT9He9xkVk09UkPIn8GlLfVBBD8CUHYbZbSR4uS9aM6FxB9pYVmY00TJv
DzBfifjqs9LRtnjRUO93DjK1qXbUFEmgBwpvLLKyOiy7VJM/zaxJZOi1jWVvGdyI1HyzmilMUsuO
mHAq91tR2EW/JURBFsxUlPY2yvQAXnQZQfTJoIkk6qQl7jPLFe47r8V/FoQ6cuH23BCbDZNfQxcc
pezLSDPXcgO1dWmDn9alH9T3KM3bnsJrrHV51LA5ru4kwPmcMVtqiCyQWq87bor8H4mmGB02j3an
eavmF3hK7lbVjIi6F59VXzvFxmgA2mwzzyXDw1KkoLlLrs0/5QKFb4MtRR47vehR24HxCO6TuFww
rVusBOaHNpDi46InY3GHvSLosRaIoE9qnERAOe6Wyki/uZqT9sd4DGbmLSoj5ifNHwrArda698SF
KpKtAAiTwuHyS80LgwasJL2gJbV2rKgjlNmcnshmEGWdbOpEluDmwVjdp4Sx/UCI39JeHwIv3WtF
OR0yK1AtvOyiKMIBGY5+JxepWRFa/6zfGBSnql2VsV+LSCGLP3Np4lOHbl6aU9b1rtwziDoH+1Ku
9CgWgVW8n0uxaHtHGBUVwzbtIhOQWvBuGjO2S3aa1sZTtaya0XKu0+KUxj0YAFWMQmwR2LYHNykz
fQsYiwOegSqYVIkC8eXGaRqdTjOtIC3OQqcLuoaZrAvqaNJyD7xYPRTyh6+xIQnLwXfUNgmCUt9g
LnPa0MG0Nh/Zj5jDYVnN1EsXuD2oQM2LUcDSSyRpaSXerUdGEkEzjAdOYRT+fR0k9rLlKeNNTkn0
m8KhXdzPlWuy+1x9KMlZzJXocBu5eJvGQWH7KSuVMVk1yVaW/pJ+hvIa7wJ2+Um9GWXQP3mxOeWn
zm6yz0Y2e/O2nPHFDuGQY3kPzXbMm63KagCoUz/25UFMHf9+rQv7ZwpNWsVmp0fWj7h2dCCTqwL1
e5W5ztd4mdF5xuai+Vu0oeycSRNpFbDkYRkgZ7NuGFFaMEc0YUaYSHGnMtcT95prNve+qSrzkAhC
4viS8XMSXw4SV4YyVTrvrZqLaJr6+IvrI/8JXfxnGxg5Dk8SdUkXtVLV3ikBFOdtQSFP3+bRHrgH
y1Riyw4k5ukjuHafSPFu0ce6cipOLOn+FtL5Um9AiQW/emaQIkYF4Q79z6Fo8q8duFv1VJUNljw9
xl9Yy8z6iQ+km+89gZp1L406+QYnY5pPOtFFMwE2TTF8FHE/nCq7N5pNKitLHorBNHdGC4EDtXDa
Zaeq8RLSU+ZiqfP9tASps0mIF2Qhs7IRLQTVQM3/TBrK1J8k56/v3ZIYv9sMok5Y+gQ+7q2Rd6tY
yKptoBx92dSjRbBB2FpZ16VhuwhsQOzPkUGaAp9fmCD3/miYqtB3CELL5VRTYR523tK0asOhxpER
WpDmca46RKNoK9xg3lZdwUyqO4v97BHBrrbzFBvt1kB4bmw6KzOjkYZ89Qycfgl2FVG67oOJdlk8
dtrQuZtsIdhnkyxOau9mL/O90M6cxY+gmhvLt1i4Sr1jEZbDhpm7co4TxWlOvo6OwqyD/q2YMHPP
RI+zlMXJHvj5eEWYxZIoyakV74kldgXsZLTd4YLOJLVDQjCrGjxnYkg2ie4ybDno6E3IRtCW92PR
i4/4RES+d93adParz+AkXQRXoVFW2HacfDG6/WKAwUT1QXzJfcHH873PmCg2VhDn/i7vpnzGRNBl
RbaNrbRS7wK3G7wnFlrDewQZz3Y/RFDUfzdiR+QfOozCxp0vqLlGpFF3yz3GJwP99zyv/lSvC34w
s7KO1Y1KW4K32U2Gejcj1e4FrphtOWpdtlN5oj8LJJt61I8pAuqYLHjUrrNMfrlJPuic41xtSELb
yGKtvlFlvK7pWo4NqZM+gc8/+GsV8o96cm8sBWNM788G6Kjpfe4aCZOlX6Lpx0/Z7nuPesSnipH7
j7EiFFlROYDzdZBFo1+69NO7Vi78vGjKs9Xo9Q44PRORpuEBDb0sH/YCYPh0ghXkWrfKu2v7+XWh
kA4uxAMkATT5AuOiujnAaS4TkyujCmELx0m71Kh7tSY98STRcWR51Y9EFRg4TAgOodubbjRSZPnP
mJLqRvP6SqFA88+iCYhsDmUkbdyLTonwlCNtRyvOlY/8guV+WU6UDMuGKkjbPnboj4fzXPQ0rXB+
fMu9lJIA8hVsdAYujLer7VdFZyYP/mJnzp7LAT/wejhoai7TwBySu2xyyiezXPKjMIAsMIuVmH+K
Frzk4GGsgBu/ffvSV4V+C40UKk06k5D3/Et6a8cHOtqoUE4e+atfzLGPd5pt4fywremM+fJWXP3V
rTLwgeyhRyEXA6vWRTeDHK1kqa25OMm0a6JUSue9Ax7/fuE3MgTWWpQcnvkY01tvfG1ZvBp/XHll
sazZfXh8L3ksyuVg3NtBeRIKRfu2mP0+/2g546xwYL7IGMaENL8ZTUzkp6omVG1mh7Pzaogps97j
D3LncQ62fTHVwXOuKX3ZF8xO9s5xyzwlPIxgwmPpw7IDd26Svvf2q7pskNA45iV57BFoyyAvefnv
f8wataoqZCdF/igSsWxt3KxVaKeCaR5nFut9i833jqpMi6KmLRT5BCRiMcm7Irgxai7mr5dfQv98
dY+gd+HXvB6w6+mYdASVP1rACYtNCsNvL7Ml3Rvt0n8Jptnawiq9pXN9mSL+eIVcFjkGODTiy/ha
vEthhBj6ZcqUVz4Wdda+B1FRYMXXK+vYy2bJw3g154dpOnVtaLNm7nsf1YtPShyV3Ba7J8AqsmRu
vJWLL2j9URTMoYszn4J9uezP5XFgSD1hzmirOh1CXMPjxhPWiA9PgIMJ02702Bdi8Ek2bT33HYXj
3MTIWzbaZ191+X8d8/zPCsNPHVopGsrILNNxL2QpbyiELvv0/FZvRY/zAKmgme6Lfu+PEcQWxBFL
l84PfCRdzaYQtBYhZtgwQwLDhAzpdMKwQwZqELTGeVCLCDssf9uTVn3h3Yj5PLdN8zTmhvmvMTHr
byM5FJEoU7Nv2Guz+dVvQ5pnjYF6YMsrzsi0g0+mcDI97Oq2Ojo80VvyuOs3xxWtdQ1mNnL54/UV
azsQU62N6qHMYlxaxZjGdwHnGzADVNGysFVW+Y9UqJc3wO3Zq0oMMdplKvBYTJU5eUo9ZNRAP3mu
P38pcHE9G3ORb/jo7d9vD8+L+fbleggKed80z13W/df3uKZdDbxH9WAvDj78WjSIcMv50Ww9rYMR
rrHliwPxgcNge0Mt/bdLo3RYu4MQxcBXv760q2BfsEWcH8C7i8Poa86KpXJ+Nq0udsXo2Ed9SvzH
qraHx7dver2p1/PEyvy0iSOmJ7Pqey6uXBko3QVXZlkvPoIX6Hpih6itaolp3ZCJ/eVatOaxmwGU
t5FYXqzdSdsFc2XPy0MxGuKLofzhvIKwRhgRgHtvtIj/MmK5GOpa2g5wkS55d3TypgLR8fxAYhcR
AQPbYIPAz3FEYKyPkDqKDpra2w/zr9fEVhCglvL4++IrkcOkBYqz5wOTx0+IWrKNfGEH2q4pehs6
0iDa4cb2+G/P1IH+hazdAobkXjxTg8qRBWKY24S6+dCazftaFNZTOc8/3r6363WMr+KPC61D+I85
Bwfmqgle5gem59XBnxM63EPt6cfKe4yJPTpgq3R+vn3RqweKUoSdP6pJ/Bqrwu71RZ2uXPwy89Rn
p884eAeppJgSF4HT7bIGlQ7MIEybN97ii9Psz28CihbCunXqN1Y51KWwQXTtYpSe1z6iCLbA3i3g
zrcqKNk9ZG1efWg6iPDHxMzNQ5fS+tj5S2fox9o0x2CfpJboTovx7Llt/5yki/fB7mqxw3u+3HXS
jLrBiUpvwt4bu146RpVyZ30/d1ahcZJ3AH1TNw6AzRCYlD4kdqwOQ5x0feSmonbDpM3hsaC+sT5Y
SUrLg5DP/mnKoGEQ2D7LL3mQWvF/FDGS5Xudq/a/Zpr9O2VOmN6JwUwFTmnTL248tMtTAkczDio4
iZByMYMiHnv9qux28uIZsfZjz1EB806SY+Yyh1nFe6PH1IWswKGBklO3+EEzj7J36UgP0o5Dmaqf
a2Ii/23sMK1RenFXbLqNfvwqBLRtU+H58fBo1DKwEVc05M/GtUZ4CieYYlOJXt74GK92Xes1kQKt
Jya0QEhTXj+EhMJ7J5tmepS1Mcow46A9RjmIjJpy0SLtrWcU038B4cx+1PlCv08CKRXIjMkm8NdY
mh6tEpmp1Y1ncTlLrL/LQdfOR8RUj/Dw9e9SLe4KK5btozdM1X2yjPEBYVGyrAsaJYV/fvB4VANW
UQLlMPddLGbUCFxCPqnG2E5q/Yjj0f9pJ5ZMNrRIJCgBz5fVjdF3OTlxf8j4VikQZ0KABubr+xPW
gEDB68ZHraIV3Ad194QcT98JUcqfPTNicy7hysgb4v11zns1USCwWw/EXN19CQV6fdkKgCH9Nlv7
bEE6FXtzcL331uiLr4aXA0+rmPSZrmqvOedL3tx6qS8H79eXZ2CjmqSCh+zau9QU9jGwA6rn3mfo
SrQ/HOWX6uuSJ7OzcXrXGx6FRQqYX0mHIdfEj75hac5hnlMYSKY9FN+rxMqCvbSZZfe0c8WDP+dQ
WwpTGGK72BNZscMs7XpDs8XMicPoa5dD/uj3BzvulCY5O2BdU3uCqDNE10S7AsgxCkOOG9VS3wB7
oAeP/rxq0Ze47rH1JEa+1ewpLfZFw0hA5D9241YmsUnQfZlpw71SaSDf01UIfnGM89tfMp9n+2Em
mKP96AA+4LpTP2MQDnW47/29G+uB/98/DmLGLzotFw0s4j42EK9fbaaPXucvSfAZEgVcCg/8zGcy
8apza2atuyUKo7nFeb0axMTzIj1mOHFs5VRxsZQjGGiAV1AMVXXWoXbIU/v9MNclPc/ETVayD52R
T0ZiNPHu7Zv965X5VqlvUOYyLz3AQEEW6tVT/ciqJ/lSqErqgzm+92pDh/48E2hQxrdVjOtE8Of4
dfB8oFMHVYLcG6b+xUThFYKFmNVvbYmAJO6F4TwDwfCCU0f2hLejLCcnEkoXYhlzTT8TRKI10QgG
JT0RGuVmp8BvqJ3qUzZ8r+hO39pcXT4XCl4vdmwmF8vi116saXGa641FUN3jWLi9HSKoab8Dheyb
bTzb6rty5vihgwOgbd5+H5fT9ct1Md2vzgZO75f2lLSfEK+oOnnSnLhFj9PAa+gn/2M2pc327Utd
VUr+fy1E6SxaGNAv85pnaaAzMDTtsVetOA9iaL9PMcl6WmYaUWt0mbWt/CpwIkHSfH7kbOAeB8cT
wY39+uVcuv6O1f9smViCWLMvRn9h08EnPDl+nCflW4eF7MQvpahqeqkS6o29ioGiOhkX867KWCr/
cdFirTK5/5fcIIyr5sWrXgy/aD0MoE8q1vUcPwXQn6mJ5XNO6xqDLp24G0/++obXKzJxsxxTqbks
JyYmc48G+OoJ+NN4sgun3chKyndVifc97C1WZz1x5wZXpCv2b7/19W5efXncLQpMw8T1iCP5ssCc
IaEBezEUT11S6ntdSP2uKccYQcCQO+i05LQdcst5TyJiv6U2Xt942dcD/MUnZLPF5jCICP/17Fqk
c+yj/yyekmmWZ81ovL2DcH1bjLZ2a5n823NmbK+HI3aB0B5eX0t4tEtiIyuf1NLWuyl1qq/Cs2Wo
4S7bY7xbvlJ6JbF+KItbZ9Dr+WNF27tYJVdyB16d15ceO6nRhg6Kp/9xdl5LTmPtGr4iVSmHUzm1
7W4a6MYGTlTAzyjnrKvfz+IISy6r2FVzMjA1y0srfeEN9mSC9q+c6E0O2nJXgo45TbVTXj2Jfszj
tZ3nTOxkyregayzsdQRt8nbQYUhp29QUx1HQgk0Lggkh4FBBa2EThlE8uECslDV6w52ZisSeJjl6
DkSZsyqnpKAxVYV5egHzZ56admre2VkT0SxOCqQ8mvm1mST/37cRYjoOH5ZqDf63s0MbNY43tdqU
XUBanGj0+dqmp7qyU3sPtavHn/XOkaE8g2Q1pTUhXDDfshOHFdXc9JJ7Xvc99QZnp+ho2eCeXBzR
8FbPBXWpb7hlKS8QuNdW9f7wgI7+sLWpI9+uKh/fRy7HZFXbIR3OQ1vZmQuVhCpu2ubW53KELx8o
Ht3CgIR1W+K/Ya7ckfcWmbIGotYydDug97e/oQkHqtVenF08uIQX/ot6G1tIpzaDjLKpE42+O0h5
/Y+1MbGfES0iyDWxf2eL3Y5apKFT9UWYXabR9J9MZ5DNHVLX9SEvatPfDHlTbuTMgbFTkmA9XvR7
Z4nU6Y8BFxCd+bYmY41iDmt2sUbwWpseuC1Ik3r47SE9lezyCV3elT29SKSpQ9L3sTi6FCEEo+R2
vkEHxNwKtehaSOrYUlquYIqGfRPsGgNBHFCLCUBCX5E+DB2RwoEA2jhZFawyUEZylKzkOMsAQfwe
2NGkjYiiwEa+/T2qEWDG2wThdfR8Dahj3nfeIeSocLfoBYjMgDxo2DlxEVo7eWiiYlvhqttuQqph
9sqCLI4Btyia6iJQUUU/ZfZxRjn07E7VfOLEqPk1gmh4DnpcXw9tNKCV0tQyHikZMChj05pqFB0z
C2zI401x9zdQDZZJejD2mC+QNuKUTtM+vFa1MW17eB5PUhEmP+K4+9HLk/Ul1FIUUDMvmDZ+GQcr
9/viFPIJ6GjxbHMm6IDO3rO8L/rcQOnwmsm+teO8lBG9Ya/adk3jfFNo2T8joRauhKSL0gakLnpJ
ImZAIpa25OwCyrEgneqoki5o8MXbHGd6eRMWpHGJ6oRfUn2wkDkuRwGIaZ51IAdPzRjjHurL/WvP
xlypJd9bBNrjolTPL+LFud2VAwkJTBrLv2oDUiFukEGqGMZ8klEaiWRXS0fr2ffi6ikf7XzLuZ1W
dsEirOB7iN6EaBORH86Tb8UQNFxzQhLYDP13UDzORahzPSeWnnwxJd1EzScsk1/DFPeXxxtwcSsx
NOa0JseSFIgu5+3cQe9iBW2wA5Shzp9QQ6pZiZJiUhmOJ6Mr7MPj8e7sONJRelbURG0a3+L3/FX6
1aZQ6UB4hFcirP6tlZOGVEyVN2ZoyNvJ8PSPgc9ueDzonUmyt3UgiGSH1DbE9/9r0NiOUbTu1ejq
IPr7CvOba6VUTKTNayyrpTV21r05YoGEJADflmdG/P1fw42kBiassphmtW+jLSpNG5WqA7zQAJ1N
0wcRrKmJs3K5Gvxfb+JwmJK85aLTjina4lWXih5W+mDH10zD303OAqTV2kmGOxNTb3n8Qe/N0LFE
IAqCQSFCvJ2h3tZcqbAGLp2FxfpAsfqtUEakwKfIAnNnxCS1cvDp8aB3TomqoqtBbwA1Aprgt4NO
gSlpcpdKF6mVnML1nSi+an1mbf3E6LZE61q3ycB+nq3ItFZO6J2XlFiUKqwJWITi9Lyhh8CDrEaG
6V38HMM+V4VyU8F7qtQAmWfFA4Fq4p6YIL2OUq6XNZsCE1HKsPCv3bhJ+sPjb7FYbErk9OTJb1kE
EaHffouAwHEswP1fEAOXj+ZogPoM6062t0kD8GBluRfnR4zGviIBEft67iFRqaof160cXGwpdHZe
l8qH0otPbYZaDGLco/P2eHZr481eZk8th2aANnlp/Tj8PVleHbhW2fUper7mzzDxG/X/MUM008gk
wccQmcz2FiZFBbo9enAJy+KHL7Vwkxorfq+BqzHBLPz67xMUvT0DPBjl/XmnjaZwFFFujC5yU4ef
QYOmp9Tyq73k0TXfEBDa0fHxiMsNQ/qoUBgTpqJ4zs7u+dD0e8pwRXQx5Ra7CadTwCTKlD66IpXX
vubieoAtTuLI54TLq8jzGqCNrKNCzTW62BF3nQTU3ztlndUU26FKx2lrW552VALA1vvHs1xuHAYW
zXdqElwVc3EUZVRjozaN8BIMoMo2Y+Ek0lbSw1jZgcmvv0Azg9/3eMzFtSQmSzsRo3UOCHDd26MI
hQEFUa+NL03T5F+8EHIM0GHH+WBJg/3uTcn4P0+rUgwLkiBes59aRtRUuejYUmiFf0TsMFvXvAlD
XYq1+EJw431PKxsp7TTQ/IOUesZP9ABDxDXKQYXOHZC712M97CARlP98H/EzTES7RWAPXmIWSHq4
UqYws6ILjamp21WREfs7Oe5HmnSS9f74iy/iNTFn4lURQaIzNt9ekK3H2imkGLaLjPawkw31z2qk
bmvzXu5Dh5KBC2Sv+J5lPph3WBvx5fEvuLPPyJ3/BOxCz3ReYEzDYLLjiZoTSgSt+qmYiuAQ+7SG
Njgj+Ht5ShLlX4NUUc7kCaIxzrlatN0UmhqDpBnxZSrbqt6WvkP92rSL/E2CoPYEpdb5BdmmaQ9R
q/kNr4EXrOCY7hxrmtnUEoEKoSI7D1MTXCUkA2uECzBNW3ILxUpeukrqfsmUlZ0dzYjevsIxzVdO
tajd30Q2TN3mTubtBUhIF+X2hEH3JICrvOSS6lFU76KsU8cn8JPpyqremR8tVzITyhHoL8z3ldmC
sE9TP7s4Ya19NRobJiAc9U0Nd+idz+G/DjCQV16eZTIEso59TPqHnQ6lp9ljVyoDBj5elF6w6B38
H7GnF8kB6dCWApSk+W+EkpW+lXnW259yq6O/oKDvVsHM7dojCuvNtJPKPlpLiu48GAjmwJqgH0pu
NI+2kAdXfFTB0ouilUGwK2AXubRF7O6M/Hc1rETod0ZDEBgtaz4/JIl50zXXgTq0BSsKo60tPwE8
R9WSmqcV/8+A0Reu3Nn3hiP5J5IBDQ4bcnZn0xOrcrkCUQfFrYNNrpFjbah31f9JeJR9e3xZ3Nm+
fD/2LjgeRB/mzlRK3eIegwcFRAxDmw6Bh5PQyYuy+Mvjce5OShMmaqhCEKXNNhLSDXnE1ZBfxiIu
vikONCdk6emS50q3cgPfefMQU6B+g9MzwmfzzYHCKBo+yE9cTHtqMZBSyu4MRUx5SibMnbLaVN5R
uI72yaS1K7Jyd65e3hnkc0lc6e/M+1kZIHUt0MbsIpcpZga6WbH/Y8861BBa39omWrPPvnMrcNuJ
XUL0S3N+FmoPI+BQLbHyiyX76mfHN5NtTRaGDlkSvwReUfo7+lFAOR+v5r15ouEH1oT0nhtJrPZf
SaTSlE04amVxQVGh3OCQEO4KLc632lgD0kdd+vCP47GeYNFV2gvgtPmX2/GSEfZSOSbKRac1fMYc
oAbcotN5h+cLMbWGKbrWL1xsWEYRZ50SFEUbxKxuh5R0mzI7DhQXHyXVfZCM9WscNDgRpEMNmPrx
/JaREg1BmjagItGmRyJw9ookWpMD81bUS6SM9ZuVlf1Hu4fHtk9TIEhIBhZG+dQpCmzZREowxCqt
I2iBNVmsxXYSfUmuAipgxA+EbreT1mg7IpegaBfMzeQn6KfDFdsjSAd2l2E+aBwwK4vW7BwXCGRi
Jao80C5ohwqxsNnks6TPRz/W1Qs+Usk1CjoEA9GI/diOtQqzahjKn/Kg4UYnN9M1K6poO/gWVmXY
I+KzXaJVMFbB8Pvxkiy2OD+KogwtWowJqZTMflQex7Ust4Z2kbIk/NnVYeLhatE7Kvxjz0+fqrAC
/PF4zOWeY0w079CTAl2GstHt529I1qN8MLVLkdnWjwhrvg8lagvwxwJ193ioxb0vpid4A8D1hbCS
+Cl/nWCIipN4QPVLN/R6s0FuJUu2VS+tqY/d21GidsuVSHCoz6upvt3Kejn6BsZoSfFMW1//7ne4
hdS+Uv/PwPYjcVtNW3sC7i0eUqNgoQA04CQ8+5CmNA55zC+6NK0cm25rdHAPwxpdFvrr1tehdZD2
efxB762dUJIjOuPuX8Bwq6akjeFX2gUagv4s+ZZeHpJ+QB8j7+w1Hcrl6tExYWJECVxOjHa7ejme
ulIaR9qlCjVV+mChlKHtmqqWzV+PZ7V4S8maAGewgrRqEPWcnQKYqQBmJgOzYk1GoFhvRD7uxJ78
OeAu22c2CufbXoPlgYStlaxs0uXmYXTuRUT7RSQ09w+malhkQWsalyJU0IeXCuS++rJ8QkOo2vpQ
MCXXMcdy/3jOy81zO6p6+3GTuAyTRJUYVR67twDFl2MOHwpehmr8F8GTXnnc7n1joliuW8J0B42+
2/EqVA563AvNC5rtyS6x1WBHKTF0S9OvXxAmKTeRh2AzFjDt/2OmzJXiAIqtPHZim/11CUSdj59O
O5kX9Ktw4Ex0OdwE2VRXu9xB3C0Yfdxw/v3jis4WtTrC20WJvRssbBarxLyUSaw/wULzdnqLleUW
SKEJPjY2y5+PR7y3iWgyykSEdPc4N7eTlEYgijEWXZemMO1rVw1quh9C7Hc2ka9CnlbSnKZuU6M0
vMYDuj80w4KaVNj/4u//+r4DMyoNVK4uoPEDzJK8Cu/Ciu5hVSn1EYcmvjwY/TW3WXG73aSkEBwo
t4hiExrH2G/fDhuPo51FGCtekfSQnwykfgZgbvlvm5Za4yYJTGCgwtYWsRIfRTbzX/czIELq0ILO
Z0PunM+67RoZ4rFUXNvQVxFkqpurEirtjj/zNgWq3l+UatTOVloFKyMvvrfgP1hgcmlt8MHn0AUt
H4waIb7yGvlRhkKDou/KvssPWh+GaLAU/ilMk2rl0b7ztUE2gQ1CihGo7bzdUBaFDemurq5BBWen
yv3yGUnA6oD8k73DzUnZYWpf7LAFLT/rfSOtnOFl6Ej3XHQHhY2yLpb9drWLzDecDKWzq4kCR4vi
g+T8NkHlTq+yNk76wSJYwjbVNKSa0CXMsicJv3PzGOM2unJfL95AfgorDo9JQAiMucppMcQ6CxDX
VxhTGJ/6k4bZ5Bj+iJTeWKk4qYsnUIxFcwFYGXU9YIu30/arCKmyWq+u0CwLZ+MT1r6NvdUqO0zv
6udqbCV/RzDrobUUBRnmTUJ3rsTkh/JTEEKN1AcpqnEaTCjdc/dBLcE5yce5NpKsj1pgSN4eWUUT
MekiaqaN0+ZT6KLP2qKnBXPf2gR5PL0lNZTRf7yxmBolF15bMEbCH/t2alOCAEWDOcBVRTZ1O+XC
gM10qm2IeduxaYsPxHXFChV28egxpg1zE9kZDhF3x+2YQCIBYlp+c8Vt1GKuwk59oJc0TcjhyXbx
77VhMaBA6gvOApjy2SUFtsipPKNrrmi16NeipvnI5S/tfUuWThQMAbt0bRntlGjK0k1gay3qItgl
//OnZsa0QUUzwKHTfDvtDgmPfJCL9gquKXjll35rk9A/dPqQ7uS2Up+8Rl0Dcy3eewTLDUAd3M9I
WxtznM/gR3DHBr29JiVK3ZucMw2GxEBgph1l/dRbqX3QVJz9XGpOXx/P9w/N7fZtENUeci3+wb7M
mK+zWtRQzrvkSnU6+NLHcvpkD1VrbcrMz6ALl/W4x0YYTawmDfrnQXGq70GDeJVUof11bGulhTfX
Sfn/epTeXyP8qvYtMi5PSBj7rlZ8DPK9LKnOUwSv7xC2QL1XIojlfcsMSFgAj3PFc+ndLlk8yl2F
o0pyNeIx+tbAzXpukHJTXR2ZjJ2UKMlWaWkswAkO3HLS1OPjT3jnpMB8oadCSQIg+Zz14TRenfty
nl4LWws+lqiqfQgkLFQxK0TDyC+slZrS3M0dtCHy2cBmWTBkhtX5krVJnGBWr2RXmujVc61a8RN2
GB1Kl9PU4Ran56+O4wfvpWqlret1oyxtMmSbPsXQVj8kCC+9jVM1tOjE6dCNJ6u8UKqftmDvnW1i
mM0WwKL0iR5m3Lp5nbTxZjAm76nS1PRNgyG2scYJPdJU430L01J/juOATOrxZ1VFmDvbmaL9R/oL
G5ke2ewoDpKDbGuhplcHHDJ+NVjMYiFgVnnmNkbdfwcr5aC7HyOoQ59O83eYaMfFUXD4tT22LXaz
Sbsi/FlPhfTVmQK92kNM0w13KKh5CKDMGLoJx+wEXAfdKEsNzJdCTTJp83gmc8eTPwvGMlFHEXgZ
Opu3O7Skx1PlWIIT9oRVtdPVCJHGArGTjUrR+Gm0nHzcQh43PtDLiMT7olhH5Gu9dx9L8E91r/c/
NJnm2RaH6gTR03Qy96osJRtUXP57/GNnp0kILOugkzHlgtMG5GWWAgABB1xa6t4J0ES5p3GvbKkW
5CigalC06tLadihuHVAmQQy2a8Ld4+Fnh+nP8NQ6oCFjRQLzefapIi+pAf07KHZqcXbIM6xwYiWl
4mHbAbF68I8iBVRJaWpzbpEPorBHjHi7NMXkWVUmTclpRGbIBMPVq+ZnzJdtWQgnW/WvFKVkWIdJ
tEp9ngWnf4YW3C2eWfqQJFzzocfYyxs/QdU/lT8ga5GGGw0IxhcJ4bFok+ndf74cjCsfeI4N+TMs
aQ/JHUhFBWT47bCpZ5s0Xkd6+LI8aq7Wx/nBHrPoc5D3GRpQMBkPZmWx2YxGtT/EaQdPrqDl8Mus
UNt+vNx3fw0HA2gI6GJTnterDRVjKYERPzW1FGCFMqTermsT7V2XEAJ38R5UhcaWM13oz0bc6X1R
RxvcpafolVJ3s3K3zp7iPx+HBjkVIgqvhCKz7WcWfdvJqZyemrT/HZp1t5uyChWu3NOoGtFici0V
bU45UJHLevwpxHX213UnhoaQLriTVOBEFHu7Lgn+fnKFaN1JCijtmoGSjy63w0+d1+XL46H+SNHP
x6JJgEIGtWWg3bNpIkuVtV0b5/gOBOlR0xJo91lSh59gyOX5ez1U+TdftqRgD2EVdOumaBT/q9RQ
AD7rFCTULRDA3HABKJe/e7OzvrRaECt7GZWL8e3xj733XQh+KbwTH/HGigvrr5w5KaemC+O6OPWj
Mr7XpX+Jxqp90TzTW7mn745EyEsIYZO7zUNeFI9LW8r84uRLsrqfTN9CEJckbpcWfh/vH0/rzk7j
ymFWHHwIQHOUkgNBc/A0pThhQg+gGHG7fjji9OF/6KVKQUW709I35Ah0ZEqm1O5XNvqduWLIQGGf
grZtLgv7cjRRSIuLU1Om0WsbpObHeqr7b4rca0//OlMGUohvecEAQswBhlJedXo9Zt2JSB794wZn
USmTjCPhRPIiSWbwQhn/S6v6a6XmWUYIZhOYKIfKgQFDc3hOYiuzTrY8REORFrbD57RlP7siZV/5
lIt7nPouTD7qZlynQk3idoM2dmiGqly1p8lKlN3QSCr679V0kKVR2jRVVT8Nfnl9/E0Xr7Rg/dIB
s6HDYeQ275CYJNVWYRrFqVIBhm/sJil3Ocqs7/KA0yOyZrn1MS8qAxVpz0c2LK6S5n+Pf8KdaQM/
g8lFligs0WbvSI3MZqDC8TnSerGQyO4LLO3VaTpHdo+BS04pyk3arFvZTctFNSkkWbBRFOLgBTFB
zuLI6NECO+W42weu0knxJ61BZP7x7JYPE3uHgI06MwVnQSy6XVUpLIBGYex9ChxMa770UBOQ+QK8
kl+qyVEGdwyjEJVuJ1SkY2yrWbPvUS/zXdtOsrx5KlrcfD8//lHLVRcWUwKNDhzZQW3g9jdVYBc7
tZe6U9JSwaNWWWItrsfDkVsm01zPGeLfXuT1O5xsiqPWYD7y+AcsPz4/QEBbBD3UseY5utSiydsa
SX9SZF/7nzZKWutKiT7984miFAwQT5SOBNhbBIl/X/lmX411YXWnDvHLb4mWXCjm2DuAlsUz7Ln+
SYi7rkYiYsPePIp0XAGWE4OAbaECMVvxsGiQgzXV4TSyaz9i71cUGxZDbl2lFJqU4Cz799BqNGQJ
m8EkQFS8cp9hRjZuEeOgtDmwXcMPRigFAAjJV8g0ksHYaEYfEdrFdW1tUwWa5QZNVLQZYXJ7+BPg
6K0TdtX4g1pWBVEujgBLDWmjnBtFzjwsOAe7S91g8pJX2LBB8RbbQPboB4yAta2uad99x8z4X6FC
VrwhKlyhp0qJU3/XzVxqXzlQ9lMWjrHyXcH5wfk9dUpNUidp8IbasOvNZ0E0U1yqW5Xpdgq1eLLJ
ADIsapwNm0zKmytaHMXFK1qnOJVGrv2AqVJD0kyzclRd7gcl26IVYBqbosSqkL5umxyKoWiyKzGn
9DtDxdp5El6byGXyWXIXJiTyil06/Bfkg/OsZ1iouey9xkZj3ZqcQweCyN74htI9O0OoVi4OJdUX
PRrj97ijio+HuedgSdDVQKo9ZCqHQ46177sEi4vvhb2C7k4I5mMUg9dUcJ3UwVNBnOnR8DuOwqCk
BE3pA21LTAGOOj5TP5La6NH4ryxNekHau3uLUIwtv9Hn7T562Kp7WzLIQnU7a/Kn1wI2QOlqamX1
H1UoIZJLhSd885Cmize+6SXxTi+L0j4qZYO/ZRmluODVYR9g1mKEafUfHwnp4ZKuVrZpI5vCHuYL
9ncvSdp8JbqZZ6E8h9waAo1OvAFr0JjVSSYkek1iy+pka718CWws7d3QQyXVjVIQZCoS9uNGilK9
eQFBMqjeBoUdscGKVn5NDMfHusRr2gGDUqqw+7Rh9scomFDhcU1SGASlHa2Y1i5iEffOjqX4tRCG
aYmBo5w9r7Ed+lQwwvpkISi2NbGf7dxUjXJE9NsWBKs1fEamL8cpq0o/1NhmwklSlVMTV/Z38H/T
GgRuETnxGR2bp54HCAKMM3v3OsRw0kY1K5TpcYKPPB0ZylHq0a3ylXHlsZvX8sWaQTzjoRMWdOAO
ZkkBDOKI6DqrTxxvFor3Z+hRfAQ9SYe9+5gqyM5XNkmyleTp52Aog72XAIZa2Tt35owkBGAMLn5y
lHmq6pAotp1XYytYj+YBB4juJa3qcJdoubIy1KIAQPOCkSz6JsThUCdu734VJDQhR6+f0kotPyVx
hudB54/cDEkelMqmK4Li6+NXbRHJQEUhr+AjA26nHjB/borMavpSLU+6Ehif8ijNj8DBpRc1T6ff
kuQjnQ8od21fixzrZl+buvD4EyhZgXGfo9KiLlMzpxn1M448lHYRgTe/Qynq0MI1YfjhCV/7eyM0
6mpDcDv+7CP0Zbbj1Eih8DaRV97cxXc3ESazwNwD+yMpmBPjp6Spiaos41zTpTlOJCz7JtGlraK2
0kYdujXUvTi2s+lT7KfwTY2J2t68ujd1JiCFKtDPVWcYO96D/leUqJWyn3B1zOkw1NEnP0B16iVL
YwSc/nHJwTby1TkkIpqEf3S7y/SxDgYFV52zZ3CIW4TUEBuo+nNlGIivI7GbftSdXJL3j4e985Ft
oQGJbg5JPgIgt8Ma5aDZXWurZ5wxnE2q2GF1SQgUfyWBn8mXyETP8PGIi5BRyFsAzIPXIFqSczjn
GGCoKzmecrbCUb3YhZHtlUlRD6iMaL+wsXQw8MH2B2FnXT3olPaKFRj2nXWGe0XTGeYm9/ec++P3
NbgpVVPOFdSDr+nQam9SBc8Bdz7pKU4H+ZiYfvlSyILN/Hjui1sLABnri/YoNBlqbLNzrbZNyh86
yjkem7F2sUid3tXKQQjcR9F1pf+4vKoZDTgTigeMB9B0Fj7SkOxzuOnKmcMqpHklRB3goqtuQIy7
zbjXniCCZb9LdPHfsNdU++OgDtE/f+7bXzGbs96BpEfCQzmXledfjdzkyiysScOjxhumb8gS65si
9f0KRlrm5yvv1b0vjtwDqHek60APz77BmCK9nw188aH16CAh74/ljApykDaGFa4s73JnIY0JVBB4
v0iC5yhsPzVT2SxN9RzIfaydW9nGwSRP/SN2h2aIwYTe/PKkeApfEi9vs5X1Xh5lanSGCkSHxaYl
Kw7eXzmKFgVjjg+peZYmD1coH6n0cTu24fhqFVa4pXFhrMgB3B1R4FZgFghyxezysI2+dXJqpWct
S4tdggF67cpypnwqnMrcdZKq/vtqkt9TYuJFFjLk4t38a4p6i6gC+rLWuVTgf2pTr6W7FPSyjGFS
U64Mdmc1IZTDZSDEo2gzVzs3JdnA7d5SzzGsxtdBi803VOink9pNpRvLWY8coRGH27zwrJXUb7Fr
RXMJXC9xDR6FiwJO3yF0X6UTWmW5r9d7OR5kIuN4KnJ4migYruzbxTpS6WbHciEgrgtSY1Z8lfGg
IrSRS2YaF8JGKTwiDBSfQ6DixwT1o3/9suAauQZp8sIYp5k/G8+sIvTusCE7G0Yk7YuSk1k4YbMJ
6GXulDxWrrEUhF+UpNM+/eMFzMhEEhpMCeHZrM82kNNJRmeoY3Vuokb9JJuT9hoDU9xE2FwU7uOx
FkEcY4EuMrh5QRqB0b7drEHKze6EenVudXyTDL+JTxWvOY46HaAFhVzQVaNyrYp7Zy3B2bN/KBiD
M9Jmo/ohFJzMH9RznTaGv6n7UHqvSsN567BX2CHs1K5snuUzA5oGvRd6JVwFcOBnV+wUhLYpAdg5
S56efMYTwqt+mXJkKWxZM6PM55qhHl08Q6j9pOCOjggEeYFDXSrMVxUPl0dHIwVCnoQshdb7/Nfg
OcXRCuzxXKm5tZdT4YTqj78I29bu22VBDkIzDRlqydy7Aox+u8B5k7ZBZSnT2aeGkB7VySQ572Sv
PKh9RmUX5XO73w4a0hAlkjXVuzwRzmAik+vjCPQoKqIvj7fc4sriF6EOAktVaF/Cabz9RYWegMPG
sutcDI2PxpCp1MnGC0mRzjiEISGITrcdbvwgC5tDRuZtvz/+Acs9z0XJrUXbEtTMArM9pvbo0ywb
zjoOHYDlgcRs6GIk5tNUhqq+D3GZ7r9DDdNWiwmzrJxHD4IcDXYytT/dO+127lxYjUG+4L+2SNJO
58RiCaxz3NYA9V0Jt0bkYdI+9+MfQ5vF7c73pzxCwi+JnTclQv7c2RaG0WBowdQsZeVGn28WlkTo
Uwh5SnAZ6GLOXudBDIGKbP/qN6Oj189DJpE4gvNqauvJziVUFmUtDXRK84NvKrvJo8CbuFNplflR
aoIG3Bx3xrR2fGdbhq/FliFA4sYgaFggMb0pc9D8cjDppJA3uj0l7PopAM5RbSsTBcJuNMYXQ8HT
dV90o5r+Y9Ipxqe4+SeLJxxfSK/VdFMVvov6XNpacUhZBpPHAJzxry6z/INadEOyd8YkjlM3Ufqs
OCLdJY8IOHvDBuEbL1m5z8QZ+SsN/PODyE6QB+A5VDnWt/soS2LJC6RIe04wo3tqILqMboDP2Nrz
IBb8dhyoSXRKMATgFlk8uknjjGadgMWxEglnQxzxhthF+sGyNkmGh/WuS7Pc3GTh1KQu6BZwWOVQ
g5N8fGJn9yXT5WeI3gUVhztm6C2N7FLLJfs5NrC7clOJH+1WJWIIEINhVq4Mt9xuDEfvAvglLUZo
ordf10kMmKiDaT+3ujrs7XhU8qMueZjG5kG8KZNw2FqSYm7lGvGllZW9Nza0W/qbFHNQYxNP51/R
Y9iWaTF0if0skekjR0Tpij6U16tHIM++9BSR9zluEI7ZG6xONJwef+nZ3Si+NLgCFNdpIxDUzdvG
cMGibiQhfZZqJOd0OCZbbixjP0m4FlTjKD3VQbgWDtyZMyQaJNDpc/I0zJUSFC58I5Yb55l0PCq3
iRbhxkkjadyaehid/brHDAn89yet6hV15XDfmzHZLk41ICmpTC5ikQ5tLYpNzxzTYmd1TvI0Rp72
YsrKtc6CbkcF3d4//sp/GEg35wpapUrnkyBCyHXOuam4AvnDNI3jixz7WrQdI722fwIlVN5zQ0eY
2zc6R4jwdZ35nsnx6H8dqoIOJX2Y8GNqJ8Ybfq1J8hnkmj5sEsMfDcsdByvzr43ZelXhTvKktBtH
LsYDhinTGnNxfiJFZ5obQYjf/KH3iQvqr21adbaU242iPWOsl+9GJ1KijeZUzksrh6O0ch7nS0Qh
hlYL6Q0EKD7WvKkoq+mkZpTEzj7ujzuljrBnV/L+ZEbdhJ1ypHxuO2OtDLK4+pgYERNQDx03HWAt
tzMcgikpdAlsW2tFiu+qhVJb7/RulVbeWBHCOO9NCrqMppQ30OxK+gBZu00tWFgrmOL58WDSgsYs
+qrsGA7o7S/JnQFnROr8LyM2hLh2O9I0bYtc6TtzL0ljfyhKq6+fxgyPs++oDTsY2j3er38a43/v
V0E8QwCbqI1MQRBAbn8CAicZttCl/OygLepvWeTCR3IVsLMbtaUlbT1/is/RKMv+kbqt8qXqofvR
7dVqOGt9jjuctkGGv48+VB5XQEn/K7emDfJrjueh0x8O7VPmlWr2irGbOWwY0KzfCz8IzF2iaHjw
Uj8KtE+p10/GYRi64atRKO1wtLxWljdRXbXdwTfSvNv5eqAFm0aV/deaED/Yg5xu+IPEQRvD1iaQ
5mitdapc0qBL7S0mglnjkj9IOi60qCXyc+rhvSDjbAqXhmIcbyXw+Bh3dgCO653e94nyCRD1cKx8
xx9eFa1WkT2Fsqxve7wcrW9RP03vcgBSzVWCFIbO4/VYHAg4edzTf1IoqrHW7JHALdQKkGoNnhHH
lpW9oXblq19q0ocaG8WtkaZl/kQwuVYVnaVtnD7uKrEFdWhkMPnFRv3r0GuT36e1UTjPtlZOm1yK
62OdCVh9Ng7mpxjDxH/soDAiAR+VC3EBC/mT2dbPHJRFULZyntvMsLce+tKf2sbot0ScmBM//qiL
6JfB0PDGJofJISA5v2bigfZYXRXBCzi3SXmKjRD0GqBtWXMnWpsjNTk5t7dlNDbCHdPCZdtqRjne
hkYQnMUpTlZO/vKD84tAOtFGFt9gTgGqPZv2N+Sxl8yujJ8j1vZfSNFptdfC4UtprLX2wuJaF5+A
aw+uNk1DqJ+3K0y0N4QQCf2X3NCas8qwe1qa4cnsB2Pl3V0MhUQbZDL4iEJsl2zldqg26DzyLFN9
rsAwfmjVcPgglVWIgyqUl8crO7/KUS+jFEffgDSYZtw8Wu7Gym8BNJnnxAlLadfUpbPrGs8w3dHk
eLtS0ThHpHdRUdaD4ZuTjdbHx79AfLeb+5OQSigKU3Hl6JhzfsTQV21RVkn7IgeWmW8ThPaTZ78c
0/HH44H+qDnOR0KxzUF3T9QEjdkKlj7MvxibetIh0O2betKs56HH4WNbpJ72ccwRr3HLUSkCkjjk
PzZ+r6bSnneXGrgLPduU3pUWxPcLZkoKuUXS9vg46jkG4XZk0KPHTNZ0Lg35Op5aAFounu9onbUS
iC62Pl8MBVcU3Sj6gWyezUOpqpbSLMxNqiPNqa0t5RWdI+XkIYD6X1tJaxidO+PxuAnyCjcNTdTZ
dlS6WqkUHFNe2m7KN4nupT94qdTRjbX0Y1rk5soVvtj+VKKhPQhIErxxAt/b7V9LkdERjjYv9oQI
Zh2aHm+NGU8/SEXb98ebYvFciLF4LkD0cbbpnN6OBQ7GiZAba17kslJflGiQ9o4deWfFL9V93RrD
f2owjCsLuBiUdjQ0BKA+XNuMOUuiesu3exyYUZm0JsH6Qi/QVPv4oLQF+DogPtami/P4++OpLg6a
GJWoDXUUSks0p2+n6o25it93I78UygSiUDLC8Rsow+D4eJjF6oGcIiZitwgTIy7o22EKemQ63hjK
i1XZONiqmZ6eiV/NT2pvKbvHYy12JmOJDclpZlbU8G7Hgno3yCHGxC//x9l57bqNpO36iggwh1Mq
rLyWM2WfEO6xhyzmnK7+f2oN9oZFCSLcmIEx026gVMUKX3jDJMzikTOgH/GDWR4tgVITnkBF9e32
gNcmJ2uGWIWAIiMxOx+wUgV1sGTAFxsJLtVn96IsvwC0ekB+ZdzaJ+/44LMbi5Sel4AnngUCEbk6
6ZBsIQHOVvq6hJHp7pOG8vB+8pKedq8G33epa8NDLdpqvpWVnZ4AAKFqHCFYYfmlh1EIqsEeBiXR
1H0yQCpVu9yGUqVCPx996myO8gMjAqeFCoMF1H/aKWcrzo2TDT8I3MK8OGZ9hT/zkPX5tzEd3U/N
ZBAjqvkM3h8rblEFgGIVXCVur/O71tT5zHVLYvglb4TVXgf2IWob4Bki7cVObbX1yCEad8GjinRt
PkRG7IonCyuiN2ptEd6YUWR+SIwKC/rEJPanQ9rm/SNE7Ep/SMXkUmpKLGfy8zxtoaGjDeZhhqHr
6bdyRC+uODR00cfnPEOrot3NSA03sKmFXvafypbl+04krIl92HaTsnHbrS6DdyoP4QsRBYeGG08/
31ID2mEolDZVYGeacprLfHhFNhX3d4BIhzhs0/vKCvON9V0X/f83KncAFU1YXzQ8z0ed9BQlwNgq
A1o22cNEgHw/4Fz9JHUCnlWjWL6lFELxIVOtxynK8p2YMdS+/ZGvzFw+KtBVQB2ROa3u3m7K1VKF
Ahk0IOp8ZCnRRxzd7LvRV9OrYczdnuco3Oh5ykD8j40lJ06yzH8p21HfXgMmNDMjqa2NNhhKuzmM
9LChQJXzQxzrX+O5Xx4sDDL9Ip+HjUtfXg3nAzMgdEi4UJBlmPf5int4YvdaW44Bizs+dK0RPXB7
KYepUn/mldtuXMOX85TVOdlF0WmkeOs+Cth3bqViGgJvBN7q2DBd6tmd9qUTG/vIyJKPLYbHH0ev
3yrTrZMFlpjYhME5vlQIKEuezxQigJZNopuDKvSGxx4HcWqCpkeTLtO+qqGaHqsszWHe1ISZieLO
+xaS1P2k6Ft5y+q6/t8vIUhCCoJqDFX/818ST0udl2M3BeE06787Ao57y2iSoK1ra+PzrqPL97Gk
KgFJJzKjhBLnY6WDUOzMaufAGyaPnFwsC1zHAVXEXbo4buxnFShHmmaF8HxhVcs//aBhKtENNDge
4tKLvxJlefmuD5P6zajQXdyLajKUxzQf8x+Whaain+haYfp80i7ajX1ofb19Iq+tF6o9dOhlYRtQ
/PkcXHeuKQhYU8Ca0tmbKzAn2LLO1R2qWM1GPHJ5IBwpgk/iIRs/FHbPB4uHulw6aJqB44gQsZcm
TA9LvuBhOTgdVjm17o5bBA55yM4PIWkODwohyjsKYXUIrWjIwIT2WpDjJrjTDWXYkypGs6/OqvsU
N7F2V9RoZnapvkTURdJpI9u5MmmAFlSw5QojVrd60TNk62zUbfVgJLk4JLpdPuf5rPpjpdr/FaIc
Pt3+opd3LO1N8gRUX/igFwwkPWzqJUY7JFA6NzzYTprvWgY92FrjHZWoivZujNz77UGvTvIdHQDw
z6ZhcP5lSRUQSgYCEVSQU+/CQsse8j7vXq2lqw4F22nj7F1uWwAQsmXJzsVM4OIh6TwlWyDsBhF9
phOso671jajXPs7TYGl/lzFzztmwskUqt63EN64mtyxGU6StEThFo8WwMjxKYSNSA43PvU+dvOxI
IyNzTOoD1gbOh1wozl97xHhUI4iOkFQEJ8ApOv8R9CorVIMMOwD3oQnfRMX9bgaOubOiUp39vs2R
cLA2JRwuHhWGdeFUUZ6XgiDrFCJXkDi14IgExQLPwCYvpgOKSeI+SRQrcBC/enJafb5z8V28/8s9
5clRKa2DciQcXudMnGhFiY3FClCjTn5gbpc8enPofDQrvTiMAjuifzEe6B30+aiwUy84X2F3ntyZ
R9wKzMQsuLYd2j/gPRLx6g5lfNdgp7oxw4ujygwJSgjIqR+CbFyFQ8jpQP/grAaTooxfi6qEj4pX
wFHRGho/cTF8bYChbVHJr4yKyoHkQeJKQvVFnuU/CpdpvowZMGAlmIXz1YujcFdqWr/PZYIvzYZ+
52rXbkGVLw4sVzB5G11rXCe4j+Xf/zEoZfoM20JdCeBD5D+rzuYdNOrq6zA4ztfb3/Fyy8qhqJHK
kh0X4eouclPVJGsalSC0hfpUjXF1Z0yxeWoMHKRG0yS56QaSOKT+tnD9V4emNQzSTar2rEn65VD1
2iTi6GSgPTh/ykRrfvKsHC/ZDBJOjaCMYh01L4fyUowwfzYuqotbWFbB33GjXFbytTlf5LlOJK+2
iU9mUpX/dYu5f5wmp/4I6VW1CL7cLV+TqwOCV4VEKEvga4VJc/KU0av0+DTFUR77g476B2yd74hZ
Fr6iZtbGgbmyi6SUJSNRQIbNsYpWsq4x8iUyvGCuRNQSNxFM7JQe9zc/N7mCNtbz2nDYk6Af+Q4q
XBcqBxvbxtlwQlqfRnqwavqXvqqH6r3ejFn9t08oZonU2qjvcTovUQxZ5eLRGS40N9Ef1u77aTCP
XYeI6M5C+8Ta221VP9w+KVfmx5AkRoRiEgern++XKrUrAlgRnSqrhzNvxIPyucnKaQKBVP+6PdaV
rYIKJXQFPOuoRa3pHzENb8NBDuHUpF61p4mYvoE0S++6uUuOYKx//4vhWEfKpiYJ57pXokDut2au
7VPdLwnKkElnPupJ0x0jzVoUeHBwYP7NiNJOFmgGdaLV4UM4sW+0JItPmV6m3a6JcjE8tknh6Ptm
KZIUr5cUb53bg177gtRpZbrD6vJann/BITaVJaXlGChJpqgvNe6axQ6/r7k7wvy1tp7kK08Hl9s7
6giFgwtsApDPNs69PD5hnksXkf6IUhwbr1fulmSqqxcUl15SHEk2eCWXs9Q5FTzLnP13M7PzWWp5
I8iec3FyGx2vATCu1q5sJl5qbd46hlfH4u4Gx0vZ76L0rZdaiudQLU5REesPgJSNI3D0/gXxinLj
xF8fCj6DymAIE6xus6ZzzdmoGqaFmna5n0pVP2CrYH/01LD9+7uMNeSq/n+DyafrjwdYHStXqVU3
PlXJONZ+6Qxz50e6nSj3blJsFfQvNwqj0T2U3ggEN2s+e6NovacYTK3yBnPe9ZGL4E+OkzeW5W75
uiAe8lRwXXz52+PwDqPklpGAnQtenVZHsWzZihMVW3GvZb13AtEIEyhWyi2H9Ctfj4IHmRbMeao7
68ehsiHwjbEuTj3T+upVBtCT0JEyDGVm/m26w5tALZjLk5tF1vLPP16tz1PejEt8mnPDfMZISnnJ
ulHfjXO7lcldmxboH4c0Q9rsrFWxUbDJUA5S4tMSTzlnrW1NzLH7sY12PAxOvHGBXT4LUnEL/gWC
s0jTrTdKwr7sdTtNTg36Cx/ssfw6xrYC16PXvoix7z/d3iCXAdr5cKsYf7bL2ELLID4V4wKCCERh
zuMzjt4Pt7XrNy+CQ/SlHSu4XCk/6HB79I3JrjMaReCq57VRcrIHMVAP0Ac/JHr6oIzNgruBmW9s
m2vjcW3ywnPyKd7Kv//jzBdhCAmS9+/kNe74lHqJ8jlynQG3wdn62VD636q+XR0Q2g6EPNkwWRMA
y04vC54PcRpmL/ysTnrxUtpRtevcJXsAbN3/HVMJTS/I4PDS6DuhQAKK/HyCntkb9QAk72RSUDb8
Fh66+tLPcT0eil4vlnuvr1XnaRTTkuzoz21JJl+bL1o7UqAZMDnA0PPxB8XpopA+/cmtzJHmZUX8
NDt1kBdq+YvV2OocXDucKExJTLLGsGvCY5YpwojbUJyyqhk+ZWNPrcMAFfhgR0uxJTR7dTD8oVhj
qthQvs8nR590gHylxqdSCdv+remG+kEvq7l6nQAlbhTpL0vIQJphQEGz49GgJLbaq3gcaCPQ1uSU
05cK6Tmjx7ebJmEBRvKWzkf/JPvhAubZ6fHY8k/zUfi9rqXPE4nYRmB85fmStCzoZ+CsLxWliqLI
hiGrODhaaVtvRuRNNNni0DuOITsbxZA+FveU1oBB3b4iLs1RWAfJkgbapkvFU/lV/jizYZcLI+u7
9JQUepjs67Cbv5p22OzsNvVM3+Te509tprzcirIKirEuiB06y3udl3546fRqC6gvP/RZCZWfBHqW
g0sEIRsM5z/JqHIHxlSYnIrcyufdkFAG800O9t3tuV85TZiCOrR4yL0pFazGiSYUEiyQhifdrCYS
dBXh+GVpM/RQZljUfd06H2+PeOU54FYk8aArZCLftorZ9ZTnHb34/JRFefg0z7RKMWRdEH4I9eWX
qD3lUxtqLUQu19kwL7wyWQki5HLmLMsm/fmipnZcpNOCFqcxFKe6Vbt5p9mixtpPKZDQsjfv5itf
EelAytBS/4oe36pLP6gDDVIAvSc9yfvxUNYQSX1EOOxuYwtfmRkSZJQEEEEl4Vsn6VOmRaATq/xU
paYa+SloxL3ZCAlztGrcRO12i+9/7fKAgE2JCQwJWMA18a9PDKtB5Cs/NSLUj41DP3huF/031cXo
sTMLcU/xrdvRSTatnezLAb9ckmOiKfPX2zvqys3hUuMnfiKrBjCwOr5DrUfLzLc9xY3uKZRKk2Qn
0OUDOdA6J6E6eCYaqXq4Pep6yYHDQjnk5iTXVWGzrk4OWuO9Q7V0DupBqx7G0mweE9Fzd1bj8NtJ
vehvFdflgChJ0GPjjiIQWg24NANvETOlr2a4T1MSdQ/luDSTT7+lf9YmT/xlZC8HJJOX/ROZB64V
PACmRTl+P3pgILZd3MeIMPxGRkhp9226bHX25Ef688KTg9HXI/qjAA3WVS73H3dwRmWwweBODcIl
zZI9hdS8/aR4ThTvjbrIlo1b6NrXk65MMs2jY7wOucOiJKRytSWIs9bVjhgl5tkzAhnGN6f33H2U
GlO3v71h5PdZz5C3lqIPElo87avvVw+x5k0FzicQ+hY/tmlrNKpVPI0DKeKuXEjh0eHLv1O2We56
4aFvffsHrM+JXGJEDCg/y8CJ+OJ8iWurqqqhSrQA9oeV+3qvG59yi2acEnnmP4PSJx8G08s+3x51
fQf+b1TyUugkspmyOp3R0lvD0s1aoNa1VvhVQa7l45xibizvlS9qohkgs1DimQtG0pzDYBCVUIPF
Gc32zuraZtj3yKeLO5Ho6pdBH+2/dZhgbrJ5ITUwKVugi3G+okqX4xbtlXqQ6xgtHLFBpA3vY/Ij
ksc+pMLnU5Yrle+3V/QCVsKwrCeIA9y0WVNjVVcwFsTLjX40gqRdyg+xauZ7FYGnAlnZeuR/xiDE
TVh7w2zGh2Ya4fnpjb0RPV45sDTH38v9kqqz3k2J0Wp9WvcmdWEna3ata4cPakxDy7cye4t7vQ4a
5IyBX7s0AsHR4uJzvtD4F001RrVGkIbz4j2qmlLvK+i7nZc2aPdZHrWb1nDK59pztoqMVzYwFwQn
BngH6Oy1cJCocq+iUW0Gw2z0+R4EfmIevC7aUjK7soF5u6EZvqvF40JwPsci02uyF8MELGQ1Hg4H
SXyHJ21onsZ5Sb7TH6u9+9s76eqySmobrWtu+jWevkkVeuEiZGrjGM13bVSBwuyg1Zh+aBjKc7d4
mbYfJjM8ZeOyBWG5ciGiaSUxyVTiaC+s7iMISAVdh4n3BVHQnxWwreZuKnI9PaLrPz5OyljMD+3g
jZ+sLiIZSCyEd/7+FUcxlIyDqiNX4jrhgjpTDSBDtQA2RZI+zQo0Gx81uMp7y6H7a8+F7qKVeHvZ
r06cWh3aDOiqweM6/9Iigi+DNKkeVE2sp69KOOX7VsXG9mBkw+jsIiEWGQAXpbW3+JclTyTWTrd/
xLXtRuPj//8I/fxHKDpyZotW6UGtat0biKr8e0555GAXVosvQm5sTPrK68MtQfwiRRsIGVfvQO2g
gxdhuxXoCkgMXuVsQHdu1r8kHU3Cw5xF86988uxw4124Ni7PCdExNXtQ/qugv5uzztWG1Ajisml/
xogjhy9xrirKUYDDzI/hnLg/dMnh+vv15ZEnlzdA/hEhrtZ3bIGqV6YRUGJuD1BlvWMIujHzdXsR
h8WatuyHrk3UYRfLjP7dkOB8QCTT6dA1rRm4pdY+p944vJROmcBaqVMXg+SiiAHbU7ba8n27OjAq
DgAMpZrqOnRLcSAunKY0AmUstaPAedIfx7R58dQRVnAlwhIf0VmPs3/xZQEpIARF7QLxkdUxys1p
0MyoMQK7NNrXae6nT0M+0O/R6xolEJqyE8KxaPNu0TmuPX3AYGQGye0FoPR8pbU6LsUoVMApBpDO
Pe52bnenTmY7AlNuqvHfzFMqR4D1I8NRVyfH6rJoBO1jBnYfZ0FaKcsHmJtu6Bf6UnFWm9g4lDFt
qLvbO/jqNLmYKRHT2b4QiVj0NC7BafI6uDGsV21e6D8J4RXINWSUcXa3h7u2jVBFIIziJQe/KW/N
PzOAwpwnq8nNQBXmq6K4eFsDFz6yxO0xM5blrTSU+fvtMa9NkSyWwhOSdYTlqzG1SGnCfiCS8tSp
+Woo9aIewadlRwpx7RaL//pgwJM8MkbJEjifIJqAuO4ODtumVpzfuEbp2W4ZB5Ci5qx20/H21ORP
X6UbMr8BGkbpAfzf6nREISbhmt3aAcTV8Emv+jLfl1P5UjfNSamS7E7jVnQfkf7V/TwMq43hr3xN
biKQ9bxwlMHXSsfghzAwcko7aOdpsu+UIbQjdBDNMWiKaWnuUfqAuGbmYt6yZ78ycfYsbscA8RBc
WjeJwmR0bPjrjGyZo5T+NfZhoovO76rwvwQZduJHkU6Fa5xKPCmmUpjq359YqUdLFRMAJNnIalsl
aN2XZq46QQn/827INVwKlYneRuxZC3KxXBVH2qhbogxXnnQ6VVJ4ksiC3s5qWM2l0Ye6pxPUo6GK
Q20Z6eBrtfdfJYl63a/s0dj4ytfWWqK35MWPL8GaQzcbi8pnFk7QK2PU97tsSuJ/qj7J47069KFy
NIq5Ve48cylxWm4c/UvDP9kSibg2byrZEigogYnrh2DS9VmdkUsKkiZv/KUbbV+pp7jxrST8hB9y
vEVHvra5/xxwFTthk9Mp2RzagdorZXLowIx8EpOnDvchaJO9i6Rp4WtJpNSH24f6yhVCAk+jEJQh
6FpvVVBs9HaasqLmCxdxVWGV3aJb1wN12JlR12+QP2WEsrpBAM/SUgbvKQkiq/vK0Cf0qs3QCqK0
MUMfe2lh+oU7TBt1iWuTIsECOIYgJvCR1U2F+DGyLzC5A5w+6wXhBbQPP8ZThQuQmIy5Cf5+DSV2
A0UtKeC/3i2mmsG5WQwrKGeUaB9F7DrtLqxsGp9JXbgbenNXUixZaoEMwbMGgGq1iI4ZJSpXvRXY
BVwhnk9QTfrYqZ+LPHe+Wl6vvuVzU3xCV3DauIWuDg3aHtoWBZ8L0Ri7yKgPjLYZTLy5INkNtX0w
U7NIHnQAR82jjsQWlPJ4Fr8U/v9fKjS8WyUCc0eklT/wl5aH6I/3HI+JoU27zgmMGFnqeBiSH+pQ
m7u5dpoNvPfleQRMhfkG24fnhpDwfCgdE47RFJoehGrUjDulbKtfqNHY8zHLDKs/uKqAK63WBd3Y
25vp8urRqf2wwhDxeGzXn9dVpr4bSSSCorCjPaJwUb5HXMzUP0t7iPvF6uLhv7eHvDwuDIkeEadS
KpasS5eakdfRaA1gdOu8f44UU+S7mhx2pyoi3uouX94BILBxX0fyFVTJRYCkegu0+EzYgT6U4j+a
M2vtMcq8ektg6do6InOB+onEqxHonn/BSe80O0LGPbDcpSmOaeqIZZ/MjmLd2Ubp7FM7nLZEUK7s
GuAuFEOBcEpNaHl+/tigbu/YrZU2XkDH1aiPbV3SlErqxJZInTZ8qtzB/Q3vt94qVV6+mmTBlFtI
h6V9zFrlikWc6emCGQ3L0vJ2aJlHR0F3UxzdNjJ+5q277OdRW8ROUePe3KO+mm7VIK4s+J+/Yd2a
qvUWQewoEqfCUtO3qO1EckgrLFT3bo+GuUmwH/71VSiTf7DtsvCO98TqG7uj2/UD6mMnnpwlfsIG
aDB2tfBSw7fxJUeLL6kaP5nz7luYdP3GtX95G8rRkdowkXOgACEX5I+vLWYy55IKx0kPLe3LTCEg
3BFO2F+azgRzMxXJB0LUEhn+3Ni4iK+cWE4rERLFf1Ipe3U9GXVrZ5lpK8FENebJVOBb56mjfO7A
A93dvhyufVZpikWEAN//QjQmg3i5FFManVBnaXx0T6IPXhLO+37JPuuTZ325PdyVI2TLhoKU5YBD
u7aVBgej4jOVKkFWxDi1ovgzzYecxRcHEw/0KfKbGSxa5Ez2Ri/3ysUkWesMi5giufEqBGv7CJVG
O4xP1Nln+5gOY+TcdY6w/sWCUvxFopIsmPKK/B1/bJvBqJKyji1x0nC8veORmVClhKqVucvQ3glL
ocR+e02vfUKeFHphdFel4M35iE0+CC+ZDHHqIC2ORwFAoLjz5saK72EROM1Djjrwx9tjXvuO9IYI
4OnnkrasDkeehijSmyCF9Q65hnFRp12uYHhhlZ330e6t5tCa+Za/8LVjQe2X6hirS19+NaiyQC/R
azc6xbBgJz/hNnzQhZF/bBsoi7cneHUsLN1J9gHYUWc/X9SE+pwCqgjUfDbWH9RUrXYhWjLevuxH
tdjYM9f2JmEXXw/OB6j5VX2ocNBLdJAUOqV6l/9UtbSM7rpM1MX+7ycFSoQYndWDfbB6wNp4aVoj
zb0gE85wxAHMCXdG10XGgzUvrfPl70dja9AqwMyWsHm1Lw0L2QRNUT3KQaOKWGcr3XjNTi3EoU2M
+Nft0a6tIcksDXamBiBE/v0f524KKyfOiDQCi/b+K7pMQIAARTXp4fY4154FHuJ3wBXX5lp2Q9K3
3LTPwoCuh5Xfe5EjXmiUuC+LBowVCTS3GEBCITX4MyLDazaGvxYKUB0hbaVqi8z7alFVdXAhxtRK
kC6em/uKgXUdBPvyqWwHiOmTVx9ZYnGH3UnaHvKiLb7env+1ky/F9tinUnfkomYQxWkVJtzgcV+F
LyG8tpeUnOW5sJaM5oNNV6jJjY3TeKWDiRkEMElEJaB6IC10/nXNQsN5NRReoEVzk76UZRP6LUae
xh1GLib+gUWYR66PvJquP9Evy19DC5PoU4EMxO/bC6DJ03ie5lIiA1VM/kA6SBnw/LdElF2HyivD
IM+wT/Eblvse0nwVIsigdY/q4EV3kZZ2WKzO1p0CJjjfkZZqh5Cu2bzLnDrd11axxbu59gxg1sRp
w+UNbNbqEola3VroAYZQqsrc3E9tVo8PVaoKKN5z1N8rGMI+3F6Kq0NyxLGOZifQEjxfCfR5+0gv
TSeYugVhNcWouxd+3ugeDHMyCM3i3Pp2e8h3Dspq9YHtvEPvgK+SS52PWSGSUeRjb+N6XrlaEKse
xsXsDEU7UmRuWh+OhW74ZaLkzS6OhwglUEP9ni5T+DH0VBR60zIuHrw6nIqTofQYutz+hVcuCH6W
JLaRwxMDrF4p4ZReaFhRSB+nSmrfm/Pe283k0UE36Eoy+pVu5QfLyFzrg1W1xlYWf+WjSPEtSjCI
DBAQrvbBtMyp2+Jnfpqn1nqh/N7v7cYtdmZC6qDZ1rwFh1xNGPIn1X4Zq7IB0Lpd3wiI5rQgGFBS
nNO4/mwmdq36qaJq97UH4vWY1eTY96EjhZLhiNjL8fZ6yxvvjw0hh6fdjsQuso6IzawB1HhTuREx
XfiCEFSJFZ3eh+NukM4eNIwxXLk92uVkufJkx10iEWUv9Hz71ZojvXhK/aUqRbGb+yw+OGacHz0l
EfeWm5YPHrfCHtZUs5ENre9AJvpeHCH0MRgaNZ/zoe1+bqM+XvQXu4uSp2aqBXWZ2N51iWc4PkiO
fF9Vnf7S1apxb89u5+M+0W5VaVbbi18h61L8B/AMfKb17VfEamL2yWA+hxhsvLU9khWhIN4L03Le
6ZiGbTG7Vw8OPFGqtBJrKoFQOhyE82kPHsl1OXe8snm6/K6b5PsoXXvTiXwszzpzlyyJe3/7K1/s
KXmAwLkSKwHUQ/n9fEzRuUoEhjt5GUtFPEX9ZP/j9fYP4Xn5Rs30YjklgENODPIUS7tuKM1GaKrN
qKYvS1omGC9rYVXvjWKcbYRuov4HpNBu68Bem50heSNEt/IRk3//R6jUV0Pb0O5JX7KkKx6WqFew
ABrBmGHfFn35+5WUvDCY6bAbgAWejzXEbtvGiZ2+TCGyU26kaT8NcBr/GIUYtkKza/OC7oPYL0Ua
vt3qbJaMnkemlnI2K9SHGotGjqv2D0BIk41s8tpnI1ZHs47bR6Idz6dlxgNvQJhnXDqV3Pa9+iLG
JLmzEsxWDkmkdVt+zpfHgNuGG4cxqR5qa9tgw0iINFs+mqBM+80SifvNDd02xCsv6Tj95YK8AdCq
LbWry2uHHcoRBPBP+RvgjVyKP3bLrGbURF2HL+gN8c/CSs3DkLXAknHT647VPDs/bMXTxC5PzOUH
vYbpm47j9eH2PlrFvdwC/AowN7ToqAgBJDv/FX1mWcO8CBa8V6cPKitvxfWvNJoG9aFxy8YndVqM
PQY40Q6h1C3B54vvDWiOsrys+mGXftFHWRxY1G42zm9ml5XDEwqrZncAzJbUFpKxahZx4w9W6G7E
EmsvP5lc05tEjY5RAaS8g6r/WPyuE7XZgNJ4c1JRu7Zf1Er62TBqBJJ2dVMN5UCQFePX0lEk/KRJ
n7anMrSgZdhKbmu7OXSTXxhNlp0/DOXoWT6wS2d8dHIrm5+dUOimT72k/+f211rHyPzu9wQJpi1I
FmBSqwrW6FTIRA91/ypwEN2X89xjmxAPpU/sZbi7ssU30WmV8Cn2NOWzSEvvLvH0qtuNGKaoO9Us
4y9d2EUbu2gdPcLZ1qjd0sYhQAMV6K42M+V1LyyVYXgdxNzj21lkWbzLOsV+iyrRdYfB7JqvCJnF
7ey7E7afXWWbLcF04yY7UF7V9DG14GjuVKF7yZs2JYq2cWNe7HRZdYTTAtQKjDpk2vOdLsreLNUu
SV/VearcXWzoiF32VvKatxhJ78tkbM2jF/Yu9u1u2LR3NoJhW4iVi9vGJsbBQhLpCzD7pNXnP8K1
yhGhgqZ7tXMgOT0Uyn+spFbbg+sVFEPLdNgXprMEt7fN5dQpnKEESqMNDMKFm0Nn9U0zKHb3CvKq
P051ODzYczLZfoeIvyP0XWnlyV6ZK/djZTvDxp1+ZXRaJFBnwMgS3KwJnGVoj1Ovev1r5KnI1naj
2h8txxr1O0pqavQTpnr3gcSwojU2ZJNUzkJXd6OwdnHRvENHQcdKRIJz0YMrI4rwvADdq67Y4dFV
YjIIzZ1/ua0W7mpdab7fXvIr40l3K9AHKAIBd1sdiMah0Ev1K3lrSeUjf5obU+y8Iq0+aHlW/raR
BUrvbg95eTnwQtP54gwSQTLLVfwxu0mJmnxfvEWEua4/l+EcKT5BpWKg8daH2GnbRtxw7KrcVA/5
pNj9kdC3qUq/B9f1zdKhZT4baW8ITFXNOlanjYtC/oSzpIJ2OVUOcIAgiMH1y73yx707l2Ps6fUo
3vR2zvPXqZ0j4FNNH35LES3bgoVf7jyki1hlHhb2H+XG89EYPrGmsa7ePKeYcZpWxpg/6aPD4vpc
d+53BI4NH+kH+3GuhbolUPDuQb+aLa0lMjeOHYy2dVOySfImgX0ag5gSyVs6TIaxg3Reig+THdbA
Hydz7r/FADqKvdOnSfUaD6mZ+TWX+/e2SecQKTvL/caF1kS7fgm9CIs00rFjpuZkIO08W8CC3YpW
WTUl2OpaTqlPd26ql7QbrIIodAFV4LdqaZivBfv8BYXN5GPuwVL3eyGKj9BTde+utsa+2TuTWKZ9
WyNjcAhLI8sjMAAtrpnQommct6HyOSmFnnyMI6f7J8T/YvliGwko5Sjy2DkL+hLcI3Wqf8kUJ/yG
mZZnPNrLNCcHJ3PC7DfYlLZ6SincG18LoUL88oysMfZWbEbhHtrSUD/mnZmNdB5l4gPWoa6OMMCt
6bGC9+k8GnlbvE5GW4mdNTlL+6DgBGw8DEkyN29sIZCP07BQMBxLLwPio0StA1tUrWLlePu8Xdld
pKuoWNJUB1x6ERarOF7GRSLerK4bH+emnL7oOPg9h9QxOX1mW/9W0tqaETLVRM42y7YqwZe/AMoM
OBtSOH4BaL3z/U31vOd0E8WgU9p/apQs/hLHebdvHBUaaZthvSYU1Xw1RRUegeZuwasux+cUg6lA
5YBd5K053VnjLIif6yFFQWCPx6T0wLB5iGZlO91NJSXKaxbbPCVuX7/0CDJle4+earrxsr9XvM/P
GQkXdyy/Q9IS1j3UzLLnpfR08SaKZXF8fEmF+tltjPZ5HIfW9TU9z595l51Tgf3rIyId2Ql6b+R+
Wnj87SBLqir5ooU0dL5bGWLqT0nWKtaWe8Xlm+CSrEmlZ6JOGpCr66it0WVBnKF+03BWepz1BGZr
nPM0+Qr1NAVBNbX8z+09umYHEpi5tDxpSVDShkG2HlPk+BJ53lC8De2ijQdFHYsvwm2L5lAOksGb
xRbG4n6qtSL5usSeke/0QhlfRi2pMb1UjCi1vt/+Te8P/tnnkmEia0DZWTL017UeaykQcRhz7UNT
Npn3WoVx332YSeL150hN2nE/tLFn+1lhevHH2Zos5cVJqxlLKbUcJJ44ibMvCO6V407tBvxG9Frp
0sPQzEX6DdOLsbrr8nn0vkxVP0eHEnH11wYZqOkTiqf5dKxCI1I3gpx3/cbVpGgboBTHu8Yf6wff
qPvU7QvT+IA9+vKgztHyH7cvC+Ozo4fRndHVXhKIuuZcevEovEcPBYLswez6LjDsusz2MUaGz7aZ
mWbQZHH97IyUK+4wpOuVZ61Ih/yrZwkxf8odyp27pnDyIAt1MWyUaNYkbIn7goHBgaI0xAu5JkXE
9lgkTp71b2qLuh1kUaNENFYty+jTMLaO8PNF8eL7XFgjFu1ZX/sdELzPS2RGxiGlhcG/PdldtZGy
Xdw1/BZkrzFgBGkjnSfO7zoRJ0Nf5MP0VuSlo92jjhe9LqIuH0OoFbu0yPLvdWgIiLbOMH1ZRlds
hC4Xp5cfwNgAsCnLXl4yQ5iU+uh405vZY8no48Bi/srtRli7UQOuoHbxFt78skRA100Wy0DkAdNA
AOh8zkZMt9nEEOlNhRj/jzoOj/MSJUfpR+InpOWeP7kp0mqaE5YfWhLdF0onWzDey1xZ/gpK3rJU
SHPKW638NOm10ZGUvEG+Qle3r2uz2yvFpD8q0JKi3aAU2vSgDshRl+hOFf9H2nntuI1E6/qJCDCH
W0pqqYMtt+2xad8Qjsw58+n3V70PsFsUIaJ9BoMZYDxAqYoVVvjDozbacTS7fZVpo5ASgXM4SrMW
vzPMttf30tDA9VaclJr9YDTwxIxJ2TJ7vb74+NXUUeHCkjFzAS6CYQXWByiXiVJqU2ITmqr9T96P
bD4UnTq/99v5l8WPTIDH1tZBaiSEv+Ihf5YKU3ojHJgTBfoYjSOibiBxKLFefkY90oOuTMQClrp1
F8b2bx19jM8yBsLvk7QpnbfW0hnvRU0cwgv8zWVNZ44Emau1pzPXeY2ifzN/KBtbP9qRGnwKu9lw
59HhfFhdbXi37/ar/FaA+AW7FRQyVbWXHf0qvqdkX1PG7s3z3PTtl95Pmgh98UCxDj496w9ak/6N
YGh+uT3q9dEk06LOS+uA0aGRXS4w5p2jUzaGdbbhS/Uu8LvkrrfM+VvWNvG7ror+3h7vKouhfEBE
L/h6Qo1/CZRtrL5uBik0zvMMGCSr1PFz19bdTnjSv/nauxxqMbXZTGrJLmLjbOYZnnp2WOP3IgMH
2YdVONwhAhgdEydLD6M2xme0ALYYn9fBFdazlAmp2wPQI4BZlCyCAvXqmA7feUREMbnXs7JsTrVf
z4nbOVV9QuEZ6I0Z29mvvB0Kg5gBn4D7tK309z2do5/a3MfPFV5U3Q7j1eguT8Jpq3tyve80geBD
NZ0EGMcasUNe7TsJ6v9IEKqeS2lASF0eu71s1sNnJEvQL1OlOT36dHKLt3YZcLASMntCNIp63LKH
YjraWMdE6Gccj+Wdb1vlrgl167mg0nqi0BDc3954LyTtiygDyQEUaUGVYc0u+pCX83SaaNRLuCvn
iXtVOSaEFZrrJ6mpuKUM2OUhbGUkpW3ZHO+VbgB42waNI/EiQwPZ9TD4pV0cGX5/xCZaOZNFjcOT
NncSZlaTLv8p1ciejlabt6dOkScfxFhRJW5lj1aR7XxVjveFqqXOAczQYBy7VsF/S42SXqGOpNuJ
q2b5JHgs1hzsG1UykmejM/QjmgIdwlOyNHyiIFjn38Gvql90bZa4GQQXye2jcrgP237yH2oAZ16G
tstz1DWd/zSQJhdujVE40tX50Bp/bq/q9XFGdwDIFeVBGg8AeC4X1WiaoitqxTq39MvCvZ8ZvnTI
oZvT9ew6f4tf9aKZvPyIxDKUQahCC4+ly/HABUkQBmTjrHS4uu60Qif6S2hNuLVsyEerspr5qExR
l7mk/31x0Hqu63sAcNIpjCy1/T4UYNURW5uhN4je774DmKO4kYNZHRIgiUJZr8mI224v1NovJ7gV
8Ays2XhYFiuVlXCGgiFpz34Ays+qMjXcq3Ojny0qpsbnQO+kHSBwSf2bJV1ySGhf2R+Uqs0r18xR
3j5EoEyOdUmxAEhtV/SJKwOf6H5ITlHsoO/l6SdWPJi32svX0aMgc+PuiEgIlr9L9fUgiTqzwtfj
zJFAbiwqQlfOLe2hKYrSrR3J2edj9d3pUevnDXlzq5WslM1lgaqGvH51O2G9ZOfJ0LXniZfzWXH8
8HsBDBYh50g/zlNXf6mbvt/iy4tttNhmIJqAEIAJJQhavsVSm0ozCsPFuRkx3dgj9+bvrdLWTuXY
+PvRrpv2nusxO2VBgb/Z7a1y/SSTQtAS4HGk4GwvBy/0wohsI63PGXz6k1zB7trJtk/cShnSywM5
+XF7wJUXALotj5SBBimQ28XWRMapMLMp7s8FPMV+P/rFqAgd9gBbgXDYhX0ZkCpkyX+3h11ZZOoe
graIuwgcO/GzXj08bVLNsx12w9kmUUo9fgCmnZaF999+CJqy+V1TdzHe5bORF58sf2o37q7V8eHr
qEyQBscyzO1qKScMK7qzjZ9EAhAEy+VOm4DfTk7tp+w4E5a3NKHJcSwkQ97q/Kwtu4Co8IVpZfL6
Xs5fG/C/TJWkP8d4rFTAEOPIvtPt3n/WciT+0BmVqH6PUrRR2FjZXyLIpIrAZQRdYfG5aXQ5fTk5
zHsGjqUOEazGEIOVn6ofcZsOvrMVYqxcfvCGgBSIninP8FJAJTcTrWL3DufRtqLxIR+1/C93fKrt
E8tMmkc0/5PfiWghHpXU8X8NtdVL+7oae3+nSr2pP2qDmkhHKa8lnFIDMympj1lm5iKv2oFM1e0Y
0fM+Mg+39+hLVHB5EwjGE4UgKuEksMs63aDGalFM+XyOlWh4ViE8avsSbTF6+ZpfPo1BEn8IA8rT
uxkl6fAgmQS4+7nv2/qxCcOooBmKGJxb4OACxg5708qdHHrCO5StSudUwldo3MGqS+0xVwo18crO
TIZdkY7WX3lula/Q7Dl/EXVo56gVA4KkwxzgF317otebAooMAiHCJ1JglhaJ1phaSqlZEioKmhyf
ah6l/wKyz3cZtNM9p6LfCMeu256UsTh8wiZAEFzNRfe8VbDfduS6Pyt2laSz2+VjTCvYrJre1ewu
6+65BvUEfzN71r+HXTQ8cpZC52CgsBvv1dzA4dSIKu0r2rtd9KyYs/nzrWsinKW4Dyn+Cazn4oBK
GSr+Y6PPZ9UJFc3tMEXF/8qJHnry4ztUmTH1uz3i9ZXAiELLiUwXLMeyElaPpTMP0jCfW72O3UFP
1YdglD77dskFVcid/CvnJjreHvT601MoEaotvK6Uopcs68LuM7uG/nku1GLa53miu8kIs8dO5dMw
WvXn28Ndh4yXwy2uHxxp8AT0B/ncT2i/w7NpvyPM7GXxpG48MNeRi4DDUnchsSWrXwania2PSlqX
8rnMpubO6gffuqP2ZKQ/m0ZYuSRqg7oC0DZ0IYs5sZNdNCaj80ZuKFkOhQRUloT2AZagyxS7izLH
mkLfOFvKVM8uvXoVHGAgHxrc1jaO1cq3FJE4VzvQPK5csfiv3lQ9tKsiR8Li3PTpfARSMaH6aKR4
89aNeU/Okyl3tz/n2og8oBbAADYQScDliKFf63gmj8pZqSQooFYSHp1RH9NdkHXBfh6arWhlZf+I
0pTQWgMCBBLgcsA6aJQGuJZ6zvt5nA96ZvT2BznVHbx5VNXXN/JUcfFdPgCEgYLnJvRehDrf5XDY
u6lOXzvKuYi4YDIJoZcjzom1ulEFv45GBJqQ7gaBiMhwFvAUKSxnQEOJeh7aotspjU4jKDWGuwyb
6B1ZlXyP/FG8x2uVOvKbPyEnhIRKWB6h9b34hH2gaWNFafacpFXyEKKmdK/5IE86yJl7xIw2YaNi
Lss1hYEBs5Yghs26+IRRRXERx0IVv+Vc341hPB4Lp+me8jQInxQ/dnYOjsXP+Jyo75Dkd3ZR3U0H
BMA2rRpWLlyh5EOVBnALRBdxhbw6LyTZVa5hZXfmSU4/zbWS/M6J/k861+7g5kqmz3tFUm1p45yu
bWKq02g9irrbVZ2xG8opEmJyZ7q+2tEZ7D5yJXEDmZpvbTxjq2MZUDMQc6ZOu8yZKUDpCRxN+WwU
Vf+9iqX6Ex6HAKJ7xQg2HrDVsQSOglwXbNqy4F2g0hCqI/MqtWz83fsB9rnktL3+o+hszOdvb9y1
ryekQrHLkwWJbrGPlFh35ppK6hmBHOeEKj6qcXHe3DmNPH+j2Q8nsp6j/24PujZFECLggV628LJw
VZR613X1rJwjFOOfMaSQHzK1wviQxgsd1H8YTHQx0C6gYLrcn21jl5NPo+NcJHNcPsroTh40W0JV
OJJSY2M5V65yKjPg4/AWAmd1lXgOdofoUcxVbhqxs08Qf5JJtB31e1UN0r5DffyN9lTibTSIN7kC
CD/4hIurZw6zUC+kVDtbkl3tISpoOcxlO94L5QlXqTXrji2tbODWVz4hMDIqVzyQtBaWDbHJqruh
m3Xun6hUv/Fsp8oPainNiUdO198KnwJYhKUgLSCAskAdxI95dcXYZAfOPJnUV6M6vR/y/k/ZwPBo
Uyrk7M9E23ITWjkVDChk/zkSBLCLU2HZeTlG1LTOplbK3a9eyM+dqEEa3ZE97VP+VrEq3bco2s8b
wuprQxN7WPj5AvBnZS/nGqVGjNxGrJ0lSyo/gN7KkqOlTZl9BLSWfCdDGmDYZsO/xD0majlIM1I0
oeK+WGQzSNo85A4/z5KZ7OvGyrqDEs3+uzmwq7PcpUW9UdBb20PC3E1o2Qo5k8VUA6ycZK3R1DNl
Y+lDhN2Pta+KPk7uEnPOko2FXenJmZY4kgKtAVJj2QgblRLaGEzlD4hzBQ926GTm3spayga5ND8Q
oEV3vZKgWtZm7YOkWUH0Piyl4IF6ivLx9p10DZbDHYvAizxe8BAgI1x+ZVtLgwRmdPohCky+ddG3
mu5G+Rh9LOp5fORVae+beCqR1DcHGOrGiExeOda/wU1Ss8ZypthBsN/Sgr+OoKgxU9gQck2cuWVr
SakBw1lGW3/w4YIkbuSXhBWAtZ5AAFEPVgfpUwK2yo0mPOM33r2Xu/EypGHzkc0Kyg+nbumoA4ot
CbHtatn05R/0oUHgh4bxhMaNdQyVJPuY13l/aNVId80uqB8GI+43Lprrw2erkNjpOQlW+ZX8MKVx
bIxze/xAQBN3uzECAzdSHnlGlyJ2XFuFA9lUsrplEXP9bLAfKc4CZ6LFBfvgcjvkZZv2sVMOHyZf
6//MttPewwlqpP+A7/MEG3pgBW9+qUCYUr0iKMfA4apiqU8ZPkltaJ+zQDmGdaKqbtPGBRS2zP6Y
zZX/4/aWvz7sIo3ErQy1PN6Al9P56g4P52hoEXa2cDNoiz993xvUR03/64Cv+KfbQ12fLmyFAfgQ
Pwl7WLby5XLqWcBjmyf1e8y15vtOH/P7riqs5OAMmf+gp/5w7sNOPoRtotW7Cr3L/wytDQtk0pXI
C7Wp+BUlStFu7PCrPAjGBdhTja4tGBeAa5c/S639qgXyUr/POrX6A414hOtEL6M43Z7/1W4S/lDk
kSipCBX9JZm5daJcV/xueg+rwx6Oeh5yYvSWFN1ogvxPMJvm3f/fiIsF92Oz1SdUY993MDWanWTr
6ckP2uYpAg9zjCL1eHu85WYSPhV0gAAYACpnFy/eqspsJEhNUfauzPXknmdZe1do/lkJkzdTA1+G
QnEYkRb+QRnz8qOlVTblQZll7yLLp8el43EMxC8tPEC02JbbrflDQUBu2iUKoi23p7m8jsTYtE4g
2lPgBuupXI7dNcaoDp2dvhtHelJRWpnQADPbDcxOKVHFsrU/OeLT326PKt6eV/ewYLe+UBS402lp
Axm8HNVqlFZWR9n/2uEYkf3U87L3QLv5p2qqZOddjG1c9hHXQcP8oKBX5eyqOdjSNFjM/OU3iLI+
4Z7QL7mqdtPL6v15lr6ipe2H+yp3ZDKRCoD474FqZgnkyqx8oDtBXR5uT3/5Dv3v2FBsOT90uWlh
Xc5foc2s9qjee/HY9we7C+JdKfvGXRH6knOyjMT6WxG8vW/0vD7KeRvGh9mspY2fsboCr37FYt/1
TTM0fYMD4qQVzXBKtXIE3Rppc/1sRtH4Z5j1GHmOuNa3vCzF/Jbfn0YWW100z65YUamf4auVaNJX
CF84h5eTrj03JdkEzz62gbdXexFxvCw2sDpSM3gKsKLEMrx6FozIkKs6GEIPIHEtf5TVXJXcUcFu
dk8EEjzqTWsnf4hZh2Ne5s3WRbK4Kv93eGIOIR2L/ueSf2fNRklcWwWeX2OG6JRZfJ7zvPqWOGD0
ibJycyPmXTtc0DJ4BWgW6hy0y/lq0uQEQ2EF+GUM9rCfKe4fQLTF2r7lSqMfq0vWuO9je4p3bQHh
akc1Wao2YuG1T4yvED07gSDiKbr8FXNVdkoxl4Fn4cB9GjTH32tTY+wrE9D27Q+8PpQALJFjk9aI
P3/1gSUjZfzZCDxlHJIvtSqUclQH9o/S9tZW3rY2GG8fsTXkOgqOiwtTU2DHmy0Gu/h4ju8oNOrp
XZlWJe7uSmSob8uBXzYPxu1AqnnLSV8Wq8hbPsyNXflfw6pWQLkkWjjdDVITzAeouIP1tkf2ZThQ
6uTbLwSypTia2rRjUAiVJaNC33Kw1GSflKX9YQqHwA386e3Cv5T+CaKE8QeKhUu2H8W1IO3lUvqq
E6e5pWMhnpf2Qf7Z0cN0y0hm5VzYZNyOkBtgestGkV4j3ilhlPgV5Ei4Y57zgwLY7L6by1Mz9c7n
XIusOy2RhsS1C6zGN87lys4hVOQiEvkP/1p8y5IOGACqJvBaZYpPTTe1j10IFAMeEs/87SOxzETF
l2QwauG0F4DxLZ2mDGoy5JidxAtb1Pl7K5Cs32GZ19Ge/786ZENcR7s5kalodvMsF7vKFiC7HGxO
v6+a8s12deIHgRKFnCbaZsBFLg+pH4zZmKYKW6tUhiPMCmpIWYhYazm23YPCGmzBQ9a+N9+a8iYE
AOtqvbMkkuomNDJPV/u/gZXN2Z4iq6PtGu6+kzVL0dmHsnPwfc0+1drW8GufW8juidoZJYGXDOLV
rRSoma6kkY8lkxFr31N7QEw7nPUfORf/79tfe3Uoqqsw82Whfyn+/NVQphV0jebUsddFoeTvZDR8
cheZ1qF0RzmtNtK6lfeUkJ8etMLjTR9rkUnq6hiPLRQFL507rf5YlEYmfzBjsxz+o45rObvZ6fvs
l68ozbE2KME8357tyoNq847zoIpSK53py9mWAJ/9ILVjrwz0CVAEQsd/yTX1z5bWGP1dZo7hFsB5
dYEFkE30QihiL+JVFPD4wIkUe3puTuPOHA0rJWKje3f241H5fnuCa6OJIplJmVcA0hej+e1Ya2NU
JTiHjX5Gab4KZuucZXam/oyGQX/7G4PsD6mzDH5LyLFcrmfaZeCHZCv2Ch27Mnfglsz3bVPMp8oq
wi2Uyfrk/m+0RdDpq/ColSCKPa1FluN5qubafwQybfy223BL+2BtsBfPLEHJpNS3mJoBAF7vJbyF
8zLx249jnMb2bu4wp31WIXQbG7fu2skQMGKowNw5V5gwCn2FNNVT5KmS1meuUSKZo+agl9xMowh3
DAbbKTQgpH3zG3Hgof2Hk0FrkC0jMHg4aVx+yZKufRGUVuI1TW39aKzJOirxkBwKqdGeI8CpW8/M
6voicykU/bAMWKpZtLrZRSqgaW9QanneOwnaAa6KeNKwy+RqswW6Ohy1fTRIwMPzhF7Ory/Dvi3R
pfbMUIPp2tTKnOwa2cp2rT3UG7ZDYrEWOQqdB5H5w7ClqLQI9Ca/bfI2jVPP6Qa7epSnaNYeB6gd
G9HrynXmwBSjswkdiY+3uE41ywn6utIyz89GM71TIt2IRzca6unOqKR5fiisVN9SPFkdFGFYZB9V
RBaWgdeghVbVCyPKbvRz5M9GMDuu1I1Ds2+LRDPvFMRxt6wmVz4fTq50OJFBoyi/TEwChAwNtZIT
TzLqENUYhQKoXpNz+2UEQTaHe3P7Il2dJW8VZDWQ/eDaLvfLpNZjMDdF4hnVNHxz8vE0BapW7spK
yVpK3EO7leyJt2e5aWiXQdXkiwLUWbxNCmD0eEKgxpuzIv+oz9y2lHhns9sZFbfsOzrmoNplubOy
t7/KqAujyIpYO0/jsqc7w0izMVdIPUrbWXVnlAjJWEmTae/SGRf5XTiqWtS5QenL9q6Wst7+cnux
174u+ASRPjhCo1/8+asgBNG4HjkTM/PULCl+270jvTN7zfR3ENTH49vHQhqIhEFEICAkL8dyJGR7
I7/GWzOojKdIyfP/SI18343l9sftodauASFpQauObgfh5OVQkt4SiiB87+V+oIz7bGqt4ACna8ta
YG35AHiBpCI41rhyLscpalMd9NbKvSC0jZ/0rm1MJbsc2Y4cL9zbc1odS6DEqYkIeZzFO4H4lYkx
t5N5dmOkJ9R3ig84O1sWihHaFrtudSxuTzDaNFyu8uWgQ3MP2mjqVQnuV/dJMjTHNueKOCqQyz/f
ntja8VOJ04iFHbbhspKKFkDoFAbupEkfmzh/yIZrwxo5JwOiI243jn9qXRvvbw+6OkNgKWAuiffR
xbr8crAR5qJL2fh10uhPaZt2vyej7qe90YJH3t8ebO1Ko1aLUBV5GrSc5acToC1FZufHaZ5axzrX
ssmNlBoEhzyrAfbfOZz5u9uDrs2QJJ2+FVKzghZyOUMHzWUp0nFgteW6iNzRAd5aaJP9WAbWFrxh
dSzB50ZUgpqAvhiL8p+p+rOfeY4x0IY24YYdCmPAVkrRwq2G4NpqvqgAMjWQrsvDHelWZJupiZ4j
hfDsDuGhNAMKXNcHJatD+4Gc+I19OJGYQ1MHPPr/hlzsFhuAdYklW+5lDeokT1Gq9d9xrKqrnV3J
3cehoml0++utTlLoQHEp061ZAkbiqu2bIW0Lz5Tx5YJ5Pr73pUiJ3R4/9/tJifNP/zAgiRKXmBBN
0hdNKGNu5lJxssILrTA7DnxO1zQjeddldfPI8zRvXGerE3w13mLLDEaQpXqQF95Q8ewxQz4ipUf9
D7F3/iNVSnujtikO2fKVp2xPtRFkDAjHxV09NWyXoKkLz5KzOtvX5qjCiyvsaiM0XDsLRAhCdByZ
Hf59ee7KsXO6gAIOfsNd9S1VNOnUBFnx3E7O2/CTL7tSoG8JIDDZ4b27HGluBcsl7wsPX8BYPaTg
NH5UabgZAq59KqEfKKT2sPu66kIHeRzjX1N4sVUHz1lR+Z/iuelOsOw+5lWtbQRFW8MtPtQAihfI
aFx4tS0c+Posd9wiV6SC+r8alHvTav4h5YQJBcRA7H6+3SI0IW525k7Vc68GiKDvrdjS7kw/q6tP
Rq0mWzpvazuRmgSqaVDXhfvK5XcLpbxKgnAoEKc3rA+x1EUI2lWlsfHErSS2hOYElzQIuUmWed4w
9onfTEbudUjg+4+2GsrdMS3N6liSuTy1Bi4Wu9oPCxkiULkl4rz2FV+PvnjzZKsR4YpNaDRr8nNQ
JEFzl2VK4bgJcgXy3ilxYLp9ha2tq1hQATYVzcHFFZbXJgJEsZJ7Y5fFw1GVlKG6y3t5Czm4Pg6Z
H9w91EqXjcCqzSjokyp4iMNK5S8nUobyg0P5543SLC8HXCizoHwshFGXvraxNU7FHHWchCrKpGOY
1Q/6iMxSmlvvw6Lw8394dNj8IpQlDaLFerkx63L2JbLAwtNHv6/cdPCL/RSk86mu2s7chYazBfVa
3aOAH+ARgBmkXXc5Yl5pSVk1UuFJ0lA/2MXc7HJwWn9n2oJHTmvzjF1Yej+qvHy3N8ta1Gm8Gnlx
5Os2H7QhTUpvbmL7II3DdEqlJnOTJg+PM4aVX53Sl/b/MCgQUAF7p7a9vGcQ1SkDLMULDw00dIiw
F7TdcoCgHBPK7GWu8W5nD/rWk7S6YS2MxXFWAfliLBLcMhlKOuUBF45N7+QodYllHwTmbePpW13T
V+MsvqYzy1QkYpOgZagOMFujX9gHKkJ1iqb8IUKj/F0StO3T7UVde3CRJed9Mgk/gfBd7qEItTIQ
fCJ/mDNpPMZozcl3lTaW2hNqqca0ca2uDqchkykq96Qsi8CFrKHpxtpJPDRQVOknLlZd8k7ujNLs
XdEtjr/dnt7ax0PRS6b/AiMDmNTl9Fp95O0N2xzSUE2hTlFSAsKqdswth9i1G5v+gGBkUXRFIfBy
IFOpjALz6tSzkiL62RZqMJ8KKIT5XQlJClqeoXWn23NbHVJkfjpSBZQHF3Ob1UmTJ6fNPCy5svDs
GGDb//aF0jYPQYuRxC5FRa3eiC+WMLCXa5UZgsWAJHttJUoPvbLkyJIwBJwD40czg9q9I5rKlD+K
3hfzPtPTVD12PXKn53RIFQs10LrVDDTw9CHsXKuAu3WsqyaMniaCvf9ur8raDiMvBXwtDIkpgl9+
iKY1g65C/NfTy2D+lMNp7N0pTqf7IHOcT7fHWjuy9IWAEvEVqJcsdjPZb5tHmpR6HVzMei+HYTl8
Uls99l2ZSvzOSeLvtj1n5sa4a7saLBpHiAleAyyQVGiJQji0fd2lzhdIzK0U7RR8VrdQf2t7TIRA
SAkLqumyxJWPdSvF5ZR5DcpX/l6N/OkvRssysr5+/t1olOl4e0nXpiY0X6hpIJB0VfC20gL08BSx
qaWsHZ/Ddq7TY13Y+bC7PdDaPhGHRzMFQPYKM8ILZsxJTlbaJqkWur1SR93JlqeuuWvCabA3XszV
hUQ2kqMKSgUM5eW2zMoeO3gThFvejuMxQqrr0Z6xZXOjNrKsXRyOo/8vS4kvuGi+U8paGg/VCcAy
WZVyT4nxPjvMhU83RAdy/uf2Sq5ODTcvEdCxJ5e1tSQr0QZuSX5NqY1o/3Qh7qsR4qjDTm3H0NzH
4Om2zPNEhLFMSMViCpF9wQpZHL0s0YpkQk7NGy3sQww5zjvXN+dmb832BDuX/t8TcDv/lMVJ+YG6
avnz9qzXzj5pCMVYklUy1cUHxVWJ252OgSdjJh+5fisrJdzbNoDJVAK3khuzQjgzsswvtwdeW24Q
xkwcQC7X3CL2iqeYZ5Lk37MLST4QrKNLbfatY+5pBjf/NSDY5o0gYXWuBFx4TQplnGXMLpel1lut
lHltbg3xXeLAVn2QpLKrf0jxHCJ5WLc4TLlIzCVbQe762NwEAsvGjbBY5yotjUFgQb1ZoyIQGHFm
PeJIItA5dpp/G+2w0dxeA0m30Q1buyBoKtDzhwh+zRmRzakxJ6mh4h4jOYkLeNKMj7bJxfcR3kwc
bpWo1wAsILrgVAF84tguOVVlg9yyncTU3etB+WKM4b0+qFTd5W4MnkKrTr7XcR8+xLJVf1GTHLcW
Q80+Kd1kPN/eYddLzvtJ9YxFp/PPA3N5VynRWFgzoEFP8psKf3DJerTbLA5hBaFv6ZZgSkDsO2Pz
4fa41zubcV9EnXluYCssApoe9EXUW3boaVZfHtVU9+MDB9dod2nUzeJTl8lGPLqCSxVjwmGhMSg4
I4t7RJ5HhKYQciTTbhPL7a05PakURYf/HEmra5fWkmk9jJHTpHeTn/wmTWicwFXjsdxiDV5fafwU
EgCcvWkaXPEhLQuuu9FZkRdXZDYzxJU/5RDN0UNW4VJz8EdzbI8SdvVkCFJm74w20a3j7U+wsgn5
EUgfwNagZHstqU5pIDcyGvpWTASLiHbR/sq1znDLpDEPVoStAO6agNbYxJMXmQP/MQ2QGidLaTY1
fq6jAaG7KVRY0K0ENCzO6KsOW6nOLYKiY+jNo20iUKGXSnZHLQ+ZwdvzXh1IwN9F25Sy4OJSLSYZ
3JIShF4VQrNFaDiJhrvUSustXM3GQMtno1Zr06jiioE0pzpFFCnQUUZRotz4kGtnCdQOSnYC6s6F
crlydi3LSWKPkdckaLy5VLpk+aijzTXcVSbEe1QK5WrL9VUki5ePMrsGTigEGjh2KGteDlrRqpXy
QI28AD2Q8BEK8fjTUdLg/VjkY3oEVRGOrjbM/TGfKjPZ+Iare5eJEBAIUqO5FKFVI6NTtKrC3bHv
ii+WFg5PfdgGxt0YUB9y0yZEMTsoYnM+xFRrdVcZ+8HMYR7Yyp+8lNtqf3tXXT8hrAcRkSY6j/wt
LtpX27fV5dj3nTL24sHIv6TyXNNrwZPuYGaco9tjrW0sRNhRMaXIxJW2OCphUyqNMseJ10IJGt+h
zqIiFV7Xo7NV/FkfSZhVCHfSa6BlhAZkGzbMKtDNaV+CnG3/YgxRbnVV1paPWJn6HdAC/rmoTcSp
2lSWlADuUdP38hgW36S+/TXNkxVsbJ21KQnZYmJYDgKVkMsPlfoI0WX4PHv8jCE9oNLaoTNOX6DZ
QJ6t3fGI/GHKwoMDLGTx3GQmOPgcTXYvCkNr+ugUQxr9QE8qil1MGcvofWKHvQ8nUK66Yy+1wbkd
TH9LVGftgX/9KxYPvKz1WDNkVey1bSOfejtFIDAjcN63Q60/GKmhPoKs6PqNlGttWHE5CMMhcIVL
wEZME9foyjD2rHDIk30QBPo9cjnyZ3BWuNHNHXIST5BX5y1Z97WNhKQ6mCOhl3PVM4i6AZf4So29
CHz8I2BK4hfVwjhK6M2bW5Dy1dGoo7+UIIDjLiJWJ5ygqQ9j7KEblh6qaXQ+OVE5UcIbo0+3D/3a
duJ2B7Ml8Pn0ly73bdHnlW6USQxvKkTYEaOAsnUhgcbxLmgCQ901lgYIt0ySNHIDaKg7WQl1++Pt
X7E2YURCREJCSgJu//JX1ErXzT2EOM/2EUHayWOklM9FFg2Wq/UFpre3h1t72pBspnf9QiVfvjIq
FLF2SHlCSwo9f3pD/jJ0uCDEiCb+B6Y73hhufXb/N5y4O15d4kGlT8qcZdjbmlpSH/CSs5zncp6B
V5DcRluv2NoheSkpCdS4iHkuh8ua1lZrpQg8E3Ob9ClTZb9B+hGfm+hYx4703fKrwTiEUm2Wd7cX
dnWmlCgAdPB+XJXOeAanEVoUcH3DHD5igiQcVaQy3ds5mo+3x1r9iLCS4f8JdsJVYXYawN7WjBVW
yrDD7Mx4rMpOdoHph/vQGq03N7AF3UIGuw03F3WTxQ0v6dGE2psUeLOu5+M+zMzA2UtzF2xc8Gtr
SPBOOZ3CBO/J4oK3hha8vdTFXtNW0Tmu60wUXaQkq3atqnbqxrTWlpHSC8hCELgAthZHz8n6zO8q
wvWR/hMmTbNu/JCmQjvY9hB/mUdt8+1YneALoNHmSSYyv9yfWkIx1AQk4uVZ0N+lfeiUOykpWuRB
EefZ394lq4PRWBZdNR7MJZENG4GgQHgx9EJVq7MDuofF5KpIjLQI1yEedXu01cUEQoVxm/A1WqI1
zQbf+jqyQm+gRfEOS4XynQJicw8KJzZ2kRwRK759RMqPIJuEBj1Z7+ViKrBzprgjv0GSN0dzp/1r
1H7ynFfdcFCGPtxYzrUJvhpu+TLVpil1BdLOXoFp1T6fR9I4JCoO5MfR35lqwp9/mZ7gwhlAtK8a
lN0Izx6jIj4fcoq/AcK9MyYT+7u8MyfXL43+H65q2oNUjQkWhRnl5XJWph9VCo0FrzdzZdqVUjV9
bpLWd45E+tr97cmtJTscAUOQ4hH2WFYOVJShhoGKhZcqlXxQqfmdSmD2j2YoO5Jra02BsLbsuDMW
PT9uD732HSl+QiSG8k7cutg2mNOlMu5fiTe12rdUGuXYNYMmedSVEU/TQE6/3h5v7U2i1snCcsNQ
a12MlyRZY+TSCD3DMqs/lFbbfJ8VSX7ozUI7Ec46J8ev1flwe9i100/Ji7+E1O4VZxqxFJhtVgeQ
shvV+3GgELWrTUhMeVxK2cbZWB2MNEN4NMOBX8q3tVYRNYEcpqDU+saDAc0JMay+O9SW3o13/zAz
sKhkAoBmgBBfbtRUjvI2NlIsawKoEgifZs+2lNIwaozwXwKKF/wdkBnQ/UuGYzYG2dwjIOaNUlfN
JwsXnx9mGeYf0Bgy3HbCxcBV+0DdYjyvblIEdwBfCN2tZUd0HC0rJiUmIY2r+pte2PZ7Atn5OEdo
pp4yCuvWxn5ZjCjAk5x56nicCpKrJdQqIRh2SimkQtXO8qNa2F8VvQkxs5ifhqxMNmLvxaH439H+
h7Mza65TZ9bwL6KKebiFNdnYjjNn54bK3snHDGIQIH79echVjFd5Vc51UtYSklqt7nfwyCk2hTZA
2burtyw0kCfOWD+6+ozvbIoisxkqHHiSozDSPhoga92vnWvJGzv19cCw69g0FGc5atCYXm6eLkuq
vLSX+rFIMnWfFu1nycIOkGwS45KXC2mHqJa/azYzWyqT9NGBjbCg6DG9HLSGs5o4Tdo8pr6vABtW
VjCcqtxeuEecxML9bx7aG7fjtYkC0EOaCrkNoL+7iU5dmpgFR+WRaG+crGoILrqF7VaK9drzoNwq
Qnz+1qC7OPB7omjFwCbnUUW6uBs0zSYFbUg0j52yhuOUr4Z9TFO5PhbgTW7xuG2+2h8FM+q8NFQs
mx4yRxOzg10cGLo8AcziBMfUAFGzCacn0IFrfbn14t8fDQYKQGrTWqAWxVnczaqzjKSa6iE4ZgmK
LYmy7Q94kU/hZvL1bvTH9sZNfHU88sNNyNnhXbobby5MQ5uFFxyLVninoWFnNrwEj8CGlggK+Y3h
9ov2e3pbnrHVFqhJ7XanQQT1M80MjpUvuu+5NnZHMbr5mUL1LZb/lSUDH8e8cEMhTdwXcI3BgY7Z
29gl1K1zaFNzjBpz/EtuCxuD1ixtza2MCdJx31N1urlIrGYJjgsG5mFqt+7RzrBUMI2mPrkaal4t
PPkzIjzmjSD6en6MvN1MiFVw2+9FN3ErrM3EnYLjVFjByTVmiYdfeoundGuU3cY30wCUhhyDI3HM
iOnwuafMxWng7Wv29S7c5rLtP96YgBi2bfPH072cDUs0Vh8cUYLdzBZnmxoJcgK+M8pjPg5B+PZ4
12a1oZqog2wNvL20DJy6rrexzDsOq1ec8pX3M+VE8/T2KNdmtSGKHRpWmA/sR9ETXfRjnfrHfvXd
SwmVLwt7s/Ho8FuKXB70y9/OCwsgQPyg34zN7W6Pc9G9NZHLaJSndfLbx9FV3SOs6+Lw9rxeHWJy
E8ww0L8hVLHld6uVloY7WiVmWN1qdpHucocufVMcQRzdUsJ55Yi2OX4RbrnNUChBGW23/zRXaNpg
4ik0pF3xuaIve3YCqa1RbZjed7uW4zPxPz9ag59l4dg6ybvRHdxfaT1I3IiQXrVv7NX9Zbf9IvgY
YMf4xoi672Yv1gq7gWQuT0E21He1NTT3C1nagYYLmvLuatwrNL5vlA+uffI/B9222p8HJE/bXqBI
c0LNtj+NRp8cEg1CwVTg2f33q0uvgDc8oiWbevnLoZyer6tlDGVnbY7qDcan+HKPqqH+XDS39Iau
Tczhwts8YGin7rUmZVJKzZIV1h9DDqGbt4nvUvv0B/cETL+7JYP46kiyeNtDcJOqpwOz10efsBxR
Y92UJ+jQ+ZOOUhjcJFRfCvQeTnXh/SV4ydg2CzAiZobsIlfsFoj+WDdQEMlkm9wCyu5M5Enn5YiS
R3PoUrKyt9dt98zdhoK6AJWGFGyDS+1OipnZZtoEU3K0Gy/1P0+wdeuLU2Ztf2dXNJKjCusRU2KW
7mD8M3UzXmRv/4Ira8mTbAOosn9oZe4Sbd0YrdQrpHY0k9n5mfRuYRyW2hLPiZO37Y0gdGUlKd0x
TR04LJC3XQlBT1f4SKNOJlG2C5CaJsdyZ/Q2vH0h5zlArKxfxQ1Q5etvzMHg5UkCA7QZmtvL5Wyq
ElUif0MYzLUXmfU6HsRsytMKGeeZPSsPY9pniJeI9MZ09yNv0iy/T8nWp4TDv8vTxsTFKQpkTVxj
7rCeN1eJ73lgDU+wxODz4Xs5BJFr1n1clBmiiX+3slvDnTff9jqEKwn64uW8+8JLvQSr0Fivfb+P
MKHs/sPVxDpONHJvxNftb/2Zav8eC9gxLu20S3iVvhwrB8FBGSOb4nSYzOzYT4iVICWsurvKys3x
EHRlUXzw3XS+G4sm9R5IGYL0/PaE90GeHwF+CpQcAZCn6j5PtTKtKsugmGN4Fe0lCcz0fVAo/0Mh
huA9UJTx5NRm8OHtQfdbmpHg2fN+2zbXxtN5OfORX7N6AvBS1oEQ/QU7nPLRKYBcNR61wljHHw1h
JPu7Aj81uJejbr/qjxDll5llotQ8x3NfrOUXY/Uq5zADr3S+2i5s4ohn9fzp7ZnuI8U2JqAVlBK2
vjQP1Zdj6lrrTOZQqbjRhtU/om40TQe80Uoj9PNhvmWgcOXDApYh2/ttNMZr/+Vwk6CK2syBivFg
c8+TM6afS5t7e1JmJiKpivxWivR6/wC6pnmBcKJLNrYPxpqhB52f5WtsrESK0DFG8GHdMBp3eqpr
7mXiOngaESO40dXYQyu21SQhA9/Jowdk1h5dgGdC7yS5muMxNbTPfp9IGeZ17hmHfm2eTb/zILQB
RXxOhsQtTr2dGZ8TDc2YO6CK4y1LytdRi8yNyGEgrU7hdU9aCCZ7bJspW+KukOk/0JHT+7LVf8m5
1T5yqLx3qB4XH7iubtW0XgeRLWXcepwox2wWMS9XfC1kPXRaN8fJ0iwnM7fSQwpy+gsYNeOhybLi
/Uw3/dFO1uGdZrgoir29wa9OHEAv4nqEMtQsXo6fTMCUHY9loK41fURjPuiRzp1Qz0BRw12jLM2r
L53VVb9AL7Zf3h78yuajMUiTggwdZP1eYCtDLlMmC5OvslU7YkBTPvbBYsIyV9N4mJ1xwAhQ7288
7a+OyiNukwfaMPa7O2JBFQmBCW+OszbLj8r2VOxhSHAw9VL0lNnH5kzMvOUBtscFbhseve5N29re
rqhXJW9Dz5wRJ0WAEGj2q410B24rbyPDzYLnOlny49Qu6ckpnXfalvkZWNGd/x8fHLQCVxbvWB5G
L1eb5htRE+37WMuS6UeAplaW6Rm1fpqKH5Is7z6MWhac3h50Sx1f3pNMHBj39g7ZnHd2gyL6Mq7G
6C9c+L171pD+ECFynMnPt4e5tqyklTR+ET7g8+6WFSb8Jjxdoco9LD3Ry1NI0OmaLqLFzL00sobS
eKfwGBY38oArd8RWTvS3eIZi8P4I26pakjKv2cWeEKekHpPnues/NUPd3Ni51w4r47io91CuBcf4
cvl4IurSHKYlFjiofBo6pT6bbelftLQy55PnKfkuNfuAtxck5RsB+8osueshyaGER6jcr2Ky4nFJ
zVbFJpLsIQdojs2paPt7azWMW/7iV6Ii1VkCAlwKalbe7qq3sspf03xQsdFPJm8QYR0yezTveGID
Ysrrn6buW/9zl+KTbRXiv7/eSL+L4AiLI3yH5unLr+zyiF8nw1tje0pUciKnhMEW5qJL0mhRMsge
mimX+sEDSntLweTKCqPlC/SG3thmj7XLrKRVQH8sF65jXGq0ECu5bH2wV5WDl/apLfQFxtP6qOld
WORTc4vh+ts1aXdWCYtQP3lV43K6//DSLpO56jVWOfAnRmoCRzukFtzkx8bM1yaaNVW1WdTRh2ki
JNVS/a5ZjUIcKEC4JkK3RdYd7U19/rveVHkXl3nVHqQ5e/p04+q6Eld8k0NHbxYW+KsMYt3UFnPL
XGK9n9U3307syNO74i876lvcpgMMU8ni3JEH7rbD5FSjY2S1iiktFN7RWPX6aFuoCsAOqYvmvDhS
v/F6u7L9oaBs9vG0D3mYb7vkj0wXUWNRFKZa44CyEMaM/TQ9rYWnPzXoWr8bRyNtcEPwrO6uzNz5
R97r+Ii8fQiuHHd6pEiVAAOhArHvI9iw/LXRKXR+wgR/SS9l/inBFLBDK3Cqqr+sGm3fmMhJ3gvq
C7e83RVRQDoEX1zrceW26lFYEt9otUlh3jVpXd+Ce125KXivbboov0fbW4dhypBXCVJusW+l87nw
7eVDjorxF92S+mXxlymUQaluvF6urSlShKTY4BRpBu9CGjfm0hp1pscFnhnR0Af2/SBUFhrCrI+A
7ZAoBOr8XvNz8S6xuvTGJXxtzoj6bN5Xv4vXu+Gz2cuADhtGTBHS+6+Wq/dAZyi7r4RhtBEZdtYe
XLV5bby9j7a/uw8opBocHooRrwu9vmZmadlPRuwKa05ylCPWSj713NToDyS+NtqRKbw8+d/bw16L
o6hocXsQGLgpd4d2sfQmNzUOZqaV1gHVG+ujr/Q+MjTYYwiaF8d+obtoVUt1g+RzLc+j9cahpcFI
wX7fxXV0uh3FPKzxRPkqj+R2dAbqAr3hfaqCUhZhMUFG/2dE1Sl7oFsPhLKEUY++YWL8tQHZdoZp
BNLywaMKzaNd9clubA7QJNY4a3r8NEtcyKA6ZaHSxXxQcz+Gsz71ZxQxgztZIMSStLYeDlZ2Cyl0
7cEHEHATVtzq0UDmXgY1tPfTwnf4JY02dT+UdMWPpVy0aBjS/JKrxTp4mtuCc5E9VfQ1V+19MFJG
MeaUE/n29rhyGsAJ8tAGxoDE4x7lmnEDFv5sskZokV0cKnNHos06H9CcFE9mqcPKb5qsu3EIr+xK
QC9Eud+owdeg8MxtG7rrKlaBNuiQmFs1RSWVnfTYun7joCI+YGjoJ4s4FLZB1fDGvK9EdWqQ9Hho
RiMrtH/tWxqVO4kIY5wp3T6JZO3C3oex6tee8fe56uZcQrsbQTYMIXcn0G6XfqL1xx2GuW+shgKq
GydShDMB79EcsDINB1WUNZISltWd317gq6cQTAHHkCSOttbuCtWa1h403WCFjSmPJls5T4ZRlm3o
Yy1/v2htd4D6IN45tc0Te6G2HjpdCxft7d9x7YNvzqq890CRgel6uekrve0MZ9g2vW3gsteo/JAK
ZWJQn2s3pnwlHaKUQzFlEx4nKzJfDmXhRCPhYekxjy3zfedWw9HMDeP92xO6co29GGUXT9KuB5Yx
MsroVsbXcamSb41n+iej91GDNKT/0WuS6g5UV3+wMOX4+vbw+4ML75gtyh/8LRtFoH45STLB3Fn8
VcVlnwSPvld138puKb7qqs4LbhIzaEJ0nO0b+cl+1hhcYfhDZ4RnBXYb++ZPTc+nN9H7jAFuriDh
QeoEoZV36lzWo5AH5eaCQqvoPnajP/WHqqT6dYOOs99K22/Y0k8oHrymX8WswJiHQJWGFyu/mCBW
0DO1D0ZfgPKoysH7S5AXuSfdTB+ZIlADVPL3b80qQKIa1qAXp2T8n+u66KJ6SOrYXYP5vcLZFeqe
f0tefp8t/B6UKi/fmmV293E59WUh7Kbx4xL8URQIX4EnG0fvY2uX/RNKoN5w/NsNBdkanWEw3Cwv
yf7LDdWJgaXLhB+rBJK3Lkf5Plv0PnakNuSHXhvaj/gHNOuNm+D1PmbY3/RQSm64g+6GLaXTOnaV
+XFamM6dYUlstclBg/cyk+ahbpQXqcRbboWjfYzg+25gq60tvPkh7EE0rVW5qNUH7CHhSmRuvCwI
DrVrY5bz9me9slkZiPYAYHx8CfbvWLuXyZgiMB7XHgUY5NrlqUsc866G6HwjJFwdCnAEQQF7kFcy
U0Pb2XkwF37srDJ7HHrHhBHXiWg20/bGZrk2FPcZD2O6hz7EzpebZYBW5sG0DGIhne7R0Kv5BAzK
+TpP3i2Ltysngbls/d8NH0GD5+VQPAoDxPXrIJZaOr3rV4/jh+x3PCdp9jyIJbh7e8Gu7QxUR8Cq
U13eUCAvx1uMFlU5rzfiIi9HqAZr+V9iZtOND3ht2wOjpOlLAWpD4L4cBaYQMBOyutj3WizFVT0M
IE280bkT0IeTs+UkzXmycv8WPGNbmT+fIdvG38T/NrzJ7zLdy4G9ZACPKksrFuZorCEGiurexuvs
MjiakUQAEM1z7erqQWLVrUWJU99Eze6Tv98/AaMkmGpoB72CvLQNeydIXTOeZWfDTbO99tBXbXXq
62VCZ8qtBFlCkVfhalb0l95e32tf3tvEFimQArve05FnwkFn26kVe9mAT+Ai+svUcEByLes/qlzz
wwEn4BuPv2ubaous26Th/+/PC9gbjXJWZsQWQvWHnLbdv/nYdv+8PbVXuR5fFs8vSsvOhpol6Xu5
uHrT+hlAfTNumqC4b2jSHN1xwFFNG80jPXYPaJsmnroUF/ZqVGt7GPLglnTzlQ+MG6LNJ2aPoUe1
xY4/ajamg1DaWgdGvDj2ZKdH/LMHO0IypTaierGWcjxO9K9SM4JjxxmJ3v4IV3YXFuHUhWl+O+4r
klduTXJyB92O5Zymj3ntG5/SdvROGQJZY6TWpf5leY128H15qyp9JVRRU9iK+0TFbSFezpz7pB1U
2dlxnkNRuCCQJ51ogNXzzRoWR2THbpx1M70RSq7EYgRoWHOwMQzr79A/SdoF+owyUrwgDHZMnHX4
ALPCh3ptuZe3v+2V4ME7hrfMRjXdiu8vJ4iAQypmIcxYs4qmPY29ObuHqU+F7QCwRRAzynhQOO9m
W2vyjx1O0HfNLALx96cJxRIWl0/NQu+/M9YVPdlRYOKNHFRBOOZ2dfQ9Ya83ttKV9USig5XE9hRp
+/1x8tVs+oOdW/GYB+n/WgpSfbg63XBMB38OZTbdojBfOTobnYCSJ+04JrDbQKuPIlNrNlY8zfr6
o5pL2oDD+j6fhH8GXTw/rEVQ3yjHXZsk50XnGt8G3uOdbHOSuAJnVlwNGGr782SDNwITazjSPvIw
vgUCvzoeDV52EA9w6h8v9xA6bmSvE+KseWHnBy+xF+hffRMh/VmdSWDk3dt79ko8oLgBQZnhqCQH
2+/5IxyV3ASFXIUbV8lkIqRDzThY/sky5csjrtPGkl6SIaDZi9x9pi2nGa3OWyDPK4GZqj/4qgAe
7yadti38Hz8C+ZNWZGPlxn5n+0JERm1k4vNcS48Uo887/cEpimkyj2NQNMUngCNoB0aD2SoZVslS
3kp/X38Unk2YjvG4ofL7SlBzCfD1UG3nxg0V9uqYtoO8LwtnilLLLt+X6D6994cy+OJbzf/j+mds
4N00lKiIvCavyBVSEpsrnqt1WiLuEnQmU9mWXqTprZgeZn/Mp4jym5GGA1j3X29viNfxks2O/A43
E31vdMNersVqjq2Ra4kd423e2uHa1PN5qle3CDvdqm6EqtcRcxtsU7cECAueYvsxfy58YXIT2o0T
e02ujn6RNaeyy7yLNQ8fSUCSLwF+Tu8aK2vOq5yK5kYEuzo835hyJ5wfCLovh89lLhzsnOyY8dQD
iDQ6abWTfJgzA3UJlYinTAKHPcxeJZbQHngB30i3rn5tZJG3r0Ck3qNbArTKPG/1uI6duv6k9OrD
YM7tXb4stw76tZGgs5L5AF0he98d9H5ti87NfDvWuuyCd0TyX5rb+smeluwvK3rgQzbEBJKX2J2w
srsQxnXbNSgYOUBVgkE8o/OEdtcJ1EC9PNeZxB3ygD9x8A08p57GK6q/X/5+C2+uQFx+mEC+MiPL
rbKonM514nKdrbivhuWDnnUyzDqcpN4e6nXmujX8QHTTM9mM7rZ//2MDl6q0ZDsFTqylqK5FMMuB
bqeu1Xx9e5zX1wJSm1R0qItzq7+601esMYQtOi/mvZydDH95jwr0lIVlolthm6y3ClnXdgu1M2QO
CH9UeHYHMxXchZ1kvMSe1BIOg8VraJyb5uJOjbixYV7f60wOGvJWBOAS2ndOtU54Hc8cL279yv0C
PX7u4wAfl/qn8he7/2HOKKWHfTK29o3b79pnJcAg+bg10in1v1w+f5Szo5eJG/c6LfPQdzQ/Eq3j
RFpdFWVotOW/f7+OpErEV1qlnJHt5vljv/RWZ/pt6rsx0khivPiVVfWhPVbpu6mvg/kIXepWreza
1wVYw/Yh7QbOtFvKqZt8a1KaS8YvuuduaqZL5nXuO0fI6rLmqT5ElZ83t+qC1+5Q4hn5sEVW8cqi
hrhZIr7IDvJ6W0QjqEgerH1ZPRS5KA6GMyp1nFG/+bhI/S+tJri2qYiAjcQnhNSNy/TlVzZbPMHy
LPfjJtFklK2VdszrLD/NnY5jH26IN7bRldMCfcJHB2HT4X2V+EtTbwdDZzyKus4dAD3/AR2o+vts
+caN6u6VHcvu2TQJty/7qrrrLTxi7U5RmXOFdcQVDyHGBErIWhkT7CLvFrHo6nhUHknPUDejJfXy
UxZTlbheQgGyGacOJrQWPK1uLf5ddTU81eV0CxZ+7VNSS0YLzYKRA9Xt5Xi5N+HLrSkXgGXTHIZl
5DYuAH4ultJuwftftRpJ7zaBxS23h06HyvbLwYqmFkMVpEGMbLpzGutc+1T7BXavTadOhdP3ka1Z
JVHWU9PBQGk0Db3EMb5SlLVuwKZeHxd+ytbx27SgaL/sAoObk2PTBwm4rhDUhXyUfW2UY0zHNR+r
O9dQ1hfb7tL2hEpD8+PtoLRXVt7SXEhdoPCxpABjau1uMbP3UxOj2yCuVlOHYts0Qzh7wfBj0POp
Che7nu7soJZHLWk1GTqth3ehE4x2dVD25H9tcBd652n+rXNMmNrtPzTdSIZ5mmxni57V/j2UdkKU
ba+hgmmYAIRapyytiPLYOEZZmdZW6NaJXh0mpbz3vcNDPxx7tdA9lBjxoWM1983B0QL5GStjxzrK
DBxAFFiSd5VVtU5/cA2EpxIURJzjihiWFS2LjQUwAljLAd6JWr9sfZ6LISpNi2YnKSwVoYNqLmNU
FAFSOVFtm5UhowXZqlSG81obxRpNw5QnT8WqN+VXul399CPVzS4/NS45wgX+SpENoShcJ/miSbMf
zTCpLW9BkKbSVIrvj9/386+p3T7yxVXTrLkovdbz/Mm2+zR/XPCblqcMw2n9H0oLrXon8rbJ7yxh
a8E3Z848/5LoiiZiOHAFGFMYdFMynFu4gdhdmWsa1PeiryZksYvUTe9cXdg41kx+Yjw7fgfitRRy
ElGWp4u7hg68LIFGoc4XWsty/SVzXVUyNOy1EHeqN+FuBcrv8/OQzl39oHwx2e+yFAuBGBdnOz+b
9lD5CFOb6H2FUJ3rSycCvbprYJwun4FmLHXUGFWfHM1AuTbygb0qL7lPqfdoYbmhQvQlHOek9UPi
HzFzMOqI9k/a4QmTmsP7WRrm+hPJItN61GYHw2howBV+XoGj6v5JW6DWhZNPP/JZum62/nS0vsxP
PiYp2eMocWo4LaWmj++9tKnWc+miCH2Ayr+xqYwaEkEMum1Klzvgr2sQ9VW1+N/wgGyXX7S1FwON
d5eX4X3lojn8H5YMTSsO8zir3DnO8K3tqO2wox1Cw1q7qgr9rEmzOgSdZUkzWuixbZrMLZytz6ZE
SA9P6EQb28egUiI54FQ25mNYWW2qFWgjoaX1sLoN7TWtXcb5YkIa4r+tVd6KPKIj5Gb5Y7KOXv+Y
a1DQsFB1lVUZh7xrjPWy0M/C9LkHD6o9pdbWcI+ssXTTLBJz7XZfVbsY1X2xuHZyaqwKwN9xlVqR
XpwF+Y3uSC7do6dCmdUf59BQ3ZzNcIRXkHWHuueQ1mEzJMK9bwIPMvFKk6S9Q3J/CJ4NkVuFGxkS
y96nKUnT4WearGUeoSZSDMYxc2s5DBFm3IB+7KBzS/SdE43AFMwznziiL5Eh8Wy0Gf26g3RWozk6
xbqsx0YDkRouUgu8Hxr6Rxs+0Wgf+0kVbZgY5RiEG92o/lIO2iKPoxAo7QS8cylw170ov1CT8TUE
25NRnNaO5p4ZWWbmmk8eLc71kEyDbT5Ix+2cO+V7PKUOVQuA5GyqpO6+JzVNgvumdv3141xN3ZJF
mhqkERbzWqY/Rd5LYD26keQB+WzR6asemZruDmfo9w2oJ81r8ctZ11VPiFW+TMWl0DtP3kENK6rH
RR9M9Tw4ahhm0K5pEsRLnzprWLeFZ/8sWxOz8lAv5qkIcyvQNjjq5OnJz8SuNfXDEq3ov6A1uoj7
HiHF8kOapyjIQMVJUfei6mRTd0dwLOyC1Q6ek16X+n0Go3KNC80dTPMua5WXiHBoaR4czHRE0+NU
Oy54CeSSa/d7ZnVa+l8up94BIUTr8piZspDnUgi9O5lyMtN7FrcX/wmkJvpH3H01pYeuXeqcBVSX
svlfmTbleoIa5hdVaEhnmi7pjCAF14w/Gv9R39fTNEReUlcftKTnP1l+npSX3lQo6pVU69J3Yujk
9GRknTbd6WKoly9sEM+NrHnpZOT29iDOk2ss3SUzJz27qFFs273pl+lf1aIfssb9mNJ6cqfKKO7G
sZ1xzlW5mAhSQqMhZKZ9bvyYADAMd4XfNfK0jHqy/GgEF0rkA0ZCzdVt/U1000r7TRp7Fv4wfFmD
1kZYOOlsmBt6mtn6d2ihwrlvMqXUeKoW5K2+oTqF/MPscykYJ66dWp4D4QZiwN4LSOcxg3AxepFY
i6KNimSexYU7sOs+IYzRDt9AyumqPboSHeXvi2L7cFksQ+PxyAG/JN6ZRo7FRukDQXvy3IzaJvR7
RMvp+y5NECFe6rZ3tS5z7Y6xPffjOqs5/5ylnOo7nRfqchGamQMxd5xW5WFlB/nDNLrJyMt08Ksf
jqu5cyzpg2wSvWOpnC90AMrqm6rE7Jr413JmLrUDVKHl0iwH41x2jpJzqKhpu2cJ5Gf8QI3Zbg9k
7C21yV44whUhMDVeK0EHUPBZUddujk3hAzwIa6dufZxO2xx7JkEW/dgVOJEfy8nXrDEEsZzmhxrK
tRY1mu8OMhwX0tBQIizSXjIley6LDvhuxNqaSHDUue1eUrxL1nDzXgnioNHb7Fiic5b947htoO4t
d+nt+bhYtTffA3z3g3/kMGn5h3QKTInc6iB769L3XhKEyzDCKAqrzhVmd9A5p5jF40zxWeoghh/k
aifaeVqbPM+OIIZzT6BM6ebrj3KYRfW/oe90fmFLpTt4xoimW7+0RWaXRSR4Ma+Rsmu85qLFHllT
XNOC5d06BpY64XxCd+lfS1unzo64J5fkY4JswQnjlW4EXjYs2bmBl2g+pbnK2pjeGQTXA5yPBGUg
Y/siFQjKn0SlZjmObV0d0DWAlKnMFaXqZl2r7rnoNJZKzXglRsBrdCfUROD8r8rK/KPX99nEzY0B
072U00B+li4yLheV/NflA114DZ++7qgyTxMR7sfOP07h+/mTEI1fnqvB75uzbEoScB0NDHjOqAad
IHZiJChFYlIPxfI14LdKo3ma+8TxGA2481m1Q2KEYhqnn7kvUZP2/TT/3ltJ+qW3lA6sMfUm45TX
svpoWWnivFuqdS6OgEAkqjrlqLfBGbKLXZ6k8jr5sJR1n14MTYLc7HKu0fu6auaPi2Uly3PX+Vrw
T9KURh7CGXY/2BSQtQ8a6pXzf12NHYfRGpMVkfYlz2p1WM7Fmhwj1vVa/iwhwJVRZQv74zC21jOW
y6sdBo0ZdDGqheVBbUSgO73VUeYQ3jIWh9oYXTJhtDhJ7bCkXCKVKqM9E21T5yLMYbGxobWGj4Iu
QM6lwGf61bd210eegZ7twXcTmR5aW2Qfk4kNGRmeVn/M2078LH1/TM5mIFv1fa09q/qpVnRFI+WV
Lrs5E4a+HBAcxSMom+lcfifBlMF7reza+ctoomkHcjdd6suKbA7inLVW1A/kSYJK9lCSzPRc5h35
etJ577necv1+pjlpHwJf2TJEQNjXTznbda1DKy28/yVgt3icBTwPzynYFXHuCrLlaFZtUoIJmGz5
bPa0EB+kIeb5m63RtgpFK+fmiOFFGlzKlqYBSdSapudCuqnlHLradNk+jrV4x9HOPKy6FJZAgUEY
fJgmqednw041Nye9C9w2lJOjf6jKavlV6E09HRx+yafS0oLxyBVmm6HrT5N6tybKCHhF2aQJ+Lyv
KsgPK+IGInKqrisPpZpQ1Ke9XGeHojNwutb81BOXFn558A/XZ+0cC24p7UwzbVmTcNX1XjvMLYQw
etV+3ZxLyx+Sp6wvrfRr6fVec5yFPljnYrb1NlKZ4/QnVGvy+XFQvaSjJJqh/UHVRFZHzSu54lKL
cPZPV6ytebdhAHNICvMSXFJrttqvlj25Z/yie6A/taVkHdblUmbHYHbz+ZmXhTcfyBn9AqhmZ6x3
poA4ymsRkeYyifXWL1KOtVV490QQoK6h0/u9GxVlJ08pUP7p4M5BLfii5kjv21zq5ICDz+xFUO2y
7rxC1BpD20/L+mvb69Z0qnVLrAdPLlIdSr9N8NfB6Ea/W/Cqc49m1aMYWogSOqJVOqn6tM69p+Oj
V7Uqalq0x3WOEClWeuFdpZbx00oVFSAFCO1gBto7GGMtQ61w0yqPnWTxjO5Zmyyu2jnCn9EwKcy7
9COqydfvvbEy7EPSdYO/8CTOUo8EFtr5Q7dOBnpchCL0Bu1F/MrH0uogDJpKPbo1AvhPvJ0b+9+M
Fa0PEncB9ttkjLzhUpuhhqABZmos0v2oEtCnh0JKHkEL8lvffEDynL1es74p28qXO6NLKpo1ZjZb
d0Yqx/5emFaK65uvyibM9SH4iMai8xmjcfXdIZfVw6WbkLFspBI+3BRDVUdOsdVHpatS/wcudXoR
aZKeC4zUakW9XJTWnbVW9vua9xaFksEIujvVaJiSdUbzfxyd13LcOBaGn4hVzOGWobuVkyXLvmHZ
HglMIAkSTHj6/XpvtrbKM55WiwTO+aMXpgSHHHE+TsOs03q3CDgt42SXubUfe5wN47A+La2DTMip
dpQNXVO6+q4d/IPzAItY2oBPNvnheFOVDtcq4ctet8LLqmH0P0E8kvo01LH2MiHHXmWKaJ2xaMyI
hsuLq8inJret+rSPZXhQICi55ozEJzvPvR2mvqvj72Sdxa++IsA8jfwq/LanRPwNTWRktjVEUXnJ
NDr8UXk8BNZVmWB3wRoxcySNVYyJL7rUHUXwuUEIf1f7KtesohfkyMJklb9beuNZnWqOgRzR+MD2
MzZ9eWMae6FtdkBB7HpdHaD4BFHJtV8z7dNG7zupR9bC32C3NpW2kMx7qki4+BFOLCdp7e5hU+xt
F1ko5KKuzTbco3hut6Udc8vSs8VZGi0v/SanJCtBMe6tlbi9dJWLMxfKPwRZ7AyZVurNxzVa3D/K
JRvcSdapNEvvZDXLSZVtw5REKYmO1VO/28eUhkQfmvPKDvIUttVVcl4G+3rCXE9RNnOBvqdfC/ft
7i/mEyMwe99WKgM6oHYitQUxIT8WtxmGbIv89h/r2YBL2JqO6bJf3737lU4PJ3NUXVPAtiY4iZNj
dp5jz7TEI9jJ+mz5frvk9XFQ6d4jl7rfSKN5wDbRjVnCAUlMopjHb3duQrsoKaQaiVayhrOWnNE5
aqlmziLaBrgsd/Jc006wFqfWnsCcmqQnxXUOJ/fbqil2zpyZGJWMp6ybspVU2VefT+YUaL1EVWj7
2E1e1QeRei2gRZS29SJ/jL27b2m8j9wO1cxAn4uwdv5Jz97XfBkcp8kbgEc+i2hCrmaEVM+Lt9PP
1YdW9Wdwdd9i621tK2WhRe0eLN2WM1FqcTIsJw9IrUBBCdQNWOh2HA8F4VXhSi5si2UkjnT4cxtY
snUsdsHeG+oPePI+SL3AeC6ns/F2svJs9JVbgzSw3GeiypJZ8wtu5pgBJzYVO4HjNUvJd3yd4Fw6
C6p80OF/kXW1qEr3qDO3jRSdIAfvje18tNUcXzfb4O9YN87vvY23PJkOYnXssm8elxWwhdOkjH8o
cUz1afJCLtwKxY9KFbobMJDBeJ/EozodVopgZC0HO7jwmvUeB6VyZDpv8+6ljaf8KO9dcwj+7k0W
hDONuPw9kupShEvVljtGDB3fDtdEOu+OU+KDkz6e3v4ImUEjOi6ugvpwS0vVrvhQhbOqNBobVxAg
OEiZO31sP4b1rG0uZ5s4SiTTiZuJsEn+872hxsvGwfdZu1VQp2EZkbkYTevwwvyjCcj26BNNj5AW
5NRlGtheEC+WCAQOPpbizVUgK15Hbqk+LIaecVRbFtXd7j+FJYpevhHHPeHuB+FypB2UeVD39V8m
BhfnjVqs/7ZhboNi76bwredSltmwVCP7tR1X33ajB10APx2/pTssQy4XtrZUVzjTMkPbyvyGcFnI
pyrS+/w42J66jdawfqubKV7SoXKah4VLuj+ZGJnvbacVH7JfImeAXVjKsRC9LCn23HSTNfvYBQz3
Hsyjzxx/aQETo4yId3x4GMLDMuXZMkMmASSqE3K2bjj54E7HCfyQpWWg6jWlOdRwrw9rWWU+AdU6
EwEe3oLhYmruOnDmurBhVJIf9mpKcM1w61gUCX4+NquOC0XeJTv/qGVbuIvdvIS15ds3Lm/MlmGM
7Zd/nWWjjB66yV/uHQXEf1MueBAuZW2oJU2YBcackt3pbfRMA+xCShMii95VoMJsyTpTxxyxo4+u
/3DApjvp3pPxgNY6DNyz2GfaJ451qfhHdOSLG2aR3c5iaZk9tT0SMjIIU7gmp6eu6TLuJMRlcR3g
09GVz592y7aO9Btth3ywLNPrfPV93mCXUi37YjeIAOtpDNsz4etNAw2C5ijD8mgnGRv5WqcQ7NV8
lmrpWb+SaQs+o6CJ1lM0gwdlnV4amQKHav1vrPcAQsFi98waEUcy7+OADM3UxH0d8wDYg3OFg/8/
NC3mh2GnaV9i424fyNfqMRvHkP9UryneeKga0PVzLxbrTYPwuqma5FTDQK1DNGSrsRzMWEMZfvvu
yAXXk/4iU1UnrMA93dq890h7rGJjK9oz487uzZhopc49sosPgeZSZqvAzq3cYDCnMlimj6lNWp0e
PGlN3rHvSbJHIHQKbnogQ2+Yq6jwIxk9SRpmeIGrTdunNuw47TjuxyJKaqvNoBaOV1dZ8actrLi5
jYVZnGdXKcl84zK8FbiT5ynlVlHewxW1VVQOHsbcRAiyXms8G3O+zRWS0VbyUp4csxJwziu9bFlS
sfveYEIpn5WthSqWMXBeuXMTkZfS7j/nbQlUaq6xLXc1naN+0fuK1SfZPO+1Ay2t05FO4r9tREcH
jTkcAhiolxE4ohb8oRgr18uW0Fc3NDyaJRO+XL753Vtfy5L0Y9oyD3yTd8ly0w+N6VJ78ne4CCXq
a24UHMIpaTrRFLpdE1E0/TbEWRfN3b/BM+NcjCSecP+aY30cdOD99a+LTzob1oczy4AUEMXdcNvH
7Nr5EVdumW/juvyq5RD+CeEDv0unHv6IxCIRsCytyUlt47t7weXCVNXMEjBslgSy3Ld0PBWUEs5D
3oIH8DOz1aVj0B5P3TpPMtPNEbzwu40OXma///BVNLQknlTXZNtqDT4ky46TxaNZfMbXMFoyPpsc
TqLtV3DDOeb6Kgnp6NPBN9VeLJzQD9e38p0ArHLKYtxmsiihMswpBOh5U3t0TUkItveJ3qI9r1tp
1OVw9+UNHUtf5f6kzbOaueGKuB8Wc1cDCh8Faxa/rpoAhySTqwUV5NLIJ/jaV7/JQpIQpkyXytuy
EYikLybag3SaLCjJ0mDvKlY1IpH5nqs+rDOjffMol6vcSzL77vxSm0QBFcx1lEeTivOmWwndCQlg
PIEluOLk2/P+z+FODwtxSHGzEhPW5v0OOQIxN5OJs5UV6EfjD9Vp8Xu+wZ7c2iEdVF29LUMIps6z
238Ozr4zK23h1maSkMcx1cvQPxtVK5WTIt68Q7XbdQbLbb7KlcUoF103BdnY1vHbPigVnZVR5e9k
sLrbzZr0ci9Cv7qpg2oOGe+d7b0JNu1mDcqKHWpJ90eOr4i+b11XzU1rVJSc4pJI6CyAObLY7HR1
C9ay6TSAur1VPhrx1J3MtGWrPVd3qJDaKetCtxzzlovmlm1YkTgQTZ7O5UzLTDYdCE4yNY3VFXVL
BhsPAbgmEOo6QOW24lpLoox4nwlqUkUA78Q8xiTW5K2w9Bvz9LCmq0eDZrpVrYvhG8v5t1fGWIRb
dzAP/OCmeggCq9pu62Nl1XdlIP7E5DBZ6bQCQmfXIuAHKrIbzm5Kun+NRwyCHtc7VWuN6pZPMx1W
mR4yVmW2gE0cJ4F57sPe8XjasHK/yiq03n1hl39oKphj5p4WrPowCUZd4Nc2xSE82LeTJwaKL50q
uPOYSdfM84/+3Uyi/N45gY+UJbp98vGReim4/7CkO0GrTiZsx/rV7Bap6m3CCpghozZNYdHHBr/n
DbubyrKPu0wu1lWg17rAT+2YkHG0hjyI+bbiIix8bWpGvWMMwjRcRtJ5hkREdY6FfJnz2IshE1mN
eT/2ZtpgRqyglymWJ7Xm2xSwC9hTdXi3waIsJ1uXGYRo9Nf+OaK3C8ftrmkTI0ZM/tfsSY8mqZT7
Z7SOmzgdQWKtOXjRWt5YYurdRwvxaHcSIWAv13Ud3ROMvblAOLL+dBYyDBl83UGCFrAn0uigjvXk
+J2DtSu0uSnH1eHdiNShmDuPvf7pjTx+p6iqtEoH01dfsYoN8eWOrvlrRVT5uQVdyr8v3S2+1Gw0
8WkJKhC03am9c+JXXXW2OsiF8zT24/qocZNGqdtvgIDwHit78sQkW+AcUnHGNNvU7G+c0Sd0X+V2
KR29KOYQ1/nR7FFlzmDXDLKzrLY2j8iu2Z9qDMG8OZ0Etr0+6K84nSay8rttcrgk6DDveOEpmgMJ
TMy2pSIMt/Fc69ktZOUrfRrGhRrzY4nHNgVBSOxL6HfBT85UHk5qKVqevm4TR+qFS2BxwTOUYEuf
jruxnTQI5WbpI7VArOpUw/KB04tmb0gR1HGSbXZYq8xtKubHhGW5S8s+IXRvAJn+6fK2lvk+uXRd
DPtCeRiPHv+rhNPeymZO3sxg8TojeQN9XHtzNXD5e/PngMJhqumRLRSVOFzn0jjTYZjqgvKPJxNC
ab29W0xuR1Z1G5G+81NXFSpmJ57YE1CXJF3RhJseGeuRXKBzswngbte1tjKYheADc26zZsQXtCZf
Ftf/7JXYCbdRXvxAQCODu+1s0z38xSDOkIaOvI2joGwfLHnM4gcuM2VdEJtw5TvGXyH+R+f4ldSL
ghOTRC7cBapu9E+eiNlNp0ATnNEwOYDNl+7WZH0crhB+nvSaoq7GiOM+qtf4JLYSkssKvNdkKiu3
2Pfe4p9uw9omGloMDOg2btSHq8DueNwAYOQHr2El27RMNvd46HqnkW8bd/5HKVx5vBEfyFdOJFYs
C4+sh7/+5M3yxMeiFJRShNJ7mjWOvl/t7mj1UCLrXs6bW81FvDLdX4ZeciWOhqiU1J/88Pc+eJoY
aclLdxlIXPcu9jb29puPfMHkxyH9uZjjcOJQJjfm4BjU5sWupTyoKFzhjVLjTFVw7gGunFT1EDr3
xwjykPqMrJqyp53/bUG+DUs5sU/BjQujHn12EYIUHEvJuj+Pu+YXuqvY1eClTTC8NXNlycysnmru
KFtLvNNIx0PybNZwtU46HNaxIEVRDndVTHle6rlQqJfA9PYK1ezVOht6fxvuq7rD9Xr9kra7PjFB
+GMjqn5/dHjCBLMMZF7wZoKZuo4C6eOkmsKvWYwZJml2emj38fjXH5J7a+XauUyxW35s4E5Yj9Yd
LgzmPY5StUzTmpetmP4uK7RfATfW/jYIhKqCBrcuydfw6PEb66p7XIPwkDfCWpYMOGjNlF29sFBP
nGntE/fNRxnGZZaE0/S325bphhMt+KQs2GejpPXzt8FzZz06m8+yO+MA4I2J/1AOO35EW/CzJaWD
6LFufBdrXKc8Iir15MLBlfvt0J/rSXQfjt798GSPnQYqqPbfkb8nCXdVVy7/dZ7TPoY2veyoN4Zw
SX2ljHW7JHU8ZOhywEKbaSK4Rq9B8mUWDVWBm7y+CBUkdCjuAFdlKaJ/yvOFf+L2T/zXITpG91Qx
re25bERL9KLdhmmw1qF7oY3MnCHNvTvwLnA9f5CvLlLUE/hG3KdWXa3/fJd08xlpBOeN3+hiisdm
PW39oPeTVyeueWokuUFVQERIAePfF3ZQEcmGfSzIY7YSiJyoCf40fQUMEC/X40WIo/wLjT3+iZvj
CaF50udtRFFEukxJz+XpYq9LZ6tHYWYpNyomoQFHZ5rOl9xsej3TqOxPWahtqSml5Y5KK1pa7ZxH
JxlSTtepY5BktdC7WW1eW59lgcKJ5WUtt/lmrnH4sjQl7W8GBPmI0tVmBQun4DLxTHpsY4uHNnMU
bXzqurr6Jq0rBOpmm/vlkafksJ7Fx79B4FbItnKsv6KKX0oQmEq/4DeNUuRzbQX5tvSPTbBH3Ynu
rsn7VEfcf23j3gI22xpkOtLV8ZPkXMF6YK4AUODY1n0rkyn5PFAAeY+N16+flZmWHqRR7tal7Jau
QZgzJRvHCuqV1ATWFuVSWbz9sXbhCyfUxGevNFF5UnZUTw/K6rYQuq8Kvqp4sP9DEivmFDe+bb8e
TEXYd7x6a96OzsY6KeM1/qKAkTen3Ju26Pt9rs7BFsG8Tgxh90iq2ls0Vg55JwI1h8/vyoLH2OdC
B+0wvvIIsgCOcm+dk63tecvqkNKRYmP4VTmmpEF/6bFaVrQ4LpeNxfnvXBx8TECaCpAt92BL1vtj
2pXDf04lyMe5oMW5bmLK4dladMWM3gfzqXICsWUIhPqkzzokIG1eRg6dCl2yM8JPJuRThSXbXxch
OzstyeGza7NzjFdT9TznpmpHK3MaZ/wZdoho0q32F/JFlGnidF1Eibgh8UBHPYIuEoYbn8sgtqpo
Tie0/ojBtrCtb8XkJHu6j2PwZem1nx8Pa2W48w0pkUhRaB5qiSX9RxmZHrLZn3ZN35lAPrPFiFbz
o9edlZZHMy63nTGHe7puBoBfNk9RuIG4p9y6flnog9srTfaIqjsxGlVAO6D8SHSTIDnyl5rB0QJI
ubY6oXhpUBexSB8KKmOkcnW6DYfKhJcIz5/OdTCJ46YTrV8VNT9McFp3P14hfYK+SsO+CR6qvele
xmqffrLQlCzclt2/itIJbrhrtJ0nZlFsoqa/QvVLZ91M0giZ4rQemqKsp/71gMb92+xH8uiP3rgx
x0z1t2akBHCGgR0ysUDoA3Sb1b1Eh8fshbztqbGP9cu26nZNd8RzXipVIu+aodE3CqCRBBa4rutk
6lALLTv3i6VdIjz0XPljiGTb5JNyoN7aWXROiorLjjIn1vuvrpL7Dfe9uaNS1Ibb9CvR5ZxOL8LY
/D+okw1LteXEeRd3BzHMW8UXH5U2crbQGbYghf44kkLH/nTrNt324ZMSH2RDWQ57UW9Hd7vDzA23
JI52Ponc1hJgalTNsyu2dr1bKWj8rntklCmufLJpXQgwjzplZ/o43CE8zbh8UBPQ1hOfeibqa9BV
3bCaWGqOgEzasku1SRjG3b0e34O4kV+chwhAWtFVz3ZsV8X1qjd5vHhx+RUjCTzFcQnR2jhBh1pE
ldNHSQoGZCyDcUzafhl0eSt7zgJuckIK3QoBES9N53Oh7Qd3xO5P20JtA+5YxBhiO61o9u8Ts3O/
gFZ3c0basakLJB7Qxtaw6u61bZz+ly9BKLLNd6R309qd7u6jQUhYLXcZxyOvK7eCRENfWcD96O48
83MiOdVBIFPQpr6Hv+cxLoKpqse8C5UPv+A1LA27IQX7rFgj+kedLPZ2UwIWQZJS16rU0bzO0OVt
oSvRdG9d2eJnavi4zA6SH5FyIggQak9t/6LrUrf8Iki7vKWLZtBZYFoffNFCpXA/C1alnPtPOGdD
7BzbdrBZSBZk74L3hVZnX1pE9+z+B4k1mXaJy0l10/VL3kVa/7e3rSj50DEVpMD8yHUXlp+/YTRU
bg5FHFRZ0lmenXV2Gf0Jgp0whh3iOt+Fwmw/tEl1iqg+v+/8bfrHt2p92eMxjoViCbUvXh9FUGdI
KGGnSsEQStnTtKAwbIb5LxJrNnYE5O4DTfLmx8zrNGR1aa13B7P4Xjh9Y/8l13y7P8jbqs6bZcev
G2YTP3W7bpku4WKYZgOpWzfjRWk6TLukFWaeXAnG0qhIQbJUOTAoDMQ0sSCU0YcJDmAb7a5ecvHH
ciyf584X9c2BoCPMIn/dJKlVkbdQWFgH7qm2RpsLYKG/NFeGXF1Y8y6xz0cYwvFNTjc/GuKCVNY6
5TzwhKLOD9LSjjbogilJ1rNf7nt52dwJxZNuqLwOxpiBpG3ixrthCcLKtvC2Bxln5WZhZAf+O5mu
8R7JDUUg4rhj7eT2bABXAWOXKBXBbo/M4v1e/azqOrZ+GxYocR4AxbqMJ3RYHcrexn674YIM1hyN
KnjejvQoyqm5RZHtk00VnZYIzDPbtiDcLht5PzILW9dwZaOSEzzTI9fJEEr7T4Ko9asJtNvxEco5
ODssIdH13+Rubg5exze41GbJJquM+TeV4KRGaGO/1iLcEChjgWpS34Jb2aNZfjYl2rIHYnNFdfK2
fv/Ztnqqs61uQu/ks5tB09CCvJyXZdo5ApKodW5mi/v63NYk7t7TmjdaJ/aviC5b6KzozIwFitkA
4tkXPCyWlattne48vVDq0JecA3Hc8vValvpv7cJwOce1Ln0mkLo1HDiWP92HO7+8TKp6fdESNSe4
UDB5aTJdZfYWtG5/CkrTiCfTeTrJw8Xzl1PIHRF9u9EYfWCJLffTDocZ3TZJPP/1eK/BP6QLIjeG
lGOlNoAtOXlSoFYxUy8zhqfpwRnt5q5xZv/UWuv2kIyVQ7gAV8LjQJPBOxLJOSxMh6UBUWA8ew8I
fKHJrMnzXsbINyKbFNmlt9S++j+CSSVP0ldHm8P1S1oi16B/wwToyTuB/GMFW65s+LG4tC5LooBV
wn1w7SKCcmSn8ZuPYxHavMtmCNuL4Sd+xBLaEuQWIog5W6073uMHQuqiVhwSV51Io7i2cepyqYci
zFF5biL1N+0z65qAxTjyZuzmlk80B8pEX8IkJaUGRSMKNSMUVXyTEJkc5wjP0ZE3iZn+oYpFC1yB
bWuoDd+cNrzYhVNX5S1xuHosVm+v34855Fm7spmvxyHY2yFVr/JxUWk702td/9otYN805B5G6Fr+
7uQc3UNU7y9IUY7/8ERF+AyAuUFoELmSXlK1crhfax/dS7+tfrHUQfOxjA4wzMZNmNuIbo90hNl5
RSez/NtXlJMsBk307IXXau6+IqLsiumPd4vY49u5GpIfA5TxI80w3decLGxTc+Xr20a1wXPtruvT
MDnLpz16CUNHsm5Pig8H0D8G3c9GMdQbHSx7qsfJ/5KGNxXZFllvrQjknVTGZu7Chpf7ib0/KGlD
JXKXyCCix3YyMjT/nAXgfVyv4nwdyE8ds/0cTcdc00F5uSK0MxX7e3EFjot6CdWp3fvxbJyo/xr3
zrvRZRDezIvdv8/O7NwJf7agUX1WoqAfqzwZoPqC2X1AQLkU7NHbC9LT/6p+FXwffJi+IZnI6hwm
C5KZULLI0ly6KvmD/46Ij+bKP43qbEejfkIHF75fX+hz60LpWTsfezN+fek9oc9xH9+LEQDc9Q8/
JcoXgjlQ3S+EvMkj3O8pSbqXvotd6E3u2mxI/FOzHvOdIOuht5ffKBS+5LIhReiPuwGJYsqfUnTq
hfv9PM7Dj3IiODOrR5Q423s9WqxXpH0umY7HdchRyoXv8bUDqwii2ct6ds2HoAojNOKjnv4LQ+OG
p9bpogczd+pmm8NZAP1OCiV8PCAeqddHfOs83WAGqL3jfplPZliHpaia9iDMZnSiLIzb4FO7xnox
GEA/phhTSDWI6WmwevHfhl6c0YoUhz+h9O2fCwvFb2uy/B+9JZ0n2Ozh2Z47eauEtc25XbXeSXBX
3DvDKosEIPoOVp8peTlc+T0gs0RoM+xVGvtjWCwoh+Df3eTx0MFVabTqApy1++20aKPSLnGa2w6+
+ByjkYYwI239I+yP+I/m1r91oUu/E4niKHp04EkUWv4FzJo5R51QSuwPpFb278LRTPGxUndAZdjW
pTDjm1tq+0+A86RgDIC8XRV4XWLcX9bkIxU1rVss8+S/x7wrl3Zba+iMFSCzbt8E9/azE3n8VdYU
uX/r5Gq62AOB3i84bjlzO9hDt5+Ruie1c4Jciz4SYeQ9IzKlwZxd0bPT+t1PLucI6q50b22L0E9E
EEc50ElX2+d9i7s7u0eZjXDI6qFXHLn/9XyretlDfDld3ViPUd/ur6aZ3D31ZuWe1tGtf1tr6f2q
t0ntGC6m44ZhzVqxjvjlG9kB8tdOnA+iYcevv6aq9Pj7RVkDjajV/Q0goF8xJI2oVY6QZ24fOv6e
BoL8GQU4JQLM2CK5caRvgUUmGJg4RgitOWKBbWDdeN/EgD9m7GVdbIPyHhBTjncaeeSdi4Aj1VFv
nnZyw6oMeZ5j5cHWI4SMK466jj2yACocnpOxPWD0QRDfSzHXLy2kN9JS29qBm8Ugfi9H2S/4rZAQ
aWMN/1XLLPIZaVychjpIWBqCmlYKp6kOhWLQDx4SxsjH0dLYkkL8X//gVVAgen5s3oc+wdOf4PDC
OBZenVi3wrLcv4xXkoYt1KL6xox+eSVWjFupC0OJ47942q7dW7YxkCKTWNbyNUi12SkYm/3hVWoO
kY3jaP9VrojhL60Sm/y3Ln60nDX+w/Z32x3SZuGLy6lgbzFBFi9W+wMlZNAhTml7RxboTKh9VnM3
GpapPnRIIjLjhC1nN30bDPxwW+veYvdojxt2DY2Q79rKiecHsIEEJYUta8RpS01t/Dqpo9PvVlih
t8tg8GtzqiNVRs+axnX3QUjE0UUQiPgGT4z5j3jsWmbVIZfqUrELDM+9ZGg4oQvad/tUTY6MzeNg
hSoaTzN7RiPOcwRWV6exWscVM14yHvWbUuhyV+49beJfPdRDWAR1Pegfiyevco/OG48D10KAbnk+
exOqjhoXnaFJdDjgHgqEsjEyBm1KhWvYQkph33cDKkaa56Bk2G4Hu3HnEY035JLKdqR2u8i9Layc
xx6mKb64ctYl3ydkjvrHIecCpm5GOau+cUsqO37K2azWGSlarZc0XtHyegzw5UJtlh3P8TFTRcbO
bJ+iuN7Ej8WKuJjjhdjJR2Qx0wKmMXt2SzkoFoL30OmW/mbFaRdBijB33/pIBhJW2n3bMl+4Jfnn
HcLMokb1195XfqTLnJ+7nm1YNDfeP/mNVMjww23/s2C4tX8cEyfl7zmy5c5+QFs3e4+YhbR/EZDt
kjxjmFzbl3DRzvQ4wui6N1ipB/dMgsaEUt6fIGd4EtoRY9TeyfoxHOH0EEXOtlf4UDfRuRvKXn+H
Yd/OMDUokN9wNZT9z8FbHHjozXVBSLxdMa+u9ejUj7vEBQtwTseMm9UYkcqz2cMdlo0ljavDsy3N
4CtRn+YiJu7ozka5URr8HrFXnyzXq73PSteR9QDjefDrnWZrPh5LKK74B84WDAZ2Xw3k3ZohaZ47
pMMROsjeKy+4KaMyJV3+MDfywKD3NCf1XML2Rx77hbH4j1Yp31YsLla8HPuR1WBlfn8CzR3qF9J6
guaJNg8OZBPbSCr6cAzAgGgwm6Ynq1qBQlJhqVYkmYa3CIIzP2ASXRw7alEq40xeuhus7AvscTRB
pafhNghBsBMbdPBpd/Hi/PGbsMQksmk8KwXO4rGE8sQMdY0OKqdkOQ+CIagY+YSuk3d69vXZO+jY
9G4422Om7KWewIp6d/S836Nt8YhEc2u5Fh3UEbt3auHdUivZWSXzKz6bYL8vV5DblJPOGvKSX2e0
oP67giGZZ/Ujegwg+dL5aOzBU88BiqHmqXRieHEFSDF9o/mU4taP+WtwK1VIt1MPDEXcjjrc1jMa
xq38QyL3Nn1Pagjmm94FsC1Q+VYlz6w41HmJlk3ek7RgJecoBri4iGgwVIj0ZVnmToQgNEs23/N/
4zr1m4IY/W17btAzWacZRBBPa48NOz2iGIgMNzIMdtWzlIMGCmUKS7hjyEPqkrqT2221ubnTdDz7
pxjEW/xkZtSqh/+2ds++DRJVL//j6MyW41SWKPpFRDAVw2s3PUrWLNnyC2HJPkwFFFAUFF9/V9+3
G+eGbakbqjJz771yOXK9+AgIYxVXzp11WjyuunKdEWG7gbLO9RF1+NspetZF0tt183gXhiZViK6T
rsNsiEPHaqYl2nqvzor8gMpEU/4abeREMN96gfnhNLaLT0KiCb0va8vGNoIN/P83eRhfwTqS+7pb
sAmZmy3Z1nuWBA7DJ2njerkUvRcITjlSrT1kOlETbkiVrg+WD2W251zAsX3thx55wQ/6sL7rc+Xi
Ew4KFwXgkDAVHh51XNf1b+XVBa8qvb6/yayPicrmRwqg1tfHufZ6pS4dMaN2PEk+Eqs+Is28/tMl
u+JbhrS89k99IiYZvft5QL55V7KcIcq8ak4qOqpikMm1U0X3n+EkSfeONHV6FIU2BJjx5rvbKV+D
ZrkHUU4UdqOjMk8xWVKSrXBpnuPFeDREQdOu+0WC9eHNmAJ/+uohr3ukFQUiQ3SsenaIPM5pPzbt
nomoU9/HonHCz3jr2QXKkqO5O3ZKsNBhpziKS5e4OhG8yxCFaX7fxpHHTEKyUi+8OmSv5SHgvOSg
xdeY3lkEgP6CdWFGwB78rv8x+KpprjH3LGLOgtjR77ARLCkP07Z4x6hjMnuWwcqmRfIxwVj8DJym
6M/MKFPHPxvPqsB7H9lJb7/LOOjLn10DySvAj0qCVu/QHbcJNxO7q7qdmZoId1Ct8QitbGgoD8Iw
X/BpI5dJX6cgZVB1WNjmpO477RG4gZHUxNN+gpFaPXcJQnW3k8naYzpGEpQ764xV+mcEGjgVDOed
siqBB8LMPoZjHS7+AWB/FJjHRMzddiFhrbov8hEIHvwWgfOsFFPPey/BTF1myino19plnfMXgtua
hQMLU4t8R1YYg3Pvsxv7jucraJCMtkIUhEVzZz2NVLB/xRYN+hrqHBiFY6IZxSQeUvW6uWU6/iod
bAUh51qTqiuCkHYYSSKQ9SPpjzCnz2n4nMqsTBbkTgqeIdqvRdI0J5p1RQxCilZ+S0Bi5VME9KL9
D9fkUP4XLLedniyzB0+Owx0zm6VOq9yB4NYgyHCSIQwyxy9awTi2MsUHGQdZX2Zsqv1jhB+hfJYe
uavjVodxd1lsrSmENghQ8hJUvaBljkkVEvFMNuEiIWO1+2M6zZ0Eak9T+JhlUq05SqWdmuy4Tq05
lcL1ij6rDVrBmRgnonx+29p2585N1B2GdvT+2U7K5hmbvpgMHlXevWuLn+ta+wxKKdWJA//q5zTJ
v3Gpz4uzkzOO6mzAFRYnWZSrWH25a5Nv9myLIp4/RAfPotuVPmCnXQG1BMYLmg6D/MQUjQDlKxL6
rdVfozgb2sKYo0J6HT7bkWE76UjXW39iuTAdYQvuH+8twGLDzeSEVT9mXYj97EH5NkH1sp5bnFzg
YLhhQrU4zJK8Jj9y+XOwGobnqFXJ4CAxGo36eZR+fTOOIZEGCOru6l88fx3rU069NJ/7mHK/pgKs
G+dzY9SBs7Wq3PRnOPcAHPaMJ3O97uY4rOVfSvwC4y74WboWgR6b39tAxwOUDoatL0hAc7Cv8W5T
cKGhdk8FBiz7UeABg1nhcF1nfeJE4Tf3y+CeFjJmoFbzioG2KQECVLtgEPlwrNLKHx6IXTrVIdFW
hX/z2I3NtA/dNlyONfSumpIE//LKD1hE4x+GVywNDiFf1XvPCZkI7UjekcW1Qvr4vIvKgScwJyga
jms0YLmpM4ol1Hk3iVvNXKh3JzYrpnsxV3V71KOOy/90znGGY7RY5fJG/DqxJ854uOY0QGsBcJz6
0LtlyAg2YhakL/E9FXRfduvyxc2UNNQS82h4QaLO2PgN7v1S32O2IdVdm5s/YIznqj1X/eziQWHX
BrQGPTWBfQt1asKbVBGpO2LFtFROXNt6pYYkx/Ubtsg4ngZBDu2s01X2midZOesriAkUvKOyE4MZ
Kwwpo1NH1VNmbFX1PXt0FhzGpyYpaHj5qhdxasUc4abEyOQH5MqmNccg39uCoN2S+1Lc87lv9mFe
y0AdQ21M+kUmlRMrcxOt2Y1SVL59U2y//cQNFn6q0Fu5xRTmouq+ngXDwAM2U8gMwp+98s7zO4cA
GM95PeIf0cygMhYXye1el6M//aT6nIaf/kIcm53BXFXLvaR8KM4UYvGY2ZnwuLzwvHdTklmqKlK1
JuYCdeijjE7e3IasRXIanGYucI/m9cZiKtnBDE9Uuk7HoZmsfvWDVi8L5tKl7ELEB4V7k509eI2m
80RKrNZgi7a5f/Ri3uyOMf+08QirsS7XVzz4Tvm00T7b3w0OFeePgDS3fjUFCxsvPQdrteE0db30
Dx9rb092jPBDEZ5c6yJzW6VX7HZDQkvtsgBh+4ZfRtSJYs2EPm9qnOIRRwwrKyfYCa0ZAPAcDsYZ
djAwQidFfcSlze3NhRsN9xsI42k8MG6M+w5/w2SiIAvhRrT1OTSBqt/ZrdDjLMftINa/6VaM9puR
gKu/Ee4i/2UmwRr/V87N4v9z12EyzQ5RNJT+D4mTepkOuduZ7jS41cT7PS2piRMuqWLRIvPWHqLE
Ph5GRbpFurqSJ8m8HyyDT6b9jNpehafVFF3y3BdwUe5AnA76pelUIh7Gwcm7lxGJtf419Fi7juWy
perBRY2LdoET1uzgob+v/giG//lFYJ/mHuEW9TLDEu1q75Yhqxk9JKDwfWP+H724lpoV+knQ3f4G
NO771dgkGG8WSsvCrpErBMGzD0zY3uWFu8mfQkiRvpBpI79Pm9z4XeYpTuRzmteRdx6YcIWHuOcE
utM8F8MJ+FOA00e5QISTkv0UmV3JnF9tNbjLDTKw0YMIsAwrh5IdwuAJX84WniMP5FPFhxLMsz6N
SYpvBtl72UjyCBtXV8MDFkUZIYK4vSBLDf4GhzpksjMXW+UcWsQboblzcZMNGds7SuxfvUic8Qte
TCvn/UJ4Ejq/HZw1vFOL161OtqFj/b9TW4kj4/etyWGSBt5EbXe4NQPn3xJQjih2S0b5esJGuVQP
YiB6w5rrLSiPhZwKcdYho6sSDAW9xXVaN0Je5NT7+WZPjQhi/+Bbcy1NsdcqLAFLMfgXkthdeOw2
p9UUH+0GBKAnwZb8oAbrvCdDas6OB+L4wCV8Ttb5h66HqDuWwzoLhZMkdaM/lOolXDFSwLRkUxt1
9Jl4ZNCrcV05nzQQYuWJxry07sMQa/uUYb0soHdXBDlMfZ+uZdXRm3eNDj4dZlXh89BwYF3KFYnj
rsMLTEiQO8tAKmk8L5u6KCmZJdZFV19nlNIaZtHGYQaYZWDGDS5mKI8bfzB9NmVkx9ME8mp6GzGQ
3M63Poijj9bSvf8DnJCo9znqJGGu3F9j4ncdEuoHgRoXkkmEl/bD9GkwHgfa5/4Ty4DN8eFBK6m+
F+Ua9Yzx0aGQI6LIa4z7wjfPjoVkjI7mlVuG3VK2z0k73yws3uBR/o/JTGLSRHJx4l3aD/kQ3Ze9
xFw/Ftg6jpuuzXyyYF6qQwj0QsBoGPFf3DdFTAo4Dde1fe3DUKWPqtlQHxc987suCdWbl7HUbV5+
LSUfr6L2EZy9p7ZmzHSVzMabg+CzT9N9sxZpeCriZPycbjAAMp6pxUpiAm/5k8wamuOVWR+CE70c
VBfqaZYI3seKJODvPAkrZvP0eIqa30d3qD826AQLFRvm2YbCPsLRiW8tJ0iIV0I5nxK2qX5DmtLd
O5ox+uiun6dy+YETYdlu/zAj1H5JSZ74nWaiXXlpZ8dHrxyLJj7YtPcYQuc6YFUIdlYyLaZzAzLt
g6/tA/dmjyjlaPId2C37ZjIlYnsZ0hPUjZha/MMBNoKauVb1kKfh4OwJhOrxz2qnTZ3xbffVvqgi
AAgJ5Q5Oo6pYAIKye2YWItkxFJAILUOarOOPsAxk+r6qPsXVG6rEDXccX+VA/+HD6tkxGlsFWZhk
4EdOSJlmFRm45H3rSNoTtaxyjrVD5dVsUhpFr4mT90PsEDAThddtWe/mMgkfCs+n8rg04cDu5mjo
faue8ODMpXihsQrYXc1W1jh8q1M3WC7rKAFQM7FlCF20No2ZM9VVcASS5/rPsu0q/SwsE/B3DTvB
++UmiKDHHFCJvCNLDM/VuKZP8l1UijwCrRCr5GGZddNem2rqiYgWVchWl1Npw4VlimMAeb/GomtL
nLb9bWMp2rhft7T2opO1/t2ns+LDKD3vuiSpUz2SiFO0gmNPKZN1hEK6k2MUAvEOcyIhvwzoEkYA
lLsSTkGLC6Mk5NGMMW0rsYJ83A4owMxQEzz89GFOFYXjAaaTSR+Z7LbVmdMGRYp5n+Mnn72i6v1l
x8Fnasinh++fICITMVLAXvg+O5ZyeUeMHWsXOEaGy0hCscuPTOtVXwzh0zCruaeGel8VHfPMmCVM
/ovMcSrpfdzVxfapQWEAhmNHVI9fAdN3zqMVhN1sDumAxxRjYFl7/gFYEK651jXJ9LShSjH/x7SS
YkFzZriXsS0wm0OmkNXZr7Ruyx837M14kONmcTJNtGHdY8NQwK0u860uqygkCAV22Wx0j0cJ72Y0
J8WVIRW934NaUuIKOO6Fnv+jEyYtuUf1uTmvuqiW6+u4eCDBjmxk97o7un7r/tumIR0CVvmNpe8c
/XBtZhYGzT2f6LahQWTkdXP7LFXpti8AXpJoucRbECp5JXWi6wcCOvWxp/lu/jFFNwkDogYTniaG
CkzE9+Y3b4lm2lell++VgBj3ZbEtL8wlkvjk9n31tyzwo+62VcxBzNTVnZx2t3F8BUdnTrefIS/F
39yAbGKDEHixHS1lcNeE67j8R3nvPRVhVyFozmXqZWImrkQAavAf14kZ1VE6edlcnMTvjq20ZUBS
c52ejXezdWBcNvFvj5FqD2lkASmDcwhj5UJguX4dIQ52DyW3cPNlyHW6Hl15WhqGTv4ULO+cs3ES
7Nyoj+zHaCwVxo5WyZPHntHczZbqz9vDpMgnkljcRrP3Rm+i8QnNrSMIe8H2ZvJAuGnLAfOSv5Ix
x3eNbf44ccWDxoiLKX7m4nG/pCxxgBP6Ca6LiMv+hNuZxtyABvN5Rns62v3c+CTgSzJgOcOeCmk9
aO3mZ2h23T/jdzDwY2xSbxh3AowOYFD9X1ObsGZD9vjOzmJWQ3Otky7woJ+nrX/opqme7yucjMOz
YCVa8BMDrg5/Fm04+495wjDjzmHH6XhXYTqAEiOj1h9/MsIMxQU+lryqaVgZt0ddmuK9AfN6SvMS
kC6/rNNcapnnGlNq0UfBF069bnT3Yw0Y7oInJ66PZbCR3Yo8N3Uepkoaht2tpePZIfkm20fZiHb5
gZEIKMTyf1o8nO3yKcQqCnFC6nS7pq0T6U+H2zLRlIsMNZmqdCX/BvtvvBnLG7wtgwUFqQ5JwQwF
TyDvynPjMmvdqB10VXUMYdM2Xg98cWvaEpHANYG818s2bfYi3BrsX+DYmJBi08078zNgYBriPksY
33vN5IR3lFGRe1fgxZvvHOJQIT7Rpm/mn6EQg3N1U1z6jN/F6uOCSycznn1m+OKPkw7g4FigIJaL
bhpSpyrtm0dMp2tHxRXEzcETIwUDdc3CqZIsWwTjBYhMg+c9SjmnKo+/ma4Gg3LdrqE6JLJbo6Os
U1g7PhBEQoQ1AVeV4RPRf2ia1yVL6MIJlNaLfV2dumaC6i8BsKUCq+SDPyxbfwtpRE+sIjfmINui
WA4TEmT9tORLGmQuN3r5YKW9hRGW+ndFXuehwJpIIs/D/nyIpLAvQ43H+j5wAHLdrRyRaFrN6F8l
WSZKZIoORuVbTGTqmSEdaU6ITW5wGnyS0xjPmZg/jUGTXyRHHtGkGZf8I3dPNe0SDrLkfLO/hDtw
E8rjSUgIjoVzFBFwiqtFP2KebYLvBb5EQXI0ZN2Pg7PVjoS6zDBhOgaVVg6AikOJuWTcp/TYgpmY
ouplQclUj3Y5sL2XBQWFS7vPybiEQGn39ehqA8nCcVLq6977j/NUYk4aCNG13bWoMLOGJ4Jk5Zx5
TMO2w7TaImSs6bdfyWp9Ne3XZOg/YXoSJK7iuU1uuw61k/KQMsEgLUbQVWFsVKW5soRR8qXnPuiU
0ya6OILk3pdOf95WV9pnIB6kqeitJ/tuSyzGkGm6OrSPfd8E/w1B0P8jE+qKUyqS4iHIKTEPdTVT
VbkdPQqtMi0h9vCJDcukwir9S2BjNceCYusSFxUEaZ07EgDFVgX8bFAVbjPrNtLNMcfD8oItvia8
RYr4HoRgT3ocz7Z35PcIXoh6dX88z2+qc82X0x7lOApmChAa7S6mSHGu/OXrsXbirXpVYv1/pIty
7Jq7LITNQB7gCKJp5cVlrhQhVizldyAj8xZzwn07fpjY+2rQ8fige3d45zeaws+ibab5S5SMgBhq
66Y7e5UZ+0spR4TRoVdFfkBEho9SpBO5BM8ShkcV6ZuDgjaBBb2s2vnZx9Juzw6jaVAmnmyKex6t
7ot1yDI6bmOVv8yMAoNMhVTXhxZjlOEpIHrJuECUSQYOFWt1wYYR3Czj5LrdH9toUex5uKmKKlrD
4eCzjqH5ajoJVIrBVj5JAtKd8Gs/cx1kwl2S4qskcTZIE51BExcAOJKaspA0geJFsgc2jfVqjxIz
tNlqmJH/dqpQrRd/ABny5LpFbm+UKBasYuVWMgbaMHgUmNuAoXVXuxMK3C4ld1cf5qZycKCBhRMP
hTvpf8zrHPF3hmz6a5y8qn5FBsYJEqM2P6APAo5NtsW/oJVxyxeDa50zU87kL6MneU0diF2kMsJS
HcI4jp/xiOv6GE0LcBbynx7sZfDALQABlknv5QjGDlALYWp8tOQ1HgNSrowB86ECPtBsDik+oZW/
N0j9wzvZ0fGUM/S2lFgNeA0ghcp9yOHm1Jc+FRiM86DYxHVIef2R4b3ksXBN1+/1ir5yZWJoJBWV
AtNneg+bo+KiyYh5agWMwC4PPu5Ms+9BgHnYppL4daEdU8eRB+Y/B5jqjUTQW3pUvKnuMW3yNj+V
U+JeWiWH8J6RJfnKqblhX2ityreGkQ/MP7oFfw+ENTlZBEbG+0J6JMAdVhj+GLp4eHRZkCz3rAPr
/i48OGiyhiXiEVM8FkegrzssLWkRbnde1XkRExHMIFnTxQ17jE06xWcqAYRRszQuljPkI3ZbLdv4
wmmAmXerymnNYBlteC0RnoP0ZPWwPXSxUE86X0J5im6CeIRoE5+iVU0QW1OyAdVdz8quMDh2fFHN
GRmkoEmm1/IOgzOJeLwmirGL9+EpR+jhQLiwxApA0qT9vcyRV983E/HdE1Vbq1nAGuV/LQrbXT57
iTrppYZ2FxA8+FXiC0copWf+iOB60PpRPrEjI+KecM4rUGH9x0iiNCcqza3LilpwFDKWJxJeNJHP
K0btHN4VcAzdw8agy/4BhYKm/2WHviNK7eZtKQEOqtxlLSqx3KTAIzEkdy5/Mm7fUN4UN008cGTg
D+EEr5692bbImV5ZeQVeor7MV2vxMRdF+yGndDv3kzcXv6S75WAVfQBJ5liNthtJWuDUzeYlAkgx
+Z4X7PzApA8QdmfUpAGXyBEbLpqR4zhghRKP9w0X9sg2JRKnDWFprq8Ne/2q518V+NoVSlC/NlkA
MCw9oPtD7R0XH3wOT8jVJY45ng27Kx8SW8VrFrfWsFCmNHPlvbCKxDR/12EYUBDyRAHxATbjBT8x
UbEC4eDTGvUXf4xBTemuTz8HlJf0wEiOKXgllT+fVauJiSd5MV8JoonkO7FgH35xxtvyHujEmK0p
vnHUlHm9VHyUDEbaBF409ozqr99ELJ7mFhUW/WFYHunh1+5Nwpz7b5rJ/5FLVhL8gC82jsmpm5o2
G6oFTzEJIVvch1hBGefUC8gPv8Wkc/GBysM9qVorT0uTruJo+1Ha18pnYShCapqo6wDXtMQl5OfD
KRlbQdJWMdbd1RuWWmbB8F8bRpIoGme1lCt+rAS4RIGVvj7i16HbjJdVPkdI4iqrtN+o41r6M0AU
2XB3Fkm6zD9WVaur4lknaxZvzqlVt2V6cze4z/lQO8mhDsR8vw2bhw98482+kzhLSUz3w3ypA6L4
WeHPDQEAW2ELzXMPCXTH7i+F0VDH0/1KCJ0OanPG+64YyNB1hoLtbXS4GU++oZHZxVbU4nerSVzt
Ggb+f7lii6dkIoF/IjpWPzuLE8JBuIlFzJ3HdcTRhAbv7OB4oE0t3ip+x9EtscKzQudOyhDaykDS
NLPeUD6NAAr488YUPyeWyS0ZuQpP/mbOPgc7jIHbA1QjXeyZHsX4TZncweWSAgt5Gvshpl5NxOjo
EchW+8Qa53c0OXolyOjRws01SDdi9/prtYbA1g3XgCEpYocbG+TMAyx7emWPLYHvax9rICBegNUK
ivHyO2KyWj3K2i1mIssOcEOOzHbUT/04+oTeyR3Vp9KNqGNnxxBHYLFXh46wsWpkXCdiBGsKSJq4
XVudxj5Q84+BSnc+D81SfJmaQ5jJqru+FdYswWG2GzinCvVuyBgIUdNA03aHvWQjzBlwuGFaX9bz
W1pUIjq2wbLMx6Vehu8ypdC+NcX6pasdAaB6xpwHcScKIOtgo13IEm/hT4nJXx6axgbNbi1rHuJQ
cvHv6OSXX2mh4i6TXRfUGdAHg9al/OTUbX1FIFBV921h5bsGOYFJsuua3xgNC3mnYOF+eD4cnTvw
RcEzOr/8ALGzoeb5xXRNEjOTMMeIg/ltswthynzdAvmAPS35h6JaxJcQ7NtyxWTXDw9pJLrLPCk8
pQAj0neC10DVjSRWjfGqVvYhbAsi9lWDBFcaUwcHRIX5gK/Qkg8bZslIhyVQ6obtyjH3AjJK/0XG
tHY5hvTz5lgrgfKQ+/C4j4qFBfkeCEV6bXKMLBk5xWY5NyaILgAS9QmEoSZ8sJQpzu2F4uSBbGXr
HqreOqS6FbssCMNhSvex256qoGRzjsZqR+e32Yazp4nd6AiYbHv38tp3fpQ9YtUNgT6SSYQUwAuc
g8tedPWJ/uryyFpl0vhBRnXuvCBNoR4lqxj11Y2GYLqsQyHHY4UR3NnVTpr+XoccFIWk4gO+u/rE
saJpLdwz6Ui637RDEHkbmkQgujtrLH4RNq8Tbo8Jw4TbQG3Opjn28h4Lua0ZEAU2Rjfc4q5rM5VD
1gY6Xuj50/NT2o1dPpX63bATjNmvp8ds1k5cvcibWXinu9QZHpuRHVInLVlWeCES6tiTrt0YTJgZ
MO5sQ0M/O03MLvYbPjsaR/ZdjfezSbrue4J48Lhouu77fAQZiwUVnz6DmBBM+E5PddTdM+EHLAbn
zgy4JlwO/8WSgMz6baufmzCW3zm/4+tU0+yQ8eeDZGhpzBt4UD0ycJQb+m9sge7DPEceUAI/eKC6
mFF4oZouq+ItUefI4tniWGtS7zrGaXxdJxt8iKRqH1hfDFjHw9L2Ubo+RK4w9iGVMsRcXy3lE/wX
AubTD0yTaObFioGTUPrs9ZlXOl38Z1vYlnFl+2BSnqqJnpwuk9lwpuDXESJ2oCKCReG4qTXRjL0f
wnbdxeBw3tFu+YJr2+WcC6VZ9ZHqUiZZI0wA2Lh36l+TiJZ3MObMEBXItw+8Enlzz2o7Z/qMiphl
ea4pxyMzC+k+AGAWP7oAuQGlsqq/rVt09+Uox/rf5AfuyI4WxtIU+gm0U5Y8IFpRDwOvNMZqFK4l
3IZfC9E4oiwt39sZ6379rlma0LxrvQ0/EtTf9k8iQjE84Yda/tNQ++q99DbvN9WU6q4wqscWL8TS
fCnhNE/t5DYY9CIfspxt3BTjuqft8sMXLlkiOhomJzp1x/E5LQViY8y3fW9NXX3PQe46Xy5RWQKL
8WjjI49FTi9D+yUzz4/JBSERhud1YhRwgXZjwmd0uNh9aTcqEQ7fthfrnXRLP3mOyc0HGY7+tbl6
fav/Gi911WleUtnfsTBSIuVUAnmyW/Cd7YZkWA3DOzu52eJHTJd2Wjjb8CpV2KZP+G/9lX+yc//1
TZWGV18kvvuLPOv80muZL9epak1MJMLzJniveHOf6E1k/qbIJ+R7g299PYzgYV9W7IA9ksM8XdKa
mftrD6CXXRvBLE5NN8EDp76HuEQ8ocYZ8YlNLRI/Esi71c4k+D3ZKsbShXOT4rwkeVenzXFyE0xh
KfLMPoQTfQA6zkrOuQqd4Glc2DJ4n1tfY70amnndo4IxVmyXdH0ubcFSL0p3bfY2qMRns45eX+z7
wmuXXavyFn+2gHuHR2UoSfpQFIBEHPPgX9gzMvjh4rz6CXGvdk85wkQMRcjXL2Lhksqisvc3louo
Wv8VwNGQ+lImM7Bp+bAPLd8z5pqp8hitbFMvsqpGZr4vBwZ7vmjn8Feshzn4Sqg+LxMLEhgDsqWm
+Q5CG0x7Cp2emAFvBHaIXKdXRg0ebf3WqvtKs3IyIxaXw1nt6ar2pYuetYOaN352oVei1/ejECSJ
4+ErbTogEeMWjhWKlMb8D853++vkAR0EWOjw79aS1vhRLLNF5EqaHA2gp6UZptmnVaMV7nds9KBc
g8SLa8CM0qFr7Qx0OjCcMc+SDOX0yK4VBjYIt0W8F81iIZlO7HkcMZ+PkJIa9ozQZvU36CBmqDN2
iJyh2Ixjwqvg7yE9qWjas7u2G5jgeP47FXsEiT/oIIs1DWSWoBTzzuda+s+zmMqh4479NwsDCpZW
0FJwFOfM6XauyfUTqc+Z25sLsgQcmSxvCzaTb5Dv0BrSyiyW1sGFD0buGaezsGI9exTH6445DGnP
AW7T84R9Fa+ghKGyG3AMBRlMyPmzbDaYog2TK1athG1U/6i2GHRGTFIBW68w/a9tQnC/2Yti4FJL
+yI3O594YgDywDxwngc8MzkFWz1cgzR1iVUKx4cW3Mzhf0HqMtZwgkAeK9s4X9jrcXmJMa0f51Vx
yOWgvBTTXzl+4LQAEBvX7CJjFupP+0bdZsYeYYdbXAR+aJYGq/+h/NJ9nVrTdwcEafzXzdz6fBPG
rH8ZlLTvgiCgAMmFVLPz22BmAw+TE7ITkPdaMHCRIKbabp99M8ivLfJLaKKINCzLa0NSbbnWOZO7
JoqYoDNb3XlB0r6US4wLSS4YbvnVTPRtYaqe+dIiuy+heAzk4KrKObplpNgPbm9m27Yp1dPQKr8g
4FkxcMDqpst9YFNAvGyM3eTeoz17m7toeOLqlAAKBSc6ecaOxfYRruuP1l3wzK9lv/2c2wgTIG9m
W+5jEyWPlWcoFOi0Z4KRvmPlbvZ8TKKQNnt4Ozkhu2NO8iXZs9O59egQaibgeP/Vh5n87Q8MgTom
sIl7ukAwBC4vTPnfrT8GWb+562scNwKcG2Yryjg+b2q2gtmn7VjzEfazQ87NklN22ajxOPjxCmsX
Xm+yu9ktT6yd6VIytiPh9pppSLWveZ8v8O2S4WolcvCuhGtBXrZM8Lcu5F4+F79ZMMGDgH02jY+u
JLs8+ZaEaWGYRAR/j7GKkg/PtgzOJTXsCzNO/idO1tsCm2rixXT0rOLD1sewPiaoe9vBT3L5XBVe
+UfNN/IgiTvn2HHtlPtRTTxd0HDyh8hryRNTPSAW8kFwG9s8pZiOi3Tt92t1a0XarqNKkn7UF4fe
BBNDv7oaMFOwO+wddylqO0GYWxTbpuPFeFhDMo3R4J+zOcU/NgGNPkp+4l/yqN1+Gs7BeZ9OMv61
rs5YIjpV1Tvh4OWXbIWfEAML58cEWJK774MF9p5xubV2Fa3sazp5OQPcaIYdhIRN0x/UWNYZRGBD
JFfViGsdT/3P1DLVuuZ8eN/YCOGIAJOjxd+aMr7G2Firo+yhI2AC0POhm/P4MRLWmQ+TaMt7v105
koM1r0tYHUI9mqlLvm3F63IkkJE6O3Yo+e0BeCQCo0GmYA6N+ss6gog+dFMrotMs1iXIhBiBrCJG
eX+9MvZw9IWrmM7VPOXPTRuAxTAY/MtshV3c7/teL1CpxsoN5W4JfJ+HxV3CK4kz50/K+CmlBl+b
Bz5LdOuJlZAXpC9+A1JAxXzs2OZEjzWt6q6vmXdnSRpY/guj/tcgR0wbdkg8HjUjoH7C7gSpyacw
AGq9+6B0ckAKCubWzxp3VHxMJmD9RIGYmYxPcsQau2OjEm9vtw1AJ1CZi+SuEFXy5fojpu+gH4f/
FoPzgBUh/aJZ/KkBe35vHmSUcNd6akwebnQA3Gg8Vv3/ODqvJUlxLYp+ERFYCV6T9Ka87Rei2gze
CYSAr78r7+tE93RVJkjH7L02ojdG1B5KfhQdjXswsL31V4UHQGFGJmFhhkyEcol8mSQ/oq3umCUg
YphGkmBtSt0vGSzM6PcLXWRwBJfKSpONGvxhNtlcOX0Wzkf2zZiu2kktx4JgBGpDWWaEd0V4soPM
639yJVS4CzOnArLci+x3x8H0g2WCyK52bKOMDjtjbDc3I45VxXzybxR1Yk3iOuvl2J5X5XnhiUFw
h982QlbLx68Cpf3rxEVU/yOeZ6GrHQe3uUdCqXsrA8atpqXoIh39kg6CsS1D2TTAZMZK5uB2TXb1
amTH8b2Yg9hfzdjRFkwAODorNRTxmjNz0FXm4Pn3EvPDTtpHeuB0zXxdAJxHoONdsuX5cNvaIBuC
2Tr1LwEui17g7JFkfeSU7hiZU2Y0J70q9V7aBX+POIqle8xnBiIbWVnhT5RAtaIqw2OwadBcl08m
LQcSWcqk/C0ZuUZHLcfw3VKhWdAbCuw0Xt3q//rFxyNWQ4/ki7FA85ISTVe/g9MXqkM09O0bskUV
bDRlL9iKRtZk5aRqlu8jCYdvBnY3YgIvGpajM3twrVNCdZZDhLG62wVtY9fbUY7eAzsfPXIUMHcN
N/i1yv5iHJWPv1PWrPY/C726yy0xVPB2MH4fjDeLp9Qwcf3scsPaufDszpzaMqwxhINOa6uYYVZe
/Wj2neOwbTL8xtQUS4odd+Pg+rOuNDe8XKik5d9JjyAA+VWs6po3qxcBZhkC1slJ0QeXIUSCSahS
nhSb0Q86oqWgOg3uY5jcy8COAIAVIGcmUMJ5ZVkgATFmiVm7ZcC5kIbU866zq0RB7XZLzzxytGT1
v4BFtzr6DG4J/tBM9TdQhNLmFX97u7w4hVheFiSsjKrmKeQFbwX0Qp7V3ECFXwv3dWX6nnGNR1P2
Dts5mj+zoZjaq+2MrnvLiALnuCsKH5gCfoHkotHyEW9UY4fbSYE9Cfdx+f8FVKEemSQUEI+6olTb
jihvStWADcuGWXsyPIZaLcuxr1p14XrnqsFvZ6a/jMSINwrQHyE6WBIEZrpx1Xu6FI28mTKIgq2t
+Yk/K120/heuUkc+S9iufNpIkhm7QspCPEQyln7kEG8prTvYdDt2RYm9N1qnB6rxXMaVcVm08/jp
dlOj5B1+0IQzCIVzhOYxWQzDO6A9QCTTap76d9xSgDDSUCX6gZVAG+xazYz9W6+8IxXfGRzfPZqG
Kn+GN8aGxBe6+kA02YvN2C/mMRsMhKNmnVYkovBc5dGrgm6+sNTt3Y926NZpawWKGMgNe2883Sax
neI/lgWzd1J4LsangQC87qP1BI8JsxTGHgGKbB76v4a9LnoiWSPHWJ1BQhPVaO2JyTTIdWhKGuIV
gNH7WGdYH3UXOlLarhqlj/9MOoUK3z1gXThfkWIk36ErMvsFtuEE/osu9wyURskHjQJluFasaw/M
PpoGFT7ihRPWEiA+q8NU8jcwzoBtDsJn1zrlkyWKNwpGhPKA+StlT3FdYGR5C6Vq/DdMYB44QeZw
WPgQQlrxAMACwyCWZBvWOQyBtxwthDhQ7ttHpBFV+Mbyj0wuB11lvu3E4j6ZOs+WYwD84GpM6rwl
UYkB0cItsCt1k5+Dxmb2xs4iBa+S1xRL0cijH8/eVF3n/u4oEZrd2XNtsUs/j/hvcPViF8FrMC3Q
eZAVjtZpRROZ4WK0YRM+ekNKcqS3DmZ5YI2EVJOE79z7VTpsbb95p4pgh9ATyQedSsAVris0nL9I
jkd4KRkpkOVWSTXVhNYvTCwociWuiI30uZvPLkOu/ta0bO9xhiXjrY+sCEWgDYRP4kiLsKcq1vc4
EMBKZxH74BGx1M3zov4NkVPzQw8rk5+IX/NHy4GJZum6JZuUfG3+w+emQuZllcsOaZ7nLDvNbZo9
o8Je0+0I/mCINZhX6CWsD25MexWLOb6lvIp7t7gfRwFurri3ancbFH5fvyRLNzh7f63pU8cZ7Sr4
FLMu5H/Z8jEI6yDcl1HDoCAIMzYRzTSD80jqPtr6LJV46vLctNuJ+9j6CBjpiq9xtN5THDeYKVrr
4EuuCr/hE94QDOGGNxJe1onRjddyrSsMRi4la9RZxUPrzysm47HMWU+qno1auMj5OrrEVFOmgTIn
hCOqdbdiXwjbW1vZ6n3pVXfHua2O/VQwLbZuCkS6/wQ5v/QPmrddHcKFN+6jdSmvNqMDbw7oXDSV
h2IMou8sC+W/EAkxBcEaTX/LWtSEPQy6A0kA0P1VjaImfJPsnQY5TjN/0Nei6Vjyybn6DVIpEr5M
RjHSY9U6JkwwcV4TV5KdnC4ALoRCAhvpmpO+cMixYPxIhAvL651xsDxGiE5BnfYsdXf1kqd5LFAW
FofK7nOiPuv+TxVVdkufbXUIJ63IeMeUYq3dBYj8r33EWn/LZN02DBU714BYxe2NzrmsHqelD9gg
QUqxPyDiQKWDVk0LOMnaXa/zWgDrdbyo08daDF2/X2yG7ohzereKSX11rGOJd5sG3StgdLkChWdM
NKPNRFDictomrMGeA+pIiKKwj4cB8arOeQ4Xq1k+/f+nzRT9nGO1dYl9uyGxn09UQn52c922+6Iz
rYeD64gAKMKgAbSnbjZssWl1uHIgqO090Zi9JQkJ2ZClu8z7eohUfqpzNO+QUJyIiScvDVM+YeR8
SNgv1Q8OFcJ6CQIxBbsxke495yOfivboBpn/lOjJ776DnBhpwkOWQR/Y5sqPhBAxaGwV+05c2SFQ
NsDyxBXkrjUa2iXXhXEgqah80QvK7ShLRffsL0518kWVW2BuvWHdOwzHuicxrcO/CN0rK4xlCZ36
MrTpstXunYXNdGndThbD+gvTWtYbVovB4WkCz0/wDYaLp8oNu3zvUHDck0zawv/qEc1jPp9z68fx
bPxtbHr8eocaT3t5PAGfqI6sH9aX1U37aD642JF8Cmws+i5fh/HYzHurZV2QNKEPqeuEUjMVFntY
mHrYPlVZ7DlOrCcUjJ0TtyNW64h0v1LUu1D4coqbjJUC6mrl0ZnqRv9ahrC8BDNCrThi9h4dhPZE
Dz0Jto+glJRUuPFSC8UNjh1AnmimnRltv+AiMA24YlYiK9iBlX2myCK0r42YS+szQ4N4UbqScyzg
5Sx7kgQJQu0tdANUlFTCgI3W8XPFFFTvkeKBSB41iCL0w+0zB5z9SkRIsj6rXlLgsdtsG2qlGc9Z
1d0ZzEFQW4AQqvGL4DpEHQ46IhSxTfKeoIT7xTLRLfgOZwYYiKNc79jWYf3o9H770zZ3esjaw0zu
o2jxroU1cPmPqzvDVSpa+1J3zqJ/13Yedc82BsY9BXNHT78EonlzujpIz5JFd3W2GZQd/NxTSCrm
xrWfO9aHaD4c4f74zv1JyUPXkPvXBi0cFC/E5rkAPzQ7QTRJQmWiHYbfjpN227VLoXwTFEl4EDsE
L3td5inxtzVyCLmd+RbK3Z2l6nPEE+W5p4NaGm76URUvarEn++BrAjg3cDAYsrBXA6QxuTZGHWbm
2koOLJMFi8MhTWRwSKZO35chg7e++Jma/5J0If71lERXqJAZAgWX9OrDoOS0viMmp9oInDn5q3SX
jjflWMkTBw6ELITLI1gxD3Trxhup8k//zwj5ss3CBYkGXiXun1GmZD/bPYaSHaRyTs66yxrrxxpw
9rquKsPHMsuDD8werf3NcrUJX0zDOYmUkqvQJkh57YLYCex1/PbmybbYGt2lD9ss68MENQjW5Y2h
A0AhX2edOuWAeeUbGh0fNBZLUet7WH3/AupqUQAECwe7VFRqKOQ68OCn2/wHcKoBZh0oVs3ZODI1
W5+S54rUb0hvfEXVN5bOktCNoZMTcQ/tcNMDSE8Yt900XUYnI1Ruk3l1ygvNV978pMyFxJffDYNL
49CURHQxckWrTk/E16L5fqnwQGr5nD01OdxhPVpXzH9gY0aMLL9gHUQhZ4CdTCelwrk5VhK97t6X
HLjnjAovONpekNwqOsn1ye9WRB+DXOeUwJDMTU90waixNzaLyuTc37O4n9AUrOvBzoPOftQeEPIa
WBpSAKeGa6WqXlOlNvy2+B/LyA2eG69U57tJdt219wUBsAzvSQCy+ucuzNK2Eyop1MLkim9xADpn
bMGCJVwbpunwVk5mmP6MVj00I8IvJZeXNswqa6fMfH/QXVfQOlBJvaVuSTL0xvAg/bCRs9zvu8LB
20FDTLwnx+Q6OkUdzdqtrqU4r0RbBFfUlUwFQ17x8ZMhpq4OUeVZc5wN0QgNZlHDFnRKNe4Ghhbc
puHdBhtXwhfzz5IkA3xiHt95XONIrubdAuTtPQZgvVg/ky/NuH/bLRYm+HvPdkPVrvoHZoli2Lc0
FagwsorGHUFjOf+MS6MZLKrO/ClMlyxPwTT3mLfHKSI4h/MWa1tggumZSYrjoL+766u4crIHGJiy
ZgLHQI1lPqFasRsspnkmsHOoDtnEQjE2ZIic7XoU5F2YkVO0zIuu3YLvk493Sy7tEvmM/kbMTm09
NWSSLZvAG4haGXv4i3vbYAeHAEYg/NYEVvpKBojrnFH4Sn4NnU71XoEReJt7APsxBHVJfso8Zazf
5kmmcl/njnUmSQnNiltA5dmxCqWa6sbQ6eOCaE9cOAXSJgI6isKpFyjCqa22KxgdsfeYuv22o2JJ
WEdEwwPjoLs4ExrtNsWNvfJpzPD6MH5QgZhMgwdjYFE3ewYwrNihjN/JZy45krEcYY17fTcrkmi8
zmwZ6rZPaYEfO+6TgU4BhbsiF+GeELw4AOficLQmm63eGPyRXa3b9xHnt/vIytd2416kDtJPgIU3
dIflRUFbXOO1wFhGSlpdmDNBe8U/BzRQuk9Bn108qfIU7oHXz+9N0VvIm8fIuhSkKolrbntrdM7z
oK0AZvnzv8jtdP7JUTY911Eu2zO7WryyG8mC7LmInPlOKrYNk8RwQkPqEWpJkPnc0VwYVqYMohzK
HEePOGjJsR53SZu1X5gQ1+qRb7NpznjoCGpbcnBoJ3aImAp4zL3lb0HJw52hxVDH+PpckgpcRthb
Lhr281aXGGK6GyKJKKiTKiB9pETX3uG/DzeOxlsVAs61Ednm7bkCJg3Ch2nYUfZEUMASZJi11Wih
SEBnYfqyogyUR7aEYn6vRokJZYDccFS+KtMYKfs9g5IgnPZlTNHviMjU1ms4Y63keGPZ98T4wH+2
WuYCTymfEHHpWcKIx8fAepBWgUi1Y+P109ZEDm86ozTaAunPB2up8xt7e9c/FJwgZ2PPJkMaAozz
IfIDTXIKB3Dh4X0NwuYR46x9EKTagKxsGzXslwxB/yvryvSNINWmOzZlaB1MPZJGYvehOpch88bn
mXVn8YNNXsO5C8Wa/1WFRSAqXFAefBakXv85Idk4S6u3ycycca1PvZXWV7Piyt3MqvTgHEuM9XGI
67k7Lxo6NluwKKj2UlszpJ2F+Ab+i4Gs4/B7bi0yHphKTGzTyFUJ0scJBN58huQDkD2D9vkf8EON
lom93gvff8bvF8pc7koPFAF6grHSn1WVtPipJTtDl4xiJpDsW5od16HyDyO3Ds4cgp2cjVoqQKRY
LfS1bthVPdkKFxSzC/zDJKLm7c70BdxBFiAr5S8YX1ItzZCsu8QY0LkBIxl59aGZPmUTGXZxl2Xl
51iHhbcPiZ3PSVdfg8elccZkh0+pD3Ar3iHcK6ucZ0Q0LDiY6XrIIQon+oUJCeANIJGxf2gZissN
upruF0y6jMlTcicdFpRyLMYmHDSWqAoC+wpavE2wgEl4joyNltC1i+65pSqzjzQK7mcwaIf1cBGa
I/mjzfo026iz0KChxcZNvdoXVEcEj82qC6OXTNah2q1uoRgLj+5/TEQN7R1P3l9KanNGKIoC2eYs
Bo0yKfu/u/iZBEpiFb1zLzr9HMIzCmLLMsh/UKfhG10I/rrTsXsyinRZ/XWGHAV7TGUX7kG2+Mmb
Dofs7IC4rP7hX/Lgz2F/dVHy5UMPkNAwmSew25vt6aDhT8wfPs2s/TdxvD4/huidGApiYAaZ7zRv
UxKgn1n9PMX/m/ZkgW5Zl03jBSBGCFkeO9FuhcaPVaHxl9cBEAiVVpQt0TdZgBLCjgsYELJJkz0Q
srDwSi8e4qPMkm4OtnLOSWLM0ZJekjAv/hukQGMmwJ+NDGXCwsGkcM/axLxOUSQnlb7Oap2uZmFZ
HLeE0iaxPdYLkYkYzR5d7prhLWjCpN0M/djkh2ayfJAQ0Zw+sFLjF3eVJlyvcVr3Eo0wATcqWfEM
GBSsnFOIXX5TYeuUf9hn7r5RmgzEo6ygfRz1YPWH1selfyCm4F4ZWizaT33dl8dZofCPl0qumPpS
R10Ay86/UffUFQESVFoPS679ZJsNbQi7WKN/3wJDDLCjCmAHiOyJcDjaKlxS4gj8hGw+py6T/xgX
cWTACtHRlo7Z+kEXTfeYtTYox8T3df1RLsnKminAuv5KXw861ZK0jDEKCbRjbiHdIxF6etmLtRXd
2VRZ0F4p9Wb+oGsF/8HYGyFWDa48JFEYEnAoavS3KXb6/kSeIK65BdZYwiidD+wjHHPvDex6yIZY
4KuCS5O68DYKhIIrLgx1ZLrRjV9p2EkpLh5l8vLdrLOyTjNRnLdB1FiRmDT6HwIRi4jzwSdqC4bB
SgiDsdoBCaDIOkSBZGECArAjJQ68P5l/MFEJu69AtPM2KOLJjiDQM3h0qtDuPdrAhwhrDwz0WNTR
tLtTSWvoRLq0MDvM+m4bssOdr/rlEZSQ66OOjYZ734WdeucWXjLtYRyQE4MCHy53O9mh2hAuC5OU
C1dfibO8A61Q59KbLLMFpMkr1i1rBK22kVnU52TIdKKGQZC2Y4KF+yCUrn6HpTuSO0kb8K1VyzK5
Q0zMsQ5pzUbIT2zVJqGdiYhYHsYXkFZkU9CTWtjWbLc7q8EIdbVphu+0xVGag2M3/QOvabZelnLy
fxVWSddOSsewXstisX8Ggom6OFk7+T6YsqErx8tPMiknaRbjn64XFvy0AzsYjuKd5jglR6HwrJ6E
ETt6mEt7DG9DZbigwWY475npowcm1WXOnZdVzMkbY66N2xIOBTdl2qsVNNqtNHn+ODsmTOO+VWTt
WYVusjMXT/lY07YSBenIKLzNjFmxanuj918BfePgyKVErw9Dcs8UxBJniJgzh4WbZE9cZrbZsMgW
zs6sORrMrAU256KE4XHqe+sLO7/7J6x64jVxKvcH4oCqf51rtb+bkfA0REgJg3g62aJooM6mzlNA
fiWEId+1kGLC16MZdhemFPHgjOjQE2dgrZt4I8mtLdPb60SYmxvzUkOBGrsVOd9G8vAu23RdAh13
PtSerWOsct8yyPPiuss9/5kteql3M1FO9xX8pJLduoL6Rq1q1d2NooHUv81EouErD0xD8iHTS7oo
Lxk/RNlSitkFsVJYviNUo87ES7FrQkTpW+gHOMUHXL7/fHcK30vKWtKZ56z7DV0StYg7m0XfOtO6
/afHxm8nVaUDRoYWixMY7uMnkR4AmgRaxke7y1Ctk9WMYge01mdNFlQUY72AHJFz2gdsqqbxHNTh
bG9L12NBUpLj/LT4DLuPQzHO48kMefgC0oC5gc/UIuJH1yQO53zm5C2B09kQUEGX30QJGYo4QrPw
GPaBRMrj4ro8ERWOGBkImUvUHxGSHx49hPUbjXECl8sodZsDk6bP3iTRVDO3+0Log+AnCLBV7pg8
ZSzZ08pvhs+gTaL1RLemJ/iibQRaPUxW+6j4pJl/kwZo36lJQfVCEsfyuGhJm5JhODvhcUvrfUdi
ZvvAqiu8QOINeOgEph2QCy3c6ZXcmupSg2ZzDon6P599DkPwpC0w/JGMrF20Jr465D5Yj1+o9N1H
M1MUbh0iMXTsKshdVF8LsI0YAUhGWMlsOlmpTQdxoDzgE5wwQgaW43J5+U5FDoG3Pk+uJ5n+lmZ4
ruG3MTEeAzxcH4FNLsBPDaJCXCI4s8DEIplqp3sKMx9N9ZZ/rVksruvSYXTBzNNjGcqFaGAghRXR
xyucAR7sfGK27yCueQWpYNq9mU34TGHpt7txnZtLN1T2tA0cH+96u1KQfNEWZemBrcHEKLx0h3Pk
Qc3bUmx40a4axfDeLJr2oMtsA3VoyYNjK5k571zlir+YhDWHo+b62HRN434WkxteQE8WX2FLyMWG
iBZNXp4S/U+rbDrqviVugShcFDObgAUZHY4zBk+IORPS8mQ7hLtRDU2L6bEtTx4iG31c2nb2D4xn
SA6ihGRxO5corQ8kNrTfKxme1pdtL2StW1DxKvqZZDqSXjo/RZh8EVhYfdn+WBYy3TgCe0ANK1qk
hITwWYw+MlV7v2DZruVpJFDgNgBYmTdusoz/QbUoxHb1Peyyq8DRfSSHwogd07O2Pk9mvVsXADAh
WyUFLmK9h5EdrVsw/JFOGvzOuh6rd2iN1Yq9jvjnbGrwSuBSrbJT1jjWM+52hSktRHJxJZ8hsS/U
5wlS6MXtTXBoCdFKT4T0VttaJ8g1YshHSX2MIoAkF+MtYGjgESBk8xlox3Q0dXZhc7s8JzkP6RE7
58LdLDISP1XAFYqkD47OnsoeedwqTR+8YosjtrNOdebtsB9hI0CoagxoDJ8kJshqdC75wPwcIrqn
s3wnx0qQngGnaJnvLQT+EjAlav2KJm2Ck2VXQ/6nLEssilatXMJXwPGj5dtQP65U9vw9OHt7Nqyl
crYFhg5vR0wU+Xui9Wloa9q5FRAE9kCSo/gfbzFWIdkHEDHuqPajfxoZ6Yj8uGcR1Pq0C5uAtp85
jqrSz9RrGGk+CtYwySt5cfgsgTRGGDd5SRDCXJZq6Lx/VCFrsZ+4oP61ZOF8dyMh2qco7KFZGRY0
K8IGl60JT2ATnbFXqDOpBGly7vrBeR0jUfNasq1w9hV+KnMmO2L+j1Rm+0/DFKi6vzBVuMN8I1iC
jmG3bpUNoRstoTU8gGsz1rs7YYVKlpwpA/PG0qNRTnMkW0zHSv1WA5ixb0nKLPtvVxIXcFiQJPKZ
grHyv3gAMV/EA6Sn5Jjx5bu/lRht57TkqPmYb3WzVR2l9OwS86rr/0cT3SPgn/mKzsksSJLdWo4/
oo/0mcL9tYKCAjzk3SMsIRmUfYKAhaHYQsqbHJ2Fh/Kc4HbF0uEiHuVEcqHRJ4Htd5IkV+TWsUgY
5eqtO0OLBZ0C54RNnGcFXGPa4xKyk8wStw4wM7zRiKJnl0bA13dgN4R4cZyevTN2lynf2xM/8QPq
aMRZZgjUSViW8E6rDCpmcr7AqjVB6vLoZayg36e9rB54ThMSziam9ECPSwA0cqzFLoeO5fORskye
z3aGCI8ZcRDK9xqPA6C4SkmPBXGrv+y8c396tDPR24A7ETA+C8JzZAZN2q4o5AvnvEXC2WIYtcIm
aK5T5xPE2a81Wn0INtFxYElFrr0zehcNNng+UGLSbHdWGDJdxNdSb4Nw9oM9EgNZfXoFq49TZijJ
36IMhMlGj2kmbkRNIIKGKy1y1AVFLbJXRrIBzXvJoEAcxh6KN6Pd+g6miAL4rKDTJbub7Zpa9Kwb
2ZNq+orAyq8fVjhV+Z5JWvK7aYGU4llEjravRzIy49oxLKRokcjxm2U3f1nrNH9l0gjr2AWd9G/M
1PDyIaUstwpIyd9Gdz5yRlF48FwHx7E2Nd5ug7ZQMGha0SqUm2Wy8cwXWs9mVxN8E5Fr5XfNcbTI
sdwFKiTT1QbCYp1aMSl95mZypmPo0X294KSZ7t7CmlZ3TGGy5xHL+s2K04BQMt8mbie0k+AXxQMn
ytBQiR3chYHFJkHQgLS2Is7oUEc+MfMYPEGdumNgntBeh9W7ZGx3jxDW7oVfYPE4GZGLbMskgrDp
eTB6o6pbqu8Io/oCYaDLJ+tFDA0yl1wDWcHli17jA2CvACWIcwfFvUEeIHZKF0N+Sch0RoRr+Vl5
WTrjN9+rILfvhx9KJT9d4PbS+WkGdqdH3OhptG+9wXsYQ/oXLN9ZasVTCdTizH2zQp+kBOTfdERj
vRSwqhjPrF2/jq+mtdsS9beGOHDW8MnEXgeMwM5sJvTyk7nl9HUnmYKaMevE3DFJ7C2YhsxnZOPU
aXbCRS0tCMCdRAU6ppN9sZQtwngmfbC7imoiWTFiBMcAOffTxhB+xtkJxgLyXBY7pQof7lsXVEtF
XkOW1AC9Ngh75aVwk5QMcYg2yN5JD6cnRgwF4PXevbTTKovDHNaFvyP9hpdHDEBeICfyILwyZw5h
Cy0RZzv4EsvEc4pmDa1r5HOLtWOa/MHCMkXPneLmvZbzKvh8BH83eiyEXoY3svBU8SzQ59zVOdpJ
qBrIycG9zDLz1MC9AsUHmQ9vfbHkAqIVpuS9nCOXdgFyfYesL0+SQysyYP0bZ+ZzwkKRQ1Fdt/Xs
KZeAcOk3nzS687MtvMYBRJvjQ2BAJs42iySLJt7yEcbL0n0lfXslq8tUgDt2WBfrcOtyrOKoybv2
oEXfy3c/yukqWUaue2zYuBx6mD8jsm82NWyfDFv8XLryneMVNTjOYcH7pKQmDhHS1q9hku7fDJwc
uiKOSjikEeMiZBa2/ZkxeCWSEsUg0eR2F/ya85LUakoRkuHpMgmaTDqCeGCbcF0+oQIiyctzGu+x
X0RAohq0cerFdpCcY5s+geCD7VzBe3DLKLd3C7Kme+iJCOzDCqD1jUUze5QGTXV5EIw0kIGl/49E
BtqHK0Qr1z77sxsV0OcFIQKqppJhQTiSUDqq2f+FCgVaCRszPIZLyFwe0mofVJeoVsHeY0hBrEtf
iXlL6ehyspJFh7JcFDNLN60RenH+dHDZcUcwfOZ6TmKoGum/fLR7AhfbCbR0tHp/dU4KX1ol+W96
ILAWaBD/Qo8l28HBI37yakZlGwLIC+s35zBS/mTgIdxRJBL9WVmORFJWQR+8tq0Pj873dN8c8xlV
LCI4QOUPGe32r5pZVbGVShZvduc/znqOqkdVzO5VSl3O8aICj4yYRYJxjBbL9o69mH1QH6wDmYmD
fcg5ItBqvtKnj2LPbnUlzWDVlDlVtRRUovVAfQXlbzUN9sua/hFKEQJACPZN+Sw7d8pv2l3LP87a
+s6urrE2aH4zi7Ynpn9ff5cLGsJDvXrdHKNOJXo71fSEZ4fR3xA30im6jVWKFslDU9ufairNZ+/0
st/XoXGinSocy7u0aZR88UxM/QGOaZB+ThVA7lhaAwNyKRdxqxd6im2I3o+Y6LlLiXnqE3fhhk3c
tyg0hNN10bhOH6o3IDhNFNjXloSTeguohGRQBl/evG0dP/toFhvnlVeCycBqxH4x2s4RervYnoeh
vuEtaalomwbVzuIs9sVeAsKqO5ynwDHCVNuo3Yqa2u/Nxvlnv0xYsPILAWld84ux+QgXWmVYpRae
xDmpXuh80y/wewzXsGIx09IySf04SG0LL2Jao/attwMxA4jsWgFHLlZZa43XtZG6ixf6nvx1CnrF
ITbLINpGSMwwEk6M+cCa4UmZkRmrPql8DnVt440bLM3PeNeYYEphwAoKigd8cob00LQD7teuqrsI
Zjpspo41Rp8WzM6KDv9O3xmGk00uNEJfY4UO8nBseDQV1eA5rX3ICDQx6w3XccZCtrew26snt8t7
Z0/n1bUfS2OvJHd5XjdG+zJPBnzkIsOjPAg8zi9152s+WMhyQCcQGWvcliyzo+WsVmSM+5m4nPrW
h40Q1yIfOR8vTuq3JKug1A4ncHaccz7cgy7QB9byWv9mDzUHXwkb0uJDZTVaZiJQYCXEzkCo7bZQ
3dpcbYb1qMlqJrhgwsJkBBfVS9zxEyP06uA0/PXXrMLvBGKNVQVC3U4H1rnQzKkPq11n+VNfodXc
0PD3/KHamAyIXUpeAJr3SV1HZ67m7yJtXQLYrMUnpsGumjjq/OFCFo2/vtpw5rxzN1XAoSxnmeRJ
0wjPm5wSlPhQ8iiYMTRiodz1ezBMB8P64A/9j8EbUEoHkRlFJEoqLukGClAKNohOCnroWbFS1XGi
PXelPwapvXUgfEJCELZptmOLhngbuZauXuyCzD+16QXhuTe1cHEh9xoBNt1YPwj9Urje0NwopJbh
IzB0v8w2yzTdBtaMa9BDiAu7RLTjnzHw1uwB17x7bRyt3pB52/XR613oYAIziM3AoCXOZvGoBKvG
ZRbUOo3NJijvx2sxazjIlUlmtCb9dCeCtYCivpsCdSw2oDL8XfJ+mR1gUVERyULJuRkzQGJIUe0I
AjpfjC8PXh+h6s5B8YrjEq0D6zYSM6sYxRZhqKCacSNFlIEEyEqgfazajeluc+vSpjc9MGmidme0
gyWhK9GpHH0dfjmMbT9blL9oXhDh3LKqyNcHa5rs+heIEZU/NRguIe2AiVmRg6sqkq+aPq3fwlow
P+1gUbK3AZXJET188oU2uDtBK0N1jy7O5qWnnbpOdY+KcbwXasQ6MnF6Y+HQywtAXXwFNuJLJzb9
7MxHja7A3fW1M4qnjIcXQ1gF4ePB0mQ6bGeuvd+hQk5/cEWgMxyQDBc3yglFsXWarorOPNGkU0D4
u+czmO6bzUiltoGgF4AkMiznme/bjk3AYPnaoytAtQF7dryorktXfQz06tT/4+i8miPFwSj6i6gi
CBCvnduhbbfzvFC2xyMyiCTg1+9h37Z2a2btbpC+cO+5fxdfztYN/4ewfE4dPT2S/DrZd5Zr++9U
hqIsSG+eMnCb0BnQlmybrJPO+1SKac6PfBe5YhGNfdBnskjE6Z8m8Yb4UHhh9paySiVmLeflw7a3
AtSfWVhGCevvqOpf40ypFou922KiBIVXOAefCq24Z/0cx394eRcPGC4LfbQLOlH2jg5z9e33pSEu
GX9TG5ZgANws++pzgJ3rWUkHlPmuu7JOcj90d64sGOwNRdyhoRzSVOhnwz8W59znFOYMZfIsXuql
n26SKAPBoLlbSLfJaizKTQAzHkiwvz5qeRZ80YaJ7r3EWHrDE2ZQ0Y8SZ5bbBDSCJKoLKL8KCPE3
PixfnEKZkVGfQLZv3gs2Jw2JU3zrmPlnB6GZBjF4cFGJv/vExV+QMhAVCOuqMweSxtwekUXcTIxC
wrJnRCXFG4jIgMi2YrS8VzT6oj4ahEfOOV8JQJRTZBhdAx8/z2D6sTgVwM+TfeY7Db5PxHG3JmlU
RJQSLou95+D8o3Sx4rPdTHiMuiXLv3nJ2z8Gmzs02cD2PtgfkUs3Q0WMjkngEtrMFq35qMLYIcJ2
7NTbosvhEcwUk+satwPyNoKlcXjUYqy+qcoi85tbHvdL4xOLuVNDm043mEvKaxUN8l8CfsSQye4a
iRhWQsbKkr7Kt0jDp+UtnIR77ma8klvLY2u57ZnINqxwuIqOLFRjpMDVACUlrXzxXMt2znFbQaRq
nWKtmBqn9FhcrJHqaM6ziXEhMaNn2Y/IaspmLMtD2k9BuzNUZkRBQmQnURihMXm/U8PaOIlUjUSm
TZldgqdEzEht5rQklAzuYSCm3Nrnvu/fu7k1oPlYvOyB64VN/Bi5Liz5NvRZ3NdToMNtanE6HUhR
meQxnsKVDQ5cO+vf43ylDRWtVC26HRsjZqdM95U7Kdg1CUAIwy9pCCP+g465qeuVLxXCHN5zCjmx
MRhVoMZij3a7qxki5AAbtPaLez9iJf63pKDCt60RVr4tZ2Y5EBHIwimhuqlnx/VwVvHMz29s9qig
YQDSjTOH6OCTpk6NhDc01m+X6fRWlHWU39SLapKTFajqvsoJzsb0p8fR3Uzp4pHdLZjq7EYMZZ8T
Djl1kwYQ+d6oHLLbwW6rbLXQRvW9ITnC/pl9l+QpfLoxyB3LbT94bOByK0wKesv82AdvFGTqzXMw
1xx16aK0PAP2LqfPEW8A8tXJj4rjwOTsCiFQ/h2R8aHDH0tHfJq4H6Z7Yn6I8kQfC7AZFn9NCFiP
CX8jE7dh0+hUP7gs5D1RuQgYPFwez6FxyR9GMyHsB2kx9NJnZ7EX9psAWIZL5fg9uTF2WzqP/jKl
3tHnNoqQglsib5vDMOaF0YjQSU0YgIchIKSCr3xpz7cRlV8IkswJxbiBCJ1bNCus8FkXalv+xRUl
BT8E+c8n9DhjSNwx0txNmXaMH/AzGnA4djdjl06dDpB9NQdQpATdEo67ErcLled0FzUkcx+EseUN
ZIn4ewxBau6GwvGaD+rIMSPTnrPiywWS8QbGZCAWRFW/YTuaYyUm7w1LRvibcCMTdeHQEeARJ5mL
oPNLhLbA7FwNCw9jylT/o78e59NkZ+D6GgJA3tBkc+hjqOM21rHNJiTULlOaxAR+fAsmePmDKmX5
wpbp/QFrzC/jStY6TPCw1B1CJERrlA6mu5Qwl+W0DJQMW/wkWJciSsEPIqKdhU8+iqYTSRzD6hSk
OX9gbpwFj6inKhuZCxWXvvdTN1juoBVa8w63YIifnAgV2H/Oyt1qK7ok3u0QMGCLrqr81k1gunMD
oAm2QehlxW0Mz8oCyEwsytW3+VPZJkaVyTAYrT3HJ8gI5x6Aa46tcGzD69L0pGwg009JsB7wtfE2
kIiccoW+eo1t/cUI73inED6Z/TQlfcztjZqA0BR8afWu9coyu6zq9lfeEvJkuqyYt2BwMpdV7Jyf
XEfnIKvzmHiuH7wsiD/72BWngVgUFqSZmO6CKOvEOSOUEyYbNT80eyxHpKukEWv7+s0qspJGLKVr
JssWQ/zeG0vCdsQwuj3ctcQ0f6bWbcOdp51+ObK4zecbyVyL3TvE5eovOuKIDyLj/a4/ywCQ4BFf
gWcOazjQ/Obn1thvs3xlfwK3IE2EtZaOo6uX8Z5TuYoAzxj2fiBLEoxBmzek1W4ytCobu7bIzlWK
cuomiMpOA+JFcx4f1uscGExBkpYr+lXd6jnuS8W6LGELOnfV1iNo3d0uBHSOzwWVfHKAo2VfawV6
c2Ov3zKDzbJPj9h78ogRR82JWqjeoCQypX1n27I8ETtJVgUt0qJPgHsQCmSU9p/ZHGJmiDhpTyMq
V35f5GePAGmC+Bv2WIp3RgWakiduyQNkvTTfs78guSJOfAv25ehD6pIcua/GnRHdDcJhXzoFXgup
sbfmve162ntM5nHhtsHJjxgI/fRLn7gzTsQl1fejzfUcuY2JDolwmEyxkK0WlL6FIO8WzUd7pZ9o
MfHiI/qVpfb0LRkDhqyCKR3ueO/LEF2u3bwgzCD4Gz0H/Utr5SYGSDgPyX6off8hY0+4wM/EMJq2
evmued8V3dUA15ixvO/g2mTRBwgFpm0MNQHnK1EF4QnPDTtwQDIw9zTtH5IrL3Kzo8epU507urBx
30JaroYDy5PU3fO9OpjdEyPZLRWDt+w1852o27U1m5bgiKqj53y0U5CUztXNM7o83fqWdexrb26P
vtvxKbgpuwQeRYU+JLNm+3UQvilotiyUCI3NzGlnp2kc/k7wXWJSoEjtQGimAedVcLDRWJmp4xVj
slpcES7O8yVrsFfxLIOxrYex4TIlKeGeZejAQHTgdDsCSPC/WHK4CGHpq/ujrkDOn5FMorBKc4gK
Wx+nxstqBEu4ny2NTaIau/vMosAl23Fmt2NNbs9sWPVUjX3hIvYj5EDhFELP0N8YiwtjhwmGo5O8
tUrdBOTfAqvvpHpgqg4DyODTMftQimV6HbOezBTKhgQ8nSKV8kPmdnEfKTgGJDLjnMGwjRS898SW
YSnHeWxp+S0QlEDE02h4dx3zckYMVTI8Laoj4YTJg7wheYP0xSaP1a2TWzJ60/YwnAoyQPJNIEek
ESSBzajJGMuv2gDTLsKujjA7XXPH9jUJr8CPIPgypZeX0rEJqqrxpv0upFz2OwSURmzt1aZwCspk
gmnkR3ThFtJVg67KE6cmmaG4Dj5pAxRAlZQH6pfBPDSkIu0LGvRwrwBxeHedjFq9bwkyEZtxAEdw
yDOXimskTy07T2DRfrWaUNhhRwS0SS7gv3YhP+6UBCFYb4gtJKqcWD6ly1mPBiBhmlGw8yYLgtXB
ZLXq2LO5YaUbaq7oS4OeJPT4NrpmPOV51/3psqn3UTSR97ymfINz4N5uhy5t7vDOajmeAtL4upvc
dgsHHQ/X6YejG9wHpYE5hCRLl3w1xp3YbGo8i1uE7gAcW9qYLx02+YjiYNbziDATvMtnbBf1EZxY
ab8JxOD5FX5H3F4mQFgL5z61hZlgLgZrUGoaY7NzWT0zW1wgLaBXwzO80QzasuegDFEfhORqSxb3
CRVxRu2OTylXXXDBM0EOEBuAldGyEC40b2u3Y8uQ52O3+lbKnEy7NGeg6ER+8DSn5A6cwkRyZm2C
gtk5SXY9UTeodDn+2YwXM6vZeC8KWdFG8VSKODu4CSGX8FkGcMPXvLSdaAWwWN10jZDoI7PQflP2
m5wIy1kdaDAKoXfLXEd/fKvIk512rKV7bUhuy3cFiuQLlrPpObXizGzwuzLomeji5baDXHxfMZC8
li2FMrvJztx40kOl6WPcvypLpXQzhpD2A6GZ2TlEND0fG0i14tOiW8/IaEH9k21HK1Pg/Za0gEvZ
jd3yuQiDEHfLy10A0rVd06CehUP23adDueZfRSbQF4/xFvchA1A07NLPi5h1KZLSud+UcYOexQ5T
eGwiYUR8GULkJbcSihwbwTJGH7njrvPFgYxuS5JmQTx5feEAjAWiTuWzf8RID1hr23IsCfLFQwVZ
BjAVNNAd/Vs9uBuXhSPkdnRsafEjPVRonJacy+jwydoCoJYT3YgkkTogse4sPbnz/VApv/nLMHBi
ehM7doB5vXZT51iBP0KlV2BoxyAP+XmR/R75fa6+akdG7l5MyaRuXVArA8mWzpTEy8fEdfU3QQ03
UUZ1dvFEuAt+hF2DQmSi2O0K55Kl0eqdovl9a0t8elf2jp74aLzeAuLhitFJ72p7af39NIFz2SMX
zodfQQ8hYpaqCWyMduTy9S/sbf0SLWMdw7Gl0vGSB0k8uoOiKc1azHbFPLYX3JxjvuccLKoHAFEC
LSGIO3WX+kg3HluHBvs7njq4T3unE1PM8hhZZ4JXniVN8ONTTrir9DcuPjxuNjweA1Osm8iGufwx
Y81DAl92jZ2yd6vZFRnDaq/ZuZi2oz1FPuwb/kZww1/RNCyBehHYG1gqsmJJw2PNann87oR0Wpy5
SWMdTN0GzlHqnpp5AQuYQCIKydjYdSjCIsKvZGxsTNMlJdbWtchQYc+dhPUdKvBIEa6WLoKFC6qW
UZ07p/VtuF06MPN3TWxweBxFwIoUIi/O5M88o25GeOkmajeKupkRV5qovJty7dbkpid00GMMA+Tb
MT4cG8Moqkf4wCUQP8D84HbAs+ewyooSG+pu1YzYT7sUlGU4NkBdADPLxj0u2dJOFxi0oWDiBiEH
wY89Ra8TI49i35XRHB4HPDbdoUGbnU3b0u9LEu8h3djPZAeRrMlwym3Pttd05AqnIi8487D0eABM
6nhk8Axq0gpJDp/ozTBTLG4KSBAxEJr8iPoGGi48hgNUQV3lpxLIg6gxYHAYkp42hg5vLdFBmb2Z
2Y03n3nf98FLoBHKkrfUBsQSmZDUy22dmcTrsJLT0bI/ZhIWNbsww1rCv2Rb8V0Nc15tcdt1ZjOp
2BafuUzaLLnlvQk9bNE5uvwaLwHI/A1xIZzSjIRtMvyU3cZQywIQcRuZ6QAKZivIa2AdNgF4gleE
t4COueGXabm4PyZmH94d+4rc/g0qlPVIcScLfDFiaSEJk8iZhkItJs08sJHNg20Mxclr1OAhMZxZ
KdyUAZPWkxEyXd2OtsepTlQImVeYZ9Dg9cz8tz5Sjj8Fddz4F30DYz8ijFw5kIaioaQICC0dV54x
1rUnBIOuShgeeuHoIAjwf7NXvw9Bj4tH6UHQGWDqAnTCCVonw3Wg/NLRDdPsDlDcFtdnCn6nwu5b
pJcQYpDJLsAJayMPNZA1rff4ft0SxGJlh7bcgs3HJz2TfWBQr8tsGQ95lYXFZ0wdMN5Knrz+aKqW
bIpSRalhjV510WmcnN4cG9shgc/qBLgixhYYXY0zz6QrrZTRM+P+fkQGnKDjbLvSBQ9mpCRRXUH7
2pdDMJ0LeivUoHxI5a5Er8YiGbUCA7OsSK8oZTVzfn/MSTbStA3bGR9Es6sqav6dZaKe0oj5Bd1a
UpFOh3La3XTe3CcnBjb+fArZ/Nk7Vlr2i8sDFJ1sQpW/OeUZMpZZIO5qryfE1m2Xd13Y7rC3y7wy
2MI73FsCswgzJT9GRYDbgLloMyXjmYio+LerPeKUGz+W3S/yEN//orVxGr4SFHDbABmLfyJcWZsn
1HPE3gyTB12hzroyPDDXg4Gc687a1kSrse7zRmtkmceJ1O0aPH0Go8kixXcuTX2LNiQDqJcvdFEO
VTsFUeFPmDyUi5lNgiTFMK7z9Lbr2jq6Bbow1riZC3RsihB7d89qilItVIrIkjBLebBCq85Qb9aT
v3AoQm5EyiuTD6uv0+VUgmzseLadKr7lFEAm1Y+y/0nYOr7YhT2x8sVxhlLeqamHK4H8g9kUdQJD
cRq2jcxl7W8m7HJAJeaAd8ACeUq8UhREfxwgAf7j7FGI7KluAgQoNCjJDeky4fiAVDxLz13k9/Zt
OBWzvycZInntRiEl6l96wHv45fotk4grv4JKMZWrfHBau9hnL3Bocsf6o6Rf/PY4yiu+Dad7Haxl
xlJF5l+5NSi9voHFYPEnh5cVQhOv+ZtjYOsrluTSPS8kt/0UKmhqUE4QxtHzNUtKYqAyLmu+zNx2
0Dd/+xENGDTSKFqeyM1KHmqIT/MxLktfb9nwruE1tR3W+5A0Z0Jm2rA6oTJOxM5p6kgzA0Xk+NS7
7JoOfUss1cPSM9l/ZltFCgefT1Jz3BKPtGFh4B9pkaDlJV3+BkLB++fXaXZCUg3mHuNW+iL0oPRN
FnigL8jZgYseSMu+zGrE+Uu0aHkdbTHWhzKYHUnCUiSI0gN1qzciSLtnXU05w2kOo0OGuLk6yrRW
D1Kw2j6NHtMuYneKCFvqSFTk3up0ADxKJLG98UIG0A9JVZoA1PggMDd0vWQgozJrGzgpFgQyAER4
ZsYynUPLwek9mFDQJlQKcw8Z0PoCl5e4HSsIcZw6iIcIqcUaQwxFFFjHqo1JxchRCuRMn0VLVE+b
socmWNR6rOUElBCuTeZtEKUpVJk4ndbTGlPbQQe8xl+xwsi2C2PLv6I7Alo/VEY96dLO/gors+8q
xuQM4v6HdFmRj2w/X5b1QMR7jyixnHsY7H3GKA0cb3Xng6lAH9Z39qqTnuKIDCRwZvkKLexvYQ2E
yM26hdsmyEvz4zjUwCFJBlA2wjo9j0QRrHMm3H9IAUdBNpe1lP3ODho936JtV80d4jQsEVOWfFL1
zQEhXo16GfB6+DfGT0i8wtmQv1dW33xnhMf/zaBsOjdrkvOL1SK53LJlrG40v1K6S7CSM65xyNt4
qZ0uelOco1d/ypsC/ReHr40Gv7VfSpC6zZk0nvHA3o9PWcYhQYRe45ttiPi8o7gBHDsBf46/GVt5
yDmglBVH288892Rrmf4str38lSyXSFwcluwYQbDFlWcVtjxR6s2sKSN+exKqbYVVlVcnosm1Tbgr
EX8Q7aX87q4HJCjYjvOkMDepfcidImdmRgLTcmOGMYS/hdD+HqlVr858gx7QZgft866y/ZxFRxPR
0U1WHgPp7ovOue3xMKabwZvwVXHzVpe5Tc2IPcE4UIlcp9p5C3Sdu2Vp9dsg8+EDnyM4nciSeb4P
FXXkduidtUNMVfNHMwyCeZIyZPusrLH72y42xvuoN4QhIRbJAnlbuFUwfuO8YzwLfDj4VmbmpRxc
oacNyz37l9jT+ZdNazXc6SVGjrkJqlj9OEh4cjh1S+edZErS96YGuMNpihrePSAjl9X9oKVfHTra
Om/rhdpvn0UZswgn1i46IA8cyPggynV9adv+xSgoLHvWqCtKEBEFAUnU7SSowX+h282qxMNxhNBt
a3qBYUIlifsZsA727zrSwKaXCvc0UBsvKYntRbSE2dkawfp4seWc5RAVxLnkLWVx0Md+dYusjIxQ
gBP1T2YtTKNTCvtnWYv8AyeZ+o7h4Jl9NXN3o+aI6Ez7McTZnor2IW6oErcqGaGm132rPkFrYz8C
2xSwmqtjzTBIscRD9OgD9kHXOOz80CMLi6CqotzmApc/AffhGkooLHFF/MPCMUgJYp6I55aPpRN4
fwEGjIDORet9FQl6khN2Czpir0bsQ9jXHO4D4oyqBw/bSM79ndr5xbEx6l1M2vorBRX+ASYqibt8
V/hyOUNdn0AUlhPIRLuMGm+XTg5+l8bknaCa1wNoTPSF/UmP9QTYDJqGc3QiFIL8VCXhRT0okl2C
rdje4O6Qw5NpaXk2ssWqelN3fnaqBrqE21knGkB4ywRgs9AA+fvEGrLwwNk9n2kpBGJgolwD62IE
NozwZMc0PXsMpt74zlg0sR/Khj3CP2w1+LT3Q9gAGz2MiKlTdc/yjxDpI4sGr+v3WYinlP7DHf2M
zzlXz9Zk+ykwpige2rtq8L1XDvEw3PtJknXbOSzUZ4djovu7zPirxZ5Zbu9sA4N3m8Bu4ZVfOimC
26HHPoC9BClBSQgUGuNdPotB3yPEm7vDYOYaQSGSGGva+VRiMU+7a+GC1DGjuys7XhwRPqxcvcnn
wo1gNIRu+x7Aea2PuHCb+jLjDLWwTcbwnrcguKrkkeSv1GXyvTC0QXUzIx5mcQrVAX85iThQx4Ji
m1tiMbeGgzE9LRzQ6LyIDVR4kBEZndGP9DSTIhzXoIEg4tDA8lZsF9+eXpMlagVu365sD8iKnHLv
oEi8+gqT2S4syQ9inGIVrxkJAe593AQUrwwkkJsy2W/FK1O54TfiBaZWlv5IJOAUcC3j/QlstoEE
1255atbjP6x1eQwafwxPjcNoma0WCJsTyx1X/SXeCzEkuEIRHOomQegdYvBNTiTozB6Lc9Ha1a2f
DP3wlwveTe+BQvB5ZRj2VohOLZ7dtV6/ooRQ8TOUqXWjOC8COEEx81gfVsd4cjALqC/uOCXdk/AV
okuq2OE9nJM5PSqF6X+juwlTGR05knV6eZvBSuLQvASUjJBpgkKW20xS824rFErO1aepZ7dQEqWe
PSQSgyo3AAipfIHsTFEE9RF4g5S+BEzUzI9UPS65ABIq1D1wR/+3A9Ax3zHGkN3L6NiEvjET1wiI
Qis8lzmQpCeTUvp+NDgmgpOnGA4hoaoM1vNkGTez8q3hPUl8Wd/UBkHtlslqYxNvpdvowaunzt4z
qLS5G4inrP+5DivBA/I1H8ZpUiWMQD04ns/o28fiPCaGkRnzmAjpk0LaKZ48BKifA34w774ltbg/
ODEFBgwFF7vPnPN1HUaS21daRDsZvcXcl5Cg3baITn6YkOD7JiVA3CEGnBxg8UQZIEu14iZ5aUo5
f1FXzOOTjghwJqLIOP4RBZyLZchqhCw3aM2r5l6pqstuSWsIs0tTs/zZRQAMWVnj9agY7gDt9jBs
YgMEwO960FUZgEs4TOixGh0RFYBbrburUb707dNU+nH2MuRjir6fr4VDa85YxnPNRLH1mAZO2LYv
dBqG6FHlqJINlLX0BFFoEffBe4NBZQJiMeBZ579IL3rvZTR3f7OINvqEEWrwT6P0nfSdK8+xHpmY
m/gqVKa7E2UMyYJmCj08457DlVL6nageJ7TZyX7d+Tgn28fztg9SlFv01Kyz2TXZZJDEArt5XPoU
p5Q5HTGzkC6sFtGRODCbNlTYLmFG8qZRGG72gZ925Q9AArgWUxKmH1oYdZ4ENhYGSi65WIhGxlc3
YNKBaE6b6eyMGZ4woUzwE5O33m1bBtOkD+UWl2gYje6FUThRJHnGs7pbb7BgnboG75ELWoiBN5wo
FoA1WBpkQsA3q85pT8toDyutSmOosiPknqxs5rwBKiBBkbaVXG7iECsTM68JZqQepa0BBBryeDrm
Qmqb9whU2kJOf6wqLZ7mJEoSjFOJj2ITKTbkZph471PD/YglslWvdgLzhem8se4tTA44lTpeqC2C
PKp5RGtiXCN40zf01v2/1DSokSwk+GyUm9Tnj0DIYKBupSDLKQD/YrzGguyjJo7ZIeP12/nxgBUS
+TfS5Mos8j0P8qzeaeT2H+j6We6lwWTImcVn+ImmxiUwiCyVc+ATX7cfGYy/9cu64+nccr60PKT3
MA0ZbBZ5LYd3sKLF17K43YpUM7G1TcLBewIVZK7GjftPMiurf24n8u+YvNkb1zUDEMcGYf5m4jLH
5oa06IvhKMqrdtZts2/hMFj7qCyyj2ioQOA56J8/U3xqzxba+AR5M/KTncGyeCkTArM2UVujvwLi
1v50OdUKe3Y3f8JK671Ftuf+y9P0/7SmYQi3iyxb1NlDoG3Il05ONCDqY7Z3qnJ2geNyLk5IT/Md
W+TyVqLMhHxEzLHeoGCEqWzAlVYcehr/4iw06UXYI1lkZDHnGqkoLI5KGWASckXGebtkMzYKnSBe
28jOpiOg27MKHH2i/teKpgu2pGm2v9RZdbp3TRWmFDAV1M6scsPbHtGhjZNKsAmXdcPvqgm3SWkr
wqi4Cbyix1jEeTUQFoVwVdpoVNArZvF45DAof82oxbdlOG9XIHhp3QxNoH9CVnwRGr6yIvk1YiC/
Vxbkq/2wCH3pPUc+c+eo4EQSH/ENM7pZYBgVn9Nm4Fyle7PSsD23jEDB+42qeG51Ryily31Nom/N
0nbvsHL5J7rBejEogk+LbtwHmMorXQcsU8fOLE8QnHC1b02UueUxjRUmtDkp5G1bLNFrBQVj2A5w
HFA31jW2kdSlSEEFgr03YiP4aCGa0WdTSvc6jn3ypGOHu1AJArSADqjp4nRjBZgDKbm3SYCT3WLq
W77tkep8m3hkXW+CiS6cDauDo1aM0/Rm7BlOJs0oe0921i3qbK9iJpxE5dlH7DRuh9bvn1ir6ZdM
zfV9VhGPtUEzw+DM78LuqYD6yJhGhdM/J8/QjrAJC45e3hf1obfJJz9YFgn0W3TnBFhKPS1/sE/p
Z9mOChGJvXqD+9GpygN1E4nmvPf1uLUtyql95aeL2ZpUgrdCTGdvmPHlj1luJ9/YnkJmRKb20x0e
xuwa0diGVI1x+TV4VvgTZf2Y7XgSyMhqaMmuEbQffgwHH8+eJYK+jVabwnZRpcWkbWny1zaa0amU
lvHvVONU7iGictKbsMs4QFXLIInYIM7VTQSc7KOdphDzccD3T9UQ82hwoSEQ4myAzT40qfNIFiLn
FEAu50uxJ+Khqgdx7Oa++PAHt/gA3FJ99r2HsNKxZ3HHwiF7iasAFnRfMa4/j2VWHosJ2t9uYq/9
iQyHDikONVJ+syCConbIKHtDt4a86aI2T05QHliOd9hbx7OoaJ9ljOAbvNPMnqvlZQTP1DSUAwTb
ILJyQhuaMb0jeZL5Ev6Q5d4aMGZ++1HSbT57gUXoMgYQiR1Ie08zbqFpb+HE+lMkyfhgJCY9ymvX
p2gbS7GsQiymYCDlilfLRum1wTpqo4lUKjI7pj1dtrcRASHk7JgDb7ohWvHrbFuY5tSh8yZ5f1mo
B1UOetzQ7G5Uq4Z+y3BobNiLowTYI5yA90yucf7uE/xlb5bcEGuet50EKzcmJEPoLqYFU2DDxKHk
qLzIcFG3CGOaaQf/PlOfWZd4/1KkTsEGDVfHeL3oMWGUSf2Vgmq4tVOzwv+NA52YrkNJglXm6h3u
rzM/MKxtoX+g2LpPpsktz042QTIB2lGCKnI1ZM+MxqU+VW22Ci9hUMB90q2t9hbo5fEWVCXLRNGi
8GRY4fiXUZfW74AY++ivPzq8VmWwzpFo+hPMpYP6fVgF7N7or5LXvIVJGGWNfs6nMvyO2s5wi3IG
4lOFBbKfbVdAVWIUeicGAWaTBg1UjwSaVhxJPYQbxz2pzaZ13XIi+gCAHPJQbIRwdHRxJLG4xiGk
VZyc/KaGNCIN1fs+gT/mc6j75p9HgpHaO7RCPVvszlpNCU13xsrpfABYZ4c7BdxE25R5NftcCww6
MNIxrBh42H684UZjNQLsi+3DkMroilSNqxvbmrpnJ8way7ZHejvbMdV7QThuBl2/jt8Q6mPrjJXx
jk3P4pIvBz+5Qy7hmpk5ydVfXdG7uU352RZlldxSQIgHvn+NKrzJkm8syPVrKUvGz00sVHmjIGww
mLdsJgQpq6Tu0I6yfo5JyKF8zpV/L3A5gd+ZAvOpVM8tzY5DtLvEcVW4HwNy7De2WzboephY7wyb
LrkZMxySCPW79sGj8cWb71v6mzedPIwgiOt/E64f8mSRWCBUFUP2JSMc1N5AJ3mo7AQOFM68/iki
bohRY1ZXZwTszcj8KSR2bC06GXaEk/teAJlnH8KuePUyE0MDrlJW50Il6/i/y9ELDpiEyStg/8pt
pBPUtp438ZQSMFNdJoDbPwpOEWE3i071Nulz9dYhJ514cav+Iutyslhi8LJu3HzAvVJ4bU/CQRT/
8oAzzoE0XDFcz+xnTsbyWS1VW+38vpv/OFgvnlg49P6W8boG9Q0P6xIv/frEkFn3HoazOZNUK+zt
0kX2yqOKgWc4aswVYJJp+XCQOt/jBsRYYQ+ANPj4bMZuoT826PQJmzZQRRMYj3wYdPvz5MDuslms
UrTkll/visjy7h0KMLJa0lLekv6NVYmv0613XuuxOpwnj2KsJ2DS3lqmddlhU51gBXKWyOzb3Ara
PSJtPn2OofCtECkz2wRxD3MP3Xgnnn9+taZ09HvgStq3chqZY/QInp/mcrVKUdzKXQVeP1sHPdhi
NSUtvqFC0JYNmAZOLa4bAlvScXwl1LB6pvEev6cky7EVdcTkWIwamm3FzLLcJESK21u1lM7R7Qk7
pF5dzbutV+VvSNbbtw7yXsbluDoZUmtmYx0B84bHkBHo5Y1p+I9DRYY7vCeZ3JuiN18JVKz3pWH/
ugk8prh74uLS4KQlxrKjomZ96ORA64U6PEP7ZYr0zRO4F0BxEkx/k3RWdUVXmKDVwSCPTyuups+k
odbaJhWTyh2sRufMyUVD3yFCKXYWcgFzwkqgLpi52Gp5TD6gMqZcOySTlX62xWsYRHjwU8UdwKob
SLqqzXdZsPE54Izq9g7RAWwJNWIbxp1ta+3Y4o/Jlfmyotxqams34YS0L/2UOdMuqgp0ZrNkTXvu
SRh9wc/bnQAG2qwHF+SOrGtZsbLCdrNhnw1LDHqBR8LbQeLxPgerhxvZkkDZnxOJmf2wPi4+Hy9v
0Z5tNswNGlBolegGWzK5rDDQBwvbMw0UceAzLEFSx6daU14VUsCGkIJwA0RK5L6yWe1sEIhRbY7S
MXrYUnxydWBT1teQrDJ10E4w/enSaSW+tC6GYVauAgUDcg9iu/qh/mLWKsAWuNhQNhZy49cMoA2U
GIcMvY2uEF/uRJ7D4rHtFHFIC1EbTF1aO199A2R6yxHuPizwhpDJ+IbsqBHNFkGsvZhZ5kcrVrZL
crOcnSlLu0NVBsW7nOfE3/xH2nntyq0safpVGue6iWGSTJrG9FyUXVZaRlJRuiHkNr33fPr5qIPG
rKKIKkizL84BtjYUlUwXGfGbApUtABjkC8lNUxcOLtIw+bwjXl08Q6geIlVa8bT5J2ojOJBaA5rr
NlWsGrVCUhlqj0ZveDc+pRKo7QP+1+gNJY/T2BkK14vfZR9MC/uTHbQJz3kXcT5/aYM+oFeUl7bY
lZnX83zFz/cbhQG0RtqhLigq0cvTn9GGKaodfMvoKYwrvQfWwB/uICxP7AuoJHhu2yQ5O10qgTsZ
KahvP9T9p6TL9GaPu5Nx7CwVT6VBxu0j+d4QHjWelOHG4CJS2f0tajq1EovvCDxFX0WL1su2KpSs
+oBOu/2cqi2dxX7SKvUoW5Ch4JYrHnf0EEL0u1GgosajldFXaKfZT8jlIt8mqgdnA+tJMe0VwwwU
GF2wOzjWQ4WaCu8UlPZI7gJcL7sdF2ZFJoOyl9vFNkJ9VduYXw1zsiu4MboAiOkHszu12XY3XisN
gJBY2GUHm4z3p04B0t9F4MhJMKG1PEEX4sKVOW07SFjNT5sSTUVJQrMQU4IV5x07FdY9shQy/QRi
iNZdUTfGnoIKiBAqejzkEpQWPlBvKx5KinJwrJIq6z+kCBpaGwA5dFvA5uCqDIxZoywZWdEs14/1
qJ/K8KZWZWqxitMR0XvKre2PCWRVtK8rIBY7AV7DjTndf2QcR68jErThNpPmtLd5cqKPn/vyk95G
2b1a42SyM3KdLrou8y+ppQOjQUOqeELYLHg/6bYB0aBNxn+o0g4/Vegsn0knizubemu0K5D4Q7XK
aNJ9gtrop4AJfqFJBVIobinth0GOcH3pZAaY8nSutDlFWw80cVJspyDzxO/YYWgaket2fYHkO9bO
7Q+SL2qobMoiSp4BzQQmGFU77zRKERzPOxGMLYeIqsnOeXXgomWHJuhMa6OJsY+h21Sq5XWb1KYP
3W4nMYzNQxhrOf1lgFb1F3wA+ExWTI+ZAncdqvqtj05/S+smH0uQR5SV6bNnk0bFayuUlA5wyPqc
bTQaPTw22AUO9LpHlZ1SCt+JDW49sLC3s0yHjut7iXxIEzv68KQBm4FLITnByidPszSaN2gLmPiv
RWbS+p80U6ipvW2ZcxigZSQR/kcjCxnL1whTaETy+8Jq77Guc4yD0Y6RPJoYGmbf4bRqFnoRWlH3
aDAWublH2AGRxDvdQZmV/N8XLaLzQSJMWLwUPYfmMbBbq85ubAfPJfMevj4NiH0Y2CEfZNALFHf2
dQw7wtgjRTggoxLgW7dRqe+r8+uBFz6cvoFUzVGmpwSd/vQI5JvWHRKeHJKp0XDhc0PV1l2Ef6Cy
HUSW4zoB2AnDVYhWsxZYj1B7hPv4hGAOzsDbIICyjuSCxvED+yc4RQ4KY5uoApdKZhFmAg6tKXXe
5+R6OwPL0ncSaD1+9xVQkaTmfNrAv1a+VBTc/jENo/pELbeqtxFSAyRUKUYt2yb05ImmNg4+ba4J
MHgS0/NdmEOg2am+nejbrjOrf2bIMB4AvRHNsieVhIcPlB2v81hHchQBcoPn2DD+Y5sQrTHCTgc6
QsD6yXygNMR7eFjqDZBCTVKCKKrHolXkuEHt2/lmJf14QOmd6jyWGg3Io7ahimYZOqi4vm3CzwMQ
/S8+Rnnhfsj0jLoTjzUcx+iLyRt+B713m0fDdANhiiwfgWCSsmIokXD3J9ka/K9iPxppgfA37zoL
ENDUwDgcTLLVLQqgXrVH8QiD+FziKhJ2meNSWQe+AhU2Ne9MWvhAKusYAKTTpMqLahrUZ6Qelf8E
FGHHbTpJ2d7bUaW9kvOB3PIdEuPNpOIcuu8NMC8bKRFWMlRVj27xPoFPUmQ0VLaQH0EfhZqNh7tu
KFZ518xLZBdBm1GOaj9MIQpSAvCu50WWv8XALELyQ0z2R5MXLc1UcBQa3nmdBhEM7CdeImWMm3o/
gg8baGORw2kUfYoCAjjHA/5nPIIBeKNGkGEc0gaVbd7UVdbcRV7tm7uw0/pua0uPYgTyK/zX6OrI
TZTl3jeQRPXJARVKkgrJ4qcUpf4DgbCOZWKOrOxCaxCLH9Ct3YQN4qU7qG3GyVGp/h4yqtTPAMao
LzG2+KYFY/+MxNLwTWZ68aiZGNoeQno43h6rGsPZ15iwcWPqs7SRXtG33hkaxOOtLJlg/BnMKtni
qkFVDS1XR92gtIVmgd15I83SKPqRJRnerFmdKe8QdUrQfrPU6i6LM/SVLdMuj2mIgeOtA+X+Xm2q
2LUCDmQ8QhES3KF3AAYRdDP4JdGYhrXxpjA9gfEQ8PwQ4/oWhPH4vUfBmPc1aJN6I0c/DDcUhnn7
8BxGdJbPwc1fUxP9aAZa/1mbmvzJk0wU9cWMQkSmoFuPhZiOXO7Yq1+jVGa06dvwJRZzhTVM9bFD
ZN1mvRl4zkG/G6ja8NqDREDyCiHA8vvoq5oj2irisIOzoCDkAO9pCk/OKCxzF4AldA4FDepiQ0JA
pwBRZQlJT3BZI3DeBwhFYLAF8xf6HM5tVv+dx9+ITXI5NPfMI7ShSHjh/OqiGrdpOYoQsyw0ac+a
CtZn6RgzLXlKUaPh7ZUBh8OP4j1PrIEXuxLK9obKZFVuW1PIJ2R8hq/wF6uvES+W7/Ry/ZYH3zS4
CdziF/qfjYtsd/U6oFGOylAgkNcRusmIEYHkQ/wnzDfQl2T6+xJ90uKmVK0AYY3K6fDgagsaQXch
uH7sqUx4BNr+X//xv/7P//4+/Jf/M3/Kk5E2+39kbfqUh1lT//e/jH/9B12F+d/e/vjvf1m6VFVD
Gg6oSouCJxhU/vz715cw8/mPxX8GahjUVU2judDT5rFDCr/wgu7pchDrPIjkgaA6hmMLzZCObpr2
eZDJDqWNWETs1rk6PnEa4diplP5z5dnGVh8n8PvowgTHy1Hnv/XN0P4d1dRxbtFpQQl9EZWne2e3
yJa6jmU1z4mMzFddzxRljzdYCKNrBLRnJ6Z6JHeESX05uLkW3NJRZtYsZsVYfFdAJRQgQJO6UV2N
DzO/zH4mrfIeUG71stuiqnqoTJdjrn5mW+M5g9K8pVvzb3ozlyLF59ds1MTFQwuq9ET97wct1fBz
N0FMGwPRH7JeYH9zOezKdxYqIXGeVh0He/bzsB1As0KWYeya5fCSehSWOzsGpUPGRwd/4E16isUM
QwJOmzjby8EX63eeZILbNDVtiHpCF+fBR22kzZjVsZtoJYloDsPlDgh20t5cjrPybYVqmHBDLI2B
ms55HLPiuUkYBqngcaMoAec6FxKFlb5rPvUoPB4zLBc+X44q+VsXS1gA+SRZMy3DgIlxHtWm2zx4
mRW5LPJZdhRS5oh1QBEBO8ybIni8HG71Y7JdWLIG3Axr/jlvFhAkBwx6lCJ2QQ7R/RSRPAV6gPbV
5TAre0OojmqCNLdN05LLBSOmekDRInG9fIDviZ9OhaE6vTOL6wb8VBlo3uFyyLXpEyrLE7Q+iFs5
//mbkeF4r0usVWM37A0tfOntmGxOIdK49/vCyL/Ypa92KHjyOL67HHrto+KyxAbhiLVATpyH9muU
6BHGZrTFSJ0+Qna3ROrW7/5ihb6Ns1ihdhdPtgglDBEAdxC8S/8VyFu5x/8MqkEQoq+b++G3vxgc
xS7NRGJZ4wY5H5wo7IlqsZ64lpM33fs4LrXu2QTKtPubOLpjgli1+Y6LjwgDz0oHiL/uwPML4e9a
nfyXvAL/eGWhrM6WKehu2DpCacsB0ZsHVNRmqQsAeTa9l4O/R9AU+8XLA1pdkI6m0ghVhWVri9lK
EulRbgsy14RF9ZEEIhB7XdUddPii2uKFJ/VagKKLyFYvR17bfZBp/ieyrp5PGWcYfAwwcS7i4ep7
YSVoK3L0CEgnCAN/qxvqXJcjro1VUzXEe0Cva2yD84gIWkV4SNaZG7WAej1SjsemGtJnFWFjhBtz
mpmUjOIrUdfOTo0lSfPfNGEDL6KGpTEVfZ1lLpYqDg0WdSq+oUFYuBa+Dd8vj3Dtm76NtVietHbz
AZIbsxnqzSdHaWZRrRJn4gEC8XMH3/zl/y/gYvk4QOlVvYsyN7WTisEpZpjt4RYVr6LWjM9lBqP1
L9YNpxcixBQseFguvmeAh6RWYHXn5n1iHGmdyebRjjC2206JLVFPsyKzvL88zLXdqNnC4NrVhDSW
uwRoOPTXqk1cmsF1ua08zGX3A83rK59zdYX+vzjLPSGzqBSRnSTokgZf6cSO0BwC/Tm0Y2l/wAK2
D2+x8LWuJWyrS/RN2MXp2aD1EXRWnbgdWlWC6knqgUsqafod8aQ3witn21o4rj/bdiyhMZWLRRM0
SGpMYZgC3lO9QwxP6pbM0EdgOg0/XJ64tQ+qC3a7NG1TxQDkfMtzHRY+NFfSX80Yvs/cg7tMB3qw
SWz/yGv1hnd2e2US1zYhx4tUJf9oYCPOY5opBXwZcAH2dIOsLeJHxS0sJ+sery6fAmJWVg+XRynm
s3KZn+k6XEUwLJqj2dp5yBG5wsZUDK4luwm+WuAOqq67VbocUAZIqrk8BHGVetBA11Cxi+Yg+9lY
8/LPWJ1XE9AWmpmOZcv5z98kN5PTVDLV7chVfGQxNshntPeo60DF5sVBzfVytNWptUmGpaClx9ye
R5ORgiHhGESuBzT5FlJwAbgekvGLmVIBLJLSPg2Oalw5YddOAh1F0Tl/M3QI1udRDSTT5mrsnAkH
KmSCsat3NZXEYXd5dGvfkkSGDNiGESXFYuEmsLzBmXSxa2AGdN8OXtEehngqBciE0rtyvK0Hk+xG
W9PmdPh8UF3eY3fhjJGLmqnxFRlo5U7NfROpVrXdXx7X2uYwdFPlnU8HwDEWoRp9BGOl6MyaUG08
5Gn8bIegHJ/w+wBOD0GwvDJja+uEcpYhUTmwVV1dbMcyzdXUgp7rtk2FWHOQD/23sTYps7Q6ZGIM
/KqhOlKPQZP58ljXPivbAWa9wdNbVRcZjl17JReiINmnYo/PZ1iI/ZRJvd/ZqD1cCSZWo0kNC25M
nlmhi3FyI3rZCPLLBd5abQuK5B80YaHxYZX6UYFMteMQaGF8m2P/aiCijApkYNpPNSTBe/qGEsUj
LNZobVHr/RQrpXl7+XOI+RcsTynyzLkIQ4GHFPp8meG8micYniYu/HmA2p6Jd5pSTT9jCOrg10QM
aFfqz52DXyXqn6LBooR3n3YIcMO4/FvWtjHPZ8dic5nUxxZT0/S9KlAwj9wkx8YRQUEVYZK8V+vg
L+66t4GWsxJpQx0XOU/ZVK2/TAUqLTutE0LctjnI8yu7az59ll/YYulagBY0Ca3+/AurtQSjaZdU
IegL5VuAsgrYo8q0aPug90ZxDltPQNrhO4SI6u3lb7oWHPmg+cqbn7favBHfHP+mToUEnyn7ZKEd
BXI6gp/+hLuDobwirTtGx5KOZ/SI5mrcfAgsQG3Hyz9gZQeQ3rP+qT3BjhGL0bdFH1Q1v+skNRSq
UJ1NWvPGaGT2CQhVoP/5cDn+ae5z01EWWb6nkw59B0poDlyctnpF9BLpNVGiMHKQIP7DnZXVKNxk
fl89KBVovb+4/zSLHINEgw4tBfLzz60NEAjj0nBOApS9PVesOVop4JfO8yjwrPEMUMwvEpe/7Mrd
tHbUoEajGaYFiocm12Ijz+iwMqLzcTI7kz5b12qCI8afnKciBWR8oGbsZy+wh8Ac2k6vnMieoUyo
GOftFc9BtFtvun548FHswWmkGFv9cRzgMriXF8T6D7Xn05d9zmm3WJI6rUI4ppp3clBcyo9U6PCm
VmU3PqHnoSJvMtIUE51NB81uhqm99dQZ+hGE4UDnvOikd/RLritMrJ3YOrIa7KNI1OhK/ra2cKkG
Ody+GrtXLr5nBTGx9wrVPvUKrE2c7tuHEAuK7wiotNOfp00aqTAz8usMXtbWYhQxfRUn7ZPeIYFM
G2yiZ1iUvbhXuswvURat+8DYFq1wwveXp2MexuJ0mnenZGfqBg/hxTAxaxg0MhDnBJ4dVYW2wW+i
TwQvfiMDA/O+rmT+D2z/5EtdiORlQHc8urn8E1aSAYpDkm8NuQZBg8VxjCW9hCDuOSfQbfRo0YyB
W1zkxsfWm6DFaF1kf0G3O5a3l+OupD1kxUhaSV1n0yyTVZyzWyh+wjvBjenBmnDnZrOEHNrX/hSH
R8SCw+zKWOfjbvm5URoWgqvApvOwSLUmI0btpfC8U4yscnhXdPTYojjXHBz/oMPCamwr+ktwqFFg
C7rPl0e8tqax06MJ4FClFnIRHW20TMARU05RqmjjDoZdAqBWs0s9uumMphqvXH1i/gsXw0XGh69s
6iYHor3Y633H6sFs3aNUXIsaJIFt3U5enItPfjSoL12Zj69RM85y/WEJqm7QohtbyZA/TDET5tNk
ubpXbE+9UsxeS3vIeCgxq0LXf7+UcSrBdKrQlZNEc+OTX03dY8y3obWKfGO06+ouRaKvMREkzBJI
prS9nackQL8JaaP5c12emJWlyEWsWvPjRVCdWdwbnkWZCidK5ZR4tAx4FMrI+DklIVg5qlLVjsR9
0K4s/5WlyCtc6GjM0IKCHnp+V6WWqeLA6DuntrT0uxzbeKxtMbm2d45ZxsDUsLqqjxQ/fA/gZ5h4
ny6PeSXdY7jUUal8q8Iw5sX6JjURCc51ADKsk9LHKW6kTgHneOzAS12Os/Zt6VpIpKroi+va4ngR
IPdKqBHOKQlTcFPZKNQHK+jw5aiRRkX6P++658shV040nTOF6g1xqX0vhjaIzskDHA1OYKnq+6jX
++DYhFoMHA7DwS3gKVrMud9z6lwOvDrWX70TmP2cLvOcv/mmsgXC4vS9c6oRmb5LC68EFqWhWGyp
lvWxEz7SA38RkdI7x5kuhGkvVlFH+3pE08I7oX3s3Cmh5n+GRguDhqItWsSYnorD5Ygrhxg3FU/w
ue/FpbGYz6rNAe16jXOKOUwPPqLT97EWfoirof14OdLaCiWT5ORiS2ryVybz5mvSny8bMjj7NFZG
uIOJhK+I0o+T9hezBk0VjK9Kp/K3UxIZT+rsqWKfjLJujmpjlMEWboH5oivotB6yXBFfLo9s7Ruy
IQBF/GrKLq9ccxBtCHuAdTIr40H2oYe4VYBZwWDrMJT681qGLoXDZ6S+OFeizpflEARhhLk2xR9A
bYAp8wkkUdAjcKLaUFIuj21t1rjRTfAYZJkkFOfBIuSa0cEOnZPNYtxLmjQz+Agxyr+YtbdxtPM4
elcOetJNzgk1p/4lcbC8O+Q6BBQkemb9BFtr0h+Xh7YybXO3xXYk31GQs52HFKPdYTui2ydF074a
XuycJn06VXFpPl8OtFa8JJJt8Qrl5kYh/zxSmg3IeCDTfXJsrCTTplIfcX/yLXR9q+yIOAp2r9KB
aJsroX2SPbh6rS6Sn5d/xspxZlANIFuRJKHWsljT8JTD62lg3TTI0euRKT72uDluiZe+E/ifXhn2
yvflkUyhlEqNCptvcZjl2KKGrecoJxT1ScAn23+OvUAgZ6M57Z8v0znvlJIHOL586iKWE5demmmG
d1KmDCV17L9GHHPDuWL6xx9RYkcnKLSRcFKHOJ9KRPwwH4uEcjLsGvQtivJgOqtUKvUNtnpZ/VFE
wK+vPCtWkguOjHm766AFaO2dB4Xs4/lVM/k0hDCoeg0y394LbcCrRPYo1u+wLdGCxyLwQ/yph/La
wlnL74hvgfqgKQwUeLF+cdw0q3LwfBfCi+gOGgvJgRvQzVYEYP2ehfS1W8oSIVjMDDOgeEiyz5Cg
kZWGFo7Fw5/PAT+FxrFDoqgai41rgg7RMkvxXWgnMAYF+rE0VTPUJ2Kw85GcxIfLAbWVrQP+BaQy
2QDXpDH/+Zu7C/hbgZqUxQTYCkrA1EWkm/IIKm/GXgQWooNYSvpPQDh1vMSLIjLcLum6Cds0HJYO
Ktqb0Y2PlwqKBPYkwnconCJC29MNqw6OaSDeJFLDR9l/4vbvTwM36GNk14p4b9cz3YqbRY2BbiY9
sFSvMKx9AaTDf0AQrKm+XR7t2mqjlKVSOUDpgpv6fLA+8ld1b7TKCVtyz4pBZJbO8D4VY/Zh6DLr
ORVWejskpvXQYZS0vxx87dDgeYPOIbp+LLjFUitr0OahE/kuMvD1Jy9EvAdLt6zexFQ5r8Sa/67F
ewokk0VqZ1Hh4vFyPlBEIGDxy9E7ISLBExGlBa9CigLlIgSY+0fcCqG5S+jBNeLgvdpvkIM3oiuL
eSW7pcPLqcXppVGOX9Rpda1uq7GZH3WIlOHgitWV/+plgfrCQZ70uxZS+uPYyCH958+/NHf63IDh
A1BOPB+9b6Wwc6zGO3movO3NGgIttq5w0dRATsfLsdZuQGk5YJEo3IM7XhZGylICL4Y1Qw4fTEg1
FKn3oCqAJxHciYYnkeMEdbDtRkNjTEKJwqQQ3DIsyWoorpSi1p7R0qZCQsuJ5uxvoKgMo1SBUxfv
dtMOH1rs2Z60wjGP9ihwJvSU7NXCoAFLDRNll1Tqn8wES9K6Uia2Htpam3Dwc+fKvbK2DJgMk6oB
/U0SyfPZaB0KBm1ne6dCSxHINgE8qzc5tu3qBluFQmxUdBDR1LGsv1h/tuFICvLksMYSvOFbTikK
DJdPYWJD37PqoX2vBrNHm0/5fjspoK32OE9j43x5TaydqTYIOImjrAQ7srhJg6CXPvqAzkmPUXa0
kSXaqG0Svs8icYu8en9l2lfDoThKHjbL9yyfH+qUw3JuApa7U6UfzYEC6KaIFG07WCiY3HHzhd27
yyNcO184QMmcaeIC3FpsbVQW+sKJWua0w7p5E3omLqkoQ8TvClpxMOpKI4UMFrfJx8qos4MRNPbr
5Z+wdpwyWnRzyVVQ7p7T+zcXVw4hq64G0zmFWD7cdCRJDVKm1o82Crr8Sgq/dm/M1wUJAvUBuSy7
hDGVdHNguBJdlBtofPByuASHH6kKjEXge608m1ODJrVdgPL8iyPGpOgjTWoEYJDNxQtiVHI0zltu
jr6iuhNgifti+qYR7Q0cB429GffsnWb03FG3D34ACP4gc7Cdt3/8xSlIgvmgKmlyiS02ci0AKFSo
kp+amRo2aIVVHmXffO2UsgyvfPGV2eXVqVJyov5I+Wcxu2k8IY2FbYA7pVV4G6OFg+IkVpsHKY2+
vHJCrWyguctA5kHXjWrr/OdvllLbqQO2NmHodlDvn2cI2mb00uSxgxmHsVd+rY++snt+NVJBW8Cu
+Q3xAR8ugo9Zhm6rxzpE5ygcUKSumip5MP3xl5reaH5T08m4gwUQBPeD2mJo++ezORdj5poFGvG/
oSHxDY/x4AA3oMytdcBv+YcewKdr1Kp+5YT61c9a5CPm22CLpdN0UIPaQQtdVPWc7yGYZPWYRqI9
ViOy+aTaqD9sSCUQEJG8wV+bvEM5fjNA7oJpAS+H6rMuza+2kk/aForuWF1ZA2sLjv7NfE0B2nBM
/XwN6LEBrD/gF46qMSCzVAW2cUz1Bt1wiuCoKF3++qtLDqy7yglKG1JfhMMfTwK0cwhXQY0+JBr2
U4cBSWpUIwH6BA+G2X67HHJ9EhwTcW6LBgop//kQvSDwfVAovptpDsiqDWwx8wVTnBFdAeSp85tO
RcbntkFm6CFLHRNrHMeKrWDTIt56q5K7UNYqY8BI+FYVP+zW6MUVnPPaLFCLmS9OinYUCs9/Ysb4
sV4Fqx4gvBAhyWXg5oDrwI1SIc5zZQ5Wg839X5CdMxJp8T2QfLbS2lRCV+DP6b+vJ6VpDhN2p81x
QtLtn8uffz6xlltgbiDocyYMxGyRFJSdHC2MBiI3LbMg2ckavOILanHT1etCW4vEIgZKIgW4mUUk
UOkSWZUUpc9SQYMzptT9FdEG+GMaxsflFsQTqg8aoFmKzdFw6+lRsQfPmmPIKMsbBOW7w+Wxr612
Ceiam5NqEc/t82lNmqIN9F6NXPtLFFbdncyU8p3wgtDDIMKor53nazk5dyUgtn/Hk4vydm3Uvo5O
RegaRiS6W/y22vTQ6gOsb9UM7kuqLN4T/hb+1jQb/IF4AcFET4MyD/7ilDXBnlLmB+nG/J+PfL5L
yKAQKNOytBw32NhGuynr9B+SBur2z78yl6ZhUjpVyQUX63lqemeCKBpB3ZHI/9eDleIT2QLr26hd
iWEBqZl6JTdZyYwooHKL6BSN5qPlfHwDJlyayNPQTXnbZo+ON8TNUSB5+IhOqh8fwrL3x2NbIHqJ
XcqQoT1/edBrdykbmOojXWEH8+7zH1CgAExKQG6k1M1crUi7AnkkGjzbRlegiqoBP3s/UHT8iBFL
uLGUzPgLCC58NEZPHZQiqD4fNG/yB0UxW09ld7t6rnSf+mLEpDlxuKfSLnUvD3ftzKIEQ74pSUXF
shddkd2DJKwDN0APLLozkeHb4yGhH9Isb9Wby8HWqmOAY3jHwECjmvBrn70ZWD8ULfQrSoK4NOCk
UKXia0XdQT+KNOfWyHR1uguaBGEFhFZC51tL9oIOdOQ0/JuaQVzJI9bOEda3DikYTB5eIucfOtTb
zMq90UfuT7Hu/IksqS0NK9wXI+IfO/ow6dPlTzCv3+WpTbmG3UTmS+jF8pJDbUSRzp2Zeg1qxZqn
dcYdippmvi8U6W9Lxe7QRkBh1L9ycqxHpjn478i/Cndvvr3qxSpGoTYZsG23+p7OruxeIDI7QNgH
xXpMnRSglkNClO3/Ysy2JUm7wUiBbDn/ygauLwqXi++OEJmeQRx6d3aN+ubXjj/adOB+7DtrUsuf
fx72F8ZzTlA0y1pMrgC5SCGyCUDniubQoQa2CTnGbwJUMD51RT80CCtE8fQXo7VpEbKfYOVpy7cd
WreyHXxKrjnK/68eDjavNQ57d6WKLtohTvE/2viJgl/e5eGuFWs4LLjl5yMbmNO81d9MMGpGkts3
VE4tMl3jvY3w+C0iD0jb+Gpj4dYIGT6xw8q6B2KLhbFl7ZSSxbAVVTshEKAW2scGaLX/FzkYnRxa
4ax7jRfn+e/SUTGa8WG+2wwBTDq8I/ovSBA2P+y48T5f/ghrG5ryoG6B5pkPmUUsEwkXVrHhu36C
WNw276yh25UV7CGrE+0uQXDpb6bbYF1TNYCEbc5p2puvTtEL3pKahO7sgfMyTNjP2mEx/KOlcYeI
L1WFnapc7TWujtOgIgu4cj6+F2sbXYUQzeogcKMpnFz6Oa361DulPr14wJqqnYGk7LWO+7x+lkcX
2S31IAoXXI2Lb4vgEALCsgtdJEbqz1VUz2qTk11sLT212yvX8NppxcuZUAaZJ5fF+WfNtTQLK6iD
UGiDGm0P7FOeeTXg85APepUcEitG/qMKc6Ss/nwJzVBgKkGUCih9nkfWp6jhwcblGyD387WLA/sB
faoOMXUt+FKONBGupFlr35ViLzfijFNlOs8DekqiIaagBy7mCOCuNbxn1Lu4lkWzRzYmCq9AkFYy
LBqa6OfzSKR7sOxQoSBWzAI9PJ15ptcPNTZVBYeBPyJ3lk71+K5tYwxCrGTWOgqxQy0Olz/wyngt
IIczwZC2FC3x8/HqiDXnE9ZZLgpk2q7QCt4OjbR/jKAcXy+HWtkmvI1YQjOqGzbM4ubBsgjtIyON
3MHIcIidJkMUdwq1IKwF7QH4Z+9kY3llAa0sXSoLpjOTKClPL/em2WIkktVGyHOpEzvHqQIHiURh
/YPem7yv/CQ5egKc65VlNB80i+3JU0jaPAD4h9rt+We1kN3pFKxXTwBrZycyNeyK57Qt4VJd/qir
42P7M0LeQxBFzwONpqeZfjWAdTYweN8miYXvREw52dvZ6Fwnz3Wum/WWfj3o/suh1+aTfTlTmyg5
CHtx2BqBhsHLmACx8Pv8AREw49BFRYOwv6HtGqGMV06htW8KfGRm3fDYZNOcDxWeVplgkwXQoEPi
91bIGJCsVST9FZzKWikFgQQAFrSYdJ61i2cd2l+Z4qCFdwKP2N9GyKMjn6f0t6M1KlsEeOIPWooc
0tGvcgSMe+UHpR7EZnyzMdHLkyaqXpPVlHi46t2VdbV2XsBz1MFBkGD/1nwo0wl9+ba2T6CFHPWu
xCDUv9Gspm8/RDgzKJtSMdoXgBR6eTToTvm3fz7nZA1U4yBa8f+LObe6TiK7B1oWkxe8X4J63I1A
9g7jYMotJit/QQy2gP+AiuTk0Oj3nM85b5JAx17MO9Wwy7+pha7lGHGZWDHswmJSwo3ZUD2+HyY8
sZ8vD3VtuYFZ4Fqfbx5gg+ehPeSi6VCkysmzQGRtdaVsO+Turfr7X8ThjoO4NqNAlnBcD8uiFCVQ
+klTONzERWUlW4MC3TUEyNpJT58X0QbqVJZYFghzBH3R2ACOiP5gs0UOK70HtYtJbZuHHy8PaT0U
hUjSTN6Xy55VljYKwsuE0pU4vulS9VvsVf3HouYu/YtI4BqAQZHOUoY5nyQNvSqcdkPvlIZBs4uz
HH/aolMfWMPelat6bVBU3KhEzFP1m5BBGctuSmk3n0SINviY1inW7iGWtRu/cPord+XasU4WAlqV
lyn02PnHvElk0aeudXSIlZMZ+DhMhWqP57tVdBNGCHif3zq0Hac7R5/yK1M3b6jlxeXM57mjkj4b
y4qLnlCPlQCCXZ4m1Vf2R/GaWOq3otWcBxEFHgLt5qyNHxblQxM31ZV0ZGXctko+gugHlYDf+u2K
Bx+28TueJ6mTvSp1OozbsXOKe012yRezdMLXykH+8cqxunKV8VjjYpm72Fyli0JAjDzh6Ntx4CaW
nX2e72mglzVazKYSGy9kDdGVw2U1IEt2PsJ5ES/XbYNWeVfIiLwWq5xPaGB7T0Ptv4q0jQUXSeJf
GeDvhxk4KIqUM9KdiEuYdzkL6+YIY51GBNVeUF3kviIJ079e3o6/TR/UEWYOPAj1Wdqp87DfLFs9
UtNMwbHWrREre3UyYTebbrCKYGONeoPgnG6HqGTKP9bKWMRdpAaodESDwEvChd/NpeBZ8hkZw/yI
732PxVKoIvQ+en96F85Bqd8I4XAcgKA/H2wysDADbE3cjtnc8fQzdnGF1C6OVtoLIpf5n551xON5
SZMYvux8hp/HE3AgqZQiT2HCYe/gSRS6usH+tVDehwCOkj/dinO4uS5Iaczm5l2ksJhl5JrVxyXC
6TZyNEGf73D6yW7iSlbHvDDMLQa+1pV98fsCYvvzeud8BvMJUuh8jOOQF6khh9ydyye3g+bcx16I
8rDZU+1Oy4jKY9BXV2CKv53sOkF5RZs8+zht5WLV9l5eBSi35q7AxMnaBVSoXpIxUsdd2Vx9Ba0G
A7TLVML0oNl+PsK4kCNqH0nhluQ7n9o8L56tgg4/st/q8KcZ8zywN7EW2VoX2lWvjVnhJiM2Lnu0
y5HhBWyIVunlff/bcTYHmgEMJGpzn3XxitSmIqIt1aOcUhT2cx+jxor7dLz1LF9DBNRur6Toa8sE
FrpNTY/HACDo8484cBtUQBYzt4FyfduwOG6Rfh/7Df6i8t7Ka+W5DJv95UH+lnszyLdBF8tEyBAj
TT3K3bTKpwdWhoLhazhg221j9/KpLRP/W4BN5qbDrunKwbq2apAcAtsIyFA3rcUHxhbGHtBryAEV
ZDV4rsTudkOHgvaO1vZwujzQ3y6LeaCk22jxzUoZS00xz04sEOxN7iLLXz7HWDWjhp5n2bUi+OoH
hYEPE9+ChbXc7JqiW8pUt5k7jbQnnRRrKd+Zflaq923ILXVEo1UGtNWKLLlydP+W5fwa4f9Epp92
vn7KqdN87PUyF3V5+1NhUzwzJwCvWutjpdF2zodJLwYs7LDk8mawtPLh8ide2zDC4gODFBVoAizO
OaNFfr3ADdEFFHGvaYXxTsN6GssDTAy7Qcu+XA63sl/A2SDlyJlKA3FZZiocDm32PkpHudFQjRhS
jDJtipIcHvEHZELthx5ThsPlqCuDhFfHC4DY0GeXZcMYNZPMae3MBa5v3Ydq7h0h12V3kB6xPIyR
BCn/NM0BvsRFDLoa1IXFHbKY16Kv6jlzdLOiifdDUGnlTYX2bfPHV/F5nMX5k6PRMiDsmrmIUHvY
8sAzP3Ztp1l4SlP8uPwZVxYrj23mjckAWbzMFds0JCEI89St9aIUcLqd9la0Vf19RlK7ZRxBTcY2
gMfYppqdXl4iLCSd4+UfsTqXEhoU2Qe387IQW7WlCCn+MpcIq1Naiqej33j2DQnJ9H85O6/euJFw
Tf8iAszhluygVrIty7akG0LSjJlzFdOv34fe3XPc7IYaGsADXxiD6ipW+MIb9rMAN//xeGcuPHBo
rgYijzFPgh2pKbCde6N8qjOsQBTBLed3tF2v5tkrywvb5uzkwBSjaKhCYFtHcrrVYKsaRhUXUSIx
n6rmB3rq6qHtYu0e98vownE8OzkyrAWPxglZiwJpToTX7Mzkqqxvb0dpKp1fyyEuN0oyesaFY3ju
8KM9SXmQxg9N5WX2fwXldq07bd4l1ROnA2fcFAeWOXTUb5or5Vce9XkbGp3z+/PfD9U/0DBoeVC8
WUWPka2WGS7tnBBTc++8WoPmhXL+S+kUlxRDzn09OBVw5+kxqVw0x/PTKoSphwmHHyHQN78tjDRR
rivcvKY7YuQxfFGlQm/xwp45u6qwVsF3UYzkv+NRkf6nXA175ymtVfURJJlr7IU6Zm9ao7uPTZjd
VWqMRPTHy3rmydRQ4+Ue/1NbWZd7HWECmTS64kkNu+SHhxupL6Reuxt3SDQcSUvLi/14cvXqKsbA
Or4Q552dNGwwZAIWYac1VpVeTxVqCqJdeY4OehiGsd97Tej6imi1rYxnxK7zHnXrj2d97gtbEGf+
0CK5e1bXOsIFIsZdl8tgaAsQTe4c8EbWV2mzCKyDl/kP01yIFcC5uO7IY4+/LYw2o8SbELE+Tc+f
sa1oNi385K+zKvqDJUCUBpke1Rdg1+e+LXt4UX+gT0FX5nhUXJZCA6QqUmF6iK71hC4QYVD0S1Mx
VRwHqWylYYr3TMTZ94/X99xnJYx2qdbZ/KWu9jLeMPhEdoiUNb1w7pAsx9cNE4LCr+t62uhtUW88
q76kjXbmXeN2WdAAjErTVjueb9urCHgkEfMl2LuyDHt4GHDp3ZQTjMpN0tUYsWS4JOPq5YXWQ9z2
ztvH8172zVGxa1GXBRQAVJMNTcfv+BfMWa+pYcMvKPXZTa+Tvoi/0D9xx93H45y57xlnyVPoWmgn
SBs9jc22cZAaajAowQwtn6Q8tHObVTi24Utw9R+Gg8FIOXmRN1gD8qjB6JTj7fQJ2Qt2UgV/S7+1
QzOc4ZpVOYJ+n7+V2Lf/O+Dqsp+H2SZfRr1bctNi+OMooy8Vr/tVtySBWLlh9zYm5VvWDPMFCM+Z
q4GhAdLQRl3oQKuj6rSVnmUOukpGhF2Qb0vM5Xe4dsifjTd4/2QozF/YNGcOCyMuoGqU9IDMr0ZE
pXwUJkamT23Txl9UI3YAaY24n+LT1P7Grd7DyMvG3+bjj3rutPw97GqNZY+/n2Yq2ZMXta9VXTk3
pSkyvGSqvnmtw/YGINEXfMXkNV6pVbP9ePSzy0w5GlgFQmYESscnpSsnwFGCLzz3dfQE9vCmKaLp
VajmtDeFM3w+viZdALZDisaf9Q5GsjtT0iHLn2wp3rq2whvKiLQnpdesS1LTZ25dYH0U9BEbQ5pr
naRoUoalp8ZowOfqddjUxbXRhqP0OyWS+0QkAmPgOFwcij+Ph16un7+GXn1SrACzBP3l/ElrU2g1
TuM5W08xrV+CMPDCip7btbyTIMOBcXDjrZ5Q8Oj0/jMzfaoK2WOKMuuiv9abvMfST3G8TaboGJj1
DZ5PVx9vnXOXH4Uu2njwIcCRrrZOKSNP5Aqob9Ct081oQUdzIQa8m7KTF+KEs0MRA5IF/oF8rYYK
UQWXWqykT0CQ24PbzN2hr2B+5qiJP/yHWdFGZUrQsnjBjg+EUk1WNuHN+YQpbrp3MQf0x0ya94nD
Q/IfhsJLedFIpIi/Ji84MxtXW7wR2rnBLLHPJnNnxybOUHHuVOOFe+bceUD05X9GW20UMWUj8o9I
I+oY1OHYVgPtutPCwQySHI+ABtej0EdC2NnXVldeCIFOsd0cCcCBCImgbsB+WS3rDPhSjXpGLyQB
IWboQ46Kp64P6ClAE3PAWI/6LWU463uBizcWHaD8r3Pcvi9xOM7tJYTJuPJgZpHDrGIDvZETpoxp
8VQM3bDr48y5oTHfbm0LV2j/818YPDsSMbCXOSmriwBDadhWmpLzpGD5kBQy1YI66QBVN4LW88eD
nVtjcDjmokWJ3icNjOOtm1tdrUxllT7RNxUTOF8tG7aTOsttn7cY8Rq2Joegw/91utZwWrv3MFer
N6C+mm8f/5QzlxL5IXcvBhi4JqwBgpGXxmOXIy6XVLlzWyaD4QWOMvhW+B4W2fLNC/3S/j7zktH8
xj4Q7ZgFy7ZaazphNv6zALwaMKdvFtA8befgles8D2nbIAyQuGX2+deTLh8IGZSqlwh/FTIIvUJ1
dR6TJ1eW6XU4jxU+094wXkEzVe+jXlU+LcUNwmdJTS2GW1RyVjchkg4qJp4hgr+T4viQht0DRpz5
V6irbmCn0XBpwDOhNJgZPiQhAtIZ6+aUMYhKdXoGTLXUDqTQx2qbaYOmXljKc1sGZWoSYJJuHrTV
5u20yB4jzWUpeyX7pqcd3t9FZQ7RzUCLM9o3tUttMURjYvzsyJwYWlMLfo0yEaiG42OTJKAldA2K
Tzl4JNY9dfMY+SajzgHyZhF6JOBo28DySuefTx6TZd/wrJGiIe6IoMPxyIgPqUgNe/Ip0miPBw72
WJLOtB1D6U7s0Qi0cha7qdcuXRUndyADL1UjQClAFKmuHA+clq6bVGMxIIgv2ruq6q8jiQ4xVvDF
8NmS2BJULoq8NDk0mo2rDYvLE1bTXuw8ZWY3/cIvcnxIMJUKvH5yPnvbLkPREubGAeDAKTmeVdMO
1thrqfMkaX0O20oBD7A1Ymu8KUps4D7+difXzTItqmBEzeBuwE0dD1anBhFVaubPLiz1bdRF829z
sKdfcadWP5Z9dimePTkgy+R0impU+6E6riXc59rIu1Zk5fMQW8XWbLs2xjnLK25yr55fECEbD0ht
ev9hmuTxwNJwUYIStfp8YSjscoSg/tx4rb0pS1VRfbgnIB89u7jCBVdo/2lEC7sUvhJCp6sWTs1J
TGmG589FPQ/+CMf3rnBkdBdjcrirK3e4MN5JXMS6Eje7i+LGIqG7muFk2PWgjG7xPMIH2k4yUbZC
tcYfdFvkDuvWuPGLbExJHLzwkxZGPBhk8TBswSNzr5+knEWZxlgnT+n3WmuxwZwDccm8aE0GIsQh
5qJEwbMIsZCg53ifIieiSLsztFdtbKZd1dbimVIf1IBZhaBsxM/12Cm7DJbAD+oO3W0qu2/AocTj
x8fljyTQXyUZfgdwvz96hAvAkfv2+HeUlQApos7Ni6XntlL7hpKP/Q0eyxKtdekhNOVXcAqSLVoY
KjyJLI2MznewqR++zLk5m1eRdCv5LgSaHJtCeO5PB+e8NycD2AW/BVtw5PeTCiAD2Favv28Hu/sX
rK71CwNjtfM1s+jvjdqWyfuFqS33yvHUsDYDGQOZbrnq1veOsMVQJ6GWvIwDcOd7kA7iBWNbbKIJ
e8HWT44abTNUoq2rxGhMY9vYo5ob2zIp8/lmUmtN++okSpz7c+wM8WYq02iC6ZnM9V6Zqiy814BU
V4c0ouiBYSUaO4e60AvtW5bxj47dG9YF5MTqduOtBzjBgV+I5oti5VK0+Ku1MAPoCx2nmV6BGlcP
uvQS6Xsa1gpC96KdXfYXKGKQV9eLiHApwAmgfhRICR7X92kylEoOE+/FypPa2ivdRCLmA4xv7Ou5
GJ1o2/RIXQcOsBjtrpUQxzw0jqatFVZaiY22Yxa7No3cFzWOFW0TelOR+sC/ejdoEruOcaqP2/Kh
wP4y84dqjr5YEu7HreUKA/t44Q3lPnYbrfzVmWEY3bSoGs3Nl3kUdSPusIUt9qZBj+VhThGVvMoq
iTkktgRKjcOv2Y79nm5Me62mZdFh+TtqyddZi4a70m51FwKjTN/sLsb0sDLb+dEs0eDZdErPmcyd
vNml0zT2V7hyZuG+Snu9C8Y8qrCPy5s03cnaG+X16M4tFbjBmEL7vuqL/D2jLNb7jh62zdYxcBJ8
ncwJQfkuy500yIvMivwRLU4z3dn5ECbf4YHkz97Ekt2UNMqdoLGKPL2rG/S6JcUCk9a8L6zGUm6M
JnReHMKjeGs0Xv6laWcpkFjAhnxvIaEWbTtvys3DiPNrvRE6uMnt3LdDvcVxNhe+yEfvAXlVvfbV
weq8PUi9LPQnC6p6MEadgZFwbUxiB6dHJodWoU6DssGsPHQ8ZuFVhfJA4QO/GuNHrxlqd1tqduxu
Ogm69bZU1TpHctsuvH6LsoeaBGBxR+emNyvNoXmAulzQNGEKPWga3Z8GZVL7xpl0r3kkezLlvVVZ
pQkGYM6udYmOwPc65szetmU73qtWK6WfW3HioVU7t9Gh6fXR4wFsG2trGpVW7BXpOemdmumZfV8n
wgbdi7T+fNUlbur5wo1BsRdzCUHfHJWbRNKQC3o1HcqXCGU0GYw882+u3TlT0NhV/ZXrc1m11IxG
zL31eLox0JbI751qmP+JZhGjlS0qp8ZcGBkVxB9ytQ0d3a/7ZHAD3ix72keYxxT386AqWu4bGZdr
vVEKJATuTAKT8BGrG00emibytDtTbZXyEOJLPVaBIZuyeMTLXol2I9qH8avW2035pVOdXFSbTuSh
vh1CvUaLyikSNf0ZKrGMdX/QOqfSg2JICuu7CvTQvikqIFYHp6miiqYR2UPA0ZPiUXUVvYx2+mwY
NT71ieL0/lDYZng9DPaIW0mbRFkLu7vP3VT42Ikg89iGehZvdHsKqaxjrPRUT3Gk/oijVn2YaQ5G
fsu9kB4SrmZth+S//m+IZ9iNqaEUsIEtju+o3req8TjHyjS8akZtAEfpVZn+GOreujcVI25uLcnb
5HNDIZzsuhH+qk04eGMQWbpoN71nA84Z9KpQH/AtTv+VQF2te1UlL5qo7Nn+qKTFHODWau1nZJ41
X20d+82eS+NXgxyGxvaOcc62pxnn4bA2hhwSqNN1foXKURToTYQ5aeN0VYfilou0hFnUI4CjOdGQ
zZ3lu4sxdhF0mVJ87QAuun5sV+54VdJsmfy+i0KseZ2yKq4bLKm6nRqL+DAbuaFtWoGTue9NYhIo
4SmpVLcEVVWxQaHW/dIrs9L4nWmX2sYMrSreG2aqm1gdW7gQ71oYo9mhh7nUgUXAxNF6RpikeA97
k3Ody7yLN4jS9uYX+HhCXucterS3KNKnfbFL1dm0r5M2jH9ZeTp1m3w2rBixfh3PcKeJrEdo6Omw
UebJwSQW3ce+ivzGJY8OdHSzv0RmFoqn3AO5FNAm0lMcAtVldlXdKxt6+3q9IwpApKuWXFHfql7v
r9Sh1EnaWrgkQTHGxXzTDXkov8C/RjAhh6H71NI8+s3zZkY/onKadqOGutW7cOxID6xuBuqF0n/e
7a16Lr+qXuZZQWW3qbU1RlPWu4mWUx/UdmOOO4XmJgjuDCdMf8pAPl7ldEniTRmazi/cWZPpZhAL
29jNLVMepPAWG9QqqfxhFqK8bTMwX9vaTkb7UGoD+xmWtm779BGr9sFMyqTeg2Xq7W2olmDSu9pR
tNu+R29I23RIVmlvU4FM1b0KzRQqvTWmuX4bLYVU0AAR6wkLfJRBSDZT/5LpUFfJHp46Hs2bvI7n
Ivg4Glq1M2j8LX5IwFmoeVGNWovd0zwPpTdl82saWV1/VUUif2xQmZZfQiPkjLs8I7haM8VxVwlh
1H5RSveTMjnLr6DCR9xCtQSpljXbD68DDXNqW3sNjRwvYy79J014WQnF5JIY5UmoxFDk7lTAYWuS
UZvHoRLkhTSORK2/ciuWT90kohsnTtoXUc9Tv681J7tkcLLKWJicTY0USDBCjOTx67JBhlRWRmAb
v3m5GVu+4tTDvdYX2q1QkEmLahwFnKrGQWEUWn3h864qB0tfl+oixYo/OaG1BtiV1kBnqFXSNyHq
sQmyyU6eC0pSG3vM80s5w7J0R4G1C1D4T08OoBBs61VJr2sj16I/lb5GsVAeUjhR4o63o6o2GnwG
d2NFFHL3pdVb3peigP69bVTR9Ns2mgnKMiOFWQCnrDmEgPIfTdDAPWVe4fW/wyF2K3MDVV8mPwcl
VtUdPJNCPSRe2/3TlLadc2+6RXUzA3Lsr4j1SuMC1vVk40DWR2KE1IzDSLK7qjv16Wh3SEpZrzPR
cru85lr0NdPj9mZQ+pZN28iqvVDrOvl8jLnQ1xfm5CI8t8rCWlm6k07B93V5taQPP2JIrqVC6cSv
vEheUsG11qkRi0NpZKn7w4Jl66zmGA3Ijc5xor6OKU5ou7rWSvl1VDqcyi0SmWFrtdoMq4evZ21K
PXdfQGf0ekBzBrbUhPTHmPspjM78e9wgwmfvYZLO7b1el1K7wuza9h5m3L1r/MoXd+XSrw0jrv9N
pjq0CM972AmjXyH0kfyoecmibYgOR3HvuXlRBDrQxWyrS117RmNy0HzbbBqwkzVdNJKcOu2uqyKe
40ezra32a1TqlcRL3RhltQHlrUaBgpu34gbIdYbpoTABlfpVEuoYHkPaVLaOnllpHwi715wdasA4
kAej2Tlo53BZUCDfFr3VL+bilShpooVp3XcP5swT9ssLo6J8c+LW6j5Zu+KuWoiCpHcqtBhqV6sr
CxXiNBnaYXqmXxBtk7nEsShO3HtnNt6weFQu9LnWT4IN+40EGS4XhVSdltbxDSnaeNSGWKjPSkWu
sLOnLNpNSqZ/VXMrj/aqO/cb3c2N1M9iRDv8zq4y88LGXx82fgPKvFzRlEBot61VTYdIVaLcK/Xn
yI6MwHGz7LEcqtingm8SckBlu1CMPCm8/BmRgw16Av0AKgPHs85qTVpN2unPjklUkQjI+3ncJruh
CkNfGex5jzqHFpSJ+KkkSnqjSTMK3Ca/JKh/ZuasPIcewQoKTfqqnlZYccEBz43nUCTJQYV5tTX7
dvoG8Eq9kUIOVx8HAH984/++tZn4QmLlgVrUVXktjifeTo4crME2n6fU6/5xRG7fe+Q99g10Gkf1
E5m63kaIbM732H8ppLit0m6l3tfzJhzAp+3AWoQXChqr6inNEn4UmrLwGKjXmmtiQYQFj4TqZj4D
A4oDHa2lrVs1UvXnvhxeigotgt3cGqH668JqLMu7Xg06mNBteDVP5Uy7bALfxs34HMdu+BOMSVts
ENesr5pYGN42ruJp3mRhGj9nXtX+onuabiHeqtonX5tlASD+cQsDNIbIsbwMf1V0TC+pUmsYrWfZ
9e7XtNWdIPRiWxAENg5Bp1tlcv/x3M+sOY4/VP6p6CyU2tXlTzdSVWZUa5/rJPmdDmZ1o5oV7lMF
tKsN5TrxEyci/XO4oeVDIxACo9hESXgR0TieZ69RklALaT/346BemWqML8cwz+MDBW7Td60sukTG
OXO9IWK1LCpiD8BaVivrEWPnfV1az2Xbze22nNr5Br8XZ/aR5Q7vwWeJLDBSqx8C+EBVoLbGdKG9
vo4Il0kzVQrYNAYWcdfjSUujEWreMWkVNYC9APxxTYxeBSNJ1kbNoB4WiVFuptG65Hh0UrdbhgY3
CkIL/CreR8v189e+kgYFNuwL3edkDLPhLi3ZEQ9xblqgQTJLl1v0w7L2Hqq3EUy2dI1tTwY/BCk6
5fcVknfxoUgH5aq3Qzn/xnxel4mv0nVIdl3naOP7aA5CpjjlxNrDDL3CDWrIXLdQg7r6048EFUha
Vejp0z0CoH48l6atEKiqcpax5glPLSlSPx7NHLSEl2X3GoiiC+H06d5hRMBt9JFcehBrIX07MkNN
UKN+7gdIR7OpiKdREdNOxEVx7WFfddUZ6rSvedr2OQ/phUth2ZrHlxNfj4vRIUhbzsvqjcKRUJjk
xvaz18dyr7uV2ESxN6JGO867jy+DM+8hly9HEg1agJI0PI4XN6aaOoVjbT/bQ4uim0S/6SA8TcZ+
1dim2PSuzKliSe0OQ/nSuxIct61OXwvYXVJX0acvJ34OzxQQdtVduunHPwdRJLPPJ81+bia9/xbb
YbON6ynfOXGt+TPM0r2Tm5+UK+VyYlAWHBoWEu+Izx0POroK7Mta2M+EiM7ertThLXUcQCEd/J3P
NV7/31hoeFDARzhvnTxRIja6Ns3sZ63S058Daop+ier/oauq8sK3Pb1+lnkhrLG8+ODHV3du4wHL
Uvjyz7ndY2/FC+z3kd4GU1YdEitSgmhGyVG3ouTC/j0/MCpcAOfhta3nGBvUhMzesp+VofM2Y9KX
V3hT4AJVeohpy2rbD+1raGnFhft2rSTC4iKqw6Ak4MSUSJ4ef0irl4llxk3+Yo4olTyCL/Y033Aj
jdavVHO/suj27KbCGMxdU5iNs2FvZRrmOPVQ3JixJtjwQ00VueuNdGvguHLJLPPMgaOnSIS/YGgh
NK87f0klqqwqRuMlrsVLGObZzurTODDyXN9kERaEYDHNwOzm2m+iMQ+6MfL2KaW7zccn//SSwaoK
FCZGHQge2OsAVCRqJ+O4d58R64oBHvXj167plddpsJRL1afTkAMEJGoRZNYm3f01pA6AeV3YZGDP
GR2Im1Az2kMYWymge1X5OWsiQ1+zvXSql1N7fIvSJwLvTu2H3jxBwPFmSOfIyWe7T15a3aB5QRP+
WeJT0ZFUmRL9RTn+8/GKnhsQ/bnFJmEpO639nShLDHFkqulL31nTLwC83dZrdXUPoWF6kkJ9+3i4
P8HxeoLEF1BTFjc3WtbHE4R769TScaKXJnFr+3tVZHodUE/r1Js8VhNfqSmNIrD1TzfG4U1rYK3o
T47Q9jUx77a3uwwk5ZDIfGcNONE/1VBdLyzJmQ+PkJnHPU4MAvlyFQFN3jgZSdi5z2Fr1pvKIvBK
R5FTDcuGd7OQrt/GKQ/MxytzZmsj2Aq/jNwCyteaHq10eTNjr82oaLwAV8r029kbrSdVSbtLcqWn
dx1764+sJNEmwcnyW/4KtJTcSvMY3bQX1UnSoOmqfl+0Xe6XhO83dqzKh0mTdRBlkEo+O0tGg0gB
8Aw3xRPaQY1JQTfIOH9BUswxfFBKZTB0OIL4WWFekt49s9kYDTQd0Ewoyughr+aJ35achi57wTZT
1YNSNCPOhSZCvF+VFGPHrSkqa9pEOWpf2zwbXOcVqvb4paYHG/qWHqq/VYQQnZup7ptpiw6lmz5m
omOffnJZyKXAVjuYIFFoPqnfJdhi4lYi4rdk4tEJKuxGN0TJU7hFmPoSfuLk6y+RCrKepLBksIA5
jldlzooWmycvfiv0MLvt7Szfu0VBn5zl8ftKMX60dnJrdH174Yk9uWuWMhEFBOJT5KlgZBwPHJcj
lTIKe68p78MrJbr5pu/r8VudN+Mr1JBL9h/nxwPERRxOdeqkWFQ6RmWOmf4adkV5pefYdfVjmW9L
BPMaP0KV+UJ16tyAZDBox9Oc4alcTdAJ8yFJwtF8BYjhvs79aH8tc7pjKr6HG6M3L1o5n9REuZ6w
beIM/8nanPWn1NS4lZauvLtFK+1NNTSCjEePaYGHXlLeGG2c92+5NjmWcoghPFcPIKKF+F4aUxPt
EmPum/aq0Mapu/Cticf5mkc3/cIBhivBI+pop3FNp0ZpK1BjfgcVECMerHtdTCQFljdxgmEsXSu8
dand7CPFzecvZks3iLZgR3KnpFbs3deRXmwQoSmdzahZxXAvaok0TOmYanfVls5QHkYlQmgoh2iN
ACOgKOtq7hIzuWqx7ux3g9oXypMIJfBHCpVGvnWliN8NYoUYmx5BdD70WlI+ZDky8HEAA7Sc0q1d
G23T+CWd4x/0b5XpyYuF82xYJMZ3mpmYz8Tmaf4+m30kt6lX5nEAYCF/i4VwEr8uHWz3ahxD917U
oLI/9OMUf230llKFqA3+18BSSUZQ36MLOhyqyLaSBydN5QNaleF4pZRh8d0EzzT5yoJj2kypQxtQ
ycb6ZtKF/jh7ndBepmLGcqvKsiL90tMCuLHRhEz8mY5ivliC2MWPzhxV9eCOHVg3f+7ATW8620hv
PSiv7rUZuYb0nUhpMU7J2wwH5aT2xIFOSdz82xVUjoKu0Vo6MrNePaTwkU2a9EmW3+InZKh8Pi/8
YTkSf5dOqybbt+zMRD5oiJVNUkEN2CPVrNyGRTF6QTI4VftoN1OsDltpNnVWbu0QTd4YL6Aodncj
kPanWUlV8z2L+3TYJQVV3p3XKMZvMwnnqoDI5HoUzO0BSNRw4QE+uRaXctYC+Ca+hbe6LutpXqQm
Ra1O71wRYh/ng9wlpoh2S1btt+DvEN/FcltNhuxCCnAysgNJDBAtfVRKLjwDx/diZSMNUEy9+Y89
qEWLwAS8og0IOu0b/aXqRws6B/sJqp+VtxfYxtM4+Pj5OSkdEHggyoLSFLjBhSh3/AOmYkysoiij
3wKNvuib4Qr3SRm0mUCsaL/AOU/Tm7kJ220ay+IHr9N0Ia4/CbnA2VI7oBVJ5kW3eRWQ0G7TShKX
7I3wXtsneNpEm7qcSsNHv+RewVDOpZnu1ZdAk+sLm2oilUwCbkLuJehe5V6524ixblX7bULCfdfM
U3Oodbfe56iPopDY4IDx8Uqbq0uRNjaqE8g00P0Ef7v2cpR5hN6wM3pvKLY5MxiiPveV5Y2+AIJb
R5ML6h2kLa8Qeh42JcXjL6oqSj3zynpvVIoS3xy7/tGqouJfQDfWJ4XRkH9CoGCJJ4le9MUL6ngs
fTLDKdGH8E3FFeoq7WZx3SWNii4u8ixNf1FK+U8A/vfL8mdAYEmQ/zgshDHHAyKJneeJV3k0ra34
m9N7/ZfQhYTcq4M4TBi/RX5YUzMo2to8GE39qotaufr4Q56kxH9+BJwu4ih2LtiA4x/R9lpNYzv3
3opG6u0mtGfXT4jwfsSin66HyTW3sZ1m78MYhf/q8Tx8ya1SLXyrUN3dx79lfX/8359CqZr+EDXj
NUk6L6U6zqL33mrPlfbB6/uy9XuJKanvDajYbAytmWk/Vuk3TU7Rt49HP93SfH50VP7/6KuFQIjL
tCRyn2/NUCYbu3OnKDDiy269p2eVcVzCKijo1CDWZKvJ0MfBEx0LnuvZd9ODk2PPwtrzNA43duLN
F9o858YDuwL/GUsgILmrO6nqXXvyvMl9GwfLQM11xO58moYAhxzzRTRtcuH9OXdkIW8QGXNogccv
6/xXUtYvSN6xiLy3PGqtr/rYRs9l7I6H2UzzS2Syc3Ojk06pYSEbET0ej5W1RIQtzsdvGNU7476S
dn5TGYk7+0queNj25pbx49PbBKyARnZD2QYxo9Vymlo5uEpahW9KqMko6OheRTs14ym/cMWeOQ2L
bQEfjU4ljdpV0lfj/THhUBC+dWpdBVUZeqAiamVrY9h7pbdTHjRV2D6madvtP57imS+4ZBnQ96Ea
UJdefUFdIMBpNq33pmHj7u1ndU5xrTLNeauOwO8uRA3rN5NTjxwlCTwiiih+rVntdqILJdci5S03
FbNbCrJT7ne6Hb+HtZITRYjCjwwvfPp4kme2Dpc8AhBUxtilJ3Vn3FSoMFssb9hGCE1U/RWp4nhQ
MDLYWpm8ZO9ybjy4KhBjSOEYc4ld/joWNAPbXFMn5W3BR1wrsHI2fQWLaqu4SXprsgqX2u3nPuOi
g0UctFBk9NVnpO2UeiESJm8RmpvRBlZtGCi6nZZBGafhhd165vZkLDIljv6f/tfx9HJriLs67sO3
0qylTiPZBF6mjbN64XY5t1uIO8j36d6zXVYn3uvbxshmJ3xzikgeZn2YtlmeJdf0rcNbp5nzQzvN
4YVH8tygiwE5RW14eGA2jic3VmHlZZ2M3hUyhcDM22GLjzSGHrHWXMlamne1nqQXTuHpoOilUczU
aaCiprHmGwxhryahakfvMomhxxZW09MhgpS2c8eouS311qt9WODm5uODcfolGXeJgKhrQQNaG/NQ
sW7HKHY4E5kwWr/hQxCSUDL6/fE4p9uTCxSNJpYTvA192uNFxRXNLrpKxu/j4Hi3xlRMfjo49oOp
K97280MtLArwHuQG/ODjoYooyVKMBxOGGorbSdHTR7wlwTYjZfHpa+WPASPsF97cBVZzPFTUdHEH
rYNZeUZ5VyidchgnjaPQx7du3FW7j2d2ZpOgzcHjwB26iNmsbhUzrJ1CJvB3OrWzNokziidPMfJD
4aUJmDlDR4G2uiTMvk6zWEQ6KOiE07qgzLeeI/iWtjTLKnlX1WHYG3oabgxcUv1kyox7KswCnuGo
/wTkMW69TLUvXDXnNg6hxVIKW9hbay3+MGkmpzGU5J3qXH/gmUwD0ynzB2fuk8PHy3t6aZMVUMlG
Gp2zwG49/ppW5fbWbDfFezfmRrNVi6TKvrpI5us/qFCJb1EN6fqS8NS5QamFcdBIJgltVt+0qLMM
CHtVvWsDJF8VH+Nv1IWM22ks4ytENsYLt9uZ8agTkDhj4Ekqtw40Ss+eW+BP1bvROpYPlDlBW3To
xGaYBvN3Spn4wot/+gGXV5CGFBp7FDXX9UyAQWkZyTF/Vyd93rlV5PzoEwNjIK2fP+kdw+eDZIdk
Md0IULpUi4+/IGFEFQ9Dnb0rIZ2CxylrSf9DLyyUQwVd4PHj/XIysyWPg/2+CFvR/l0vJSqTUT0Y
iXhfZJ5eBNpHvkaAyuOrGP1/GIvMDITEUuqgGHY8M9Bjta3OiXw31MoCJYCs1ZY3EYJHpySXWhAn
9wxJOLXZJTdiZuSJx4P1JpzlJtTHd2/sulsjTOygqQfry9inh95Lt4leZhfO3sk7BFoOMDD4NJ1j
4K0RmVXthmUepfq7mqmEL3jiNepWp1Z4Ie87/WYLqQ+zcTr1VOmM5Xj8FZh5Wd/15Gn6u6BHAbsW
j5HreAx7EeSqdykKXNbpKOXney1YO/in6C/TAz4eTOssOC/Sy//J/w9pZ7oUt7am6Vup2P91SvPQ
UedEtJRJZjIYjG3A/qPAGC/N83z1/Qjv6iKVBGr6hPd22IFhpZbW8A3vYLQa4MfM+AYvNPKmIbEA
gIaZB5HN2YpYzX69vzRPqg3IhCKxMKtcoz8rg1A6HlobTC1tq676TcnUfAwROrsgsxpvywi2UVKJ
/leBeODXSFeGc9wm7Ts1HfuVuV5ahc14Z0tDq5RCOnEN/x9/iDCTBj+fjOZZ08B2bycz8ivXCFtR
UhcbW+RNQhntI8T+9W+SngaA4kZN2ae9UcXUjFP1sYlBvx8SWcnls5UZWq64maLBdYZQLVkyAhaL
D6eFCIg0iaE+I1ak3Xa6rz1KIK0eqHhXOJgp0NkGqkfbkkz0ooyyzvIcQ1JmTmM+BxN6d1dN8XAP
C6NdU2Q4gZDOHw4A6eywxkoFPnw8c0plJ02nTOqzXDXOVUjn6UHBB7J01drWrns4gr3rNMgquT3l
+tSlOxEEm64q+n2jB1BoA70MjJX3ubw65g9FIkwkQFYzs7WPP5TVESd2sak8T2MyPBulkv82Eqqq
Om/tFrGyNc+zN9YPG5Qa9WyFSfatLyNxiEVpoAzWc5RXMm4UfdagimiljVsGtbjO6yKTL61glF09
iVp7k3NV3/qZ3rnwA9Nf2Ug8cxaoTRpt3l88pzNB6XdO1kmAwHQv8xI7ydGVaBX/V9waj1Js+rT7
s66/9C20G9Ooen5/uOV5TKWX3jrcfJYaCcmyVuk7bQ0VQhXPgkvAnWQ8YmqplC6qom4OvZZ153pv
B9v3B10eXi+D4t1FhR/cLpXf47cNXS6AY8ag+QRktdECfUfLy4EQmCs3LbqnuwGNmUMtYPS+P/Ib
s8sZTV2bQvcMVl689n4KSsNoJfGMTlH/vWjsfBNEoXaht0O8Gexg//5wJ7MLgwjNUU5pbjs0SBYP
SqQkh2EURc9snDp1NYS1ngatHWskOtLepa6FQq+hd2t55vIqQgqEWZ0LIoAKTgvCCq41La4R8XOV
sHWg3OQb4VS+gdcv995HVyyD0dqEWU4oNmtXH7/NorLUzs7a+BloRTi6JZxWaZtoVD/A30tbhDuq
4oORO89HHR/qmQYuiFhicYZBkoxolHfpsyFEtq98276ADewfphAI6/uv8I2pZCgAuFw0iNgsOXcT
pO4ilov0OUjUcJs6inQ2BKqaQUukQLDyXCfLc34uHEfmDBNzjKUOCVXISJGwHXsGvRh4YTxo+5Zm
1G4cO+kmxXPu/2c8hGpsgkyAuUvHHLkB1RQpYf4cRoZAEaLIy+Ygq4NxIaosl9yi0LUV6OTJ3p8f
kd0wHzfgQ5evLg7oyUuxlT6bUTR89qOy2FZ5ZLpVGwO4kWu1uSx1Y7ZJLvq1oOmNd8n1gg4Sa2dO
/Oavv4rQRoOEQUD1fA7aIYfO1JX5vi77KKTTnZo37y+cN94lg5GWcI4Tyy+pGlmmhWmi1fnzlMXa
Nse9fgukcNh1qDJ6PdS7lbPmzfG4OWmdzliy5cSmqtoGRTrkz20VmXsKEjFugVV6w8WV7Wuu+ZV2
wOlkoq6kUNcFHz2bDy0msxxSS/SpEj9PVi/flqItNxSYxxsK+WvY8dOQkyAKbhOJ84vumbw4R5UC
fCfBUvIs7LLAhGdSEzQXbPPeqdXoM47xcMYiuQQ51WnXJpzDs7qbypUW4ukE8yFoEHB7oENCZet4
9VCVHOVozNmc1hTtjDiPkJvItF/WUMT72sk/itZhJDy6gMNSNKDUtKxno2vcFY00Zc/1qD/Wbdns
hcbFVUzWJiRVOnt/uZ6+TqBhdGIpS87W5UvZKihCbaz5Uvusxbr/KZQnhGsiJzzoWvf88ZFAEhJ2
0Nynvb2I9UIHm8xGqrpnv1eLy0l1gm3fifAMs/lq9/5Qi/sXWBeSlqBjgTAoyIAt7XjGqUaqQ0rV
3yLLdfjCtbqlqibuClGbh9Q2xMYP5HqNtPLmqDOkjHNOI8CeF9KrY6YHqNk3QaP8hvCg69vGLtW7
Rm/aHQgd7Ukr1OS+RWRF+dhhPj8sxRBaPCTzXP/L/JPOLIhopVF/j+qo4MKV+dqtQJP7c5DWvuJG
cdWt3PzzNfsqCf0zIiJ9tJ7nM2BZDjUH/GNUkWm/g4Eukmjz6U6NLGmlyrPYd39GmZ+KGANK7xKe
lzYUJrNM0X434HgOCK4Ak+wlqJ95nOEyOar4hn4Mt8aQL9V5rihSTOLtxdlmD+3gSKmu/S5zXLa3
8+/prhxDKBxhC0hqIuB4f6Uutt+fETm94S5QJSS3PV4zRZmhEqgm+m8giOG2diLzEAaolUqdLm3f
H+p0Pkm26APQJuMXbbnjodreCWdnrkC4shirEYTYFG6MOvcREZdTqBNa+/PDI6KsRkKs6UA3+P94
REXYeW+AnBGuHtXOeWs7nyOyXmcTVTpE3xoDt5WVeboFkRxjHrnmufDhMByPOPoYkMY60h1uq6Cr
dtVCREEIRBp/18lgb/E7E48aaLjs8f0nnS+i4x3BeLPqIDks1OwlkNiJjcB0kgphVVCf8pUY2uCA
SpjtamUh7kUaKzdo3eB4YtX6hTnK1prr9Ok6QrcSrhM3JUITTMHxgzeq05mNnEfCjQ0d8AmWjtfM
MhRuPV9jiJxs/1kHFZjLPBZlr6XZZ5HlvSTVVifot6CfAmIbFZ+uSEXx0bfJQJBsWD/QqNiP89t+
daBafTmMVScPrFg/neKtg+6+ukkaRLw+ZxyJpguirhHnrYoCx8rp8wLCPXqlDE4cN1cO6VNwzh0P
7pdm0BeTxlLyoS+NZxNVRPUiSApxE6YaQmSJbTUy2HDAhptRKmXnXPGRJoOFNOVeGQkzc8ssHxtX
jfuULHBQiFUiF2GEUL/JU3TVPKQWGt0FKWtijovKR/hoRG0ufTarIsjOjUjqZIj2mOW5mimPxMXK
gFhS4fpwQ8PB0zVh/0SpKHsI0gA1RnOyKq3d+lNla/mGItAEX6hCrePh/dV+ssu4bGZvJKJpysbI
LB9PDRXlUksGTRGu6aT1Iav99ErTy9QLgiL7QSI4PNS2Xa0xAxYpBF0jVDI4w9jhpNekEcfDdgZC
M3qdqsINoBDVh77Mx8rrO5T4LpKis5JzuFL9BYpuRbotaYKs5REnJygUmFlxeO7MwU1dIm9MaF7Q
e3otQIlKdUYX4GtDHRssv+zlTtb+NHVhrJzaJw/NmEhbotlB5DSXfY8fGqQ4QjodekqubuS/cqzc
rjP0yWnc9s65Ogz6zgDdf2YOk7myA954WqJuzKq5emc6xuIsJT2KDSdGS9Edq3BvNaKM90JVJ3Hb
hFqtX+ZEwelKrH2ysuiRU4yaBUAhWkE6OX5aReht1FIojEDg6rrboETYeEplKKmb9qLwpEJyrioA
LP7KUfNSXzva7mQ0YCBnZh9IEii/xyMjlpQ7qaZBMWnkrsnOB9LJuvKKVlOS+wauPwhjvVWavY0j
YNh4lg1853Iww6y9srKeK/yMjBqNiwrdx+u2naTAVSoVGHoqpW2xsZ1G3wUEq/D4ihr9aIJsBN9c
qLzC+hXEidludMJj+WBpJKuILdGz8y+cht2sulJmKSF+WVI9bfU0lcNPZkyRZYM+dVVsEkCOH5T0
JrrjzMMFnqwHnUsK+cfzERM/y+Q96n3vtBtD/eYkgZuOXz52kCwHWUx63PaNNimBeq99QS5DcofR
Da+dlTW1XMfLQRZJZBPg/m1IQr0ndXM1xRPSeRUe7DX93+XSXQyjLU4n04KSXUgvzyL21q38ZTys
PckyylgOscigcmEYJBG8E4QGgkulcaVxYz6Jr8039fb9F7M8dZYjLU6dEgq5JVeMpFzH56hwGVvj
KjjHjuX9YdbmbHGRqGD9c3h36r1/lW2ijfwFp/qbf2+IxSkW9nrjS36o3nNQe/rGd4OtdPb+EC8u
Jq/PjuVsLYKvEAsirSh5jPKx/FTuzkJYB277rQOn/yuU3PDBOYiNdEAqzliriC61Apb7dJn9paFU
xk3P80ViV+n72vfG9EauG7eSjHNFddGD+WTYW6EdFE1yJaMEkHOQ5IupPuMzb3o0O8yviLPVEIzf
n5ZlSLqclcUJIgPej5KBNRRYP9P+c519b6uV8+PNDcF1Mdef6Z0sSZtqQOSHBgfrJ3a/pufKD+eH
2IizfP/+k7y5TF8Ns9gN+RiFThAzTP473udP44N0GHf/3hCLnSCZRaOltCvv263Yzst0dD8aTb+8
j1dPsdgJjQadfErmIc6LS3GuHspDvLYT5hPoZCe8GmOxE6pAL6xKZwzlOnPc7hJMFq5r1c+iclvN
i3/JP/+9aVvEC7VwZKlJWf357+lCutPOs93ay1/y0v/ssFfPtFjHVqwEhYSo9L3/o7hUd/kP86bn
3j7vqrPmLvimT27zEKyYs6ytuMXF2MT5UAUhY46jJ92b5UYqPOer+e3fm73FzZgVIkHhkdnrt8P+
z6LTDu8P8eblS9GUeBnxLrbpcRiBw84ESC9W763qPJe+2PoXo59crf/+7w2zWNtyLvwkmhimCLaO
sYvi86LwQn1lk760o18vb1J86EakPibeAmCBFhdwY8E7rxJ5+u7UdpC5Sji0n33gjR00cYjpZ3mW
o0yIEla4lzDryDYxWo2/w7jSCTuwQlipOiwnF0AGuKsZxArUhdbx4lwa+6HSosZXvttxgv2bPGTX
FREy4VqpuaShw0okNc/i8ePPYjh0uBEDoqi6ZCehtMbHiZ3ghzBSR3f9KExwdfattbBweXMQ/ZP0
kAeAWwU4s5SrbwcfWW5d9b93tWqXgQfWrZXPSYwnW/FoVtUfdOwCUANMjhgXpPzMdX+5ZF8VGhLg
qqGokuKHVqaGx77LZM+WcLOyjAkL4Kgp1kQDlxucvJkra64TI3qh4S5zvC8a6lRgr7TwsVal8GIK
4vDaxNPwCkFj+3rKp/wyAbC/Umw8eX+zP5hiM6kI09BaWWzGVEvkQUJ4GQVPFRQKVYcdxgCq9/5e
PHl7qOLPnXaA3NTgQHsdP5pU2Aiup0r2WEmlU3hIcOdfnNlSeQfEJF25cU4fCSbM7LEJ/pA0dSlK
ahfUAzG+SR8LM2svK2wbP2elsTZx89s4WvgA4GcYmYKgEJSGJdRY8pEq0mPT/BYGeXdWSKZx1Vmh
so9EetfbnbmXsK0oXElSOm9qu34lE1/2wQCG0Ei0yUvh4LD5lg7YhpzEpRQI+1sZcC1AdR3s6tEa
ZIDjWR60KNvaVRiCtZ5g8X5FkTJTHdcUIpae44R/tjLpLwDLxXxQ90eDD4gpf1hCvLkOfYTZdXHX
SGgfIwUS11a2M9qmE59TpDusi6rJdGVDB7qqPYEQsuPKOqvvS4XaQvGMh287+l6Nel7cuCaEbLN0
naQ26/NUrY1iQ7rbdKk3Copb+1GvI/2D1kZMKX0RuI4golg/zOnxKi0TB1uDPta/jZ0pfQIljKhw
R3f2vrJTpTtDBCcHBPX+zjjZ9DZNPUpTbEGaRACfjsesWMCBbab2t0Jh0ih6+i5SGNY5GvPawQcn
fKXnVrlyA5+uXfY8sCKelkwePP7xoL7ad8lU1P63oA5ofFWRXic4adYaHPG2sa1d0mvKeAjTTs5g
BqiZv1F7OMwrp8Iyo3xxHIbbCxiEHQlO8vhjdHMapkOx/mZOop4+oagiqg0O5KZ2CECdlZupop63
pUJTkAhGqW+sBDsnx9KsKjJ3WKimQcJYlpbkqNCNUFbzuykew56mQDQMZ0bpj4GbtaZYO5hOhmOu
wduxuEAAAXhdHPC2qCzcNqz4LpmShJpPncGAlyJo5W7MvH99f2WdzO5MaOHGBKzM3Qw89Hh2+xgS
mRG00jfspsbPSau1XpFo2a6IRe/aE7WlMYmGDQU7e2VNn55NLwVCvHPmX0D5FouaKpWBPkxS3WlB
JX2qUse51LvI+ZSPreHx0PqFFqfqZ8XXg0+6EvxWlSZdictO9hU32swXnAmD/GHJGHSMNNYlURKN
c9lEsy5fvC3UPv7V90Z2rpfie4hu2fZjU462N216MFDEQZh3LzE7ht7PEUVr3FVFnt3UdEE/92mv
d5+RDp9+96rVmJvUmMrokx9M/lq/Z/nCKT/T32Zhwa/hul06caKMXsad3Q93Zm7Zl35CGfJnXahO
4oVaVNE1AM2T7ka96Xf5iCjuR9/6S/mb65AmAL+foFz8TlD6NMPxric5UrwgUu3zLLbb+FzrMKFx
c7Drn7JaLb5EZW2eZ90Y/tRyfzBWTrdlCDx/DqD5kCtmJCOl6uOFLxlK74xtKd+VdeOPLkFCUe16
tUkqhPCEAFnUpsUKAuZ0TIDHyAQw7J+G2/GY7ZDi8oBU/52DNcqm0TvneiodpEdiaQPKZ03webm6
wYXh9IOuCUmHjOjc4iSJjWZS67qo7qIJwZCga/orxD2mM8lxhOqWLHQ0ftP61/vLexlYabAQuKGQ
V2V1cdcvtrWIDa0AMW/caS220rPMZXRv6KO2die+NQ6bB9VABqOftLgX0ra3wwrdH87JTgrPJ19K
LC9Vq0pfWbLLA5kHApHJWQwyZKbFzF9/FePXzegg09YqdyIeajdW/HzbI9ztBrK/ZmF4ujkZiqge
QgBQV+Cmx0M5LdRJTJaUOwTO80ttqqyLttd9WrMsUdgI0aYJ8uln0iFx9P5bO12aMO5mHzoAMLyz
JYpYqR0LzVJVvsM8zTrLksqSz0siDtstCV+/ai02Sh8eEeo/rWCWKAHhEjLRx5kc150s7qwgrs98
02rOHCVztjbyJq4FoXIFonGyGwCcwtxCgxHUCzZfi7kVGd37MWunuyhXk101UlbKgPd6MnvkIFLZ
3BZ5+/D+M56sUTDDM35Bn6/zWWvz+H0qXQwBvcqmuzh3pOs40fQzrR7zlQvlzVFs0FgQ0SHILQnF
vsDVoMUy8M5RhmYzlomO5VAwrByYfHQ+7evgHcGpGVOHGy8eibBWFlmg0WVTi1RG+M2XKglBv2rE
sNTU8jL+OZhlWMtuEMOOMFyAaKUTuVoUBtnDVHVGOivCg6D+Bc6iHvdmn9jYrDRJgMttlOE24yWA
rpyftEKsMXYdxBj8B82J/K70pMDsK8cFcN1KXNGDaU6eNvV+el1reQudOBvqxtzR+G4pdEUwUBSv
H6vAiDc+xq7jgPCuVaQXovDxDXDpzFP53dU1iyTwombSTKrtNpZBB5xdwPK7cLMTG/BHlXb047VE
Lzpj32ICjEnHmKulYroBCOnYojKJ8qTb9ZA0Lp0Ih5pPcDi0qt8gKDSU8dYoazu+QJcsyB/CSM3z
L+jDBWF0wOBNhw3dm7KPq9KYDaMI3EJRsfFxA6RsSslV1SLBnEbR8o48R2pM+oG9UZYHKhtKdD9F
Kp72buCjWKG6U18EZkumRL1in8rGOF03NVJIO7I6O/4NzsvBfEIXKD1e+8bYUvbEsjA6qzDGCp/g
VGXZNsQthsQU/0IwJjKg8+685wbxz0i+zeh3PjSxfFai6tN7Rjl15p2GeFLpakaspmdDmE/yjS30
oLlURWKEuNhoRRsLN9GCWSYuarATdS09bpNPjeInAF6GFm/nPRRqS9oLoTXdrQ4OJkW7mPN+6wxO
YtzEFR4t32WZQsvgKVGKDIcHa0nXKhZJlouDokr5M6rZxaxcqw7h1k+03jgzBA4vO8fJJHkzqvVQ
f8FXsM52I6FusCuoy4+HwCySblMMmh9tuiwQ9cayJaF7vd8n/UUrtErfYdPi9F5Vatgu6X5XVOdY
TZr2l9iWWvth9EenmryoA+6yHaQkF15YtYGxQ7wlDWAnmHZ3RjwGZ8Gwa0x2k8muOnfkZ4ebTgGf
EntOiGMJAjPAnK3RVc3ejisWOxZaWwQtSsz5cDpsxhspkKTpnI6UaK77rlXD751a68au90GTfJu6
RMMtXiRD76bo8E2PIsJjb4sXSptmBHX1bOBG8a2Wv0LHAT5tmVpg2lvdKtDhRJ1U185ME8v5K4CW
+kxsNTuEW1xRG7WcwWkZoYu7douMlKslfl195SPY/WEga032Udk58rbVtSG9zYGgFs8laX6MwQ7S
JjejrZSG7IWoYgGFU3skvlSWH6Y75aSPuVfEljFmnpwoVY1OPVFxuuHVaSFOcBPmKZ8KPbDwUE5C
v/N/lHwkjHkkrNV8Y5PUOiIcfZn5w6PeDYMPNUcTiDanGQfBVRT7qThA7wxt08uLJmpmFyk5U77a
aYBOpg5igDAozEQ0GS4s1JabVcmEpOy7Dkj7rwzwRNjsYzViPjZqSUb0C66EHW4zGEjOz/fvi5Nb
GMmNPwafZGNUSxcxDQ8TYfGWSF+VpM7AgMlACr2kqoYrMwk5cOSsCFeuxWV0A1UZWC3HNjkg9NFl
OQOUD/CgSkq/R4FVNhtfqE511kqhNjwhp2JYv99/wmWEo89xIZAsgm5wGoAJj2/ELMIYwaniiuF6
x/Fav6iCZ2gLmX0RVx1njhpHVpfx4qem3gWqMSjf3/8EJw8M4mk2P3cA2sJcX6JTgPQXBQdPcl9g
23bvBFrwa5Dt+rOql9j5fXisF2WfWa8ReO/yZtZqjAzHxoruW1Rb93lhDOqGunTTuUFa2uVKDHcy
t7h6kEtT9tbRxkK26nhuVX2UcG5r43ulz3FLA/Tm3OJP29z0YZruMCRUvxPmxuqmsJL8/v0nPelw
gASnkIB2A9B+FAGW+VSoGxLmyWlzj568/7UwI8oXZ7UYigL/ZCnT220isLb38NBUn/JqFAP0JvgH
reWpkz4onzvLl4aVuvVLY+F1yIJyIqkB0wFBhuW2nJI6DWFIikq+Q3Ou08JdgIIUuvGZTWRyw5k1
DMlZA/hZp6ATTRa1xCio7AeRWSlQvLpL6hw5cBnnG88pM1vsKQhmpthgwcYZoxX9qgLmyfIkJ6aq
jzTXrO4KWO34JTpSPgrNz9SHAUFAc5daZazu+8IhEiJCCtYyjpMqzKw0T+RIVAyUf+a4HI8XlqzE
cDTkhzSadO0T5Xd12Pi2Vhdn4VCm4Kd6wfGwU1WpiRTX4ggSN6Iweu2sMizcJ99fRydrGMgvwTLg
SYSj5490/HGGUlZFo1vhQ1371lZJ4gHIHOq6RqTUG3UKujN/MkpvkOJspUd1OvGzFgj/IQcEcNRY
RLe8fCksuBUeSMuIN7UpQD658B0dSVf42+kHawHoNxNGz/wJc+YXLZPztOnrKSX0fbAmKz7AJwsP
Zu1It2HQRAezVZMPwlkYD+EvheP+xXlkaTaVSUrV+MlQPyhN7mN1ZHbpXROmfrVpylyt3HoyYN1p
qa+v9CBO55UUaNban/cf4PhFFaKnjTsf9cODEWI8c15GjpRdBWE2RRsrQ657ZV7fWNDzlYYAPix3
VMeXIhYZDbK07/rqQYL4JH8No5q4vS7tDMeTUejRORUCZPVy7DfSDSjgZtgEqESGnp2H8VqRYnmh
k/rNYs18FMSTQT7Pk/OqdpDGqR3EXR88zPDUzWiY/qHWPlWW5glqWvv3987pTJNdQAOkckzcwojH
gw2+isJ3PToPNpIJ36AgKDdRYaKzLaN+efv+WC+do6OTdRZYJ3aFfYACIrje48F8M2scs62kh7TJ
BHkV+rhWHXrIzzp0QvMiScfPObF9eomklSzh/or4wF1R0s67LDRJiIbmz2xygQ1M1fvf5KgcZttp
DGPtfdV0tXIVj0WQnKdA1xBSxyTM+BYMdv/l/Qc5mTQg/wQEVEORBqFLPb/BV2+oETjKWpms3NPI
sYJz1kb53SYpDNAoiE1p89HRkLJAdxSp6pdexmLWtLSS0clNzXtdio17DG2BlZmSsS2Lwl7ZCPO+
OnpBs2oGumawbGbFzGUvfETDDUta05gxqMqcjYlNWE71PkUmfUMrRXcjXuuBazfaiknPPxpXzoLK
sxA7XhDggJedz9YANRSHpX3vk4+EdIycLD5LBF4qF0LIjrQS+5xsNOh1s0wyLKZ53CW1oEX7lJKP
jI6z0Tae3k2aF7VCnDMFNZDuLFrB2SzHY9UAcKZXTROeYu4SQBaHWFo7vaz+7FTzxrY7cV7FZvu1
z9N7MqI1R+6T0WhNzBV7uNJI5YA1Pl6kRd03MT2F4QniAL33qZLxwbVyJ9ypVhEW2xF14rWK4LLa
A1zFnKP0mRDDibrk9yVdU/VtPMlPjuNnN9Assos2ssqVDfHGk1GdnuVP5huflOf4ybBbDTPdzuUn
qfW7O6Mzhi1WBskmHxFtdFWpfP7YBsSXSQaoTQGemj/wjcV4LX7hhKR+/ISVueyWTpBsu25M3S4q
p5WA4vTR6LLw0tjulI8J544fjUIUc1slzVM2mNVOLqZ+R1JyVRBAXqGo1H0w13hBv4PnmXkOM+tt
MRxBbFSO5jSittnPzhp2cyZ0kXhmbq75TM0/6vXRYhDkU5+e9wBHJ3Kix082RDOmwUKTp7baHJ/2
dDqEqDNcBtgk373/vk4mkReF/QDSZlyiZIyL8BQVWnPUJqN9GhsnebDRabGFFRb4PjbBvhLmyrU2
h5fHTzZvL6qb1KO5SJeL3pAn8AkwZJ6EVVgPRiQb1NAGucfYurWGbIvOBpDXGXokPnhe0oREloC2
GFuO62jZDdX7Qh4nO0ufnJxbziWK892JLNgbOlyhV9bK6axyntDLptPM6cXiPH6BlVl2GMcaI+eJ
6exFHne/LZgH93ZC97wV+dr5dQI2hv5Cn3VWlwCRAnZpkdVQ4goSSE7STwRu7OGnCcRtOkhWFPqK
ZyeVn9WeNY1xoW4nbDT6QzGEGE1kZZgHh9E3UCR0u5DF6Bat3aSbpgujrMEUrM+i5iLiXlBdRQ5l
qcVtSPNTxW0RErK8JELmWMJ5tGppoCBDU6xpYS1ncsaCoG3EDUALGybdImuQayVNRxPh79FXxtuc
CuY+ccZyi5hT/N1Qxn7lzS23HgwiShYvzj2cY+Rtx29ObgvJV8tK+4GYUeSBCxlcfO7jXUz3ay15
Xt4As2ATV/eMM+NEgcx2PFYesgd0UuGfSD125nMhOxGyYmIUrZRsWnx28jMxlZSR1cjgNvS6EBDk
4IblTBb1nGa2ivCgq0VatKnBdOn4sehV63L84lewMjEnBQgT2RKgMST6MxkXuNXxp+XmDLrEL5Kn
Vnea/lktMZqFoNrFPT7d1HKlrRbUcvzcCQnP+aFBmf6zwKE484SdhVCUIjpgZb4SlywOFIoxszoP
nCQ2NxZByzihJTOaJElubq2cQETVOucMugd1NtkW2xippF1d5On2/UNzmQO9jAqJ1bFgB2Nxtiwi
pKKKfDMxmltEwcDmRH2wTzKnPM9Vih+V0XcXBBDdmc6p7ZnQ9K6xQV0Dpi92xvwZACsReAIdZIcs
Felae6pyX3fK26KPi8hD40yxvbQd7Z1V1fanRoTBGs/vjcmmqjerIADLIutaLFhwvH0x5Ep5G7ej
dpP1Q7GTcKN5CITTbGybI2fydXX3/mS/OSioSDpvABpO1ESlEIBQk/bVbYoVzyGgV7GTlTK8QlLN
9yAzdq6UR/3KG14cAy+Ti2SYwaKiwgU06nixl4ZdUH1p6lso7XDNoopDTgPCDJfyozrtf8YyKSfS
PcIxeBnHJJFU0eVQq9sgl8zs0FJAkPH2yHX/YprqWpxlEMvo7ah2pNxWSqSPm8BXq8jVbUlt4LIp
ovzYZYmuB4cf0cCMJQQhtYQ1ThDdBroi+W3fRhq8NzvZN45MM8Uf4pUNvDgE/ww1BwOMSH1sKeKB
rE6j9nKG7UsSiivJUbptmwdrwfYiWXsZBfo3hy33PwHA4hpplJBcoyyy2yEfg6s2r5+mVBq+gHUL
EGIyqq2GnAcOXlG5B0L54/0VvFxM82xSN9ZnGQgIqksobCQJK+qEHt5KkxN95paWPCefunPU8fKV
zfLGbM5owjkQIHMCBXS8bmlADYlkpPmt1KFCKOqhucYBIH58/4HemM0ZFUJtAsQrTmmLoDFJYx/D
IKm4jRXYeriiVV7k++ZGcwJr27V6ue9GnTZ1OfuaY8C+Jha3PPpmNRTY51xIIH/ntOb4KZMy7jWr
7Tn05Sq4lv2CLrWshXKyQYO/+JEZwl+7q+cN/ypwZQHN8FBybmTgZmWt+ZR6VcYA1VHEQam2t3iX
IsZWK7K6UbMJmx5wP5nYJPROP2V+0z45ZZOeg2JpnlonSJ8UBP1+JjzH345c//k0/C901m7+DF7/
67/4+1NewOQVQbP467+ui+fsS1M9PzdXj8V/zd/6f//p8Tf+6yp8qvI6/90s/9XRN/Hz/x5/89g8
Hv1lmyF7O35un6vx9rluk+ZlAD7p/C//X7/4H88vP+XrWDz/868n/OOb+aeJMM/++vtLh1///GsG
Sf7n6x//99c+PaZ82/9u66Z6TELW7J+f9t/f8vxYN3yz4fyDCgV4RzK1md3CD+ufX76iqP8AhAiL
GK4EN9icm2Z51QT//Evie1DtnC19UeYm75rfLxLVL1/TtX/QJ9Dn2j0VCUzF7b/++8MdvaX/eWv/
kbXpTR5mTf3Pv44L8AhKzW4npK2z9gYVy6UqlEhzq3GCXr20rrPMzbB5Grz+IQdZvdZ6ON6lpyPN
x9KrJTsJX6fx26mXMco2obwV4bmZuJOXK5+q8kJig756DX8/6esnO96Vp+Mtzp5BmYScaIzXWNdu
SeUr2fjDGr7xrUEojHJVQGIAVLoIQQrSDkMqR+USC/JNlPxQ0yeuxF2QaytPc3xo/3kaEIwIBVJf
QExr8TSpVYXDiLHrZVbbhzIsCDUCL16j/r0xyiyZMKsn8Iu2zPE7SjryAmxP9EsxdP3XZvQLtGlD
axMntbZSvT6+Gl4eiKE4tqmYzKjYxVDWUKHNnFT6Zdmrtmfh4rkZ9MD/UN3uzyizCK4NxA2hpaV2
McYHxSx1o19mfRlutM742oo+2E6FXVyNHUXR99fci5P7/5zLf8ZDQZ8ElL7WjAM7nsAO97NyNki/
pHvaqp6UWtg/9bkCDzAcRMhsEry4oVF1oWv3HSZssagegQAhL1nnTm1sRW/4PXCHCVmMjozssY36
QgAraQALTUEUfQWaM4HelaPfCGL14SbM1O67CC21venG3tlH6Hob23jgiyuPt0i6/jyeiQzojKVF
8XBZSGjrXtbF1OqX3G7BtlHKT3ocik0g2fpenixv8KXrVG9/FH4znSe1VLslEiMrhbZFuvPyKRzs
v0DYydSaebvHk2wWaK40HZOM5auyUQc0WJ3mKrLxcqvH6EySy61RNG7myIegmta2/FuTAKeNLULK
Q/S27DhBvZB95AiMSz3GL0UTxfg5U25rDOixx2ySyzDSNyAhy41jRodYqrRrwxrMlZD4jU+BtvIs
TU82QIK9lA5FWCRKm7A1LlUlLh/MNvP31O6+42sX70NV7bdjIsfoGv0f0q60N24d2f4iAdqXr5J6
tTqJk9hZvghO4kii9l3Ur3+HvrhJN80n4nqAGWAwBlJNsVgsVp06Zx0PSjs0Oy3GHBLY5ZXTtsu/
Ose403CFQacLTs8Ur283ozG83pjdWrmzc2ofqOcsn1YLUn3bVl7vOcywNwne1MCtvMqYUZ7sjV4f
keskoROv58Vpfnk5KmWAfwBVnjbQ2XMJ3C27JJ+2bYtWyJoroKhCfglW6dsV4oWZgx9/Ve5c7dxp
hT/bkoT81SXC1vbXAE9/RVcgFnJ9Vu50/b6kmBcORu+kWpJQyELPTWgCAZPBJlvwSAfDMz9UVBcO
+MABg7yD3LUWaJn1yVS6fdbpJCQkBmWLW8h4fAULuzHJ+Ubvdl3Z545357wv2m+a/uDmD73xsL09
r+4sbl1c9j3naTJNte3dJer3uXqytNNc3G+bEKyDTSmi0oQuCS4t7pZH+b0Hn0+WRsDkBcDyB54+
BktyPxnTftuSwNduLHGF07knlQbYQxqh8ryvLfcwZsuXbRMCP2CZKMAWyPvwdmCLvcrDWhcEY2VL
0mhuxvQAGkzAU5N+VyX2XR439NKnmUwgSLQqXPboLwLuBUwqt6oJ8gRDCynjCNgS0OTN3zrb+bC9
KpkJztVAd0RbkNOmUQcssG844JJrLFlK+SqFZQLM+PmIQWhhvcKUaxjP6Zp4TCMc1DiZzq5yoLjO
B7hB5d257afBNcLtdYlcD1T2eB6omBIDEPt2t0aVtnphwGSiX9REZ16nzPcZ2Ma27Qi/3187vItr
jQccHrSVIjvvDuasAbIGYmGJkVePDfb9kFeiggNwhMr3rNQi7jIL8IhIe29XoLz1R1q8nwiFnLKP
erHEmnC3rqxxjl7mubNmqK9EZQI80wjaj079VUIjtvaMMAa4qeubwJpl814vNy8XaG9WyeWAGrUn
TPnDbpd+VFHG6UGMhJJYQ8DFpX+dWhrmieVrWudn4xiUObjinpP0CBLOIFO+z92lzH7Ok+mvyXBJ
5smf6x20nvellx8wjHlY6iEENM3XAKPu6Bsi3fUOcaWUQXVatyzUNGrmdK8hp8AnDBcwalrl07bD
icLQtSXOsYE1t0eLwhfS8b5Tm3eQDvuVdF9QJgaL1SgjXXpRg3+1KQ4GbSBTj8EQvmAyeaMyO6uR
RpMFxV/3iNqE138H8Z2/0vGbMbmfEzxIl/arQjCN58fFPWmAt4fEQA0+3bE6k+neJjQwHMziOvvE
KiTeKrjG0BT/+wO5Lx+TEXUr10PkrwtvryLBfDcuahqYK5Vdy6KzziZxGHEaILH8DZCpi601o5ZG
RV104QhQCeuflaftDRZFrmsr3DHAuHQaD9aCYwDygrG7zMr3gZqY25aBroTLgR4ORsyBA8O0z22I
JEVv5Xgcp1EOsHtTh5MuazaJ9sb9Y+FVbwMl/3XuJiwFAoJ+Dg1pt7t/Sx4DQkRU8wxM0qHhzoWr
sR7o2mVrGsXafUKNY61iGMZoJM9u4VJQ80UPE4gkNKFvP1adNZXRYEIlYq6vTI/N+n1uJG8ToQ1M
kqMmwrokvHKlbteqnRE7jUh1iYHMgaw1sWRIktcPIFwmwBn9scJ9L8NYscI2zSKMoqt+OYDxs7eT
FD2fpNlh/OZiG83XBhPcfWJ9s/oB0xEGlLm3nVwUxa5/BOfkiwXwLmhg0mhdegXSBqaHCciMKZQt
lo/xkp1az7IijdAmGL/BBoxSA5CPt1sYZ1Rt8xFbeIIGtj/VCwa3zcDU39OP24sTnuArQ/qtIWsB
4A+KRQhJ0+grxpOFuhAuqZXOkq8oM8Sl8BjisqwJ6hpR7X0apsZf3DGwjLPbyIjihZ6JcVwQDOGt
iqfh7Ypwt3nGjEJKVCkPCXF2HX1QMlkCIFwNhmLBNgOxBu+FBe4qwR711pg7hWQR0X87yern5B3Q
jKE5pMH2/nCMUyiEsCOArgpexqgCoJZ8u5xlrBQ0V7MsmgzbbymanmChni/VjzxF+aM6LgF4ZKHn
AcKG3sv8/4ZufDHvoqqGSVlAZ5hy1a35fC4IhADZQr2HwXhI8f6ShRLRu//GBucaOqBvFUaKMxTU
lAOyYOds02zXAMVfHGnbH5Til+Lqu+0PK7hRMKyPWMymOFB14ELL6OgzEtUki9x4vietFWqqnfrb
NgSuiGoCPBusKGgj8/3y2BlB0lmVWRSP1h5PYwVcBF0smxERruTKChcrRlvBCJRRZVEaF2B6wsAD
qnTbCxGZQBWKiTTiv7i7br2gbqd0Ub0hi1b3MlbdPplklCCCA4WHKqrrYFcBiQGPLfWmFEDSqs+i
DoMd+mVe6o+pfjHUQlJYFG0JQgMwkC4gSzjBtyvJjLhPi9aCP9vPZvlRmR+GQpbmCR4laLb8tcGd
mbpH94MUZhaZ6Tqek9xog7E2mwNK+me0Jr8Qr8/vVbe9nwlmIbZ3SrY+7iwNq9oqIxT2ot794E2P
xPo2eL+3TXC6Wf/EhOv1cd6wupm2LL2dRcpdr9kH62iD/njyYzDYGs8lOP4c7WCOs4+nl1PKPq7I
Ua6Nsw9wFXkH3ZjHFLKIEcZOMWa7a60vWan6Xv5ze5VCO0ifAbwHKgFl1Vs7ZjO6IPm2kER9tZen
eQIO47OqfnyDETR6mIg7gOo8wKleTBtsRrgUDedo5ocs0Jy7QuYSwpVcGeG+mF1pCtQqHVyIgDfv
rD77aHc69fsuN4JsMWViSWJzwAmxuxdTEpw5B/QrZasjsDoppLfBA28P56KtwkyXuYIgSUKHgDGm
YT4aRSfupl9Msx3BrIOYoaU+MmqdzAEEzUNz6fxylLXjRTHw2hoXOTQax+1IYG0FTvtLqXR+V9xr
q48GU9oDR234zfIwQ7vPcyC5mPiUmpIoLIwr6KKpgEEBoM5jdDFZlMcaJjKiJUG9gMGGg5HOrt+p
kxl2GgYPitZYw47mIHqJm17irMLQcmWeCy1eq2uDxj63ArrzEZO8sfIgLcO+5DPcI56BIVm7Glhu
KETdnjvAG1xFHTsWoMFprLxvMcaTLRdSfs1wvXndF+dBq0/IikL00ySPGnamX9kG3gLcWADKv+Kv
GFUbRbF0zKJHWvd+mtV+MaWQGLlzFmNvOG94p7Eh0j/m2Em6CmU1AWVc0cGcuhS+5dwX3fNKHrcj
jGjTrm1wj5fEVBagumGjmc51/ZSN99SSfDXRMbw2wUVKV0nTtp2YidDUL5W+a5WjS597TeL+wjyR
qQV6qPAYmGDgvhfk5yfDpfD/Ph0DpMR+nXxMGjUko/ILuleRWq1xUE2nIc8lA29i0zr8EpR7LAPi
TDdzYWg1u9LLBuzJ9gpwnDePS5hpDcCPajH5SQzlIiayExldPx/sspTByYX3Lt416ARCPh4wT+5D
E6UACQEw0VGv39c2rfc59LbWyfhVZt0FvBWRoawnVjY0GnVXKIdpPmWVKmkxCR3q6kdwlRiATLsk
M5csarWL13W+2t9Lm2XCcwjIJwbR2MuHL1S7Vp9PUBBEAtVpeQDuS/tk2Qmg+sVqnfJmNP2O0jvV
akzJpS90ZQBNAaRHC83ioQT2bELgvIDhoSnUszaZBwIdxQDjHVPoJJaLcauFnrZPqHhbAfTCI4Rx
SL2UNa/CwNjQiRRji7BuQaSmfcinow6xuGHYa0oIfHYwuo9xbu4yrdihqrSbvm3/ANHFhsk/FE2h
qqFhuOw2DM2A8Y4YHcUrhcQXZzBDtKckR1foNFcmOKdxSWbb3YwnigrKvaYNVvVigOVxex1Cr/lr
hC97dWkKEF0KI0rZfEV2SvJPC3hPyj67n7KfRSHxFXbkX10WGMzBLAsTT+SzjzWOzY56DdZUnlcK
KovijGpzWkpuXaFL2kimoDuDJjwPCoJKr9vGNlxycakPGFfgWN8Lqwq1TH7uhEsCgwPjGGN1Q/3W
E7SCdJDehS2yuEGW6cFQ/8ak5s6aJVcGN8T/zxMCZwwJIjYMIZ17Qnhz0QxNj1BeF72/xL9SutfH
vWvdrUUcnDwXgyLeXTaApcQOIPQDIbNpP9Nf2w4j9MqrH8H+fnXwqsHBZQJcd0TIU9plwQDKsezH
tg2hU6JKxIoAAODxNMml26QqIBxZhJE733KPCwFBXvshATN0g7l3iTXxiv5a466pJM4xSd/hnW6l
gEl0YdlrfpPeby9JGC+ulsSnFJWJ6c8CezfobWDH35PmTSf5ygIXkSB60uR1j49WjcFgf0zKeJem
676YQNkAVexEEp3+H2/8+9m48DQuDukg0o4aG4kDfXmf561P+vd1dmKtoDE7YwQBVDvqR2KVB8sY
wxQzzgk8MpdBfiTflg8qUL+eSQatuygtSEAcILdzf3v3hC4CWlDAbACwQl3q1unXVQFiuqCIktn4
uwcx+Gm1ra/VYshEs4TB5MoQd7raubUWaDAhcOVPWpkHRYWUuiz9eOolS5JZ4rxeA+UoMHKwVK3W
sdVraJPcA+YQVvXT9rcT7s7VkjjPd6tqbAwIbETgOADDkP2cZ6DL2rYh2x/O96lZznU3wsbqPJSp
sav6H1oumyaSGeEcHhhhx0hVuJmLTcnj30AcSJM48a5AGAuDW+w9x+2/Cm7h0lzgaKVWHOZq9ZXy
N1WXaMgkybl4MX8NcdtvJFXqmQm+mNPad6Xx7FJ3p3SuZF+E9zDG5jCIhKE0DK7enptmmJ2a6ki+
l8RygOIyHB/I79onmrXriky7cxONSAKTeGV/bXJntS5awEchH47mzJOq0R08rsEM5bbDCW8ooBwB
cbaRYvABocE8Cl72K14VUDQpDN+ejmb2PKlBZ+9B6HvatiZaEviwXqDv4NfnvaIaQBEOHjjU+tNK
PbS1YoZNTOZDn9eFxNRLE4bP0NA9AV0HyncgMOIqNv0IqjkTmEhAklaI82q+i0srL3Z9Wh/q5uAN
e/aInPN+l080dNZ7yxk/DaN57tUhyBU1x7Tufxuh+yfxwfgK+LyR+ngARd+6ke5Oq1fn+E1ZtoRI
5bTqdzVA7GrcbX9nUaiygPEGDSfGFTFBcmtnJrQZFrcgUZF8pMlvNMG2/32R11z/+1woJGmMypNS
kqiugOyxoaWV+3nypaFj0OGCrGRinsIXOLDdgGeCKhCdAs5gCinLdh3Ygry53XdtbkKF0TZ8stTO
MWl0zMcXXhK0du75DZiovlIPGN3tRYucl+HbAA1D2RHTTrcfFQzeQ23ZWLSWPOqJGqAVptiP2zZE
GwfqFWhdYJIEYYY78zkIOcHxW5OoKsoHzPxkPuBhMqUoUTBDSMYQJ+oI0LHmglmbtZSC8p5EbV+Z
waimU6ACDRROTfOzbyZc1p4tI9kXeQxaspioZhTNHt9wQ124oyrkkyIKTdT+YbKKIK+/aXEZlOWF
erUkXrO94A+/w5DbUA4BJzc/tZEVHnoU6UgilziPjeHr4zeiH5fqmC3xB635gPenxDuEFsEGDWYW
QEjxVLv1jtpQs0IpbBJN/Q45T+1WeLfQAQLhCUqmjp+0y1dMee63/YXTX2ARBSRtmHxgIh6smMhH
Oaspm3RJ0Kj46ezNImzLO60Ixh/xMyo0ixZ4S9TSgzkHmESY8vNq90EKeEsiLce/9lz8EDynwL0D
iBOw1LfrnwEmhCBqm0YejUY11CrJRSUoDcMAxmMg78F0A0zOa0Ei3GJUHDhJzAS3/pCF61Hp4g82
bYGkfpiXZ1o1wdy1gaHE7yiUMLa/9GsHhnl0JhnVD+TR+ZGEtnFsmq59GuGu8RNQes7oyE9aFwy7
wfyGvqLE3utDihEw5BGI34y3hWcvK5ym6jD1lUat0wfZ9L1vlmCafxb2Pi3JYXttIltgTwFoCN1w
TKVxVfeiUcq0TgADMaZmp5ef1s+KswIK7Zfmf64fgvYGJCrIW5gqMw+B8sYU5NCguYkU8zd4IaH0
cdbyTOIqr48iKPcQPQGYANXBqwnfUhuUDFRseKJmaI+UD+1CAu+J2k9K9ax/8WbJi1jgGTAHKnGG
tWZ95VvP70p9sXqMU0b1XKArooRG/MWM93p+cmtor0y/tjdLdBBu7Om39hQgUrIKgimRZhf7Bnwb
U2OditQ5uNr0yFSKk+X3OnxXTkU2+LKKhqBeyT7u39Vyx7BL3QVk6SibgL/26ICtogajcOw05z47
g5z14o3Wrm/cYzwPe12tQ3AtB3gDSE6HICHAz2ANIswqgYnt1XCZGrs1xpmRSXrLSR/0wFS/U/JI
i+wAxrLAML6BlNefDNnd+ToJwKH0QMeG+jTLK9lRuqoaxaWqJV5dIMxB2NH1Jh8tHPS5ZS4sKEqw
4XzU8zGQgPoif0ejXJtZtADafaW/1EOqhk1KgxwsHKmp+aA3erBO9mGdjpXi172k2SkIBwizKL5j
zh6duJc752qNLEC00NtB1cr5qYEhvyCfu+7ZIx8I+SnxZRZZbu9p7OGVKS6ncp0RnAIzTLXzE6HP
tfUuK2voFX101oNpn2N3X0uJTdn52LDJV1nM1dEaNFNwXvPe79+l1jGr70h8WH4MoESwTB//MT1U
0CRRVuSzQBwhtWNFTzyyuSsyiTt87gVHJy0gjPKstk/5c6+COTAfA3f4bLrJHgrBu+1PzFJ9frVg
pUTSxSYk8RjgHLbWupEueB8v3Y4VdmPXw0DuGuiVJAwKsGrAQV5Z4nJXN+9XPWF1tHIdA0wxKv2X
qtN3eHIZHmZmg1opAqrepU36QddLKCB/jKlMl050PPGORWEezAtA5nE32dLHUKZjq52gwBV0ygyF
dAcAEdsgMiIY4RHFmwQZGOAV8GLuy9K4XyFuRjOM0taBaQzHonmflGjlHlvTzEGW8aiZmK514tAB
cTfrEupFHqVk3XV6/LC9y4IrD5nu39/CfXtbn4gx1ujLVSgZNtDYir2n3Ol8cMH461j6JM0CaXVb
/LH/GmV/v4oTHsay2HMeMVjLH7zGDefK2bvz8xuWBmYJzGUBRodXy62VvrEtDJF4OK6rduzcgzF6
4QBFHdfsnokbguMWxIDqcduoIJvF0wjtHUx+IdXkO751NY22mmqovRQYk5gaUwkgCS6T7hGdzWsr
3GWi10ritjOKL7pSHIZUP47tvQGuNykOQGhIQ+Bm3E9gPmF/v9qpcrGmMQYHeFShkLYDnK851GAC
N3EA91qfuJIsT/j1kCyDv4ux6PDTYMNquVDwMjFFRYGQWe9pPYbb+yNcEJs8RHpsYeKDc7187IGk
VBDDy9YLDOuiqfVOSc7S6qIwZrNu2L+GuC83UqVaQWOKZCu1IqdMdxB3DsgyndAlCLV+sv1sXfYg
0vqJssO3/22RnHsshpV0YFXC+VqPZN23xYemJr6WUEkyJdwuvKtQkkIfGHwxt97hNpgVjC1MziCf
CjCsY5TrbnslghQZ0xuYRGSPJxAccde8UXRzgVERTD7oVYgmKQQZfFv7WgzZvkG72VkkVy3bfv7S
w7QIuPCAoYc5zj0MELbg/8bkABl21AYk9ghNhO0lyUxwjkEVYyIY48wiOnwk0xL2UJjSqWwUXejn
VwvhtsYAuzn0MDAJMP+usQTHucc4x9o8ba+F/Stbn4tLTBoku2AcwFoW8EbnRbtrl7t8ebcQaMcR
iSvIVsS5QulVaAgDVh6NTX9xCT3X6fPSftFJ93F7UUJD4FFBlRWYIZA93Xr1mCuTNqg4Pa1KQ7N9
1Khx6dVwSWTS9UJPuDLEXVCAcUHSlD03e61Bbq6xF6BnfY8hmSW5lYT7hPlUwKA8NinKDvJVGO/K
RgPpLvYJvAABNc45uoSfB4K2mlmnv7c/n/DIXtnijpAG4OiyEuBCHLNf389VrB5K6r4fHO25653s
UJX0h62uMj4p4a6B9QacnUhYMXJwu0St10szHQFCcNSh3jkJZkXqKv4E1Q6M/qdkkZxiYeiDOpfF
2PkR+rhV9qtKzRaCIFHhoNZqMc3mCSN8Ep8XeQgq19AnYfRA+B+3i1q7uHGapvgH6oczPBj38igu
M8IdrCx3S8gAwg1z7TxYHWZgL3Yt4wcRfS82OIFKH0o4SIxuVxI3LbD5HmodvWO0n7SpbX1LIbXk
ASro3YB/78oMty0kGc0BIkq4dT2vPlakNYC1K74XHSn3ReERoIo1GibdOu4Wb7R3sZ6rENxT0rCC
VuJuWsH7Phe2cdTAyI3kd03OoI6Rjq6wyg4fN69/JuesS6Lb/4CAOj2o7RmogWG3JCCqMCzoSpzH
+M7w8gCvvUFa4xLvNkBbBsjaMSLGfSGtjQvPy9DR6ncYtHbpvnrYPv+iWMPElP81wK3NsEBkk62o
MiHhuQPE0N11ZrVzrKlEeSd9b67ZYdugMNVi+Sk0DcBji2zk1rdmipZdQpENW03j7ZpRqcNyVmtf
gTjvLte73G/HhEl94FHXDHXzrbNqWZVZ+FkRCZDxge8NUeH2NxRktkdwHeJ20r5jdtIjHSTQfmwv
VBRZUa3HeCZAxhCl5s4QhFD1WY9zNAGdUNXPrdGHCl7+1XcgFpJe0h5/qT6+8tEra9xX1bzaVisD
sSfT1b0TByqlyJTpPZpAu2lo9kr3vTRA8FiOO1fvT9tLFYYLkEszTmJwG/DSPJ6WNWllIiZV06Fz
g+Ut4Rt79eff5xYXTxRnA5rJ0RKXoabX/prJkmMWNl99vysTnEcoy6pQZ8YNYbbzPtezva7d9XQ8
EvVzbTyCHVeavApP3pVF9verW36wZqIYKxZFzJ/Forg+RGJCMD6FPU2fibbf3iKhx19Z4+6mUlV0
d17hjQTgZZD/vmeXxph0/3nyChEdkFrGxA0iHJXfKc2FVsjL9EL+1JIfhJzfMhECGygKQ5AKExKY
I7j9cLgY8rGjCFlrGqIF97lyw7b/vMhYJ4RHCi8lAMJZGfgVD/wIGAUoKFHoKsh4N9R1QMrPqw3A
7mD7hWP6rjGDTiFFiSIbD7R0ZcVh0ZahkIfuLThM0f/jtkyzWzOrZ7zmLf03CJJDNFFGmN72C0GU
wr+OrULWgr4aH40No8xAkgojHYSKDKMHUfehIEaIokVYp5B6qySxQnDQYBBvNaBRcAPwSRJgI9SJ
NXSlAYEDuyd5b6q4UXXQCFLv0bKy86ieh/8oV/DSPwXSFVP5jPUeVHVcMO4Uu2tHuyVR56F2Z9vK
5z7LL4PSgmpaBZno9kcV7ByCFSDtAISCt4SX0q3NfCnMJX/BZRRoUTbaZXYldVhB+Lixwb17LFJh
CCAmJBrQoKRmfIYCp58ul3l87DI33F6Q0EtYnwJsaWiG8F3KeGbEsMlEInN96eOXg99aZrrXIbG1
r9X5SWmTGu97+3nbrvBDXtnltm0wXSgvKg2JFGiDJBfVfeplhCIiE1gW+OAZhdKrl0iNN5bqFTOJ
vNm9JPFwh4r5tEig0IILEi8CcJ5hAgClRl7hp7enUfUSGHF0oHSea0c2Qc6uJ+76AvUYWoKgEgUo
gY+7i9ZbGJB0SMSyRFA0ZHsbCMwq/ri9HyKnuzbD3ZK9UcV4uAH9kBWgryn2unvSj1lXhib5um1J
5HHXlrjbEWW31ugoFuTQvTJ1lV+o6tfFatHs0/zK3RXGfx9pZLpIfz8h+0VX93FloougqiaJDO/J
ci420/FMfQza/G8LY/Hxyozn0KFHtkiiRDuZM5iTlDpixZ78MW87v2g6SbwV+vffZfGtEjIZ1uDE
Bvx7RZfWifugZxyPY/l7e12i6xLfD41EDC6hHMcD8dbc8vJKiYGMqYDQcspvUAY5qXP3jtTDz3ba
T+pz92ylKAmutSojdhG6C5ANwKCCDg2gg9uv2sUT9IIMBUg1FyC/vqlCW6swhg8tmsbBsNoKDqef
2wuWmeTqQSDaite5hMlZ094XI3KRCuSMBEwe0KU2i2aXJvUbYj7Db/y7Si4cgq+zaiY9z6PcJgGU
g5N9Vxq1X8+a4ndpcYR+Wi4xKXQfZHPsoQ4uG76v2KwgjO0YiFgvdiPa7ATlyd6WNBKERjCDzYaj
MOPLc6MtSt9gUAVtGHN8AmYzHR+kbUvhbuHZyeafQJhkc6e7AAU7SHHx4stmPcgphsvUH3GDVydg
jfpRjyUZgPg0XNnjjnmu1GlVtbDXZOQ+aWd/bc7uetGyPeR/d2qs+6Vxyotvjex9LfyWfw3zY3We
0qogcjBQsNZOlYkZRYgFo/n/Ydv5xVYALWRXJs4b9zmh5RL32WIDe4N6uFOfu6ID9dRh24jo1gRV
I0RTwGfHuPNuDzUTyciGEkaIpUV5V9xNZvy0bUK0DgaoQ7EVtCdg0L41YeuQOAQVFappwMjT6sn0
HsDK9wYbIFDCTAF+8atmdQXa/NHKMmS8w1nBpF9JO5+g+r5tRZQBAG/8x4p2uxI3gXSiYieI8919
Zay7ZQCzXHm2FEtyobyMCvK5xrUlLtbaSxGDbXzARZkm3UkprNJfACQ7DmO67Lqs6cLEGJx7VQGj
YmuW9geiF/f9PH9zZif1lWRdDrUG6ewG+mFhSiE5rq7j6i+pClrlzv3i2gnG7CEkFvRG4p1akmG+
LyvSg7MMYzQAug/qTjyEpqSXsawI3QH5LYPJo9/PY0bixgAVDerP0UpI4BTDDpl75sguqxf00Ksv
iPFavF8x4gzs3+1eGfGK91gCmLNV7AF3PnsGDVyzZHMg9o7q5EEvPunQ+VtqoLy6+9Qmjxppg8n+
YFQ/RpKG61yf+vkdeJFL9x6g+r2qPyTQhLGq3VC8Y9ImPpx6v+1honItFAkBFwI2CmAI/hVQEjBM
qCmycbu5I3N5n01A9671yUpJCBGsiJL0MpTAiFdt6vlTChrlejy0fe/XThbqjnGmmb6LW6pKoq1w
265+GHeKc8MmDcTF8cPGJVhI42fn3oyP28uXGWF/v07cFuIZhQHMdl9kgfLYLs+VK6meCAMeJpOB
1mZ0RfzAZNvSFv7SITdcPhKPBKoqCXfCIHFlgFtD2rc9VTIYmIsQ1KdwL13/lCeP219K9EqAjsaf
ZbBfcfWlajLVVU/w2F7cUzWd5+UMTofiHRkkDim606/tcG+EDuIocCYEIt165yjhAvQ1CEE7xUPf
4Bc8cHtVosL1i/oggx3hAPC7M64uZA9aeBlSIUNfg9nB/OxSAvD0se9D0ml3eORPiuzBwILBq2AB
2O6/Zrk9q2NFq1fopSGD3bmgsTSR0PrNugRa6vi94QX2Atk0rZVh64W7eGWX28VszlyoOKOIYcTv
VSCfsDANA3GWt+uQUW9/W6EtTFizIR5G/8hdXrTHpAm1sJOTcy6GPPZzDVP5xXTs4wwFXxn9L/tk
rz7plTnuBiMOJI3NDg7qJU/oK4Fo4KEuJbe+MAPEIASoDYHthNYDF+S9rjStesFsgh4vdqA16Xl1
A219ijFxXYLFJYEuUKk8gjS36sjDW77nH9v8PVatbTkt0FjCOf8Q0/44mH0AJJDfuM9e9pZq19VC
XzQEr457Oild3TiY+VDwCsKzpKgPI2Cz91W+lm/A5UKjA1xKbOKJ6WXehhZTS+uunlGIumugJq43
YBxWF0kvReiMVza422QdwS5YzhoCvTr6w+AGtHyyOxLOoKVHu297p4SueGWM/f3q4+E40BpE2iQq
neaLpmS72HJ+Qd4v3DYjDl6YtganClgGVF4u2R5bSPh2GElrjM6nVvG+ia27pjxPdX1S8vVdU50b
Lyh/SMyyg/vqpLmM8I1RiALOcLu8ZVQrp1xhto37sIayY9k8gGNrmD4vTeEbU+0baAEe1laGuRNe
pegSMIUsEBu+nM6r76oggSErVDagqlA6gZMty2mGuNRhe30yK9zyYg1zzp3OrICvNlCchoZxjvC1
bUXoI0CCMJpUaBfwnUSgPsdi6XDxOOCsHXceI5teJb14Fs1fbdSVDc4PzRbTDeWCR4pBUp3V5q1g
LVRccjQNFswk/Y9L4i6XAXU22+6xJCM+u/OTFua5bORVvCIQaaHTjOquzY75lQfk42KlBoUJFXIm
xm8LRGXDZ1KVb3ABVogHng49bcflry6IR2bzjLukGFZAFU40NXf/ffuvLXBOpifEyHW9x2vB+Vn3
QDzE79tWmt2IXBmIUaCogJEB9zJ3XSnZohTKjOu+68+YRF6S0CV5iNZuaOI1RoOluGjlUVG7fZV8
LCtoknUSnxDFXYy4oTkEGlIQ5bBfeLVhNF8nqLxgw0w4OBjswT82mrvRtsIqs8PVyh/e8F2v7PEu
X3iDN5Swp5TuCbPrgTE2F6WmkneDaJQGo3uGiSllcA6h53W7rjYpsqJc8HAYpybsnIs3U79pzyiq
gQlwApFi6vol3m9GFSoL6Mk/jzLtAbYS/nBf/wLORzOiNlNF8Qvc6nHsrP1aeoFLZJy8Qg+6Wifn
p3We5YszwIpt7TPHd1XJvSxbBXf3G83aAWbAvmP3DtP/uCNnpZL4oHgNwKSBNsNCkYPzwUmfFCsf
8MR1Y+NHmthukDbaGr7F8f4a4RyPgJWhitlgLgpCWaufXevnEP83re9/Op4GhCn/XQkXYXOrr4x5
ZTlu1hzjxA2bRTtKEefCPXlBiYGeEXwIfB1wakntqsj9arsF68cICr1+ArkltHPL/fZXE4YHDNUz
4Q7A113uGDUaxAwTAlOpZu+crwrN/aU+WnOyM9/07QC4gjMzeT6e0rdIawtlrZX1qNWgSr4z2Hlf
SoreovuJobr+NcIdSsMcLFxeyPw8PbN9bZ2hNjdTZ2+YZQVuMEOGyBV+P4vJFKJ8wyYEbsNQ5rgd
5MBUuLataChADiTABE26V7S8CyvPRMskm2X6qKLBZQOT0n+scteKCWn5dejQflr77qz3a2Br6oFq
oLaqq906eSeHTqH+ZDJ95cz7hemQd46VRDb5sObkbCj3DK3EGGW2nUnot5iBRb8B+FONr18DCtDq
q+ci7Ub1LXcOnZkELjqm/5sVbvFW0ffUaj3caCreeuiUeg82lVXJhX4EnMGLNiXGYDkjc1KpJTLd
PKp1NwT7Y6yCes2jwTpJHFb8zf41BNGyWweKa0wmUUUhL7XyfDLPqjP4EBl8S3T8sx7AUm7N4BGp
kn7CehpvCfXEO9pmHhZSimFR8YjBM/75bBg2vzVj9kRhwBewI8T6Hg3ZDxib90gWjMOFDQxi5uMN
1xdoJcH3ALYCjLJy11cZ50RVcpz3VH23fNRKrOkN7nZtgbu8mnlO21VF2ErnT+n6TKfLmMlq1yIn
wPQIE8zDOA7avbefTa+b3AXZNZLRihzT2jxizppYqcQHRJsDbCbmj5G4M3KHWyuK4vTJmJM8ynrq
g4d6lwMBgG6GplSB0q4+IZLNEQVHi6lYsllcB2LKtwYNTPsaazzkmP8ZM78aafwrWTMncNvJDRoP
0gJ6rL0lIgPXBT0SNo4DrvJbo/FSeO40l3lkml8byL1P7UF5tNIg65rDdiASfs8rS5xnWHPVLVXS
5VE8zXs2g5rG+86dQF+BmOe1c3JUDZk3im3i+YVJNAzo8yQ4UzvrtbHOeTS2wEyjMVsfmsEoTquX
Q5MqX9QdHu+7LCe2pIourHWAtuaPZS4i0jpemgr0ohHtKEZ8tQSIYnoZRw3SggHQYamvQ8mpIz+A
7A62P7ToeCA5YTVMEENh6Pl2S6sCo7F6beVQOci/LBWlJ5PmXzNqJ5JgLFwk5u48EK1AkhhYyFtL
tE3dusiQqRpzs6tjpNxpMOX13vrRG/bd1DyWsxf27q/t9YnOyZVVnkJCp7E7lSZS11q7pMNd1ShA
Gn9akjOAmpJPKbrXrk1x90A56yDDZF2EEpCRHpC2trv0WYKm4MP2ml7ETvnn0bUl7ipQsCY1Z+is
rvarrNi1GQBGS/kMgFseo0LlTPtcLXyTog8Zz1/H8kCW/yPtvHbjRrdt/UQEmMMtyQoKRUm2HG8I
d9tmzplPfz5q4eylYhWK0N7daFvoC03+eYYxx7gvhl9z0XvD1lFdjuLFx4CjgfYAfhVgD+fr2hlB
ZoQFqVu9Ll30rcas3N8e77U9itLI/1hYTWxEaQwyGSzAOep2ibFjYjcDg+v7kz5AyoT4mhdNTKJv
4FNGIz50qB1SOtILkWYifE7fd4e5twtllO226x6EdKtl++omfWd6dQjNWooKfyZSqNO9xP0djLaV
1ZDHt86gb1LzLAtyuWD/HejqrTKNTMOVx68OrS/gVx09iPZtk6BdKIuHRj0MI4SWlvjUxsLGe391
q9BsSeVUQUHmAiDsx4YcaAu0K/hl+n+DYONgXD2B737/6oopI1RpkhpEHPo3ZV0/GflBC4sd7NAb
A7luaJGyXOTLcZHO93w8JdaYTmTcVbnYjemMYJ10mPO9AB7/9t6/ujXwwGCMWtji1ngPTY3xLBf0
XZuJzlLIRX17FzXmrlI0t95qAbl60t5ZW23EUGkSCpRMoGCdfBPkB1z6+s/bI1rZgIRpCYmBlEKB
R35/nX+k72RILJRgT1rkO76P9jtEG/veCrZKL+s81n8sLW85mHTEpNYY0xxO1jTODPlU0pZ10vr2
J40lkd3lernPiuAZGgTLrQRJQO5aCtxEwlFjxRG7nqunKmon9/bIV9v/7XtwKxbBXSoaoHTOd81c
Cv2g+KJyKpMc/p8/iv/1toE19cN/LLAdgTwzxYjSnVswacw250aioVQVYyAVndIcuDTjY6FOkw8r
ulx/japoyF3NVCJOvFansts11Pagrhe6cTd07Sg4oawVIZLhYQ5DUddmPza+c3UFLd9JLxUJmCWe
5TpY7TOrGkFljLpyMkpolNMkNQ7QIvYPkD1V7mQpiqPNtWUrit85UmX+0wnd9LH6wdsn0IsBtxQr
gn7f6q4YtMTohrpTUe/+paCHU1nH3Mr2mS8/3R7s8oveXbdvhogLDLYgLeYwS5+vyeQrwRR3jXqC
Uj3fqX2T0owhUMMtqTtqIo3MZTWmewFSnUM/KpvAviu7jgO30J1apNcuIEIBaPRa6kf1VETag1pE
dizGz2B6j6MYPQRJ5vbKnRr9iqQI8FPrBJrkltlzP29RI1w59zQILxgLuPOZjeWme5ctN3xt7Mg5
qyfDSvdVJ2W2YUUPwHJfb8/36m5+m28abZaiobTU8VbOkSUmbR3LpXay4syxmvkwielu6ANbjDYs
XR3RO0urV0Cm+bAIoHs6JZBapy2KP8B4thAwqwfgbTiUA5kZrg46gleXRl1S9wzaUTtpahO52jAO
zqhNXxKjN21aNXRnkrravT2F1wZGSLkATym+klE8Xyo19xu2uKmdxqFSj+T4yGuYqbov2yrd3zZ1
ZbWoD8IoSd6E7kp15dulIQrX/KGegrJ81q3MmUPxUat/V8YWLGUV3i0TuUTnSxIA7UIUSM8HNZVR
aBVVpZ1STb8XjPtSiVzy2nYl/aPUf3J5Y2Dyss9W555eccB9dDigl7hW/IMCoi+7dtJOmTaLndsH
2iSz5aXpIHXzWDsjmLOHoLCS72aWS5bdQs96MIQ8Lh16v4vmOEiT5lWShSh2r/fJ7KSagsK06c9B
bmdaG/5W5YwWvMFIB3DBwSw+ToZRwnoaG5v0aldHYxElUtC90nWi+JLeKZGsncTJkavINny0BYTk
UAY/RlN0Yql2S/GpSyAaGEabkW94XGt0ytvyAaCl5YuPgBBwddhUpZJqs9a1kxHEjlr4n9AAtMvm
mxLGXvvNEO8ztL1Qp0hD+N9v79F1aPAf2xCrSqQFuMGV1XkYq4QU/2xoJ3n8Fc2aI9f+z6R5tpAB
KCM6LZXY0eWxtI2tcv2Vt4PufzT+qDAuag7L3f7uzsySBpVDrdJPfg+M3R+DfhdmrXDMe6hDEH8o
AFiZ4BeFcgxsuEWV3e2RX7kIYENeOKsseF8RXDy3j27TjH/Vy+QiasWFTyp1tdgqnSpSttqa3say
Oi8L6SvIfchslwfz3JYfzpoyhXhr8RzvFBiYY+tHFflPSQlXluJMIYTIRWcPMNzr9WugosPUH6f8
WGpeGfxJp4MVRrbkj3YDq19KiVKR9kbrWLFyd3tSrm0HOhroXeY94368+FJDXv5vqpxU6YdfRTRz
Wr9ruIVNGaqNzO3Kfl+PyrFJmo07ZR34sxGXdh+wthR5IE1bI/r8uRDMGMcJjzag5BIcfP/Iqn03
IeFEh0o3H8UqRbNNOxhK6/rdMYzao5+P+1oLj2mof7o9E5dv0/I5eJq86nzUutk/omEyC9NJP8XR
bjBdwfPk6VuxVaa9aoWzpJA0IjpYb8LaQD4irEX9JGr07JWzEEEwUqs7UOriPoCu0Gk688NPO3lO
y4AZGGIv7vDVszQpsVn6fmScimYeDn5DN2sMOZyd9VN8vD2Jl2dcU0EE0jcAgluBzPV839diqet1
q+p4EZZTpspLHTXOkBXeTG3SDGCuTnW8i/b5ttnLhxezYHPA7RpLe8nqaJeICNLeousnIX+d6udw
/DcNTg3XyG0zV0f3zszq1ZWFPJ3EwNRPEN3ti6b8I82SreTdUzyono8nSs2asvgGSG1rcKu7hIOb
Zx0uwIl3NTmOxsm4R87w9siubEsmkHzmolIEm9PqbkaRra4MPTVOVT0YB5nmpgf4y6q7NM0zlx7Q
dmeWzVbb5OWFvKzaf42uVq0NZx2i2sA49aouuroI1F/ti+9B5be728O7csthisorcTPlV1zQ832Z
t/6kDQn7Mrd+Rb7/ybCO3EyOnIrHXH5I6vs+PIbl1n65OsB3Vhc/5N2LV0HLmo3LaeAyJ92Ir4uI
2RZ2bFma86dmGRoJRbLQBnf4ahZLSRfCINP0kw47w3wECHB77q4P4r+/f7Xp9VLVm6nn9xPi2Wn7
GkhfdT/+PxpZ7XE5rZtc6JaTNUqgdHTbj7XH8oPk8suLgzwQKTvuQNok16DgwIp1QS8sLl8rCHZN
NUlOl+W/Tbzb/e1Ju7ooeBs4mGw7QtbzlQ/6cqxkITROsZYmR33pHykTYYtW4poV9KpVkcoZZKfq
EiW8219mJdYJRITGacgRbDQHqXTJ1mxJZFzGGhpPFXwLBG4EG8pqgyX6rOmh35onSt3Nrs4qEe76
1KTtyGruqYjPNpKc/8CNvKXTcs0w1IPoLi8PsrXOamSQgU+COJonf5gpJemZvpf8IkMmLqLDKjbS
o9TKzUFL8mJ3e/neUNOrQ7WwHtNxaZF+gtf1fGYVZcjFUKAnXStfZ/Fr2Ib7LBqOM4XwPPo5WvEu
kY6qJux67b5f8jqGaJs6nWXqZFtNcQzN5p4+3UMkRvcGClGVuoX7vvqJkv7msoHbh4f1/BPRtYxL
IxI490g2/BmConztBNHHcfOrJ1VQC8qnSuKSRlEPpT4/VrOOG2pWFKp8VO/MUOn2lTRoTyhro0QS
q+aX2Bp0J9Ch7e8k4Z8xm5NPkSgMG2fjyiu6aJ3DVaMvWVNjdSuWHa1n6cStaMySE08auupu0X8L
xbu5+LetniXtx+3VvHJM8EhwgSDOXTDYq0TiFKEhN/m5cZo0odtJqfHTbzPNvW1k3Zi3XC6gCxAm
0BY6Bo7++XoYFWDuBh25UzpVp8LaZcYDKtttFmZ2MtMbE+5nyNz8P3kc2ln4FPTeBN9BoHuKX3pS
Puwjc3hoCIdgBxx2tfnamSgtPRYN8KAdfHQRgXO94Te9sSGv9vnCJoyEMFsI1q7V2RbUsml8bsWT
OCO+aedp7X+W9Np6jVq9zZwxUcSD3Bl95saZygFX5RAFkLbKp7+dGvWdXSm6RMVAHKPMRqS0+OHX
VhTYBtwUla0baX6nqwOIp9BI5NaVM6GCCzpr/x1nbRZsSKcixZWSWf037iyADLKCnKbT4Ic3bh/R
V+4mRdulO3CB2QA9d9xljlLHEJGFSC3/1Cq6+SFHyyoy/FaZ2DUF4AoKYC3tdm0pz6kbWlNzj8/o
fzLLVPquholPCqKRyV9QKZY67jJfMOwulSD6y5PMOqTmoH4LZqUebGvU6i9tmNHRV/dN/i1FuxFZ
sqYICFo0q7NTKSjhDRpq5Uvhy0LgCFbE49hk8Gy50zCkwb3eG8SXdU2Sdqd1hR4dsqDWy7umbbqf
Yi9I8k5oo0I96NpU/SzIhf/Qgz7L90yRHzhGl8/DMSiQL7TTWdZKyBfK/LPYKbWx8QivWwzpMV+y
ctTN6YBbejxW3rtQz4ogcLF49RjPra0nQQ3ZfmNqpSPLsTTaSUcmVWmFYkQ3GGiwGlrpswG5UWKH
oJ4eisrPHXE25b3SD3QCSr00/LbqNPiaZUXzQZ9V4kkiBUxWlJBNNdYViKgxrHZuBBJ7kQjVrtRa
d1I5xq5V9P4Djebtzg/FjzrK/zEKWmTpGpG0dUe+SHVTLPpIP03JsftqFqo7Fzup2bfRR9MViyV0
qXjciWuAt6/uk1oMZUlWSmIaS7H9UP9qVd0deaEPRheL0g/sRmShKHmz/quXLotKtRQzkXSQwIHV
XNnXHXM4KBCm3b4gL5JeiyWuGJ4TYlGTVsrzCzLNS3/u+1Y7TfHvsWmelLg6DP1jlGd222tPo6kc
xPylTSDVHqKNrb1+c7C9EMxYi/e3jHRlGxjgLMyI3J78qT2EcryvldrOc+0eWUJbivgPGu9uI9W2
rND7y3VtdHWcYBbWkxSE8EkJf4XpFyF0NGAit2d17Z0vNhbSBh2M5/LDygYiQg3INmx0VWyHbUwD
ZuME6hYH3IW3gR245eilIw1CDkFfTWAHYZ8k0/N5AjlqHtIGfPlgUtoSAllCV7SV3SDVA5Qdq+Yu
Ds35e6M3JaAq63uCnszDREvXCXl3rttaK/d0GyonQddjW2iT+E7ts/rB13J970vhFprtrU64Wgaq
zXji5MzBs61rNdHcFQqAQ/8Upeg2J3Nuh0L2pQ/Eveg/+uahUh+s2nBEo0FhWngcpnqXl5OdixDz
Zq4mfDZAOdeBtJB8OLG59X1rqRFuXWIESlnLsQBJsFa7aOskEMmn+ydJ+hOyiHG1l5qXZKdWAfRY
ENmDwNEV3japeSzqrZVdO0eLdThbDIpqJG5AJp+fSrnNWfAm9U9Zr1l2EQmiHfr6hgd2dYwwiFM7
WM4gbILnVgS6Zcs6QHxZHKq/yLzvLJSi/D+Cj5DQKfKbVy0Y9log7eM+cwJo/z56ShalGsjSuQVI
y64ZaMNCpviDK3sy1dwOxGwv0jTf1MmHD+O5mdWVreh+GJj9JJxkGBJb7SCUvyVgjLfHcpHLYMUQ
3YLHivQhlEnruWxSXQ0S3xJOtZkc5KG3ezjVBuAH2o+6L+FqanzHLFsnndKNF/ctQD4/Sot8NpIP
pC/JoK/FNbK4FXo5jwPPlw51abiCahyxrunPC7xnoilpVrR/UqX/LHTtc5ep/w4BdQzUPuitkXOd
BPYzHbDm9On2nFw438ucMPc49/xFeL/aXyEp8oQeiMBDGEwZPKNJHEWPvKrYp9qdYdiT0LtB/imT
SxvWh9aKbbn4pMaN0/emS2eVVGd2F3+Ji51lferqvRznu3I8xnFPHrp2IuhjGnUD9Xr5JhEuEGTy
KjKXdH6dn4mib2PFl0u+WdhPohVhidJXFxW7pVXTFJm60rQFBE3s27N1+S4thnmGZdyKpd/r3HAY
xqo2y23gWZHsDcZgT0blyaq+S7Lw7qOm3uq8sM3Kiy7KmkQmlYxASsM+8SrfNN3WiPeNKs27IP85
1fP+w7YYESSKKKwvmeBVmAeVriZl6px6VQksgfreMcj9e2p9jqptSYZfrh0I03e2VvlEQ07Linaz
1Jun1Gfh/MEtpsm11Mbc56H5PRbUeR+KSXQXgKc//i8GCtu6JlGuADG7umYqf8FxGQpUI7RXBnu9
eEzryLW6rSrWFY9N40Bxy0ggFlExWRkim11nVhZnHrGZ0wWqXdRfSvUviYfdTKUXsZUhPFS54GqF
seGWXj5LmkXQjpQP2TqYCVbPkmLCc2O1QebxZe3ntFKlh0xLlJfbM7nOMBHwWLi8bz2qIM/XGPAK
hXnTGJPM03o/ukc1yHfC3igBFI0ysqWhqHzJyCMG9ljX/sZ2vWYbZ5h4juZA3qTVKUz9Qszh3so8
PwvtId6JagWNtRAjQEfGQFZeSqX8/vHh6jppPMAQoGfWFbdK6mTB6pTMC9rCiWb2rHIw4u/M8z5p
0GPtv962t64qLNNLDxy+KUElzHSrIZryVOQKnc1ejnKOSNpjCAPBLYtxyJ9rejLlg5WYc30EbZRs
YaWvbSCaF0Sgxezei36ZdkLat2nmzJuzCRDc1FI9VWizuj3Ca1YWxU2D1AnGxOWeeJeBlYWkAJMk
Zl7S5hl3myg9WSUywretXHGfwK6AzYQBERY43opzMwEU3VnS+plHZdE2aFJoh8MEQQe4VCcMx72g
BbtWR/vb/Cz43Sk1tzybK040LRIyhLyoihJxr3erCDCaozRlXhTAAC3q0MnAMuiJRvZL1jp/341z
aCeFwXU0tr6Tq/Mvo2qPcS1Oe79p9EPepq8jR81JCMbsBaPoBK3c7QwlU/cRpdePvzygY0jBE6jD
MLZuZKrmOo+ShA9uLWGvJ9HTyAvf1M+1H24c5GtvAR2fHGOkDYBmrvZAJVqJVanL1NR7XbpvDsEu
Gu7j/JDvCvHDTzfMvbxtyP1ApguO4XwjwHYid6LYZ57c+clXs7N8t0i18XlILZWdp32QGmbJCKHD
txD3WYvG0Bo8ZXSKlesZp0hM/1hWYoP9yXjMh/s8kJzbm/xNlvLcucQWRM9EmsSy1rr7Vw+NvFJn
gXmMhPIl6cPhQQ4k8agFVoaiF5iEfuGBFjOh3lmZwC2ddrkL/UR8iPW62MOmbNGGhw7lAJeiY6BX
76ZBLbxkQdDBadOYx8lqDbdpQu0h0KrkQPn2KahKYafGeXkYYiW4F5UBSsK26v+oJj3wQlukYOfr
Cs4fBXoBuSHQLQwTglfDPwZR0m687ddehUWHC20OmKcvGKH7FDwrKcXc64T5D87/ayj6tiQle86Q
ozYB4m5gem/P/PKMX0w8pV+ZjJaCENfKccoE05frsc69yJIeammif/hRDfOT0f64bejyPeAG4z4m
1qTxj/17vnuTto3QGeA9KHCaxHaPZKXbcnkks/GU9fPrbWuX5xKtdYRQUeQi5YPC2Lk1fyamtPQy
9xT93x69uMpJ6EOoh79qkD7Q/fZJVb/ctigvD9r5TGKSptaFvm7xzFYDDMY2GkSpLj0t7AvWrZva
wk4EWmvbsKAKUEhsG8dXrLpwyDm0gz00qfCkhGPxTUwK7YtsVOZkG305dxA76kpnl2Ki3M1tLv8o
Or/8bIVa9SsARdK7YpbRWzFppfaz0Ud/D6FfsDGgawsGozGomze8yvp564O8Ahc35B4M0HNeijb5
cHBq02tiDo7WxVstu9eWjCiOWh9TyD+rkGgMgyYh9CoAU+h306nWT0E+7VOLlI0vHi0l2Xf8fHvR
Lk8clya4UBWoFmqgysrTnHpdRms1yD29g67W2uf6z8os7oElNGG4swimb9u74lVjUNUIHxYE5wUZ
kJnJkQFCO/NCUWipRVSN/z0DoH8fDKX/BSYys0cHLzE/h6DNdXy0lHTo2Bdh5YbaCOb59vdcHT/M
IxwQuF9pLzg/JvMMo39QVzlPSpI4MMOo1FZ6xR37JKeEaBUvgUoHuOQLW6wny2O1Pi3kZIlWIBlf
/OBzyx1VElFMOKDmqLq9LjhJcoCd4cNhNtPMO0YhauHnXKuU+9LYoVg55d4gHRelkzT+1FPqGYrZ
gQDgACJrR1pjA5B/6RcuRmF7gkoQKNQ64STTZZlCysjdM2hkSZ6Ijt3by3Zt8iA2gdts0ZMjt3k+
eVUeWD4iublXJ/uhwPdLTulm6f/a+UekRTMBGAANXIfUIVoBCj5b7gXV7CT0WFTCp9H/7INECuZP
twd0+QrRRsPDx7yxrfHZzwfUBmOlTKPClCkp3AQqDm7nKPm8k/tmo2vnSgqN7BlpF5MgiHLtGs5c
RVPdhlVVeDAFP/jBZ7H8IqJHCy0qnlv+azJ/Nla9uz2+a1sCdBqbEIJsyGjXr2wvN6AhC2xmg79v
DG1240GsNpzR60OjY54jhUYrPvv5NE79iGqU3BSeFJZOAri5fw7zyvGn1/xoiKVbmppNe9ztsV3b
jMgOcoRpPuG5Xdb2XRjUK21izLJZeKoBrdlrqt3X4lY24to99d7G6m0gj5P3YW8VXhNPthjezeUh
n+ygt0EyON1WRvHazn9vbfmadyNqZr02lDooPUuDejuRndwobaX8ivrUUVOKD2c7FiYECbDQQuQC
Bu/cmghZYCz0xHeaBlgkbvHzzMDcqsBdOWFLbzSIO5wU4HSrMaWjVLVznpReoOf5rplRFwP63smH
acyiY56qysaRvrLlGRPRsbwI30NQcz6s2YrTMk+70hOKMtwH1L3tKJKVjc13xcqieEODPZExKIbV
wRpNM4ons689dZT9JzRlF7CiYLi3t/iV4jhkYiRrF8+cQtuaAUcA1J4U1Vh7eUJWdngtx/AxEV/V
eiDALZ9TKs+tMt0tfy/yw4q+FBrbQ6CiEpf1e1L5rh9uERi+AcnO3lCyjGRzyPfxUXTdrtaUuLPX
Gsbs9UY3/kinJIKbPu6pxw2TWhzbSoFEB+qrPHaVKBHcPtb0g6rQQudKXVZpNh3Bxq8EbMSvdvLl
+z6oWtlmF9aNM8WT+hLPMNY6am2FO18cCmOntuEwOhX6hDPOZ9XSIKHJ6m+hk9VgjwJBqzsUPoc/
cWeO4z7V/aH7VOR6Oxzrsk4Uu6qSprGNAeKdXWD0S+YSPWV+DCaUfaRS3uy2WK68izkixUa6m00P
nux8G8qJVQ4WhP14sZVyp2flnS9mZL2bQbzLQTU6xtwi3xKFYSPbTR0oNHBCvjdbSFybRZVukQcs
L9nqe6jow/ZjkBjj7+U2fXe3xFVILArqxmOZ4HBJlTt0UJCzPEip4tJUfJ/O0n6m2StI4pd58Dcc
oovLGqeBsF6hBWfhjFpTQ0R5Kpmdkere0AT7vNIl4hQkaf1iS0Lp4sZeDJE1YGsulbe1sEBVxV3c
z6XuFWYOGCazJ3jqSQfaNTJOU/s4+BtndMPgBft+ZSnAvArdo9PD7iSKOeUJOQoXfSfbSP4I1teN
O+HaSpI3XkIHskz0Ap+vZGQaYTuInD6A4f2ObErxoETq37mjr4NmAjWwo2JWX5uKjoU+V4o9LDH6
QdDE6n+xpqC2WVRq80vW5vxDsixUoZ+YAJPVkttZB1Xakaxzbg/32sYhQUAyjWo1EcNyzt7tWxy0
TG9HprcF2NhQ4aQmzr2/cZ1vWVnNaWaRsgn8HCvNfUtSk753VdtwAC83ClufRDiFQvId/Hg+EtVI
Q+B6sF35tIzSCyhLRz+5K+vUUdKv0qaA01tF5vzEc9JoL6GKspyGdeIjFNsor7VY9XChMgcc8FzS
GKeJuyx6kZPnSf0hyl9FUtSimjsteau6n/b6LJ4ClfahdOvFvDb8d5+zDolaPRiVoOFzFOVR9Su3
0B9b62sr78f4Ychfbu+aS48UmBJOBzACdiiljtW2Ye8ncD4Lhpe1ov44JjlM4SVwSB9vbg/atPbk
LOAt4El56TXILivDj/e3P+LCR+AbFu0x6p4MHGTV+YLLSpiADDUML+V9pNLlJtn3j1ugAsAbDBYN
Eahlzt8dDjNWjdiaG9MrRUF1Eg67K6blFtf+lZUjRQG8lHwMhF/rK7Upmq6YmWuv6Ia9oPwBAPwo
RCf1To5SlzD9w9cKGREqKAA3gLqh830+qD4SEjgZE6bNFO81mRR6ro00LOpbcn+Xh54qHzEZf4Kc
BUN7biiXk1KSw8bwxKl/yJs2oj4fvUi+tfFCXLjASzXxnZ31wZcbChUidpJhts00JKj9Chh5Vw4f
f+QXS0BOKD7w01tJ591+iNjiZi9NhpdzKezNrlFsMUCupQOL7PqpL9z17ewfJSnS3MEfhX3X5RrX
D+Q3tzfmBY8C4fSizkB8AcU799DKPxbjFoBr4Ose6gP2kLROln0N5V2eqa8+7abVwZjdqhyfYi3/
XI7jK/XBBfCaJlsiKRfZvaUzjMdycT24BNdNEXoA1fbQyJZHjEI9Wcqbuyo1huOk5MkOx7un+dSX
9lUbGHf+JEt3tyfimnkawS0uAODypBnO91ioV2Vs5ZgXBktzSTW6pYEbmMfGI2ohd7Mo2Hpuy4K2
sQAXoeQbroorkMTmgkBb3X9NXYharGiW1/2qEhsEiv+AXGa2kXG6Ojrm9P9bWT2bEYc/ChYr4ovo
9M/dlz52qJP8qbbqNFeOKjCx/xpartp3G1sa5VbNZgyhfUWq8Gv65/YyXU4XxQHCYBIYQGwBAJz/
/piHmXYPrfPU6cmPvmskJaP5j5nf+dpG1H05ZSr5uYVilGeJd2l1u/mTkGjdXI/ebBWOJHR2l4yO
4H8jxVoNKrlPwdHFrRT35Q2E0QW5ZVIxBOCwfNS76ZsGJRy0QB49SfsEXgzv42Skz7k+bThrV6aR
WHixRQEP6uPV4JpObCYxNEavovuyrRCpMHPa9IHmS5+lqNpwqN4ukXMPB17YBY1GwpP69Jqe0hpD
P6FUMXm9y236w6zs0eQOdyo09lQ70R14aezDjy+fu2/1QbhPf4LCbw/RPhzt8s/4p3wp73NnK/K7
3Kp8FBsJWhTyfBdplTIQu8Yf4smjQelxANFRCtMhyLf0rK9NNblL+nlUKiUX8dxoxrVAaXLymobu
9eE5DMHu53ZbO+XHqQOWeP+9sdUL1pk0YOhw23nGHLI9HbGoXUsMTkqa/c3VX3Xz2AvlY1EeI2Fj
R12bTZyOhUNjgf+t24hFQVR7P2knL9TvIkO4yxNbB4H04dMPluK/Rlanf84LeojFavLI3h4MNbLT
YXroHoNwN8M+edvWlaO48DNb1LZBwQESOT+KI32NFhRbs6fEgF6jH0ojO6L4j7FFAH7FA4Y3Ay9A
BD4hETutXuDa4Nzlejd7Qk17hHEwv4st/WxugY/vtukuTzf8tkvAiHRucfXWJYOcwBGCRaOb96Za
fOqe58o2HfJRheSOBeJA5TEfbXmLZ/UtCFxdBOASkPul0xCZqnWQSC9OF4nyMHvfv58ie396eSjs
n0+R/WTZmV3ZkX0aXVx8O3QqJ9jdITq//GCH+3/+qWyYX216pXbPn749vhbfHdPudz98+0toT7Zs
1wcC6EO4I69to2hlvxw5bq7hft7Znw6Pj/d/Xx5C++/vv7d3yVt/460RrV7W2jJHoxkYkWYX9tP+
4aHfy7tpB4DYsfbNaX4A5vJk7fxH3bV+No/tQdOc6Kl9cY6DfQ/03T4q9sZjf319383y6hGOk3rU
9WD5pic/z3ZQlmaksvbk9vXkV/0CLK+ZP225GJdBFKVgekGB0sMjcOG/JbEwTJWUil4ckxOPhF1S
JhtP8pqxmkADKUA6ZiGF5sjQ03p+JmkzFRNfK0RPsgvnn8y2+Dd2kaazv335Fdqi7amfNtb3yjVw
ZnK59969yFmk9vNgYVJVfuhOckxdwWntzHn9vmzYn/Bw2M0++64wxZ7z1/SUO/B6tr7rbNkV9/Bz
6IXN2yLvfwytffvbrngoZ5+2uuylKU4iQ+LTxFTZaUJJ2KfFdlS3DX5KtGumyFMaeFNUceMavjon
wJIVwj7aPtboKYmqvzQptegZfffcF8c8u2vMfxK1+/HRAdJmS285FFpcj/Jbrfzd3AO7rKc6DiRP
7N2mfbTK3s5KTxHcSe6dXFJ2RvP7tsUrlzG9zIqC2iR3JO1Vq+OczWraSokuebCzIahtxw20tPHf
AUJoI3/Qu/ukH+6CKHvesHuZK1x6qOnRIQtN8L6GQitaZxI3a5KXPwrmcVYlEvLTbpz+7W2LDtg2
/1whHy0Zu9t2L52TxSz+D4AxinPr0lycdtzVnSl5cUPkkTwkws+2b+3oKRI2MiCXuYlzSyuPsy/l
VopHg7VsY7v7JQavsvg1rxI3vPehdb49rOvLCBYObwjUEh1s56dW7I020mLG1Uy7+QmyUxvOGF8b
7DqW7DL3ocL6HfDM3jZ7bYzMFwVqSscqYfW51ciCe01Tc9kzDXo6rX3YPhuSA89dF/0SxI0JvTZG
tii1d5HAGY6c1c1Ui1Eyx2YhexkdmMPgRo2t0lRZmbuMl7Q6CX1ip9MW1eTl2V/6/RfWIhKj8IGu
ZrZsQ32a41T2KvEEzrRLml0+vQbdsOF+XZlL7CzDwyOiary63Co/VaJKr2VvLBvHLH6FkmHHUQn6
jgvf0u5TbcPgW1r3/CVfRvZfi6vVS/OxnzWjYfWKxE5SOyygHO6/A6wRFKcaq0MvuGpjOTLafmT6
bCG06BVxC35sx38brXrwrUOLBlDVOAnbrImMQx7oh1Q2HE2hyWULWnp1B4Dy5LpYiCXZdef7rYgz
uUM9TPZKYR/7ZA9i1CL2ANKlah9Mle0btPlvKV5dIpQIlhaFN3IkXJVAo86thpNUgmrp2Xeh9tsP
Ume0op2ouCUxsvib4NW2aJnsjPae/oDj7RN26WTQ7sp+BxlFQAlLx7ltSauHuas7Gafc1KAQaor9
7KfJ/raVy4cVKyBbdDjQ4LtZy6UPdTWbWeizE+L8sz/OXjUrThF1rqDnUCOILKdCNrzZuIyvzSxc
TLTBLU23LOdqdHpYD+gES4pX9P9CTTpgYRLcVLMVvGLTjnJb+dMIsnt7tFfNLnxTb8cMxJB8Pqlh
X8llUwvUH+jRnup9I0zuqGe2Od7p0vcyKb/owh65bOgmNzzVa8v53vLqtS1ooUiMJNC8Yqxq+v8H
PJd2U4D+2nLyDMAUIuGzgFc+H5+SRkoe+6HmxT4V+ITG/fbvVN0JheoEfb8bXqrYOGzM6RK0rS4T
4C6IFtBIRQPlGnYgzhpVYo6sFzT/j7Pz6o0cSbbwLyJAb15ZVsWS7Va7F2K6p5vee/76+1GDvVNF
EUVoFrvzMlhFZTIyMjLixDm2uKuHTzK8s0V46LJXMTb23RjZ0koO8X4zeTySzE3l+IlvdraZAywI
Ajqo40Msh8quaQL9rhKM8u72ypasgEUhNZrIHt+dQCTURiXz8/FBHsnvh0CSeUHq+soJXLQiUzKh
ucB8xzzzK10xSqOiGB90YUz2ZgBZl9krwUo0eX+XTQNE/1qZOX6WWDpgF95JLbpIZyPwwt0QuGT3
sincWa7arezdgj3uTUpOoEQYSZwDZntrlGM0CKUHN1T0H5lmDXs40EkPNNcvbVBF4fb2x5pSgGsv
JI99Yzb9J6OdPfRh5rFKnmUkXQDPGLJwa5+BS3gchayo2w9nPwYBkwca0+Acs3k7yE97kKJCazyU
iWgbA6/2nnd5+KJ5v0fTUcKVI/Z+M6/NzU51XwhdYoENB+IYbrR42HDgNpX2Wn68V3NtaAovF68Q
mc6TWnuiAXwt+xXn8dkPwtFuZFueJNMNRxC0iTq6eVTd752yxuQzZR3XnxDrUz8EKgueWnMiH8PM
dSsiz31ImJ//e/Du9O95/DuCNPK2q7w/cVTWpuEvxq+ZxZr7ZlwFfiG4kfkwlt7PhPkYLjo3Wbnh
3vsjRhj1fONFn9BY11spZUbfm1liPlhxAr97j7IT1I4Vo0F191/Wc2Fqls3pSWrqOURUtI/N1DbU
PN0ho6iv+Pzirl1YmTlh540Iag8syHSTfV2P9ohu9+0Ps+QAl3s2c7+0NKu09fgwibFNhTzdJCAB
GuOzqcfwMoWvt60tnaoLa/N24EQHlOku2yahkLW3GrfZemP9abC8c1QO44o/LDQGcAh61vBUUBZ8
RzerjlUZtEphPgxDiqCUvnXr6r6ypJ0YmtuxPVl1c4ja8k6Vm414iobYDhrpIGXNDyt0v+UvUWv8
thB1VcaDIvH4oVXoR9Jjouj24G4NKM/wgsPAME6m2m3UkpK+3N6w959n8mOZchSJBTeifO3SYxnA
Nw+aDg7LfgQ7y90ub+t+q7p3qWquxdiF0h46puQxlER4t7+jFlf7OLc0hj5Ivr+G1pEJ9CT7VNGc
9EvIcYNm2Lh9/UcRnvxEtptE+DAhBFPFEzkwSQ2pBg2d6+VWwgQ5F3LloYVtdkuPXLHVUFzDhi28
bJi4MLFF7jCx589yGa8QkJIqA/2hUHI7rbaqsOPNZ3yR91X5uXtM/XLl9ffe7+mDwSZnwmICnfrb
+NlFkLcyJr48twQi1UoiJZjia55QdBKj70JhtStp78zYGyIT6QK6TowfTZ5/vYmjbKVV2xtoaoSf
anGrKD/C4LR2kqc/cnFxzIywpmsjNBh1P4dDd1IgEcp7ZeAy1ndh/xul+KOg0MKHxvn2WXgbEX5n
E1gDB/qtrzYLuqHLh0H3ARnQ/nOnPQkK3aeytPHovTLCqqCJPY4KwYeWKcbGB2yQFrvcTKtTnqyV
thY3GUjnNJVKC3cOenOFUIpq6MvOcNXb9RjcZ28KNwwym2udxNkt8M9WX5iafsqF8+RD10RNhJZg
KFJaF0nlJOlwe2tnYeYfE2T2tISRRGRG4NoEHHV+p/co7ynVveybW52hm0KHKD2AJUf/8h+MgZme
1Dt4L80nwS2zaYU6x1hZ+V96/VSr5V7wmoMQ3Zl50614zSwp+GdpFuGE/IaG9LylTzEWxm8La0Ly
7BrRpkyBuCor53vxEzHvAF8j/WcC9fX+lV1eRZoRRGc4xX9ooTE8MZzsr+hfLLkcy6E+AhvSRDV8
bcT3gwIWgjw6izR4w+QebEFtt55PHalZMbW0aRPeHFo+atXvKEQra3TzMEQ1Tj1JDFT/yL5+3AUu
//48sdGSXAi7Ijob0lYclUMa+0T74ZRDxA4d/f62teXVTFQLsAGwqtnXsYq41dKGWNWLOhfaCK+/
tWmh/rptZn6tvLmawaP1f3ZmpygVB4/WBaI/cXyOssoGerkxqq8Foz0SCZxkgkDOf1fRWmBcdAzw
heBiUWbQ5sl1G8cJhVNiUdqeKoocfvHVT/6Ox7X33pKXM1n6Pztv678IRGUrZDUD0dhJHsvgsfJX
8rXF76RYGtBYao6MbVw7uAkds1sFaD8WEso+AIjik28J29tfaSnUAUj7fyPTv79YRMssbIDuQoSW
6daN/oZE8BMdmcpuhFNXiyuvuzfVv/mVdWlt5uhuknZdM0yxbtinaFb7Gs8RbyN9z6uDnsnnYTQf
Y/GTHo8br3v2ayjYq+Iut3ajL28D70dSPifNnWFuLAnRqhdGCBvRqO2+0F5ub8vSfQ4Vvgy6Suei
nD+vg1Ry9Upl79N4Ywk/ZF3YafXfQmdAtniH8J4XPd82uPixLwzOdsbsKjXQmfo8i6W7rS1o4RFm
SIeVnu7i176wMsuFEFg3YGjESt38Tr10J0RH0fqshds4/+CT8J/TT7Wc1yctaoCy146l+EMg9APh
mTHrX1Z0bKv+13/Zsn8tTOfzwnVDt5dqs0DdssuzXV4mjNW4+SastWDlIC4GFJCwMPuRhoMevzbk
J5UZVDKaqFb4w0UZN+pOHfR54crpmI81/bNlF3ZmB17Mgg5eNq4ZtJj7ttukrdMHjtkVh7xsd0OM
FMNPX34FnboZesfqmKgIvec6r47p0KMBXq1s8KK3XPyeWWwoCwYMa0gNz/3W8MNjpxmfMqFiaqg5
eHWw9vRePAE6gg8wLSxwUvLwdHWhzThyFsPfxalsYbPOVw7AdIzeBSC6KVT+YWrkbrr+lKmSW93Y
j9FZM7pvha8+K0G1z9CYzLZNoe8RuKlXcqH5I/Ltq5rUjHjvsDgGeK9NjpFJMtZi0jOVTSdA0nZy
i2+C0WxoYulZtlXVZmNWZC0b3fh++4gseS5pGHVCSEsh8pgtN+usIRHiFNvCkzC2d1ZWIyvYbCBU
/A+vrH8tvXsA6apQCaXI15PG4uSnwt4E+mJpT7xcVvKK22tigOB6P5FCrSlzYMmKa0exhkdE5u6B
Om1o0fYrH2/JJy9XNUthrChKAl+IkV8eY7sTfpTmU5/+9R++EZBXeF8ZBKU4c70eZgn9LEk4ZTR4
VdV3vOqe4cZNPK7NnL6BaOfOT2nz/y0p15a0EkZhUW45z4O5QZIUjkljB22NUCJXUOl/e91wH/fl
wUqSpyGUN4mRPhtx9jTNUEqjeKz+qpr4NQrbvedBTSIZh6j77nfjcRAry47V/s4XqMpJJnqmo7iW
1i0fJNDq8JTTeXnXpIaMJQbQxs+nifAa0uRtgkM5/JJMf0N7shIip9HUBy0xHd+rbbqpK/F50fGA
wzNxSkIGC9T19jVZk3eyanCYkDA/SKGp37VZonxRRql4KIV8TZ9m0fmgeKJEDP76HcEQrGF9CHwZ
54srijLMtu1htqoJioV8vO2Di7m6ibgCzV6IGd4Rwbf6oCgQ5UXnzH0CtHoYDTPbZHH+ia7bSTSH
V9Mrd7rb7pWk+lgn7Z/4eGF65pW1X/c5WLboHEtgvw2tNTZ9K6+pCS9u5lQ8pIk+qcLNPp48+iG5
HnrUWl5MJxl1+3Wl7yUPoWLAcBXEqtQop39/kZGMrkg+krmkt2l9NxrpnR+Vx6hpKhvY1QosbOn1
QaeC5hbdJOr8s+wni5SqMFKBh7wcfTKQFZaz6oNSIG+f5tLGtKkX65FrIdX9blqPV22C/p6R9e1q
Trq4aVNqNWG2GTmaGTGLRE40iE/Ofc2MsvcjR0rbD5p9GK7dHItbdmFp9nkGi0+huSaWlD8m+rBi
++f2MVpysokH/X9LmTlZXqhu5HvsVyAeKMfZEQPfqynM2n7N8onGN0IXtCb3hQDSnCJReT8AgxXT
/X9YDDMsE8vNlL/M7GhdVtdizmKs8jlDbKMcXlfFsRe/yIWNWX7ieiZdBh8nToXXtgo2BIP/kC3A
kwf5IQ03iPlnFtqqjkszieJzEWW7sqoPtfJcRPXO09deCfPhrum08NZhHpAqKBJC8/c6ABevSK2G
EFMFnS37JHQCjE2MPLcWMx+yFzmt54obPy7BNrn1NwWi6SYOS0dro2CbiUKyMybUnCnoH3fMq582
c0xD6PtwqHjli2256fpTHet2Z648YZc3AEEn6MSYOiH+XYcLAamEpm8mJlRUj+kBHUPvtRPsQvHs
zP1SDrbeI5DZQu6SbwKd+oID64rty+PKN184hirKQjBdAMwAATDLEIHptqKRUWUwSmFf08yAM0TJ
Xj98PK6MzNK2IfXMNw3t80BpK1CGXYDyQm2IKzfzwmkHuj81iZEFAZg7+3Kx3zPZrieE+dDYNimt
p34L0+VOSdZ2bckSpBU0SkDj8g6bfT030apSF7DE79gVgr/1m3wvGY7WrWVy02+e5aHMrUi8hxgE
ZlmzyOIBdK6Fmvc0FXGGB2r1ZKRtBtVd9Z06VbZpg9zbffxrXZqchQEr15Nak6hGDBnqnu7wEqvh
1gvXmKAW9xCaBdDTNLboG16fgKiUvHSUBr5WJ3d2i5bbsWiPfvOoabH68bcJzzraLbQpppH26bdc
XM7u0JmFBxDxrA6v9THWPq/1tBaCMyhiEtBpBIh32syAlLZxo9VefEbgMWXaWNYAH5Zr7+OFw3pl
ZebgDGYXopQGMTnTHnowOyJswmyw8jxdtMJXeRNsnxDD15ulFWUhSWMYn12JsuL4UpT3Zl2sZLKT
3878eoL1/b+R2VLk2A8SE82Wc5EZ3W7sok9iVzLeGtbACdUs3tXoqm2RIV15QS4vjlo34yBQ9s2p
L0K/acbWosouSn2wFYtqB8Kj2xrNxx9ArO9fO7MIEQuWF+gtm5jm4dFKv/jwlVtZvzHalaC3ECAw
BACH0Af35ny0HkioCtVNGZ8BTxzdpCZIqA9yLB+R6EEIOFojqF3cQDhjgQ4isUq15No7FKspfaNM
43OdyHsexluh+VPFxop7LNX3QKKB1YINbJram8W9OPeBpFUsq+s9gjjQ4TqOd0Yk3vvACYbGRcfj
Zxca3zxoe+vx5OvtPgpjO/oMRkOo8lczXVv5QsC6+kmzlWtwWLrUT+JzX+5ankRRepzusbYJVp4r
i5/037Vrswa5lLXmMKBRf27d195Vj1LVUe7KNmjIJk224j9LpYKJ1gfuWp7q5OOz4+7LVc3Wgh7L
BqH+0qDPdld0EnJrkONvhCRJn83cbF5SBeHjMYzCLcDIv9RODZ+LNrW+ffjumbh3kGqBGnDivbj2
Lh1q1Swc8S4mCz4LIuIwuSFu08jb3rYzpzaZElAeg4y0UC5QuRNmH9NESGC0BPbYHePOphjWEHg0
RMzU/LmU3T309wdXbQ6tqmxc8aBGfxKawNGnKH7u/RVnXzpSF79lDm1SxjaKGU+Pz2HFqw5YAryq
uyxZSTmXvOrSyizTm5C52QBvFGjprwIz8MCO1IOifV/rmi9hLS63ds5MmvWJT22+oJFpN+WmLg+/
GZRAt0yJ7eETdHSNu/3jroT1pbN5ubhZYURVqqRSTMKFmCu7hC5AgkhGgVxOHK8kzIvnBbjDBAog
7DIRf+2idahbniDytdri2aiYppwC0qidpPBOrra+8EkwUFnchO2nFZedjv38yrw0PEuYcqXjPg06
9hXWXKE9dc1uVOys30PZNjUEwQ/ByhqvnJRF57xY7mxn8wYZNN9sCA+hjtp3ZbvMc6y+hxatILAD
PzhKVxCEXm+qNynPtSM+E4/Z1qtM2+pehe759g4ungAa3ROVCs9OY3bmW0YJSj3izDfSD18pD4it
8B4Zc8HuY2HNTaZfPP9aMO5B0sAskkRX73pFcBwkQosE8tlU0fSDFQSUzNEb97X+yRLv3K6FOWin
FT/C+j98MLhvJjQ3hCWgMK4NB+TvnhFUyRl9xg7p6rAz0b9dMbK0lZOFSU5uApTMjGillOiVAcE5
ord/N534uUJwvU/kzzn4rT5YS0mn2/5qM6fZw+lGAB8jAgGe3VHwq2qSEHq9Y8SIke0EUdr75L+V
5HiKevCqfmV5S/ZYGpcMiPGJHuF6D80EbdK+62Fyb6zsV2oE5YaQ5219env7NtX+on1lHrOwGlce
KvORF7BaPIVM1jgRlmnoIlxbFgvd7Uux65y60cOnBBKqlz7SvwbqaB3TKHoUleLvphblM5Mj7dlH
ZPDOUlJ5xXvffV5+BbENQqPpuPCmvv4VXVoNTS34vZM0CvXYH0jO2bFVHKzcEWn03z6W72L3xKtu
ThrH6kR1NR/bKlstyr3I4OP2gByRqFU1NHuHY5DqKy+b97c+9z6TrHgQg3vKuzpdnHp+NBiYqr+p
p+5e2Bib4NV7je7Vp/BBOJWv2c/q5xon68L6MErFlhrLhJefpXOKMPZJaZg9anKBPXRQqJvwBgkR
cqprCJUlUzgNzMoTN/i7d+4AkVcDKePg9BHjucUpZqwil+7T6MvtTzb5/+w8QhwIGyu6GtSw5kxs
RpLpDHk3gyOHX73iW7iGvVg6Bm+sl1Tsgdm+i54WrbWJS5yxrzLYC8aXUEo34Nc2YZaezTiF6pss
Pzc2o/yt083Dx1fHHOGUgFLh4VF/7f2K2IxxFli9w2Nf3qDmAxw0LtYAywvfCkIUCoAUO6lJzFPd
uke/EVqS3qlEbafX4nMZiPdZVaLZSunq9ooW4hnsYdTFcA3ovfXpt1zUP2R5TMei8thOPW+3dYtU
cpt3zGRmcvIzMALxnPE5jiRR4u625XcXO6yLFMV5WACfg8p0+mUXlv3RCIYh0XonR3bJl+rJHQt9
5bG9aARdBqIW1RfO9bURUREyKZb9wYGEwa4K5i+le1n+6/ZKFr8XM0S8trmM4M25NjJINTOBTQCt
C1MuUc0oa0iWslnjPVsIvRTFJkGLNxTCvJKUyZ5aNoU4OLH+yxD2Gl2xOD6pFlMp7RqMZHLk2THm
aE3PLMbRmSid9vXi42iKULtBHYwOjYVDknuf2zE5DcqfUJQ3sryRytdG71eSsKVvBT3DRJTFNCCD
etc20VASCn4KIRgZTVd9Ts14S61kxeGXdpFwi3IbTTJULWZH2AJz5GeBMThM2qBkscsr5Tcj5w9N
bjhdnO5uu8ZCOJzaigjcoDgzXeHXa8pEtSwh5BmdNGjK32YSN+jvxaP5ctvMkgdC+AMpHtGdrzal
nBefq+pjPUMDb3ACBr+2jF8RMxhdeWwjoj1CwvIKO9ZS1JjYJ/kfHQJaBNf2lFrtLNdQRkdKk6OY
O4ov/GqRIjGQdSnGfaWtTVcs+CO5wFSVQ26FVc7CVIWYthGpvuiMWr3zEdxLIyBUyhe9OiTyDrUF
ulMrCdfCnmKSyRG4LxlJnA9+1YiBCEmISb/wGZpPdgympMVvZY1pbMEhDZiuGUEU0VuCXvZ6L4fR
oIilN6LjVowDuUOo/sgyw9/num8ehFiNH8XRLQ63HWbhA05tEGDLEMZSmp755aBrQZUa8ugE/bNZ
NXs3diJJsy0XSqAeXbP0eNve0mZe2ps5TM4bXNVSHEYL7GQ3urv6EK5dZUsbeWlDnm3kEJulm6mj
06KQGT93dbez5IMe3+d1vLJ9C6EKFMTU3wGZPY1aXptKEXpJmaEbHHBUB6ECVZy0u3KV2Hph13hC
TfoDtCiwNtu1ui/qdFDzwRl6CZYct3zuxV3YtE6dr/U2l0whagl3zaQ0CS7oekVJFJXoVqfcYZBR
1dGroDIRqyEOZWreSla/tHmXpqafchGsMmOQFbgyuce0FymCHwso35r2xoIvgNejDQcB6wRQnNmY
WP0gbekH6G8yW1If1V9NCx7CsPO1euFChJ8EAVFqperJdTnzuoQV+FpE6HVzxRZAmMrj79tn5z2s
iCcjyRnja1xaE/7xesOE2pelXpVYjJc/Z8GT6x3N+nMu3pVdsGsL3w6ME8T9t60ufSWGov6h6iDg
zu5JfHKEhFvmStEEZMOC8YhcQGCjPPb8HwyptCn4Xigbzs9SqKBS1hmsDnfw4G4OIa3WrHB328ry
JsKW8vZ4xc7syJp6Vw66wHfKs3A7CH8i969uHzzC0XjXCg/DGkpmIcDScpn0eSg+civPzMEkjlCy
EI8OCIetJwJWTWx4hw+hfCqH4eQrwsoCFw4wBiedtYlNAfDMtZO4Yjb6cZWPjtprgHGz7DXwAUy4
YCz2+Sj/WtnO6Z0/SxCRVgIPCz00jjlnK7Jkz0efoRqdolC7k2J0kd3DirAxoq475oxM2YMawulT
+qYTBb1yVMQgfdRh6UcyA9U6J0rGNfrDhaNI650kiGk+lXLh7CjK0igMMhPNTtpAeCKVFtKjRV7a
t5e+cDCwggdZPCtoHM9OI+Xj1POKZnS6k/g8/L3GVbOQ6SBRSxES8BtIrnmRrhZNTxUhjHUk1ziU
LnNFL2b8Kzaiu86NReY86uhO6bOV074QL5llJgNhJJh32bx3JzSEEt0Y2Dq9t90q3bbDS5JyFVTj
thl/3t7BpTf8pbV5G6srkdZI0hZfPRnfii99YKd7czt8M5tNdievWVvcUWo6/JcgQySdnYy+wIcr
dhR9OieXxSMThMfC1T8Pza84ftTcV6aa7pVq+0Yb7RTiTu7Cc8FwvOVtEu0lEX3xGKBXf3sXlg4s
pUtoOnloUeaavPniGvRHfWSiFj9SlBdVvg+70FbHhzBZW/60vOuTCucRAxfcT9AQQ5h9bcczSwUA
LJFI715V65NBzx4FkKz8o0n1lzCAFth6dPWT4H78DYnhafqe9aFMJU4+d7FALxmbyNAKvnL1k4Fk
2yO9RQlO136XP3zN9qu1Wbn3H3qi8SD3opQxCd9NJ/fC4CDqPRzfJUmmmD4QI2nANnzB/AzxRVF0
d2EudVATrRETvw8Ik9kJQTIlAnSlr8121tilRk0o1OOvgnKorU9jsBJu398mEzyFWAuF1NSlmG1l
2cTMl/mYyNLdMARojzDDbn2xhhH4ZbZ3P4zzNbBHwsHQIUUu2Javl4SYSiVoKuFAjGX5mKl0fnnB
+D+kPFgp0Lxv57+ZgkmBYjLScu+eWcOo9lwlo5P/Sov0kAjNtlGrc4kMT134267lSemlDFj5Tl89
dHXxnIxnXUXEFE0S2v3dRo3XGMGXHAmHNTkvgPD4z/XyI4pJkp9wl0rJd2ZO7GEP5XMrHyvvXFNo
/HA+zLuWIwoKfYK9zEumo1eYeqiLo+NmD53whwHFZg1U+P5mvDYxWxDtl9KN0Kl38u5rO/5UPv4e
YhiIqRx6n0z6oUxxvWF1outpMb2VQaDvYRrj6PnNF8EIPjp4hLMAjSRoUrJkRH4Wy+qGkezIC3iT
g27WDw04E0ROHvqDpz/fjs7vL8RrS1P+cxFLRiglNKXAkuzLdig1e8sKtsweOYPnb11rc9va0vm+
XNfsLlCpHkpDi7VQOP2W642nbDRYx4XDbTNLkQqA2cTVBkkhLcDrRZWDlmi1ObkB6llujHYe7b9+
WBUEnT7D/MoBNUCPiEt3aqhe2+lzrSSHobogEDJ0dOeVxg79IbV7mAk7/+/UKj9Jff7YRd5BEWAd
XBPifCMOu/ULZg7P2U1d0hmugjrcC351nqKm5VmnIdrzionF+ksc5PvA3crxDgWJXlyDnC7u9USz
MwmOTHpR13vgNpXatTV7IOYPJliDTDsL9Ucn6qfjoAL0nGq13LFTHLtwUk1o47xuqXjo3V/p+MLM
02oBfSly8B1BM+AvkF7MzkEnpkgWqRZZyrY9lq+3/fF9CsTvv/jjM7dPVLnyRpM/XgunKHvJ/ftR
Z15zd9vK4lGeCKm4P6mwzdspske7Mg9cctvy6GYbTXC6zA7LDYIztw0tXRu8X/nm07wukNzrzyEO
qIvWOYbo69wL/vgIc9pvZvu/KPLRddvPMq97RJBXarFLjkaZg2NNBJn6RddWQyFuo06MRCePqk1Y
3gvyYwo+/j8s7cLI7EtpYgiORgtFp2+tL7nX7LK+3UNNsMlNeWNG8q40jH2SRSsBayku8o4DvkgS
CbfDLN4HQ0WxviuI9+Vn3XjSi8ZW1Ed2NoRraSi/3l7k0k4ytkV7hdYebedZ0JDjfMBZsWbV/bdK
8Byhr86JEN7dNrPk9ZdmZotKLb8uCj8XnSDdaSgjh06YUs/+ctvKkjMCFHibouCunMdgz4qQ9VZK
0fGOsfQgF7Y+7NudK2zTg/dBtVT6GuS+03OVzii49zmiZShUvUCNQnQ0mdqx7+2k8KvF9XJ7RYv7
hu7epKJC93WOLLGatKgYjRAdMzgOTGm1yqNBp62NVrQGltwAuhpIeCgXQdk+u71KV/HCsmpJZggS
yMbbEhsmhT8/vppLKzNnK1MlKRq/E53uual+S8Y3lDwQT/wPRqZnL9VDlAvmoS8AvtnGmSg6g3wa
hkMtbtzmEDQrG7YUYHEw+jLM7NEEnTb04hoS+Pr5MCgik6MPKWtQm2rTexurHXbrncmFCwnGHeBF
/FOiQTNLNdNepsDVC60zjqTMdR+FdpiW/afbG/eeY4OeDEoz07WBJ7xjDOa3i2U4uK1TJE5hfOvS
vZs5aX425e+C9KUstm54Gn6rT114SFIHHusmHs7mp0A4+ceMwaTIdjfqT6XZVvHKLbNQybz+abPt
FoeqsnqmSJ3sr/Yu3r6Mh2H/XTxr329vwVIOdbUF03m8+KxhhIwphIp0G2AqGO87L7TRgDOsXYpg
QGVb37voWVWO/utqPHlLXGbp25Xp2U0a8emVrsV0md0F4p3iHrSU0rMtSyetOibhVzXYSN8EWK0H
d+8mm+BzJjzle6hqSiG2rZcRKmAB+j9Y6Xey9buWD6V+Lsd7j/8z2gZ7/zV8yT07rYtjJZxSk+Ht
0XbTlYA1F9qY4uLVMma+ahpdWyotXGwVc+/BqQxfTVey5e61lnQ7otNiQBBOvanx92O38Yff2X2V
ZHtPeAnCQwSCPMzuzP6blvt3qqN536TiKU230LXbda4yEbeNx2ijNXZqvobCn6pDnRNWiXDl7n/r
QN76GtNVc+EIut8bVtF7naOmTzQH+3w7Qlaoe8eJfGa020326v9CBPXOcLcj8bJJ7ehRyzY6X6Fw
YjAy/jEwHoRN5H0dzG1r3dWtv43CL5m4KXSnfgye+zvvJO9UGN6sZsem2XyW8iQln7J99iT0G3l4
VJ9N6zkJXyPhoRcPud196r8Ukh1Ej+2DHtmZjBIrA4Nn0X20ki1sN5a/shELdUu+J8gmZaKZmga9
rzciH0yh6ik5ODBmAfkbkmqnQ7x9lxQZ+tZ9KjthhuqCp+iP8ZB0n5OqCTd9P6wNmr/Rvlx/ERkq
RaZK6QpO4x2z8yHFbdG0XdA5I+4CBnMjae1n6A03VFY3Y1k75u/CUO0SIEVWSLvY0neKeGcNPyIN
9ZFO2fWaPVBjqW0hRoqki3ZwjB2nYm/sR3Yh2kWDZMih0cujOVX2mZM1E6eu9KOor6Svq2uZbarc
ZHKBeia4RuE0+Bvjm3YUOBbZo+J40a73TDC4u74/Ws02SKDa8qkW05rM7iDNDB8Vw1aFY7AL2kMW
bVx522Z/Z3v/RIHRUJ4zJE3U3tY+nMGx/aDPSHZotnAZXfuBn2dtp+hJ5/xQ756Upw/H3eu/PtuQ
QPF5VMb8dbce+RblPpEPtQluHfExuhkCQh/tuKuH5HujnKvc49Hkr9Vu3wbf33kY0zUG04W42hx6
iQJYKCZN2IEoGR4FUXiCD8zOOv8pi7RTGox2LpeAlwljGQ2DAeGYYuO68SGTrZfGHD/57fCL+t29
X0JlG7fVfVu4R7o2L66X8FE3gaRsPWYXhb3VS8d07Ha1sldMx2heuhQ4tKFvvDW9r/cJJBsLEoyx
SchA34FIclFpk9hMO6cM0eEpwi0y5jQ7di49j9vf8O1h8m77LkzNPCQvJbUovbIjd9BfSi9laBfM
SqY/wwryqmjBNk4FcN/GVlSG+7aLv7VRvk1fav93XEHmLcTH1hTtRvmrK09Kom5krT/IyXHlV77P
pdiQCWFAkjOxiE7//iKwu15rZpU/do4XB8Z+ENp9mkrVNvF0Hd7eOjxngvsAZpyYH6m7RtCKba22
4VaoBssu4lTajJWgcvCaZl8AKNmr0FCcfS+FfKJPYS8uTJsomVBnGXWejLW+r2S1frm9jLnEEtcs
yyCXBk1PeIYz4noZDD7AyGFVnZNB+mjIkD428IQKmXanju2h0u5M89APf6nCxvLvCyvcm5adSt3e
lIa7nEymi/6Si3Hl8p+MzjwAdA1NPJogzBQaMw9gQk6atrZzOtN9SVHZyJ4lT903VXIEllq0jj/W
K5nhwufEJHOgU2uSlFW+3oe+YN4Y4m1MRuVmDE/QR/6XRSlTeOK5x6NPubaQ10Yn1DHo95QEwPcP
tfxgyPGmag8wL2fNKRtWcNnTLr3bxQuDMw9lRDLVsgyDXb9TAttkhEA7DNquXTuxC3c7qi3UlCea
Brpycyx2aQl9F/dsnmQcwyw8kmPdaw+e+FD9Kr+0sbv3pJUgMcXx92v71+LsBQhjtZuMHhaD8Fht
sl/gze9WZYUWjZCyALA1wLbP1esaT41MPZM6x8xdOxl+WK6wD5IXxW/vmuRHu9YIWPT6C3MzB0kR
Us2RyOic+K67F/WN+VjdCaGdnqoVx1iI5VBG/ruumWMMsjoU0YChNnyVs4Rs9G9DOEPStXKmFl5b
+MWFodlrq6liPTFMYqTyLTk0v93vyUb5ozLfaVcrzY1lF7wwNa35IhzH8lgzQ46p8Kl8UkRb2DX7
ZKvvyxMXiLFylNc2cBafRuquudFjbNgkL4zxd4+wSKwE5ulrv/PwiwXNMplQobdglNPePfpPbW3X
P9uvDepZ4r65A9DWfF2xN52YW/ZmF0Hka2WVkUs49Z7hgOI1OSgH8YziwR0ic0Apbpt7Xye68ox5
3y4teitTjaGjx3Bsm4eqxxfXQAJLd9ul+83BC0Hb1FYgcn6b2C6CTXJMfTsdt6Mjpxv8wrd9RziY
e9HeGu3O/7FyyhaXiM/RywEIzhDwtUcKfZCmgkv4ZRrhFFdE+l6y07VBwoVKAzt5YWbmi1aI1LMg
cJg9Z1S22e86Q9GTBe3bbm/53gZdKDP0d/BbbVZSoLUFzjzUEGQpDKcrU412ZnjwtYM5Dit+sjBb
NC2PUYdpzoeEQL7exTxpvLBuZZ4L6Z16CM+Kk6GxuAkfy9rWGzu7i3diawvP6hpD/HJEmWbGEGol
uZ7PjNWwq0Twh+CiVENaeTw23ywt2yELaEYdrK9MHeXf4UzbdKq7El/eMOfzwzgR2DDhOE2XzN+o
8VhXeY1+nRMU/rMaHyr9qxG3BzU9j+KjhtZ24/0sVaj4YcOS76Ug2Kqe01SHrvw8TD/O+i5ae089
fpwk1pjwNqBpwRxO2NBZlHCDrIUiNmbwJHjJuz/C+GPovtwODe9JfK5svAOJhXLg1+Bueic8a/oR
br197PgPut0foZt61j/Z3Z1yuG1zyZVByDO9xowX5dHZjSgKqeHlEssa+r9QhOuzg2o83zaxlExc
mph+wsUFZSitXDRMYDnuq7oZj7VtPfQnBK9vW1nKIS6tzIKOBqkUj4+oJ+R9Miw0mf+PtOvakdzW
tl8kQFTWq1S5o6qnJ70IPYnKEpWlr7+Lc86xq9hEETPXHhg2DNQWyc3NHdfKtP1aoOHF2bf6sesP
SjAwIhdpInRAzt8B+sj1woxmKiugSsx3AMvY1ge6RXnBfWQP9skP28N4mk/uc/pt3Tl7+mQeby9X
9hCjZvKPbME6uGB9sde1wkzZfkT1BNN5J+f1toj3g/dcHVH15x1EoIUX62glEkDE6iCj3aDf+uAd
031/yPdu2Oyts7YDXZWiJMCVTbz8lwIFP7DUc2vuGwicQvChKxREumMXqxE0vTPLyc36EjtWThhx
Z09k/pZo4yNOUHGnRIJFHlpebZyg8XMbL/E8Yh3ay46dmw/dlr4BY+k4Bt5xPaQntslPzpEd531x
MD5nj+6X+HG5654VrqH0bqOtBrAqgDfFtJ6gn1ls9UaOFdtA934sNDsgTaXYVekrjPkaNHx5EKWL
5WsP/YiNyc/M36Wv/Yt18rYAnD6k9+1jdxzGnUIn+aP+TkUuxAlPr5k5eV1XDaYcf3UH/6XHzTN3
6ZbcNYfpefqcPBZvL8j/Kh58qe5cSBWMf16tRer4XDEB1z9t0S4ZluxDPiiSeAoxv6OKC0tZ6nM1
1A7EjN5Ba1/G9Wm1HhdVZl6WZkJbxj9H9vv9vxADoHfM97g1xLBDWW68fXN0WBCACGvjbMipe7GC
FQCKz/aWhWY0nsjJ+//tp+jbLLQGtNrAsJ/OZ33eJwkJQOUNGFuFOyG9Ab8hXDEAgYYTvuEXK8W0
qO7XXT/fsXWPJlLUsRfVQKrUZl2IELzQ0gUAb4wE/93sZ+hOfSTYSoXOc1v+Xuc5EO1/ViHofJ02
Y7Z4WEUZTSyovthGUFQP1XhG19xPR8fUKDrmFUINXq++JVRQecelDil6rAvZcxqY39b75c3btweg
4O3cB/07HF7ne3Y4mV8QTmhNoIJoeI+Lwo3oPxuLLvPrs7P6Yc79rsUHLE9d4Jy60PkB2t9uQjIn
wOT726ACKL+tLciIXUtcunbU0wb7DEgIT9unYBbvFS+c3HxBFYnr4pL5wlGWVHOs1ob58jDR4Xws
6Qt7BtZwoKzhS5143OJ/JAnnp8ds6uIOVyz/OJ2Ahrszjs0hPjQhcEr+yijD+XIxH8tBjIWHJu7W
RHeGAQbF2DyZI7jhAvPz9Lh+8mng3Lun6YczhPH3eoNIt6Kh4nrI8gWAzflHunDJaZxUluZCU7My
BIlL/ctHyu9If+ZGgCyj98J+dJWymCMNVC6lCvc+bRuDjWj5QZ86KptgjQMxsNkds6fZ1EOvaANv
iSr/SItPifPNT5LAz3fxdEz77zmtPtHqNZvHx34xD4tqiIif7Lube7Efgo4xgG/VVsNPo/1kGRpw
krarGxjfqzQCh3H+d5Hq5VYIqlanwOReyQhVi7cm2xC8yiw8ogyP5xKVnqA63DflJv3gHxUnLzWM
/65UzKWQ2MrWNcZKM3YsnlswcWrtJ6fd0fFDS36w4utI4HJ5Ua/sNZD7xheiBVsxaD4GpTIcvx7F
D07UhUBzD5vttPECtplPbWAoLIf0nbkQyPfi4inrQYaXxpM+31GvJhumzZhKjDVTkbqReiAXUgQP
PDVIsRjZhGVlh9YICGILPz9ZykiXb88NHRULhfZS5zkduKkFcsTRGL+U+tNArCADw2Hj8LJ8rT2Z
i4pVkKv+LbGCoYLPY+lLgeUBNykP/cd45x2WPmCfbium7CHBTDboUVBUcTBYcn1WZdwmWdGvM0im
09CZ92MDr1EFAyMVgnEVDO8B4QqSroXMGqmrrDMRuRsnvyEh6yPDVg3HqIQIVi6pAadixwZCXPMj
HbxAd459db69WzLNti8WItirrLFG2hmQ4cUvcfZNA9HbbQEyg3gpQDiOqZ0wJ0EgAP1V3hIO4N5p
tg47YlBkrjGspniQpOtB7goDjiiCY2jx+mCypiMDqSGuOWqhChpCeiAXPy4cyJzYWV4P+PH8gJLg
Z00RgUhTUHxY6H8fLxwGz0bOM8PvGw9lEM1PM+iJAhZlbySiH/rwF/5jd/t0pKb0UqR4PKDennqX
IIJMX4EDhMa8+NS7LBxKe+N1QIjqfgLurFpeGtaiRVAHumo7BAv9ovgOvnWCccAYCl84knygHBUc
zjamVp+5Fi5UkZZuONpm8+Z5aXLKjKWgW6uwnSVIJx1NZaTQy5c4aSygV2SEzMe8df3DiDnlYqNZ
TM8By1Z6J9uu5vve9geKNrFG1ccv+14+U4rTgq15NwPlZV6h9RNX6w5jwhU4UL/XjBV7g/pLWMV2
cueupmoYRCqUWxuwSmHISSx4zsasp0B8R0Q1vhrTm98dWWMh7vnRWC+3z0Oi6XyOHBEAz/KDUO76
Go3gZimmApLy2bQ2FkucQ2a0dYjAwFdovWRRwO4CajoAbxH7iidPzUYbLB1dteB+0Vm+Yc16D1Ku
WHtYnPLD7WVJniA0u6KZBKkSPsYgaPvit1bcWTEa70f9EzKvaLXyH/lInlk/6tm6AZBGdFui5E3H
iBWoADnqhOmLwNgjKkUYbyc6Jhl8uivX3N94ILc7DoCA68Bvsv8LcXwjkVDG2KwY2yeVV9VThe5h
H5CZJookWm/tc937Sd1W9TxJDg5zSXyWxcQI+zvU1dQrwak2FeTOqmOAB7dhMq9hjkl2x1o/tL2q
5CQ7OwIgPTSMoEkTc/rXKsmaxHV6NLQDS2ndpcuh71p/k2ba1qPuqXOrz8whP/98NznAC3YSfeUA
CL0WObpU1+PS0+/yX2Zp/ip7BrqJ78Swf/2FHBwZmk4IZuHFXG+fti4YbQdyV+WvlZWHGFTvSdB1
TPE4Sm41TAciXwADo/1fnAwiBrOrvB8BtFgnn12/2U2rvQH8qUIJZQV4TA9jvBaYDSaiUuGo6i7v
HDQkkTtDa9bItst+UyIK25GZzFvPH93tMvfdT8/PNMDkjvQ42p4K9VGinZwimINhgV/qHbjCYOQz
TVErvPPQntrn467wmp1H6UPvG2Dv/nH7BGUR/5U4wbIQK6kt0FeQOzfTwwZFycZlG2v+BhPqF/ne
wQPkgId+rpxdAiLSP3eyIB04/2hxRG+jJQRE80JiVgGP9a4mdeDGePLWeD/5HtqlH5pmX+jWj0Jr
FEOwkguJ9xpYN3zuBoQ8glAPOL0ddp/clVXyAYy61adqNI+a/qG2i53pNIquU9mBgvUb47180AfA
0teX0SNVEvsjGnYB7LSpMjSXx819yvJd2VEQqtqxIoEvWx4cV0z5cpIhXUSxNfLV0GunNO5oEq46
KqFoB6TsYaRAjm7vMzSw3FYh6fpAo4KxMACxowp7vb5+WQanRs35rl6HgAMf+/d2kR5KdGWXhgqc
i2+W4G5hIucfYWKy21mn2WNuZ9wNI2Z/RsIw0ISgtkzT5LkfVXyKgt3xAOiD+WskFDFdyqfGBU1Z
zb4A9GplRq3Vh0n25CI7NM0fb++fcF6/hQDVBC8R5gX5gV3vHyq3phtbrRl505vrR+vUBTS9z+Mj
QKXGWt/cliac1n+lwYmAgQEw0e8Z+YuMgN61bHSN2YzyNdWCKUu3xlB0Wyt1Nw0K6Gs/KlIQwon9
RyDmp/EHVIpoZ79enj/PLaiSiRmhrS4bohaN+lVxooASvL0wIYD6rxxYTiQvefjMt/liYSYY7ooa
Zj1qM3MIeWkrMCkZ9relyFfzrxRB2Zt0srN0NMwoQfXU7vYcTHKmLAD3821BMtXDjCZiC/AT2e+2
rehKlmW+aUaWpoclmsvT2g6AnXFbinw5/0oxrjeNoo8TjxyWY9n2bsofMUISOKQNlLO9quUISq4l
GLqsLQiC9mFo45ywj56rMLQyDQDCJ7+pwDfAoq4Xsy5ravcmLlKHFmLkddPxKbcKFVaf7LriaUbC
GgU7zDwK+lz7w8S756xo8F88+mTr9Xj2Ac7fGOML1UzgEBnzfLx9TLJLiyl6+FlI/+MFEVZmsmbI
Rt03o6ptt177M9bOK4oZmBzbgIJod1uYTCcuhfGPubhIXjx3RdZo0AnjoUm/WM0xacPYVoBxyJbk
gdrPRTs4jKtIKaSNAE9y6tSKAIDz0Z63KyZKjHsAfxx6Q4VXJZPFZ+sQors2vEjhyMyCpSC5mqwo
+ZCOXx28gNT8UfbjNmsUeydRQageB+xGURvBLr8GF3tnWHSxvDlzIhqv7RFNvpguKcAEfvuEJOvh
Vg7RF1qLYOqEW9u2HmkHgFVHtBoM4NzY0UjaEDVggKchF2an9PNtgRKVwEg0yHABUIlpJHEYyV6t
3Mmz0o0a3L6NBvq/0GX2HWbOMRO2qOAMpNJQaUZVCCh0hvhE9fnU1XUHaUtvJ2WIPB9on2a7mIdw
NlbvGwAsE1PxekhuNeY8AVWBR5G3IAp2fRhSc7FWvFIaezABibFiqK86ZpX3WMdonqOtQlEk9hD8
TIBrRySKaVlxwJiVmI4qO9uMYuAEOfVbmczhOquSitKdvJAivImV2a+M1bAbaMczR7RTwsGeapTa
/uK1ulqOsH2ZPud2BuiIiFgrGolJ/eZMSAG6MVMOxsmU38VRIYsEG48C3vUVY+aU1ENGgdnbz3tr
jbQlfWZ0xJhAAYaBR9/EAF8dMPDitN54t9hP5rTRaJgkh7UE2h9jpsL/5Wu7cEm542G4II0ALhNa
/ID9fP1BlVG2etzEZrT6iNHiX0thhOkjIGPWOGq6ErwuEz38+X1EQIGoAik8TKEI5zqz2sidsrGj
AvA3Logkx/ylXH4mKFneFiRRU4zucwhyuBro5xLW1lWLq/fgq4gW7dFD1ygwIB1FNCbR0SsRgsnM
1qVBQaJ3omRd071XOcdcz0fMPBd2AGtTK1YksdBg2/EA0ebayBCK2Ix0nJLM8AD5bNQpvfOXpgzM
Kq4VFlq2b7+RpXmHEyeMuNYJbwGvVz/mdkT7DN48kAPaFBjCqvBZchdM1ECgdLgPMJeCmM6BE7+A
CSJKrG3mYvgSHdsraHUG61UHLfRtXZDoOYTBv0bUDM9HVDqA6A1ACG7tCNHsvqZ9OAHEvf1WLa9d
kex0UOvkH/9CIqAR0CAAcEL0PlzvIpjf6WjVkLhQ49VMkvw0lOZr1/YumsPBIO0WaXIcF03brEB6
3dwWLnkRTJArA84A76xj6YJeVktO4zSr7cixdnb8Zm60UB8O03DKVLNUshuAoTHk5HGUoHwXlsng
JsW61uM2a2ZQGl/nIQmKuAtzP7q9JKm6oKUJc2IIAAH4eL2fjj/NSHHGdoTBqm2v/+zNN7c99wCn
mVS1Wpko2AxUYUzTBYGBYDj8DsBaMFFOhB6th5UGc+j4igMSs3Xc8HLy1n9kCCfUe25WkLxyIm9c
dtnEXqkDqID2Z12VYdMnIBif9x2Nn7NUZfJlJ4YKKlLgPKWLMPp6I4dqnmjtr05UOuAkWU13Y0xx
aPf+k0fSX7cPTax0/V7mpTBBPXqatmuVLU7kGHGd7lFJ0fUtCJibe3ck/neyTg4gI1Pn2c/H04ih
qAetG/Kvy6h5u4R4SMrE0HEadrnhf7r9bdJ9sGzgePr4J9zr633IkokgH1M4Uczq70v/1aAACKDl
1zJWcvXynxJeWSRgAHMLlDwOhi3obhYz9p9nAgRxAdAzNbKJK/fQ91q4kiCpWDDU3c9+LncGebu9
StmTARpTZLhRVQJUobBKK60WB6BOToTZ9X0xKZ4K2R5e/rrgzNuxrRGnwK8DcwK4KXlYrPvi9fYK
+E0QNw/5Tp3gJmJ61RGi795bu8UDim7k1Y8UA9yzcfqb6Btbg8uO8BTW8t0Mhl30RaXXbhSXdzXW
Ar7224uQbRTQkgA+xpFM8aheK1u6zNQljLlRm3Aso4UeQLChBJiRbRVeGg/6bGPkz+X//yKCW5y4
zrtldpCo2icY7HpRsoxJ7dalCEGVFxAZePMIEbpG966HLiQ/3cYeMCuyrcFo2M76MW2nEBiif57u
AUwTD4NBPIZLJPgLUxEjccHtVh1v28zfkM4NQOZrDKPCNssezwtBYprWL0YtHwcDNgszz9UIzIh7
jSAhp7WBXpLANxVJRumpAf8aqWGYB9A3XZ/aYLaLRxrfiZrGDtC9u6NejOZgFeqzQoxYxyb9ak7Z
CjFJ63pPZUemAwi6voOnW+FryUwOUB/RhI+wCpBagsnRwF3IkHx2o96lQdln4dSqsH1k1wnjx+gP
RgYGVDKC3VlWTEy2K4VN0JrQmDqwGEWlkQW9kvdHIgnqhisLQhkcjti+ujRzglqd5kSu/nGCv722
d4CmAb+mwrWX+BxXcgQliPt5HcoMKyoAD+OdMcYXDG65cY1ocQdFvkCiCf/KQpux4AH40xBPFVc4
vTcDA6NWXhZ61uGPLR4H/UC0gjwBKoHCgtYlGX09w9MAQ2FtarNqAG25tiFply5oDVfVMy7ROuCq
ARYWiLxwbcQUut8TL/YMJF5Y/x09XGFFXm4vSLprFwKEBWUUQFqxBQEp+ZIXj52JAVN6vC1Dqm0+
qt5IV8FvF9uK87KnXbNUbmT3R2L/QlNG2kQd2hdui+GfKjyp2Kt/xQhG3BpNorUDllI4aby1W+AR
Am9jDKqapGHXLW9DPdhH5tT+S1I0CnMnVm25T2ghagaDCzpCMGslqB/4j5MYc1xeZKNdwhiXQzUC
0fsVEWcAIL5DkrwY5dtgn0drUFwyscP+nWjBNBlMY2vqQrQJmcTsT2277kmSb1xYqe8V0JJpPG+p
aR0qv3jq4kLhBsjXbqCRghgAjEG35LWtn3IQQ7ExR4MuAImGmZ7AG3VCEgQwNfeYLb0znOQuaxpg
tXn1uc4/3z532R3BI8OxmjENAzDMa+mssPKxxmsTGWMHcNfCyMNU11XuruT9RCnQRysMVBiZCm7q
LryQda2LumStF8EzDOb2C7CedpN1zoDLM6W7afh1e1GyGAOFBWDQwUfkAxTCxbQxIKXNse4BN2Qz
zy+5t6lrADgeGj0+gGh20zvtZvU+aOP82rCg9RMga6kKKzLzjXAOjJegu+F7e73mphugrX3pRw+0
38X6YWxDT9sUqnYcmRjAWaEgj5QC+mMEXzhH85hLF6TotcnZTv54QK/MdqDbxnGO1FBYCZkxwvwN
gnpIdNDXe70md2Cgep0sJyrmBiAwFeqRRWfax9JonJ0Bji7F7ZQZWOQQXJSm0OGHsuG1vGXRqJan
JgJTH8M9ut2YAXL6QE3LVLRc0pVx9FLkr9GWJvIqeMB6tP0RK1vGHi1NLiACppoEjN4nqaN4B8Wx
ot82x74QJlx5uwdpbwePNgJdIeAVpqVwDo1dA7VOAw3TBuiMYzAyq9uYNK23ZC63tpFhnKQ3PtRx
rQPFoF52k5kY4RS75Bn9oWw7F8w8ISqqDtqSYVA+VWFsyCwF3xpUNgHq4YgUIQkKtnoLtPKI1csr
KMCP2C3FOyAXAccKjJ5wFMRCUJ6wavEQK0dp4fxsCPu66Itqpkt2X3gXBEf85bQ5wn0xaN7NfW9j
7+0pLGKy94bhbvbikJIWoDzJn80S/D5q5LR5kIICGsI9QYOLvEwB7OVEazmRB9vkGHeLP+0tMCt+
K+Z5jG6bPpkeI2xF9yl0GM0rwvL8Yemc0YdzmgBmyF7QodfVQQdwRL/a3ZYkOyzcFwD9Y2Fw6QQl
LjU0rk41d4NHN90tPq6l4zAVUoh0PXDqTaDKInQQX46mw5SE03AXq5r2uVED/xAwfQ2isEI1SSNd
0IUo/ohdPFKenaZkdlCGREPxuElB4hh4paOavpCZNDijAAS3DQclD8HVMXi7BQWdVuTHjRFoTt8F
ibuOANaKVSGRSpRwQtNUjKiqcqe+dvZT6XjBkGIqrZhXhR8sSwGAKwxt/qhhoRFb5LyMMS+YO1aG
4Kt6zsZfmttvnGJfzLvUzYE3mG/99JmqYDKkqoH8Pert8FtNMXpdCHDo/AxC7aY+lYP13Hr1s5UA
7tPpzn+h6/Am+EQ77xQWVCNh8bSMBXI1ulU8mglKgvofTlf/NhSIjjnQACd2FSu2fUGd1i9nNxpZ
f5z8dpfF9GOT6Pegjvh2ezUyE3ghSvS2i8nL2epBVG51J9v5mZqfjIHteP+1kkNHdkicDAR/OOyZ
iKUNP2FEksZzo6neUsAcl8A23haqhnyVFEHTV6JjJh2OZ0SMoFnPzbxB/rqpd7f3TSYFjZ0OulmB
EvIOEgZrJA0pYfGMobxP05NBzWCZWaihN+uPJaEoBYuHIJlHffxLLkwR9VZPIzweasDGECLo+gz6
mK3Xl2Xg+UwV/Ev0AR4k8oPI4kEDxWxT7FNzMdvEj+Yu3VerDw8EpxkuWh3O+fCzNONC4QFJTK2N
QXRou4kUOMgGr9dXoZuPDXPtR7ZT/GRpCXSmWVMxg0hCWrSnwh/EioDq5wlK0ZWtXU5T70ftEBoF
MHahGYCsXFnQfK2b7e0Tk9haG39x1EKgFMF3uV5RSeBVeOngRyRbm0DPDBp0Tvqhsez9bUGyw0Ii
zUJcwcvl4vsR+wlbE7P1o4z87KqT32o7B8KK2ghd89NtWdJFAe6TCwPGlEibDJe8wajG4kd0OKPJ
rSIPuQoAXXKneJz2jwi+3AtNz7MkBSfEiH3zrRCFkh0FCrJOq006JYpLJds5BEM8fkFeFS72tShj
Tks2MaxmdL+NmXmqX1tMKK98vklVUJOpHvpUUF8mKCO9m3Av2trxR1SzojEFw2SYsO1jdvJ6AC+j
onT7jGT5A6D6/ytLiMmW3Gvp0urYwSIsT+s3dHD65/SYjsFWAzKXCmJIdmD/igM+/vUuTnSpaw2U
npELdJPuzmD38ydH/3F7UfL94+i5aEJBvdq4FoJxBq3zFsuPpulrl34k1mvpb6ZuCHz6ZFj5ZlYR
F0h1A/hi/xMoGKTRnmyPGquPjjAaeA5QxcjnfH2u9fuRdQrjJ7tVDhi7uPnDQ/IbTOZC5etRJwvK
ZD4q8VE3fRjr54n14e0NlJ0SXHN+aYHMiQrC9Qauzrx0JaA3I2CnhaSK7HrexNYvJX+7bC0uRlng
zQIn8115qcLkVE86KHqc9PkGzaTN2W/18qEyqv1frAhDBwg1UC5Dvex6ReBubKvViqF35kcMcgV1
ekZuJfmLygs3EKghIP5GgVF4NBqrrydfb+OojTe5HQ5+ULofbq9EhMzirh5kgJCO91TyUaPrpZRl
b2F2Uo8xqmxnO+xud/RI34WtVWUhkJ+re1JknwzDa7fIpa3hBOjYU1W71X4oifaULWTcWGuy7svE
1LfmmKM3y9SXByMBfEyPmezt7Q/m3q2QG/7dyIFkFljL0cV4/b0MSI1z7/px1K/6Q9zS50q7r+KX
Yhz3NkpTi//ltjzZZeSNI/+TJ1i0OEtoPQI/OUKLvQ+MaZSpO/pGVaQosqjlcl2ib6pr2C9ix3GU
2MYPPyZgGMrKTYvMCVpbgI5PELrEu6zLg9ZS5QVkFwcNaLy4h+zru4vjrUW+5JjditLpDfCDgdZ/
8xpVrkNmBQDuDDGIKZBVERTNBbqzmfZZHJWLC1hsbcr3JDe/9MwCoKjmqMDFJOeGsSc+zQJCE9B/
8M+5MGxkMvy4T2B0bPtspL/YMPJb6oC4rFJxEkseCERjvEcD6oj5cuEV8psVXcFNoUU5SA+tGvCT
5RKS8X4Z+TByaOVxuNaqV11yZsh5Av3Q53Egnvbr9cWVVyxF4/J7sKA7LEg0GqiUUiYD0/Kcmwxp
ayzvWgZrtTnTFkuLssnYjxguiStj5+fb2zfsvRTeKoikMWctBz2UsH2UMAy4N1AMA/eLJlZggmTU
sP54gOFayjtbGhMfnTxx5FRTGFv1JlHxk71XcC4BZV8bo+ogmxE0LtZ5W+JUxVEBaEPzczwlG61/
KMfnv9muf8Vwxb9Q7GHSy9hMa9yjSmvvUt9aTySuDnXlq6CF31+h6wUJpjadOysdQMAXuUDr6TbJ
xt77+/kPZzLxAKHShDIs8jWmi2ZtYdvKtIMDMho+H9EqYy/U9Z2LjqoM0I25qfB2JP4pn7eGLMJb
nZAcut681pz7kjQNtKDflcOTvoyhbd0vUxlqxc7JnwvjA520XeHXiu4QyTvLJTscQd7mHZ7CsSFy
abrGxmbW3TeSvbZmULlgXyh3jbM3zPOa7DqGDrvUe4qfq3ana1uwZ/jzk57kn63Y+9CWqmm192YL
X4TN0E30R2IQT7AgYASyzRQ5fgx1fa0AxJ464Vif8PjMr8aQhHRzW2/5z10/3GiMQQIB02OYF8FN
v956JBfbHh52DMgjGMV21JJNVjeWwteUGBPupnM2DwTzoK68ljJpOgVYf4dtXmCu8i1cwoCppgol
O4cxFLwt8O1s+GXCztVumk+aBoO/snnnd2ExfsQgM3cEm2WzLN9L98ftvZN4B2B3QH4bzbpA60fb
7vWywKJk9VXfapFbd3O7ZRoBToGGURngp6z9/M0Z28wIMO9RftBQmBpChvbdHtPivf/njQxcgX0X
TzjozdGBff0pdjcyzatsLSKljeI8Y2+zNaoGDkUQS24VgECCBwGhMeqm7yK7ZZz9pTaxYK8IDKM8
Wi4Yk+AJmYsX+v2uqAAF9+CZ+RNGFnaDhnmtP28exCfwTl60dQF1XwyN7Mp1KAq7WjQZp6z9BMY1
rwvB33H7aGUKeylF2M6mXXI79l0t0prPnfdsgl21WRUy3vvMWAnPBMFBQcVKvBSD1rekpTk9I3WS
Fvu9O71m9WZ5qf985BHJGQ7ZwsEfkIQX1HQFXMG0kpKeM7pH8/Ambx78NQuH/Mufb9qlHOHNcDtn
6HqnoOckQ+Pbwk6Mz+41itdC8v5drUYw2enKOmo72LYsW1EcOdXjIbadoEoARaM6IqnCu4aPy22h
6dnRBT1gM2sG4nX0vNZfCnML4M2MeAdTI8+2dUyaYpO1z3bBgjnqDHYcZqbqvxPhzX9fucsvEA7P
AeFjQ7uenj+mToBOBDNwpk0ZDXepGyR52KRIHYVtHN6HJVO8jrKdxqvM8wMAVn+HGsCMghPUjfTM
+faWbdb9l+JwXhQ3QXbbgH+PUAdpUYS+QuC+AvsBgAwmPRftU9NsvWGfTArdlLiBAO3+V4Twzk2a
bdTxatEzTyJqZhs45qNbJHvl2K/sFQKCDLqOXd6uJPoyPgCn3SRtk3P/vKSnLv05t3d9w8KUvg3t
U6ynquYg7ogLLzisyD8CxTinWkEH3ep9cq4cJxjXn0zLwCGIBcYcDOG+JklgAIq9yLrg9nWX2S8+
n+sgFY8E+m+v7sLl5XVXMMtDcN42u9yz4SZ9mlBGXizU9B68QQVPJjvCS3mCltR9iXfT7ZKzPwBx
ZYnWPA44Uq1qkOP3tKW4o3CJkEXCq45/EYISBqiJuaum5GzkB3v51HR3ifN98uqgde/RcgZXuKYP
BkgpqzNZv87VS6ftWDnuU/YX9+LyQ4QVu2miY4DFSM7teFfQr53xMZkV6iO7epzq3UGuCQ+qyC5a
+Nm8JoaZnBvoSR8boQ4gyn5UVatkuoKamAe4DMyPYFz42j2ZB8PMfIem4ODakPrr3LCPpDxk597t
33Lvw23FlCnKpTDhrnuJ1eZT7yVw34EyOVt3OXlO2sDo+u3/T5D4OpQEnUedm5zTNN80y09SVKHV
ESRODIUkcf8wgYb3m08ZIOED7inxae1xm804myJWbf1M33Vk0zCgN5mbZN36seKJfReQieKEN3Yg
AAxNl3wCs4QF/y40qg1Jvq3ud+qcDYdsvOXHku7sVNEJIz446BkydWDGYDgHWUuQBVxridHYqW3H
ph6tLdsVGggrLW86t7NWhgAqOvap/uv2AcoEItpCjohXazFadS2wJG07OnlJ0DkLyrXKORT6R7fH
a2en4ZiqaP9k0hBsIcmGehVGOoRDNKbaZZPZkGjO0yq0O/dbXOm7uPU+D+MSpdRSBQXiW8TpNPkg
q4F4AK02YsOAVzZ112AEIlr1PHRH+74y14+6Vp+Q1w5pMTybLN72zFPkQvgxXdpPQazYPLCkwMRe
coiFY/HLh5Pi693H2wenEiGY6AyYFwgzE+R/c+NUFv0OBU/FlRMtI29/QCM6Euy4RsACEE6rbWjS
DG5Kzz4td6vr7/FcHNL20+2FvD+iaylcZy4eUcvx0zEu4JvrcwHmzTqsTD8syUtR5KABRqXOf0Ah
8uW2UNXSuLW5EArYxtgYewg1B8y0UnSC1lufEcVt5ht0rQZYGnpAAYKInkmUMq6lLLm1NrMNKVbV
BWbLQrebQkyTFpmqLUslSdCG2F8qLV8qegbJKbILs74FP0uuKqtLdw0UQw7HRkLyWljPZFfD3DWQ
YoNGqfKB68I2yvf4XU4BaodEJe/uwbVF5l+QwrRG96wZvvA0u2irp1rQuRg+Lp67XZUnv2eec0zP
bYAZEd3Wivd3CpKhxHBbkQ0DPN/1eVVFBRKTwcd5JUYJ5yYD7GtmubvbUiS7iCwFvEb4GkCfELPX
TmXRLsZrdvaN6ggMhaAn9Jg7T7elSDTiSgr//xcaTrXEyIFBlpyJ522T6rVxTknf7DSmGOV/FyDy
40L8jgARqSeknfhyLwTNZpOZVgnHxozf8gFUL4m3sauomX+x9rHsvg46CRb7OM0YywBbZvmnwCi/
5SMhjC4WbCrG3K7lo5kejbC0SvFKkk0C6tNqfl1e0KGv8r5l58YnAPjLDEwrW7hjBi29zk8QSWTx
uq9GUBuM2sG1nv/83DCIyNlS0fuD2PN6OTN6B70imdMzsVMgu7ihET91OvqfVRwGMgVBVQDBC9AE
MNcsmMDeqVp38Jb0bHt7kBAeYTMSHZThc6xIfcpuFfBEkUUH3Blq4OKKKKN5Bb6Ec2wmX0HPmwdE
p/nm9ra9c9iQotfRPAdVxO5BC4XTAUgB2MKrJj+Xw2u5RIMLrH3SHwtr5+X1Du0f4cqyACGMaijo
d0Xr2srzPmz87YAAk9/o6xMzhkX3qGlmZ81dAhtUiqu31x0MpT/N2npgbrp3m3BI7yy32+k927TF
5zZT8Ze832Q0EHKeCDTtoJFLRItq0zhutDTOz3VUnVXANe9SMNhcDL4jO4Fa/G+1vF5iZU2Nlrm0
ONMSswxHH+TY8Xkehvt0zA++vs3Rf5c+unmz95I92G+e/ORQN0YEi6NQpveXEBOfqAYj6sYhW7/5
DC+sTWulANcZl/K8FN/N5gf6JNmksGgyEdAktPmhy9RG/fR6sakBhgIfPejn9jMbnsjDH3enYTeB
//OvAMFiJklh18AnLs+xbQcau2sCssDhfsiQqL99K6RLAbIuJuLwkIJ19nopSxb35TCx8jwN83GK
D05dPRaWdrwt5b0l8fhWwZ1H3wmam4Vns137thssUp6TxTlZqG8YxTewijyXy4/bgiSuASThjvHM
BIJoMeHipo1Ol9jA0RRdmAKZdPjcVwBayU/10IUEBEiOBScyVnXFyS7AlWAhel+p4y1aBsFOc04m
Foz1a2qdmtnaF2UT5qP2f6R9yXLkuLLlF9GM87DlEBNDUioyU8rKDU05cQBHkCBIfn0fqvr1VSDY
Acv7FrfuosrkAdDhcLgfPyds8X8kgMK9gYuHzX+QutooF3qX+1sgPoNX3wF1GprfoCZY2YyvvyhI
qQDiXuzq0o3MT4vUT/mXhh9thB7TWUmoJR60ae89/wc4GZBeYeFg1nYdFEVw3rT5q9kO4DEv25qi
1DrZR25oRbBodbkrGnM83F/pGjaFsIr3BwI62ktIMUQ4edmMygQmHdAGmuxkl3gJOKGrhrlrvk7K
JDG2FcTBBebhIlxLXiB3ut7XrrQoBNWXGielQrIC2MmTWbR5yNokLBTeBtWQDzurMocQk3DKvnGd
8gzlHHrUmio7pMNMQneqS8mwz9b2ozmLc4WIASomIVRwDD7Wc9cipHv12Uysr5VdHo0yOc5t8tjV
T7QAfPH+vm/6OnhrAS1aG1zoSF9vhQVd8Ynldn1xtMfpW8b3o4HwPnV7NH67dD92md+Mn2znpGu9
v4JkyEt5amWMhBsXGtp4GD5aGfyAqRIcvemAy0mTuoG6PQbaFqNzIw3iVpLrZCt0Qdcd+htoAuNO
EbKGQTMrHW+n5uLu0Q56KZ1QlXzBrRD80YJwgAxrpvqiwkKGFCTXf2XLsykx8e6cwlFB4QhzPxj0
AFrcWr3ow6XY80HnKO/Ul0X1fHRnTOVbEun8p7l3oVlSt6GZHPRM9XkdUftUlm/gSONxAnrb6s/c
fKsfQc+wTBEf9hwvLkvfMRVdlvtutbEP2GINBwwlLgCthH0YFAbSXg3TuXYx7+dhlQEA52hGZXXW
m1llREh0ozHPCnY2dxW+vN6MpbKYVptjjae9WflO64J3XQ2ACI+YdVJ/tPlLi+54awUkCRUpeGHD
oa6sr//+w6fw6mXhdYa6uAq+Kvdx4Y+KdiL523+xmetrx0NNFA0yoWoHhUEyA+CIsJAoeOgQf4AW
QZHJXjyiPKX7vpfrOxwvhHUwWTgeag05dyVDKEiXQ99CvS19GlH77z1/AdyKFw+03RcLxwu2CTz3
Uuc7YBBBgxZATNLP3VPxNc+f0mk3TIHWMh8aDfvaPWsJPSlc0qrbiBd4GaE6DLobZIgit2g+cHBP
6U59KRvQQFkuZiJZS2SgoK3PCywYCIm8Va9HBBm03rRMo23Wl46/pZO6z8HY3Cx+5v65/4Fvi2Lo
ia80n5hyAheaOBetaiVxyVA2l8757AHwmvd/3IQEM4Bo3g9ePvPElpzPjev2yqIQ9YtpKIsMrY+L
Cz65rg476Ca35I/eVeGo5BJjm4cUtE5AdwN4DSCk4MBaBomCxeTNZZ6DooEac/vSOJ+8vg8pHYI0
t18IO9LRRM3CfO5ySW1k67GIjGIlRcL9AvC8GCNKIO5QhkEu17R+zSdfzbOHxB13naN84u38vW5S
32Tjl2rqIezeL5JrZ8tZcapQBQedGVIcIWBnc56MGWCSl1pNlF0/dPXr3CuqpJSwYWVlpAVIG+8l
XKbC6fXsrCzKjrSXqeudiLvLdKwKqklSpw1XRVUEyRNe9usQm7CXvWJ3njOa7YWZ38r0EdrK+0TV
Dlqu7bzWCRwOJMT4l6BJxCXA5IBqBMAUV57INEe7xqZQTuouFRncwNYaIxhHU0Y7unEkYADeAaYc
FOveFZA+xPJyyepUUfruAoKUL2oZ5el4cFIe5PZvKdJg43q8siXcG61ZuF2D6sDFmtF+XMw46+eT
5XGJ599+LDg9RIdXBBEKBSKo0aorNe+7ml5Uc8fYZBxMvTN3dCpORdE+6jn9PgyqvnPcTDa6eZvJ
wjJIb9dUC7h+EYJT4iDMkCejl7k6NQWeSN4jKkFKQULDu6iJbOLndj9Xc0AgrAO3qL2vZ+PDt6Oj
DuSZY9NLZYf9GCvNI0Azkii2sZn4xQCvoSCBbpY4dk1hW/PKerhovIsBgHty++8kj0EguUOL73uT
R4Y0vbk9097q8ajXAZWPZE+IHJxyHVIIxYAta63dzAs9UBgAmvevn43dwxS+sQ4fosqCUsX17o02
rUuttNmFOj8V67m2Gr8qvt23sbV7GL2BAMjKv4w7+9qGx0mXO63FLoWhhWquIFEl2Wnsy+AEhZQ/
pE0BNpJJDm1Uq4FL98yVzQUFBPzv2ir0huyekGG4WJXx1Awe0IrG0RtTH82fLrPOS577hBTfGMlC
O8nDsXgsyl4SmDfqGOuvWEVQ11YvXjfXv6KCSHSRsGa4QBkhtKcIF6XPyqif/zGNR01R/aYZgw4z
Afe3XNRsQz53bXf9Jh9OhULcjvOpGy7sD3dD1/SJcmlB2rOE1mP2AqWbLJrQnTJ8rw4c2TNl49a9
si4qFFXpYuHShXU1V9/o+IvzfZqa/qT1EaL43B9ApgUOnNDEpXt/4beRfO0jaWBDBMhwFdS9XveE
8qZTjBSW61+WddT5kbToaDJ/6fvovqn3CuT1Y+zaln5tC2SghOAFAA9bOZn2bfI0mC81B40BRDDA
DD13it/++MfgT3WfoqJxrryfaEJSHk0SN5OtWnhCmzP6+n06Dhc9G4+WBzYIyMhbb5Xunmczlxjb
eCus60YpHGEJ+yk+QiHC4IDksBourV3qv1yDqyfUi7wZGr8q/cMWxmmQz8mwRATkDsx3k0LVIIdH
62ZnjpxFS1JU7aduQIsqrSzzR18XbennU+l8bqpab0HMQLgVLbaeP5sF1fsQFPVE2Wtq2Vb7rLGY
epx6uzBiV6mzp9zgtYwxXtTyfT9AKMWgFgglFRRl1OuP2zOPTLo14+P6atTsp0PxZBycQ3JSI2g4
QgbC52xvx5+bH3YKJeHQkdSmN+PXxx8geHJOjYla9TJchm9tsTP99FmPKhJP089FPRQd850j7UKi
SRLW23cPPq6hA5aC2QQMC4hO3fKCsAzrZjkrg9ZOEp/pdXWYnGR8daokvUhO0bqRN6fog0HRd0nd
UA80Q5di6qD00x104HAc/UicJhxQdayml8pcAsiJ3ze8cb+ixYGhA/wTFVaRvAnnFNJbmj5c8ko3
ApIS7lvjku7uW9m4X1GgQCBCbQ8ps3i/KtZAB9Up2aWr4iH/J9F/64Yk09so4+GB8cGGcMc4Seqo
KbSMLrb1TR0vXXkaacSjpjtzUBb0MYAw/VfbZ7HeP9DuLQUA+/4iN+P9x18g3Da1zpeUccKQpZ+y
lD3Q3ggJ/Z0RzERHQ+waQ0w5+zIQGVfD1kdE/Qfuus7Mgyfp+pS2Wa97Cu3YRVlc9XNTIH3BZEDy
9f76Nq2gpIBKPJpEqJdeWwFHTdq1OmUXy2rUY6nT7mhhklgCT9x4KqOqhwQWBBBAZKK9cm0moWOR
tMRgF8zu7cw3d28HTQCJ9hcjGB5rU+L/+nqwxIP30Zywd5kxDqzNdXbhOUZurXwiYI2d2HeT21m4
tAU7t1RZnjBKiJF9Q6tjw05QB9JcFoCwJ4+WJR1C1DTUR4xvF+hgV+6xnOpxp2YL3/UK5nBNPele
OuKVj426gF49zWUjRLcJFoD+K14d3QMgA264+Gc8fcw+d8dLpbTZL6Mrs6DmVPvU8FQ7L32bYA7b
KMFsAK0GEPC0y3DSwCb7876H3Bxz/Ao8s95HpcG0J762mOGM/VyUHPBx45iDl4Rm6XEYZGxJN464
moEbokYHUT3837WHKNkMoJbOOE66VX5L3cGewOvCMetwfzk3l8C7HZSXwfe8FqeEmGwoNUn5TPml
Qxc6LI3qTz2CEdAsZ6hU5U1439rm5oHU7n+srav+kKvqhWvVKRKmi+3VSeDZpRItJVjeKQolfxuO
3xeGNtM6ZYyRWWEDa9LRKel6fkHLwe/05FRWY+jki+Ty3v5O/zEjXKIdQD+FAd6sS+ZaXzDanpz0
0cskcX9z20AAACJhfU33haiUq4y3eTZi2wq6ryFhaXf0xF0tuv91Nn3hP2ZEkBbzTOKOGCu9DPrv
YTxxCAmPxedOnyR2JMsRhQ0dsrSWYuHTuJhUdtDNKHrm24MuCXtrVLuKeqgj4QyhHAl0D4YPhSDb
ekTPSTLxi1p02T+Nk4DRNKPJ6HPVHiMTGPEwyfU5hLSYrIqwsULQZaG7ByoKwJfEF33ZQsXAqcrp
wpQ+cEs8BG0aaZiavv/BtlYIAlVECqhbgFlt/RkfjlOm5dg1rZlQzIpa86L3UKguJy2gGZbGXMDE
K9nkzoaPrNT5mOQEXANJs7CpetuDQ1BfJqBGjMrvKIPcp1r8zrMGsxnTMB/ur1BmTri5XGoYY2Hz
6cI533nO0vsD+AP8Nqmm0Epcyb28cZgx4A6HQXUEM7s38KlBp7WRqdOlLquDqY57NLf+Fj4Kp/xo
QjjKJtM5+OL06WKXr2bPw155IOZbksjkcTY98D9Leb9MP7hGTRlQ2boxXUj5ClGSSCMddEhmSWAS
NgylFh1zMsjIUFICjF9sAGZ4FRLH7PS4bh2yU60ErBjZsIT3nWDbChomYIFe++Wrk3xYi0r6hDmE
6jGaotNez+0/dp1XkotQrKP8uxZUxlYLYKcRPXsixcIGfJ+4gd5U69OhWD7VKp0/mX3bR1mjkV1S
WVHauhT+15Oz0pTcL6ZiibIJ7M0ZmN5PrbrYPiSbp+D+FoiZ///9datKyirSAXzn9R64+YTpAZ3r
cZYtmNjRfT3z9sT2jlyrw6qMEws80TmLe/qsuvu6c/x0eaHV3tVRd3Ik52Q95B8i6/uPAVZr5b6B
hDmKfdc/RlHUolLQeYc+RMD6N68qfNrsk3n2bSIxtfXtbWAGUFHDJPBNVS1DfalvdEWLe8ViBwJf
C0oytRI/ftf2EleEOXngDOFjaH0IkbSsaVuNLIWLVaV+aBbdPPAkGw/WhO3N3Vq9LOZQhI2bvjYJ
vrOVcXXPDXY0E/IFNHbsyFwknXSGeJM2dN0OAncQgOCjEZj4y35BEwzc11QJ3aHUUeMF222faGXk
uo0SesZiH0YLkgd13WnhwJUXyyDVMRu1BNuqfuvZZO4AxM2i+24lXCDvHxIYLw2TEYCl3pC0dk5D
Rr6YetyBe+bAXDWJzbYlP82s/4dXo3uAhqgbTiU1/vwXhvESh5gjMA43Mn0Z8YxmSD09XhR7R5P2
sc7qXdvTJ0edD0Y6n5pSxlm/5UmgjwOdKoC+EDEQMl0lZ3TKzNKIM5RxoeV1mvpZ1l0Sn8fvG4qZ
MwymAMaFHoKYDoI4DoV+A7LG9X7ud90+e+n/8RY/T3z+y/5BZMKAYu3oxqCwKnR2NKYnMFgYk59W
kfZDIX75Zn8muW+8pZ9SI2SJLyOE3DaLWooGxXgsV8yuzZY4GoX+cMyTT2MWlk/kwT6P5k5lvvYI
6o4X9okOkmtAxHP9u1bgPxB1HFD9ihS/fW1Ok4opvLhnLEiXhyIPGx5Z6qtboMRd+I3nG81LoSp+
WfyRouY2QzC4NKFzDrg4EGVCnXBqEkhy80SPFcUFBVVhYk4f1KhLYLppdawaEIOPqr1Ei6v1P2mq
dLsudZpTk5oAz3vd51rRUt/WBoAs8pqeezp9vn+ohDv/3/3BPBRITlDOQxy7Dsu5p6Alo6BWqrXu
cmmqnkW6MVj7xuCyOtBW4FhHr/41hYLXtSkgVWrAaVMjXozIzjNANI+ejvph2RyRFJx12cNRrJgI
awP947VBTmab6gRrY2Z7mrvxYa7UHVe6R5Al7QraBK0ea0a5U+w5AJgzoPXb/c3dXDGaVOt7HHKF
oro3iuMj2q+5EZs9AOdD139rVTXUneV7axM8YZZ0X+dEkuBv+RzaddhodHjRiBdBDbaaTEpauGqc
GycyufvESgNz1h+95dfwmkLfwwiN6SF12hjomXDBD+kcvp/R+5Ifvw33wnnHJYwcBFLWIqtMknpJ
nS2lFjtVtcutL0mvxB2IXPKoHB9nwMv0Vj2p7VNqHyhAtXXyKXW/q0kquTo2kg9knejR4huALO3m
0eOkfWmYXIuT5hFfGuEnieYlAY7pN/FyWcwRHiCr38Gai7kotLc9EHZe+x0E4jreJroWuyn1LW3a
VfW8d1vyym3LR8/JSNowhwpfqTN/smLHScO6Sp8n2n/K6yFSZllhaOuKWWsAEFdAMox2hfACG2c7
qxrF0WKqdi+L/jUzMTBeVp+9EWz5M+heJxQ8vHQ6DsarXsvQ51u7v1a/EAZRL4InXO8HI7bNvAn5
2Kgou2o+aT2Jal76mFfXZLjoNY0UkjLUiv7HFgqy17YM2mQueGi0WOtP88tQ+9z0vVf7bA+nXNpE
3kgPVooiTInhHyuO/9pYgU/vli3RY9OAHMo4Bx7IZbNfzwX90qDLx+30wR7mYAYQjWJAIXmeoZBy
P8Rs/QSQFK7jhSqgKSI81rNZQUzm4YCh3hcqtY0SmVPK+hRiNfjdpdHtQlkRxTGkKULs1s0px3BL
jkfbmOy1FBhs64tB+8CmTeQY2akBt8OYhONAjmpX+8kUd2zZtW37J5u1vYcIVPIczA+/GgiCTUt1
1NoMCGL1CDFfyfG7DbprEuWAlRKwCDwDhKhfmi1UI0mvxwNlHK+uqEu/5kPUG0c1CfPU+X3/A2yY
Qy4KIifUdTFFJc7zG3ahaHTCI6tNRy/gM/iMqHWgVhPkI2RKBzrjAueyBuRGMoVoClJjlHktfHUx
M9W8rEao03SwIXhRbf+oEkDTvdCzigcGmLzzUiw/y+6XmUbaWnQhgwwB+f/5Bav+I2ZjoHQr7DMI
UTyFK7MeTzkvMPDQHIs2OTMVIsjuj0r7kynF55RbR0fpf6Nmhnu+DsZp3N/f/tvzvu6DiwcJQHSg
ZhFiy5SVdboy1sT218pyosyEAnS1Y4DDMM86dOQZUIb7FjeC6bVJIcTUtEmrscIDyFIYC3NidDtn
WYyLPhQ8cmeojpmFWf/qTQxB0tIog6HKXV9hrUwrfTV0Heuuf4hwzzSFa+cI6nrsKYWym8qs+zR7
S7kz6ag+31/0RgCALbBiAKmI448vfh3qbKXoxwZo7phm5q4wgai2zfwFMoL1aAVK/5SDntzwm2mK
2qQBCftjqfjLy2AHdvJUTTt3+gmUxawB5ImyLfEh3yL7LLe37vUvFHYjTTOCbqqux2mT/DKz3IeS
EJgao3nyk2Q6teVnzLXtcvU1cY9VdUb6l2qPOd5ZTFYTF7tOiJbXP0W4bhcKCsYFmxkz4B4/Q6BW
U4PROPLxUHZB1Ya0kFQIRfa+fy0CUI+hN6Q4YMy7/jzgX/JAOuvqsWr03Of8yeb+ws+0df3C0o66
+6sr2oMGpAJ6oPWwo9qXGSQtQwYNyG43pzEjgZtKftW7KqfooPg5KP6uVRhQaVz/qk5vu0Zp8XyG
vFP5RZ/zPqrTcQrVeXmgiaE8LVaRryS8zqUYe0z7e7UapYP2rCUOWNVM+x+HDTz0EtsNuiYrw9xz
x0Pm9W/4j2IPz+ZPkKD4pg0OOQ1OWT83RK8eGZrd4QRMW2Au1XwcWa/9F0FnFataU0ngssVC6Xrl
2+OovJdA+OijPjg/N5oHzSqzUYLGtT8ZXgpSykbVPB9sE+7fX3HIK9fJ+1Wq9KYVbLrVoBvgiort
0Qw7iv6r7bttDiVcX5ltH9IYsq6BiGZaHQxwHsCk8S3RT3+PDx/qqbajOAnIlo24shl0fkeVfp5G
twlZXmY/QUU3nw1znAs/70l9QB8cfFyLcU6JRoHYyGfAuVPvjbeDBlB3V/72GihN1mWXnZUukfFV
bEQCXP2o2qwaeZgaE24mMqVl0WmjEYNrcd+Z+uhnHdNDBn2GQM8TWWf+NgVDaxneDT1oUAYgy772
8noatYINoxkrwzfdzP1GRn60ccchYICeEShuzN55QjgB/Qo105KbcQL6iKLpwg5tGsN+hvjgyl1y
KInfv96P9+ufFE4uqHvBuu5g2gOTvsKamqoZnXYozHhBC/9QGWrxUDIKdsPM1QKVFUXUMrvd3Te6
FTdxlaPVgVQKECORFsZGEBvMMrdiujTfQG547IzsS5J7h4Wxp26M0xSi3kt+MpNBEqo2sji8UwGj
xRsRBQ+xTDR5tddZo2vGHtW94wDC8Ajy72DUhlTvLifAtvuYfvhN65RKYskaA4WdXq/VVQ8FeSme
ytfekzg2c8GvaMXl6PmkqeCrL3SWXN8bLrqO8IBxCgkxptOFLAlIJhSi0MeICQUnWgpeGt9TOtlo
19YmAl2JlsuquQGaneulTJUCQPdsWbE6jDE3jcDJ3qbkmKVZ1M4JSrVSKaV1c8TNw5sSdTW8LYEg
FtY1Qj2bDa1rxVMappe1yYK4o/rQnB9mNDID+v1PJSufbhwNZEAYw3QNDBkh0FyvErdCz9qmsmMv
/1pXO5Xsc/BZzGkV1GSS9Bi2bKF0CRJtTG54hih7rU9dytBEsmOH6fvcRkuu0zBgpeyNuvK97Nvf
n7/3/A4aUShGQ0viemlM6ztlMDUnHpQH0DZbQ1Tn+6aBUqtOnkfmnj0zrBqZ9uOt24BHFTuKCZh1
muq9hPvhaqGdm2fWnDhxlfAorbUxGC28FzwbIoYTD22jKgKPTjKZzdsz8c7njVMB18EQl3DwQOGx
NHivurFOybxrteJASSETpN3oEF5bEWrtswK2lMas3Zh12TcjJf6igaFEKcLEbXZGn4SQVP3EXw2A
3L0s7hPFH7NfY5FHrYzI9daX8EsQ05E5qBqmIdbP8GGbHaUrFJWlbtx2alTlDyh5tzPzdS9DG1JS
lbi9ga9tCc2+xOu70cZdEddZ8QnqWXiG25FRPrXlIgs6G5fGagvlVSREGPW0hXWVEzc7i1I31tYt
Vcb8LYdqIdj7WhKylJIACFL9lFY28A0AfDzYHeGv9w/Oliu9Ex7APjqtYnVkIs2cjLx3YyUDX6A6
DNw3WtPc37eyuVJgKABog7sCcCj4Us9TU11q5sZp8XlqWz+rLL80nipQrU5qtS+SDpHPDYv8533D
W18TRR8U01BvgJTX6lkfPEd3xom1KXa46aruuPBperZS9cHJJvXBsLl6/HtzoG5xcRuCawwXyrU5
okB+cSSL+34jKsoTp9/zDI8XTVZE2fpsHw0JEcCbjGbuutmNR3A34MmM0Sv//lJkFoQvBpHEmfEK
FlQz1r2XOZO4xFboXNXIUH/ETXRDkT4BS28qg+rGYJjxk1/jM3sylj3onSxZVe02B13n4sF3hFEq
XO1iL6WuiFVNTHFjr/knqX1k0iwNyzkK6snn1t/N8OKxgSQM45jIP00VjWYhfOQuxaaVthtXBMPp
ZpPQAAKnliRI3WZeEEtC8x7EEujuYsTp2s/GwWYTpb0T18rXZlKD2W2CcpYsRWZEcOaWQKlSzQcn
LvTM70fVb7WH/7UR0ZENVrsJKPriukwDvX3EiFoI4tn7vryxEqRaeAGuxOqYtxSyO0/D012fMzWe
8/QAKsU470jQmTS8b2bDpfGKQqhBAVcFR+p6pD4EG6pzbuWYx4/tPA+9tHlq0zMxQZZkvi4lKJ/7
SYLG3IhuBnJWsEvgTlwrudcG53qpFkRsNW6dvW19cYLGoL4nq9Bs7R50UDDdiKwRePz1V3xYVq2m
E5urRY2RO48HNy9DotTOLptkvZ4tQ4C9uOtjBpQZN9d8qqjqoGP/gHb/Tu0uqDPv00i5JPJsmkFL
FegXBN6buisanjZopGHGwJhq5jxkxWdmff17V8C9817Pgi+I2X3WErU1vV6Nq27wZ7qrxzEa299j
/Qp1OFl3er3Erp8SEF1fpXlBSrEqm60L/viB8Chy0QdV4/RxSB6Grgk720ax7sQkT82NOwHTM+gO
rmEH9RTBEyB2uKiFM6ixYv8wkz/gib6/a7K/L9zWvaYTM+P4+8v86DZv/93fR561FoSQtr9nKR82
ypi0orS7EfKkbtcjaIJ1gnj0cH8RW+6F+hak8cBVjv6GEJs7q8poW2hqTJrfpdEF4BiDMpskr9n8
5B+MCLE5sTQFcB4dKxlzUAePT/Dj1MreDPU75gMkqcBWmPm4IiFG632aknFQ1XgY+72hv9UT84lN
Qksm77oVQBGioYm0zuGDRPjakY0ZWNERny4GV33jJ/3LtFwwP2vYu0pWu9h0NUQZ3Aoo7oLC4dpU
MqR4uPYeYvXKyrSASV4GZtjaNQuIaGiZrJO6IuzbtLi24ImvxpgofNMH86JCTMEo/DIlu/set2kJ
ERp3D8BJiAHXa8kUa3EyND5j29hVpm91eI6C30g2gbr1ddbojHY8OPjRmLo245KRZxUyn9hins8e
By1SUCPWRge6Qhma1ZJceuscoRsO7Cfe1qDuFaJam5OsMVBCiJ0EWnjoVOO/iRqZ3MUG0uYd0Ivb
Bqkh8AXCpV0VgBFZTr52+LuHOp3inFizX9TubrBOtsf8IU99DSNSQ5OeJ7UME5n0+da+gosW5DQg
B0fOKASMRE+9nGpEi+dh8E320rifPAJT857aYVM+33cWmTXBWRa7tTE6VAFhWmU+NduoT1UO8VLf
TXeLMkfdYDSSbHUrWKEkAymFtTIDKNu146g1KakGgaK4TfYmqOVcPu5173dBy2A0px9/vz6g2fGg
hj8AQyQcbLUryIjBDjUGBwrgyl7MUINx0zksOh8YTN/KS0l43FweZB5BUojRB7wzr5dnF6mhTQ0c
VQcwWAcjxFhD4aM6oOqMJFOGmtg6FoDsIkLiIkY2K3w/1y4WtAp7LW6hB2Gf9OTBKiRkXBttYqQT
H2wIJ71a8sazCPpUkC3wgffC8TODwf3CNS2cTYgh1Qf0w8b85yDjvNjayzX3Qz5jYaxUvKFxozK9
x5TbWsZbQB7QpD+5rQQQK0G6KQmbWzsJJgpomiJlXx+G199Ny0aDzSls2SBQT4j1UndtMPSVxPu3
zVgoDoIseaU+vDaDKwh8KBpD0695Nhim9YjPSxmn6NYVAGdApxKoZhQE1339kNmgDtkp6MNoMU+7
APKPqTL71P20TJI34ca1aeK7QDUVxXgDL91rO7Xd9oq5vgWmkiz+hHbdQW96mVDCxmrWMLEWi1Ax
MsWqzWJq89TUkxq7rJqi1DD7yFg0f0ynMHVbRRIRNz4Q3jYoLoIMaxW1FLy94Y1lZBy5lFl8LpyH
pb9IVaK2TaxUGQiCaDMIhzbBg4klDDc0CEk8yF7bD/XcjxD96SXfR2ZIWMvk9qTtsNjYbv+Ar7fN
nmdLkqRvmkAnZmVJXQd6hQsT81Canq9rmZfad+cT7i+/lmk2bfoZ2K1WllQcENHPKiVX8oxnWmxo
CYQeZ888omv6ev+q2HQzPNPRMUAYAM3UtTNzzLdYRGu1uDT5ELaJRQLFtJLDsGT9r9wDtPa+va24
umaboKwGidDt/MHSe9xqWK3F6tKxI3TultC0uiJAqUdFrUjJIievLGi3dnD0scBYhaa34C7jMgTU
1srXerOKyhgkY0SXH7wcOY9SIOVoCj/VH3oveRnr0FbYRbLkNXkR3qZ4OriAdeDR5YLh/HqPdQwf
zqD/1OJlRzG1fBqMQ1b6e/IFKeMg8cyNywNc9CuibK32IaZf28L0mjc6HLaA/PKt9pDMSDCg7uu0
7c40v95f2UYetSIKgF4E1T4GL4WFtRgjntQe37Kp4qqOFReQXPv7wtrQNV6YK4lR29bQ3EJ014EN
XP/9h/iuoWXdZRRLo7iBqwjkj31g/upoqMlI9LZcA5fU/7MkRPhhKBD8K1gaIVbs/Gir79zigV1L
vtVWFPlgRkx6S+7l4KRF0tS7r+BqCtTsDTLf9z/R+lNF3/toQ4i66QTuWUgqwh98d9+0e+ZEj8MS
sF+8lKxmy/OQcoKMD2SdOFTC51k8txtJMyGVMFo9dPuljkwnp0ekqCyoqzZ9gsSW7Ja8WR4wksg2
gZ0FlgZtZMHde3CCOgUwELG+LL6epEeejt8Gtps87ziarZ8vvzjJXu7v6c13Q5lpDcvIMQCZA0j/
2hFVmpsjHXUlVqrmSemOhVpdPKuXZaA3YWM1AyzsihxZH5zikwF0OIpnJkpcVl2oeV/sX9DV6TAn
hdG7dMfy7jjVkmLqxspwFaCRi4EljNWI7/WaLBhqMNXsTABBWmXyxsX3uMQlZUaEK2dG8B87omfn
XD1meQQNAcP99tdf6GodwtYlEPw1KgsmMruHftwfjhMsE164uZ7Xh/KHvRJcT+k8POr4nJ3tU72j
f31n4K8DVILThJLzOq137WNjXuLPO/gSvH5ETd+3Xj3nn3LapdNpaP6kUAB3x79367Vuv2o6odGM
AtS1yc42W0jTLRn0ioF+9igYh51gGiVh4ia2rgtDXWmdK8EPV4XYytMMraDBzs7IsQNFJcB89L5W
nebxz30fuIlH14bEZ5Rau7bSQxDuDOIVPH5fq/yc2HsMHgaqDOF169GoBK0kQCg8YU03l26iGGCy
tKpzjmPToYNXpn7+17cF/vBHI8LnGXsTBZIFRpQMPFUeLCj9rqr++nDCCqZh17TWvWXGTWarGMfC
rM6L+wYCt6AuT3Um+TK3qIp1KR+MCEsZxoygXGhUZycFYKri0Vg5IW3Jt9kdH7wCNNY8ob7OzCib
gUI0KEYM2+4MnGIw0RbDSLLyxdYHtNf3r7mS82Dc79r1s2xoprHO87OXnVvLQZtq38lG2iU2RFUi
c5nNItOy/Dx536nqBesZ7pisTi2zItz3Jsm8pqdYCbW/Wn3rQ4GL6dS/f7RkRoQIzut+bvPVCDSW
cojNaPMQWnkqece9s7Bd5S6rBAygEsD44HChNnj9VXo9zxvoklfnfix94maHOUl9YoLWOHAZeVBZ
GzUgowAzwFlrXkHnapR0N/YV8NokIOVvOM9B7c2jnrf+Qnl4fxNuAxne52g74xeifm6I39NTM94C
x9WcW7MHdNhRyI5pdhXkkPeMZoPl+/v2bu+ba3vCl4UqS6oRJ2vO0EUNzaUH3cf/0oLwWUnJsmXg
pDlPJA1s+3cuey/cZmvXSxCu5VFN5syysAT0M0dGfVrAjvJbs59pY4coi0b2JLlIZbsm3NIgCcWT
si2bs9FYoWY9jI4q2bWNw3DlB+u///As8XhDG5YUzZlp+2nx4sU6WURGdb1pxMHzEYy/qD05wqeZ
rTxLy+n/kPadvXEjTbe/iABz+Mo0QVSakWxLXwgrkWw2c+avv6e1+6xnevgOsXttwBAgwMVO1dVV
p84pCzA+4iWCwu2vvoQPCfP689/vMnb/44mOA4eq+vlo0kQs0OBaFUEWg+YTPfOJeofusDUw1MLh
QTkIwQ0yQRAd4/uWpQY4bgGtw0EGvTHDMX8NDXot18jkl6wgyADNAVPvM/knftNSq0sQ1QSp4GWl
+Ahq5i+woQGzvgZGWdhmWBm0zYH9BzUMvlE2H9CI3Ot5EVhzXtyEeiz7VtL8uL42C5uAlTsl5BAQ
HAH4cr42EFkxSzVTi4CIUbMbobn+JowDsVuk79Zc/NLUndriNtxgpjJSw7CVzM9iVe807WXEnazm
a5SUl7A4PBqRsWVpGESFF1ycbT8hc9LrOKGG4FNEBM6cdpuyrh1FoW4vQjK1iu5prO+a9uH6hC74
ozPT3IQiqZQxZgicKlTFbex92aUIRePCa+mHRWrbEGjQJdNatWtxcsHLjEZ1BIuQfzhfSCkNGymt
iyJo7NF8pKIdx1uj310f3OJu+WOEf6WCIAJcIj1OsgiO4LB87ghEhHOjX6tsLW19pEqQ1kdrMPL7
3CQCJwotk27Crmxjda8UxehOtBrt66O5jOZZCg3kIaw1BDKw7PcnXlY2ay1Vw6hE9IS6oJDdjEZ3
h0zYe4K2VttS5ZXX9+LsoRkE+xGacGAIOrenFJ2ag/K/CMykyL10mgtPoLXpF2K8Rlq2NIHgN2RF
GMbrxfvCJu00vVbSMrCqcNPIDdpeQ60DRub6DC6NCLAiOA9AUNEjwW+6TsrwBUUZNObDpEPxEy+h
Juu961YWBoPkAYN+AScF/86tU5tQEyI/bRmo4gY8zrDwH+IuJEYQEoIRHpQu/FUYt0Sgcd1XQZqU
D2ZBb4p4/lTl+FPLlX99tYPuAk00eBmA9ATV2/NN0NEszSUryQJCfgvFT7wKVOPx+nxdrsq5CS7G
ZbpuXV+QLECxb+wTG00WUv583calm4MN9DsgUQugKbbA+TDmGDIVtQ4btK92oQ6C9OdquDWjg0I3
IvhpxJWdxqblPG4/t8dNG1iFUTaTYc9CvkK8nZw0fx7Mnbgm2bg0d4iGoIqHnDpSMez3pz4hxR9k
8LOghJJNHuk3NLlVQc5wffYurSAcAvEd8mFggoGhcysmKSJdyMcsGEfVG6dDr+buajLpcolgxFRQ
zFYQFSGKODdSVXCelY7H/VDNTjEatjqg16D/SuLRQbNlsWkKujKuy0vo3CTnt9tJbo2ux0ufaIIj
DT8MoPSwIYa1tP3i/IFpFKlSpHsARzgfGoBFiT6KMuwMqpehQ8oC08AqhnZhNEAeMEbTb5oKnrZ8
KnEJpbqRBXJJHSOU8CrLkDQQj6tLdenh4KVPLHF+dJozsWw1WLK6n8l4aw1rWn2XBoDIgpoAggPU
4wDFPJ8w2RQkJJSm8KbKtnna+FOyBs+7nCzWjsTAn4i9AP7kLjfw2itS2RTWjdDVXir8iLIZzd35
nrGzXz88l2w2DIsF8BK4W9CQhOff+WCmWSpB6FiFgFF85K1riT9Q8ABnf2jLky3M8rYX9mh2Fszp
rUQmoWyDqN4pbeJpaw00l/sQ+SzQOwO2xaDpfKdeSaxuVvoZdGeTOQSl0VNvHlAmqC0x266Mmk3g
uQcEsRzjyUKBGFBLi/MZcU2AfU3bELWQdlOan21MPKUttqMg78eMPui5iEx+Y/f0DaTFz4VMVjrP
FgaLSWc1Cgsg1QtmwwFUaw1eOcJNqfSurARJ9JxHa7mmSz+PByIaxBEe4c5HFfB8bccC/MFDiwxr
pYa+pY82vGM0Wf4Uv3bK7+tTujAgbFQUQhh+QMeT8dyWqdWVUvZREoCz8Y0ar7n0mObaj+tGFk4e
HAiuStyRaOXkSQ6rJmvTSkujIBmrzp1BdgbOE3UNp7IwbeDzxX2MKia2Bu/rZdpV84TkNNB2t2Bl
uVOaO6I+SlkP0dW36wNi0cP5PsSrFxVuSKpJ6HpUuOhCzsD1H4cCEnVm72Zxs0NyOlQaHwrBDi2/
Kn0luX+5SrCHpnq2SjhhvCBKFyNknmMrgcbltFXjOdBK4cYCkcb1YfEzyLLTSE+ga5uRc+HH882Q
qONsJGmHJGeS9TdVI1QoIWW5LxYCYmfwhjoEs/EvjxRa75B4QYcBcD/4l5dszUhEVbxCSdDke0F6
ZiWl9uv6uPj9BxPohWXqpYyh8aKw2ISJkctpkgaxgfacYoyOkZattWlfTp6Gxwa4hrDRZRQw2Rqe
RE3JYBLIDrZpEALCZgJbERqyN/XDewHGQgKJ1Otj4rcEGxMARaAPA1jKwLA4c1AdFTXwuAVGgxQt
mOQJeltertvgo6dvGxANtJBTYuqB3H4wOjMhtTWmAZTDnakEJKf4rY8P4DKwx+4pq+2+fv33FtHZ
i7sEYSceb1wmc87kJCvNlIJFX3qvu2R+gHTucG/CsbtVU5NdHOrTZqyGZpNWzRojF3+s2Xhxq4DR
CekLMIZw4xVHkNTWIqGBaoG/grTmtuy0X605uN0wbpR5vxr0LM0wMII6m2M0+hrchTbWrZpAMIUG
5gzBFnT8Kk44tL4qVoZNhZQ4GlUKL6vFEApTfbNy3i+iCAwY73Bgk+HGkMvj0bNCJ3TmqNE8mDsT
wWpS1RtNor2jQi7GNZqh3IhtWXmpXHZbqQTNtx2NxNrl49gpdq7nkwc16v5QtCG9SbK6OFAIqK0k
kxYOL/rzIYqGEJdhwjhf20cahG8UiQZQukk9Kqj1K9WEeiUvccHb9D0VTFASBCbAUvKdSKARy02p
MqFa/FyUX+QeeMdioz+BiDG8TWWnhGbApyJsr2/3BZ/BYPUAPSKcwRHjDrGlQDpvlrD8pfRV95/x
nSzssyN5vm5lYVufWeHCUrUzigz1Hhqk+U2E4CiForrxBD6sSqO2uEbzo3N3418T+WdM3BHWlNaI
SqLQoM200RnkOgJ3jSZ6IVVmL2rayL0+ugVHCKwI6D9wdEH6wgcXfZSmjP+HBlMBtkbc9/tMXbl+
l5YJwwLTE+NNwf927ms1mnYNThANiq6EeKpIrFs8iuJ9LlHjoZDpbJf1WqS5tGgAqcAZIqxm3Pfn
NpFBSto0w37swofJg6KsLc3vcfVFPq9P34IHAr8+8j54sajIX3F2JjOuRKPGM7zpBTSVQnHsADG/
5rYM88qbBkHbId0a302F8AbU7FppbNE6Y4Jlb2YwjHCbRUjRnQ5anCyoxtSP6QA++urFqIDPrr1e
qI9zE7/m6cqOWdqhCK6Rf7SQKkMLyPnUDupQAceqI/MQpjarfY7xY1gfTe/6zC5tTNzQqMUgmAfN
Jvv9SUCQJ1prDFCwC2i7b0BGo0S35VrJf2lnonXyu5CLjkOe521QtG6YRGYjsY0twAuQLDBqe1iT
p/xuVTmNeNmphmw0oGDsXQL09PlgIOajDlZW5sFUPiQQAcwj0QEFN2keFdEWc/DtFX7WAVPwWoet
LZT3heWGguXVemQP0LOMQwUg69ZAY3Ry3wy/pHgLjdd9Oa+9jJdm/fRD2YydzHpX4vN70uSBAhJd
FKyhje7PabaytpdbCI8Z8D4xeUvk//hmfLGrpmFKgROT++f0oODNPUt0C2rytWvpcjhIzjMSS2Bc
wXbCu4G26oBmLMU8GLPClsDZJEhvVUdscS4cxgmiDcATtfGzlB5NUcA7PwU6dbb7TvNj4eP6hl4I
F6CbAoArLklkiC8ei/mAZrBJD4HHqf0u98I7am3a+SPJ9ggQ/LgdttksgzMbEnPjR6klj5VSO5P+
NST+9S+5gDDg2J59Cee1Zr0qBRniSYFuuOrkAfF033m93/t0Fz+Y+36nHIreTnu7oX5Z3M2pjf6L
699wUWDjv4G7VksFeBBwUyPF7P4avNhJPbv71d6tHb1vkMz50TsfK+cjk7oVhKy14CO9zpP8Pmh3
qic9WX6xx123Tx+T/XzT37Rbw3sAe6wvbMAavMHZ2kT3X9vsWNtoi9r2m8LNPbAN+8aKO728qfB9
eO/gLLD3m875uWqsSQUi1Dyo0rT2U2XG+TeN2pFo121EjSheE+uhl+ft2hIsnEJYZjkSGW8Gg39y
KTMlukxIHqSzYLflpuqcmtpNu7u+0ktmwN4EUD3r+0LC89ylZALCAnGs8kDUKMXLB6oRanFbQzQr
WUvHLM2ljtcHZLHwYIWY4LkpC77ctEp4r7EGWZ8GsGjXB0p4AyY14HGqFy1dczDs4/ndxaInxpWL
XgW+G2I26QQIVZwHFPpsYuULw6eBgZHXEE3soYSGcgqW2CjQpO2w0vJ90bPATtCJbT5jg2bIsAUq
Ng/q+d2KN42EBHb0QqsWakJ2VTx243vR+1G38qJYtct5jxA6bSkpYNcydd8YLDdrHop4J+0t7COI
Zc8d+B+n1wLaINd30pI3hyAOSpKskoc08fnyErmY836qcVSEmjhxmhMU4pEzkppirca2tJNQnmU0
KAitoOZ+bipWpwENk2oeJBpofq04FjYdWHJsIxxmv7Ba4hHd6EBHmFcrx+U7ZOS31Ilpi8spDlk1
U+DY8yDSNUdJ1WdLf20HX7KI36vtTmohq6h6M3g2j9bk4n05jPtE/jnW9DbU683UPiBRv5Uf9Aqv
zOsLcNGSy7bc6bdxS2+oiWKAdwRLb+1lw22kbRSjTYVxefnR9GB5I94suL6sldviu2h2OSmssw00
FBB04QwPeltZVY5JyQ5IpOzuwYEe/tAL57O2JQeZFbt1qCfbpf3zBWonTuqizcQpncSPfPZz6iKe
8sKVMIZtgouPQu4I2XQGitY4z9bWrW4J6QAHmm+6pHCK6X7O/ILmm9iuiGXX8xpN3OUJQKcgWwQg
VZHy46vl0HIZ5Q7sbQGhs2YbdXQTWmJkC3G1vb7Sl0771BBS9uf7n9RKI6tpC1hfb96EqfEzAp1X
rZpOLa5MonoxicwSgykzgls0wJ1bgkTRgCwKgBpWF78hu9Q5Pc3ilUt2YeOeW+H2T9PpXdzqPZBd
hoUgsHXk8tOqKgcvOmcqZjvWIIvWQdxA8CCr0Nilpq7k5haXDllvxu2Ozq7vLzyJrDV1mIWRzahh
PSNRW0u3ovx8fdEunRYGid5j+CsFGQT+pk0qs8lDcSiC4dFo95VTavYcO+GvNF7xA5fvpnNDbE1P
xmLKVU4M4PGD1kJbvCuUm173tSexXjn2i3a+zzvLcGNE53amVFEr0omYs1bDafopkaPVdE5S700Q
4V6fvMUdf2KLrd/JmOKwrcwygq0W7ECKN0mxE1XeajLk0mdg6k7MsM84MUO6WlBDcwS4y3Ai3Ubr
NPBPkTe4UeuNsn99TGvzx73mzMiss2ySikBPvsyYIDF5oMj/Cfoq0c3asLireerSLC+pDFhXV6Cb
K78lxljbsjzaMtDOfe6Hk3Q/KdFKZ9DaANlnncxmM0Avi+oYYD2rtzRUtxBid7VhixyFbSgryO/l
McLpGgbLsfP0tY00RsBPazA2foXJhya3tpbZ2IxSljjGwygNK1tyeXR/DHLLl8+AfUwVJlXS3kho
N2blNLtQvdcP17fJsncEver/Rsatnt4jtIpBXBeQJOh+aIL5NLXeQF6nut/Mw9ZC3G6l3Q7vdLRI
rezR7zaU81uUnYg/xrk1BD8vlfAGLwNA13M7KZvUFrQUmfwasEs70qdfhjShWAEMpuGR1AKZpVIl
P0NdJ66ekXxvtgIoPgUwea9MC7t6Lr5MB/MiXknIIqjcWc0iqxfCAWi77C65qRzBsIXn9KE7ypk9
P/wXW6xnm0lKAZDAuTpNyRormXA9xOYmUX8pha2Eo6Mfm8FpxRfZRIxTbv6TTQtpPGSnWHvk+emx
KG6RRoMvav1J1LzQ+tVXRxka0MpBGJ6j+XOsVm4oNgp+RsHyBnA1UodoH+Ou4VKSmrDP4GTnMn+I
Leu2lSbv+qiWTinqX8B2sJzzBXfEIFIQGOYm9rKxbeEGhuwm7gZnEB+ykNpx+1qp/64Ey4gDoO2L
ly0DWiO3x50eqyOm0bQGxE+j1lHaD6l5DueVI8pun5OJu7DBHZKyi8chL4TxAK04kBOkDniznT78
cX3uOIfzlxVQRgMVw3AavFBtLpQpDet4OoTtLB5jZE5cpJfJtiqlzBPqRL7Tw2lYCYy4qOVvoyj6
gtwNHIIad/FWVtt1SJyOh7hWdcbLL2TQi42rafLnRK3fQQGk/gR+t/SHWAib3fUh83mob/MAgMEy
6Kvw4uMOeSXMs5AJmNmBlHfmvBWUQAP2ueh3PdpMB5kcOm1rDf8usvnbKpKgoNRCYMMn0XWtzmcy
kOmgdgdVoF4Xu0L3Ouj7IX66PkD2/fzOgQnIsIEbBFpN3PQmKRBQsRWPB8NCysUMaz8sUt1GUUt0
lFBdeyIurSZe6GhWA4QclJvcnWVk6TTkwIkdpkhpDlYzjImtkVrvfSueZoqatwl9wCmawMQT6kU0
/4eJRZDNclpo/9c1zsOodE6lvJfnw1zWgC0mrplZ27HNPqkwvihKvyZve3FkoAODAgyoDUCJgywX
N73IP1RZX/XdIUasM2mQyUABuO7fhPg9X1N+u1hKZgtVbjwfNCQK+fSWpMw1bQSzO+jJ4OelDKJH
4DD7aCfLK7N4eSpginECw0WjoRzYz/OroUiH3miUukc1q/P04RbbdaOGo9+FH9Qo7agr7S5Onjpd
WIl5OPdtgnNZhjvFdcSmFGX1c8NGBqXldDChll5Gzpi8mfE+iQELgn70Sx9qm1VdlYVJBaMCEKC4
KtAroyvnBike6nORJ+KhBjoTOlJhXD7KI8Ezvl+545ctoaAF9BtwJ/zQzDip67Qg4kFOfpYykHYb
EiFlIawB4BamEI040PGAiAhLXXFTGEnJOMazJR7S2rgr5dZDlBSgpbUyarslJChH8lZkK0XepcGd
GpXPp1GKYi3pgEE4RE3iNPFOjD5w/ifl7V96M1DCAF6F+xbjA5CQu2sJAsWumjC2+EOExKdMfuhy
5UzKyq1w4cW+WycZVQkjHcDNdD6aso2aQUob6VDG8Ys8qWhmcjNVulPjPgCcoYt17/q4+KQq9j1y
5Ay3iCwyiyO4gUW9FInKqKoHnEZ/hr4bOgM3JrWcXKY2gSrLaIJ+vCuPlZhCHOt9xfzl8iEjAdwV
ZpVB2GS2p04eUn0dCoWmz+ahbToI+NzlRbrJa9TNM68Qj1byVY4vZH7MN5WyJUnq6fqrgDaHlVlg
XuXsrkImDemLb+IblsfnzqI15UoeUj08UKGOGUJGuBkQS2IupDXc3KXfBnoeuD+UlnFVoSnkfMCJ
OVGJ6nJ8zETVVgJLuK8aXEulE6bPK3PLvpobFUrziC8AtEB7HI8RGPA0yYypS45KQ7V9FFW/hiGR
7tIpl30tF7KfFpXBHSNC1Kuh4ryrJP2+SYdmn+btjaIL8krAdTHLGiYY7cFIEKE/Cim186FrpZIY
pYTv6c37pn8a8sFLDcVfGfXFEYIV6K2wuhaDlvCjTtHXI8Xfo47c7Mu47923cUu+Emd4KaCSWzqm
TT3DtYg9PqwSN17eX9/W4daBz0LrAg/vL2UphOZ8nxxHM7W7+cnIjnH32JoJ0FhfRVl7MorB05pG
EPe8YehqtFkCRYPWW9S7+P0rypDZBZA2OaZV5GkTmPm03F2ZV+a9z3YTZ4N9w8lJxahQA4nZ6v1C
aCU7xLW8pLD7r9Iun42V/MryPJ6MiNsrQkJzuRfb5Nh5w+ARwdHdzo0cqXMN4q5BPtamjzuTqiag
LbqDMWEkdqh8JLG1El3wHA9/rxAoFAE8QBn+uzJ+MntKaGVdNGBfIMW7S2+iR8vr9wAE9J7o1rfD
VngCZ8AaqOLC17AlUxC0oWwDQeRvzfcTo0nRGnoqY1wEN7EDxig3Niju49Y8NEn6mslrabELb84Z
5FaN0hj5qwh7JMojO7OiPZHfav2XXvYr+2PJlSBOY7xDOOhg8T/fjE1S01TWxuSYSCqKcTqURigi
RmcwxTWKtjVT3L43YiqD2AimJnqcBAhiWKGN18baBlk8Xng6oCUDGb6L+FPPonSc5RDHS/yMCmmj
x+1jkym3ybintNwpvwe52glUuEuNNRZfHkT51+Y8sc3FUDRUanQ/WclRNZyZOonplj5YqurwrRJu
K9k20l3UQ9zXxrPmuldZ2DBgxQahL96irGWWW8eo1hJd6nEsRKPYpdV0sNTRsinaGZSuJStzvLCS
gOYxSl881IBJ5YzRokXRLMFK1hDudvBaPAgA0W56U1kZ1cK5Y1V5iIkaoPXDbXS+O/PBpPgQrKV0
r3XHSvUSBelaL/uXHCps3Vh2EOh4xCxoMOBiN6qB4zkHLeIREflWsJ5TekdMaSXLdBHVMyPor4cb
gagAYPLng0HVr467mpIjGLhnEiRt7QrSgUgbqF7aY9m6irASBPOZ2b/GdWKScyOpEst4p4OEv/gC
AD8u7F+5a758yh+S4ei2bNn6tllrM+Nz0X8bReIADQfoz+IboqR8RogYZ+Q4K072Vdxlr6o3bOad
7pTpLusdcwVGsTyvf+xxu7EhWgX8NOz13d76WdLHWARLkqNWAGdv1jBga8a4RczrSWiJUoLNNLag
aYrXX2Q6xugawjGzdsNo4mmxJpt0+bT43jl/RsgtY6/VpKMEI4zCAdCBp0q0x9QtlcGhyuil4Wc0
+DVyNdqwcjusriV3oVOdKuI4Yc9K70VHdr1kboXnKpqOpA16qKv1kNM0+9ixyF3XrDENsLnkAiUc
mD/DZt7h5NZV0VYsZuD7P06qkHu07GfESVXuXfecSxESHmxwnhrTokeV8txMnZVT0ZOcHPMAPsKW
jQ0tdolsN7FXC/Yw36xVhRb30IlBzqtlgCKAHR/LqTvzlsQ2hHFttJRMPz+uj4wHovx1Ek8McddR
FULDUZZgKPkxfZVH48b8zH6DGmrw6L2U2e/UVvYvgVzY8+jkB8mRnq9/wPL2OfkA/miK6kimFtun
mOzoAMld5XbwRX9wq6d2Y+zcFXPsHFxsmBNz/OEEPnPuR5gbXSg+v8qfD+p96SmxM24C68Eln9qK
xbWV5A5mGbdaBv5hcqzD214FNP44INUgMQxNfCieCFkDfi5d89CiZASsUNpAXet8rwpSX6ADBCs6
lHcjIEX5F32tC//6PC5P4x8j3KGvlIhMUdGQY1jJEM2e9bdYriUnmcY1IaylgIlBRwyWNQTYn89S
5inJG8i0kWOrETRl7Cc/3ClB1zxr+j4i71W9nZ6gvweyedG5Psj/43D8Mc2N0mhkEDtAzPRojvch
/Wz0G6V1GggxV5E9iTeN7NbVu/7U/SadozY/IjW2w3cK4vumetSsn6rpEwCZrn/U8vL++SbO42XZ
UIE/GNMRESF0tSrt/AyiWy74Oo/CPHjXra1OARf2IEecJYVR4DJrYr/+pgagvU2tt0jrH9oWNfFx
r1OnLPfjV0yk3WBuR8knKYRXgSpOHHnGRfuoKLuOruF9lk/Wn5lgvz/x/SAlBDMLWx0xu5H3ujNm
u962nqMHcY1VgjmFS6fxjyWeb01D3U/TCzYJWi3Z01QnbqPma0z1/4cr/GOGc/qFasVmOWBAlvUs
G14a9LWdKnbmmj/JPv68vrK8LvNfnh8ctiwPD4wBzwQkxJ3QRm2PKybzROsObM2bon9iElaT7FfW
M92R+nlonJvyw2xups6nwg4Veunl+ncs77A/38HfrbqVjp2owpXk+raYHQ2w+Y0631J9wmm/z/Q7
QADasrFlzR2h0DEWDSuHgOA3SJtHIdx2wm89s9XDymctpLbQLPLP9PDvCtLPpUIBmjj2ffwimH7e
bKcYKuz3eKw1tHhUu8qBmse+Lrep9S6Tl6y3E+mAhP+kEC/vVPRzbMvJzyuXasmOyrdRVrhzbdwo
g03NCUKaa2WVZVd58s3cZT6gSzjNUdc4qs/FKz2mj9Vtthm94Un9GT+mR2GtDrh4C5zY4+5uyhSD
IHVOjlUYzf7UQK5TrSC5h6aeVTnUpdMO7w9FHwv3ALQPzk87zSC7IRk4HLkCyHcBssMs2on9QbHc
Uty28YzE+ZMy+3rrzGZvh9nTBOGYyVYzp0Gwb7R2Fq1s3cWw8PSbOF9coi9VKNsK8w1h3WZ+UQV8
FkncQph9pX1PqWmX/StqGP71zbm40KeGOa88KPKsVi3OTBzdFPlRAS+zktwbFZQA7ovER3UyRCOu
WxoBhL6v2156b5+a5rxuOVSKQWaYLkUB4rNoqo6CrJTs+Jcpr3WhLfndE1vf83/i4fWytkiLv8e6
kGxVTOxx7cgs3aanFjiXq6pEalBsIsdMnrZ0kndZ1WznQnZEI15Bli0+0QA2B8U1CAoggMfZihJ9
KmURo2lyD7eiJ/w2nHJTOuNtfzutRAnLW/PEGOcK5tlo66ofYEyEfK4zdG5vlDelF4KRNe22wvxr
0td0kRdzCacj5PyBoKN43SjwmXKf2VPpaO22lp36ybqHUEURJTYyGWbnoG3BEH6ALPX6zlzyRqfW
+dB+bKghN/B+YWUWmwg5IdcaVdxbA8L766YWr+pTW+xbTnZmXOZ1XoBr5RgVN/rsZOKtJNbgE741
O1sYg35InKi+L3xzLRRZdIMn68q5QWk0xjmdYDg2tqPyVSGFYTmjDcKXTWJ8GE/Xx7l0CZ4Ok3Nw
qWBpdYmX7zHJ72ox9whAVuhfDHtkiqIZ0bB73d7y6BhLHCr1rAh8Pq09SGqEqJ3g5Hca0wtGM4RT
Dpusdc2jUq/mYtmJ4+M6gIH+Mcft10hJwRFnYngW2stLL7qVDoYD+THEE9ArRxZ67W226NCQQUSJ
EPymyKWfj6+u8y6rQxMGY8GylSGZ7VlDEuH6LC4VQCTGgPc/M9z1ICc50IAJ7mVC72MFXdG+Ud2j
mR0H1FaZ6u4nWHOAgtdzu5hiW5EdQ19LCy161pNv4O6JsbTQvUDwDQM0wzfKjSTZ4meRO2Xzs/5Q
HkpXT++o9GSW+0bIUXpfyzHy7bjf8e2fSUCv2PlcR3GfCLSTcDmLKLLuo+c+tzXzuUuBFtpUkCRJ
t216SIfAfCx+puXGEvYJRRvgRJxeJpvMACOe/JBUL4N5INm0+f9aIwirn39ejs4/JF/weZm4oej6
6e7idtO1b3Pq51BZMP05fBTSoBX7nQihGjL3tlmtMaAunu9/FumCanIOR7UfZB3ps40Vuxn0Wh6P
a+Ici/ceRFqgO44dyZTWz0dKZbmrxEhOjtZNSlDxkCdPTT4yI8jbV1J3dldKbm16Wv+yMsXMW/DH
+9QwdwzmIQXp6zAlxzD90cVf2dMdQPF7sbWj6UMgdvf2eN3g0pYHvQ04elCOYDRq5wMt2ymGonoD
v6ERtGjdi9lzE6FDiazF3Utu5NQQN7CEzq2omBVqjeNgl8ngaOaP60NZ2hinFrjTG/aVZrQNhpJq
pSNDs3segpTeD+Styn2tX5MeXjQHVDQI25CxgtbA+cxlUqIKGlupVqqcqszdMKV21kwgCNKIA0JU
yVVI7V8fI9+r/e0hWB88DIPVBtWqc6tEEowSGpqw6rbvwhHssVroPmSJ3W8rN/1QPEfune2/RYHz
ZvlmqHQsZ3GuYLZDbt6u76NX5SD686v4U/gv4e3JCHkGJCnJ8kEfUBwjNHT0/kYx3DZ61K2VMGEx
2oRmITLFDGyCR9/5TAL5ovaTwtLVaSfiBSKMbiInxTO6vwNZz+vHekonO6sqKwBNTfugphrZXV9N
tkX4w376CexwnkRkVmMqQtYRcjQkV61bO+52fT7ZuXkjqCvB9dLxA4LxG/aCjjY+I9mJLViQKqSD
IrMy91lZazZSX4J7fUCLCRoDrwVsTXQ7ozfqfERG0xe4yPE2MaZjH+2H6gfOnTJ/VZ85IJugbetS
O/mYNZ+8haI7WNuw9MAD9Xb9M5YGe/oV3CEpJqkTmgbvvSgS9Y1elEClihAZuW5lMaAGDhVQLUYb
iC7588HOnd6HDUHwTmMPbNwQf5E9cAgKxQMaqXBvO5V5KwZ9+zGuZve+zzm/dU5tc1unncfBqC2E
gfp4DyWOfdgK+67Idtn4LIv7XmRVSeKMzYtcvic9dSbJT/tgElBn3vXN26S5Pdlq0q4pfOx/Nwp/
CyXZpRLZqkkGsQ1hR8bUS/rNf5ozPAaA3gXmm58zXUdjVDshWh4y8Ae9FeLtPGtbwVZBcTn/iNNd
gnxoXfrGyuXA1uJyvtCkraJFVQKy7nyt2tmCtDpipGMTq4DYUAtkFkpcbSYBUtHXx7i4+0C7+D9T
7Io/OdU6HWbaDzPKNegg8OK2nLfoL3m6boRt4Wvj4Z4BvRkCs9mKeLaW0jbdx/Xk6FFqx1F4DKPf
4WB6RrQGg1qMikAr/s/I2MhPRtZXIYBLGRbPlKJdBFUALSeOoeC52iVupBRuDHSkPgdjY4tkcq+P
eGkFQWXEcErAQ4NU6Nw4uunyfgAb31EFTZknF1ruC2ksuCnR8//glxnVq4iICKScPIexALkvtNJb
LFWV2S3q70nvgqvKE3vdi/KVCGxxXGCAZDwbkEfhXSYyrJU+kTg9KmEM9a0YENtkaBK3y+e1x+Oa
Kc4vqvkEQEuWpceqpfomxXPYS9Mo8cXMXEvmLDooRj/697B07ikjdqkQykSnR7GsqeK1Zt1SO7Ia
o/PrpJ+r23CWhmzaCxpyWY44KJCfG5IhBIvQLGleilJh4pW6nChbhYSptMtmI+puWkseZVdOCH6O
lFypnG4whOzRiIqk/pLEuEIeUZfHzRRqpLC1vNanG3OQQXkd6WNTbWuxhP5M34tNa4MgozAdHCM0
ba1dDgtegAl1MOgSsgIgEj/frtaU0aSSlRQRU+W9zXblfjZOYr+jW90m4AG4fjiWLl5EhXiSAXwO
uDYvdlHNKZoSzZYea/ND0uu9gTspVMMYiArxKBSfTQmyJgGpZzoH3ZTfDomnpk/5EPqD8jkKx1D7
gALHx/WvWgiRFaRi0FYHpCsYzzinm1sDbccyyo5qXNuyINq5mPs6Be9Z6YNQwS6Hl+sGlzwULH73
S7C6Ky/QjMCxbCYhyY6t30p2DiFUx/5Ufs//j7TvWpIcR5b9IppRgOqVMgVLZpfqF1pVdzW11vz6
46i9ZzsTxZuwmWO7M7NrbZNBAAEgEOHh/jScoF3+L4yB95Yq/4HZEoCuyyVOh0KvQOMEKp79eCr8
obHG5/xgF3fpoeGAgTZ2LjAcf01Rbzs7easYtuSRjivH9Rwb+mdcx++qVPCOvk1HOrdEv+TMkjqF
IcTIYGk5TNkOTdOoRITLE4QqQPy1q4Sb0oXkO0FXJlqMnw3xBV3N6G1O6yfO7G45D05DE0y8lOWV
vbELA3p6ddEUp7m9mWU3m+1cnF0TpFNP8mv72DRu+RCVVKO9EBcrTx5L2YpnX60er3/IRpBO4TP/
/Q7m3mn1Zk0boSpORdFbIDaRGqhnUmhJxKOE2joyzi0x/qTVpTahq7c4lV7yUPGK8F9dWEzIcDEQ
xof0KFmWMsSEJoutV07a+mn2IwW11LH8bD6q2Bo/V0ASbPFl2ZVPxu2EhefFzFuVU9pxgM5C0OdR
ZcNL9+pzEkO9pod7hfftXjNu68GeHbGzzMFq39rRlqZf/TNkG8vW6hQIlt03oyX5eovHZsnFrG9u
KwD6IBlJGXVMZm2Lch1zucHXDIcZAutr+DYKx8JAIWqpd71wBCYgVt+IdjcPvVeMHchbk4Ma/0Oy
Jvq6VuBhIOwGiBLEhcw52a/ZLEjKWJyeJfIORSTLMCCmM7q5CnpYRx53oXQiwltG3ieFd1FtrgjU
3xFVQVCFNmNersjchE1rGDP8+xEtn+6e7NePxk/8Yq8/jO4TqOBs8cN0RDCgdceBc65tufxf498S
nmI8tmVN1uIEdmAgFbpjIXKh9XQRWb+nb1Gw8QLDDFGwywGq+dKB/lqEy60HrbZz4nUodkDr1Faf
2ycTotK62/IUrr4yItesMukhFU2KIB2mI3NGZ3JLJwGDntffETtcrNkanOxeOCju276/U4P5h18+
jrfzbbxT/1QOKsCPycf1Y+wrn3Htg5ineYzm/s6o8EGqJR+699r7iO3OTn/fNOg4GJ3BVU/mDmJp
n83uoTqa+Mb2KDz+6hzdjXzzyXCAFdj3u+gmt94Qz/kS/r3V0v3hR2rl9vWPZYkAv3bE+ZoxTtlX
TR/JIz4WBJjoMyseEs3OT70tOPKLKz2q7rALb8WXYd/bu+umv187QDIj+KfIbBQ92Ry33DV6SsjS
nnIBAh8gmjRjDyXjAccTsmwhkr7X7dGRXC4LWp7gnUAUU7AYW16plawcm7buT8YTBjrufwGi2T4X
Di//upHvonSiVNcGRK8QcmcOGXUiRoEOORhK9jEABsOjKQfTRCx9rh0h2zcD2oQ52HC6tdjB6SDm
otlKUFGLzI3WmWPUVFXVn0iqHqUUHbtm/LsdFW+U6z/X5/H7SQI9NxECVBKsoauLce9wLkhiAFp1
ijoxAK0EXlI8ScnvkcClCcYpjXQqa21p+pM+zV7e1ajx7ZrGSQwJGBnOncAZDtsPVC6ZNqgJbM09
eYzyzFNCHgqaZ4JxCLHW0koa6HAWiAlGqpVGL9fX5PtewuLjqQ62XPz9mzRL3IVVM6o51qReoGCC
5qwuNpw1qRw1r9y0mf6YYsvp9+XZZK504G2IGIZFfyrC1Fa0Zr8YkVUW9zhPrGEE1obsrg9yaxpB
lgAiAypwDQKey+slVVK9JCWmUV0XzV30FIxQmvh63chGrpFO5V8rzHUyRS3JGwnu3VjdE2jBnCx4
CQdrPdhq4sychvDtOfxrjP752Rsg6ctqVc2yPy32sljJu/mzX0Bb93x9TN+Dr8shMdupMFuw54ew
Mnvxj/iZdwNv7da/MwYOjctBSBNWIepx9qgdcYX1pJojArwTOjUGwrmuto65c1PMTpqyGoCzlZ7h
3a8aJDxgp30S/iktKu5EOl86cI+QQ8ExxxymEmniLklgZZ0Fp6j9RFK8Vkk/+sGwrq/M9nj+WqIu
f7b+phmncyX3/akqzdIKZcgWS+URuKNnoak4EeCmF6DJHMEvoN/o/r20pfb9nKXqAl9rIqeMgcaT
PlYEZddHtL1/EFmDEx2I7G86ABMw9LW0wkzc3kQdQNly6wpmua8NMGzHrqxHt+CytqtIeQXRsjtH
89v1L9gcJw2v0WwNChtWkTGJCpB0lGJ/yrO3ysQw8yCKefBinhFm42oDdNWLWMIoTcGLp/iYC9N9
ISScM3bjKQmtJsTT4CGg7LIScxqFkSkMOgnhIMVniMySaIARNLfB+Fi0EFjNCitfP+UJXM0KZMVm
Nx0Ld6hQj6jSOzWrbBlP0Cb5Ua/x7vosbwSOl1/GzADQKk0ytDquHDwiHaF1wscWQPc/4eoWt/pu
koAKdvQn/VYdPe23cTLCzlLJifeu+X744DNQU8cbVwYPPtvQMPSkNMJ5RHNfZtqxfD/L0jEvDkth
qRq36EavtMsoi2aq8ZoGKJoWNJkxC4KgLh2pB4pGXhNrKfZt9l6Zrvozat7xxrWA9BSKT7AJcfbu
96sPMCRw6oDyBXGXyZIMG/UMkhAdLYyx/lPVjm32cX01N2JWGKD8BATlPLQp05GfHUTtQNYqJ+l4
6rtp1CyzzkTpZsxQ6Q+KwTATH//b/JAEY1AcUhgrpOizRt/JAnBazvVv+b610ECPWh99E6A7lK2A
i9kaZUYYzyckqaXEAQuHuEsXTawd6Pjx+Ca+H8AwJkOvhD4KKOvM5bgHoZAicFnOJyHP96RYOruW
cGbM6Yy3Y8kLnTeHpkANCBwmCmqZ7G6e12owuno+AeYiHsAEr93OILzdy7qYciKLTVNArxk4NSBy
xAL4w0QTs5KMGNgC6ir0puY7Wa0UUFKj2fD6gm3OIZV9wWOHPj7op5z7jpGMTRzK8ymtks6K5F2c
gXd0WWZ3UJfVvW5sA0ZKeaWQpQQUhHZDMHOIyvuEaLpeTuIsmPdmpHWjVakRmK1AKGSudqQvdXaP
fZzbWRS1nl70entIGj3/qIcRbz69CvMZgsPS+KOfirx4vv6B37cqvo8ysKINmKq1MSFKOwzgqEZL
4CkEePhY6KSknV0yZxq+z/mXxpMI5zUoHQ5zmetrpAuNIiynBg1dR3ThLwdNEOJ9X3XJD5FMDQex
tzEqrC44cYDBQRs180q6PkPfXZNyZ/79LWaGkCCSQy0iy0l7UD6yvfZy/ec3ShOXv8+cZaB0iSAt
h9+XoSnwMzvGp73ZWWgCq5+KnP6TY+/7FXRpj1kLtUiVATy1C3CbkCo55p0vvaTaz7n1Z2BFDfI4
C67UW+K+TmMbRTprmh/a+HdDeD38G8j/yy9hTrO11tSonhV010auMhy1d62+kZGOa95TryltsVRB
+2oOd++cGaAR/uW9eGmXOQFMmQgrajfLaTBf68Zps123ekXooVb9Ev3K/evmtnwfnYsUvyrRBATz
nFFGyNIUXbmekkxG9b1KFmCrwzszaUJrlCseBfGmPym4dBF9UY5vluIi6XpK8V+tp0GRHS35zMCt
/yPcv63SbhgNsI4nhnd9hFu7TQOPDKjOAaHAI+TyRF1MqUuUSVzxLNA6LxXT2lv0npeoor/Crtq5
FWYem9yMw3ka15PRVnYrhX5V+8MNev6t8GiYKSeU3dol0PABJSee7rjfmV2Z93mZQgJtPZlGVNyK
eCdYea83e0noFL8j1WlM02r/L+bxzCazM0epnSYc0rApjilAQvXsF01l7P6NFZTgkRADkvVbjxpi
7V7vE1R/ZdLfQGf8dQJWiWNky+kpuaBJJQs1BLyXLjFnkJ4fRJSY5X6ObiJJ9+RQecx1o3SWRCWc
ids6onFCA2+FF5yK/tpLa0hfClVYF+JpxRVnTcbQ/8I0l7dqOTScm2wj9AShGTKJlM4QDIoG4xjR
SFbShcZ6AuxR2c9zCYmQrKts6D8sdpmJ0fPYo+6oT9ChaVoINOuTqXGipc3ZRe1cQfSCf7DREm1M
kfQJuYsVedNDmkHkPlGGxcmQObHj1fj9LzzGAAqXRgmwxizmmsnFrIegVdPHufPWQhIto60F+59b
QR+BDpQC5TVlRVbVQpAbdYrFU6VPD2WWNdZgDo//NxvsGWIOgp7k8P2sECQrGfvIHk1eLXOjVA4M
G6IcFSciMtwsv66e6aWhFDOsIIN/QLdtd9SNxdyH89I/DiISc5nRQSsrArV/TlrgS6NFs6QwWtwG
QG9XTQTTm7oJUhHNsjqDoCU/oprkdpwvCaeTa2vrgAMGNQ20I0KHmLkLUUpvSrOQReA/w9DJcD2d
xh6ET0OaZ6frk79tCtKHADSB6JTlzRVSuYy6zBRPnTAstpzH41PVGcRSFyBBrpvaupFQtQQ5IRVV
hvzG5YEwq2qS5J0CXxKH6HZN09Ulci/+G286s8IcBX1bQFwEJzYoqAfixUNd7bV8IJz4YXPaIA8N
zl88qZEpuhyLIefzmGmRdAKzBRg4R2AH61VOb5GS0jhbcKPZBp771xZLsF0TgHBSwRBPBTIKqAAZ
bTkGEsQupl2krOIQjEuiQHC8W8fWUcymWHZKYoqdBXn6DiX7XB2QIsuJZomJ2kVW36pofa5IikaF
6yu8PSs6qFdFHVk79m0KjYVB6KVQRINcVh+kXldfF3HqHsKhMjklFzrBbOABLVIA+fB+AUKa2SKA
xOl1b2YS0I3y07yqH20jP8bqKZLQAILomWJLek5ItTU8kE3ROwYycBCiulz0NiZrM3ewObV1DHp5
SF3VQhx7AE9EHFNbkQ7IwKGvhrUHnaVyaWpBODBKVS2d4hRs9sdec+bQhfZsO3Figq1NeW6I/vnZ
wzsMw0xOjYo6cnlfxImdRwUn8bRxMeJ6AnAD+S7QybLkxhOhT23qFVEXHcq+81Owe1jqVADY8nTd
AbfibFRoqXQ79oIO77gczjK2sTmPGI4IrnNbjkZH62PiJXM73xqkFew+qaagbwkq+6pxow3G8lII
Ss2Z1Y3OD6RLUANArApfkdgEcp2jdxoyvRJgEpoVVfnNTNCbLz+3BkQQZMluDqQHwU8kO1ONF/6i
3Xb54A75eFdU1V4oo5mzNTf2y8UHGZcTU7eVKUwy3S+xrZHEk/PqGGIWhmWyMkh+NktAeCDgDd+C
TRDC6TgO8MZi9osx1xAWSzrYjAqHpPdiyesV3x7VXwvMNpnx5DL7FhZIG4dejoqeOZ+GKXlqxxbJ
jOShnsOgMSfOO2QrgXQxMsbNVqR167ztpdNS/tayF+EWIg9WtS4/UpH4VZpYVe/US2KbSuOio/Y2
q6zE5BCwblRJMLnQrZaBeQZGiyVJL9cSMbWAMwKoLAU4lVqY7ExX7XKSANYsCyQfw0Oq9V4ozZpV
pkqgzDyhYeo2zDF88Q2MW+kdbhRzwT3YTtnwLgoiXn7lOA4v84hIaQXZdzBlo+ysRckTzt48Vs6G
z1zB2mSUUkKHr6MbQTB+IXq1if6x5rxk8vah8tcSewE3bZNGgCzjjDzlkJGHzvstktfpc/NjuiMf
PN6UjVsGUwpWLJSfFARLzK5pwySJx7SVTlofEOUkdB5ZOJm4jdvlwgSzbcZRzvNlanA6ab8wIrAM
ysV7NBm4zvbXD+TtRfo7GGaj9MWkTpqGjVKsNhBCO9UorEqr7vKZE5BtxfcXY2ICAsScC4SXcBQM
yM822b4tPK0jtkI+ZdQphXhyJMkWUuUeQrTebPj1iMVLnJYs3jJqL6RQPtVE/H19+Jvn09la0uk5
u10lvM2kQsVEG9JbnDhiWFsECvbJz064K6U7JT5dt7f1EEbdGSlWDbzM6DlkDJZDmqTIUSBuGK0W
vqqAJeFd+13IlgGkUv3Y8WCw26fQmUXqa2dDLKpVXGY6710cunUDxaTV9GsIoi6RT4T3KgumQfbr
SqysbnxWe85RvHnHnJlnDqChaBYImw4UcmlCcNWQUquLmtTlzOvmpoT0BbIZoM8Eo+TlKPVqBmFe
CTOaYctPe4Ldv4KiK5AtZGtArmHznjGbW/TMIOPOECNKUCnDxiHQD1ny1hoM2RWkt6KOnX59vT48
3ugYr4mGvk5WE2tYV/XPbshL20glySryPLOvW9rcEGfDYrxl0hd9WmZYWtXeLdSHzHBbZddpgbnY
db3aSEZxLG6eQGcWGQcxi6lIJx0W9bH0jXC3jK9dgaa50bs+MnYjADCH3sIzySBmaMraEDktQugg
Da9o4LSlFpAfXaqPMtJBVCdFTjqHmJVVJo9G9xgvYetc/wQ6lLPL+NsXsEONmqRHn3MV4OEL6b4s
U2Mr01C20IsjtMOdVfCvG2T85v8ZBEgRaQrQVrJoZCL2QJKFGDLJkcYO7bjYhQZPRYRZwC8jYGMC
3hKc1wBcM5fVvJalMY9pFczqb2U+hlUEWiwrUjljYW/5/9ihA0F3MbKwLGJHHKMYxCfQzjKj3DHk
V9POpcqWVEuyTdmXP8bq1McJJyxnHwpfVmEPaGegytE8wUQx4kLqFoWPKoieBeGQBqDCTX+ImlcA
P6/4izRbze8w8ZrGbxZ7Jk7HpXqifsl6DVGBw0RWhubFmHhDXEkdKoIOvcfDXWOZFv1L8UzrtbI8
GfiQQ/2evDYv1z1ny1WJDhARMN54SbP3lDLMyiTpkGvLETD2+V0COrO8ruwi8WXlpo54HW5b9hCF
QDoaLW5wJsaJiqlTRyFS6sCY+6eqfSJVclPmryXe8boAaZ+uf7g+wK2tgWsJmnRIBSOrz8yqVKt1
ZVZxE8itMd5O8jLs80k/5O0i7a5b+hKZYBcQyXwqIYuMCPCbl3eTBG0mrdWTJqDrFu36fbSLdu1+
gk551FmhD9zU3jhEx36f7fDs3bXxTZQHogPetiDmta6zEciXQ59/DTPTUrtmpZGnTaBUb5WQ2qHx
moY3aaj7nSZ4daMeIL8CBcCn67OwuZHO7TI3dEeMNQQtRhPM8+yRwhkLwwYFTjg/YY2lzDYawTGj
1yj3pMcR/bfVXQuhtYG3nTZ2ExqgUN7+0j+TWFmMUUvDsp7wGZk5Oal+k7azJc2DpaiRTSpOnvgr
/c4svYTqPWAgUJhWoJNxufRmpPdE0OomOOp05z6DENkBotWrdir+/88PyaLo08iNvf/8J7M/gau0
0RflhlZkq7boSPbsLhA3Fi2FUxDZuhEVpEghAQcYDr2CL78uW0aAYWbMBRlWC5KrEIJJ3lZ1vu/0
dS+mAloSboAG2k/Z4i5qvusbnTNBG6uhIHtGGcDRxvStJpORvCyMqeiCYYIID8QfrXbZx9Jditfx
df/bOGCwz3G+oBsBIBG24TkhsbhOaDoKJuO2BzuFkt90Ym+X66GdQR74z55VdJPBGkqhuKdUpNSY
TZbqk1xDWK4LutyS/RXPa6vg6U1838nwYfDdGxCu1OFiOhMVql0VZx3izSCPfsr56GQ7A/23+eDk
sm4ljTPW9W3Io2tmAkRIJcAoMJ8AmKrII6vMfZgIWWmq/RQHqFNm7jrKZSCg8dfVxza7KQu5sjv0
6dqD0kHdZk04qcpv/gIGfipNLlGUHE3yXnpsnIfaWs1rHCw51K4mVPrsjBSha0L16hBNkNrNlqHg
hG30ZLrYxGi5pYrLtCqLpqqvXqCzF1SKNJmRl0ocVLJoN6H0NnfgZf2H7kltAE5PUWNwUva+DUk3
zLIOG3HslqqLThnd9EKP5D8jXu5zYw4vTNE/PxuOkhnGatRaHMBVTonSWNpyr46PQkPupfLx+rB4
tpj1quShGBSVxEE5WlF9kl+j3+EIKVfO7G1tBSq+AiQWbYWEbt7lmMZBXAy1lOAX6Us7aJBAvtUb
Pz9GmZMfi37dzfXn9ZGxOBy6ES5MMvcZGqoEpVCpV9TzIwBVxxzXVTKrjrb0thFBvzrpIaQ3P4hz
ZIEBfyWfRZb5179ic37Pxs3cL2PXt7oqYNyV7lSdl+2KG11AK9x1K/RXvm0AmukC0wfaj9ik/dil
a73I8JguRm8wMkWJ/rBmK28RZY4ZZjBL1pclSsRwzM4HxMdP1soyFcGXkofEuUG/S1k9tqvFbT3/
9oChK3k2POYcreRiEswQdmP5MzZWd52JPSUAX/ec0+v7hftlSYccKIBNKLEyIzRX9FCUa5IEmUEi
N6kJ8MXSjDT0Wp2kVErsIivfUIz5VfVoTAdtRm0vcflDARKdc/dvjRkwCCT+CW4nlEkvN0zWxnO5
NBhzJtcHNXENY0Q3+GoJHDtbZydUstBsgWoPwi5mbgezSbSuMuJAzerOHyr5RZ9Iwzmgv93tmNZz
I8yJlhaVlCqLisG02ac22dWvmmR2JKH7OgHNYD2k9vUNsTl7IH6i9VwoWLIR/dBlSjLLGJUp3mfL
m6nX4E+0e/l03cz3Jy8GJsuIzkBmgihJZC5bQ400I0WTflCNEJPypV6z0xR8RGguBJIGNN22cA8i
A85G3JpOGYhiE8BiPOtZL41IUpZqO8NLxV08e0ll6x9taCNBOFU8cv8t/zi3xfjHNMRhlhSwhWKq
PRX4q+YcXjwLjHNE4Swv8wILoFoEV3Fr5cM/S3F+3QRAlesKAc4c/dcMbsJAsCfn3ZoE6Gh1eAn6
rbP3/MfpoXl2W+fjkgIFAxcQm9aetZ8q6PjK7ifH0eh2Z0/4cyvM/WlIalxqIx0CikIviTvufhle
7mrW7roh3mjoYp2NRpRbVRAFLEYcPYE/3W/ExjIUXtFre8n/LghzzOahmZcLWZJgzVQrGR4K8n9c
ccZrQ6JVRlphutDNZZfxQyflnD3IGwLjtUrbA0u5YAgDOL0XyCf2CQegsXWGyQjlcQXgTkdYfbkU
giTFgNZiKRroPDWg5CxTwzW7n03tXl/zzeOEZs9ESjYFrNqloVEdO6gnl9jiBtmrafJsKned8oi7
Ca972oCycJxs85qVzyzSLzrzslUmjVpHsBjfC8iqkNyqT/lxcVTdkmxQ3o4V5z7YdOszg8xcTiIa
VTWkrAJJf4qywm0gMqjxjLDcEl/nDHIIAMmhIZuCwS6HlbVl1zadmATygwbk21HMLfIUuZo/uNmx
+Kk+EC+3ph/pu35II2vfpJ7G8RkW6vSfT5AJOPhpPgPdSpef0DVCMcudlgT54k0P66/C0ZqjGR7W
+kHNSbAozx2yWHfCryiuLf0fKr19s85MQBfn0bQAPRaI3bsCVHbSi7bY3BjTZ7H8m4sJaXO8NdFd
aAISfjlSM65itQwJ3eKaaVEVFAfMJ7zS9dY2R/SFHKsICW6gBC6tqCGle4JSawDIx84008OCFuHr
229rnwPzitYvoLBolv7SBPA8A2AwBo528CaSyoteteV5njnpVOrh7AWigiKKisKroHpgLpDJUBK5
j0JYQUt6aSG89Hoy2D0A4CBFWJfRVmIer8Xmq+/cKDO0TME2JxqMFstP1G2mULRaX33RpE8tWjxt
iPfh+Hx9NrfGCdlXENSizoisPHMd9+BO08LUTAJEXQKSuZG7BsZ9U3j/anCgw0R6GoEfzVNfrlum
hkZVdXEa6POMp5CPop++JJaGfLwQP8SzYqUJVLp4+VG2Tv+1yTTEfsiUfcmfMMd11XWNBinTJFBw
6ySkg7BuAXpwFfRvkd1Et8uLIN2B5uYghw/QvpU/ILrTeO1nqv3QFZXjvGwH6n++5qt+BRpUDUr1
l7MgGGbeoQcsCRZ3PpHn8sH4WL3hMXqYHrU9qmg7TAy698eHFnz7HyhQXF9uma4n69eAjKPs9B/7
zFWSGKiWCwrs55UV3qiO+mu+B/TYmh564P5+Sv56NF3BLSZrDG8jG+xP+3ynPV3/ik2nO/sI5nqR
O/Awiw38XJ6eGg2NRophtavdFjtZ92LUEHKQVV43uXVpUxIjHE2gmsMj4HLe6yjNQB8PGfl8VQ4a
tND14WYsnSY2vei++LhujC7i90n+a4wJp8xkMuMog7HlkOzS0yBja/GOwc23lAY4MHBhdCrZMCSR
hkGooJAYjBTcWICvSOv/RCH0oYlyqLPmnoalipndROFbAhTu9SFubysUEIEXRRUaf7uc0KqO2rCD
Slmw2Dgfs4cqdcpT+rr21uRP923kJXeibb5VJ+FNeJtMh2OevkG+TTG4eADyBDkVktKX5nV5kNYI
XWyB9jDvk8wJn7PMal7D+9BqytffHGubuwZ7lxYXQP/D9kfGXZ0JM4gBgrafd+L0MN0Yv5LBkivD
EqanvrVV54nXJL65SeCokI1A3RLEAMwIkXauS3D4BsO7vhueMhsgpsRGEwFnKjd3xpkd5rWHzqey
HtMpDVT12VxRrTOc0gwIeRf2Yztzzp/NK46+wf93VHSmz0JZTYbTJiWs9c4fpKV+hM4QrLcoWHJT
qNQDvnmITjGo8A7qJZeWirU3w0zA/FVQAZhjr0GPgd3Eu8Rwtf34PCt+nlnVc6ffyCiThrwE+FaY
AiT1f80zB30J5bqwzjBQb/5QwJIWcc6Ybff4+/vMQZ7pZriqCX5fviGLZVKBj/JG13/gxYOOSqvh
mPv/LNxfe8yZnc4GmtoBiwjKTvlMU90v62LfG/dhpQHZjK6W20gBGRfvscVZRbakN0qzKGsFzCpe
Fhw09/rG3r4O/64SS3tVlUkadg1mcfQWN3zvPYJ2m333LLyajuFHhzi3ctFafoVv+k8iWeLN4oF2
T27869/BGyWzK+RxrNexw2dE6NMUhZ/jeNc2vJwIjR6/bQiEzSg5ScheslMppDGOTLr1Vic6vOm7
xVaP/Utih8f2ITk1bsoZ1ObBcmaPOVhEUokGWCXTIKv8gjyslC2te1SmG3W5q9Dpfn0Kt+/DM3PM
HKpCO6K+BnOAvVvpCFY44q+10wR6Zqv1fcvFZNMnwLX5pH9+dpTVgwnwdYT5nOzCXR4QSBy64Dea
+a3Z7fb/EHn+n8DxbHh0dc+sVYo24o74slYHsk0gkTT+Ue0/12dx89Q6s0Id9cyKMujRYrRzGhQ7
435xyJEL3+RZoH9+ZgFkKGUZK7AwvM9HxOI387FwazcF+CjzoBfjgJz5EcLA18f1pQtxbbGY4xhw
cDyLY3gH8aURHfYE9L+dA6gacAnZwXS7Gv3RixM7L4Iv7pS32G78aicekYrYqQ66i+3F+4dQ0m9L
yhzh69RoZW5gSUNSwI6qA3RZDDygwNa2R8wCVMRXnMQWuLs6BvIpFqC9DrqJOKyRYeBs9M3JBarK
lFFCoEoxzECQ4kF9IjHxtPNGiEf75DAdGn/8nft5MJ+iYxmYyOR0drvrgtrv/1SvnV/8AE2kO+wH
p76NftU+N7VD9zu74ucfxVxYSignUT7jo4S71pPd2ulsNMi64EW2a5t41/1rs3p6Zo0lgFnkpO5y
vKRxkRA7AZV3Y/0qrcIuQV6AVjlOzKZsnT3n5pizdZVRvtQKDG4Ad+i0m19/S14Mh47vpnflTnSh
uvTSusVB9aVdeFfj2kpvEO7IFlr4/P7JsOad4BeA7Vyfhi/qmSuTzhaS0FU7KKGI73LEG+FO2AMP
v1cGGxQWLQS3fyQQI1ielV35jkffQTsCH6M/xC5UAz+12urwDP0R/VJs8V4MUiu8jTmOyrbRfO24
82ljjuxuLVShyrBKCtBKzw39r26/rZZkHz65pOscB2RpeoyozhuSwph4MK3EUnzvFZqPVuq+896C
W+HD+bCYU1tVI8Aw6P7LyeeQ3yv1n4KXqvwOd0Pi7twGc24PgpgSUBzBwXFqxneCNVrgjPcWL3Jm
ENYje+M//7nuTZtvzHObzKEN5V5BNTvYjIzFq4faTkpAzcLc76NlV4frQRi6XTL1D3M23BlmfDuC
sb7Owey1Lr4iNW4kGU/rcCfwqhnc2WBOvHkZUrNb8GXmKQMAbnGV3QBRuByy9oI9uoKzvJaHmrPr
N2Pw8/lgjrRhmpp4WrHOop88rjtAMh6IU3iN03Nixa3HxZkhtpoOho9QEwcMb3LVYD0Sy/RTd7Li
h+sLvOm3IEVCPZ1SFrLl4C7rxEUooizIktZpJSjUVXbKa9T5un2+nUl/rXzN6lnEQSDDo1ZCnAVS
u0/SP9Ic73RjZ+LVNC/j/ZzUVqyZEMaq7bQc7FGZdrFkF+Fi94C45WvxYxJ0qxx6XwkrDzyOKPKR
XdYIbpS2bq8rd5SmNGzyk5mBy6XjcU3QjcV8PpB36PlGPh0VJzYPUEsTUL1FHwcE7Qp131oE4p9y
9FROnNXYci/IlSGng+wgsPVsiaDoZ4inZDqgcH2zq4z8rmu9JHNN0ZezJ3CodWOEhn1e/mHDCRA6
6JDHBP8UAPeMU3foNcELr0uCCOC3dgSfsoboueKJlHHMsPmqJSJZNxQ9Ep/9Ae1uziLFdi/mnC26
ZQUQRkpLB1YQQCYvo1ssJPQZCRJvHfzHHcRPbql2wx2AkPxrgX7BmTc3gln1pEMhNV/L41Sph8KY
vbZdntdB9K5vT3qIMZ5nYF9C3AClTqAT6aecmQrbtVkXGVVhOXezMXGMRVLcfAYXRerOWpf7Y2xw
EEX0RP9uUlVkEIAAmagzSa9kGlM8XjF/0+xC99tqswkSrZqVm+UOeAf7+gA3VwsSJP9rjYmiJL2b
dakCFoFMTq+9Z+FHyIuIeANiXqXAchrdIMhJ0Ovr7Icg+3CEAlyzajF/DmqMrk5CeEn+TZvo5KS9
DmiBVxknlOK2E4QcpT4J5PzxjTfofrNCtp3zptq4JFAX+2uG8cSuJrUcVaidNq38WE6gJYhCW+iF
3bxKblMLCcX2CDNPL3hzAxAkMEz5q/GeWbRcht6s2qkAQ6TTr1ldfVOOnSnLKztDG8t1B9ncAchw
A62E0xcCDJc7AJwt8tT0GGIi7RtbAVpWsUFr33hh7f/fLDGjEoi2KF2JugxaqKToqY0sWQlSd+mP
JcfSpnecjYnxSLQl9NUgoX5Km7VKt0sORmmH2dMU/puz8MwQE2yDuK0lRkYNpaKfVgcIWbhFw0FD
bWEjDKgH/XeJGGefmtEUshVLFJPBh3y9V73Ho68ZgaT8zAu/1FFO02Ir6ha7azlTSX/722mlgZwD
DKdf5I6Me5BU0NQGRQhl/Vyjh5nXY8L7fcYpdCXs+hHthEGU/FHFn9y7ZOv3wWUAKlodwheyRl3l
7IAfjU43l77AbVWDCjZW1sMsm7w+xa39em6ECZV7tcgrtU6/9hDwXv9D2nXtSI4r2R+6AuTNK2XS
luvMqurqF6FNtQzlKC99/R7V3Z3OZAlJTO/MYDCDBjJEMhgMBk+cQ9EBlOqPdvf79gZai+VoCVzA
hShAfHoO06d2SEyFJsfauaP0vVZFyqNr+wYFRJBT4b3cNHRuHJNhN5A4xmShdmXW00aOJILoQJR8
L0En5/Zo1m6qyIb+WOOyophaXWhTIHDSeBgoaKFA8DDFEdpostaB3r3a+7lM23OZNk+zBWUc7Ovh
vusKA+SzeeMNxfBs0zkTBMRVj/nzWTwzgT3XpRUPC/YpiSR30GU9oLUs0rFdXUsUrEDdAkAXikrX
flk3bGp7kwGwqY0uQqF4MdfOLrTn/WOB21l9V4xt28ECMMunEgIK0hiSRB2ICZFVXSeVqu/bf6kQ
sVQfwBWn4dVf+6Aw5IwqbawsT/M4uUzwwvT00DTVY9fJrtIuvUJxtL3tRCvTeGWPi/SWnY+MMdiD
HxFo6aAd6W5if3EeX1nhwnwcZ7igKLBSOXf6eJd1v7PkrjMFN9LVsSDKoqUSFJOAi127BMgrNCqD
ffQI5uxtBq1dNJD9SwbL/64PeMkMSwXNHfpTr2zcnvu1gqADqq5/foyb/A7AN5PqOJeatEuDIkp2
jRRHj01b+lOagHaOFmVQWuVv2lN6TE0G3JkWvU61Nu+asRO1an8AS7izCt9jLTob1kL1dj24/5iR
keh5htM4crJDYbK9HH2vaPiaJDRwYpOYFQrwGlo3Z5JC7QsVF2JnQUnVjUXpIdOHNzk1f9yepJWQ
inv5olMNvDuoKLlF1SKnzTMNcyRJXjL7xoH1Z1SuYlEpTmSHC6ZpyCqwMSK5iqtyD02vrTz3hMXG
TimVQ52Wm9vDWjnxLofF39jlzMyNoQPiCDq/gNn1oReGe9YILi8iK9yCNhb076YYC5oTOXz8Sq2X
UBMEkHUTOhQT0Ri34F2vNsR/lNRow7HGvKlgGBrG/eBl2letf/qb6fpjZVm9iyyExVZM+wxWEouM
UME8OtQXRqmVgwtrgjvlwo+FuyxvpNH1tJuBPmO23ZF0NCx3oqMI3rU47KdNdmGFc2jgZOxCV6Ul
Cdlb9uDqoIkN58dGTokBQdxWxNu47th/RsU5tmY1KeoBCR7ljfaQmtUzzb5V2aNsNkBxiziFbw4O
HHjcqZwrNShPFwhVqqmg+oNUd5YR+WtXPlCQVgvLUasR30D7/NIgidZMbi5RLLJQGsLYhsrFOdm8
DenzbcfTly3yabnQY4cMGPo8QGtce16v22MJriVUcdso8dPcYl5kx6U7MSqRqS/Sc1fIBtE7mvks
ZTSAPPrXUWsG4oCrmyhVAw16E4urt+w3WEYiAtEOzZ2TPnexdxwXOtzfjazpSKsUL3E8Uc/K0xA8
oIpNmliLIrR3gkjLmZPpxemq0O2VKH6Yh0jxyhJdpxXLbFKwvvZRFAG77GiORyUGZYQuF5avRINE
Cr02QdWgacHtyVmf/j9zw01/bDM6V2mUHiswGVVx70mR4Oq2Gl3QOAZwEzrxPlHnIerYHcqyqGYb
T0p01KZtJvfEEGVda2VNnC9/7CwjvYgvZpdZaSnDjrnPHR/0U5Lhhjpy5X3yU9pppWDiViPNhTku
aJZzipcIC04VP5JOwKMlmjLOYUFT3aqhgt8ugRjVH+r9/HZ71UUGuFU3+7Y2ywlzFaUhiHKe68Fy
IwiUpC//Pztc4CoyTataBjthtm/rjQ1EcHMnq4INLhiNw0WsruxkJdcwXeFzd28/JudR0DezGhL/
rDWXMf7HkiBkwID0xDOskpBGRp/sNv4xtL4jmrDVSH9hiUsngV3Q1DmHJSUL0EbagcYoImi3lEXd
1Ov7/p/dwtM8q5E24ekchqB7ZI0J6eM7bB5ye/lXR4OnDOOD3QrqMNdbUm+GDqu/LH/9xQHASjI7
7EqbWO+miLJidTzLdR1/oc7B5zCNFBVlMRYAfsgbpL9EG3PCRDiy1fFYYKBdav6QNV9iwkWIycBm
ICUGS4/24Glo/Csai+RWTND8x0xBurTqcyh+omoNbmlcMK5tOQz6dWWJolCT+2nij30ABF6Zo7HW
r0QYp9VYdmFr2WAX40I5fkilDragOAtkWiw4AUQ/z4Uzde7zUB8AYe46VIUaqlteF4WCILDqABdj
4EIaFEfy2pIxhmK8b413o9xXSSzIxVfXH4Qj0FDB9RTw8ut5ivDEgFsrCkOouMczWg4zhdRZTEr5
OGSC9V89z1SIHpk6gMHQAOIWJao6qZuRthxVPJb4Uz/fWwOTN1FTKF40dYmL5rQ73Z50b+rGioy2
Ugmi99qULk+2aBgG3Afst9fDhRLvQlpQYkrnX2l0Hv+iRxR6VX9+nzsdTDuuCloDbs2i1iuoSazi
B9MEfrHW+wUFEKyWhsI++pK5RdMYuFpiDS+C1XDIZMZcVKuPbfs4dpCUVRnUdhIQBgPBggWl+VPa
2cFgtGQ0Hq1EpMeyNqPIFNF69SE/J3MzCvUzMxxjfIsC6RwPNSHmlln20Deiq/CqoYVkBZB9EBbz
vFRN6YSqDQL5Yz+r73NYOL6WSJ2XYN/5t2P8skh8cg2ick0FdQwUGfh33aRsx7iyOjSclfS5r7pj
NT0U8i6eVbdpvpZoZZxzwTZcC42YQRD/QocLEZKbRWPs6Fg3I26SNArybQ15wjh1p0iFqnJEQhH9
wVp6cWmOc9M4b0u1VhTU1xJrpzj5OatygAwURmo52f3FbP4ZGo/IgEQMGAF6DM0uX9CuT+KhJoUz
k/GLpj5p8ezJov6DNUAtyEdwOcLrF6hpeJ8sWpakc4L2zGIMDIUeSrAlZV9sCPbZDiT8Ui8+mMkD
SwZBcrB2KlhodzXANGwsLAHX0aVQVLM3dRQ2YpZEv1GPh7DzUCp/EcMurXApiJw6M043jM7o022l
4YqTBnNbBbeXbc1FLq1waVueOZPcZbBiqdM3tSFI4vagJXMTXQRzWdvY6MYB8RXyD5T5uLO0gXPE
uozrcohywRaMkz/QqCy7STz+xRsA+K1wbUN/JxIbXtdvZHbeh8sdwZxtcGrONPayhomEfla94I8V
HgmgThAL03QUbCTtXcedHLQwAj9bLYkCeQLiEuBdbHAIXTtaW6D5UWvxMmUw3wHavw3KZ1m6ZxGB
5pzTvnfjbvqFbnhj+ppGhZvNbl7u1Obxtous5Q42eiLRa4qWWaB0r79Cm6WutViFJmC6S4YoiMsd
S+57cwq0WNSeu+aOixAGhKE04FP4pZOsum6rGoiOPsw3feO+5VnkJtBOvD2ktTh8YYZfu1ix88qS
F1zFc0eJORD7l/wWpg9U1OSzdsZcGuI28dhrBus7nGb0d/0GU3QkX2bJN0NP1F6wtr3wzIyoZMp4
GfhoJLnIhG2wyiMVQqx/qE8gkPv3sBfn8te5N5QaGIMsNPDrOTAus3yEjgWt8V5jvNXh9vbarA0E
5H0Gyu5IVtH0e+1uuZSDZW3p0C7G+ovJjC9x2W4N6f0vrOClAS1zhqGDb/PayhTjV1sQAB3zNgV1
KtGHkzX1AjdbfWPBmy/QVqBJBpUpd953A5WbMQO4Zqx9hkcLjXWe4ZwpOJPzAqo609bJN2a8AcsJ
KbS9JFvB7WGu7SfHNk38owGBwHNOULlO1X7CZFp12qFJ3AkqYLM8mhc1iaQo/tflH5Rd0Y3+0cOP
rjZuVudOCvPKwVWmHZnbtyB6ZMN2KZwYlSDd+DwwWMLBBae0VUhpLV504e5z51gRq9F2hQtgAoYZ
0MzISe1D1QKls83tSfzskde2OI+cG6VrqhS28hczIzOWURVYWB8N0uul/RwcqVygz22pKhoD1zM6
AO2ZKlq6Lcq8Ib2ZOMS2qP3/tMdt5xlE6UbTd8CFSOhwcX5rxW/sMCHjyfrEoTgOMipcBy3O/dua
RWWvT7idS9V3YFcfiya7l6JMxJ+0grH5EMbGZwOeiXe65Qi78IawsHO7iDAeJSuIGsWulcvExN2E
RSnS+JaYTrrNGrSWNN+7atdWln/bRdYWEF1r/3wAN1IpVwdznnEhTJ1nxbij0p3mDyKo3krCi2Hi
VoT3X/QUQxLhephy0ehSg0v1MUv8tq4InkDjIfUiliOyoAVIj93eKIjOfEOEvV1bygvTfM4LFSdI
TS+9ZAV68bINwBuKqNiyct/Fs7aKrG0h7YU+CrcLoJiXy9XYYhI7yTfqrf1WoQ8eLx0gBvHi6ec4
eczoXfB2a1jRjoJsDHIeufp6ey1XUP3X38HtDjOrBlY3+A768t645r72jOOP8C0OqhdnzwJpbz7m
J+sceQK7S3S8vpBe2+Xu+4xNymQUcCKIfxd+obsLzqNaJE7Vvdz66DkrRHXOlVoNbKIeBNKLhRRW
5mzKTl4OIUQSjlHRogtfdxvoNI/UX7BwZrjveka07hjPgovwSn/Ctd3F3y52rFm3EL9QMMclkUry
0Jub2NMf2TPQmMj22i/MJmZEYkqG1+mHYJ4XP/o0z6CSRD3MBEML3/dSJRRMHBKirS4ZRK5/Ol3s
x/G4UZ0x6OLyLm2LxwyCQEqPgWffjGISpYVLPPr0BdC0RHK/YHt5qpG66kOWxjLqR9NwL9do/3Ka
H8ixXlkj3TW9/iYY8apnoRgLGCJEQqF9ej3b3Zyz2aEz6AHk0gPSfZ9IA8QaKvuL8WynbiO/1uPO
AKcrobJgttciI3zLXHgQcA7wbDi1xfCo3al4wnyALxcPWuFngkeO1dm8MMH5koU8JgwtBdE/9uyc
kqIG/5RJpKRzmQgs+PnWB7+9sMXlArk5a9Fk6Shud/bP1tEJRCm+3F6tZTE+OQckrzQgTrBefK1+
KuoexS44B2RCidZKPh6fyh68asp7It3ZUkdK0cmyFt01rJAJCTeQI/EVW82cJzmeTWRTBra/+Q0c
T4raCeLb6jJdGFn+/GLLp3VZgVnfwoU5d0o/dczI7x2ZzM0iIm21MalZHgtsrnofOkU+eDFQdOPO
5Tq1cX7kRnoc1ZdCjolNX6zxWwkQ4u01WxsbCJpxxYLQzMLmcD22BMRxlVpjg40YiQfcZH+cQqP3
9LlPXHWgv8D2oAhsrsbu5WEaPGhL7vEpBw7jfsodnMmDeWCv4/RoQtenTiJXKxx3zPY2e8otwV5b
m1AdGECQ6sNN4J3XA6VF2veaje0cg45JcsMUJWjpEYJ2ggNidUIv7HDOMlNzNDITdvqx/iGXp4bG
G+cV5JXBJIUOub16+sqOA8ku0JZLORgJyPWg2FyVVGoTerReFdAriHjDFyfjN/Tlz3POoVWqOhZD
To9s/jZEIanAgF9Jp07aq23sTuP77dGsbeZLc9wSVcieAH4t0E42GKQcnmxQtQlJPteC1KURbn0a
p41ZVi/AwN4BT9VjOGSeMj4Zo+fYPo0A+RIC6Zey6q1p5PZyIbXjWENx9xiVm6LeptELSHVJjxqz
VL9CRFExvqaz/nR7Mlf9/cI1uJOzArXlmLcZReEDfFzKF3TkEEV5mFHLuW1oNSNC4caydEib4qrO
VZW7RqVhO0MdKpE3tQnesTYj0eBAfKSLHyYp2SSG6Y8DRMXprpfDQMlnvzwZoAqb5fIgh51gB665
ESghIfC0NFjhLfd6U4xK1hqSUdPjJN9Z+jOuiML2gbXJ/Sgp4ikNip78kCFQpSdjZtAjahJE6X8v
TNdRYxJVEc3umrviKQ0FMKjZ4G7B7XBZLRyJzSY9lqBwjHdRrxzaIjpkS993sddmeu5rASB4Lajg
fQC1CRRwQXfN3SJ6S5vkRtPpsdZGkuJOKgSgrWDwF/rbJVUACA3hmAssde2EQ8LwKGhHD+i2d1Pp
bukSHbwh/zYflArdVRqeJnAjlf1mCDrzXz+Pwz7yhg91gKXp79pFWCyNVb5cCmlnF0FcSc+FE/77
wua1EW4H6jF008CPh1thWARaTUltja6Y/3XN3S/G8nHYXmQnUcOc1tZwEcoadReNT6hNbsV+uGoF
IMuFkBwdLXxuV1XOYC+In2M6o1GjUADAZYXyXXI6Eb3T2qGDUhKaZUGSvDTaXa9N5XR4+LSR+VRS
5g6Zs4EMLLT2QDtMEIU2XRPJEAiIH25HsdUdDaZ10HjCHQ2ZsxolBp6o5CU9qHeTZB0Ymj86LBf7
q+Et4g2go5TBGKReD0/DctXFMjyA7repZm3BoWWkuNwkWpCXE/QIROnW6tJdWOT2s4y22bg0kCMz
Ou00tukmSLYYgvRqddUsXDDQbA7RDZ6lw6iZFrY9/IOaX9E70wRGuFOGF1bh8KkF7zqrAWp5WdJQ
obYRFq+nsI0zKIPbDko61tA+RrkqPZQ56/zbHrE6IhvQeVw74Yx8SRiy8hZQWsitOlQZl/cPyOve
dw04dG7bWV2eCzucQ8iNRZPJRhO96r/JRHAWrro1mkgWGlIcUzyMrjeirmSxjbq2ii5LdXbbEbLj
0mOZC9INbe2gAtcvpMIh/LAw4lwvioxdO0OnHSG9Gey3VqKGN4Wj4wI7E+/DpVk1nSOUDaL5mLJU
dUGsERNd78xD1Us+au+mJ2e5vmWj8hxLCkSQCjULKifNdsqkoVc+rGavqdPmNWlHIwBPhUzsBBXS
cs6+9Hk9EIt2KMXEavXQp/iOaOwUCJZUyXbMhsQtTUDu5NKcfKB/6KYv8/gQ4ZeJlgIcBcUjkdj7
EjH4rG/RjsK1GxR5yIuuJwQkz8wujZkeR4meplY/oZRhPmVUyzxWRfFbLNWGYLVXz1UgnAHTwOUK
0kXckVNHZmUm2oi8ZCI1VFKJ7jqvytl6pe/yz/yXYnlp7QJBd9uD10f6j1X+UTLJFSprKaxWXuk0
+9F6i+p3SYt2g/F829LazgfJu4OWSjyigFDhek6pgX7vpsSc6gyAw1qm5zpkoklcS9fxbPxBBQBi
CD5/RI2rVjppomiIUrdj+0qd+lEGPMkZN8zZ5sVA5IyRLjnfHtvKmxvOtQu73OIl+FWpd5B3xaVU
kUGmz7OSsIfKCOVDPkbFU1REKdpehskbbEPaharytYgUzRunvNoBMhAL1nX1nn7xRTyvnQ0UHJPQ
HgYNJVIdrR+REqg/++8y6UrPbgTW1kIV3t+gu4k3YNzRueFLTaO0XQxjUYqWvXqX5Wj+zSGkLuqu
XzcExA+KAHiK4N+sklifqIOoe4TUjozXB6VtifVdpP28uimAWQTdB+SvIAd57arN1ID9s0YcssgP
EMq5+2wj8JfVzXBhgTs4pq7u+gLALLzuadCgeWq3YDHZav6vmEye5NngD/p/WuRifGZYNO2HHiTK
1s/aR5Ev07s3qWi3SrwFdBqly8m+M/qSaNAHsDLSFyLln7VDeUGC/t+sLnNykexmUWdM4zKrIK/w
QKe6o5vkHIs85KOs/Cl2X5hZzuwLM5PE8jBtYGZEFCUGlBehfbVJSPQNJX4SNEc0bCXeK+qAPp4B
PLaLHnr/+X32RVC/tfGi6IYHaSQ0aNvgxttrPQhL1BCnKpvdFKw5NdjEK/Yy6X7emLiZlYJduJaN
IAVGkQxM8Lh1crkVyoSJruRphjZkKGI4cvILDZb3ORWVyVbtGMgTgO1Gezx/Ok41YAQAmMBO8zRW
e93egV71truumFhohTFr5lIO4KuMVjNnGSsH6GP6xmt2iEWMuys7XEEGb0DRFk3xOI2unQRPXl2V
lGO21D10oAa2rIdGpKuG/35JruxwS9LovVWYTp8d8+o3MNagQxCi0VdCIuAk6InHQNAJzAvmRgml
tmRO2bHKLGio3y1tq438LkRYry6J6SzgZrx2m3yTexw5kpx1ZnYclI3R3A2pDyDOX6z6hQku7kZ2
Zo91ChNArjTFHibAgX/bxNqr/YLxAixGXeij+CYL1HhbKeuAwQk3xiEM0gDHNWndafvrWVT/WcsK
rmxxUR5l9F6LG9hK02dr2GsDWMEBEnW0ksixV5geqKvr0h+yL1r2U1TC0FYd42KkXMRPoq6Q2DJS
KSbOTzsj0yG674/y8xygROtmhx/KtvXGQ+snQed1p9TNtswrn7sNNI8PU6Bvax8PCclC3HoC05ww
Uq8ka1fTwwXIwqwrLV+m50XxZH8k806FNcs1Se2G3mv5KIPm5cUhsX/bB1Y9+WJiuM0P0Z05rZCf
HbMh3NSGP8jqxp6D20ZWI8yFEW7njx30q80KRozqjPQ6l77I46viTo7AoT/QVNx5dzWLy4dcnHdj
Ype6sYxG8TrC7ru9Etg709Vwfyjd2E13ypbeV8HsWQfTY65y/63Z17sYjHwbzQN1uid7egAKN7c7
QftLDbInBdq08XYiJmZeI9RLAjEn5rK2/FcvT41L6RnnI19FrJxwYuoCZIWOeL2dZu/27K+hVgDl
w6GLMqMBCmBu68Wh3FmZBDGFCg39GpnzIKToPG5fmsyPGKkyYpn5Q24Jzq21PXdplttzqik1mZFg
WFZqBe2IZhc6qkfF7L6bfSxSLF1JMDBGqGkv1fuF0P165U24caQZGCNVzV3abFBlU4ooyLaOETSW
IGVd82fcTVHUQ4YBsQguNutJGBrV0pfa1LWbysUBtW2/KZ8SeQSP9b+vSC39Cv8Y41Yvz6DcEPaA
bWvxdG9YzV3UvZlW7yU1I7JCg0EXiYmtLpwD3Sp03cIjbS4m2BFqflWBpqu0AbRvqhhIl030KxW1
rpAUvSHb2w66bg8FWQNiFQD0c7vWSUFF5vRoV4qU3bddmiJfGyvRbXjxNn6ToYSBxxS806KQxMUg
ORkjtVk6kirlRa6qoEfZRk1OKvsa67uh20VqTDK0/lr0nenbvH69Pca1OHtpnhvjVCTTnIUVNBRC
E7DdEtWrcD5FrP5y285yu/w8TLyAL2VnVHu4TVeB+ygCshatX9qbLhsHLW23dX5S7e9MeczS3O9b
Ec3E+tD+mOS2XgS0MAAgQE2hX6LxQLH2rrfA+OUmE4xtbdvhKeKfsXF+GWm5NCs5lnBK601rOl41
9U+tXcWuZjIiQWPg9lyuxeVLe5zLzIkUoils8UswGSX6l87+dduAaOY4p5CHzlHCxUB1NrrYrcqT
bgiCsMgflrh5cSKyFC0aPYPfFR3kyTLQwXY45eRHEO9pNIOu0m8NGK/bw1pdJwUtJtjKMtRCuXWa
UN2UVA0g5OpxRBYTuXTYUo201ffbdlanDwVClINxM/rEYhgymYbzAmFLG+vHFPbUDZXwbhxFlJ2r
fqDhPrGQuC09yddzaLDMsIt2gauNz2a3lYzTX4wD9BKybkNzAbLb17+fxF2JkhjwRgOopnIDyBXg
SuVeRDuw9sCNzqg/dhZfufCFUJ6oZA5425AUmAqDnIJpEs37v1GG2wyWCtgM092stt/QXdWSonk0
KFDd6njMsZgRumNvj3st7qsIxqgqqwvqmhu3Jo1sosPyQoZaobFDOX+mxBYJAa1bQfYJATPQ8PE6
QBI0hSVjxqiBDG6qHy2uhPrwqFNB7rnqjKCW+z8zXLDII3NoQauEhyMwJkLgmI7oB8pEuMVlSi7C
Oy7/DkaBuP7RFo//vl5CvVYVOGOrnPQ6J/FpSDdyq5NIB01Iwjwl7wRbmRsVb4+vnIajntLWaJTT
aO4aC8zCYUFmWdDbIjLCpVMAdiThlGBQ6uD4ne5SIEpC+fm2s/GX3U9DUa+nTpWg7TDUsCI/Nd+h
67X5Ev6qtz/Te4a4ITipOJ9bbKGHDsUnYHohD8h34OeDo4GcT1ZOZV0bRycMlS9hacg/YlzpPWBK
DMFL4ro94CqW9nJH44u0eqrZgAPBXm9tJuMwlgqR1AJILWsrmEXunvq/I/tjiZvFwZHLesAxfIpK
38x2zEFaWNylns7emuwBqdswqAIf5I6w/5pE0raAhfE//EO6jpe6sdQm5VQV87CT6wrvZHVRBA7A
tn7byfMXI62zieS6Pm6jUdd2gjEv/sdtOjyiqNBLQC8jOokW/72Im2hnSNvlCfyUv6S/WEPGs3E/
fM0hQdDeF6NgtCub4coYF0ekPmvNEtZOTVIdcrn2s5a609T6gkGJ7HC5R+5YZaWVsDP0pmfE0UPH
bHAbzXsGbbhWcWkHNSyIIRAzKx6qwdnZlO7lmG5opHrK1G9uf8/qIl/MMXcWoM0evEaDgWFH8znS
90o53yWUuZOiHZIMqPhC9qW0EczC6r65sMqFUyj+FdBqh9Uh64LWjIIwTDxaqEHbTwJTgvnm4S2j
VKaONcCJWvDADPr81WruZ90SFZL4Ott/d8ufIX0UAy6ctYdQG+AoGJKc/86tr32d7TvFJrNS+kmp
EpZJ2xhHhmzOQSnpBJ0JrklFmlyC1fyIxRcfYTRlX0Y9nEtCqT8ZjD1qmfd6ah6MtvcM1u2yDMT4
mmiO12I8Ns9C4wYiNbwoLItwYTdiVJesREKoeBtbPIiRnszuvt8UTxUaGUj/dttp+crK/072H3vc
ZmUpOEhRWcWixva2gpBtlWh+mffuWKHVSUfxCM9JOZjkRjBDN04SCOyvOhWIMKyl3w8gSS4aOw41
WtbbyqnogBuY0rthSgE56+9nPKr0zrAxJtSyJvPQzID44fk+hTJtsjWlmXSaAHm0uuYX38LdPOtR
aUfwASonLQsGGT0NoD/zrMnHU++Muin9myMPvG+YXaDmUSC5Xmpw67IMffLKaRrfwLk9zIECxSaR
0P1Hy9On2H9hhhsVenqbYrBK9VRk0DoAZgxsjVUNrLwup1Ay6iq0frrp0DikadLQzQ1gvJq2GnzN
Lh2vsWe6V5sx3MSdNPq9Or0l1sgOFjRL9hBy0v1ZBfTDouXsofenv4/yKt3ddhLu9vLho6A0RE1M
hvySwr9HD5GDbF6P1BMN2UNbl6eos0WN8mt+iHdoEEQvDy8QCr5ejMROux79H5glc5q2iRZZO7tR
0JIfQv/y9nBWAxyuMchyIHuJF1TupCiHSUedvFJPFtW+0dQMzGwzqPeqBgZFaK0kqpfJ32OWuBlt
fGNETbUoHf/2R3A3XFzTgKMBNQqut/gH2+96vNZYzWFiNc0ZfbW4qWUuSoJeqP2uzMiL1C+3jX3K
+SGxgE5bZEC4qxsAFlwbkxJp0hWpb849rU4SU5+SEZrWVduRSp530lzB7+VBFhzIfDPgMkYElYUJ
YCmpoif22mwEtug518bm3MxTYLf9psqONX3CRpOaOWinrzWe2eRz1Pq90m+GZjdD1stovduD53Ws
Pj4Dz5/gF8HVSgGi8fozaAN668l2mvOcPM8PheYC/pT1G6sjIZrG/WkTSb5VANxWLv1Uh8QMcsXv
nqrKj419O0GLlbBjrGwSjeAdPCzBxu1140HJSCc9NCdR7YN/cv/v96oa+ATRhYKckYtLscW0hrKw
OVc760f+nvi9y6D+N29Drz3Ij7Wv4TxqtnXQBsO2O0KC6zQcWm9+kO+nbSrwU+VTUF7kOS6+hgtf
UqlTyU4we+qm81Gjdjs/IpKLfB0HY0h+vk9eSn5HnuCasLI/VPD1ggEEBFRQcl3+/OIczruZRU4h
t2cl8UazdDv1dZHTVkpETMTO2y7yOSJAZAIqxyhtgIYWTsu5CGumIWxbeGraV1urqM8FfXPqakPj
FjpQ0bGkijcrEDMwh9+t9N7Zr0MmAqd+Tj2Wj9AX8Bgq5vib26Vp2Kq9VJnNmUK7ozRrIFTTp+jJ
KL1UV92p9UopIszp/ZANS5ef8lUwCythArUwkJQAKwDqVZub8zApEtkukvasp68hxHKH8j2N1J2W
F6SzZGJVDxWNd+NLU++G6q7Kom0dt26jeUb0NVHAJKrqgoyAh/Ete0FTUPXWURdBZ5vFHQvSoBod
y7X2rDVgO9OOZe1K0WZENjqmpHQMb+x+J+PGTB+ZPBJQgvhUUwXFhWXerw5wfAP6pVD3B8Ef/sV9
gzkUdRHifDpHJcPrhQOkpD2oIgzF50xwMWOgK2vRRtKsT0IJdTyBWbjvzmgBbyI3pz61XxLt3mJB
NpzD0kPfZ9f9Eqz5EkyuB7eIMC1YdtAXIjhya947AIjKaWyc7HmLZ73pfhpdfQRFqnFwJoKMAO+W
47idhbeZz3sO4AeQP9i4jqOmBlzY9Q6XwI+sWky1T560DXY/Eh8dy0RxXfMgCCWfDwDOErexMtVo
DaWGpWlTHetd4Y3kvSC2N+NRV3eheeAGCmTm2m2Ph9reTza2Z0JwTvETL97ngXyIgvlR1G740aJ8
NfPcVy0Z0UWEKw2tMwzEgVPnTu7opb/sfbEroO0IuQeiHZRtFmRe6b4DZgX8hoeOELwtm4G0UQNr
o5IJoo80qDaZoCHkU7znPou7kMyZJjdLl91pcEEQ7Fp+QSoAu0SKXHyHPuS4rpefczwFLHFlmX7Y
KV+g4o5BF945Ij9fv9ckJM0xJDIRePsHK/qnOUelH8Vi4B2B8bmec0eWhtwoDPs0BwPmXNsa23mb
uMo+vZ+83MNTrLuoDnp7zOvm9k5bxsOZXgQZkIMA8wNmRc50obJWHZPeOcXl2VbvGPQC0/otqe4y
vJDeNrWyhCjxosFTxdm5lL2uRzlovRnXKdoTk4mUzAXgPEJDVoW8BfUYTxZJBi5fzo3s0hyvpDEr
8QxXZtLJwgMoS3/kzb+euuX1GjoaIB7TcFHjps5go6bUgPudtbYimtEQuwrADOAigXCVSNQ093mh
FlQ1aFwXNSZUyrkNoEtRk6IAAmuAEYcaiLre1Fe9OUwi0dxVQx9CeNjl8Izlzy8CQKZPfVm0WnJW
bQZIhZ+fK9TP2JYlglP0sz9gzoASBzGN7CDccgdYh9qnYUlJerZOmQkYip75ZdgSJrlZSRJZ9cH0
c9sDP1960ftgLsQ+CkDMxqclQ6WvrFIapecWmufd3Q99P7m/JZI+5C5aIjcU+pVvstduKvwd+6IH
Gx6ujeAC82BoRF8M6HgRaK6n1tZbuR21LD2bz8ydPQh2bpvA7V4Fo/x0aeXMcEfYoLC0TuM8PefA
xRpAx04+I7H7YybqrvajjU7i+86rAZDNgCB6e67cyBOdI+rij9fb73qs3O7IkLBYTYKPqL5GW4lA
MMjtSYfQPUMQVvdG/3GGRjD41Um1sQmCK7qsHmRSCJZ8zZsvp5w7zsw0VyJTxpRbZFIeNMvVId1a
HWh9uj3pn5JUzPminYJquYVsjA8GjT6ZZkHb9GygMGgXMSSfdVkllvI07KA+fNvYx92Qn9xLa9yo
WNclIFdp0nPznfqZ2wcOgTu5tq+6qmsFAEOQLqh8hYze7P34AuD5xgTEPdmURwhNAg7WkubNJN1O
JvUGGpebzv1dk3QreakLqXpv9FpP+h/Svmy5cSRZ9otgltiBV6zcSVDUUnqBSSoJ+77j649DM/cM
mcQlrOdYtbV1VbUpkFtkZISH+1pZWAsarPi7/+WJ54+ggw93HfXZfhi2ZcQJ4aW1eKPdrkfNW8la
44wQqeYA1B50sqmNfF3YoeU558bqLEnL1sTiY9y9H4mRbvpeewoM5rSkjzy7frid4B1kAUBb6mj2
XY3bIpg+rVEBBVrVzWjUBbuSEGeEvJaQ8+MlnDse6F2RCIhv0YslUPY4JVITpi0idOJJ63SM9cxd
S4y8Y5YSffcBPHbmtSXKG5RNgUddD0tk0HjLK6yisVx5Gxe2YDDILbyRbP1/Gxt19P1SzXkmzTG2
Boo6/qnpD23Qa/UCfowu+2M7oRdlunxBw4yqJK2hGyRRyoJeIbxwslE22yS+eAhGxzV6VDQeMPxG
QDw6bltm1dnREwsukO9qyaffryO+AZoqE+MO4iga4kjGzhdZJogu0rAq5aMbbN1iz7Gfj2d0dqgQ
ofltVAFaQ6Vip57r8fImUXTpLfXI/ynM5Cc/hQa3jkzZBhDKhBxJphULqegFs3cJiA4tbB40EaJL
vWtswcmcymgs1Rw3jUWsfCMb8DxHbmGw9y4bASJO4ZSnQ36XxrrHsdfFEddHF5+x3L1wqKLV4CLF
wC6gNGh15Gn/IPLA6ZMkkMbetUyTAO/e3CPxZdxVzpusFRoCfYihWOAW1s72abd7tb9P39/uW3eM
jkyutUvc1zNDRW4ZIgDIX4Ow6bdn8yrWSiBjDwKtIr2476nFfLAmFLWNha1zH2ahvotGXMB7eNAT
0GH3kLOF25Z9ehk2wkvz7h+9d+ArbHHFnIe/tdk9ua9wrPuIaFluhEtndPIutzcVrE/8TGgYA6Ex
nUAvO75OCp9PL7nR71AV2Ho2ANJQdsFNH++XAJe/udtH5ii3yg6QU4pECebWySpxeqhZ62StHsqt
tIYa5oo3imfxUFmQqbBrO3hKn9WLa5JV8yqHmnJg/sTPiwuwNAWUAyZqEDK5On0TAPC5JemF7VsA
pBuckVnuYUnkdHa9r2ac8r553gZlkMnphWFqbVQcPt6Lw1FodLV85jsd5NWPN9h9tHm7wtSlnjOt
3IMHNb0Q98C1scEX20D4h5TI01FFhze6/kUUF5ENpdY1kLyBl0viXypw9rCv+VKaa2YQIE1A2AZJ
UzyCeWoQbaqCTpJj/Yso/+3rE5PagbsEOZo57Ij6Uc0EPwPiRJqytRcTtRekLLwceUMwz5xWLTyo
7tOSeFtcW6BuCaQlU8bNYYH1zuh70pTwxMZ7MtiZ+FfhrOwieFthJ36oEGlCDffxPphJnVxbv7ss
UJFKOG6AdeHdK/TuJfoWrXEbf3aGt9f41RCawjrI1/kzr0lLctYz1zBmlQMdFzYJIGRUplxIU77h
ywJPnkTr8NhZlY60BFGbDs61b0GIgVw8jIAiU4T4CHWOq7ELKinzsos3MFokHhRkRBemkD67tAnq
7KaNK9deAhPprvthvjCcl+KF+0g2/lOAt5K4iVxt/IkPyam7kIV85F2i/1/G0e+HmcQY6QxDW3Zl
pgwhjF/4bf7q6/6TtItN5oTD4GtLNwN94mhr02m5uvqirC/yfrIGegCjr3exj7RG+/J4QumofjKC
2JeFBhbyTXcQSTBIjUUjkAyuV5Gs4jlK9H5Ei9QSifXdy542NO3Pq9EUXZ0keTFmF15zB93bZs/x
lt3kB2W1dMUtmqImThpJrnAgZrowW3efr+OjZ3s7/xxqS+SHcyt0PXnT5F6PSY3gdiUYkkW82N2/
BfpPIvvxAs1uOpR2BFSBEQBB1OXWCCsxfOSybHbpNgKoMrX2M39Vn0Gp+yyfxFBLFoomd68hLBSS
nRC8QyISiTuBWqgSN00+hSQX/sjFWneuHOWISHPL/wTHJac0s/tubFErVYPe3vOZuLhE22BTa+6q
sJrXJYLF6YdQXunGCLVKvqT04PmHEX8dn/gVOXK7pS03Ow6gAyGFibckil63axQAgM5FeVFcxq/u
gz/4n3ypca/ux+Ot8NuUSY0EVzyKutDDQ08wXRDnxCgGTD0rLvGbr/fbs21Z/VZDpHhwtVfdWYVa
s3pscmbuYFFhCbzdVM+lbn0wHEaNR6rikpy9QuOOtY1tt0BcPnOKJhUMvGSw2aY+uNvJ81ImKjKG
KS+E3YexqhEA0z1v4eKYM4LyHNDTQG8Q6EPeGgFlScK2uV9dAnYdAh0GSkMFQILHs3V//+G5NGXv
UQzEi4lG84uxWhZ5kQIbIucoOMbQ8siaODb/b1aooZCGQc88+KhRb3xiuEzL+mFhHHcAEEwTBqLC
B6D0gQcRdZGLmRKElQsTDbsZhQ/CqJbE6ZKEdNQpH7TBqvU201Vvw/Dg0Fqn6cKWmJ1IASoE2Ht4
FtE1FzaSIpH3kurStxA0h/RmojflwC4Nc94MMPWAFqOWSuNcRL9xh8EDvKZE560ISm89G/W01aHF
Aogk90ai93Z8R9cMFC7ZJaYbOiCb5hgom8mxowUbQMLbHTkyCaB9LvAZ+VCuRPLqSqE5cC9QhF4Y
5v3WvzVEhUwsIGyAv8vVBax7eoI+vjZHd4f9eFPeVUXp4UxfcXUXMiKbSX4GEISogS7Eqvb9p/ed
gsJ7na6AUkJNMDByeyV3Wm+VhsNpG19rNNGYsu8eEu1PDX77+JvmlhfaUqBimaj97wrV/piJSQIm
vkslB/6ZVYlqjKNfLbjIu5LJ78iB6MclArZBlfbK8jiMvqIwNYoJyobdJmfDInpqsVsZmSdgUOOV
tEXNlzN0db1wWf8CwG5vBKztlW3KdzZFSwCHhW1weLzuUYzWc6NcS5v2WFnICFvZ+iOzEuOFgEsl
Np/+Pp7g32aGR+a520WP25xnG89rLoBgWoqdH0WkiIidr91YQ47dEu1+JeudhSLGmdv1h3SzVPW+
wwjQs08foy7pO8JjBjxFz+pP+bWvNq78VvuW/BoKOuvjkVdZUaFVrJ0yo53UUDUzSPp34EHNmu1A
JirJGUTBGCOrQvAQ6BJjJCr+dDw3np313yK0STqQ4WcrlViPJ3AmVEVqAJBtXEpgMEbd83YCxS6U
/KABdsTL9SDfVZ4pMVtmVb2me3W3dJnPnQfcfKCDQrpr8j23xvKGJWXBkOZCmo9WiDS2C4zH45nz
aQhLULgA7gateVTsGISBIPdh1FzQExpv+jpL12AKLHXSqKoGCHyxYG8mWAX0C/gboL/Qa8PSkLtq
iNDeHicNni+itg+fxP3qCZC2n8fD+q010Pv82gy9yeRYTpkQZgYb7bUb8Un8YreWtWcN6VSu3J0t
vmu2pp1b7bxWzfDDZNaOQzT/3WmA93jK9UH7WRg6P52tR980rfaVwyVlNYpqg2+SBi1StqEMaNmZ
+JaKKgaqicgkOskzqlr5ZRSt5g3yBaA3AiJbNorVAJa5yqyf+XDL/tTsuuI+VYMTtXLnDoa/lP+6
q3ROZ/R6+qi7oUyqOq2ruLlw0bZq93yug1bhx7NSXTX0Tuu2+B3kNLTQDM3S1rmz4cTswlH7RTM8
mi9qb3J9SxjOzZpLl9hDZAOYnpFP4LW8UldXjOpU4kZNnKQ7Fvmo8d02ztcB+cylWI9lDfWSJNF5
5m1U9Ggvl4YqGYN6boF3j0wBD2Zh03FW0oHx9Sdflx0YCDSWscvomEVmr+hQrWebg58fevcUVqCE
rqA6CIKPTouhNPMdJXazU3JzlCx+HXyFXrBVPGCaNa9fpOK5z6BwMmiF8Q+KalOR/XbfVGrVgm6+
qS5v78dPgGYYrV5Dz/LEaJ9QKUbpeSo/I7vPgIrEA0XV9CvT8d/4QwagosNhY26ItvmIV8+8CU5E
XO1PEHEA6GpAyvpfv7pVquMMPD6Gc6cd0iTo+BUQloKVkPKWTVkmSS8PCAvldUzIVyA1e+E1/JCZ
laRaaVlflOYlDMulrXN/0lAW4KaOZnBo4D10O2N8FsQusnb1pRPbUavG4l0I1TcSens1GMnCuZ67
EkBCClZ5lI6QzqVLwHxYBmkjTbhdPt4mw6USKyMngiEjMy29hfwxabWqWMpNzkUSN2ap41HwBSm5
CS6sHsE1k5+EQoufoo33LBkdcGu8yeqcxqyJwSLNxqwrcNIUK/+fFkPgKVDOmRLME77mTh6kk4Nc
YMB9eeHIJtBUxeJCz6ifhyeQ3PU8AAomHohHIV+IXidfSfkGVNM4iN8APwSxV2qFkyFMhJIgjmHE
fcZ5WsUtYYbuUJO/I7syQc0v4xfISfVufSlYO8dSgqWk5Xy79ayI2eR6liP87T5b2+teHp+amawB
5vTKMpWckPKQUxMfg8MjxirXoKPGSf5uta8v4BuwnKxe4pLyDBW/lnAYd/VRethUzMEJXjo2vg9w
7F7YtOjjhE/xNj58CvDw3Bt6s0BJaQ1LfJ53gEHaLvVI7mS39BQG012ZJaAavi7pLCCD0U4ECp5P
8CBxtcxKnchQAXzhFgqnd3UGyjz9JlAT12sz0AkjBZnvmIN8UM/9q3yQ973dfKonf7+Utvv/rDJS
uIBbo1GERiGXHtdKXo+T4/Za8hKd8yffGleqnn35GLyvJdCM+MNfniqTeFpiuAfFfLzPZhKV0z77
zxdQS014IAoSAUud86Yc664NwbFkFYH5M9RcTnOPpDBJ93fB6tx1hiYV1E6nbjuwst06Z4UhbspX
CIPYr34toZ8VyvfvxBR4K/DWaO8mJ3bYKXhcPgnxpamAiOX0OlpY78k/3PuP/3wEFYt1lRgTX8Lk
K3HTmT4LX90FfKa3Uv76eLyznmpSZ8ZbQQFHNWVJ9XqVy3IR7RXjN5ftSVnrjw1Mq3Q3lCsDlCtU
+bwBaROpL/2OeRNXIh5C2/FZWpiw2VvuV2X63+Og3CE7lqnMd2x9iX74L+Yt+laflZ3wVBzTbGFA
8/vyakSU/xuHNB8DHqbGRuPeISGY7GNfLwAX3pJdv1fBe/fn8Ryy04+kJxFMQyiDQT0cmVrK+8gE
ZDXg36wvOSh+/wC39CfZiCIYN/sXCO5UW/mSvHopVPIWMh6zt8yVYVoqTqgIg7BCRScIHuHlTrLV
N3ULQSE8CX4SKzgtKYbPuZ0phYVLE3ERNiW1jmGKLtSUw4uvLvZ4VPtSaYvhcyk8l8W4qnszQ2UJ
MhoxQKuD1pOVIOhlymvQ7G2yTZm4ehqlqyy1siVqormpuPkyatmbruRZd8CjQwhXXLEV0X3Snnzu
TxpBGejgMlbxp96Pmzj8fLz4dw6JRd8cQMgTTQdiVboRuVT8rm4QTjnoR1MB9Jd0XILnZjgVbmmy
nYuO/iXc+H2+FpjKiXAYK6CAuYvm6gi8SkDhPK8cnzl6g+OqjNELx7QGYqfcDK8+ePCkXdZYPIif
VSMcbNJ8Px71fRYMnwBYADrfJvYwgL1u/XCWK74fqHXlNDLajjUGXJLkPeZq08+IxYqMLsl4ax2C
YR0Xa9k3iuTEMT/jMKB1qziqUJX56zFg3dUbZmFB7jza9GXoQJooYHAJ0VXpUaybEn2jlcNXvtEK
u4L5qatLN7zVkrricV0+nom7u2AyJ4F0GxE8woDfE3P1Lq+zhAE7SFc5khdBCmGrghFGqpZwZ9O1
duNhKCscNd2iksSD1FdOl/zIdavVNRjg28KoCDJI5BxFVsitUjfRi2aVjs9QAVhwq/MLfjXO6Quv
xkkaXxQ9tD87TaGHfmrLTG2GRQpJqmFdjZnBBroQ5dqIEmX0509f7ITova6fQSljur7hZhtBrjQ1
PKH3jPXS1X+xCEjGYkMSMOfS8VfGpSSQwhEKGIAgNN6qdys9btf/3AiSXWj6Algews/US7pRlKCs
ZbdyWoX5rKqgXEXyGNuoqS9RO9xnObHcEBTBc306XIBQ3052xTc+iNXY2mlJ/S4Frun1+zEASlmw
Oa/SwSYxdR7xqzQxKv7cNme+34jNKjgV29BF91RS78b4yecsUCD574Eemh36YRP32BbrrLUzWevA
+1HoRbGE2JjdJ1NoNgFAoa1AU6hkPRSXR1WunYhht+B8Mpmu1QZ/OAdobhEyQU+UE1P9TAKqfoXQ
VP7EO1yrglMXAFkMkaAotri3Bu+TOjdigRjQOV7Yy/chAqZXhbagjCYfVGJ+E1hXe1kYhrBIxK52
is6AeEmEG2mHLnLXbEuteJL/AsI5GI83z8w1cWOS8pc1G3qiVMIkdGOTfQO8EdOf+cFp8VBJP7rF
fsFpM9IOY0IDoz6NUqtA17oCOEhknLzGaX7qGs3xkqaeE/c8nLq+1BCnrgJxoSFtxhGCPQFiKmgn
mdowqfdAzwOlmopd7yCbMxpJ3qFfxOMiKF7KS/K1U5RBDW7y7siho/UYXQZUVEwytfTZYewdYK6M
nIOglerpWbFqvAVOvdkxXRma/v5qo7At55V5TXqnrW05zrU63DTDEuvRXYyPAOJ6NFRMpVQV7tgK
o+miVy/8zN2Xx1vvPo9GGaD23uCyUhB6MCCyGiuv2kb3BwttESh7ght3PLQv7UK8f79A4DGYPBjh
UBnH4G7nTeCaOJJdv3eyLMhsX8yjbd2RwVDGIQMynVvi+b+/81HeQAMNEnbo/YW67q290RVDQDLK
3vECeVUfY8HTXLcyk6Exxggb3guXusDvFw0ABmAzOJhF+o7uwW4F0FShGNc7saIibRqg5TtK5SUr
9y8LMCH8Piwguw6nRV8EQwy2SCUQMZFtIa/LOFEs4Bg4vSN5ZDRlkq96holWcYm3RTWkP63SDGbQ
y63mQYDDBIuTp6HFpLUA0fNMJepjm/fKpSTzNL235xFfCblRfsrkKWjOv53+oBUDtQBpraPmnaaq
gU6AOmQ7xVA6K1SXWADmpv7aGrXYlapWIjcg7m2LzPAqcSVU6QJwdG5AHIfWUzS2T6oC1P6FwqjQ
dEI0ODzAXu5zIGIb7SX+hbDnx2eTuw/s4J1xUAR08yN2oVVTo9gNRCFpBsfPM8uP30lpQcFdC2u9
P5Yn2UN7g/LqK50BlSEc2/cgPCeeHapbMB3k6D1uv8Q/aSBrysTJ0S+E0vfuDzwcv9V0EZlwlBFu
17WDSrg6FN3gFJG3C0RAQdRi0Ao/XWJtn1tSoOEVPCyRksURvjUkZY3MdUw9OKNSHzyhXHGJ//x4
pmdNoH8S04x6AgzdmpAZ0KEKHcbisz6eLCkL7uGCLIptT4E4fRQmLCwupakRloaGDZnEFqUkDk7m
QkrEhV+wPZmtjVLMat1vlOFVDKp2lTJ+qSfDUJkQX002dVlWelKHnPF40HMLiPcZNOzxYsfBpJ4N
cdxleRmygyNW8lHExomb5Ah6I/uxmRl3PwnyshLYuFDZpiFdcSxjb0hkcILOP6dgxYjG1CzLj2GJ
bWzuXEpQU8LlMhXR6Th/FCuJK/hodKo2/C4j1UjxLw11IoMb1UtRV0vlmfuwDW/6K4PUCahrzuOV
zoPBprY7NtTZ/EtILzEBcFvjlC++NR9P5UxsCouoPoFTBah7OP3bfTqC4DFJAFRyknDDNrzBsRtX
isFoVmsentWe8HdoBGsYvaNMwnWVegtPqblzgmZEUCpOmSPEybf2u5AteHBZjg4wlKNe8l5ug+J3
SYzgPmGPi00G3gyOT5XxoqKO41D6TFIEMpIXcrRic6MdjDLQuNpwE0kLn3jZRtMyWLjsnFHtvCkM
fuS2YPapUJoNovdOWoVJsSlr/mlh/u8DZ3wY+nJA5Qk+dJzk2/EnXFWXqYgP65mjBBgLx+s+Y3LF
kX3mcysQ37ulHO/cIcVEAFAEaDY6n6h3JSegVB4J/IjT45mMy1vAVKzTeOkFMndIp45ckGjy4M+n
i14cdFn7mIyj0/dtjObyEOwVSlFqkg8Cpc7/+3geZyIyBN/gckKGChuZFter/TxS+9ojDpvVxM6C
6FmJGVEnHl/vkjRM7KRkZbMV+qXGlZkTC8NgEIVkMrKxdCwCuLMiDJUPw0/cprx0NtfpY7qpf9jm
z+MhzqzbjSUqDklIwrN5iCGqSbouRFB+gFrSH+TTYzNzA0KxYyJCm/opaYcgJPGo1mk2OMo+1nFG
ipdzJuq8r2dEe2xpbs2uLVG3xZCC+MbNYKmMLFX6BoxQL4kToX+bKJeqtR5bmxsXUEPY9ACe3zOr
eX5OulAtB0cmsSn7HoBYrMErxqBA0Zqc0xwFUvfy2ObcCPEomaCYoMS565qCbDwoeRMOI0RHguAM
aOkGc1wKgkqrDRfAeku2qIRZ7CmKG6u4e4lODhlw/KCp4LbZgpU5R4pWAWCpOQIqBXAE3foroc7k
RCmEwRlUABCb7Jh1qSH2oeWG0jqKdyFjlkCgdCcx6Ox0rF8YZBzcv6p0ICKo7vXSGZS/zfj1eKJn
nM3NV01/f/Vw7hm2Y5gAYVDvoeNZaddcCGIc8INFIA5+bGp2nq8mgDqGroJDCC3PwfE4IdaqFFUf
zoNwJF4i2LlhhyVeUsSdCUNQcoV4Pdrj4WToeGdIvSiMxwAeuyaO69m5S0zVX7fxJ3TDH49uzslM
RIsQs8DNgN7Y24l02TFqSz4bHYDrmlXnKoPFCHgKhvxYrB+bmikrAD6LMU3Kq5P7pHZsNkjwm2M+
OlH8VHIvSfQdy1/1UQmNYDzU5UvMvKb5tk4MYCrBZBfaj+3PDRWBB5CK6I8FLoO6B4nCVJ0fD5hV
oY/sJK2+oJbqmWMF9YLHluZcz692GK4IBfchtTs5UPepA4sbt+v15Mw/ZcOR345cAIIDy/OXNujs
uCalsn9bozZo2Y+5x2TS6IgFao8tQMJKYBaNt/BmvYfdTdkIXOxoqcCLEh0ct1ulHhCgewIzOkJr
QN2dIN2eO6r6Jy1zLakA9MrNUFy1TKl34d+yMlxkR6KTy2thtCmqdcGFGrj/41znxoPYX4Jc0aJO
3kvpwqNk7sAi+wpEGlpX0QFCrbPbF0KviO7oALFNNL7kTw2o5/U2Klld9YPWqECGrWdK/V9kidBj
gIwN8qJQTaHTvsVQ5ZUM7jxHfoPagcBVhuIBIr5Oit5IXh9vsZlFR5SFkjdiSWDR6d7BCJ1OAx5/
xPFBJGiyfsJqeZ0FZtnE+eqxqd9sBPXmRJkL6tx4FCHpJk0TfuVsw1DtOknuWEeRvYsUk8TIXETO
cc9y+jiUEBME17jRlwwa+UcJDJXiyFpNSZKVB0d2LoM+hQh2UGpjI0VbBdGvJbdtZ/FB4GllrDb7
kBNSQ4nZEgIOmWKmZQMpqVFy2Te+7RsT2WbeBBYiOcUD8c+97ylQnG0zI0a/14KXmrlZwG0xPWiR
ckLhjdrleVMXod+kvJM1u6Qu98lwUiqUDBRlYZvOucNrS7Q/SvwgK8Y25p1EtoBfAIB0RCRUmn6a
rdjgIMdgBoNSXORrmeBZ4fvgbpt00OSe+fN4gQWsH7W+Ewst3oQEyt6oB92ub4PaX6mq+BDCpkYl
IMG+BIi7x23hWFybmLbz1RaqmWTs1TTinUjcStlBLtFggFiiazhb7nd9dZCBBERSNR52tTToHNiJ
QpMH6ic8/zdjxXMINzouPbqnio2qqKqlgndEwux4ptWhNb70xJue0Pfz+R8b1BYKy4awdZ3zzqCn
vBFLdqJnsS7b5SYqzcI14rf/05jojcS1aK+KE4wpQOpdBDILEOzHFu7xNcAGoSUFRwJ0PWhFo4bE
92U+KikjOFW/7qWfSnitNWH4biD98lVwJmM9tnfv3WAOLWMov0xeh1AXaFVzY+mDoM/BzrSC9Ngn
KxJXC0butz0UXQnUrSS4SBReqdAH8naVFIHF0+l8tK4PaQ1WblSVFo75NDO3mwHUA3CeUy0J/5Ko
fAtTJbKXMZLo1JZUgEZ+3DE6Ezil+PbMhkv4yJl5Q1slekDQgY1sp0yFAnHUelUUeKIjFcmuAHSM
MVK+/ceoWqjVyUgeTULYuOXo/Vb2Mul4ucKQ3Ly0IFJdQjejBgssZIF2ae8HpiSMilVEHbvqchlU
b43sH2S+zuyC87JVJ0bhwlpOA6NnGV13SCjh0seVSF1R5RiCmajNRacyFfmNIVohfHWAmzH24405
bbxbO+ivw86QkEMDld4di1Q9SqAkr1hn9A2R8Fr2JfWWOCy1ONyvowCEON5ck/4Aemuo4fgT/dGQ
SCxekEVsg04NEpIlr5rIp5WrxyOaeeBNtqZzzaMOCKgNhnzlmlVcoUSsRNZhx9egUl/5PjQ5lNYj
YnSV2cqB3siVhpbFWhkBu7IDiVtFgpZl64ABQOtSCkYE/E379/F33bFboPCFNl5s5GmmEUZTPqCQ
QPseoHbldCDRqsEE2nSnvHirivGzrVm9QM4ybkFW6xGdD49hFqDwdyyL14x0lwJIESnl/vKjsvDw
vD/OwEMJmCh4Q2T6aafBtl1XguiQc1hmIyeZ1g0Z5K10pfStbHzpGS0fFrz7TJwwmYS1adNN1+jt
AvWdl7Ih/sZJzkObAKzvGmEWh5pHIp2pETeQUNHaQ6FqUsQf/c4kYqi7rbz2ymbhmP0mg273P2iN
wA88NX2Bm5je/0qRRW03+ILTla5qcnKUWIXL9qt2KConE3Ki5RnjAi0mtJqrZNKKAWIbfahd+7Ow
PSbvfPclOO7spNcG4Cr1mIzKKpE8JhAcme010Tdl5k+NDuxKCTUWDMLxodbJtoAQsWw+tny/AzAF
V4apaInUkcxXAqYgUnNwSg4ZOl4SvGT1RN0w0anyF95dMxl78DKj6sGJk2Q3oVPZrsKwAEGVkuPv
Mv/SDB0IwG3GCZGCZDotrVNN7LRK5S2SL0AuZnwDTMPdQfBh6mim0dARn7iM1zaSw8uBFiS8pgrv
nQsQC5wD8aFiHINm0ipzk6807wtuIivNHEqpbr4ahH0Qrj0vNlWlX/iue28/fRacPZhTIPhG4zM4
JajTUOgkhxG5FV+tcw+U2CNrpJlouf8cBMuKPAs5CrTiC9hqNK9t67NCx4uD7DRogS12JXhSp2xi
OFhh+DQA/3ssu30mrP1w2MrsUjB5f+OIPGA2BJkTrP9derbpUpRI1FZ2at7sQHMpuU8tFOiap7j9
Gxdn+aUHXXbah/Y49YG9Ark19Avt89NtQx21m0+gAiWCPuyyDzrZkXKdZSwuegH2FMnTvVJvQ3CE
Pz5f93ff7YCpg80r7JgyzCg7eP5KepdDsknOB2BJlGzpwX4P6sXSokCEOBBRJhK3VHDWpfXo14kg
O72Ppsr8xUfpTdqyI7DcQlavkZ0IAbyQjdjdR83p8ThnF/bKNjWr0PYJwU7Ly44q20F+ytyzBxX4
Befxe0KptQOyg8cxAWkiOrun2b663QFhENMq5sOzwBDskCJ2hcDwZLcFD0JahYWhhiwKyXXBA9MR
1ODr3RcV278GuZcXWohOaHfVkyr4KCBY88qoKlRlUGRJD2HSg82hzQZoFan4nz0jJTH6MtrAT91V
HYVE0fMxHhWIZQDLa7ReJ3+jNTnIdbD1Zoke9Gz5rIhd8ib4A/ORjVM2AKdglO2QT3C7i90oSxsQ
hjCNJQg50oRsAEygzqTC9EMhOK93UR1/1GMFbSIwfoCslHchkxSXACJJftS/dqRxOyMNpBZtmjyb
6GnIo1snqws51SMpyd5CuW/wIhMz5pSAzgscYSiQivoAHUHl1JeI3b9BUc5jE3Q9MhhAgA+fZdJV
qdYnrpgeRvi616ZqYpDIo21jF7FxXOh56SYGmMc60As2StyDIqtmdiPhPYhHIcNWGRLmJjI6cew+
JcmvEr1KWhRfGo7LVJsZRcH7SNQcHoc0YlZYQSaAX3NIspZ/Hioh3g0uEGoLuX7q5AH9g+ogLvb/
JzxJvR7kXhhSP4O+JR+jXBowktMEaaspzcLdTd2g/7IzcZ8rEL4ByJ+yA84ZdxwhFrvLElfdhoOq
6HzSi0YRJQEYTrrSLtVKWWdcYTBs+Q9Zxf5tHSoHeMNMFVHqzEdDErleIYe7dqd+otr7+FRTvvL3
p0MiAk9kRGtTwuz2vIU+F7l8Moa7OB7MUq7XgVjrHYpbSX7hKjuT/hmC8M4e5S3V3lMKmYE9GXtU
YCJ0/mXaYpsQdeHeWaFiniyv2JRhWTSrSz1WSN2PlXqU6nrTqvkqjBY84/TTrnzWv6zhJSIgew7a
YrpEPnEiDZDXCHelMBI9S7xe53t2NB6vFJ3T+JcZsKXgxQhYH2Clt0uVZ1lSo+033BViZglkxQA6
yOml0tkjctJDHBvoQjeqcCm5QTn+O7vT31+55Dz3eYaXsGRSclBbu04qS81PTb40wNlpvBofdczE
OGK5rJjEgHtteOoW3o1zzgKNB/87e9NBuBoFo+LybKfZ4yrkKZkP4hHg/5Y4dWatAAA5qUZBDodQ
x6nLxbDoRQaHVc3tjqs0KREQ5vyzePJfK3JlhT5Equijx8pDNyf7Irm5XnNw0zExs+G74p8fb7vZ
o6QqqNcgeQIM6+Qcr+eNVHCzYBbeIQktarwIgkE+CojBlV5oQ5Mc5PF5tKScMDeNIMCcHC6oE/By
vTXqpS6LbRZEO1b4rqEPjtw5uimcxyObNQLuP6Tt0PZ810voYrhJrqTRrhfYQyuSg1eLhx60Bo/N
zE0gtPogQwfgNB6i1GK1SdIOXFREO3mwovJDFnapZ4A80oiWer7mB/QfS5TX61o0hDAcJKWx79ag
ysNr8vFQZg0AyjfpCiHCp68ir+P7Jq9hoCCJqfQ2GdB14y1s7jl3g3LU/xqhjpAUg6KFNFm0y9Ep
E5mZt5FTe1xKCs4OBVcqso/TY5VQq8IDsDxGpMPilyYpEB2muo/b/PF8/Q9pV9obN65sf5EA7ctX
Lb1ZHdtJnMVfhGRiSxS179Kvf4eeN5Nuhq+J8bsXmHuBAVxNsVgsVp06R7QUJOls8AqvP6BZr92Y
bnUChmmLxl0WmRi1TAIPz3A9um2Ff/W+hYNLM9wRVZFg9Y5BiljtMGCOItMcdJv2XVtr9Dy3xE4g
dl4WISpUWbQkI2bMBgcj96Yy+uoANcZ6bQLDWas93qhKNHQ2iDfIkoaTsU2BtUzQmluN7fPtXy3a
gIsfzb9SO61pgNTEt5mnWGv3xhZptuReFuU2DJJuwVfxHP6jATzleTp1A5q49t04PrUmudf7ycfj
FHKZL7PRSTZCuCTgFD08XVCj5Cc+WjWt61Gb87j0hjycBku9MzoQz3hdbu1vfz3RXclk5v4xxW15
15n5kudjHveRE8n478TrACwOCBoXjF7chb8V86h17LsVmJVHPyDImi3wZkn4FR4OtGj+scJd952x
plthwkqvo5dKm5O1FoE3/gA5y6fbH0u4HrgBJi9wqeAeuz6GPcD6zQpajXggPyzncUsf5+I9iwF4
i/VmMKDAw1LsYmzXYkAKiOnfdTZ9Z8N4s/coTZ9FTxGmKviPHS5smV5PFX1DLlaORmQ1mDFUMLWm
rEEPlh0IsQWeBmrMTPIBhaknUOLANDvAifwxYLSiRQOpQSRPq9UEWXGPmvIelF3LNEP/ggRZ8pee
OoHbY/L19tYJ/RzvEuAXARpAAfd665pazxdjRiJQ5HnQJq9eLZueEDrHhQX27y/yG1SxzC7r8bhb
kqd5OaE47M/jl9urEAYi1sDFMKZlGzyfZEZse7ZzPOHcaq+SIMGgrxZ5/S6HgJoMNSRKN96axf9r
i/ti/TxRAC1gizbAC9fgGzTvAclyzG6nWzLgkHB7WFkTeEx0PPh6VGZvBIMnSKHcVFXBXFo91HUh
qebxSp5v1xv+NJuiQ7aGVsb1DjkLmxPschqjT+i5vY9aXk9Ou8X9oejRUH8xP4HoTi2+Yr48h/Rf
b/hg2FqWsJmpT/Vqd3svRd+XsYICesaGYfgH86gM27oUJY0ntYqq8lEHrGMFX55bAj3lSRIIkXNi
hB5qUGy6HcWi66XXCUq8REXuWBxrtfRb71xCpeT2gkQhhR1spqQN7l7+9bpqXpMs0PCIx0E55XkJ
epgiajrVp5PWYVkg7C8Hv7YU2aS4yHkA4gCKA5BXTNVwid5g00FrVZRv1Ln6VGHP5oUeb69NuFkX
JrhwSUfTHhUwi8Yo7tmO+UmzzrnR7ap2DBbHkGyWzBh38ko2XqtYFitH7egMxUYw7XRkl5pLPJmu
xJgopFx+PC5sKeOiQXUbxmiz3lvFFtrE9Iu5jJzkQ19UUaFL00yhMxqYg0AqxViiuJyjZFOmetPT
uOxR5/ArVPfGoAePKwTfMx1YSLvqQDLulhXoTkcNU+C51kP9da31n2Y5OK1PshYQVKSh419l5/QP
5UpJHlnzSnas9AqJo25+Sb0OkBCnT9TP2eKQxLdHmjyMheYmONwoOp4VWiySVFG8Ng+vGrSNQKfI
pTyau1A6QvkNeD/UhzQ/HQ5gZ5GcNKERzFoB0Yn/YEry+jQnKXq/K8p5sZJQX9/2mGH0VfPHbZcX
nio0gN5EwhE7eS9UigovDopH4AytIQJ61qheAMa/bYV9D77khXiPr+ViLgZqg9dLyd1t7FxoK8UY
mBhnDKkARHeSwniEawGu2HEAvlVxAVxbyZa+6h0H4Q9shV4wfr69BuF2sFkbtGjAC8rDQnIX/PW9
i79ueU80/+BknT9kX27bEK7gwgYXwFUTOtQVwYu5h4DnMakrxW+J24e3rfB8W39fkXjLMrATmvx8
aXAblAQgRvZm3nZr4X9zz6s/pQCuHlCjL+hH66CWeaCOe+vptmVRzAMsDW1GPHjAWsft0LKCycAu
bFxQpFyjPh3BM+FU0GaftvpOmdVYtyqZBL1o3y5tsn9/kbFpo1rl/WDC96p5B7GDM6hAor5bJB9V
vDQIvVkoi6PTwIcE0vfdPDs0zkwjhI5y2OZmqKvVgzeqftlJehk8UuFtC4FUs3Adwtn/gEJBx34y
m3SCr0NSdvqQQYjo1FVgMzmN9n74dvA+39450VdEJRmdYjZ1BiHl66/oLBV63QOKBm39UNg6SqKg
psjr6LYV0UeESiiwcYCVI1/irDTEqKxyUrBX1hpi9nrtwT3n3U1qGTd19Y74yibGQCQM5AGaJddL
QkcOT8nNgNZ9Dq6/dj9AbnyUDSAIV3RhhMtaFNtOUG3RkS7VS5BPAH6S3WYsQZK4oTE+3v58wk0y
AQ8DQJsdbM4H67XKpzaDD05q59fzI2vpTTJ0gswIW/HFecprj85qBSMU7bt8S/aYXwdYjEjOk8wM
9wr3jAJtTAXHdhj9JdtT5SyT8pRZ4C6lqdzWPu1YSQmAomYCoz0kfYkjgROykMZffZBo+mdP+MLV
mlpLarT4XK7VBxMo9brtHT0ylmChaIUuAqLP9YZYc2LVicMOTW77jvczz2lYgTjtHb5lQ+GATSUy
ttVrK1rVDp6hYB2W+lp155SMoCl415G8MMJtSUOKMXELl8akByuJBXQ6WMdl7RBRMoKxlX9WYnLd
AtqQuc1YpHa1U/ujSO60IpJBL4Q2HHAdMSJ9JiN1/bVywBDcvkyQ/GZfjfG1MvZzFremZOdlVrgI
pq0uyTB7iqCsnasQk+pIpx+mSRJVxFYwG8eY19mk7fVaugkvWD3Pi7i3qoOenejgQUB179U/bnsY
29w/Tgoktv+xw/lx6hJIVzSYuQPGwdO9QG16PFFW34WUHjF+FpMaSBMu2dq4HLse0ekeaIla+HPu
PY0fHPCQgP3k9sJ4iNvbZY2CPpICwNwYsPb6CwKCg+sS3yKutofN1Q+LAXLg/lgMgTHgvaL6vfnS
bJ/bDdAzw4xuWxeFOQwu494GQptR3l0bN7cKr3RvARwBwsigj+3ODvly24Sw4MdmhnWUXED6wU9R
2lTVei9H168xkyzQ1WJvkvWDM4FDpvhorPcjeEYrYDqt/j9OQ7FPq6O1hHoA+z9IaK9XB2kXA1My
CH5b/V0BXrX1reI0qAHa26+3FylwFUheaqjLwRTGrjj33EB8sS5Li5FQIK9R+jPHdlfQQyWryInt
YCUupGhNh1eAbTelyVutK2LXVJ4Ws/8xzc6xWtNTjeeoxDMFvoE1/bbFfsvFXZ6qdQvR26GIneFk
kQiryiZJjBIkQFcmuA3SW2qttYPlTC0uwJKAfU838oeuoI+g0zl4EKu5vU+CCxcAdtCdm6zvCKzK
9ZpKw2j72oQvqtnXDZBZV9bWFMSpKwPcigq36I1lQN64KUgYo1Zf92l5dB/SOtvZXb//r3zbf/s4
o3qA/g36BTxZcdMNllZAziqeU/tF0a0HyIZL0nuh0zHVAQzcgU6Lz1IWb3OUZcWahjGofjXDXeod
0kaS0gl3BjA9MD9BkAv4oeudWXo1gaAGAnyFgZfJtXbZ8t+TLVxRvy2wX3Dhz5uaeklLCpydzPbR
u8EEx3tOzIUFdqIuLKA2b5TrBgu2/tgCvlN0v9BMfYcRdIVAOGOiBQU3vjZi5Y5WpwXui9K5a36O
3jGR3Aminbg0wK3CnpvVpBUMGLWPCdaZSs6g6Iigr4UpHXSeVPAYXi9A7dTJRJsYC1CnxjetFIOU
3qHQHd8Bnas5P2qr+snSs8Ptoy/y4kuz3Mlc1qGYq6Yq4iw5q/2LYqL+jbHMVNZmEt13eDf+Xh93
py4oQeW2jvXlhUvipNKVYBjmIgST10Nh3Rerdr8S77maTRvN9ERGX87+PJcpXZnn0uRUm0ZTb2C+
S+634jOGNiBDMYIuaLXqoE8ktQbxV0VDARUbtG3eOLguXJ5MfVY0BqxBBCcDyFaHzntxqiwZbafQ
jm4wC2/60pzX46WsZaaH3QPGYhtPVn2qihOkQG77CHPtP74dyLgA4Xkr1HBbpzhm3qUbrnGYSOZH
rETaqpaZ4LanyJwezGMwYZoj7h/qfAXC+96tZGOn4g/271J4kkrqeJiQdnG10opBX6CnsrU7713B
CEN+yHjwjkU5mjvLDUCEbTcV8eA+uakbIhzNTSsJGMKAxCqCwM1iBPtNvufCx7RV6RJlwCczFKUK
yxbNECW3/iP/1dtFitsNWbCDE4pS3fVS1qHSa62BlV6zQ2w+6O5bDbzaU6hrEjcTLQhXEXo44NVl
auzXpgC2rpxy0IrYa2ro3ziFGqD+vUo+m8jTGLUF7EAD5Q9YkrLp1gQoN+IQAQrbSL4zFobCU2Vd
b5Gn4fWCY4leBwDc3M3dTINbW4UBjwbeZ09n3zUC4kjemcLFoDT81o1gafb1Jyu0uhtSXcfJRBoy
fQEZmdtLQpkoGQV33T8meO6E1SjsbNCxKyXEdLv8sE5nO91rqgPJIVktU+QBBkNeYJ4O8yUqvxyD
0HazpjLu23SHhxcrO98OZUILqJNi73XgwlzuWVnoCt7MGXIRQ6G+AnrB6h3gOsyD/rbAPf3LZlos
4+153P/oaXmqxle1eEqdQnJxCy/US0Pc4ypLHQKOBCwFYMckPWHi1Hi0nlBnXqedCW6z+R0Z1qU9
zqHz0fDmjqVx7NMxHEcHmgLJy0d0aMBJiXkDUKLhhHLb49JxHamNx5WeGHuls33aQ2RkeE5qGaGO
0BJoOYD2x/nEEOX1yWnLunNGDSHaUL/U7YOHqgIx0AMrZUIxoiNqAlqB15UBLBkPWcu8IQF7yvL2
XuyJcYQzUOm1JnLrSyPcwUEUoE0+IKiltoWqwQmEBu/YfXAsa6yvihePw5Z5cdvk5phM4wQLc9lj
NggAEetFtSRvEeG3ujDC3ZtGqim2XuJbmaQMvfGVHVAwjYS3Y4DMCpfyzuaU0p7ASlNhSrCYXCdY
3BZ6aaA1kVw27LvzmROo6BA9PUwlouhy/dXa1azAwIn4PH2zX4tP1Ub9gwJ9ju6rrNkkCtOg3gZF
CeBPeJNy+1OokGSotryMvQ4Uy1vVzb/6FHw6WaYqj2tV/ZjsUUYjLTxD8Glo8gC3jiGo69Vp6Qzt
8oKWuEoTtD6XoKO9b1RTaM8vt7dMZMmyUanXgDJFPsVtGVEypa2roow1K+6bKmyyR5AD+0onGY4T
uQagXYw2ANIa0ES/XtEyd83kpVUZj1HSBj87GcOL7O9zX6ypJsXtSqxDde7GOgbsOp0ebn8qkctd
LoE7Q5jTWqoGsrSslrPMd/RHPd8BoxuMxgtaA5iePN22Jwo9IAoAYBLqRNCP5+47DS2hCqyOJc7s
CoIe0x/fge1DNshKpUDGIBPhLgW97/olhTBfTNsEU35tVNnfyPcOtMVOHZRUJlQnvFgB/GEQHCD9
EfGunaDckHk2ZQ17Sf/Ql9ljjRZBqmKyNbcVfyl+ptXrTHZaskm2TuTll4a5T9lNia6VPQz3WYeJ
P8hgk2mXlI+FDBgsckPwEbLiNmN85el9BmJZ1erBzZVx79SnZNy/p+XJKA//NcF5eqk229Jjnip+
+1gkWMfTlL7edj3ZMjhXB2dPni4g/o4hvTLnUUHOzrL//5ngAo9dZInXgR6XfSnMSeBLmbXkAIlX
wdAxqJQzTq1rdzOsHIRd3VDGupFuOzzDIJdnOK/WqqXR7cWIQgPeiSgX4KZA65PLEvK0arRqgiV3
GcAJ0WoTHnIWEMVet6iQVUmH85jY7WFrB+15m3RZY1+40t/2eThQU0AxxYLUemyrz9ivhD69b79c
kAni+CJo8Gd3SJWC9TFxhNwmcGuoLW+BKRsNEJ7TCyPcOVXcGVew45YxSed9mi7hPD0SV39o5nfk
Q8Bm/bsaLsUvEk+119JCJAJhKCbQUHlxeknKLUocwPMK/DfoRJAM8zYoiIpaKyljI1PBa33u3c6v
VMWPJFmXqACHO4K1Q1U8i/8oiVWQaOkV420tiu5D/TP75H6esrP0RhKt6NISd4lbg91X7mTiBoTq
Q1Y9Je2rWUy7oU/8ZpK9wthe8xmew6QBLQDPwfPKnd4ZiG+oNMEYfa1BUIdRizsjfHDHYE384tmW
qnyKztClPW5xU0kmouVwCWMbY2eyFwhw1YFb2b49ZNGK8QEgipf97L2A12yXzfppGK1vnr4ELbUl
kUv4oVHhYAyQkMvlda/UZAJbG5SZ4lE9zZmxG/skcKq7wfqUzObxduwS2MLDgM0rMYr7P0CXEKRY
XUyuklhpPPu+XVXbN1JoPigzBrKcvqyhuVYXkoDJi2Gw6pfBIPEsDQCtDM/tY5XOQKBeQWIMtwTJ
F5CJgCt88fxWv1+bNvIM8qDl50KZQD74vMyoKGtftXqMhuzVqGRUO4Kwgx/DCr2qA5pwHnxlz54y
WlNDYt0bdtXO6kH9AfKltpY89cR2WDUJVwSucC7/qSwrUyt9JJjXyNsdpm563zTJEmEeaz5gzK2V
RAbmstwRgmiayv6LBB/TStcXoAISVibfhI88YlJ9o0kVjov1H4UJ/t7KCytc0IayKHGMHFYMTD5X
3S4ju8ouJF4qOJ2o96GyCPQSph75Jg6ozfrM7GYSg9F97+gPZaMcE/Ke/bkwwo7KxVO8KSs8790J
TRTMhuafE+MFfJCG5FoQOgH7aHjtoxzDV5cp6BkbzcFKJt04UTV62VZQWlFJcfHtdfDH3l+Y4cIn
Wa1V35KFxCnNAqqdqH1PTGXfWGswD+YnENr5evqoVU+revR6O/D6JUzaPjT1DwMe013kLbGT/wDj
iOMeOuOAsxwrtD/WM6hltXvrCPRsNDZKlPRnV5a5iWISgKQY4TMAFHH56cdJn9s60wwSg4ytU+7a
I/0+vTTvQJHh1P9rhS9ZlpCLngYTVpCCIrcLKKjWxsGUVCqEa0GdAuhOjMKofJl3KTV0mZmVyggS
NHi2LUgfkgHsQZ//eyDHdQEUNWrEgF8wx7vwXm1xlHEY0QK0AKd+KNz0VzcQPdySUtlb6YoKdoNr
5LZN0bG8tMmdmC1T5qIfsThcGYFd/li0Exkld4XowGCaHiNUqFtaGPW5Xpc1LOCKKUgeo/kD+q9z
7/ysnX26u70SUxQsMa+EGwB1OBRKuaVoedHoaQkzbWTup1g5gGuhCpMj6IICsK2DA853fM2vg8Iv
d9mORt+fvnaBcXqaIuuQPnRBr/vz0dmD7MbvAnqk4ZfKr4J8XxynF8lvxYr5s335U7kS67SOWUKc
LI9JhVyo/5kZ+9sGRCAx49IC96BRlqkv9AQfw7DpHv24nb2AT1P9XOhttICbzM1PncXIqR0HnHyy
AXeewvbtSrkw/zY1fuHKyUzTyhyxQB38zqBDGze/fwb8EsoT99OP5NvwY/kAWfnsESW/2ysXewEI
iQEdE7BBQq9oUvOiBsdLC5XfoqiaMHM0S3JseMLFvxcIdL6LqwyDKB53Z9pJ1eLC7kAupuys/DmZ
SeTY+aEZfQpuI+JDb8VHQ7Baw2EpPprzAT1IG9JfmPBMQfC0SpseoiiFqsK/P4g7ZF4Jmc00xUSz
A3X7DnMPkKhadCcwE9SeFsllLl4+o67ASQPtrM2FKivLShXEz3Cvfg2ahIabnvk0+ZaBpnw8G+fq
56LXvjHt9CnfLWfto7ruUu2hRsUGaou3d1y48ovfwp37NoeaWg3+qBgK5M7216yA+6k+1LbfUFn3
WjTrgqlHC5AdVHVZGngdygqIP3jWjCn7RH2swCQ5ZINPtbPSnpLV2SUp8ZMhdDxoT0cLo/WDysQ8
SSqxwtT78kfwvtcQdAM0jJTjBT/fTYhawdafU5/Ufvp5ePWWUHvO/RUDD5/7z7LZP9GFcWmc87MM
+BezNDD8v6ZluNjPaFkFUg0rFp3+iI+onjPqXHxkPln0SLe2y4YVdscCia+un/rqNJc/VSOeph+A
drzjhsIcCrCm4E8G+wcLKhfhytqayoNcJg7PcGoJOpNAfZIadR8ZMkFUQYUIowFVIxRt8Swwri2l
eZMogODlcUWnoMo+tpoTsG5eAqo3b8IQB6I0Hokfbx8R0YAPqOhBNsOY2lHY5Py2NGjulBnGXZfG
27VbEWzFLul+zZ2vxTT3zt72BGa7Uy5JlXnOwL/DJDIZAJ+Rp6Ebcr1cTc0ao5j1PPb0v3J9QSOx
jiyL+HN9V2Vp2GUmsFyrP0COttg23yb9AW8sSSVClH/Ai/79EVywWpKK5L0FAgHV+QrEXTCDpgAj
n8f8P7Kdvq0WLgSYGpCiGvb4erXGUlou9DQpVhu6w277MRR+OgXkLxdnUfI+EN1zaClgFAS4OM/m
+z7aYpcKBATw1CHWC4TlZihj5Y4ktLIfzJ9DB7PmGLJDEQNzaNcL6um8lbhT4DZWBHnNrI2MH3UW
j6AUlDWDRVH80hQXVwCAQ5+2gak5qL9ocfGpAWrUf8cxuDTCnT6zzjZKZxhx9PB5nCFx7E9Bvvk6
OIABR3u8bU749aBxpYJ6SYd6NGfNyWs3d1NYSxz1uJqs/exDFXXRwNABxt9e4uaiyOx4AImgaY+j
zr+GHBDbM4wQguZskKBqk7NXFK9Jl8guf9FWQdsEWsboqiI+c14BJePUoyr4RgajO1gaBE7Ku23Y
Q4tcy+4gSpC2lU/sD7r3BfpC3bwrVPvQT0G2fU41GWZJdAxccJICbIz/gVjNtYcu9ax2YL8C55nR
0KPrDHlE0l6THDbRfYRDBgQtmJwxdcFFkKrejLVZzDzepmSfFUpUEcD1sz6EwLw/VKe+nR5zp5Fc
9KINxbCPDsYH5BX4x/XaQIWD4Q80QeJscgOwPTiQmZVetaIPeGmEu/o0rTa1GRj6eOsem+2LmW2S
Q6eL3OXSArdFyYaCjVXj42XefW2PYYJBfausTypIJSpn88uUPavLUTll5X1OzwoyVmr5eUuZdvqM
ETfTxys/mgsCGKfzIZ+jtNh2prHvNb/SusOg7xwim5eX/Wpuy+naKRieZltO47WG5rsLwY1nUgSg
tJZ8IfE+Q6AdfKKAsuvM+y6yD5BEWLT2cEmCCQB4JeIrKCkW2u52NBJuNMDy6JogC8BAw7UVaETo
E01gJetcAM1JAP7t2xaE67iwwG200mvbsgz4ZLUGoOpsBy5IuCsZPElsxQEGDnVYpgp5vY4xNYty
7HEqnMUJJ7R+WA1rWfe31yKK3RAI+NcKt5aSJG0G8gFwHW1nPbFCb35B02/qCiSjIO9N/5tG91vm
AIV4qH0BEYMqPudt9bwuZumBK4RUH1DPKxd6HsGyCaRe+h5nA6wK5WsdE4UWtzDSJbTqk+VvKsoV
GYM3P+majNmV/V4+ccCwwb9WuPVgqRuk8DY429hExQi9RIjHKOlp62XvfVFoZiVG6EtgThmY32t3
cGzaDU6CjSpsgnBSB60VWMU3jGo0Jo20KUKF9LZrCCPDhUXmOhfHlVROqmQEB6mvpzDR9d3qtanv
TumhHrKvXSJrtQhd0QKyjIlpYPqJ37Gali3dsEJadR6mlzvrsNj9saqg29AWKQln+BMEpnLZY4X9
4T828cIwt4kZmDAXUuGet9mI+XjWzRcMWr3HH6FxawJCx3gKde5rAjSXbAnYchPP2AMRSlFF6W1J
JibcMjCHoYeL6GfzIzBpAtJoMiBmoAHqj0Z+XL56E4i8zXrv0VGSNPMaFOwwQ4QD7RpGiMHmm6+X
ZFbJ1A8K4qDbED/TtgP4Kj28tCZ0xCH2WgfZWT2VfjQWxd6xI6f9eNtBBYePqZdDxxcNMehNc4+9
LDUUzSoKitoUyu9gxP/WZqDZrmcnSNJakqQIjaHYigksFK1Vl7u8nLFbCqqA8mVW1wq6ZsUU1ENp
QG2e0AgJqYy4SWjPBTyZkX6gW86fBupaszUPoEBYDAy4TtqpXPtAhca1TrK/bn9IwQEA0hoyAtDw
wb3JV5TL1tUbFYcP7XJMD6TFgrIShuNDs0lyidPITHFBpV/rPFNAnRNrCSoAZPS1Jfc7iHPcXpGo
MAvPRCxhlLpgnuXO9JySZkV7AbO19keoVAR1SD/To+on93XcBNPOOilBfVSOt80Kzt+VVS5IIy3I
lVJlmVSQBY7/4uxpeNsCO1NcrIJyFJomjOYOHUbOglJA7WV0MKfZzRPoZ1QoKmXz99s2BFcNrjRM
B5se3lke/xrOoC3jNBYmJ802WyDD69ypKY22GoIeWlST8jtTE1NebxsVOQaQISYoHzAxj77zdTBZ
5yKva8NFHoq5LNo9F6jjK7L9EVwxaG5hAg1VGgxM8GDc0u6cfMADKh7SPqCevlPTj9YpcwJVeZKy
34qcAYhfBAswH0FMgns+lutoQ14BxurqS+lZO/Js5Ik/52UAQN87Ph6mgICYZzysf7C8NU2ngl4E
68prw08TRd0DhFUGTbfKFL2Fq7owxT3WlA2yCGaDA0wAClCH53n+uLr3HeokbSO7mEXOjsETBFtU
tdC84AL8ODVjUc5Ylpd+nKDjW9am5FYW1SlxdTG2TxflHwzEX7tdTufMmQ3cIZgi9lOvRc67Ak+z
BhQqNqTf9qT8ZaH47anvmIllXIt4ypsuhnt5hzcUm85pjuHhBgLz36c2wJP+tleIrhAo0yCgw/kg
98GO3EUCh959lqOiBl6stfhcjAvkueoTyb2IyNrgosN7aYmLtlNG1hFqVGB2GzrIwRAbGsjJogeu
VaiSACgzxQVAiHflS12Dh6TNXpvydeqeXVMCahJ/NwRyHF0U523u4HZ26RW1g9WoZh7UShkAIFvV
6Y6MkutCvBaAxtiLGBO/vH+3TbF1DdYyL9FUH5hGiKQwLV7KbwvcUlyjSXsTnha7a/ATmKHk7j3T
LUAk/TbBJbbJNkJWmNEnJfr3rPG76ccmu/Rk34mLOaBSqTJwGYI7oDmaOwuSd4fbJ0UU1EBQx0jK
IWT8R9vAbtbMWwnYPqAq0Y0NFJ3ONDnO7uOv23ZEAe3SDrcdnUGhOlzBzgQhAfCrKnm5/+8WQIqN
AouH6ijC2vWZdxPLq50FzFmdFgIPsxpfbv/9N5Amn4BcGuASOK+ZFT2hjFYBuudGH+lRXQdo0KUH
Z/s0k9etOuZov5dbNE9N0HyFEpm9QZjveS09Pz/l6bEJwS+syAhARD4C4mmMjSLfA5iMW/i6KkPX
u/hdjgtGWuVlSR+lYFzR9qGbhQYaSEZw13Jhbm6NxZkcD3cfJHcbjB2YluS8ihrOyLx+m+CWkaR6
6dUKRJ+GMj+k+nnN58BeQiD175Mc6HMjUX0NoMel/Tx0rt9+onUIGbJ9rdHQyD5a5K5rZLgWUdbE
MC1wK6AA8Ni69qnVaCY6jfhNqVOfdftTtv7S8vZOr4wPnWEeIdgig6mzVf7hZIC3sHcPmzXjPnSh
bvoEQkfwRdQPmtbuGufXyCrS5Z1dPt12aBH+DFJqbA4QuD14D5cBNBCHqhsd7Fnu2T5VsXpwz0Y4
7Ky76aCH1iMNysj+RM7D/fYTNIWh6UMULFQA6xkCMyx3zl715dLIQk/7/aP4/vuilJBVp/hRiY5D
ZOYHpN3B5JkHorp7uvbhABJKczwvqxm4hDxW/fLgDu5XIH13t7+PCApw+X34Lgg6I0PSm7hClPvy
oBzoh/KU7LSvyQG8k3G+H48yqWS2ufzmY9cxkImpdrAlc0HSTGijL+zOGjHNms2+vnydGtCGS6oH
Iq++NMPdWyU8XVcyfOJl+qS3AakjXML0gPg0SCyJutImmhuglkbdDnkSi12XiVhnTkbuoIc5tuYn
z+p+eelwZxbW4G/kswupVBpVgDUknRNqnS2520SBEU97PETwotNwK1wb70el1Ftw/MbU2CebE7RD
tltqGSpddGIBzQaUAUBIlCi5r5kaq2G1OTB9CBW+nbcK0JhQIfUwItFM5l9Zr0haVUKD6NeCuPtN
CZULSqhMDcNi45tmR/dokV0ZdI+VrIwg/HYXRrhvp+lzCqJmE6hB9Gom0BC23rPuSk6Y6Kxj1PDf
lXDesWUTANi2ReKdL9n6N2oG/ihd/mkujo5N79CG/ek1KsLSp3fGPm+AUDPDIVZf+sfqYbvTvhm7
/GgGeC0+gA1hry1PAzm5MuiJwTbk1m/hbjZP7fDY8fBbvCxM77JfWWB9s3ZATaETXkTJyYi1HS62
ajfH2XC37IEpog/mXfl9ier75K/yfvhAd9RfnjyADcLbQU6Y1Vx+KBYsLk7olG1qkqXwJoS3CKyw
iAdRCla7aCVBiaL3qfnuDb4Lhw7WIzkuyof51xARyMkeHMmjQObY3H3k6KtONubYJUpUxRcS5sdM
MlQkirC/V4t79nq1itoMGVSo4NbheLZ33VnyOW97NHpw13+fWEWtWgq2Wo2iNLi9Vbc/D+YFrv92
ZSZzbbGdQlb5Vx1ugRrK5llvn3oodl+b8BSaIMHDz7ftO7U8zfZBcx9ur0L2hdi/v/A3xd7GuWBw
ZGU64Yz6vSZTjZB9pz+iSpKhg8O+U+FPBnhBoZ7wi4K9B/WN22sRNb5BuP5PAEOsul6MhmsvnVyY
CpP6gx68Amj7PQ/pBz36nN7NT6T1X8DRqO/og3634jW9p9+mp+Igm9qVfVMuwORqYpoUkJB4c8/1
giwtkyXnzG//7xCG5OF6oZumpl074jowgbc2fBpqX4Y9Opj3kFx27qv97e8qc0MuEMxQUzO6Ahd3
Fe+Wr6OknyHs3lzsGl98MCAw2qVsMcOv9YMSLJ/ovkAlavX1oPmExx05dM2HuT6vslRBWJu/tMyF
Bz3r6lVrsbDab0IP/4jzyU8P+vf+2B7nvfcBo2wzBOMkfsq+143de4OSX5w5c8owGprATTdwI7t+
TXa95U9htb4a7qdslDiLzBoXRFpnURQQPpO4CzG1+W060GMaaEEW/b+chEc7LJliLkRngUQJ26zZ
UaOIWltyXwjXAvUQzACh0Ycximu/L5zRa1B4w1pwdWcnoMmMKFuC8ut6J6NNE7vlhS3OObqsyuw0
x3dTFSBRFt33Nt1fFmc/eYDLdCtEUr5ptZ8V5SMZHQChi73tWnvXLid/oDIAuDCmXPwa7rZxFz0b
VhdXgUOmPNgW56PZGFK0Nfsrf3jmhRXOVxxznROVeWZyLsJt5xzUnRG7MdINspt2soF24c1wYY27
e9zVWGxUi3H7E7/EzMfRmcPGeU9Se2GEu37qmWreorIzXmnR2j6tpSLxfNnWcLfOaFpDW3qw4FXP
5XxXqzLEhfjZdrEG7kLBFFJmzSMsKMaXfDSjJD+u+bgraQQsCZlPWjaFNSQfXFQMb59q2YHjLpq6
sHO1Zw5RvpJTuW8i7U55MlH5Od6283+ctjeMI4PX8jGxI0u3eOkINKpOwf9bjZatB2SkIwmapay0
0FXr1cKDjq6zD/Hn+THXXAgKt5uzQWqmNprDqGsV2SdVaWMadiC4Dr3KkFGpsQX/eUJ+/07uhGQT
uryoUiACJTtzQT7eNX6U6g/LLPkiwtQYPCZMsQTjQnzLydY23TbYPFFHkwATNhD33iVzG07Ki+TT
Cw/9hSUu0KkTMdx0TYHW7osgtzE240FY/vPyccAk45MJgQobEQ1iW4b26bZp4Rohsm2ZeKqDLJXz
a6v3CqUySkg26qVPckPzJ9eL7MQ4YZ9l+bpw5y6Mca5sbGo9jQumVjKyPa9zahydamHttUwN2gmj
Uiv0zXbu2skKwsIzBL1caNuijY0J/OtLC+qnnZWVgAkPyU8P1VEy3696nM67Lr3PgSYCKOX2ZxWu
9MIg+0EX+UVhaUqSTTC49vMebMfAK31YwIaTaegiWVaYbafbBlkM/eNQuBizANgHc1b8Pm4tlD8A
7cHhfc2N6rRq/f+Qdl07kiO59osEyJvXkEmfla7si1Bd3SXvvb7+HtXeu50Zqc3A3MUMZoDpQVLB
YDBIxuHhiyqgH+ixlNnrAnNVJRkcxxMp3+2ysgCD9fS+CreOhpl6/QIzr0KZeCwew9mXWIA1pg1D
pz2GfN/K6YAXHLQMq0nBaDCic1H8yoLFwMVEKA9oTCVZASgtC5P6w/JGKxGjZ2AfaHzFExy1vKDx
sxYDU6YOvn47LNW1v+h23kd30jrSHJOjusIt/EvkyLjJl+lxcDKUf5tz0ZDyGaX3BSubmnXJ1x9E
6aHuQj3ypg8aTM0x7MjWzGxRbkInepad6El6D48j86qb/OcjLVCXqR8PUue6EMpj/eHhl2uVNrcY
TWH7lRxYic2cRV2vkPI/GphutJL7UXnq/EFzGUntxzb7MyDw0Xqowz9WshIEHUTgsWlvYErz3qjM
LSqtG/FQnoplbjZLOCFHWLvv3qpcNyv+9fEnzNvzlWHR7iDB5Fi1wSfEK8WSF9G6JiVxkfWyUoA5
d36lTjqRc0vRTSIDgkDjU9bHPF+DBxsDw14eL2jO21yLoe4rAAtHTDuDe0OhnCeSyYKbSgyzoGOR
1htLXU2xDumpWDZ2j0cY18zf5TXR9tleXnn2uO4X0lkxO2ewgkWcEtlOf4XOuB+sfu9vu1f8ey2S
6Je/TE2FERnM9XgBZPhvT0G3uYRj6KOGie8b0pcSwL+dbOY+CWKMXDKDfWrx2i/X2KhIUx4rfjYO
vRZMuai+8tQEPFpwUWZn8iQ0tY1MdCtZiURnHJy5O+xaFOV8xrQtkiSfbMlWVuUBZQF7qngyFsQy
JcrbeHItYdYSpOz634do1ZOKtHYLm/qDMRsr4ylh1DpYq6IcTivUQxH4kFdbqm04jTWtizUVgnUM
KZcj87keGC2EjALh9uM6gozHevsBtD7wajRYSQHvD5aBbmS0b6IqnYMu3czWoq1aykv+xK+a1mx3
6b5/yeC+m9+fGAHz+Atm14imzulZFrAliTIPYwz4UBtxRxvlET2xRv9RSc9awyg3zDoC0KegvRBt
sWBSuY0EBjQ6eW5SA3iukCJtTIxnCw1r9EzmROn5yxYNAmihR8QBSOWtqAxMkmkioUtAOmtgv9ed
Dp0vevDSC4LT6qKJJ1jSoPdCa2TwDKF5bqcknwkYSB7rdfaRFQ176N5EAx1GtU7JwlXsGPKJ2ocu
lizUZpf/9lSnyO0WUyXeAv6jBJWSOvbECBM7UbajtGbhIudoFGRQe08jGtDrhirPrXw491hX+gmd
nstmE33JQ09kcEWm3bL7TkKnwyjSbiX06974zVj67G6De2xqHATWlGZ85nVfkXMfKHJRbwn8ap+9
B6BMQC8SJy+zhnfqZIFH6Km5H2GjWctHvi7IOORkmo7CmqU13cp3RwyIA8wFA0M0KDZuFZFigpqS
x1MvWpTqJC65c5MZ56DGPD0DLZV2GIc+6YD+BsVW9M5QxXSFPhJOXbFRnZcll6PjAoPILL8ULrL0
3npbdJ+sxlDeVw0Y0xLPzr79/8cUARlYX7zgAm+ugGTzdtmocnhZ3aAvB6Nfan0X6Nsuf+pZbI1z
yp0aWPSJCxcnjrLyNAtKtVYN3C5lu/GCdC3mDVZWXApfRLZUf46l8AaCuK/Hep2zsGuxVPHArUb0
F40QKy5qNCZ4eWJzbkpcrdjVQ8M4ynN3G0D7sGQDdLVA099qclAlLq9HaDLKvzFMMEO/LXNy1Nx9
Bt4jUK1OZ1akU9tKjn2fQ8ELluGZmfSOqE/OUisK7aEBO1AmMNz+bMUehOx4a0f9F50ClJvkxSL7
V2tOruBltPr0CpD/FxVJy6OxbGLOyX28MqFrmjfwghAsCxGF23q09Vz/zH2e8Xg2q2J00oB4BVMP
gBS5VXHD8bHM+dhPSS4JJzxHEjpyNVb/3WzYBTYfBYUgECMiv74V0w1hLkY6hzMBXhdp1dQR4SMN
fZGt1YY2SFfk3AxSE28/j811dnngW5nYdIFT/3mrvroL3HFUEr8OMQWv1ad5C0qvWp3LMNPZ1YFx
QsFIIdgREPe3qxOFWoylvAE6PQiyjZ7ykhlJlW8bLh+u6lGsHdQ/pc2Q4z9l+rvUFeqmQbWdUYua
I/kA+gpI2wm6B5w8FQvWZRsaHCqO23Y4eJFVBh3B1EQiKUtNs7PRVjhph0FRxVhZXuq/i/LSlXcc
ihDZNMu69pb/XPnXn0NZOmZjKyUabgA11cJlA9KXsX9OOZZtzTlC8GCihR1sDeiZpxw9RgmnXVfg
lkkqzdaMj6EvN5mG5mAVJI6Vt9fEghQZi0WZMiygzFHkmFqYcJINUFRRfhD93pUvJmFwEjz1AKyO
7UWfnNYzLvTp9F1dYpMUVIvw+xP96sSceGtY4CotjMgzwhPGtL9ybr1HhxSrJkXFof+SoaP3C8T9
YAKg+9RdSWg9uefCE5IIs/U3SbfWQQdTtpfH1jArB9w/BmrLGEtCj+/kJLdOAUOMTnUYW73nO3qw
kd1ipQUMNNOs0q4EUaex771UcDEa/cTXv9z0eSyfHy+E8fv09E6AKVV1HLLoZGjRLwPcrobKevCk
Y9h/bcrfNcjUxoOwLwPCMolOQBrsSvAg4C9hg+luSFpXPSaLmYWMvPzxwugyy51UKqZwCyXmJA4r
Uz96Z/jjHuQVkINb93V8fyxp5vTABv5tCzRJs6dyrYqbNzr1euXwsY62yqBxeoNndf5RzuF/VwQg
3cTGi74ASo+ojgJx2ZbRKYxNtFCEoFYiZULkbbpgF/7mV/VXGKW+1ldSFDYgLNefks9uz3mkKjAM
x0oJZs2b/S5FhdNq/pmXvVsi5Ym8QB7EjiuiUyPn22FEPQ4YRTBqsSg8qEDpR46gGgjGwJoxAYlv
fZFb5Kqfu5p+jF3xMCKPc3MFd7m6HupjnbwHzH7wuXMmgsICbZSIlXCt3QoMQhDdYbKmcZS6s6Cv
B0zWfGyFswKm/EQ2QExyR34i8m2lgg3SOFbGVtafRo+V4s+pDMEH3hTgXME6QHmiBiyGcam57jGr
RdMVniYS+qBKHICVgL2TC56R7NMBwM8eIfUWAY39V9/CrcqEHNPExcLnjhiMnQxEjWWrCV7K7iVv
h1UCqEZhNc3ZyPBG9MIHJJMT4hqOUuRmmDG85P1hAKwfD0NgJsAdBnbK20/JsjbKirznjujjNqWy
txPM3TNCBgcCXUjEijGiFK2beO1AozZyoVsxMVdohZuG3mnzaziFb4q6HhcKUI6r4Et2zSpnvinc
exQVk9uwIGS0WBVduQS+IJV9JQ5Oao0SOHxJMS7SQ/ztB4LjpU7AKoXNOGWwbyO0mRDcmFhJxwAa
x/c9ctjglEmKWfnJQjZejS/FtxTBbIR4PWr+bkSD3eOzMScWpGaAjKOOgRZSum0g1KQMxCttcKqQ
DlqqjlekxGg125XK7hQmRbrSjA51lLzzV1FQCM8Gknzn8Ufc2xByMl1Gtx3yv2l4xO3mcm2C0WPV
GJzyYNBNzP7G8akzbpUrLos1mcprYUcYuTGFWSIwOcYd073WDl0r8GF60s5eRZx+HZ6q7ePV3FvO
rQhqNVKjuHHaTiIEonN23RANRblUP45jvIm9JZrz7X8uEa4TXJMovkyEXLf6a70g0QM+Tk8luMU8
MhoklbaeYWWN2coyUVkPgHMrvJZH+TtJSQUpUiBPRkWdH4mf26Jij9F6AkzGF/H0eHl0xfFn067k
0aQFbpyPQRRAHieYev2plkRpNj7a+ut8mWRmC9RBsKqLDP5HNv1jDfwxa6AfXUeevgETyUXcUQjQ
0fEy2fBVhplUMd9Gmpue1KImyrYc9i336Xo7obkk2abJv6r8l5EQ/bsXjnWm22kmmFUQE6kPNlGW
kdhL1mPJM07OzE0wfRa2Hv4RzXh0m0QD0o0AfW34rMTivK2qb5N34VMyfY3wv7xzlZByoey6VeWI
mCLMcB4zdgDh6F8AaxBKN/Q0sLCOAUlUw+wkNAZKF1YD57/oc4QMaDWNdxrjYN1nFlgrUpcp9wbW
5Cc9v9qCtMHjYClx6cmX00t0EnWEQcmzl0cLhr3NOImpix8EP0j9sLQpoLgSVFVlPYRinJ26+lOW
O2K4m87CuUrs928Adr4DYM70S6WgypEBbrIpGJnND1vATT6I9mqwIWPOInYVhQbqA4ZG4gO14uVT
YefbbB+v5KN6FNfhylvrq/FofPin7qIsgOuxStNYsSaO0IUOHTfBjXzK2BUd48cTFD5PKThR2uoc
FAHICi1Qm+NfB0zQA7rpyRjQptiyBgb/5KGP1j5ZwZXyy9xLe3hw+SSa6QrgTGC56k26rJdoe9j0
y2DhrVQHfX5gKReP0iFyMkdciot4wRoifX81TlpAPRK8W2B34+kurq7gQYHtQQuqsJPzT1lcI2ki
Er9SuIWUnWrF6UDxxrA9Ecujl4/WfTS5TxxW6JS5XX6h5nlfBIVyUoj4DX5TzCjdeVsMBDq4JHti
4W/udxqBBuJIBDiIcmTMkLwVxw+6WjUip57e4ifvQ07NJiTqU75DqjaGFs8I4+4OFjBiiBNB2grA
ytT0dCstwltx5MWRcRINu2lXMdjfZXMgnKSw1DgrCfQE08RSrI4+QVVbVGWTxcapXbab9jU9Fzvx
3UWfjL6MnsJFZfvb9I9cMcSypFLnJhpiPFe5kDr43+6R674xgYvUC80vWX5/+qUbM5k0ebU+6pQk
TelVfQVN5iU6CF49DjzlhUqaU8kDBW4aw4vof+CVCOa6bNDFlLLq23c5D1JtDBb5edpH6xqdcbs5
XjWBinVPjQLYu7SJTM9b7NXnx8dhZpk3UqbTcuUMhNjNk27s3FNCnNd/XAahlkAlnnqTcTwPGPGp
2QOvqT1duoPbkJygDL94vIz79GUSpcGVK2DqwnVNraOIQXDLdZJ74o886u9fhpOe3Xd+BcMPA9N9
NQ6sqWj0+wNIWZFHgNgXvEvg3QOXyq3q3IH35EYRvDO39DZBa/UbA8Tf68Q5N0v+V7nT99mrYikW
Y6XTEaYMU4U9YGAWOGl41KdvxSoo0Y6+7PvnRHaQrVQmRkpI4M+XMHWicFhjdmesEITTqPvDYU6z
dqkDV5S6UXRp4J8xTWehJaRDN8aTmxCe0ZlwF3pg5xBmIe8EaBCOi4p41SxKgxFMVkga0E73O2vP
6J0nQ83C7N4bCniQdYjQpleMicXqVn1lhkliXuXHZzy66Qv1T8kT/9V/5XAbbAPH/6P87v8Z0AMY
4FuJ1Ib1ousB5ezFZ+ErzUn7ioklFR5TSct6o7lzjpQgyiDlri883sPSAo/0RDlpGPAuLR+b352/
oGTQgZPYarGAK+bcHgwbgejjX2fuDmVuILDUi1DCz/uXbF+ZoaXtI3XZvFmJpXCIBAmgCAyR0xff
nCdqRZSjb8Fe4FUjRHb2r+45Fk0AV462Xq9d8/cR434fi7uL6Clp0x5e+VuDb0etnBZYwPxi4h6A
3Ue0N+6Mg8xqd5iTZcBTgJNLxOMKDV4VxMYohErEXmUE4DsOJZavoTH15dQZxsIo3KsRcBUIAUsE
sL8GPZjH76Vo7LyoO+ucHz41YVfhMVZjEe3cmzhcA55W8AwJWQCm3KrP52uu6PxUPkeJ1Sq2gqRw
U2eHUT4+3qZ7M4ccpHu4TRC13Q1clZUhjkOukc/gdxFqPLVyZqC/P5ZxHxoC6n4thDL2JBnlouh6
+fwWfcIcgpPvxK/pi/rVfkavj2XdJzw/ssAXjdYR7BDtx1NAfMC1N8rn2umjD/kjbQkSa0P6StxD
FK2UvCdxtOkwhgY1b+E4UZ+WL1W5MtBn0ZBqG7OINWd3Eoy7//dB1LHrlFEIh1iQz8VLMtgZxhOF
MuhbwH4mrRhrn4zi9oRDz0AQ4VV5KjnSpU0pH5uKxzzB86Yz3ww09X3I9ohRNL4VmL35Xl0+P78H
cm4Iq4fq7vKclH4leDqgV4fdK9Q0qn0J86KeIxXgyPDTW7H49WmUFK6XayHger4VwsvpqGmjCCG7
/JyvfrmraGEAjGUswMbtPFblfaGIEkbdnngBQHkWUe+5LZc8CkNP2knyyILUa/T0Eu/Q7lXX4lh6
nD8p/1bk3bGPs9EY+RCKjF6ki2jKaIQXjtqO26Ggaj9e4l0gQq2QukSNvIiFEF7hbBXHVfvCMUos
91Ej9fvUBaoJfRPVLuxePCaFGYqWfxgSqwFXEdHsCqcysdDy8jUOtsxMfafdoQ4CLgMDFJRoP0Et
i7LHXOI6vOn6yrncggpj425r232CnSyqDYvCeW7LrmXRzxahkSWFqrjymV/029AiXwfFLO1s2x8e
7xdNTjTZ/40gyiQrtPDIXKDBVZ/LiyPVpN7w7/Ih3VRWY+nA75bPQIvkhDtU3j8PV25lU9dRW/QS
BrIY8rn0bW/jHg5kXHAfymL8lkzPJ0yBMw7lZq2UcYIV24uiEkpVyOjwdrs0FiU6vhkavb/Kb1dF
mWiSZ0NS9Jx87sxwlR6KnVcQ9F5AoZLZPvvr5rViRJUzl8HNuqibENDeMgXnt3LWFxnZ9jbjTN8t
CGwPSAkxlkpGdUSgERNyVPeA08ogiQKrgZC/gjWKobK7K2aSoAlALE1IVfx964QDI06mDFE752/8
t+aEIQ4zV5HBiRGK25HlsyLlO0vAaHsMO0FehjoFZm9Of351tZRBpiSBJHgXsCAJF/SuY+4UDjem
2miho5dAOijgAT+1hs9yxncOcpKMWA/IYBSKNbr1ypcCrx2T3rto2UpHplsgdO2a3wyF3mW5P1JQ
GgbtGNJcOpx0Xc/HPBKsTyl8RwrsEn3HdQXgwUKuxpWqRVa8EGpv8VjsnFbR6oUXSdQSwLVIbaME
YE2NSejeBYAhc1R3eDUzcwyvy/yFEH5J8Ugey7uz+4lvHi1eqH/CHWM00e0u1pLkl9Ig+pdhzdve
2lsJdscodd8XWScZsP6JGw4U5vTbX8L1gRG0sn/xV/K63/YbdVVtZQewTMYhvr/aKEmU9lypGLRI
VvxL6XAg5QIF97rYlcvIzG20GB2DlbDG4DsWNuA+AKLEUkqMMH236UaI7db+IVjKZnoQju/hvljp
DhOTPmOXN9qkfGPqNyPHZap/ifYXD9Pmzpjj7YS7YpmxtDlp6+ayppZF+cRC5D03crEsbqkvNAc0
e7+R8KwFm1/6O44R2M0a4pWRTIf+yp10iS75cYplBfsn4TX9zBzWeqbY4n454ELEyQIOjwauppIR
KxEv+Rfe7Gx17S37Jai/nlAHeXyk7uMB6A0vZYDXTJnvnb2j6J+pkVoGl8weHdEcrdgCbd5GtaLV
aEomDrMVOGijXL4wBN+bxjT5Bw9oaA7Bgz+dbgOSr2ougPI/5g8KZ7ykxN/aQt6w6MpnjvStJGq3
5F4ovbiFpNpqVyNxndx+lexqkzHuzXv0HPpprpc0mc2VWfhdFrjjtCQJadP+oz18Obql7AbHP3nv
eBhjXaMsFVK3Wj6EI4DqkDfAU3GmZjfoi0JFlUkxMCsIHFOAUKvo6KHB6kGcyAVI/MMLypp4XreE
vf4k2GjJPMunx2ZB053pgCsBFPpXFBV0Z8GoxYDchJfCLrexU5ix9dE6CUmWGFO47HIyHMQn/alY
KT+8XcOp//qNDhLWrFnWd6iTSq72Mkxwqxc1vqNbxysBJ6Pe6ke8f/HmYKeOZ3uLYNU5zVu0il/C
vbGQzBq9qNqKaVSTdd56ghuF0EzGvl7oiDDxIblVWxUZK5M71a9f76Dc35WLwHFt1w7/MaBr6gzD
FLUJBSxiCgV1ZKJEzFoFs/AurQN0g7T1zXEzuqZu8U/Ftv5cm+Ex3xWvAos0496x3sqlTlASp1Mx
C3K9T3ktbEQB78k8w8TuXeutDOrU9LkfAGf1c2rQEU5+qZZ7ThzWFTHdN/S2oQ0HXPgKQNmIZm/t
hxODeqgwYOiSKtsqPAzKb3dgOW+a8u7nsFwLoa7X3BXyshkghF/Ia3fBr7ufN/nKCQCwaBbuolqU
S2E92tpCdTIrc7olq1x0nyxgzthEtzzRYiqiTFnKYNSeBBr5+KKCT7eXWhJF5mOXMO0HrclrCZRN
xE0YFqFYxpcWjXxDvk/01GwHm4sws/Uk1dk/vxExABpM9ZPlg9qdfjEKRS3EzCY5ulTSsW/MmgPU
zva6EyeBM0ywFUAQ3IRfZY24KEF+CLYtjA+2MnRT5lvVBxVW5jxWwJwpIYPAkGB8Fx7rKFMqxaTB
URShYjdvLNRXRyvByBQ7asvPx5LuyxA49xOhCBIzDIfFObm12m7U9Uzt8uTSfFd7YZOYW29VfAnP
4U44METNGQ7Qr+idwNMgyMfFW1F5FNZ5HRTJZYzHQTSHzMv/yF0TcGaDxqg/Wl1nGsYh1+MWHVTV
2yD2g2rGntvtVKHO0DbNGSESnYqLvypFbYoF4/umpdJmd/19lCoCNRw8r6iTS5Rt+nTYGmDO8Ee0
sPOBJca/M9wJspJidG1hSc9+DyBGd3z8CbMaUkHaDIgwiGfpIYkKH3BdMsbJJdeVtQGKW64CoeY/
lgG+5GlgHyYaIXmkrrk8SRoPdeDkovM5QKuh6JlG1hoMC56LjMDHo00QIjgtRaG8BPoy0NAyJuml
tFprtASEs/pKtWRA1I01HryXKgPZcf80BteL8YcY1YRHZwzVoPKBVEhkDqxG6QWErxMRKHrgD/Zn
vlhqB1aAObNPEKWhzwwAKVyY059fhQqK1hZ57WbAgJkHVn11XnNXP06tw3B7LR3KPL24VdM9GVwp
vilDWB65vGlMf9pZIvCtqoNiWcthk3klYJAzgLGS2auoCSxqPRFis8rjCQvuG5XP2Nv7txIFKTkQ
whLezeCiaCRi7WqDl+tae+FzUwe+xEf/F8iljoX3p0bXMeBQxqlrV6EYnNHxR4oGI8Wri9f45oAp
U64lcbYhAedQbEsWTdqP+d4eYnwbqlh4LQcWEe14t1vDj3wRq1zZXbhiWXiCk7u/Gh4uOjx5PlrB
x+WQVnakFCTRnIALVm4L3BYmNSYF4TCr5K033mpuC9hKFjuqYvvJMva/G8wE1p90sInh/27KHah0
ghYg8zEnYNRTh5pkuc2hosXjUS9/42SQFO6KvLJ49yvlM9vfB3+SdlFGv9TwzehIBTj841N9f2Uq
IIn+wYtjFKhI+1Y40TpsBaW7JEAjkFRtVZtvYt6Rw+C7kguQZIv677bhWFzLP7c9pW8UQyU0HqAc
hLoedVcLAQjPal4HGLB/dZV+1fNO5q2y9DRkJz44SBoYsl+M/iXgEC/7JDcEO3+SfqkrkVsnW/4c
alao62a4B71U7pmK8ORXQHKu5I2sO4pqCbshAMF2f9QGO7eDg2g4mAZE8pL0u0xdtIFZSM/GH9Gw
Hiv0Hm6LcACYcJxxMCag/EQFjalSdZpbct2Fj3wAfMEcJD+Byr1STU1e+OOuKXJMhLa0o2KqG8U7
q9quKHuihQt9n/jEj1hYV2lymbSqr7+IMu2+lPto8N3u0gYpEZyucKLiEBlm5dVmbiSLQcXYcwuv
ItlWXan+Z/vi+qTkDgpvJvUb11qYP+jqSxjjbvDtUbPEZJeCk4SzBACX3WUUF7Acc6g3nlX7rNv/
7m0F8HrMaMa4DkzaBm6LuneiLsr7Ueyji0Isd7CHHpmrfR6IcmARJd9FT5Qk6sEjErVAztMuuoQu
p6x6zBw3y7HXrU4Ar9djK7nLLCZRwFWh/QSFG5yBW29TuHobF+OIKWXE0ganNQGTAdslK0e+u28m
MQr8mYTrVAUZ/a2YSm/CGAhsiDGAqEeE1JiiXrNutZ+a8Y2BQQxcB7ZpmkgF+rdbMYIh5okmVtml
KntumXpyBlZZPnCjhVComWJmg4ZenriWy8UYN01pxnIc6GYXDVFJ2oIH9okbAz03U8yHGszUHTAm
zsWoJmC/8qAKF2HTtN4+4DjfJz1adgQiSa54LnLJgGli7FBrJupQxSRvMD3G5P2og5ctXQMFKV/t
PmODC12nGVNfMseUaz+CDKT1Jl8OGouo8v4ahjIkoFJRpwJ+DV3dt8rg5TLtEkOIL71Tr4q9ZFUL
3wnwRBfuP+Vl3JOGYUv3AQwlkdpltW3asfUQ9ddOvt0F0jrpzGAFBzdiagVnuScmvvgu4p2uSnT7
TlR0YOOg0SLNUEa5BEAU8ox97XSVA3QxBrk1TtXadfoib6rfPloZEAc/Pjb3BToIRiszuhlkXBsg
qLtVrpDr7iAESXKpbI3I651vqqvaHi4MJz5dPpRB34ihNBpr/pDUmEZ2aczk+f38zQKUMddB3X6V
AQoFL4cAd6FtarLdS3ZIzH8OaaTURd1FvNaOeV5N67ALEsLN6GTvA5BhMrZlzh6ut4W6YZRgdCsj
wbYABONgSY7jEXmlE8/U1iH5pxRZGIoOK0Cug4c/4E4wGP7WCtqS18tAmsRZnV2vxD+VRdqXkqiv
vx8v7C46ogRR5ub3Yzh0eZBc3sBBs/FIaCcOw9TuX1kmGUja4KRRWIdV3y4GMRIed4YMMpwnqG21
jbbnI7MuO7tDV1LEWymhXhToKYMUlB0E4ghL9HcCWvL8nJvfjGR0TmnADkzU0aD5wZvErahe0KNY
CLz0wvnkLevBAB96ZLl8vDMzFyiqe2hx4fFgaiBsvxWSlYZUyFKDTIq4H9JTumoJXy/MikG6OXtQ
r+VMer3K2BqEvhyXQs7b6BJjR7xLHZP1WWe1gc8p7VoOZdJZLPWSEUCOexTNylSf8KBiM0ztLg6E
pV3LoKwZ8z2bJlfr9LJxFYK+rt89i+vxvipEiaD8GldpKAk0FdQVr8QFb3I29yGZZ9bT66QN2j9f
r2TS5tWu8GMtKYGAlYQrde2U26lJcaWVJzklZ/+ZVTyduw2upVEGLQitYAwVFoVuhM8oIOY3Y2Mm
xT9YDj3/KUaxUC1VZO71SrbCNePX5+KD632nu4HyFCMpMRswvahrDBBXbJXsS3P5ezAlUrw+PpYs
A6BLolqpem3pF+llMBFwkmmqSWElWwG9Msy64BT5P1IbdTbBON62WVtO+4JAwBFDEjmBw1kMa2Mc
TbpoE3Zqz5UjjK22+jMGvi9KM7BYM2nuAYC3J4eujWRxP3RDBMUV36Ejr/4YmxWaMhU7Og9LcSMi
tXp5vFWsZVExThdyipcPEGgFpz/Jdr1kLYlxbGjC4syNeVfiIeBNNoWl/BWbrBcFlgTKDXR5wTUj
j4Op7zaj0xMk26yzz7hn6MvMl70xjhRsfgd2jmJR2muk6IRxY87GAH89DDrobv3ZAFItUavayZIH
s92CJvt356yXusmtfj/edYYzuCPsKb1RTkoJh8byzdA4bu1nnicdkV8rn6Qmq8uFcX/eZwpS5Qk8
N7k2x1IwhsPMPxMrXucmS4VzAc61Ciln4Ime4Hr5jzOY5nzoZumMlrIsN+BWr00zNhl6nMKy/+x8
0MVzu2VepctZKU3HJyIf0ia0VGv7HD2xDtHjOxttvbdiarcIu3qA/lA2lFcVZpovGQt57EVlep4P
Jkn3YlDC9pCo1mf94G9M29RZjfdMQ5jO8tWVneZV3XGg/7jw34RUzmiaYH0krKvusUfQZMojtKkk
pIOKMKoz8cypm0AAP/lmYMqk/UyRn2rfzZZbpDYroZuXO2EVUalCEwDlTCOv7D1UJ+C97dLaVQQz
0xnuet4R/ZVA6S9Rgo7nszi9COfsxJn1WsJDLYtFn7UMSn1CoXQlDw4IRNUfKMU7S+nw2NpYAqhQ
ilf7AFUTCEhGEpOU6F/h82MJ/8HQ/q0oGo5hNGiXGQaI2HW6pZrj3pZSe20OLIzypIt7B/BXzuQg
rgwa5P+Iq9IoRY2Afwkt/ek5thlnk7HnKpXkTFOVZAxwnKzZIBw63Hp7ne8YQv5DyPZ3IZTnDPNW
GUothItx9EUC/DNHokVlhft4yTqe0wc/0hnlNOOuTKSkRmoYbjfgnHZ0ibTm+7hLzSWrKjbvOP+u
inKcQlG3XagEeNVbvwVEPTOWco/6+YnX/v4+deJTowqEssHeCNVaI4JoCQoR9twebzckcUpix0A/
nU7Rn8DUeiIiumI4hHlDl1A8njj4gOSlPIKotEruN9NjIoZ49SuBaEuAjcAeZrLuuskC7rbtShLl
FtDt2cS5gjdZ8U/hmSVKOj4xrE2/y80lI9ieK59Oz7H/XhXlIbQkjZOgxaoGtL2ABHr7adrxcv39
IiFKERm2P5t4/RVGUxagNtahHAxh/so/m4Xz2BXNOrurX6c8hF4YmQsHkV5ePkafnJKv8+Pfn3UP
KIVOlAtT8Z3algKoYDBAIPy1estKlsNzmBBEVo+FTD9yt/dXQqj9yPOizIUecY6+wEW6eEbPx38n
QaKC35JDC5LvIcT230aCASroYeeXjPBwdqP/roKeMgzq0/+Nek+LI8NiZ3f56qcpJy0OAXCcFRQk
vnQLBQMJ5CVjn1kSpNubJq9zI0JzK1wZsHW1fXZP/+USKLfsAuUGjAwExIfW7CybmULP+6orJVHe
GAxp3eBrMFUQ7Zx+Zeahs/htaTLWwbBV+rkrNkpQTcmQMhzffhmfiDB//1eHgXa5vsHVQiNCgH8Z
l9Fimznl4rGE2WvrSlHUmR6GOskUPCFd4pX3zGMiHOPemr/trwRQ51nPcq6IpzxJXryUlrTR/cln
YO4s41QzFkK7Vk3uxjAqcCyKPSbrXlKTlZnPbDbgRgpGFAH0xANReHsqksJFQlFLGcIWZOaY0+OQ
1GNZ1Jy6bqRMy7yK8nK0lBv4B542bcn5JZAVBljgqWZghfczZ/xGzvTnV3KErEh7floN8v/VpLCB
ZbszG6IA3AQIPYhzVIFG0UeyhFmLqpIhE3fEGHDWvmBs+VwN60YEpSyw9INthYMI96Oxu5en3Kme
c5u3hBcz+u0Txmmfuf5upFEqM/JMGOtczS5v7s7hC1MGgwZmCpjln8dHkiWHOpKlqHd1XE1ygDHH
zOy96e5ZiRdLBnUqcYdwitpCc4OpLtwjKo0WsPMlKS6P1zJzD17rjK40R7XWadEkB+zJJGuZxYSZ
qogiAOU7AUMBp6Nn5hp1JwjcCF0FL51dER3Ts4mEeJF9/OcKWTeiKJW5XAf+NhGiFHTBakhaHB9T
zWEBvj0Q/pVV8Jndob8r+7nhrg5oFUpNFE4rU4jhcGZrYj75N+N6mfc2V0KoiFGUvb5pegiJSLja
DPa4R53kmRELMaVQEcvwP6R9Z3PsNpP1H1pWMYevYBhOVBrFLyzpSmLOmb9+D/W++4iCuIPae8tl
u1y2pwmg0d3ocI7SGFrAQ0ppy5tjvC9N/174vB8fGYJYW0bFLUMxxWiT+Nqy9lVw1Ts7e/m8rM+/
u60AAoPOax6DmkA7B2HBT7uZ90Jf9Zo8P5G9Y3wqtuMuPXmbs2eFx/CIVojD8/AwHnILfRD2Zdlf
v02Fxj9kUx7IR7syD8o/JDMCM3mvrNCqQeNiVcEmtX3ZbYHyXmKSv+p3nYVWcPDIdJLJ26MJzJDh
OU9nrJBwjzEN+TPdaXa5k5wkJ3pF0qN+FHcxePc+yphUEUnfKgkMLSR66g+Zb/me2/qpKR2TFMSR
Lv/q6Rsw58mPemwGwyu6DsPq3EybLgODybZRSecz6qIrzheoFgpmKzG2gJ4fKmbvsgwA4JWA169g
FftJIfehxYhUWCKou9BpeNpKRj/nxEXTUQ+vd6zBi7Wo9McqqIsgcaI6ig2fnfOKPJW2aEo+yRTs
4w1rtnfNWv0QRd2FFsyNulphNbUdbYvEfAIaYmWWiTnXXbRtyvCNK3b+hzjqWhiBCMz8FOL2/Ada
oYTny6q/ZkJ+/D6l+rIuJ82EjtHzdIUqv4aOrsDMiPuQu+LtZVErgdEPSVRMUaJzQfIFSBo3onms
N/of998EUGGEHCtVJKnTXETizTf1umIsYMUK/lgAFT4MQp1nWYSrgtTwVrarhLy6n4zjZt2V+RsW
zqnsQ7FvYyhyiJk7Z2ztUXJZ+abLB4GuwZ8ywJBbqbkGGe3nMd/IVvHgMTrxL+8UwLl/SoilqdE9
Hifh3eekO/cGMXPLZPhY1jKoO++VKtiFSyxj3yFRf9//XzHJZtSM/xjGXxM4iVAPUsmjmpKTY0gi
6xacnqxJDNYSqMsNFP3MH+oReR8eRcnEAl8xY6pv5a3wYxXU9fa4TO2FZDYf4Q59wo7IajtnGBCV
rjoNcViLngcJ3J7fHeeqCaC0Bufet1izr5fvhspT95tHjn6qNZxIWRKdmD46EUqXad9n7adigR87
Rt3yItcUKW5wJk94W4nw8ppZHrSHHSOkumzXVRpoBiNouZTJWMx52xDWI4SxU3SIC62WjSjBj/Od
5Uwk/QiPTclMJjN26kszFrYqT1O57gPYw96UnJd5rlIl4XXEeu4yjMlXyX0hxpO1QPFyKJhCHIe/
M99zm2F0VyWA+AtwHzIoGn69dVQd+AidhEuioZsqn4hyQ/p3RhS01luNuYxvKZRprzNpCn1DxEVx
NWLViVsi++CARNcCYHZOPBS3uw2PpuIcgUV8Ujdug1H89vHTfuWvdqw86qrp+f4aWkUQi4cSx2PN
MclfSusZ/dWMXV1VwoUEygnkYp77pQcJTUMMk7ve97iulz3+qnVbiKBcAIYhi0zMIOIBx6ZCSu6R
yxJYi6CivQjFIU5uoONJZTkh0Q+BSgqToRoM/fuqpCw0PGmDUux7CFFI0JEaLw/jysFYTH6+vBiW
HMoZyK1eh2WD7RrNl2pyDAxFmLZyf1kIa8eoMK8a9LBWcSrnfXVw0JtoVQ8VIz3F0l3KEYRdP8R5
DxHaldPtI5dl2VhqNS9xcR61quVGWeM8MGgMOmOAC99d3iOWAMoUGNmEujbs/3m6e1JuW4fZV71q
mr8vxtdje7ECORqCOJ0h6oG9vzXIU3waCMqayc53Lq+EcRRfg4ILQe0gYaCXg6DsT06ucNPDd8Yd
/2LH/eWQF2uhLnnNta3aCjjt0m4sweFNBXUl8Peh0BxiprSrTO3GrsjdO6sZnqHJNKGfIgftPAM5
b6Jg1RF53PVEeb+8f4wrSWOEg0OpGIsSMqJtb+sPf4SNtpk+/s2+fFXAF4c06K1RZBqE9KaSA3bL
Eszn6vSPQqh7L3nlmAB2Bfe+fIABO6VbDF2ZrPactary0ovS04ZwsM3YzQpnDcYG47CduW3O5VPs
yG972WWJ+422ML8CFspHmYKo9rq+q6F8T91BUO3wcDxjCvE6HjBdPOykB9McBgvrFGL7E9Ojf5nZ
WHwAZSqi1k8UAAHMSnj0XX8n3+nkTrP0v3mxfYuhS7dyN/RZMDvrJ36zH7+aVDBJmL9d1vb1PM1C
DBUTTIGWFaWH0xvgGtAH9/7qmdmGcafWqhfLQ/uKxBb6zsNYjFqAPUMvaW+DvsgDISeQTAHKIx4j
UsB6sLBjmCujAoXQCzUMx2EDrSYjeURekUcLHRfkJ/+4hfJP5xT0UTnKIbYQr9L0Ptw8vmamds3K
qDFsH12TS3jO01JB+Wr5HYi/7Wz+9h8XQhkMjFMOqTJAxDF1HSd6z2rHTJ4uC1ldBgYZ584asELT
I7xgdi+HKtcRKQDU+TkHeJzqhn9j+BYyqBtaxKHKCQlkgPkI5PGmsJOfxj0ribrqKL6l/PLopaKg
YK3OsVv0LN2gD39u9tUYa1l/zS/EUBdU1YE+oSF+O1ujGVwbBMTdRNg1J/fyuXx1tPxy6gs5lFMH
c4PuNznkxMUGVKovHplRx4hpA0NzuzvV53205Rx9VxMNL6ICQL2YqGY8wddTuYuPoO5sDqxQtQjn
xYr53r8BgZB6Bx/yGBBuk1osX7JuIhbiqJs7BR4GXkcoyv4oYlrWErq5SUbcsJa1Gvwt5FBhfpjm
fZrX2vy0Q2WCPHWWv5s+Py+fIONm0VSuVdoloc9DCMbQyoe92BO8jDCMclnKbAMuqQkd6Q9G4AG8
GS05ABoiPaho/irWX2zWvM6FrxizNBjLblZElcgWhpvf/20FlHUIxQbjTT1+f8AsyCljtjXMF+XC
DtGOG0Pg4xgr2KGvMq3z5tvh1nyNbBYawtpkA2Ae/mNK6caroBeRFeOwkLmvQTSvJoKuX9C9Mfv/
GZpFe+9uUL3c87GilAD42WxJcPPQYkiYuwqui23FbzpUhTG2o50vnxTDwtKz75zeZ3MZen6FG3fc
VXcGXoCjBhZDpVeXB7CxudcPTeb0PmL+rIJ9NWB02odmH2/vY4tpxVctwEIGZV3HPoy5voeMvbrJ
DvxOsAYySubr370zdczvAq8S0FE0+gFgs+LQBxE5zuohOQNw+cEnITBT4JouH87qO3MhiLJpape2
dclHsyANfC6YDmS1Ga8r+EIEFY+AyXkSkime25AERKejXZsfgwlfbgWElWVe1bWFLMquDc0wgmML
+9bF5gmofnhBhJbBihnWPc5CDGXcjEmfCi2CmKfJmg7X6lV7uMkZab71fQNrJ6b4oc2gK/hpQetu
GkEEkc2tDp2Tv/aviEvN2hpzIjuixVS5OQL5ZfC+xWmz7i8Mdh2BLozjixyP2ckZH4BSSK4n03sS
bIaHW9+9hSQqFiqNzOgiBZJ4MGJfBZYMXqYUC2Ipw6puL+RQtxWUqy0ngTrybIF6gYOf4xg1/tWV
aOjQACHIPKJOF/nbXu7iPq2gbkCTVM057pjTzexO9jV/vRREbVnmeYOaes18TeNTCMasrrKaw9tA
Skv8A42oD+W5Mf/moJZSqQ3kucaTpxEbKJHpKcW7sgHIfIecEEvQ/EO07i0FUQHjIHTcMKZtftaQ
F0yeZbMmtxmZ7OpU7BgpwtVrtZRFRYtJxPtZU+LMGgcR3GgL861yaquAtWCRVqyZo6UsyroqYwsl
VHFs3YyW62KSI7cA129dtuECSzvmf7+4ulotGSD2hpgC9c4ZdRi4pldgqoDKd2Zjg4XMhxlkwsKx
xFLGFj2ygtYY9WygJqfaAuTQkl9lG73LjZ2chhfhQWXz269d6uWWUqY3TtC+HAPPEDdhykn7MNqa
oznGU/8amD4KZZpu8oqdXjNHjZiKQ9njsJMGXamw3Aq7jAE2s9gDQgbYscWGCUYxK+H/fiF+MatI
aaKKiTwrjiPOyOkHRzioZqrYZLxjac9aUPO9owBb+qk9eGZHXIMxGShp8i7aPvnTW+3W298wtHT+
nUtroqxJ3xd9oyaQAxSit9QOnI/Gzk4iSCSYMTVrSZQ9Maa48PscoiZHRvkfBEMobGfoemQGN/Mv
XVoUZU0UThb5oMRBaXpElL5zJOljlG8MFB8z3qoQV1eW2rl9szHa17Lo/s+w1cijgjBV/sJRA7gx
pZSJFoZVUI9z06WGmpAEZ2oXePFn5uXTW792/5Hz5QkXJgYRt8L57Zec+qV3BDvb/EX/KGAzgZAF
AHUdA07UUjhd5ppEG2Y9xOzjfGbcUXllsxiu6SE4XzXU6nkRY2GUBfF7g6t9YN0CrYA3nQzaca1s
7mPn/fKOrdqLpRxqPYpQj0GnQQ5w9P+AapeE29ExNgKKz77F6vX/OgBaERfS6AMaQllOPRHSQCpM
3ob9n+lhx0JL+qqaXBJCmYrJ66symM1SD4q6lEh/8Jyz1JEAy8i6up0sB6/Xa38ry/bwGbk7Y8ti
a1ktUyyXSRmRJOTFtOPxBVO3U/L9/f7GP7WEJ6d+i7BLZ2j9modbSqPsiDe1scZNkKYAdQCJjPap
eb2sJWv3aimBsh+DPA5QUjgV/xW9dV1gatvLAn5zLsNCLCVQMYgmjnyj1FhDZYkzqM1kZegD14iy
TcnT0b8JzYT0zrXsW8O9bb3uMvOTZSXXnubLT6Dik5bTjMlX5pALeAMxErki+WRhu7NkUMGIFqbg
cplDrfZhW9iN/epbrGWs5jWX66AsR1lnzagrX+qggf30jC5i27M6dJvc83vj+vLBsRZEmY8g4YU8
nc2HdOXMYgZzROHjsoz5Ny7cZzr53fi5V48N/CQSQeKrTFJQt4FbgRFhMHScrmWL4ySGQwgpPdQO
4M5TYJ4+/20hlFnI5KHWOQ6bZYUIdklsTmaMjilWX+GqPQBepK4CulBW6Ce5ERVCnnd8fn6RnGkb
X8vu5WUIq1v1LYB+hBccyJzDcsI6ssB21J1qDgCBiIiYkwpe/ZRVJpMubTYxv5RgIZMy6pGU+JFW
wu8CEd7MiYph7Tm6Va3O5B2zvPrXNVJnJZZ5UcUpNhHxu2xyIEUU7xMnNtVzZ74GNrfl5wHXbsPQ
wnUPCXB9UcQdliRa2bu+kAC2KSDtsOms6Lk2A57k5100MOsfa+EnoG3/I4naUU6GMRolSFJEaHzj
KOQ45Na0aUXmOBFLFLWZvabmgxCIs4dyIis+HnaA0GdXYeef+a0j3yuiHCHgfEM9lXBmdewiXQzu
Z5nIfwTb7CeHpR8sWZRLRECbFVGCJU1OB8TxKACknGTWVzchRlRYOaLVmvbyrCj3WPdKlgJJE6M+
QGCS7PRgVEgENJv5VYKWwX3uolxmBpvLF33V8C40hPKIQGUdcr6DVEnf1PVD0V7rzUa555N7vnVS
nlyWtlp9RLoSfF/AXEZynNrSuNB4jo8lvFKutg7a7frjYUD32N9UbJdiqL0EBV4BaEN5fpsbpJWJ
sC9e1DfWPZ5vz29d/F4MtXdxA+h4wcdi0NNXkuBpHgY9eER7ALrh5X1bP6VvSVRM0YLyd6oNPHp4
O7U/EnKYn5CsGJN5OHMgsHhaVUbR+uV8OFZyOGYWEPbh6SWbda3Wfdf3Yuh4wtNkTg0gJru2nMFq
7fq+3PJ3w2tPIrOyWkb6ev7qC6dE18+4BJQTuYdb/DRlpDgV6O7MmBhTXzb7lxQZHOZAO51ppmfz
uNg7gQP4aFBC42YoPcF5Ci3zoQ3N2JXcwBHP6MzfdreJ7bGUcFUzFnIpC4/2B1ktEsitUNF4Ke+v
y+uby7q3un8LCZRhL9DFGCk1JOy9I4YPTdh1xgmx1kDZ9BGk9yiXQQJYV1LXPw0e4OGu+tr1+7+Z
3kWK/PucKAOkZJU/ljxkYYDPEm55km1uWNOGs3X5qQsA8ZYxIy6A80r7NXEny36T5Ibcnq0ty83O
n3fpp38e9+WD/R3i/fxM6mCVqR0Df5JaIKrUTnrsHZNVcGVtBHWwPSCge1/GRrzdXrP6Ulm/TR2k
OjSp2mr47dRk8oStvK9+bg3tP3yDawGm3Z4l67a2ANdjH3w437v3u4fLZ7AyM/BTEuVDClhCrpu3
KCZboBb3ZA+DcadaxDHvbrPN/sXCfbMtG6OHNqMj8KsQfUmZKK/iYaIyrjoowNF56e/De91OzQ+A
Tx+t7uo2sED3vjXd8M42W+vOPaWWZ/qOsX2/vAOsc6ScDlhjI76r8BHOLXKjDL/529X83F3K1bSd
PvKjjh8fyAfrlq+k1ZY//mvKTm8VpfZ9pT0/xDZ3SjfFW0KA4R7dWxyLQe3ytafH7f5lw8F3+dNT
iYI3VYo4b/g14yhZX0ld95KrPS8socv//Muz5IV37aZWMrzZVAE7mtXYeVkBVRq2ceT4NOxHfLVC
CGFkxVfylD91hLreWZw2oTHrCNDvb2vDFvP7m+S2cZBStg7vhxa4oeP+ID00iqkdg7dgINEhYkHx
i/OR/u8X/ddcXS94o6bPdwxk1qZEYrAuOoc5r12TzC2dp/uRbFz78x/VgbrZo6ZlHcdjYwdiMn5a
YqkadbGHAo2fsYrfxqMsLkl8k2929tVhJLemddOSg/tqvt+1e3NjzdhuOymySlYcy/gEKs99+U7+
plvSf+jJV2i+UPAwEDDOMWE9+5eWoMIdWc7R21ZEJPYHWAAuSwPP3mWF+DJtC3G9aExan0AtS7K1
DLIdLO4tJu8xSqa1y5Ft5WCsMCV5SWTZik9HNMgoW87eBs5+OyK9LfpEertSTk9NZrbi/jwA1B9s
ual9VAjvk9L2C9ud3HbzVG+udN6W/qg3AtjdNjIofDfGQQKfHgl0EoJ8ctiVQLYg+lG4BSoI8QO0
pSbbNiHNtfopoItyC/gF/AeTFe4HMHWC+muTHB4/pQglev1UWcJdnVnRdeeBwuM2OxSNnT9oTm42
+Fzuj/6qRF8dEVFG+o3kgFu0NvODh+RSuhHA93G8zme8tI8jv22cTeF8GETBhOsWFTOT35X2sYfQ
MHYHK2pR00ZKQ3nj7Wk/XJWku7vS7cBEIhtMZKoZWIUT6eRpWxIQTMOb5eZwhR5eh2vI1lE20FQj
NfEcNQEbLJHXw8YFFsSttgltW7ORkT4aN/6+yFDGuNF3qQ1oz94pUDpP3hQw6E1ktAbBND60vbiV
G6KkqPiergMrH8hWDee+KXWPBN1NA3rN3rPeFUxn6KTszcMr/5Zudo/l/lRaysOV2NkduQN9Wmal
wHuStpx14+2Ke+2sFASIq4A0BmmQzSE03gBwWEBdQz11vTW6vL1td/f5W1qbyiawTL0FbkzoaCf4
PrsxtQJIXphrQ4sGdARkAvGE7J23tQv3ricSMHGzz/feEq/c9/v+UZEICXaWuhu3+i0GLnbolnVJ
9aH2ZLNTofwTR5qjSTJEHqYM0/UHFE1nTSJOBeqK6EMzjW10QqvLFbHvKpLYpRVbQPrqwHH82Jkd
eJx2sfXZCoCBciuy3UlHc7o5hQ5PhNvqPoAFPCPwxXl0p9MW/7PTk2LApiFz1eFbLN/E7rvq+0lB
Z5Cp40exE5z5FFjZ27RxgM6e4R8Fe58SB1xLjxyK/e+enb/1gLhO0Jwrk94KC9tI7JP7aCYf8uYq
359aEysFoISGkvAmBD/KudgY14KwT0hrxfcf8HIjNP/gHQAeWxzfMShK5IK8865IanfSnN0m2eXk
1nj3MxJ8htb45Dn32jUoq4v7FjXXXY6RYwsXjSeDjXy9S6TNbstlludDKwO7NbMjCt4bU3l/jU2g
x0q3M+zPrrXq2iRuQrC1f5AJ5banpCHjVb1P7ComxN3aJUDiDQsz074tXnOId+Krgrij6WFvPmGr
gEdKmv39+1N69ZA6w01wjF6tbHAml8dlaJPjTsX6Lxu0NTerAMhI1mRJxpAvbT7VINI4LvQ69OBK
Dq7+QF7C09yQkVhNSvQr1Zlh4I0tjmoXou+b4Y6Y8qmYSphqqUpkowN8pJCawj48n50QePqtg96h
63xbIHKWrg2Y0ezIeEF8rY1y7j/WTkVdahpEfKZDdjmSl7MBFIPQ9AiylO7lTV5p7sEEwmKTZ4e4
cBo872sYB+e685MV2keg3kin8gmXRQGdr8aucf3Orv0UR73BfL1JJrXCmRYFeXwWHiKyFxxcANay
VuI/LEsCpYokSiog6n4uSyy6QOw8vz8bBNX+jHdgITFKn1+j1z0CHlZ5zUSQW6kAzGv7lkltZVxG
berrkAlk9yyAGwS3S+h89oy1sUKUn0u7fPys36I+eZByMeoKRCjWLeMrf6d/fsY+1EEHfi1UoHOb
A3CDxLZyUgDc35OcIUZkyaFicUCQ5VydQM6TA0A1Qo5XnPlyPPs2XB1xQbb0sLd5cvfgsvAVVzRs
kQ9Sv2pti4vjx3UppPPrBcUs1uuFFQnTA1CaPhQ9Nz9fHvad4wTWOUIfSUYezwhAnFvi2ltls3sI
iAmo+PfR3PkWq13mqwecskA/1kcF454sJmUzYH1PlnW8fb+6ckvyjNDS2ecktdFE6TjQ89zcd3vP
AtUU8N98Yk0ojpqfm5vBtO/snby/g2sg16F1+wlnvd19uB8nHh7qUSLHY4AQzNXtyxr9NUl64bvp
OhxndDUAGxAFC86VZx23R6vHp744ilvj2YBhtdSRyAEMhvkVq4LPuE1f74GFSkSTADLqOe2TmjZL
3eTfpbgfF+rrObj4cbUPsqGcHxPW2SfH7bzTG9N+O6MlJiAI0zKrtaz3EG/BETmdOVpTLBOhlUrw
dGLkdr9g/C9t8k8b9F9SoSZcLOJjwLtgbZ9uH/0befu0OVrb0tSvG2K7G5Pc4e+YnEFbgWrb+EBz
496BZBMwGS5LWxmXka5AcYGmq9186EBUZLnieS30Wg2k/yWQpWJk4pcrCUY/bVKQ5uLBUgkIg/on
3cWYKGfVe9Ypr1mzpSzKHisB+soAadfBaoZ25/7xyN18lpevyFpwAarq7xVRtnn0wjQeVAUIT+Yx
vn1LzeQV0wxMBPgVCAB4w4UcyjYbiV7nhgI5Gh58vf0ivVWgBAHabQbgcg4t+WA5Jfb9Z+VcXiBr
F6kUaFtHqPAmX7vI2/6LBt9zp/WE1RTHEqP/jDGCyBinsMDyrMQjUkq8PymUIsENvLyc1UwPBnXA
ISoaXyx/PwUpgRbn3qAjRjsKGN6CP6hcDi/OAM1BFV4RqeU7vattk48ZYaFkXPa1isJSOnXXhUIq
xrCcpbe3t/U2s98vL2815boUQCn9mNSVUEsQIKROOlq5Zoue+exv+do2HkbPwtGxiIv+F5nAh9RE
TQDXOXV2/OTF3GjgUh8NwBOpuwiJ8caebDO7/6vVfUui/CgHttZWirA6y3uIJqu28HiNrdblcWAc
IzO5mgKaZ/3+/7Jo5wcI8azqQiyrsBTSg3NSIN6Wx6QSIPw1oBIRxuLWnNJS3s/K1X/F8jD5qYDF
Jc+Tq5w2pohCbLDz7y7LWXuKwZJ8r4t+inlB7ckhnkNIpOSubEmdw9nFHq0U4j4FQVdy9BBX4F2/
i1BDV0+lRlhGZS28//EN1D0IwP5SB/NBjkgYxXbj6gfBvivf/nlTqfvgRRyH6XQc4ggOHcyPgErH
uddPfzHJP5vn702l3EAkiqXRjV8LmlHsUgAt9A7YtTbMFc236bcL/ZZEOYJQ1eUxGbCimS/UAHRW
h/F0TM+d5uk5D7FShDxFiIFKpmSWglKuIOO5yjCE+Z47gK68Vi1u40OicH1ZQdddwfcCKXMSyUHG
BT6efilmRuJNAszl15DZTSTOKnZpHylb0kq6AcolnJh80yOjCs5fEwDCKDAWCGwN03NCQI1uOljP
XXLktv5V7bL6+RhHSTdeJFydip4M3zqa9X3bAjNG9QtLDezO+/w/7ynwbVVZFBF4AeSWOrq0H4sq
57DYznmqARJWYfLgjuVb1/MfCynUyamtMU0+2MDPDwYJzHggAxBbfVJbIppkEjt0/LvxjSl15SB/
rI06SDlNJDmVoZad8xVT4q0q2MhFOjsm88bKgS1E/Zr1qT0x9Mv57qWEx2ysYovWHasFV2IJofyA
oKql7wPkEcMVxj57zpAna1zZLm+M2+km0ecRZvS7mQUCldz9rG5E9wDrnZHdPXKkloURVAvoNRbv
Gswm+7Uo9McG0L4jT8csm08Ye83rZmka6OV58w7XH8X+sUAHIFHdkXDb0UMV7bIKr/kMRUAzqCFj
eAb075TsTOH9OIpgF0YTs4De4fBaMMPDrwl3yir8EEI5prSPevSDQkhppyfjJF+19/5O3ZYbxQ5v
Ysz0zj7xlNnufkAq/LNFQ9ZndsMhhU5GDFqwkhdrz4sf30P5LyNWhrLW8D2VcxRtXiabwe5ODRq0
WOPlzP2lXFjKaUWr1hBleXMdJgYG8v2d8cx6Ma2Y9x8rovwXj37bRAkg5vjm7651qExPVPuyrqxe
oYWqUOZObEu+lEfIKK69Q2XLzg3e8IxQnrUOytjFqhD5fIPs6zG6Du0/3KbCE+xvfO6P3aKMG8Z4
xKjisZLSru3cbm00YcO9p2xC5bUwfimKbmhPfGFQ4Hj7M2aUibaX9j5Kbqfcae6LI2tda0mPH8Io
I2dM6IWWOeyecCU88TAkx62G6qdgORg2fJF349HfJZYKe2I9t1sze1Xc3OTMgy3JBKbNI2a53QVH
CXUoFMFszznt3O75shatpb9+fCRtcYJOLJJ5R/QBwwqPoYTiF2adtd7JOzdQN61EcskKqw0w4yPh
KhzJpJjBZFa8maS2F6F4hMb5sbCjwIqmXVXc1OWGL+4Ynzl/xgWbpVE2K8JOqk2DsgNvejvl0d8P
X5XPjc3vARDsRsTEBr29lwBECZ0HhvD1q6ZqEoYsZLDXUAc5qOqo5AEOcjT71yfUKnvSoGCeWeGu
PyY66nuTWUzEDs/yFTxXi38bk35vWIXF+JJZ0q9tAAesijBHF3/RZfIiJ/kcmCURGEcdEuUCyuCo
3n6U2+vBDTHK9Iza211E5D2m4CzWUNO6pf4u/vCUpc6kyjOCDs8qqTXjDxCPpltc0jvGKletzkIK
ZaT9uFCFzMd282b1zpnxM7LyLFzcdU+wEEKZ6ASQUKIeQQgiiQcVQzohXoP9mSc3l49sJRuyrJfR
aNYtX/KVXEAOMIdvxTsJL0D3soR1o7ZYCmWlpyrV02ZWTzi17urjOXFzixFbM7eLstGSgtHeKoOM
EcwZglvsu139bkYbFg/C6lX7XsvXdyyy1n7QoWb2pWHQ7mHL3apOhxzV5R1bN3qKJskqEmQycrS4
ZgspocyHWVvEPdKmwBbxHozYlPboFUFYrTuJaz7P7zER3VkysgTKQ7V5Z6j4epC5+AJKx+Ug8ZtJ
Cvrz05ARQAn6u25voHNhHquLCL/PjvoJOJRgXs42zNfEqjFdCKd0fzQkmRtiCB9aDGlvM+IdbNLZ
NsNor7W1ov9ZUxUZxKeGIVOLDKOglQKl6nHHZHQqdCHOFGAa5pCBi+0YuvKuJMpkNY9tROozWAT3
RQmzxUcAi1Qf4zv81S1YXWOr1mXxUdTiUerRJjXpEDeBsymJTfl8D8D/+vGyiq1fGF2QMOAiyJLw
xUWzUDFwzWRhAgKR87ibUEl6Nu+ZhYZ5+345Ax1ugOdVTBvQVOceSBGGwBvmlWRP6stevkmu1O1w
O6QkA1fvyw2rkXYtn6BgJF7CcSIPJGvUgeaYX1c4L+nP4Wf8MPPOzpnl0Dw4j39OqOL4RDsKNxP6
bu6CTRERxpbOPp5eL0BFUYfQRVWRJCriHXM+HyI+7WFKR8xXVOfYBmblgQd567C5Y00qC7MRuCSO
MqthLhShHpc94GbADVGenAEQ/h66r0xuo7Dg0L5qfb+kieBVUDQN14XG7vGzqi8zHfpSWYMTnZvU
9DVThbTEtc3D8/OEYDB/5jER/c7Y1jU1EheSqeim8SYvD7u6/3+w+OioOsyZDVDgvouOSEpk+Bgu
ce0GLgVSIac/Sl7OtVhq4JGjdEiIkhDeaVhGfs3KQVUNSdNmrVEpdeniaUoqAIijm00nEugAy8ys
5Zu0AIcx/zrojsoZJkbtTANYT/nJS55Tzh211ygQSVfscgHtjVnXETV3hQDD/DzjA1dm/RS0WH9/
IKVgtZiHUjHfJlwlzYl3PvGPHx4gM559k3eTkg37uRaMLCVSXlyNsk7Sfey8BOS7cpfUsMq1NHch
ct6Tqm5P09FAQSgwO8T4wKNgotquxa8ibCJvqKqhqBr1AUHISdoY4QMU4FUebg0MFQzmiWPmcdct
1bcgfc7zLsyv3lfj1Mw69gBkdwxFPcVEtg0nuxOAXb6ToQnW6VXcF2abkWhnXDdHVo5rrQqH4/3P
WulXg9SJXcyX+IT9jGfebfuP8lg8Zvtpk25fMUUKenvXjmw32ngnViJpLYwSZVXFdKWgib8AcafE
E5OkGPGkLuesGXr9mP0sK8PhUN+FDOosZT1BD14OGcfmOovNOZeyQ+CyuUdekqCFhrNYKY/1G/Mt
ki5XeUJZ9GM/9ShEK/sUr7C5Wda+BmB7cOQsYVu+MQt/q05nIZKyjp4XF6MXwclaM61ZfQPGbmCO
YdQYWsMGg1mVpkggSVVU2ZB1ak/5KenAUiLDpW+dkDczC/BH6lV/aF6i3chI7qy+5pAr/x9htMvx
2hT4KTWEPWjItaA2LIC+SQQwUcKKBFez5ktR1C6qYRIDq1bsz96meQeAVHAStW2dO/ijtAOU44Z7
ZTMh7di3jErLWokT7Lnfq6S8jdEmo9qnEN04GrmKRLtpCPokkpsGPRnoCmcFSauR31LgfMYL05Nm
ZRqDr2TOMUUCUowwcIBZIxxaF//GcyvqTOgn6ZqoUqFsjDfZmBrKHAACygTtVPMbYjD/iJYb2Oy+
gtWHJgIFWcQbDH8qlHZKscpxQKCBVRkkNALrLddNhK/i6UpNwYFMujY3GqtINYCQdl4ZlqRJKqEC
EaLeqrbXis2nxGnCn8vbIM1if4VOGLnVZ5ZkQ/xq+VtsOD/FXC708XBO8GSTTaF9GsVdIpGh7YkR
5I4OTJnkhQcAq4DJGv02mv60MSmlmwQlouRJeTUS9LQr5Vsi3IgZEcdHpO7sujrm0mcqlmaCtkzx
LS5IzKMxnMSZqVabsd4CqkFTGRX5VcMNgBxE2cCEMui15ErEa70UDWdQDkbqR3eX5YAlfY3vpPvL
u7Z+mN+S6MJcqQl+JYqQFG0NwH9jEsN/G4ddDC4snN5LGGwiZLX6LUPsSoFVQXXufxb4NY64OKw5
WvMBTjZg1FFAjx3qdJK5a5iZ/rVIZ6ZNRquGAX5WjYqtokGaeA415HMIItPpVF+zcmFfrw1a65YS
qMugS1weY3xmOGs5+lU5j6ijPdpV9t+kXdeS3Lqu/SJVkRKVXhU6jdoT7HGYF5XDjDKV49ffpdnn
XnfTus3yPvbjVDUEEgRBYGEB7SDJaQkm2xmO/L5irv5VjY95vA8r9LVgOEvi9NMB9Gytq2oe0TBa
dDwT5NNSWOviztXRivbKCUMgB+NDbnl9dbClT6mt2Bg+USMao0BU6aJT1EaSFRUu0sYr3s6D4hrH
CvNWfLd6Hc7ysG/Lqi/FCS5x4WxsFDauPnh9uZ0/cVCCmf6XtS5i+W8fkTSVJjm2LOBSppDjmUN9
aoFUHzE3HXnEe7CBlZjvYhwLkHcEmVd6iP0OuoySZzPwvBQrPJF51RfJskBsCS5r8EHcg0IBrshh
I6J75q2RETmMADTWd+Vd46Xn0keVU5Je2vKIa9IFGDDDxPhwwTZLvQ8LqyUrvOBH7pn+4n7P97J+
i80c1oUUMVfHUzziolobcZRr58e94qCE4mJUX+d0H7MgvTNrWYvFZgB4KVKII8pOzUERBcVmn70u
n7zdizcEzIsehj07ZD9jX+KttuKxS3nCOZkUToDkhLxzhflKSeW+Lh8yDPpGQWZ9n/2SpT+33uI6
mJwoxcEkGMx9HTt0SlYV84CQjA1h7sUmXqhT0uWusoC+8bZu2zbyW5TwPB7nkKi0t5Dy3mtfW92p
Tc9Ek5YCMl91tzCJtM3rRgfFITNBHm0BQnOtWdQZSRgzaOYhtG2fylPo4Xp5Mu5SKT5wexF/ixJ8
fz/MCh1ThEUzpm1Ox7l2Qg/oApTQuO+1H5UjQAMyQ9l62F6qJ5w4Ui9TAoDz+rAlbv8h8n/23gLo
BJeW79lqA+LFcyFKfAQ19dhqigZReQG76FzKYi83XAoc1nLKeq/iuZ//mopzWSZu33udPy5fU2tx
RnCQ8ZPGzvbojSEyhKekPepRBFN2m34X9q790tuf8vIuNPwh/9nFX9vqbMe/FhCY8MOc7WJwjEV+
iZdXE+rByO5J+yGdDmEuGWe6+bYE0tKkpq0zDSxB19aCxLFl5WBh/vT17oUYbglEp+8+2t5bhfY5
TwpSeo86xDW9lCdsX0i0sh20cAI39wwUpA3ukc8o7XnHp+OT6T74X76Zs+Pqbn44dXvwk2B0cnSP
XoRft8/ke9D1x3cA+wGYnarpJhO+o8ww7pZb4/zp61fkLBYQqILXbzkAqjChbcQJHP97CjTBsP9Y
udX+DZPFUYu8e7z9FcJtDYZ3lYGIFOQlxDB01RScHpDQ+ZyNehpUJuLfwcVOuMtnc9KcolhcdbHd
2/IEg/6PPNCxUAxL0CD1erPndrK6CDMGAjt7BrHsLk1PFnJQvSXRS/AL/8jRsLoWJr9aOhNdUNKG
kTXbaaCwt1hBZAWEa6cqElewKQX067ZhobBEdHatTcSysRs6ngVlm5/1/hVsdrtoeb29ZEJw848q
F0LWj7iIoue6qOt+qbKAod13rt8IWrbZw1J4fGwknnv93guT/EOUcCUpSlFP7QR9QC2MEaY9KSUC
hIvoDwHCtvA2S3qMfMgCY9S+ULDggdLFnxp2NPHwigk7WuHkJ6nZOLfXcNPsLtZQ8DHhVNpTxKFY
1Ia/OjNz9GT6tRjK3UK0WmLiYgLkHyV1GB0xTTzVRRtvwBBkRphsHAydz+JHMrnEeODFzhruefTd
oshDLGfTjJ3KOEfka1SgOU0Z3SmXzQzeNM+LDxEiKL2y1ZGN+JAqSV2qPqtG5lTL/vbSbtoMalKm
YeJNDi9+bZ52VpVjNMA8aYQBLhjpFOeGxGo2d+9ChLB78zLMhjLAaqI2/tAYumc27S422a+iNSSb
t7lkF6IEpxzWJRuHVZukfSMVqMPi18r0b6/YtgydgW8a4FIqvsb1itGRjF0WNIS7lvLaWOiel9W9
ZUKEvc/trqh6nLfAWh6VMHPIcB5mU7Jam64JJd//1US4PcZixtw6G0LUAoN6q32lfAJLqbsMpVtG
3/7NqqESaaEGqqKmdG1nKhnmqGtgBGuWqW6eK5M5TSaxtM1Vs1QdtU08lTFu51rIkBTjEFd9Fpht
ODocrOoHayrDXVdlspqBTNT69wu3PpY5pWGJtQv5Z95jNln9iKlPEr+3eTgtUP5YSB0C0C8ImRtg
H0JtzIK2MZ/HxXoFY4/EBsR32j/uDtkrQnRqElscslSYscGKds6Cwox6J4uHD5QVd7zIvajrd0nR
PXQ4puqQntG64NaDb/Ao8dsk9jItCkYjlASUmwt78T3CHqo0G8LYmFadZ6ccH1v9tco+3zbGDY+k
E7SPEwsQMbC+CU6v4QP07GEnvO8PE7HSvaFWyPzmCB1HInspinntdYmvxAkOsFLtcogmbGNRjTve
wF2MP+hCni0yfuENyIbzY4aOIZT3tKLweQW0GpVs80agqGPcDLEIFAaSRrs2V2UCsJ/PA0KdtHFI
Wzi60gMYuPixiqcGWB+mv79XrgQK25gZMZntZsmCTtXA3VybSAOE3JJI2fBgV1KEA9Ji3AXjGKUT
zOWblYLNher70YicKvNvW4z4KP5nDy8WUPBfiDP6tCuxh3P/FBuPVYJRF9oZ8b7+kOGsMIyLb84d
ZgL0g8QJ/D+iNeBzNJCW2Zawd4zkFslaDZea8THD7RxVOzNxSLbPaOJb+owRwuHZAk+OoX5ABCgR
v3EescQoAauapgHPIYT8HDiOmWdqFixD4WUdnq0Yh5Q/3V7ejcBSJ5qpowpqGrBO4d62qtzSqNWn
QfJWYGjhY8jugMp28iVQEe0VxuttcWLT2T+7+Vvee0f2hfeu2zJqyDCkQVzsRn6Mg+wQP/a514/3
KJI4OThxppdW/TQDnUNLP2KvTfuL6vdh7nLdi1bWGZ/eK3tQwPyXXyZc/Kqt0y7TsRJG7iyqo30L
97jKkkMc2B+rTxEy0nvrkYLs2nbIWu9w9Ngn5IGHhXsANu2bfbz9QRtXEDB+MHwGKhE88YXvmcy0
swcAAYKKvU3GS2lJtmLzBDP8wwxgYPxE4JmS9jC+mKQBJlXfxePnZHBU8Pjob5j1cX9blffOT+F9
tOIVLdPAKWK4Ua+dYKVGtFMTvJYpin3Kl7HwKPusdqBpalq43k8YpublzAysMgIX0Y5P97G+q5ve
UxD+G8bLJCt4bnplvG7RQcIMynThgxJ8aDzZ+KCenOxhb1Tg7gLH+S5SX3r+lOd3tYnahOXxap+w
Z9Wr+peFHeI8BS1VLjnnmxutW9TCTti2ra8bdXEkTBJnC5hd02AySlfXv9mJ5NLdPOMXAoRbcGk0
yu0JlhS2n3tr3o/1dNSsk17/bJj1bdI+5yDQvr3jm77rQqTgVmgKO6gGiOT5M0tOEYDYSa55t4WI
VeR/nAmKV6ppgyNGfY+wLlYOPrOkaWFBSpWWft4thp9hOuMO831w19pdtwsTvjgRmTIvQZfBfqDJ
ILkINxd3rSFoSJkAcy4c08IY6zGOFTjQ6rv2BVbk493KSQbM0OJa5uNtlTftFufIRsFuLayp17Yy
EC2MihAaz0y/h7fypnl22vGgD/yUPUykkzZo4Af/OLkXAoWDEpIybrQJ+aChO0cLHhBUZv6bC4ha
p6ZbmmEhj3mtUpZUVM+sJAs0JXPS/HvRu7R1+Q8j80MOSgNdFttvCwSwak2mAeQq3KvgMcBDScPZ
N/UYfpwF6bT4LM39qFDcVPcY8WMWubc3TgSS/GOreB4hUwtFwX19rWbdIV+bRnEWxN2Ye3VBE9ec
KsPrUa3ZFz1KocA6L56Sm/tGt9ODas7N02xHicRet04mKidUt0GOiutFCA81bndJ1uM7QImHa8tV
v9xWVBxe867opYD1Ay4OZaQpI51K7Kex17zie+SPe/q1OJi7+GcHmppPpZsCxBKAE+9JdzUNFIjZ
h/QI5EB7n//lsMc/vkWIHU2St3ka41sQ0hh7WhKfam+DPu6K5rHpX2gYxLnE2W4GjZf6Cxs9LYPC
Q5BUBuc5d6qv56XxZlRVQKaG9xzcAnDUsoLq1g1CUcfH0xu5JCAHrpd8DO2OTSRHziIznbh+U41v
tzdVxPn+ZyF/SxAOadkompGtC9m7MTC+KJhgJlCgJehJTQ62rx3a0EnmRHKLSMRqRDiq3Uz6xmoz
JOIGJ2X8uzr6aCXuh2+8HI5Td6/mTjR9jvhzlLfOQtCLa0gc7vZ2qoaNpLsNlyF2w7G6xRWDNEZg
dNVrNvDKMWe6y1N0oXXTfW7me7Rq63HiKtGhjdSTytWDZPHXK0T0wRRxmqVp2AFVBOnOaT5VaARG
Tp7Gn3laOEYK37gobmGoBxVNZkSdHPC1u32q7Cb2b/zlpXjBuvKBYAEsXAG6DSxwWLm1XgP4TGO2
omBI42lmKrnZN53UhcaCudE01eupWi/V/jtP0LOJRFxEZPNzty4CcJODXE61TEbF8CHhXUlmGqZB
tIBDlQCxGPvN+FWLXkgZFHq901gjybFshiwawTlF/nKdeC243yxDJ2/cEngks0WI8LWbbC9LvyYF
Sr0cs3ubczguj8UwSu6fLRehIdBnBswIAyMFuSZaGGvwDCMVnBmONSGqlT1XV18qWikzweNPQNmA
GpVwVoeRzm2mwAlV9lkDkK9IPvcTanLR2+3jsPrPW3LEgCtWu1iJkJzHBCkv78LE1XINgbPa41rB
DYv3RCbrid4Kuy51E8KubqkaYlXIoS7Zzqo/T7+s8qX31GZ08qH9FzuF8EAz0bxoIW0krGPUYGjP
mDZwteWbEoIfV3+5vYBbhwvvHvy38OAAq831bWFPU6OYC9Loy8e0PStT5CVdK/Hc7wX2P3bJRlHa
gtMk0ORaCIg2o8jOkbzokk49JKE1e3NSdh7mSCtuq2j0MI+R4k88AbhtyHsQEnXUbfRad1SrqV7y
IXvMbMsrozB0Y3Nco6W58aeysdywVQrXziNNsvJbC4OgCDEhvhqQL2FhMjRipQlREBp1k5u1R8ty
jMGQrMymEKDNUfjBGdHfAUMX4ZGCWv6QZHUeLIlTFXjqvrDu4fYGb511XFg4gypBTCDCB5M+RPE8
TvIgR8afDm+8lLF0bZ0HvOLhSQA+gImKMU7bViwmUAK5IlfB26NoI7c1znDXvYpa2Shxm5uLdiFP
sCbG8X61kBIKIvWxKdhuKEdXmpveUgqRP2IdlGUYkv/XJhvrg85Vs82DVEVPUQaXQhdfJ5Nvk2bX
l+mBtTKmza2duhQp+DJ9UNoyHZo8qKLvyFN7xColNr0Zv1yKEIzaJrneNeGYB309mHs026luQmI0
Xtd1tOd42blN2S37ipjlSUkqJF80mEsRA+dbdzbaDP/eNi8/R7te5HzJld7UoXGM115moQVchmDY
utUxXpeurH7rxb7a0sUB062R1WbZ5UFXPuL6CT2ano2gDBTdDSVzQbbMEiEhhsjb6NVBA8S1qM6w
wrwYqjzQhztVfaR97KjK8+0F27pWTcCcUTtAWz21hYs7Q29oE9J1/0rbHTgmP2nHnqJtXnbGNtcN
lw7gLCaKFaL36xtQ0g2c5QGOiLtMy56Rl1R/ibl+CuPSa2bTjzPZ43/TPHFNkLVOs874E9QDyAfE
XNTMAxUjpsmoP5Z8dJMcrbDap3FYfG3+UpiZa6aok8ajF9q17PG0FU9gDBXwLng+2ejBvd5EXEND
SJdw1TtenLVc5BgLT91usk6zyX0FnPm3t3TD0RgYJEdX8KJqqJbgzRY2lqU6FajIKuhYzO/MyhvY
/bxgnmL+ksiu+w39DCiGI4EZmIbx3ud9cR5C3tfxmGNfYzVQsy98+tl8r8oPi6y0tyXHXAFRYJlA
K+8708eFnIxnJsrARh6M/I6FQWbo93PbPusg4zdU+v32Em6lUxBYMLCHMpRO0RF6vWuZnVjmsEpr
zQLEHwOtvKoFw0bWpDbK20Do2cVwGnOzczFgynBJzMZ9ljfK/vaHbBxPoIeZoYGRaA1zhL2sK9oQ
2hdFoDS1O1Q/l96zEI32sq7AjdMJbg1UAjQM20ZBSrDSjpYZn6aqCBqGJOfYOa11rI+a7dLFYeyV
g2TrtmKb2/lboPjuHcuW1zFdBdZeUvqosC9fSHeiuX9bzlZtwIDVrNO9zbVEKtyBOOvh0IRYwTY9
cAxDeANXD/O62LWAH36KkGr4suynN0xt0N1DDs5mSbS0uYMX8oULskqTYkp0yE8NvB3IR6VKPGoP
TpcukiXdOveYtYhTz6AxymrXNqtFdMSgFz0PytBXSLrLUnTS6Ea8G0v7wNMaZGK2Kjso64UqBOIG
LkELuT7A7cA+fS1UXTn0rLArAhN43w9TS77R0AB4wg5j2xnzsnKtKit2YW7pH/poqfaqNfHnKeOx
Z6fj4mMCKx7ft/d84940UEUC2wEB0FB7P9wXroKNIVetMCsCHg3Fbiny3k1iOCRzUGVwni0zRpD6
7vwA5RBRVk1WNSlIZfPAXF6NZj4N5DR6eMztB0UGTNnCr+EOYRiah/50zDcULLmiWkKHhBcBbZrx
wxCboR8SQoE9jCMfnAHJoeSl5SdABLgzHYH5wC3hT2Nf+fnYtD4d+QAoBBnvpgVzIEhbl5KF31wN
Ax7axvAHDXWTa2PoNF6QeW4KVF/Lcp+VlbbXeWzvstLI/UVnyQMLQ368vdtbBwxAzxVPZ8Jfi6mH
tku0pQMaM1hMgL5N7WGevzYGKR0SyvRbjVk0dtzlYNPQmMpQsr3Wj+ZJEo0cxl41J914zEvZEd7Q
xSQoVawDC1E0FXsPuIZhC0uELa70pyF5QkfTSDGjRjZUemOfwEuMkJIg82jCCq716JIIiRQ6Y59i
3KcWWpwWR58UZ1a7Yz39vL0/G4tmAkxHEGIy4KmJYLaUF3ZkxBSnkd+n3bngslm2WwJA8Y2HNbw7
PO26qBfHfWp5ltMU2rRlZfmZRjGrpu3M/W01trYGZDXoRFnfvKiyXEvJ0LivDyGkvABJZ6ONLHVy
WYfG1r5cyhA0MXi18j6umgAthBRX5hfokgcOQAbu3/CQK/PO/ykjHNQZZjznPQT1KBlo0+LS6RkJ
zL93B1dShAuJtMNchCWkKP1+qk5N5DDruJRuUkoKMbJ1E6KXUDVqZWQQNM77hbjaW/Uyzp4hO52b
hgYoi468ioG0xPr3C0Mb5lrTdG5hIDRDpb7BI9FHFU2VrNqWoenwAJqBar2GssC1lLaY+hLl+jIg
bfjdDh/C2NyNmXWI8kpi0htWAFgOsql4JmgmRl5fS+q0JtEwngD7U9XmXcNa8PHFrDgkLNL8vz49
QCBAxIr6R15KeJfXjTWBbtcuAktBo2/9XBVvWosmikaSfNx68KHYuxKE2xgiA2DVtU56wSszq9Qi
WPOOTwr73BtgsA/A6umMyp3lLpo7dg9K593WbyvxjnYRDc4b85Sho+Dl4ilcowutCEjZHeY489nw
ZPPxbgSFiTFF51JvkMG6Mw1FInnDXACMxctIh/tDX7h6rXDU2yFKWDDK9YXbMc2Jym8TxrOpz7c1
3JQDWhx0qiLRr4rvr0ppjKmm2MGoRsvo5JTtqW/OXIbH27JJFUuI+T9oe/njaopaQLOrPuFBrr7V
49meXmgs8RbbIoBxsBk4jNAIcL1i/YJ4lZgFDyblhZsvMXBhY/54e7U2XIWl2nhAottgRVkJZhgX
kxWnRvmuho4yYlv8m+24ECB48LIiU2OkNQ8a+wyE97KgAbQ5S6shW7u+VrBwpgBCwRj167WqIlrx
VKt4UNMzMLua6eGFFsoc0ZYU5BAYilbADQCMdi2Fk3lowHPKAzrcYaCkw7IfQ/Q1Kb/e3pRNMUjz
IgePrDKwYtdilFklTd33PAB6eF/4LRhOa7Vz7VriwcXWubWcbem/Bb07i4uLYjazrFHKARbW245m
dT4E7vIseUTQ2A5367snGWsn1z+lObgyl8gIrNY+LSDUHF6J/emv1Qac5z08Bo4Jgdi12vpCq7mL
UTnj/IUN30LjSTEeEv3vL5MrKcJlH1X9WFKOQnZujyfb1zOwlFayhtktN2vjuYmOeWBW0Zsr3CPo
LFMTk6F6BcRFOZsYJIm1rAkYSfOTDvqSBMMKNS4hhNhwGBBqWavnAypKJIRIi4rWKZiEgoTsY9Dj
pcoD7SQX14ZtrvRxyFJQHXNhxWk4KNdiSms/o8WLzd4wglC1LHcZGq5C9DrftofVzIVXzJUo4bTZ
DeDptQVRMzkb6XCXYLJgQ47IebkKf41bfoiof1vkamK3RK7aXxyIUOOknTpg/63pufZ4eWeahtOC
d5DOsgnNMu0Ea4+bBQytJkRVuh9+nuvyITXueP/SGA919i20K8lqbqUKbSSYUemEZYAZT7iAcSjC
ZqYAxC/tY0pUp1FicPHW/sI0b45jhyXOWLqqiQdDUVt/XyK4Ei6cB7xRC6pW2EuVv40qdaj2aPS/
bm/eVkx1JYRd757ZxXpsWauGyJ+lnvFdoa4JZjbiWLFjE2dWQHa4r3VT4kfX3xWt5nJlBUPFIzma
Rw7l6FB6Q9V7kVFL1m/1SrdECIY5d0sYkRB4iTZ2xz0AiAZYydqjrMAv00QwSpMawIlFNAvG026S
hDPbv73OS8TgRKQ4hVsNHZRtGdpYJeRo1UB2eWzdZdj8//t5kaGqbI2BhmulPT/Oz2xfvBYn280/
AsFy3/inUnFn3z6uRPG3jU6ilS0EHmnRt9XIkElUuqb90EZh64dUkRJMrpmOP/f/t3bC4S3sNm/y
AtoBJw7K6HVWbOkyDLCVTTvbcksrflenqEUhTSFYAEgsOhplOjKjZxR8lLsYpMqth/I/si+SpZOJ
Em5ilGk03vQQNWIEsWaPbhRbHm2Qdla/tt0x65/4LMuMyWQKRqiQuWnaGjJL1LKbcQdQm9Oku3bu
D9y+68mrrRz/hYH8XlAxhxWpsQKnzKAl3WfdHo26t39/K90KGDQCDTxEVgJZYRnjqmxDHqI7x9Rc
O3iq7rKT4ps/yn3r/NRAq/VEDgzTbG9L3Qo1LoUK62jxUekHE0IbL/KfZHycW9cwpvIidcmANkQf
9LUjVxO8nBVmA2yofqPlmRByMIpnPH7y9O+rHnhf/ZYkLF5oxpTGKbAuZu2VyeT8qOFbWbG7vVqb
VnchRVgtPLAGXA3hejFhWPRYuZN+t7R3UfasckzRalachSyp9adjQi5zje/xvsNbVBc042qUWKB/
R2UQgIcdpePj2BCZGWwEFasU5GaJ+o6zEdyfMefgd8vzHOWxyXByZZcObq3pe3WgThv9nEGrxqfk
bvgc6pJz9WcgCslIo78nUwFhF9YU8bXRWxzYm4FizJqKiomWerEEcCMRIvKnGG2VIJ4GsoGp5zHP
16drqz2HTCJmowf2Shmx+JdPCckXFcCevCaHMvqa9hUel5mfAVbadF/U+pkia2JPwfwpLfYDN4F/
oNVhVipJ+9em1SCjh5o8Qa/VH31wSqMZTQGFjeKDhuKjvjzfPgoSAWLjm1bYTVXnJXAcoHwK+Usq
6/vceHphLVdykBXiuZbFr51HZml90ZhYSzUGz1Or76r2gZPzwB/SGdPg+SmfiBPNMp609Txd39AQ
u+LOkXbHzSm64Vm31whkgtjcxxOs+aUqD0VS+B2xPCl2cXMVDSQ8ABlZj59w7KaU8myYVmGx6ZjK
Ax7Tkpj2TwcPddbiCxrV8KR85y67eAmloa7GSwwJWWwggsakCvRBlqUsBSETsyp6IQYJNMA8VzEF
IFYrYULLz7Pe/ytlVuSqBaIzpCCvpaQN+qP7cEENqWjXlm60UyqRJLzdaLIGRR5MTl+zm4B+CE+c
NEfZk5EMqnxghYOmB7vFs/FD2u+Z+qK3mhuFnRvPGfhJwNksS3tuupBL8cJKZgAeJ2GBg2Vheppp
fiiMj2qSuBY5KzkG/Q2eUoEupX+xUt3v1PpggiyyAIeYY0gpPf68vrESFBl7ZLCMlaDoerkxmdUK
C4YTyPZ18zNKGrSTv6boLJcv+p9x8bUo4ZabolxX0hpapw3fhyAgjz7MSbYrx9ktEq+0CoeOLv/5
9z7sUj/Bw1Sh0Q3zXORrYtZkz+Ugu7vXHxB9CXAR6HJA9IM7XNCqbkhJyAJ0ICHYQdOvk6coeo7Y
wdhPz4oiOR1bnktTVfh7MGqCh0VQJ19IxdkMaUk0xDtagX0jnJUZgtvsaPRmDrJWNOibZu7dXkeJ
YBFbYzYa10ExjhOz1jsO0ejl9Oek7/XsYwwU6G1hq/3/saa/tRRdptWoVWpkEDYmv6ziHM6S398K
FS5WUYSTpzmApG2xxiOl5ejsOdIjB8PhHMolweS2o1EB1FtTfQaAUNfHywR7jUmmIQ9mZBHH7q2I
ug9VfG5/lspJ1X4q2l7VQp+AgXDQTmCkv72Om5umrdEeUscMWaNr6Stqr+h7eGwNvazREckU+tR6
nVuPr7cFbXqRC0GCmkOqsCrTgfhspteBuUaQcr/FEBK0oP93glaNL+6gtJinfumgUfot3sUz5igk
aEKRPNO2LjqAMZA2RSETlG2reV4IUWszrbQK2kzFC9rYk/bM47fbemxaIIqWK6QeF5BI02CV8VTZ
hYqIH1PRCpe6shBnc0cuBAg6DADLZJMKAdWRggI8chOXSOLP9/aYP47phQzhqlaImU+lBhnlyXCe
mZOdANQ+Pdh+dXhtnNwNMTKr9Rv3F8fr1nUt96u2q/03dlAkX7K5YRcfItg5WdI81WZ8iKYf0+4D
GXek/nh7w0RWVBgDbq8LGYKJg/qqSdsSMppARf/yXX2XfY9/am8tRoX6IJzeDa7eONWT8tE61F4v
oSMQhzv+IV4w/D6z4oIuEN/75g527y5OcQIpQVG5yx1zFMd0yx0Qc5GTfq78BlN0E6/xMNhtR/f8
+/JZ/VH8oD49qvjL7ZXZdDKA4Kw0AIAwiFwAfZFpaa9ocNbfNU8H5DGgB+NoJof/ToywAEZKIhWs
tAhy81OB6XnjWwOqGH7Q6l9A1f4bD3Chk3DNLlNjLeEKLNenyOlCjDhCKleTlGc2rRbDQMFhz3Tw
KQlWy0I7V6weQsz4GW17jqF8bpthd3vZNhLtsNsLKYLd0gJt26kKtLqJvUl6rw8PGgtG/dtgvqD0
WneWC1q8DLDVWFYU2nRyNrHQsAiANagGrv2oVoY8UUJsWUL7aR8tGnNmq6EeLZqaO7WlyQDAG823
UBYleLyG3+9bwesxK+rGhFt4m7PF6zH2fMAgLHCn6tp5rDDwtC7dBsG+/phFKN5kQFEwieVsnoaL
LxB8IgVJWqT0+ALijvqXJsN55Pv8BPCGmcqCwe31/a2tYEC2EY94SYRwSQs4SuLXKfuohOAAST/f
tqGtEBdEHxgQhW5evJjE02DqwPZ1aRHoX2NMKzK91vzCk/lBj+7VrvPVWtndFrjRkI+ZjLgVAR0H
rgedbdeWM6k6eJLyGAAUu2GndtQKp9O61E+GYQSdWFaAH8pYdnjiJ8d+LmMfzXvKwe7a/n7MKs2l
JSb9jF2ofCrt8Ds3ix7lcmSs9XoGTwP6Sh0OYgd/KHr0F/HeOmVxw4BRmuyzRRP7DjDW6Hhbp63N
Wqm7UWIG//8fTJF5VCotIKR5oFjtDtlYp+oStyOZ31h/z2SC1WM68g14k+CVq16v3oBBkpkBttdA
x+WkNn7Ea0chkj3azN2syMi1y0cDI6RgFWtTYNjGcCzTz/4FvfXlHgXKCREmOGVbiavcXLzfskRe
qbJLGWiYcaqQmOf1SS9POj0SXZba23qhAiKLmAzvOTStCyoRthhmtOLql0gN3WWcI6+yhm+ML4lr
l+P3NOvzHW1yl7EChJTD7N+2kc0U7cUH/KFnNXToCwHKvPKQxkH/yyfVtb8MP6LBUUZv+DcZHVAb
WRg6ijrzH3PfVKtmZUSgb4HZkqU773RbptHmkgJDDT4WtNWi6HdtiwkzqrYeFfioxgOj23LXFbuc
nWPt0fqSYajCt9sruBX2rpDt/xUn3HbplCfAc8Mlokj/q8mfaTjsI7XyjSL1uk4SlK3mIMa/6HJD
Tw8YWYw/SA6mrqsa28RuaYq78J3yM2+nD6l11K30HijVL1OpSw7dpnpok0W9DdgmRKPXqzmHZj20
8VAEWdF5UX1n9GgvQwsIqn9xJrnJtsITBsARWo1Az0Hek1gXr6Cmz9SZZsDAl3Wzq5XKJ6V9KjEo
5V/s2IUYwUAwtJFZRdqvYtAhVMb7ATwnQBZ5aricksXqJPI2z9iKWFqbBsHELU5wJHEIrk8TXUJq
+XnqDikILBveHFgEvDomSvByj+JVXH/tWiYRvRUbXEoWYgM1j1FCNcoiGCKv1XPMYfP0aNp3rXKC
2bn2+Hh7abd2EBxmKqrDCIjU9+TExQ7SXEnVmqF1graP3EhcnpyTUkaBvGWSl0KEkMuYCGZVhDCT
3DzEJXXStPRGUM5n+76QYfo2FcL1ydCrh04DsVuFGk3J+lgH4tcomDvQmbuLAvpLUycytTZFGcY7
NwQ0EOnfzKWlZj+MMEttwDADusxeSayjCsC+5EyvBi56EbQxrB2IeAmgUHt9pkttNpa5CoHytSpH
6Sevjz8TUJBllf/35gCjhy6wBXgt7VoQ5geAfl9D08ScnUoQ6pJj8m9UuZAg2ELX886aNQCl4/Zc
Zv7QuEV45LLs/dYxutRj3boLs04zgmFqFHok+k5ZMm8cnghz6mcr5L7VD59ur9rm9lzotP79QloM
RvjeXAHteApO/pJoaJTsTXeqzHjHTDyobovbUA52QFW8p9FGAxD9tTgjHXWeMtwpbTw583IajR8g
uVS7E68/FJnEQWzohqQ/8JvA7iF1LZIw2WVfVmO/OqT6MLcB+sFjI3QH2RSNjbOESg5uf+Ar373R
tU4Z2h8iDlRZQNANrVtu3Z90RXZgN/zQlRBh4VBcmHRt7QbIuN837jycQbXNa1CuSLz4liDU2TCE
caXvAyfJtTbarC+zneG8onIYR8xXphdDyZ3eeAHaWGINWxsEkC0A3yjuATAtmLqqzoWSYnbLGveG
mZ+WJxA8LoMk7pVJEZbOrPSMtgukFPSkY2w1cdT6MZUFmxvgl7VOgqbO/yHty5rjtplofxGruC+v
5GwajWRr82f7hWXHEkhwJ0Fw+fX3wPcmnoFwBxWlkqo8qDJNbI1G9+lzIBKGyZMrJaPRgSulL+pT
ZaOo6zyHITJWo4tbP2hO0eCenOHNAODMRC2buOFbYbp7yGuhpJFZt06tKwKoMiPgkgHeAuRCgnTB
vlxIVi+sdtHAiHrUNpuzOAwBIzX6O6shEE377JaJE21G/pVEUNIurdfrB/03nYzk92EeuFzggNGP
7UnO0jXYMpMBgO66yPdtepymm8647TMDJT/+gFtnR4YF+Zkh6efRTLz6ZTI7qAfczT5IFW494zUN
dmOxn8b7GpjeyTpy57VGUsOwb3N7X7GbUMfzo6DIAZ2DABugM9IEpliasr4yjTFbB0D3g02Zo3bi
k0MJmTk0+GQJZJO8uCXL1rDWJDB4jK/iZtzk98V0Z81QRluDPZ6rn6ZB9+IVc/VuLqGAC84A1wNV
lPCqZ07anH2ONy9A2obdkO2MIHnfuh3TlI0VJz80ka9HK7sjGj3E38+skNnts6jNAUgrjyaIjZ0f
eC9FwWddCVzRX46GAiTOxDtG8G9LhkYrHVyvB9tC9JRNR579FdTfahDjNA5NSnPTT+vtPJBP0Q/a
v7LqNcv502j3Me6+wCwOaE3XPAUUDkIUQtCSDPAQ2rqk75mwFQJAyQUff5GwcnwbV3u/0uBxanVu
XGUKDI/oh0XJDApnknflab6mndAyqPJiE2Y3NqQ8IQ+eRLUONaG2hIcNGnawpO9Iq9w1D90WsP+v
LNpP3X3rf110wCdV1QCMnX+MSMEdSrhGPY0dYP52uCnTKDHKn0ZYJx7x7oP517CnHrIJC9+FDnvK
0mGTpQfm8B1BPhjLCSSYcWL/HkgHpXXR1YrSlmhbkZaTGqHftysAgWv/1Up3+XT022+zrn1NcSYv
rEhnsjZbj6FHEC0B+/ag2ZDiC6XzHqIdHDGs0JsGTcDlSfQsPqwsBcSWDUc0glZHL7rtw9u36y5a
EbfAzaH7G49EdOfK+esF9Eqo7YOADnXAcG1jYLni9PEDNnAdRqgthUBaS0G53wPpD70a5MjtZ289
VQRdwLp2AtVOF92lf9uQbprFLKu062EDyV0AJt2EFjucdbBfRpvro1GtuVCWAlkfLgfId1yuCxwF
b/0MYNC8uXdz8I8THfuOIj6GHuwfC9KuSiPg96sKFpb1YM4AVEU7sEChbQCNEZ6nGY5y4tCWDboW
NLWij+ZyOM7cY+I4YEL5o5dvFxfJVGhuX58y1VYGywB+X2S7QfB7aQOont5eUtiwvgbhz+4xGF86
go5PTdSqnLczM1JqM6jx9AxGgbT7bgDtGfsp2ODNZzN4HHRRgiIthhgBwkcCdwPMp7TdGrsm4VoD
t12Xw6fAHZ4iYt6XPuovIfWfLcPco3cfDSzVrDmviuW6MCxFywaYQcq8hcexybwZXBv5/SEGB23s
mr3GAanGKLRuhQYBoNxyppi4a0AMDn7TFTHjat1E06/2E0QlrBfHHJLSt3fXd4kqJEDV4B+D8qsD
uZSxKBlCgrTprM9ewMiOOnVxT2ZWbat+pLu+tFk8Fha6J1JoQDlAnSTR3C9JDiKweOI53y1I2D9X
U5n7aFD06mZngyRyB9GxWVOQVyXZLj5XPjkgX3VCAgLWsHJOWfSSdflnmoJ1N73No3hA7YZWZDPO
Sxx6//5RGwnXgw0NUNY7eYgCnYmFnWGmPLwEmbXE3PoZmiiv+obGd9vCOUvXkFAPQkgUgo0V3b+X
Zzet6y5obQQrzgCK4W4bUhbPXrgBWerBGW6d6pZAiw41wWQI6z3NYivY1d1fdX5gabQx230EDcQZ
6WOQlC8splH71Rl1J1/1zjn7ynfsnGwZSJk2I/pRqi0fviFjFi/LJ+6MOwMkuQCC/y+DkmTd3wz8
3hmLz9d3rsLxANMO5UHAj8DhLQPH7LU1uqxAmFUK5rAHP60To00svsQkhU5yYP1He9LOK9upMNYJ
a8LyE3qMYmdyb0h00zIIoKL4Z3zIHNB4YEhHDf/3o/fsTZAbWTgXASYXFKWxEb4YzhD7wRQbEP0w
7OeRDJo76Te+/N2m+018Itrzca9fbroWzqz2FojLeBOqvrxASyLN48xhx97woRIKTU2IetYvPe0P
5WTu8jRIwm59qZb0JrUeq/XUOg5Ikekn1uyaaEec8Mv1JVf5YejcimsaRQpoa11+Yeh3JOhztNHY
nAOfYaCx3w7YrrWXrb86i6bdTuWKMfVi+hFqA4NyaS1rg9FuIJdwKppm60IfvgYOx0dPmUM+dxDA
HQb7da39w/UxKmJDseYAKCNxJmoJl1YZq8HGBIQwiJOejaCO1/kQrF+v21DOI9p2RX8XsPFywqQx
O/Tjd4g/A/qDMV90NAiq0lyn0KCyg4cAKOEETgRgwcuxpBXp/y+JrE2PbbTEEC9P6nHnE106S/yQ
vHXPDUn+0rAHpyY+AtEhG3dVR57n8AEKJtxl+7lPt85A9tdnUBFcgdMK4Cn0qgsAvrQ3AG5pOPuN
/k1fZuLe1e6dyZM2DI6VraO7U9oCCysq4iBaAnnZ5Sw25sQJs9COEeYuON6ncduArrSN7lmRH6Dc
peMrVt6xSEL8Y1Dagn3KyqXygafOq1+rsSsz98Uyf0KxYdOMyUweVupuUhxzsBF/YFZ9lCAFHQVE
TKQ3S11GfJhHtEi59aaMXSdZsk2le0qooLMRXl9I5qDnDnyl0tqBitkbqAuoZx9E5MANAYsfunUT
rKOL8lJo7Gs/LW/roiO3vt/NWxryh8wi0VPe2d6dBW4EjetVnXlo54p0LCBVaBy5XOEh4FnUlROw
8gN6LKK3sH+YiS6yVC4rynUimYX/oOHt0krHAp+PjgUEkTvdTxAkbOZg4/HqaBEf/2V7O482g+Ee
vfGhYOvu+tqqpx1sOqL/At5UbiqtV6cO5inAQ4GUUH5Lbb7plrzcmm2Gx+PU8QSujyVuUacbOs4h
ep7mOmE+Hq58bI2TuUJa+Po3KecdGDbkmHzkwOVXpVnNTZl7Akc2lnFBg3hdvhejjuVadX6xsqEF
wkEh9ied3zCqh7GZBOno0G1WgD+2Jm2jOM1Huu/G6n6oHq4PS2UQSS7sI0Hjipv8cqEjH2TFnKMf
b6D+XTV9s0y0Pt+5a3/08+Lmui3x8bLnPbclbao18tN5FY1WQyaEYe3U2JLFDTSXonLvQhcSWEa8
//FqFjfNWTTUuGE5kQhnlkZduwNhDd1mWZjuwAkHJddlmg+eOS5bZ7bqrV+ukRXXddqflrDy99cH
rLpqREsU9ANQdcJ6Xn6J0/SLz9GHfXLXFjy8HIBDAmLsHSfFnJROxiBhED1POeMaJ6G6TBEGggAL
vbABXiGXhmvSZS5NMdPceeuRsI/cu2Gkm/ADmGfkvyKYQW7Cf6cE0drFMLspBgjIEIKc0C0OqBN0
G7YQ3YNeOSRk2nxADU2wREr+fuG4BIYWN5vnAN7bs7vCgfRv8Ybnv8b7qE46kqWAIgl5Knj9y8lz
WzedBtGwUPWPaNKPc6h82dXyAX8C4SYHzL/YGcg1X1pBSzmIYjlqrA2i9Ds8F16YkwWHNSJpfH0X
qmYOMSJy2fZvSJ50xO0mi4gXosBKhTvv4qC5n8u/vEzz3FZO25kZ6XQva83zMgTFIyq4dv5GJi+O
dFV35VBEFQDFHwgNyJ1HAPoX7Dd+MeofsrTdgHYvgK5cVv24PmXKsfyxI78XUayr+7DG9ZcPvRCy
ziD+0RYa76Byh3iyo4wrIJKezFIHx9QWuEjgDi0HVEnVJsVmuz4O9Xz9MSH+fuYKp8WoDVYDhNmm
+zoNN679GY2E5gdA5HgY/DEj7eUQ8V9v9xhJCaSF9TJGN336en0kusmSXOnc92ND0FF2srIwNrou
IWagcZrqRf8zCuncp0CmGG4nqLGtAFyOfbYJ0WwG3viPOJgIwQ2uXB8tj7LGB9DnEQlSGBrdYufY
P5wC/THh2/UJUy09yoPgNwOjI9IeYkLPlr7xs5oUEyBROI5R8H3wjBjtPpuZMs02FtMi3+qCdQyP
3whIadld5n67pGsEgkAfkWH5kPMf6K9voDSSGf/rZ7K15n8dsgAHDtZ7AOfw7zs8QlcA5RFMOJzF
jBaP5fMaDrFJgOW3i5up//ZvpxGNa+i5+U1ZieSRtO+KuQPhSA28wFBD6PJtaU7t9J2AK+u6mfeR
AiidkaoQ/MIWVktynkZpr6vdI0Fl7/MtNve23VpJqTlD71cKRhDOow0CGjauzCxiNkEVRT0QIxP4
PXxzE5rVructLrgFtEd+ghsEKsvL4frQFPGYoKsGkyNoWQNkj6Vz5TnTMlUZUvGgrqX53nPenCml
McBtiQEKnMIt4jlvkmJdTmb6r880bCPxiFONqUXX9uUpyEsTWaASlRpcrjetA5roaUbrqO4MvD9s
l2YkP+s2OXPDVjxGuyGm1Y4h5+9bj364uz6XwpFenrVLO5Kj9b3Oqlc0YZ/CqdoWHeC3093ksGRe
nidTJxP63h8KY0LtEBsGsYMUcVndSqkxZYi46k9l+ckaGFgQNAx0yi0JGAPAm4jrIjlLV6XgVoD2
FCLk5t5eBf2w8YMa26ZKlmdXV2xXD+iPMWkjLma/tqFFcBtS89Hpojhk3Z096ZKjmjHJejhVHzah
22BMqReDSHsFj9gE7E4CnrS+SSaicR2aUflSeNdxI61ME6Py8TAth7vWevCDX9f3nWp/476CvJML
rB7C78tjNPqBOWXgmz+Z9GD+GL5HIwFL4et/MyItDxsml5cOjFToFPanR6uCsIdbJNoCsWqBfBRS
UZdB4QxCdpej6TCclgtKEcHu4Bc3MzBE/HWyvGNggP2jspOyqjSOSDWDwHojo2ED6YXX9qVNq/cD
KFzi+RJQM0aY1IZkl3O6gfjT9VlUbYdzQ5KLcPzJnuxqQAZwKJMCr/n8F0pHmtEojQCPEKBUjGdF
KF1XkbeCM0MYsTNIwVavzN5rY32FDctEF4UHuBP4h+XMxOBAXd0cTLSTuhQFqyPwjnGFV+b16VKs
iwUYilAhMRHDyDo6/ZSXYGIBshYEVQ/+3GzCIQSU+5uWZsZ977phSAjGAx4Glipp06U8HGsjADSU
jbMYDop2mkBMcTkIVCO4bPAgB2OjdH5A/tvTqQUkGUj7ApxRCF6TMr/rIrIbdOI4qsX5x5aYusvt
PC9+wamJxUEedjvRLXNdvbKS2ohQWhdlXFDoXhohZWbxtEVkOfgBO0Ffq9wZPTeR+eRkd30bKE3h
FgKGDDkw9K1dmqI1WvdsXtaCCZWxaoMnTN7rXmMqI2iXAUuZKNWBiOfSSA7qLYfVYAMm+QPrIDHH
WAx00b9OLKDqBYV2cJRBtAiMRpdWXFL5GS62+oRM9eGnpUviKQcBfn1BagwN+HfYuGjqx7YBAXSf
bS3vLqj3ro71XmdCutFYQN2lEBTQoMB1URQuj+H49u/XG5TtAIagfoameslLFtQwzdaBibxdEwOq
45XQOtL18qmciyeykAieAKWXa2e0thDgIOuHF6W/mXIHqNgHCNUHNP/ImiONhAIF3nvQYLxcc7/s
22AgVn1ami1yfVgUXmtSIirvAur5v03IzGYBHzq3LOz6FJFHsJUM4GwTpMQmWgShRLa9vjyqiROz
hnclthmYCi/HUwZ4Iwd9BJ7pvL6hLk1wHq2m3mSrrvFF5ZbPLYm9ePZMHi2jXcnog6E7/jZ94G45
/20xyrPfzv1qdVEZrk/AbRnIwGbbobqbe81cKRbGFl3KqEtg7dEmdGkFzF4QrWzR3LiW30FMcmPV
h9XMD1XpgfJNk+NTrMuFLenYmIsfGpkBW9PRXfINM5MBYpm63ayygnsM1QjcyxCjkUbU24PRQBwT
rRqsJnFngMCFdX+teFpuArNKNfOnwJPDV56Zkwa1LjQrAtERZ34fMogLD49D1e9c5GFZv3e7Z2/+
hWK+s8QV3YUEHFWQOhimU4QCNdwIemQPhm4GxK6T3nkXnyTF2xVpaEUjzEDGb0Hrvk6fMh12QLHx
YQJyWii3I2aQK3xr2TvRGooOxKWKC/Jo9S/Xz7B6DH8MSPdQU0IvPhMGggBvYuem7j9P0e6/2ZD8
RAdGqGUw0Fw4hk+cvExhGuOIXbeh4HMQ++PPQMRAz46xNbqcgjcCM+X5YwI5KvYEUntB0jeTZEbH
6CenJeA09yGDvZZFAy1L09rlLitu2ByVMc1sLxlrXjxe/zDdCkrHhFQkDAoxwWH4VC+/DP7zv/2+
dC5yky1uClnlE4pk28gbbses0Dz/lXskFEhacPci/JHWbzWGwh9NREQz2/MnwzpqUoXKKULWDlE3
3iqmXAfjQEURoxD6C6gb29lxHnQnVWdBWgTu5HWQLpD1aNDvVeUm5Jb315dBOUeI5gHyFs8gOQp2
cD0R31ghZkN/5PPRrL+DyP66CfGR79zNmQlpEIsz+/XSw8TYgsu9TUZ7Zz4tSKteN6OaK+RSwd+B
XGD0jivUNQdOu1H0TI4/TPZ90FKvqKbqzIDMFbqk42SZOR5zkduCOHm8q3zzjpLi7fo4dGak+HTw
C0InH2ZcHsQsuLPAea0rRmjmyrUvnc4yuY4xrzaGQsbYCp/t8Nf1QajWHKoPoonZFsr20umu+eiZ
XMxVPdkHkP+/+sZ9G6D/nK066L9yLMBxAOUMjoJ3AtFW7QZZZmIsQ/tlBjN44+mEEcV9KG9gwdLy
twVpRYzWi2ah8HRK1+6thkpJjEa2phueA/frXNytQaazqBuTtD59xdcxsMWYyiJGp3Q56q4d8c3v
x+QIcliw5oG973IHjBW1OmcKRKN+yTe9lb1Gdr9Zi8GJHT8pgLAEUSxdva+NudyY6QdSzehlQzMI
Oh3QfSAjyeqlXZcZrAgIK1ukL7Ps2HH3GNRf1snd9ybgNtf3o3pC/9gTh+7sloWCJt5PPm5Z7r3Q
9pVzzVWg3O9n45Gmc7DHtfEN/P7OfnO/ftP8utIlCCFbZHYgGioDlrwRAlXIWEGdy9h5EPpZzNtS
qx4vjuS7HSGyE+AqFgL10p5zCB5cTUDQu7rQn12J1DKawf3hUNruRpfxVWD9Xeg1AsKORnDk5uWq
jVWMZGI5MiJTydEA6y4E0GWyHtZw4YnlGWlioqf6KWTojcuchu7o0D20lH7jocEStHaBG4EQAklY
Gh0KwATRct2CXzYaZ90bTjn5PiI0dKqLQF5yZZXf9mPHUKODEn08vFJzxMzcXN+eahtA94pZwVUp
ReRz2bhBX9WIJEgK7WCB5vHiWUdypdykSED9bUV6x0dsdCrbhZWWbNi0z937tX8J//r4UACQktNQ
1IqspcRr+hSwI4vQeffEqMbEtXEIE5I/NsEgUBAxW+h+gEAiEK8tyEV1KYlrayKsyOcBeVCDZLDS
jT+X9oX392P/geDL+X8LIkxIjxiPGk4wTWIg9gNqOZF1XNftB5YDqr4OELs22jekuXLrpqFh1ten
NEzv0difg5/bzEATpwM+KxclwmMP3RdoopUzOOh06FajxnNycvudNedxnVloSEm36P64PiSxTWVH
JZ7ugIQIiIMcW5iUoTmPwXcEDI0WZBdOmzD9ZSx/TSE9AKyzBLo6r+r2OLcoHc8yXKa1HSB9F5pG
XERfUq0EsG5M0tEMeTv1lQELBgCEPf/cgR2b+ccutOOhP7lsW9Bv12dR5e5/exuQqAFa50turSTg
kysinNPZxPslXpqkDDdQOkufr9tR7Qsk2ZFh99Ew8W4DOlOzBm2HDbiGh5Z+Km/HdVcUGiOqBRLl
fzSUox6Pfy6vd7RLQvlmdeHZgleHoieffuAYIQEG5nlc8n4kg2qG0fJp0OJyhB5n9S0ouz7xgyo7
UT7q5FIVrHPAuwMWHqBkBCyY3HgXOCxlxgqv4K0gvmoehtrcEZpvTfvUmtbDKnTHvNcq1D02VQ4P
gwNuCLl3KFmIv5/FSB1tgnbIQBYRdMu2pVkS5a901RAMKIyAIQWNk+C+RrAul6+DjE6znaGVJfBK
/6lvybxzZmc+toynuhhXEbcjwAVOVeStXZR4LgfU5v04EaHY1uTprsvyT04GdKzNNmu3n4Nj2swI
NcwJvIsvNhgngog/AJce13chtA1ZYVWxHeUoRac6qlvFmbj4MLGdz2banzhYESNAZSwr+pZB1T4H
5MfP6YEGGl+pwLpjC53NgbSobKmDzBvRvFWMyw4a0l0GxrGXMYTAovPJcg5pe/LncuPn27mguH50
DQXqoQLtCt1IHCCZUKLxuFmmyJTgrh7ihbzZBegyvBu7/HrdzSj3FUqpf9uRXDTqhQsULwADqqYl
/cSmqrrx8uUZ5CM6djWlJfDFgcAIJxQ8ipeLF3qr4U0tZN0cNA953vcsA2vF7O+uj0dBJYOFOzMj
uTTeofOjtdH/768JGvfzBNmGeK3T3WrxnwUHuZXXbYFXvePEvTebaRdEbO/acxtX5roNyZiYk073
Szl0HF24cXTF+DJLau/7axdMOFA5Z7F9k6ZFTDU0mIprCS4PzWaitRWodunMrqXRLKh048yaYX4A
a90GrEcvft89VOb4ZQ5nnTam0iA66xAciUpdJJ3FOZ26DC+34kTQJNp4G3ONm29jMW0KXe+20h2d
WZKOouMhNvY7WFqWZ9t6NmgRWwaN/RDJ/mVnTJo7UZVZRm8NyIKB+EN2Tx4ZLSKadUJMaqLmmphd
RbdeO2Wb0jFJAoL5NJ67gm2sLJ1jsH7ym5qT7uC20IBas+Jn2rJ5k/VtGF/f2cpNhNZo0U4KJhs5
KxtO9sw9E5811EfUmWMhcWWPT//NiDzXyzhm1grIHLS50w3IoK3kugGFX0OLFI5/gPYWkA9K1XYQ
MPOWWmhcpEsfbdzlYRSZNNI+ZKhZbq/bUkQ3v+WQUU1BVRnQ1EuPU6cwP4PBClA553vfs0M2Dpoe
X4VeIR7+gNWArgXgDpi5tEEbzs2gxoSxtbuBWHuccjy6fajGFEltA+vTfWmKL2vVxMAwf7MnmpB5
3gQoQExWk9QLylZM902KnXLxTdILDC1uKNSFITiCCufrmq+HEqAJt8oh6QUp7afK9uLa4hvO7vt+
wGY2f1C7+e7CVxZurgkmFG7i4lskv8RSai8mAQ4OcEL3Bn03QWwWS3sMxjaNSzCL7eZqnfYfWHgb
pLXQQoF3CqVFqfOsndiERek8OiRtNuD1YZnrzXUrymk+syJNs0nmNhwJUKxBto/oJ3+4qdMv102o
YloQvP0ZiTR9Uz5EZdhi+qrpJUdMZSP2Mvu3kLylZpj06FrPAudgdLo+TuUxBfUvus+EKJzcalGM
dl+PQGGdXHPvV8eM/2AvYK/QjE55QM+sSOvUNlm3ri4EnYzcswHDmNm2LHN0K7XMglI1t1Yo2Ef9
/+hE+5t2nI17ZLeKrWF0JLGMlCYhHca4oWmqCf90HyYtbQmy2Xpq0JkzbPln4+36sNX75s/cSmvq
j8OSwgkCtmnWUCXuNsv8mv/7xm34pbOpFSM8C5Unt3CGPsTGGQnZEhLE4/I2ZGj+gYbu9eHotooY
7pkls2ZRVhsA1q7zjth364Gvh97598+fi+GIjzgzwoZiQvcy9uM8HjuwIPnpTVjqaI2VvgoPOAdI
LcFCKIWOxdgh1y0wu4ymiTfu4C7p8DMqj3Xz4/qcKffXH0syXMuu2IrFx11uBdNxHR9p7n/EOZ1Z
kI6WT5C3X2w4p01t3lv8c+O/XB+CmAwpm4SM9z+TJSMVSMUpZRSTZaGlrLCOVQchsuAzNZ9FYCJI
ykBbct2ken3QZg1eHaBC5Uy731gpzRbgW1ew9+zXISUPQ5XuSZTGFZwVoviRakapPKseXsEogUQI
WKRpbOAGsSHwmujcbwXI/32KXgwdAlFBFoPDemZFcjerHy5zNfu4Sabs5M5JQzdTXcaza6IfdwaD
hDvExjo8jQhAp7DP4qkY4qLGm4UjjxtVwxb0wfHkkcTt540DSBbzNvWYItcyPgVWreONUUTk+F5R
vkerJJh0pFnhMxdoIHxv3maxDyrKCXI3zrE0v7I7P9A9hZVr4CNW9MAahWK75MpyRjGUUcTjYX9n
4lras9FOOneKNDgqnSHx9zMnw4PZZFWDuAnQgcQLHgKGlwZZNLtYefbPhiO5ssxGcFb6GE5hHgCl
HzWxj6qxx0VTDwIfqMZaMHQ5CmMA8oz2GEVXH62uTqz6pqjHBGSQOJt17m8I2z4Fte49qB6WoL4E
jhZgZ3F4zyavKat2QNyJXin7wQ3IXcAjzaWs3HVIsv1tQUoglAHIB1x0s57GqIlnJ4jt3Pyek1sD
SqSQhj/Nri6QFvv4nY87syhdCEud5u0iWlPKzDiAvQ48BnwLqjRE9iQesujgTzfUMjdrVv5v6HQZ
4OszCnb4yxmlrl2aRYDx9n59Y7Pq0HSaW1V5df8zPk8uCIF4BKGfYBjsJiceV/IZ/CSfmOvHLtX1
JugGI7m4MRvnqBBTmaNec6d7tup+XQqpRoOZK9R3MZDjvD9cv3XUBwrtFNDoQ/EENZLLdeC50Uxr
gU9vujHpKd/zxt9ky3oDdreveeNMCQqpT300PmV9dspGHapfOThQfiOnisavQM5rh5MRGJZojBmW
cohttKs81l0//7w+TBXgEvlroCNAKytIxiW/EYEYzSkp2AmQ+UxWVMvnytqsHl6NxE4a6JE3MYPc
rnt0p+ecrduCmzt05x5Y4cQAdO0Wq7vpqQWys/w0Zf6P65+nmoTzr5O8ZsvqiuYzvs6EgjIZQjR+
f7luQRXQQHfdFB2JIQI9yYE5I5R32g69QFV5Q/phS/NuxydQHh0QHeA9zw+1SzfXbaoimnObkksr
/LBuQBGFOSc/KNQRSTEmVfucYjqL4e26LeU+Bu8Ceh1Q1xSqcdI+dsueBhCghsL8lwoAwqqLbhoy
fyu4B40S/87lW6sHRXLmfc+LRhe8KfhuARo/My9W+OyCCBuaVSFZfitOgo2y2KN0j3a1bs87846x
R2Jkm9kHcLe/7VAhqqeMx+C/NCF6sMnGfgcQ5y5C7LWma+LWhuZyUd39lmjMCEHPBMS2tPutjE1Z
5WFyrGUHWurquRg00YXyLQ+aO9AyCUldXJKXE1AUvtM3EV67TVcmZZolfHi0vCapiPk4hFbSp+kW
vNwp6LE1Ky9WVr7Hzi1LHswqB3D12Cac77TGORiKsum+Zq9z+9rNr46zxmYNhFl3ayCstFJ3O+ic
y/9n7Ojug7gKaMJljkrTJqDbQs/vaTTbJOgemrAWgNyEL2uy2sCsR9WRsNs+5xrvrTxhyAAJAjPg
3OS8OKu8iXMyYdJT+1R56IuBhPPY9HEQDvsOdEnXp1q5jc7MSZscAI6yz4UQdkke0ee/N7KHSNtX
ohuTtFfXvPctqJ0gbeKAHbKL7nrrh1UdqwiEBdA/uz4ipTH0YP3mSQMsUfIaYTN16JLD3rH7KMmn
be/RhJrfWyTy1lxzB+lsSbMHKp6w7kU+KK+3dMB7bvi5GPGI14/vdq3mVKiCHzBd/zMwaRbbYsad
IoxlFd8ZwRE6WDvAfZMSZ+H6FKo975kp6fJycm4S07CRWIBkR9/cFvZt6oFmiUJYK/iJ0JVTYOW7
U9tyTYSn3I8gAkJCwxO0ZJLl1QCLdFTD6VphljAIY+ZdMrUaI8qbE68zG2VpFzS7kpGwjBqLjZhJ
sIDsQ3IcaLUpOJx5umP8GanEmFlmcn1Olat3ZlNspbPbJAC6zC8m2Iz6m8r+DkHOGF3KexAePH7A
EKYOmIIA99dvz3ZmCE1vIUjNOlzR5bzsm4VzhEHtCiJXEsVsbDRvDuWChUjc/d/ys0z6nTHSd2zC
PVSCNQ0cNzwHY6UuOfg7lnt3IQC8ipjWRUz7rjPNpLxhQsZ4isoNC4fxJg1QjvVaK6nGECS8JThC
QTS9/kWHEkSFWcytHYhzDysYBJdQV9pSLmaEq9FG6zfmWFrMnpnlOEbYpf143w3VGofNGLvuunUo
goDr66maYOhdIZ8DJi48j6XNSjzw3aa2kFYF4hSmOH/h2hMvHJU8v+dGpAGBRI4N+eyh+z9rN30N
VVpLMwyVqzy3IEWO1kQnm2Vgq5maMrHHXxbf+5kTM9R5bTT/XZ8z1fqAN1kIXqPuCCjt5WFbIry0
CcI3gE+apKtBBTovN0MGSmCchuumlMsDHikHlPdAONv2pakWEBIEASFoZHya9PamHoCu0rUA6oxI
d1oVgPgz8zF5XvRS8yHO820Jwqr/NhLpMnNTawpyJwCvBT+GhpX49Z3R606OcqOdTZe0MnWBZqC2
x3SZUwJxaR1xqdhF7/YxgO5CCBJxmyxEs46UetGKzkLud89Iryb9WryMo3ucbXM/NO1fJIs006bc
2MBq/yaZhLKsNCJuc6Nw8BY95Xl38nxAa5ybvEXlEEhnJDmvr5Fy+kAfBCJYVNZxnUi7zXHTbmCg
e7NMhrvYDKZ9SJ1Wc1cptxuURARJJfqd5D3NK6fOjLlC32AR1YkQ3ktcf7RwH0/1/vqAlCcVvDCC
qdICiYaUsZoNGnm9iRbFCGxCrfulz8huHos4oBpqZfWY/jEk1/EZEKtB2qDNrR2juOfzNppeCi3x
pmY4MtsEFI7wZlpBl+UFKVQBwp99+Dkru23lk+31iVPtBGjKAGKH/CIo7OTH2dKUgwum0hNhKxBX
vjsWf6EzQbfhVLvbxdX+mwISrTGSmZI77jj6uH2mhd8uBq7YlrSv2Wg9utAsRxvt0/VhqSYQHhsc
YGh1B8pY2uAgJCKkM9FF2/V9Uoev1Eb2xBh29fRw3ZAKNYNB/bEkubsqQBvCZA7gMwTRTmIvkHEI
osF7GNwQclVmWCTt0rMblxQcfRjR6+inJBkd0wD3TnSiRucnA3i5P3Aezr9K8iZGTnM+zzgPrfMl
CH9Z5g+U87Jq/MAJDz0EE4iw0ZrhSoO3p7qC4DaDH4E0o8+O4jaZmI5TSOWNQVEBnC5wXgLDfemt
/DKELrqNhkC7gUxHOG7I2HwPWHccbGNLR+Skc0tzLFT7B2cCIHtw62IXSZmD3iOsRh0RfJjj6sQZ
/2w7YWKNpRnPo85N6mxJVz8AZSz0RLsY0DZf63w7lnRDkBBI03VzfbOqTiHSfOjKB2DHBkXq5UQi
cmpMY4FYqGPPJ+pZpxTsVmDS2pelv2vLQoOBUb2PgCWDZhdA0EB0S07ZtXq3rRhA0EsFKi1/9O+H
GWoO0W3mCfG6Pf6vYzT7Gg+tEHdA25NQsUP/E6ji5Ze7m5X+bGRos/UyZJUy9pDmw6caSYIqdPaO
h4ztWidVQ+/Mbrr11zTOp+ED7ieKgMhGSg1yUrK7sxeaL3aAPtxo6Y5TF/yvok7SFvwQdLrqkHL3
IHMN0DKWFpCvyzXFniway0N3Qw3Gujma7gOAA/ni3YXa2FthSmj1umByB+8WJIAuTdXg7oyiBUDz
sP4S9mvSQ5m1qwPgBV6u71OlIbwEAfkGxRe62C4N2VbrQUYEK9hZd5Dd+1xXb/VyNPzg3z86PROd
BiASAR8+kv+XdrwhLJAWQxeFa5g3BLDGyhz2H2mZvrAinbrOnbMh5OicaJG2osFD7pGYNh8IWS+s
SF7EWVnWZqILgHPjEwcm0zeebIOJAmHN8k0aMI3vV50zWBS0PtHvO0BapXaZJi9vRQdP4I9x6UNb
p3jwvS8LiBv/D2ln1hs3kkTrX0SA+/JK1qKFJVuSrR77hbC7be5M7tuvvx99gRkVq24R6gsM5mF6
WlGZjMyM5cQ5crkXtXBF2LuV/FcIzRwDOve3vWR5w1ZBuoFzUNKnbs15X3m+cAqpH4TMOddHt8x/
k2j8G/KfMxurdLMx6YyoHTZyHXEo61mzddf4OL/vwoNJP4QqAG/OGt8RZxm9yBIym0T9bRWUIurn
BJbn27t17UypyGktdJ4saQ0K7eZK7iuRCX+OdXHsJrN0g1z7VcrVJxi16o2X5qo1RUbbhvIbJ2u1
bx0qBQaCBMyGhPN9jQpTWFWvnRbtimJLGvLKo2ZAiMFVCzqGCdGV48sGpI2xHopFU6kO3Dm/T8xH
a7jTko0dvOZvKu8Y1RpKSFBRnt8WlayWpRlIhW9WYl8E7QP14VPaay+3P9SWmdV1MSZIbapaKvxm
JlM6WrnrDJ9um1hO5vrkvF/JastUuxkLQ0uEP/SZq/S/u2qLQfb6ImAvW0jFyQAX/3hXPeyaCH7X
jkWY1RsGTOer3P++vYgr0cUyC/5fE6vjb42tPcdMwvoKA8gI9/W167Qz8IR9Go+P1qjvpKp8lHLz
7bbdaxE/NV9mhNCnAya6hsuVBcFhaxmQbIhaOzolmu5lrHVuHLQFL4jN1UugdRxH1XgbNIsR5NLy
0iLREMOy9Htan4knlxOklbd/2LUzxyg2ohD8qGU89HzPy3qIBoeqra9W0xEZMJKR+TBpJzFv1cWu
ob8ho4cDbwnreKKXz//u846ITZIQcBSUxLif7Oowp/daZe+twfHs1pNppQ6xcwfTjxd+dlrjEFjD
bhLx58EePbV+NfUtsNQ1l4aYwGICBHoAqqnnv6ieYI8IYyH8ojIq16710Iv04OOyG+TJ76ysDk49
DKroNXxuHJua+7M2PBVtR9cOpvJw+2tefV55Xxki1HSbEbuVf2tCqLEyF4Ji0G+rUrwBmFkZL03K
QYbB6LFU7kb1cSoAejvWPWov/+IKB5uH6gcj2KTQqyu8DPPEzIta0Lp8mNSH/Dt6B+7GGb52TZDX
IQ4B/woh5eqrTUNR5W1X8dUaaRdnx7kOdtG4kYZsGVl9NGPMoY6wWIgA3kb8ZU+VixrO7c911QjF
Bp4iaDsp5p/7nyMHjZZZI0aiZ2oCXlWfin74F58EPAwgULpN7NcqAHeGfBaEPCUD+Y1wrexU9skv
1WAiMfs34QIIKfQtSK7Rn1gum3cnvEmgoWvbqkQJHEXeQvo5qX8refzI4b29cVeeb14IXeNY0UWz
LO3c0JTIMbxLLXLnehu4TikdpDZ8sC1Si2TYGflft81d+U5n5pZ75N26rDbIqYM1wre7yQ3EDyWl
zyS2JJuvWTGAm9Bosgns1vDZYMwrOQpk/BpMcNE2x/AuNtKNV/zarKZpM8O4fB+dScblV7xbSyBH
ePRYln4j2cfB0T9H4deyi08m46tzU+6E+AGU1iuS2m2C/Ah4xEMwc8Pxr1y8rPKPyDhUFAA8zn8E
gxRFFndN6duivBd1/VBsyWxc8RAG/KBtANq53Earo0XXosu6JCv9Gum6KniK9GMIwb6WR26AWuZt
/7iyHIrVhBX0yTQLoZLz5VgovNlWNpWURhRt3uH91XcjikjZbtu5tii66igcM58F6Gx1KQ16F8zz
pHJfOG2G8Jta3JtDkRz6QlfcoGTOz54jfSNlu7I4YnE6TKwO4mx7dahz+n5DD0mbb2TlPl1Ew5pE
/Rej72ydzqdaxiMh7TnfwVaxDckZnZIJDMc+tqWUPsSRIz3oYmw2TsCVTVy+EhrN5BiWsebJLWq5
o6hLvyTm/3AYjV570Ksuds3Z1A5FgayqJVrt8+0vd20TMUgVDRp/BIBWmzi2TiflQVEhL1L/kKIF
ou4Ex9s2rtwfgO4ZeKdSx+TjesggDgy5HiO9QnjrZEO9UTslzBVbTFjXrFAjs/8ALMFnrXw9NYKk
EFZS+xrsudb8lZZwLe0/vpL3NlaHNwlHFA6TtPYzoXnHivk/Jd2AYVz7ICAHyGqJlhxzXQFr+0lt
7CGueRWTO3uuf+XJvxnihnqKmTBgcnyTdZKptYpRd1pZM8lsHkNL2ilVuO+64O72bi2+c56YsQi0
kegDklpAaHx+dgpRN4iXkMvOZujX+ndTqd06b90+3iLc3LK0PqVJmfG6R4LRi1cr+ZYHzNiZn1Lp
2+0FXX4bFsQ9wKchWbv4Nk1ime2k9bzuP5EdbrdS8q0/v45R4XUKOyIiX0oRBLR2RWru/v8WsAq5
UOCJw6hjAcO+8br723/88gCSqsB3T3jFowNb7vnnBrAwtaXJz6+Do+UUbtu+2dHGHXnVBrVaqgbo
lV1g3eWqoDAcWnyB+tmO36AuRnPp9jKufQXukP+aWL1lhlo3YTWaeK09uUX/BgHdbQOXzgrpERfu
cix4MNfHQi/kaMp0Rfhpg6RwZMqdXyslXfmyTLxRGuaNd/JPSHF+Ds8Nrk5HOaLEbkJF49e9Z0/H
stw1X/tqX4cH6SEuTkq/4QhbC1z5cVgU+ijTr/RNEWierVfB/ZhL3woZYKpW5/XGjbk47eXyYIFg
/ApdQnX5oO8CxzyQoqLTZpYnacOuQK3S1YkDlKHeq/0/ldbuRkVIbjANG/fb5YO97Oui/EZ4hXDe
4qzvDPfBHFtaQJYEbCdHDbEId2gCIMHuxenzbZ+5tsalf7BwqjNAtWY7Z3Qs6QqVAMuxaj+H/c4S
DwHaDXZ+UNH7EbblmltB3eVBYLoQSiFeCR5t01rtq0iFRpAjN76m/WoXiu0NKPWV7Tv7+6vtK9TE
GlKNvz+MMYWHp8BNwk8idlN7Y/Ou+CMPHdtGBAJWbE0FsVB0OtqsNgT1/wzZE76ATCh6F1vR9tUF
LWYg1ybOWWuf5HljWPMYNH5kGnelBS/Kl04S3lz1D5mx0RdcNmfl9DzhGCJQIFdaIx0Esk+zKsct
b2vsCmht9Ihs4tttr7tqBB2Spe65cL2sQqpaSHNo6xgJ2S+RvPXdIWvebtu44tnI2/3PxiqkkhQ4
pbowayGUkT07Sx4qwK0jMhFTLO+j8pc2IGHVqvFGxnLVuW2LkHeRcSN1OT+7da8H5jTlLewjL0Xx
PAxbNeOrTkc2q/HnqbGt1ZcyWzBMJ5rWl6vP2RhQoxl33Eijqu5vb+CVldAftmjLLpVCWIxXKykq
WUN4tfNjKBz2GgK+900bO1uPyPJ6rxwOXA05K51vEFDrV6uV2ihwOr3zp2L2Mid7E5F96hXlMKQt
auzDy9TlL/pcPBjx0UwfFPvN7L/fXumlqwC7At6zsNGS960vet5HOpum1sOdEhT7CGTBIZFUqsLq
ELi1mmb7KKQ1j7TJvTFO+f1t65cfFOsUDpG7V6glrU93WxIWtpXd+wzceb0zu5l85Hl3S3MjJbu8
Rs4Nre5dpbeLIAys3k+TuyI7DOVhYLQnPEnm1jddzu/5N6XTzsNFtxGuYoL0c9dp4qC2G7Mf/HZI
qhQS76x6kLXC3hcQ53rxDIOl4+SBB/q8dssxVA6S3Ijj7X1djFz8CKZpSHjJRugbnv+IWMnNpMWD
/XwOdmMIg0QyulKtbxz4K5+PuizoHg4KTcN1AXoMgmIyBugY7WGffG7CZVTSj8piw8yljy65Oyyj
qEaQ/BjLz3gXEzT0TjIrrWEVNCr5sdS6+RRJzDppffajtWDlNie5udOz6RUgurYRkPypxJ3vJTSt
TOdAMQco3Fovspz72R6FpfgGxEWTjhjW/KXMTtk/Q7JLH535ZVITV+69oDsY6UP7wh86TsGX/neh
v6bBvWzG3hYH2+W+oyO/MGYhBEUNcV3lzdXCYKI4Uv14bMr9VMu19ewUSV95RmQIBvNKOjobV+KV
QSXI9SDyWQYm+NTr9nDfqVnfZjNyRlbvaoye5U7HeKPtQmrq6pWzE5m1n+ZkX5sfv45p2qIZwugh
hTCm9M4dIFSSTDSZovhaLqGCl5qG38Rt9eX2obmyq4CBQHKRPsBtuq4VVVndg38P2dUiVu7l3qwl
VzCO53YaifYAFcHGpXR5SnnDiAcBkS3co+s6WJXMo22Vk+ozXalC2WfCpfUzq406PyWjiO0NT76S
s9D9cv7whdHhv2j/iZq+RiIaxZfNXV55uoWam1tqO+jzEXhznnLGcMYP3/DnNlehiJwERj3YQvlD
hlEOn7udMCoPDvLb3+7KFQFLLF4JFg+WEls995C0Iqmg0qf4Vq73tTcbrZJ7magL8pYsrYQHXhfd
ELts510YzYyg5RLUjbd/xOUjQ+yt/KnpwwFxweuMcJktjVLPj5AU9UiNyd6NcJ4dlKS27o05Pgyd
Hm8cy2s2lxgcUjbqJ3TjzhcOUf48Qq+n+ONk+5MZnSY6gK7QnBqpD9kPnWRjkdd2GrQGDT8L+BwU
d+cGM0lr9BYuQ78ohr+jiGFF2CbVHIgltJN3RZJ6kmjcKq03vPfKYeEV4PjzugKDWeN1lTpS63jk
zgMlKO3tcWh/CDV3vDZp+mnjEb9yE0Dgsci2o20LZG7Z9HcPjpPnBJqoGcDxFL60PWPsabXvTLiI
iE1u+8xlpMmrRv+UsgtzBBekuekglXUPIRxKAHr0ozLr/qBKtbyxedetUCgG1Mm5X+PyQiMWs8IN
5IOrjt18Kru7tBy2kOLXPhHZO38It6AxuGzru20bhlYMmZVovp3lsy9r3W89CluvAkm5catct7SM
CgO9pTWy+kAlJy1N0kzzg8z4OQ7G62S0T1K/JeJ91QyvPsEHITqcaecLoh1N+zTLNYA2KgQ+Y+gc
l2rJXVnJ80YRbnnCVlEGazF5XgnDediXVOHd3s2RbEhNaKpwwmcPAKM8rfqrqmUv7z9rknTkP7f9
7srS6MhxayhMLVn6emmVZalRB+eB343fijlzHYbb1C3amEu3owuNx4HApHZp2av9k/UsNiAINyFR
RjncKadviTmmGxfSVSMgrmi0LFIG9upCEnGNP48hRvSmk3dVJWj7DXZpx//GEOTgHHKDbtJ6JMbp
0lIURmUu5JqVpxY5cU84F+0/H/0yfH76pUidcK0z93fuCfJc6wkinyaCqE0u7xvH6qu7fiIEcrui
UpKXj5vD72R6cXRGSKzPzXVtUMPpFll+ZtWd21v9qx7Zd+bHqTrA3fzf4GOZFtVWZuauGiChji0/
kip/sQIJ24fLNw5YTyprqPUsQvIrb3Oy3BSZFFp+38ZfSVoCunzWP1Vmb03iXT4PiyFYa/8UKbm0
z7dMT2j/BnZq0VT83qTSF4HEUY5EubJVILhmyKCfzcuAILm9Vkith04OyggKZ1M4XjjA0Bsy1i7D
7Lz1eW5bupD6HIBoyp3M54E2a6+23zW73A0dbJj21tt6GbAQqPx3TQhAnm9e1FYOCSmWtOCkiPoJ
LqZSap6UsCJJ3aiGXl8VlwJSe9B1r3PxoeIYzxX7pyZx5BWhGh3qMv4sclE8FnazcXCvXESAyxYx
VlC01K5XK+sgbu9yeSBqiOjMu5ISvlkgnf++fV6vWlk6ZcSZRGDrqes4VY2gUCsVZqKkrNxCU+uj
QvD367aZy/cBmvg/sG22j9hy5eNVqbRhmUMQ31pZtkscxnYySda8ylTG/W1TV1fECAjUK8yBgLU/
9wgRq0oxNC2RnR73HhzBPfwflr3R0bhuZRF/5nrgAl/++bsHFtrd2bajHqqLJHdeIDNKDmYR2bvb
a7nwbph7ubQRq7BkCohrhKU0QMQXQnrkd3no1oH+gmDcrtF4zi39VRPNxtZdBOOYAxFF1MC/z220
ulX1CAHIWtStn2UHo7r7PqXH4A4aj0Hfx9lHg2JskRwjI8AwBBHR4jHvNtAQcztOQdvBzia5GXed
Uzheju7k1g1x8aUA6y88yA7Y0T8DvOeGghHkaKKoHcrT/Rts+zkFM2lLdfjP3XkWcC1WlngY1hkC
8LWDd+pUirBrZr9eOIE9U5uyEIaLXv+ZQZPe7pBSKbSnUbL77DFJku7F0SLbOaa9mVknEQjdAEOq
2bNLbBV1u0YfzX+0tjTKfWBY8Xcbbu4vIpCVygXqAup4bDr9SRuGtNtVklK95HWRoglQCudNjJH2
W0yi+tto1flTltjplyJV6+esnaR9FgZ5QrKula89RNfU2BCWFrty7oaXhALxpyFP5paxEUfq9j21
6r/VQqQ/8ymIvyRBlBWuUZTiOUhnPfPK2TBPGpD+aA8cOuI8Q8rynyhVeVSCfpBpsETDdFDnpneO
gE4z45D3Io2/6KKIhKtlznSq9VrSD1GsSgw7G9pPM0jk1o3A0cgnpYqz5z5HbOKpiCVy8FmeYNWL
qoBuR5YP0pdQjtP/zFYvvg9WY90ncjX9hxOVZq5MO054WlHbP4okY5a1yUWv7KRAZEyh9133GlIm
kQ+jrSXKLjeUKvHatiChyaK2yd2qU82vzayN3b4pEhG4XDXOjyhGvu2uG6fEoUQ3S8+9nDAN3sVV
K3ZOEykooVQJRJkz+p/f4iIU833H3pmu0Q9aez+NYb5F9f0ngVw5H+18ipkmOfQyV3Tu4rGaRI06
jIOP5HOBZsTUkzPrwhyigzw7Q7YLEkt+6WqYodw8c+LXVrRWzIZohe72neBTKJXTN542KfmPoMxG
gExpogLsTth0QynqhF2hlLdT0Snr95lsG8yZmnFuAa+x2hPhi5yDiWf4yQs0QkwPlln5RCk03yOG
Vf0N+qyudo4yt78kZErSXdHb0CzbA4iuvZKq0eNQOsGrFee5dMeMWd4drKavx2Pr1N200xhZKVyA
WdbL2AyyvGOqMMz2/ThPInSNBv00t6s0K/aKmrrURih48fBzqpcpFt59agbEtef7m0x9GRUm9e/B
LJcRCVOLDn31S8q2NIouEZbgnxlxYjqMhhQdylUmaktFP0I+Sgk8CZUXWGVG10E24jAlpbwvcrh5
4m4E1VIVNlqbEjdFF1jSQVhAjElvw/2gV8kWo9iVG9Remio8RCReoC7Ol4/6SWq2ej76JCoTT48E
q5Zp/v7oU8c0L9uLrhudxouq/Nh1jehiffZJnw9Mr8G33T50jZlDXfbLgcTr4+aoWZKgUIVedHnO
1zTPZq+LOZR9AeL1U7c06q0S580B9hPRzZanxaO88b5e+hFP0DI3BBgSkqz1I5HZjTU0ozRD55o4
e1RP8jve2+7BaHRBIdPY4i5Z3tDze2Gxxycj4idLWkOd+2YUfNRI9qMktrww1MuT00v9zph6aSMe
uig4MN5DSwUVMspCvOjreGjQqBGqiezLRjDdG2bxQ23t4TjGDo8NyNOnwlRaL1Ok6nD7Q145MguU
m0ItLzzDbOuZSlkq4lCo2syIROU5lbqX7f5u6JznbmF9gklQHb/0beot9BaiGd14ES0qg+T59u/4
8/FWmw30jEAGUljGgdceBZqocfq2UHydkM7rBeGVaw1m7yZjUe0jGsP7rqxNj6ty9KY5Lj0n6ZtD
Hncp/8oYuvnQ/6piS/c6pS0e806WTrI8z19hKRoOEHXUO9rYGULSo3NXVFH5WkxV607FFBzgbKye
7FC0r7cXdXnyNUb3CKSZSKeqaC5f/V2QJpexWjaMI/raOD2VavVXW2pbXb8rTsogP6hymW8HlmV1
EssJFSQimtGfmXI6qeoY7PDn+Kelds5G3fLS1KIdaZABKyYDIOvUINf6WERaqfoirXTXMdrpDhKk
3NPHdtw4D9dMLSWkpaS4YETXO1eYIhmJHnzH2JuD1wTHYWsA9zJaZ8t47wH+8KwiinH+cajCRWyr
o/m1HFePattMe7k3zJci15pHIgJzmYBvPWM0Q8+Zp36Lj/5yYIiHitvRIHpHAeKCyLN2aC5pgab5
ykivEgbPwIFPO/0p6frOmfaNXR71uXFLeTj04aLBcX/bO6//AIciHTcAy10P/dnM1zs5pS+Qq/mu
G8N92o1eJlfItsxvivy1gim1sDRIL+xP8tCAat3KmK585qUxz/mgPb4Ihp5/g6rD/tQrXHsiB8ys
MA9MOcfWvSgIgNLeXu+VD75EBxQeluNCW+rcGKN9EMHrreznMgSXhOgzBF69rh+stBneBikO9o3a
p4fCSnJPmx2xv23/8vmiDraIcDvUR50LaTQ7GqUAb5L9vlGcR2OK+z1e3hDTmtn3opDExu2zrOf8
RsWesfCUoZBGCr0KuwJFkueKVgcd1MS8g169eAgDOzvYodp/ztIgf5KCQf9kC6vauMwvu9Mq+8s+
08Bl3vAiGlGzwB7snqVmauQFwnmekulNQIqadINnJM5zJKIvTQLoQ99CJV1ZNaYXAQR7edDWL2kc
6tFoS6y6koslKPCC/ptIfN1M3dIqvbjZKN3/P9b6P4OLj7+75LU4oNrVYdCpBleqvqV2eoCk4JNd
SvBTNwxTxA9FVRXuYCkbtq8cHyAQwCFYJ6HDWsJ0pueCthXVJzO3852ahoqX5j2N1d5IN0xdPmVM
LKE2gd8uGGhtdVtOcRx1WlWo/mF2twhVLimdoYx498fXbxikBOZIxq/6o4C8uXQL1DNsmH7nIPtH
jpsnVO52Ulrdl1X8MszRXv05DP1fidPsoavcB0jORch6zclvFWXDcNiCK105uIB3qCIBOqFMoa1u
KZuyYZmA0PMNDTJcU3hx9T0p6EPWW1fUkp+sjuyZpZUvQW3OpMqAJSval9IusVwJHqnHrx++iM6s
LOt957E0HU25MiiNprBfyv2pNdtDYIA52JKhv7pxdAS54RdWlXXAABmD04xBrTIu6jwN9fekLVFz
NVxD+WhpGQfiAYVJjBFvJC5XV7uRjOMCWFH9LMl2hflDlOadpg17xgw2Ep9r54DUklyOSUFZ01aX
qhNYVm/ooeYbSVvchVb+lThiiwz4yssMeoD1WOwby1m3gZRUMuGgT4HYIB6ClEY33IO4CWcXNA9C
QrEx701zbO5qECv39I+7/UQYehpsp/1KA73f2N7LRTNAv9zki6bbQrB77jBtJOl9VKey3zQqTJTN
3BzVqk93t93y8jZDEBDMzzLqRl14/T6noJc0jQ/pI9lyP5sBZNvdfWhuRJaX7wMBLFelxqQbVYm1
3DeMilIqR7OCJnOzR0bjUJXGgpR7nOTxR1Cpz9q4cXVengK6yHQOl8lBQu/12GeuO4PTMybpI809
Pytl0+/SIjAfbBN8njSY44ddlCyK0G0BG6IEsObhlyj42GKuCetatXiMhNlAixhBJX37c106BfO/
IBopitEgv0jYQNEIPZZH3Re5buxaPW2Ogwg/ft6AWxCmG8uZc/CLc9fLpDrtowYrEG4ZaDZS0RFd
bm9s2aXrYcXBBncUlYX1dOds5UUwtpru22NQMUAvKT85+85z1TTa/va2XV7xuDHWKPHB6nUxQ9Tk
yhwnWWL4UtkmR6PMebHkQr7LM1U7Tkk/vUVSt/V6X1ufRpbPNUmVHdLe810cAyvIC9EaflzrfQ5N
fZKAS6TCrLt6I8It9sBL1wCQCDqRO59LkuTm3Jwopq6ch8rw57wyPLufu0PXtNLh9k5eWxTlzYUt
kHoBMPRzKw78XMiVqgacNYUr5k9OGt4pibpxK137XmTvzAdwlMDRr/qI8Ai1BqImph/bMajoXs/u
zUwb7uxARHdOSzMAxPSHsTucWvaN2J2OEoQLq6UJ3Rx7oOgG7LJlv7OjaHwkQyzdSXHaDX+8Er8u
tkCesLplfnX1sbTJSGs9cAy/YpD6KPJJesyYy7tjlrHzO6sO74ss6u4mydQ8fVCTx3yclC1SoCsv
Ht1aiHsRNVhmkdeQwXjsQ7kPCuAcckFWMD60erjXi2+Q35qQY0Hc7YYmnQvGyF+tzaThiitRnaFe
TJl6ga4s//xdRFTWjhwGs2zAfGrFiKlF406Ppsgl9i439vuqKXJt+neAE8lRzk2FIyopXWcDKDEj
W340NPhBPidTnKmuI/WjtqEXcXkUbQJW4GxoDcMMvkYy5VkWVXCmmb4kguBLnVnNr3IM5I0n7nJR
ixWiA8CzdNvlVUTZzKbE7SqbkO/b9Q+1d7RDptHucuO06TYO5NUVEecx5YSOKVXd8w0UlmRkmZRZ
vtNGQ+1SNxzEYRDQb2w8ClcN0dWnmQs/jWmtDqFS2UbR9HwpHuviLQus/E6W5HKDj+ES0b6AY5a+
wEINwRFcradJaPgIKCB8I3TEf6AnAlOdNNKneqj7h24w5MdwnJWHYpSmfQIVwiFN5PzY5Hn3UinZ
vZ4kmSenQba3kio42lKvf5fbtP0rKafykxUN5q6v2/Qfi9biRgRw5avDnwabKp9ioXtYrs53p8Ya
alL/uAmA+YaBJ0LKqWZuvBrZtPHJr9xRHE68a6HnMKgrrKLuzhrpwBpq4Lc8X4qryFH0H5O3OttT
N4n/rsRC+xx1Vb/TzD4qDnY6iLc+NZStJV8y0kOwQ9TIW8CIDKnG6rYUGdyqchLZfmAnya5M5PFL
LUVOu7PD9AC4JbjrUfzcpTlhXT1I9b6dgqc4d+pPsD2lpyy13/QaNqCMi/+jAPZFR406IsXZhZ5+
TckvK13vtF1oQ5ViTl/MkLakyMPyeabYsnE0Lh9FsjlQcYCHFp2e9Xh92y1VrqJMT4OTe2b+twaH
bA19sygdyDA+fLkA+6XoACc1cTv/fe5mkxY2nSGs/CTsp2VMR5lRGvj+0VhiaTlQHaSKzj21Lgaz
FLprqZqe5oLObD4q/+hKP3tmuCmieJENwM5HfxI+IM7NJa+/BrW2FoUiOwU8pp+yNF5Kr5GF0I6R
PHB0+o0oaXHIs5LCAkQx4MRnB4mW1jOukWzloqO7fipyWX+dKLPser1DFCUafs1Ba4BOAYWvRJrz
ospjsWF9uSPX1gncKXRzP9CdWD0MXRW0Wt324tSnoX5KinneoxQ5Hpuo/ZVKUfxJRHLtQcmlvN7+
oBceyrJhyqC0vDTuaMGcO43WwdE85444jdUyyaZpYQnBXBCEijup9IsO+dzWv5Jy/PAYCYa5oKg0
k+stfNbnhmMJBHyhROWpm5FrYBhS3uNOsWtnQ7txMC6vxcUW0DYAsNzAwI7ObSVGAU+2lpcnoxqC
XVGXDiMjhGmKUJTPgJij33af6A9BOyaZa4Wx+llxxuLu9k7/ycvX35jHnYIIPDwMe6zO52CHEVCG
sjzNSm2+MsAInagxLugFS2MDmA9Lhqk4yLLoXnOjg/4qztLpeRJt5s5Oaj60kmEd2sD5qQLgPczO
dBiZ9vGCtC1/3P6tFy/WsmHLbCeNF0pg69u7jHvDKeO6PKVBou8z1X4qiLKPZWFrP29buggesLSM
svMwaosQ7KotR9snVaBlF6fZUeJdhaA4bOJj7t22cnmZENsBsoVH01CXNuC5A8R2E1SxWWl0QIM2
3VV9oVL9rc38uW3kZEDLoTW2Zogu9xAstAbklgB2KWuo5zbJxaeMU20iNTuH82tRpWPkQt4jVZ/K
USRbk26X5piqA+ZG6KrbtrMe/jU6bZghlLL9dOgAWll0be2T7IAKd2M5CpsPozUW+Bknir/g8Iqt
a12lXjeVNNmWH6qpFrvIlyf9ASLlKNyIzK8tjMbbMkRJVfkCFYPLzHVaxLY/AvHzoDWHiR6oWPo6
BBFqhrcd5dIdAdy+M7b883ehGhW8yCh6YoMOfI9LRiVcc0zsD9/2pG6A+CgJgb6B1/Hcig10fc57
CSh21atHba6h0MeLGKbTo8QdBotgwWh14daamW6AjC4vfMJQKl40YhYkxRpv3gTJVA9G5EBqMu7K
PniMxxh0QPNl7pVjJX358H4i8GsCYAULDl3OKjcI20kMCRGi31XZZLmTIWeS19pm6nw0xkbKjBwH
IQZAmEvJ6HxLdbtSyEFKwZRgehdbvNdqp0h7R93qm12448rQ6qU2K1sLCgNCzszsd2rxWwzPVhlv
vBUXbogRMkTm+BcSUtzkfDVBMDVRvPCJCLNltF2IL4Xc5RsV3qtG/sCtKJwjl7Ly9TqSMimwYdDp
+hggoxF28ZMMZUvx0TO1LAZaR77NQmd1cTM5GSUjx4ZcNIyD+yF3Yo++crNhZe3XvOr4NGEMoC6Z
Ru7quo3a3K47UqNHc/JKJfW6LnEDxnqt6TiG97e9eu0D2AKmx3DQH2lVZvvOP89gTpZRGoHxmMmf
7Xb0qp3VtrvbNi7ChT9GGMYHcUABBBjJuZGJYRoqFY75KCemBIY1St5m3SreelKih2pywv+05KoP
Mxi9Y6jNsWcz4/iX3JnhsznW2bGT0GSEL7Z5KMqMucpc/1sIR0MLJdHDLTnXdfy6/FgDFIjJtDUk
MesUl/wuSGxERx+ZHij3B+Oo7PtT/+32lvy5m95HUFihyE1YAm8i278uAZTaPNV2ntmPBLK51+dO
eMiqSjkAyRZHOoLjrpjqat+Olb1L7Dh9MptmPEqtWYSUBLvgQah2tQ8sET1ZTROcLCkWX1pZtC8O
Guh3WJbv5zkKkh3MT/KubRnPZUy/M5q9boHvdiMFRO/GzbWOTVgU083LDDCYT+qmqwsFcHU+j7Np
P0IFQGJ4VNTmXuq+p9Q3bm/flqFV/FnKE7gORhQe+/kRaIOnDZqbx5/S/u1f2OEZXaY9lshgdTpm
tWjbGM3UR8uYkLk3904Rfy/1aj/O1uG2qSuHnvTwf6ZWt/5kdkLOI9t+hLzwcwAltlUd2unUGrKr
qsPGfbllbPWhJCvtOpXR+seUZYU71L9e7lrtX3wkhweRiWEyBcpU56dezbpYY2zOecx61DwGRBzu
G0bg7+ype9KtSdn4Vsu3WJ0oyBEWHVc+FdHVypzca1GgCMwNtTO6qVl0u1qNt6gw/oypnJmh97AA
xxXoAnD0NX4ppeaVOFYV+YMal5WHUkRQ7vuo7f9qwt5CQ8sa1B8N4zTcpVMWjd7YTF3nyaPaTl4q
nO5LZ8tFtKtRXAhd6uoarB2TSHXN1cJp/tmbefZsFrKi7YtUVwPCp1BT/pbLWgOhP3X1YO9o+pDO
xmpYbXXFLi4/RqAtHrflSlqQoauDlWv6OBuJIT0C4a++9hBw3cmKJyXHoNnwjotMlliACFelUfon
cFzzMJWNyXy+3YW+jQjnoXpilOrnVO8e8k9bJJoXdPCYQnyA2osDenkhwTv3RGXq4sBSxtB3EjA5
vf0Mov9Or40IdWEJBdDvfYV4JGoEepP/NfM/JRx3vev3k7SF3bw4eec/xVoliTnlGkXEQ+i30kMu
J4R2/4e0L9uRHIe1/CID3pdXyXbsuUauL0ZmZaX3fffXz3Hevl0RCk9oqqcL3WiggKApURRFHh6W
q0ReGb1JQNa++kuf8iMMTFoaQOLWBWQb7eCjFjSjvw+Tl1ARnG787oIj5rXvuuH1uqiLOGIWNReu
0MsM2nkWviBg1Drg6JMPuvnSlr3tgD6HkUeUOLsl5uzNWQ9cL3j/ziHl+T5aWt7JGFoQ7qvUPLTe
syfFK8zGxlZxXhYX8CRYDCTNfdm4fxEHMA6ysyzPC9IBIDJJ2GlG3jsK3hlNqeSPfamMq3jIByeR
MKlI96X4bgjM2h0DUJX0gdmt0I8j34s9YOu5hNC6RORy5yGsv20z5SHvLOMBAGUMXLm+BT/XK7M8
6PFF/IumrXkLGDNXPfSOhH0Y7QO03qgbyd8P2gb13vTO2kqxrX3UX55nu9599hvffF34/NuXsvGC
hv/F5rDZVD3zglpCYQJ9d8i5UbB3T/e5RKxoNfSk5IBTLkqHUG/uZv5HGiiJzg1hDAFhLxVIK6Ov
wC8xhXG05UldoZXSNcCWVY47kCjb2Qt8aWJMHF0XxaM4jE4AVANRKWbEl2j/qUZRizDXogPzDroK
MZlo22gdQasS+oMHXAvanaa9+dVLW6t2EAGhd329F/wIGtT/fAJzFHIpjrVY07He44cfoc+1IZ5g
d41IFR7SauFOwJNqBk6jzjc/888XOxgMtcA7O9p747ovvwdvIn73nqLLUfaftJg3sO7ykKOtGys7
VwAQObDcH32mgCpfboO9FO47U6eVGdoZMOFa+nl9CRduIEiSZyYelHaQjWHW0PRCH3SNOWZcuxqR
aXlISEkDMPLYNcdgL70jsmaALSAXDxAI6ifnSwiOEdHMVSVARkueOy5IKjylPCEX9EK4sFEFQpiK
TUKSji3JRlI9oYLohyDCHfbeVqcPuur4tmBXdsS5WZY26VTUbJ4nyaUoyZq2SyCqzH8LAvXvM2vX
VB+cDZqX5dypzCNwVBNODTEXRu6eS9GjsQ7zrA738qp8UF5FB914pDLc+/IzAZ3aXfZ0XeDSNp3K
Y7YpLkdNjlrIy6WaJoWdYPC0NPLSm5eu8lwr5jzF2lhHQg0p4eSEjguMk+RU99ZvlZNtXAh7gK/H
MxMeGcwmaFA9Xz7B8BXD07UQvSgvhpLeiX6+yo3gwaxit5gsGmIwSaW+Wn4xELOpbqdR+J7JDYR2
fX1dFxwmXlB4GOJpDVgC1D//khJhdGGkabQ3bqVb/dn80u1fuS2uK+rjz3VhS6Z5Kmve5BPTnIax
sGa4FQgVt4X8M8a+KlvSDzzKqyVrwXlGhIAHBx67s988EZSEZQBuiz7a60JEsz4krTYQP+Lw0lyU
n+dTjVYJJPwxpHd+eZyLmeEAflZP0R4F5/voTt8CE5o+pA/dUdqX1LPzOCPjuuV4rKVVBFgS3fqA
9IMUgNmxQM2FYFLVaO+LLREQq6DdmSBH06mcUGvRa814P5BkATYGvqxz/Qy84yWYabh/1Vx9JNOu
v0O3pFNv8ADieK1FOzyVxXj8YooGKREgq6cWsch7TV4QJRA8QGjPuaDnBWJ916koxnfVlSg3yA6H
+9rRnP/04wBO/fC5oKjG6CFKnRz4Hnoc6qi5y6W0J3OoZP/9QQIm918hjAZ4HUr6NFQIJzFaQy+a
20LJSWzd+5XJsYHFtUIWH4QXIsSxaRZZLQfLittoHxlpRCohuhWFnlflWbzuAb5CUAH+RKTxGZMe
yryoqgTndZS7YVUFEq5Ja9LsCgBhlCfMX6OgiKiZaonTZIPleL3FI8O/jNoQtQLiB6oIHGW8Yc5t
Hc/5AezHIvxgqAW2YJm7Cm3oTiAq32NdaPag4m1xfReXvJQF74EOYcxaBZLmXCRYzarBi+eDHFkr
JGumNR6/MY0wfZhj8QsuA9ENYA7A86EXmy2D64XYln3mx2AJ/c6xfggJlLiicyPtX6t0JojZSJD9
t4UaCdFekxMHGPWt12t7EGI418Us3NPzWxPtLyBUm1sgz1fOR5d+l4ZxvA97q3QKL/N7Mk7Wpx6l
NUUxMiCR6UkEU4h7H13+PRcCtbB1Zx/AbN0khJiRXubxvpbEV1kQV62o3SajsPZEvSeDqd5EuvJS
+uV6bDF1GSVO4CejMqFpBHbQIUlFAsI8xb6+LEtfhRwbOH1Q5kbvLvNVWQ4sHtgd4n1QacQYIieZ
HoxC42Qol4wJ5TZUnZFTRpKIecuWkRK0wLDNuteHsvwIlFtJDtcWEjV/r87PiEJw7SA9xI6MDJGH
CkUrgTpK5Ugq2oONz7r865KOjvY4JGJgTj9SWIfdKkbv1Wm8bx0dGIgge5Lq3zl6rJ+uazPbJHPr
oEIF/iNQB4HJh9WmVzor6qsp2QuyldGqK3I8SXvnupAlCzgVwigzak2BYZ5isg8SqjhyRv7D+cYI
Y4Q980QJhD/nBy/1K6WutQLXQf0qJ8+RvK6i7+sqLJnXTKGJ5mkg+1CZOhchlakHQokSIvyb1HsY
4k3r2TqPXXtpNwCCxWUDUAHIe5iFKltwrw4aPKKST8VvNK/VFLO49JzjeC8a+hEiAhj7Rw5zU1d1
kYP4KIj3xWuCaFDA1C0pA52MR0TQP1aluPLSZJsUJcEA6sQIbjJJ5ZzXpdv17BuYTQM9cFsYIr4B
SbDsC1Ur/bf5Vuwq0w5yJ7i/vn0L9yial5F/B3ID2AM29MarMKy1Por3ubAfw/R2SBqq1+s+DsCu
z2vNWjB3JFCRKpiZglEnZeL8tsLYSiOS4n06TKTRv/06I4mhcQ7VgkWihQfoWdT859EbjEV2Qhn0
XjViD81PMWlQlnHBQ4NN5OFZF9VBMhjdYUCs6SwVaeSbbVkPMq7ptiJy7tNp2o7Z37YKwSTnIurc
/TT3USqMOn2ZhZgsZMCtmjqs0adiXf2HFcPWo2YN7A5mXDNWn/SYgNjUerwvq1/hdN91Ia7nksTV
43VjW9oZNOahbRqmhsCNuYr0yFOBC7agCuJgpQ/AE+RTJVmBqotzkJe2Bo5ixm7iwYcxcOdeCYWe
agCcN9lrKbgm1RcLTD3G33LyzTszo4/w35nohMW4x13ZeWlXQwiGbPimY/m3UnAoEx66ZCF8Qilp
RnLNxSQgbBll0FUy1Cnk1LFHwjB2qircxHppN2hOy/1t0JpbNEKsrm/W0hMP8tDZArPAXXvRPZa2
1Tj1Ei6nvXyPjoGWiKvs1gS7it1+dTEgeZxNu0yPzviJPwIZ8yjECA1W8SzwKDuJLTxNTuYom+tq
LQmZ0WlAw+GRhLbC88WMtUlM025M9pN0Fw8Eg4ML4P3cL7V4uS5oyY9jhhMyvfNYWeR7mVMVRWYO
6KKSoFmFpI6ZPcQuyMKN5+m3H9ORV7NYOlun0hiLz8SiFJA3hTF2PlDln5gVRjqxpvzk6PxLTGR0
ptd8V59ka6bclwJNULGC7W4ykvXwjqsx651Gp3lMu3gXRi4GcrbllsePO7u6a5LnU38iudAVJR0s
GV1NhyLYD079VbfE/Ly+bzwhzGnr/GkKfQPbNtSr9+gjfpty6j1cl7HknubpMijazpkNFt7RiVXQ
WmOS7usm+srRfFNP6GbS67+PyBEn/xEzq3qyXkItDsEopOm+qLV1lgWbKRnfDTXihU1L6iAEnOG0
IJhCdvJcDqBunpJNcbrv0QVNWrTXuHHvz4UGjZdNWwgEQV6NWgOwwfC67LBIoEYAgJKyFMzFkU4l
D426OqbGX9+ehbMEyD1eZMCRIjHERhCDX1lWP8FHILdMAw1EArVMURoFJo4jaSmzjE5gOD2MpAT0
kuUZMczSTFpzSPZRu8UgeQLybzl5KfNVWwB58UvstmP4mfofKD2XkkbHhhdeLOo6k/ggmTPz6DCR
deRVuTL0MPdcXBt4tBXg9vdC6vOCpYWaKp6EqKkg/ANw7YJtP6jB7Yh/0z24F12VTvZnuh3Ib6Ig
b505Go1RXrm+jcuLeyJSPrfLKfbHWO3DFFWPzhW3vSM6IQkacidty82wyqjGkbhwEKAjusctPIaA
+Zit9+TASVKuWR24wkHmnq5y8IGhOiUEd9fVWnBQ4GdRZ/K4eb9Y5qFWL9D30XjJPlYwHmFaTYlE
K+W+8Z4F3szZhcsSYS2YO1T0n4DniXG4TQl8jhbjtGUgvyFd6kegBIzSVTqqw6Zo8Z5M0YN5CNGB
+R9WEr1YYFZDYySe+oxLQbJGllP8szfUfdf9bvdR9/cAErSbAa+OGj/sEsRp55uldF5eBH4Q7Nvm
swAMX9TQCtluU7SuWlx62wXLQEYWwBHg3+b2MuZ6BodZrQvTGO6noKBZua19UGCPnMfcwllGdPjD
vA+wK56y5xqB5DOVY01FPUy9T6fWFrVvHZM2/wN6ZO7z+iOHMYvQCBAYqiiHGdqD7hl2K3xE+QNA
3RzvuGDp8PGou82uETbIBIQgrh8q0NaGmAgSOSYeDHaoSSjNSwg+0/h96grJuX62FlfwX4nADJ+v
oFpLSoFWgBA0/wlV8fyXo4cMHKu6mHB0WzSIE0mM3w2SIsqkzENJsfYApepFKKh/DK3BKT/x5DA+
0GoxrBQrG+5TjI4ZlQhT5vGM5BGDzJbFRGYIZJCeUUEngAQdY3noX/NizcwAoqi0YWVJ8bpTMM7u
+uYsCwEyEc06QCWymxP3tSaCKTyaq7CT7n8b8fh1XcKCv4MafyQwm9L5ftwmEiTEYu0k6gcYfGkl
GmtBOoC3wMbTjl4XuKQSXsKoyv888VmChNaK0AKsQyBKvbcZmBHEsXq+LuLSAJT5tgWQaYZoYPHO
TRqcP94gpfDhQmHSPIhJ03wOvNrI5cLNQkANh1wIzOkioK0NTFhHnnyfF56bWNpNpDyFuroLhuE2
SBvQtRjr62pdnlRA+3FBoJYLZwSfeq5W5QmqBQx3ukeTNulwEQ13vnnseAPeeWKY46O2VtIIbZ7u
0UEAfmWjvZmKG52HkuNJYW6HsPCaoMoK3LO6kyRaSMIaGca0TEhl/b6+bpc+Fes2F5ZQvTNQJmYU
ki0hMSOxT4EIuvXC4rkBt00x1FALGNqAN1F6yS5ANYAEOgJpFEAZ4/PEVkBUiEg6iFDZD5EcE4bn
UsUknar5Rr8TPylzYe7z6UXJDNHs3KTITrTA0IxmEKei3atJVNk1IJo2mLrytdIOPK6gBVGIHcDc
ANwCAnj2mWAAW5WPgYRJjKGnHtIheR0iX3YnQ2tX1zftwk2g2ApYxEzxMbcysZnGytNloSy7bo+S
qi0YhR0knLTIfJWeOfBzCSw2IvUSva4K6ILTKpC2FVsHEit3yuJmDfBeRAWxkl1Vqy17iAfp6bqC
l8mmWT6ueNRNAXy9mE8UYK5ahiC023e/VPlepRvJICBPAcYTzJm0ojVH3wvD/JGHhAneXCjusH1O
ZprrcWlC36Gm+e8AaCjw0Lf2JHCu+YvjxsiZbejkRdCVXoCWTxlyBtfXSmLIR9+ulBuZW5RftEbj
j0bMUVNaNZI9CxrB4stnEMtuwt+W05DKCenTt2jHLmfPeKrNf3+imu+HQdkBQLE/TL/uAlva/jX+
aF47sH8j84mqMa6wcwGI2P0ag0+6/fQrD+lEc9l2rpvdhd9lJDDOMC+QcUxnK6j1XQJaU6/WQG0K
huRf1+VcvkQZQYyDR/d2K5caZtMG4UNU22F1p6qkWe+9jhQJwWyIl0FZxdoXj+aJK3j2LCebVGil
PyU+BGu3slUQkfZuUNKX3lXEtbZ9qz4KwlnTRTs82bX5708kTk0ZS4GEXWvE51g5qP5zonBoX3gi
GFPPvVAcw0jFaip33fDZm4dceefs2BzpXzjEEzUY6wZucUrT2fjiILVB+2UFVH0tahLbaAzLVp7M
cRRLLh6MiGhInycywdufLxtY0iMF3KvdXgwHInq4jJWCI2Jp2U5FMCrVAdqpIz/s9/JA+o2+C+3r
a8ZTYfa5JzuPYQwZZECFJnqXm9uoe7j++4vGfKoA8x4MFEmoSzXo9x6yD8UGjQNlcKN89MfuYN6I
u6fwNqLJ/XWhnEVjKd6Txgd01vD7fZKVdi6VNAc+MdM5uK1FKeDbANHhnG0x578/WboiBPdAkmFr
vIHKBECAivPQWLrvQDL1rwDGvECi0yd1E/f77AvYDRppxzpddZ1ThSuVV4pY3idEYaB9QrEP5DDn
2gRZ4slgEur3o/QuzjTkLjJUJCDfCTWp+o5N4mi3FL3gTfg/AuceaUZgFw9NZcwCaaFQEWOKPxuw
tPQYLYMMGcfMl5fyj7CLa6mNezPKeyQyx2+LkOH74++tAURIeOOiHwPhMRujm63Ro5kNNldU91l0
TDAKNTpeN+sFJc5EMBdSnheFEYPsdC9Lb3nyheNa5rc1+v/vpJxzbBcu2TNRs9s4sW25LdB1jBEv
+zSpkej4UMy3ARNEJN4bdFkOir0oxf7MuDiXMzu3vlNwhmACVm/SzEQiD5NhVItnAQuRDzT6I4lx
dDMDhjQaOExNHtEY83rUTHBihQoeBnhzVm/BqYI02kRKBQ3UmCsvn2vli6M8mkXSA+PekkydSI/s
13VbWFw4zO75eUaDz5BxPpqkTA0GQmLEjLhNS98FZSJR9bU6pOvrgpbWDQlrVJTRBYO6PGMJZjlo
vZq0A5r+WxIOm6R4MbO3Ob8mtX8f3yM9jvL8PD9ixoGcL1uSR30YKpjnbtx2x1ogmeQUJQXeJP5r
aBKI9E4lMUrJUe73oloPe0w8ABOVEgW0rTLeQ/qymjyLAdQA/6Kkh8D4XCHQPfmGFnbDvlFosRcd
L1+JwnrQyZSsyk3O685d8g+n4hiz683UyIUBWxUo8U7/EmTfDscX2XckaQWUMafBYuH6O1OO2a0R
eUlriKGc1kV2mosk9e47HvchC+4CBQEgywC4ACA/N9azXUpa3Zq5FXn9cSfS0iftDSYpEdn1aYCu
kWH1fd3Yf3KeJxHkhThmCRtxEjO9hLiezoQxBClEkiKf6IBj6lncO/LbTUWFu4rQvUGdp9D97gkK
p/bW49yOLGvExZcwy5vnGPbaj0J/PJiG/W7+ju8td/AIwKY7PA2bj3FPA8KjMOBKZQ6GlbRA/RaQ
avsPbkrqtUZGKjuYs919EwUNux3JVsHB4NjSD7bn2roz7qxLNOD0TKz7+KQEpBE2+lYISWzSoUMe
/zW/w6ye8K15br7LEVAJJNtc6zipL9GNnlBAPaPP64bABCcXqz+735P7D0NPg7iusQ4pUTKyEl1z
XdCCcvL8KnNRXIhho3uUJDG0DGLAkD3RbCNujZb4N88R+egc8tgS7RZjUvwHmQ6bCbgX4z1cpQf5
9UZ0V2/WR0WqlUco7b5Ft7dv3kRXofe8+ijrxf75SOA3MYYTJO3sNDOUReM4w4yxY0w6O6AB9Z2O
lhufGhz/z5XEWF/o9WlejJA0ufZwjOyExHcNjV3OsrNNNxcaMdZmqIMZelE4HIEBfO82xU4ldUi2
sb3mXdNclRhDUsa6LbQEKumH+AZohMN0Y63wJAWtCyciYLu2L7RijKnS9dSKMKT+WNiCBnIUkXR+
Bz66OS2XfT8OAaZAkWKbpnTAGF+TlPomQppu62OUWe5ePz8syes/H4Nm7HlW7CWg08L4LiQNYdnF
/mBOVCD1A7hJ48OdAW4U99tc0wlNTtGuOvRr+7rs/8ud8Uc2E+rpEyaLqyUWYqhsE+W5XXVXqche
08bRj/m95jaBq8rdfxILNk1kQyXwarKgTwy9U7o6NvtjHK9r/95oHqOv1FdWSupk6IAW91rwS0GF
Uis2PefBy9z8/7PaJ6IZjc0iA8/5OF9b1o3QUjMCtYZtabuxsKWIo+eyLABOkddG/x/LXKH5mP4y
dNjZxm23kw2wbrlJ7a/re8gTwkROqgUKx7GCQvLWW4FDhbxJzylHkeWzqf/RhLns4zbP9Wn2vnJ/
xN02xLS5VcdVk27HcW/kTybvkT0f9otb7kQgc6dPFkae5i20QkPNl7KV0D9wfdm4Kqnn91YzWXKV
NJCgEbt8qMnsQwdnWPFQfWxf5j8W92ftGBfqFeCoShQIMleaTEJnzGib0TeZbCPMmHxBS57DY2dh
UxT/yERHErDFeFaxlOkp4LaYIwGZPTVa6n2j5ha8xc5d8pEVu9ROnMfrq8k8fS7kMds1BmCZ7gLI
a7Qv3eifivdsot2T1ZQcQcseC5SI/6sZs20BpnfFWRcMx9dPH/Me6J1qvyXrfl2vh78DIl3oxOwb
sHjgco4sBHjaS4jk+QPYKv6yGeJCBnvniWquNnPAIH7HT4BuZUS02x1a8TlOYvkeP1k25sZLo0pu
phHLFn6/wsm6mxLpHVsmu//kKQwA+lHVgOGx8K0RVK5e5uXz1Rrf+Otbg76kx4isr9vb8qV5IobR
p1N8tQECGXEJpjsHVEtcgeQr/fgSfzVO+oonsb7fI5XZrYTttxWAWcTjZLEW496TL2Aukm6qZB8T
qRF84flDB1K70sokH7y2s+WdO5Ezf8dJfB1FftGYZTEvaEAj17szbXXzltz3a4lj8ByN2OtKMuNI
8WpIyh3/JqAP3jreVIT3XONJYe6rKU8wo7uCFOUxOOo0sktbdKfv7+sGsuwB/ywb6wFFMNoVUwwx
3m/lFk0SqxTlQtP2XOE+cYrDltdpveyYTgQyLjBPi9rXUwjsXIPc5odm7a+U7c1IrM1O2lzXjreG
jBMUY7GXWrAxHK11/BHA+DRnr77yGhZ4UhgHqIVg/jLmoywfhBZd8D4RH42DiVLydW3m32HvenB+
oho1V6oxSO7cwnupqRV1jEfQEnaKE4teZXdhmK+6oufxAS6+2kECO49OmdlCWOqjTJu6RARh0xH1
9113V9xahR3ZKjHA3ohB5B7R3YDsTI8G7//pgXMiW2HS+GC9UFU1gWw3uQ1uveCuc9oX0bJNZLuc
60u6aP6nsphTpuljWGNeBPxjvlOn98QjSWiP7SZxTEwgEO908JbEm9qWcfrU1f+ncCZabDwjS6w6
gSP59g47W6f9Cv1JdI6vmtXgWJyQ/qd4eGlA/24qiz4dxSjp1BTyKhuTSl9DR6DiRrvPdomHfNSb
T79zzKDgXEGLcR1g0EjIY8wBWm6Y41GCFqiNkvkKeji44URU+qCTsKOy/fj4zQV7z8ZxoeOJNCZS
CJU0luoG0hIb84JjWq98JDS208gLSWY/dU0Qc7NWuR/Fup4NR1uZ7MpBuY6s19+eo9/wnuEsKuYn
+jldQebgzx1RUlhDp9dsb5D4BojE1AYQ2+EZCE+n2dOd3KGxHgbwMhC0czGl8cXYhZvmfW17FP01
9LrxLznNE51Yyq/M96WxGCHKf/ZLUu8F2+auG08Gc7hBlJyESQ8Zzz193cU374rtAjz8pDlpQegj
kmHP15X6yR1fMQq2TDP5pp60HdzJ7ramsfP5WZLNwX1XAueo2uB1b/dU3D369poOB7rOkFrbfEWc
leUdOHbSC3j2YgXMnfiIQ+HGIATaDCOh67Xvfq07HoPzYtx1upHMHVuVlVK1E1Qe6atBklvd1olE
I2LYFuf+420n40g0L2nEsoSkmNjhjWr7G5N88UhWf/oZL7bQAPsieqEx4YBtszT7IknKSsK5Vj+a
20R22rfuUyfyHg/QB4Xoztp+rG8fab9D8skdSU+wrrx04uJVf/IRjHNphkoCsRQ+4tk+VPvgTnLd
9qMk3ebhBck2nwfZWAzKUMr+V2nGw8R5V9VoyZ6D5+dXECzS8tcNpfc8veafuVjbmfgXXd8oXrFr
m45jrRSphrVFYOH0m4BQ3rzUZes/kcEsXRFH4Zgns4z0IzWcbm05ur2XnrYt2R1QqOU9fxcz7j9s
xv8oxayd1VjVIIYQKL6/G0Texr7rk4eHhwnkd/42Xd1ujoENmo1iWz5+r+/zz/t14NAn6gzfnePT
pzV9vIfv4xnyrOe1tWZ8OaYklXpSqrg09NWw+9vB5/9zJ/1Z5p+00clVkQS5ZqQFfl6uiL9SH7fb
9f39/X858SdCGAeedoZUViaE2GlJVbtKUJmgnEtv9k/sOqHvB/1o6EpEKyazTmIlKS2SdjD94EGJ
JbuIZY5DnkOOCwlAtQLGgZKjzlq9n8dg1xnS8Zj1kVvM07vLnvr6Oqt4N95PaHwhCuPEUOsGtBt9
i/iUk13p5LKtdRT5jodPRV+FxGhI+vshpYFrOerdakWdR/Hlu3qPf9FqFTnf/a4nU+d8cfbtZ17N
te9gNq5tgg6TxIbx+GofclKS23iLAptK8CmCSMmKVuQxICP+fCcHUO90zo6zrQvBLvqAUfjXLKw8
GkXnWOdkKfpIDzrVa/oj2neSvbwF8ARkPqTYhfvGsRBeNyt5Pf6HuOZc7GxuJ2I9veqmXoNYjXjY
AHOzN0ni8K5CljUbxw9icDLgtJGk19jGOKmvK8Vrx/6or0Bo7m39zLFI9jjZKAeAie0zuitjWwVE
ILNs3SfNh/8LRPdVDXbVQ/ccDbxoeH6qnG/4+fcwp0hopkZMwAZ3zGNL6+zcKK2N1Gr9dyEWakFq
yRgwskQqy6M1dkDp9YoRErFvZYyHUXMDrU9qmvFc4A/0/vKrANJBwQhDM1i+y9QAFho4euTiSU4E
i8TbSiRAXd/W9s13Rp+6w2N0yF+uB4GXl9y8FH+EMoaHobcduuEk1ABW5VPterePCIXW12VchkJo
fgJAFDNbQS4OFpVzKwM4pBf00pitbHRiJ7C1lU+RQuGc44Xg7lwOc46TtEELSgE5LW3c8Hlyqxfp
Jt0U/y/8fpcxz7ks5jUsxaMRWTlk9dtsfwTp8C1QlggjgxjsD69wH9udTzSS0HZn0sbWt3Jqj07+
sFn5gR19TI7qTtQJ95YTebZxDxQg0WzDjkh3sLk5istb4/xjmU1uhxgjGWDfsKxkUzqHo2kbjrzR
ybZYeZSzDUsWdbrbjE+pxElLwAQ67/YrTvjhI6NchZYO8KkMJrj2onayBBWrP+9z79QoyTdrgwoH
YVvQv89tnq8e80gvjRHkPP3P6uXkttl5Lmh1efS9l9fuuRAmEPRKPZ+pYVAaO0grIAt4KIblMwgA
ERp/5rHGzIolft/0mIQ+Azpu/d/Ox3e94zwneRKYZWprzCuNB0gA9buDSZlrk6S2b3Pd5GysrJtU
0W/zv5owKzUCsVYJM1RGc29fE/qaE9d8655Tlxucz/7imiQmVvYxlqsakh+NbsMVQF40I3gG92vu
I3j5gP7RibmQalGMFKuEpNqJjuiiI2VP1EedAHITrXy73HGHIlxmnmZ7+1cim7Ycy7TQIgur+Fzf
l/T3RG/SW9+m1x3/Qi7oXArjkaNAjTtLRyVMI5P7Gdjim7eXKGBjhh1zLrKF0u+5LMYjh3oWiN68
WylpHRcV2a8bwW7X/23l8NrGBT13x7MoTV0U/FqTf2Am7/497ueCmERA+pXwUGELr0OodCKKcaV9
NhhoTPkRhWyFm9PgxbMjV7jxNzRbgYey5NzUy1foiUTGTdS6L/tFhopitBnsz/gwbCfA7Hz3nhf8
L3qLE0GMtzC8OqvVGNnd0nkdDIIWFbAJbq6b3+wJLs7viQzWUwhdFUZWPKBe/prgNCVbznLxlGAc
hJbLleEVyKruks207ki8QWXIdK5r8TPW/poajHMA0llrhRZLlb1W7kjfg8cD5tIjSjBsoGq2QKVv
wGBr56QARk7+Ut8MqhPVNV3nTW/xP7U93sWbrbbpeXiOWb8rX8Y+q1tJD/KyhLUc1C3GAqxGO8Q2
Xlf/50l7TQjjQyxwojWpCiHPXUYO7x5NELOAt9c+mHeeag9UJIFzs30glhOuxKOd/U5W3EPP2ekf
R3fyUKqM0Eti68eRWUQ8HFA3i0mxfks3N08034Su/sCLzBdEzpBpMA6iRQTzXhnjspKhjkS/7Y+v
k4sEd7Ou7fzx71N3qCchsEBAgDYeUNxhh0/0MgY/AQ8SrgHA2V2kE9xuh7uACqvEQeuLR7+ub6a0
qBQQ4SB3xZg79EeeyyvjTBXGDLa8q3Wa4sl5cHOgKhGQ+uDvQ8tNamcr8yFtiPhwXbS6cJvPvf7/
imZUFeQs1DIVzrT87mwB6a5hb0b2/AWvwaGw3wGwJQLmEOF/AttAz6F8pz4O9CN+HG7UHaX5fmtt
ZsvDrLaVcceJnhZqmNiJk89jYnRZ6yotnctdwHlTCU+HGF8D7vCItO6jeePceDfahldyXkBczFI1
IG8QDGCcCXPDZFpdgasRHkyBxNaZ6zVuYvsO4GAGRQF1+9iTbCvYGinwYuNZw/zrzNE+k87cNlqK
h3blIUcuruTVQXakNaJ4Z9gWxHjPVvlLzjP3eY9ZgehNmqfUAKVnsQS5sVd0radCXY1UG8luV3g3
EG0rbOc7jvdukOc77EIa5h2CnRLDP6DpubFX6BrpYgOlDTy5jJ3rKq68NUh0W+1CGt0Iq8Jx1veA
kxOHvo0keOKGyvP6XfkAVl0ElXnQzLWVBm9PCZFDuip28SHvyc0WWFilJ6j/cfz1Usyngr/Kmvn8
MRiBbfrABMA0KBQTaVB5OzqK6yKxd3OHqqb/6/qJXih+gIPsRBJzomvNEKNQ8VBiWQ/AgiS4Aie3
JClVfAI2sCMaZ+4mehc6joD+PbB0+yQlEV0bR+mOW5tfCKjPPoY5v9oojpnaVePR8oYBkyqV+F2N
S5UUZRfsqsgIqWemaN4Q02qlFoW69npA3jkrwvsI5jijoTvsMBZuhuFE1ibJaAMqApV2bqvZieZ6
b8ZITdImtACa1AK83NVMW4RT6zbXv2TR0Z/uDXO0W3DCJm1roHJS2sJeHWiurIx8rcZUt8Vhe0DH
0TjeGP4mbHYJlVciHT8NxeZ8xUIEeLYpTJRZNXLcYoYTAhRYoq3baCrYezbWhOo7RBD3vPLK0vV2
qjUTcWZppUZmBq0bO0dE9PLWrUbCU2oh6jpTigkMMuRr8SqAUopMEgXE7wWm2jnhpgYJALp10pio
E+a+v7TWFyZZ6+FD2BxF0S6be1AbcuaTLOTOz88g4+PieYZxks2nfcrJISVTS9/Dm2hzyDbRpvry
HcMpDDvcGKsWozbetBX4EMyU2rz8xgL6Hx8ClnVp7kcHcRDjDASvET0t9Mfj8/D6bh7eUTu3PpLV
jU0QDc8RcWhz0WGL5nUikznzhRcZnRhBpngPDgYqPR4wWNBRUgJqiWbdY3vQLeVRXrpgKSQ+05U5
5kI//mPWhobSdb0WrLXxaGTvjbVSB7utXCAnO4Ak3TSmZbIzM1cxSSU/KdJWiIiSvqCBKKjBME3E
aWcUNSmbQxNvCgzkebx+AhdXCIOMMa1eRY82O063FnVUVspwPM70iQK1tje8LA1PAnMapqLuhKEP
xmO6jmyLJv+HtO9qbptJuv5FrEIkgNtBZJQYJFG6QdkKIAAiERm//jvD3X0EjWHO9+6Wy1X2DZo9
09O5T29N4+M+D1NmHMWpf3hgRFwU6t4QrpQHIv82O5cnRpNK45/v/wERhnWBGbaDggNrwCHlDxV5
Nf3f93mYaB1Djh9bR7DsDNUlIGv99EUuBWozCAT6Y7mUXMVWQWkfrw3zE8BqpNlxXY+Ja/lBj9G8
g1Jhs9AM9IwDzcYjO16iK3S+CNzWMVwNE2UC2iGO97mc0Ix02yzmtFRMS/6BgRqLcq9eexTyammX
zjBkZGyVq0jqyksD5NdzDt7GxMX9IMeIXlEGmVFFICfjGc50DSPVu1rXzUjMiJG8+EZt5uHzfRan
3KsfRBlpDMRifkbLR4/mh+y5dutNgtDwvVwDuww9h/eJUT3C+I9jWjedO4oO+1mVYDcGCrTn4HqM
M6yt7c/e/0aCCQiVGqPi0gUkkjo00+vviAcSNcmDKNI955D9P8F3tawMaioTegxHVMtI+X/vdMWw
+4gCYwX0WaiFod/3xwDN6mer5TzdCSf+x+cpg6NLuMh6LXfA4jyG0ttMii0DhjbUeA926r2OmWD0
Qzmr80Cj96BeIkuvUyL5GAdKDdO4vKs8iNaJMeOfR8Zoh4t40cIhEfvjarW5ldyR8z5e3o+ZSRbk
fd3Y63hNXjHSCZTd5eG6Sc1084GcMbkvfLyjpYcyOlp/JnVZFOJnCENDSvm9bVRSFbw4kCeBjJoo
L1j6UVyE/ohuaVQEg9bp5hJHSGRp6qmOhJBRC5ER1n2GGARtdBun3YcEUTwxth2JDvu9XCIeWqdk
SQ5YiZ08HL70/dfKOH6seHgWU1n4kbT+seNKwyrgpksgrcLu/NgtsKjuQfSSjwBJch6C9+S5yiK6
RxBbw++jRzK6PSVMakECqMXRv6ZElz/ONdfRmjQoIxLM01YjPZwnPUjApUJRfvMwLI6pc+xWyP25
rr0GWAs6aSuE8Adj8fXB0fWT4jmizrz8c9wWaqThTo3rSS1e0tROSvf+C5hkEKeHBCA6foDz+/MM
gVGrdmETDkdJ6t+lKLRqozODrvyoC6GyxTgipd/25n2ik3yp2A2CZerARNeYZ6cUaPQawng4XouN
H2+v1aM440GE82gwjNVZJYbYSjMcI/13VjfEkJYzIEH/b4wwj04xLv5FMCKormtjyvKCYvsWcP/v
U5n03QANiX3Ugqrp2Dj585IGDdsXxSEbblW0le7OiEhmpu9g14+bWT3h1WamElcANkROELBEiKTm
9HBHLwuJiV7Tu3yAx7tpkMYxSLO+HqXn3w/ZziGFtdau5PW6Tx6vpF8cUtPb3ed4KrPz4wcw9kFR
u6oA8s5wXJ26kATw5B57e/M7d5zE3IdmYdm1lRdm+steStYVFarwAUVZXk7nVhT/w/8ZnQMjqKUy
BHO5LIbj8/MmX2Nf5O8+MwPizkwXQ33B41bCKFpsndFWGyEs4Dz/ybc5os6IsD7MAGYiXIdjk++U
4NCmxVrIn3w1t6UGTq3Pw5HmXjsjzp1g+L1Qgd0VWjd6++3BcH6Xm44sPkPTtSPkoK9mdjjsZtaO
Z4nlyff6zazG9AipdVwnkkFpr046dlh8vClPwMFyF8S1G7u1Xpe/DsvW+1oKxHxtbPspIrxiyKQ9
0bE+XTPQJIGA9afUV0obnJM+xXlLn9lsf1WO96Wa933mVQHETpnlDZ5xlLzF+tN8xsluT30f+P2A
3KFxHqBrf/7+aySVYlfNh6M2z07y+Xoysv8jeixt5MPRCBTWB818wMz+SaKNm2EozsJw9IuQGP2i
Vp+z3rp/TFN9cD+IUD5H2mdQjDKK1AGvDithTYCYYwv44fiSSFbwWNmtg27MGiC8Rw5ZqkXZx46F
YhR+CdvFsI72J1lBixIpq2Hr26jDSt/WQP+3GQRGlRGlVQof2MZl6JuJDGW8mveGsQkjUbuQqkPn
JqnD/OIUl2wQOdr/tsiK+V3YtgF0Raw0kjDizfyucN4CmSnoRGj/mWSe0cLlFJtkcxxQSZg9oeQa
kaWxBBTK0vNq79n7vx8LmoCxEAh7X/APnVEKsh4mWKEwiEfrtFHMcFlYcMm/dhxdN9V4MCbD7gEu
9PiqqwO4LOyEoKcnebvawSu/04b+3D9O85sd9pH46uXcJy3ozDz4c5uH3x0ghczBtaHcyGHn8WzI
lPGm6zWAuAyLavyxFxWQeEXfFKp4RNtoRs4PCxfKdC049pLjVf1pLjRIB2Yg0RduAH+DeTb6ZS4V
YY2BS8spSf+6NgeeuzPh3P8kwWgwX+/Trr1e4NwvhxWx18vtoeeI+4Qg/KTBmP6gCIdZAZR8tPah
F9tckHVv2Zyjmkii/CTCvCkphHtxrsDIakaU1y1aCEwLLS48q8Y9MMaEzwQ0KcILRVJ6AyR+M93z
JvN5l868Tr+vsry+0ksvd/3pMN9zlDHn+zcGR7rY6ObQ+Bm+XyKUxKrPyj1w9As1GT8f5I+ruMnD
iEIoN+gIaEBBJXQSHruLPM/74N0Ejw/GhQ5yANM3Ki4i/mX8AmoZb/ZjolXrJxuUzREb52iWVAO6
ghF/q17m4qiWkKqe7HjoPhPN9D8pMe9cjTLkoxVQGh42p9o8nd7OpveQmb8fNk6OYZ4O05YP8NI4
PjnvzbAZZCEPrqVKH794entsCFnbdkSeOC/zT/VMmcMUhIEULrQl82DSaF6F2O6EkRA0Y0AxI8Ag
w+t9kZsAW/tJhHk0g1FIs1JMb5ryaf8AoK3O2++DTV1Z+/UuHiyATgdoXUVWl0OZw57CeLnnhs7B
S6CMBT579Lysy4KcndCtPB1HKu7X5MXOFhjPfUKfqfb6FQyYtdJNmfseJsplP87g1i0zktd8Bhyn
q4CDftafnjewGM6CPGrm+mq/2FuTJ7R/UYT/3Cs7alrqpRGcU5ArClQ3UIpb7az/SlV9k2BeYKfM
MdlGE+MWtoBm5gtg8SLe+qWJsvbPY2Men1FhFUtb4QI3luM4n9Kj+7i26ZhXZD4nHH+ee0eMue20
s6b1OQ4NOb3BeXBEXJJ79VJvjZoNNjK5fIyhP8Own/wx1rcRLtc2Rw3lOKxqxzSO9+X/L1ry+44Y
u6s2qZz2SQmOTvF2g6njI0qz5OzlW4vbh0J/6p+G5ZsWo0pi9NZFUobTszYd0CAiB0MPJrEPITrM
DItnACYK4T9PjlEqWaSUvqBAMlarhFgbXNdi8diY7mfl7eFdLjFgbGDAg2fY/uIv/cMmO1zTCyVm
kWZgMwlM9W0JUdTRKFZ6HGGcNqDfZJjgMtMReGJMG5nQjAiL+YPltbzGBol+486NqYyR7pM+vBpn
Ku/WySlNdLMi1zK3iG2bh9zFxCYv6OAxxagMtT+3cV8U/XH+pCLKdBaJ+alYLobgXjHyyjtC7lUx
ykOei5WWqRCRNAMwWbApT0tM1+92nKuaaCX8IYoqozfEs5wHAaUDMYTOQB0AnbGubdqesTBgUDjH
yLOnKqM0Iq0YDOGSw5YkaNC92ZLjJ3lHfhwxlekFlvXB0SN/9jn95JDRI8ZZUcJ5AIox2VjtpnRg
Ux4sDhGOsVYZBRL5SMXWOaTjZKGH7UgWyPljpBezwyvd5r3jieTbT5YY/VHGpdSKOlhagdwb6J2d
Pfn0HddO0R+Id/21+/gQOHBXk+pekrBFG5leoPUwEokhqhL+PSRFq0l2ApTq/SOcftGj7zOSmLd9
6qsNXrRMnjHB8Pb2sEBCTyFoBtJxlJ7HEcUJaACc4oggI4odUANEJP7xxFD+AkoZDexNR7eb1/uc
0YP5Q1WN6DACeMEiTbWpcXCqp1jty/2PT2TAfnLBSF4+vyba7HI7NgB4YhR6LS5lc+kZjy3huoKT
SnDECiN4tYYtj80MA9/BBWkDFAl5iYlpffRNgW0jCOpglmkR2MmRQ3qAWv+k6gjJA0CK8HTfpGYY
0WLsVCP3aIL0cTGGEz3kHqqdZ7L74DkXnHfDLp+vLv+5fvkQuqp7//onqh8/rv+mb0e+eVAKTX2h
zvLz6l8drW+x5xwLd+EiEb8ezNayt9vEShwPUR6PtYl840/qjE7Q9L6qJAMnuELT8rC4iJhCv2L4
3alMs/wNuETvwzs8CSvuSBB9M3feFDuimFyu1aWmwVFUmxf/FVug+odGcs4yR+lxBP6miUfHa6Sz
NA6As3zUHvSFiqwpRwan/faRDDLK4SoOs7jK6AlaqGXAy31AbFWhkNFa5rL3eHULnrq4ydOIoWsD
dGpAVNOUmYZxBudfStbCfuKl9V9lAUa8MdpCNVJFS3UKD4EpAc0U3VdzudtVHPU6HS9+k2HHE69Y
c53H9AjpYiGIQgvEQszASxonIucZDBZfvzWKfwvdyhJs1fOXD8XpqXnDGBPXwk+6tyOeGPe2C8VM
TAoqFgl5Lki1dtQ1vAoN6WAAPNnxackNu+kn7zwpmXFwe0DhAj4Ut4WsFLFK0q2uB2MjoNmFNwo2
HRmPuGPURllIdaJGeFWIfmjw8wk0Mzgvtul9rXY8RIHpJNiIGuNYCHo0SKoPxizUCjZOYqN1aLEv
Lfd1aS97cvAQnqw+OHqZntafp4nakKwqWOPJ1g6kpptXuYjoVQZu4kN+OC4Qn0gLYuP6PIwFf321
t4wfh+y0sfkmy8hNjvVUuS7dyJ5OD3MzwxYCG069qW6pU29+oY83R5+54KEswysqTtQvqDn4ps6I
UIgm/ot0rVAWM6t1dHzbLEhngv5xu+Whc/3FXfymxchQJMdVoA6gtXpeVRbtDAuJs3crlBqgO204
3veP9i9C+02QEaMiUArhSoNnGnFCbQKGdW65yH/t5lsOrekoaXSQjGsqJ0aJ1bDUqgvuCTN9G+oM
+86La29/2fCGbcvjcEe/eE9eGTvU6E0UddT7hiUnCUQGrRvur6vLRfn/i8/wfY6Mw1okQpnnM6i2
5+pdIzJex8JNvQGe/gv2hAym4gA2isPeX8zsN1HGFGnn8t/J1NKurNUZHSr6mriYda1N80Nd7ALr
45nXEcZ5Dqiz48xHtraqzkpjUF/2alknwdxo3gP6qEurc2sOf38x6//hT2P3LEtnDbvkaSzzZjz4
1oIoyLmbt4ia12gm06P6u6RoAqNiqrAF1MGZBp+WYz1QF32fuE64ekOSExkY8Lde255omgfPAs6a
F1q7yxMvhTadHfznhWjsZD1UupZgIxr9FWhiPIYE+RgyLJE/4J7ttC3+PltG0zQzbSZrVyqwQCbA
oGXqIcDWtxyLMeeRYfSLLgfYKN6CjB4T44zps1Nvyu8JqaxLiP/R0VcMrJVkker4GYt3112/LpeI
iw62TRZnx7fe318wwHJCP6yxy9bmh4+gebm0ET7XGS9cn05QjS6AUVGzuV9GPs1uW4DVyxeYcp7B
beC5kNMh2vfZM2opxBRm59OkQ4aRW3P2JjjmzuOBelGNc0+iGY2kiWmmBzSEHhaF5ROKdXpfu04n
bEaHxaifJpAqqezARkyQPNyd0KtCsfP2mDIjFZ7q1jbDR0BLHnYrLkrtfU8E46w/tVCUq74h0Ahx
A6qladjCu7kMeOt5OWod26J/kon1Mo46mpMCsCP1seCtug1ZIyF7NQ8AheCVcDgqXbvVIEfaNes7
RL4RUm6rt4KOYsPB2j/OgeAkka8ldiscIvf+LfJE/hYfjCjWeYd2plstcL70WyLuoAfUFvGG9T8S
YjROdRbyvqJhdeb6rzD32G7gHbiCcd9X1NgibSR0sS53EIznVQ4MFGMrvIaHi7m7+Yb3ObrF43ee
2A3TbnR0DfarheqMSsfzZiPC5GOxDnFjM/VQGz6Ynvyq8QSEY6duJnNEMlb1VjRSHOLqjJZes7SC
446nnu57TVjy8lPoAyDZV3ECtjZW6CH18ZCcvooXLNdASMGFv70txbl3iIwWOVdym4opJL5zrLcV
5iY3D8fFPtx8Hi8Pe/Qm9TL5/CTELNFiDiQxY706xIfe83gny3GFNTZJF5WITlP69K7W6vT24Bwf
sbMHRv+w0xYXk+MM857dLRIYXWQvh8OloGzPPCc/E9+TbZNi03Iuk2MF2DydGkaBit0VNGKbN5ay
0XOsHrQE3tvmkWFipKj2/11wcRzVQyHdMPfE/LVEDR9vj+eCct7ALTQeHd0Q/EeRrDaodPuPAIy7
/7B5jiebiGsqZHnKOV5Z71pIKD0sIqdavUPr00EHXq83R2Ox2bjukquD3kESwuUnRsU/OLzwroZx
NtQ8kYOC1tAttG9Tc4L2cdemN4PK2zOHGP3YncfMJuLO3aWFtQQvQCJ4OyJv6q/XtzLHKvnNSyf9
JXP1jxvFQsH2uRHKOZXtOrEEFeudvUj1Lt36YhzkArJeKG5a7XsMvJXmfT45Z8om59ImFoVGBJur
9kt6vW6/OK92Yr55nHP4Y+llXYeXKKVuc/Jrg+7z2HQXzkZxHYjiPnBRfiZbG4NMLflCgxVH+rnE
mVgon6H3+VqCu8w+oVxxfHOslbIRC6s1h9z2653+YPYv1s77Olw2UQa1tfoftSObtqvqaD7o6JSA
2rIAygwvGe0eF/zh8PqXNOs/MnSb0xvpkmsqi12p0JsMf6GNTDOlE7rWOFR44sIEQYjqoqyjcWyR
mbk3J9mx5/WMc3SizAQu/VnTQyFG2wqi8nCpuR5PS/Hifna5nZgakRqUoHDaJFvBfCM5clIABHdn
i/uPixcFsy1wtaxU9ZwCibQmNl+sAxK7e/dxe92jcs8hRf33O/rqlhYYXX8QYyt4C3NytKwWS3nR
Q05+IZN55jjZHAFQmGjlMivqKhzAEYLJDLC2CFYUTk2Hk10DiPJPr02eCbl+6ZEkbU0A21gP2Nga
kE/E0wRTpNvo1oZQYi0bDyR+OmTBinqgKGGITr8JzugMpUD0tYCqYcN7dmL7OLc+kaixUbWn2RJ+
T/Gkezqix7wmv5udyyjFnalk1XnGU/z7vlBMB30jAsxbqjAaccGEOSQdU0DO228Efag6Xgh53aJW
tlv9d1I4IsiY6FTWYr326QmSxcL1HXRNEd/u9/f5mvQzRlSokI7uSc+TtMtC6tYPFnDieCp7Mqkx
+jzrxweXy9ko6FOa70L3Qm4lAY4i5cka66Njo8S/g4XTCihdtDn+E+H42rya3gGZIR5Pk1mGb55Y
J70dZP3c0uz4ef0bV6NhD/RqDiwXwxJfS14lblKFj4gxZlcVjFSS/kXM2lwc4d2zePxMqrsRCcZN
v8xjwwhvWU7FFPcvyPIjQOW557ew9w+lOqKi/BS0+tKUCba499jp84Z1Pp8d4K8I4HnQwhPk9n2h
5hJjtEERtNhDroOYdTpd1wlZtaaCzlBHeRX0h2LhlbXDoUh//j32WPVQpBJg9EAxBlJ+5hJkhwkK
Jp664Ek777oYvYB9X3ClaUMviugY1EFLlKui5LxGsQRhqbFoMfj6fJ87nhAySmKG5pE0q+grVq5k
FmP2hFty4p0foyjk0Mgbgwphugg33cowO/QPf1HnLsJfjshP52i+hZF11euhmxeGAWrPG+T1cYTA
kLX2AMDCH1SeKMIC1grUREBJ+v5RTpdoR6QZixxL8SzqDQjKFTClFKhUQ560NY1D/hCQ/vG9dZrl
sJQ3QQwX2vPuU5+eVhhRZ9VJXGRNQvtVV2/JZ+mokNCdbj/zYDOmExkjOoxOUYY+kLIBBywTH5D2
26TF8p2ldwh5ydjpBM2IEqNXQqky2kihsrmh7YFAko/xFpaoq3k83Jfpjq0RLUatKImcqMIZPsDV
OtU2ylwwzBXBKgqMyaEExLkrzqv7w3vPAiyAparfQuvj7wCO22KPQghaB7BxnqufOZaa9eTVuerP
qh7UanNTkMAWXSy44by7aSd+dICMItHAUF3QzHm9vKyx9uBLXqkJCbCwb4sdOl9cH4rHFKNVutoX
hFADvdv09MUy3maP92+J5xeyXvwQy5QpkHAeEhtJroa8o8VXJ1ukeneefLxPjiMTrD+PQeRUl33K
0OZiiduUzPfcDArHJWSHUuqw7aWKHhq67Mj+k44i2OhWtndXjtHkEWKURDY3Sk3LQWiDDbaLkIPB
x/s6oxjySJZknSasV3PgmZaL+xfB06QKowsukpGnpYTP12a7tDq68Px9WBYLc8Vz0emj+NO1mCOS
Ugy64JrR2aGKDqkiQgynf9aWmVnY5cDbuDiZoZO/STA34c/mUqanIOGIK+nxQiSueuExwdxGOWDe
N/HhtaDlebOp3yJLBmDDS09SF5vY0A2FfBHnhqYdpW+mmBvS9bi9yj1ISm8XrBFeP9qvS5NjUKdj
DwVLoQBnC+Bcds5EHPSz2OQ19fsS0psb+GPol6kI5p8wBwgzxPEfJhXAiB7jPoitnFR01PE4vF8w
uCMvoTc558YjwcibfG3CojEaelXAE0Ab2QNmJRbINiLfBsMa86oR094Y9vvIhmwAbNlgCKplr2QD
hQetzYSEJRk8CidCvbK3s6WHK/99ecCMRuikGzla7XgNbJOiOSLPCH8/99OmPoP8Q7CDi/IVcAz5
dBJmRICR/dl5rjeiT5FJyXm9OZsPTmTVTwuyFz7QCdi5BwxfXZ54KZjpLOaILCP/OGwt6Id5d+ys
gSRPoYs+27KCV8vhb1JeRnTmPyO71OhmQqJjd97zs4Zb063+oXjhyOSkIR/RYIIe2mJYaQV4WVk+
EIvQ/oKyt/r6wSFDb+IPVTsiQ0VllA3BftbrWaF7B4t9iGUt+1sPI0pWh57HEJXpe5TooY4ooVzV
XrQEDEUNMMmq0iRO/Bm4gbrghVa3UtHfSUlsb5ak6udiPkD8VmgKnX/GEvCuldC9BsieZ2eCzS0U
5fvsCNsPa6dFmM1eqRwRmXb8/jlYiW3aSsOqLHsRB2tZl5wQNPilJN0fDtx1Oxypl9ierRxYLLHh
Y93gKm9WqJwl0B2etthxJGXSuxgxxCiNNrq0sxioYMfo4gRpQMrmQiLA+DYLRSCiuAwteb7yq9PT
bHisZKfVF5wfcF9U/8S1kKvzkEb0VjeCmb+W4fYC/JFeQ47Qt7WcF7dOVz9HDDPaZEDB8CoaOFcl
XOhCSsTYrF3p/fpcy6agkLAgnbuUPrrVYKvn05wX5016KCPyjJIxWs2ftwoAlZOvMCbh4zLgmfLp
SHJEgtExARZSa2UEGcVcMWCe4hVMOcESG235S7YPFncoi8cSo2xiNQ0E7UJv0Gp/YccwTY+3Vmdf
iWdyFJvEo8WomybA0hw9BK1ni+55yGzsfrGy7eatHkz9QLLFep3btTN/UK8AL4gtXuKBQ5/tzAqv
c4Bsl5Ce1Kp+b22YofvPgccg25NVJ0XeGjE1QqeTv1yENvS3Iy1QuKMpDivzVt5y7nimxU11UMm7
o17Z5qwOYNdhRh+Gtck/Fh051p8BcXLPV0xAa3vq8T6n04HHt5iyrVl6HKHDqLvRy0hrn7EXI17P
nRRpMg6l+4ZdYms4eahibyvVcdQv602soF3n3vuF0I7b7a8MC7Atjnc7nTcaMcdomSybZ7kS4pln
9rPyVS3zC1lyZ7nuO3zSLXs8sr0XIyxrZYDDhwn42btidsukwV7o+6fHMRA3fToi0jX6kEf0dTv7
r/tfnm5xGB0Sozjyur0UOV1ncLVqzepDM95rinv17aYg+bOxQVNU7WU8HDyu4DE6RC9mWdpUOLbz
GU4ecaGu0PuFxB5vaIbzoth6Ti1fuy6m9xP/ig7DL+/+8XFUEVu+kdN5KAs9Lmbju47mJBxVyxEu
trdK1+IiVOgpoe8vRmH/FaBs9xngSBY7B6n2MzHIMzDgLzD9UXK2wHKiMQCg/vRMxaZueq2lr+O0
aZe0G7tap6FTXkwASqLVdHcwTft1u3dzladwJiP2b8FmO6ywhkgy1IoqnOVJ3yFSylvrgzcLOx2y
j6hQ8Ru9TCVvMP6VgEGgLIvOGwU4cAGqjPIJ9t2Y3A5Cel537MPNco3IATokbMOYnufFulbElAjO
EdliFCa5bjbvABnNIM4CzGHNoBnqKzmdsuSQe9Hz4B/OvJiPp6jZNqt4Nq+uNVVvV6fc+Eh2XF0+
EMX9qA/bvX/elCRmfiDTbSk9Fi29FJuiIeaOT4bzZNlhx7QrJb2WEIu1y83c1B9js0H9DvNcvYWT
W8mP3P5WXjzEYtcKsSxcEgUkNQ8ZY5tgmsEzA+eD17bFsxVsz5ShCpFY0ifVqlaGNbrbw4f6gYIa
rRP+jzER2zaltrIwFBWkL0ZBK3xusJWvsRqsEuuB8XYlerW0Bee+Lrz5IHde1w1AdfS64jDOAv8C
mnIN8JD9hbxXgGoC9BDHanCULluMyWpZUmYRlioZFQl9UvKU+l/iK3SRYFOLbijslE8RNk0qGVia
ArQQK3Vm+3jzamLv2/IQOhYXf3G6bAFQz/+QY7R8rWV6jQ3vtJBAJwp38eqoL5T3EKsKDctbRsQ7
eDuOafzLZX0TZby7OhdEI6FLSYaHlbNwZuawxzL7L66Gp8H3n0LxTYfR8GWfNHIzo2e5Ajjnw8K3
0DJOEamu2NYGHD0uwelszjdB6nOMpLAClGV+9kHwinZIOv+GAU0KoEk9ZdgVmBWM01sc0Z92ZL6J
MspewExSLesQyecVSDqbtsWuzUf/IFkC4PTNXbHibQ79i9b/Jsm4gIVQVOdWwAUCYKYk+uOaQt0B
5IvD2bTJ/IcMGy2egag3XGng8XxZb3pzcJAvyjZ9SNcMc8dBOcJy43l0d0Y5k1UpmtHlYI7zlh6V
X3FMfOdXVtscvniPjg0Vg1ioUoWuqMLcULBSHQej596CLNFrcHja1gsZngGvvWfamf4+S8r+iL1Z
LvqKnkFKEs3ysX76HHK44mkuNkzUfKye1hqqSrBrVSInxUVl97nV3bmDdLrFsTI82WB0SGbEQYvi
GxTxCqN+4ct90bvZ+juqg40NG18O0li9qSjrJC2xRRtLRn9TyK0OEyehWWG8fJ0s0NtzAfyWdXEx
93n/J3DPk1EmeaXkYdyBw3ydbH+nFnRIuV6/rGEOPF5b7WSIr2k6tlzqWHTKOvsF1qxKeR6hP7QE
fhk2KTiANEEG+D5Lkw7WiApzZ5euVZJWAkbmrDIvql1ktoolYNEiyldJxRHHyUZ1dS5rdNsRtqyx
KP1AIijO855Oy1vQUc3vzAR8GfS/sf2cW49oTw6cehU48+1HAMBT3eZc39R7G5NnbE+qFjrqXCCP
HaoZOrPOn/fPcrKaNCbAiIfohz3AxlEBXG2c387nfFF5tKEXpc0UwvjxPHPuE5zMqI8JMnZG1JJ0
3iaoBwKnaKXYuRc+eqvn+0SmJGRMgzEsXVcphhCCxunkWB3wqaKCEzVPpi9GJFgo/bi6tpFML2a1
yQ/RS/GO/oygND+4S5Gn7PKYEA3SRhq3qcVGDylcA8YU/KVvPaJB6ELW1Cf15jbn4Kg4sfpqTIx6
JiNield3ctiBWGljXNvmWY/JQEWTVRXA/yLq22y2RAxqEbDTAm1z0DCRLVZEB/DaFbzsZjnB6AWH
nylBGNNj+GkktHG3IejJIYleLuS8S4GLel/YJp/QmAhjEwPx2naNBCJX57SCt1bbb+lraEuvpUHC
RaUi6d+Cty/PF8zILbjAEDcrwt7a+AdQIze6tTaowrk6G6AkYuRXNr8LlyAMFF0y2J4nclqUuHfI
qN+ynakobIBdELM3FrDd50eavOvBJUf7Tbr4miKhtizONVnSmZBdlsTZULT0/sDYSfy3Eoy2pH/h
6Yxb+P/HKY5oMQ+tx4BB4peg9bzSiPOWP2pe9NChFmddAddmHXwbTYAHc+4AJxBGjZtHnj7Y0Q9g
hDWOMUHXivgB1unNBw4iIgwP3rDG83mmHvn4UBl5nQdJJic56KyA/ZK/BIf772HyzY3YYKQxi2ed
313x+QviJGFRW7Z35WI8T+VyxjwwQlifswxgGiLOCt1ebwsSuo2pWOuXFNO0Zk3ERctxFCdTH2OK
9FRHj2wIsqzwM1Ck6YiT48zs0iGHA3cGiscZY5C7UGklbIihEE+Y9zZAxVwq+/tXNGm9xswwRljR
+k68IG9NvRqMbGIhvUKkF45inHQ9x1QYM9zm4hCggQBUcnQnDxCHxExXrv209AKHpyro6/jj+cJH
Q9OUrmNMiCE2z1LMWakyiFV0iYYtovDpQSFyTo4K1h0ybBLR8I1IEUQFZGg/06mztK1C0F2O2tx/
dXzfHLGJxLK7qL4+aJQjZ5NaqIVfzUeTnOFSf3T/H33509p2RJBRQMFZiiU1kOh4F0bITr9lS7Eu
6Dz94rE22baujSgxKii5CJERxzhFPCVkG86PJVANBrSQrB4FVK6hX8ODsALdj7nNe8gcQWHzipme
l7pfzAGxb/mPg7s+LL0vdaGbvOuj9uKepDAqCgj0Rjw0oLNql4aDkYCXYSeaOxUti/dlctoBGZ0m
o5rCUIrLwsBpPsfI06PBzukwz2iYrutu8da+dp5u3ifJFRVGS+XzKuuKGKJiXS311tjXObIlLdJn
yVryTnJSJY74Y7SVfJYC/VzhIVgNxTGQt9lppkLLcxu8eY+b0SHKMC/SSIeOF5B0aBaz7WVVvm+/
WuQuC+6WHN61KYxz08zEPEo6nGHxJr9g7kuRSWWTJ9vN4eBXgMLwdMXdIdEOVVNwM8STZvr7UNne
77yLlFC8gvpzaWOleLB1NrUrJwQ7p4bdq/Cye+Z1Hk9bnRFJRr/4gARNBawPpq1jUJr7V2jNL6yB
eOZeJOeNK4x+uSSYFS1KFUdrU3jXvCIzW3nxPu6/gqnQbKTFFOWnS4CWyFnmt3h3heyGlTvDPOVC
eDGqzX0yk/4a+rWxcAybHFWBed5wjHV9kHR0HrvD1uOPhk4f1vf3mbccV4I0b+b4fmFbwI+myzJq
p7cwh3qfj2kHd8QI845DgFA0vgFCaHI3rXgfLIPNIJjzmlw3O1T+t+qx47Tt/0VRfTPHPGmtuV4i
UQZNFeDbRLCxyBlF6HedLM8F+fjgogpMysRchhgLIs5NZw5TwSLnxqeSd4Vn+jt9SJ5UzFVUSMVW
T7kZAMaaP3JJefjD0swNXUdHP3JvN4C0kWsqYSyhMnzsFwWYAvC/Z0T1zqIpLborFuT0JHa83cWU
hP/KBozIMs/5fB0aI5SiAZ4q3pgYmS9PplevPJmrmFX6Xu9xyLxnucIuHikCKWv+lhHZSS0sH3H2
GJJ4+USB9dF+ee0d0fTJ03K5RMfpiYY2cGFQ/fr4AJabuX1FLLWDouHY3mn5Gh0CowMCJPxjPcMv
28ieCo22xQJFwGWIC87bod+5dwKMN1ELgFkT6B2DtU22kWQSLMzc/JIfs9Xc5hCbtIMjphiN0yrN
vJAuYAqe5wlbj5BM2Io4wIvJS09PgiJiZds/ssu8F384N/q8p6SAgqO7Jxk7KYLY9tceRfbxPBPg
thWZtxj0x6g/9QuxWArjHfUK8Tg3PzWpake/htVQ2jlQLwKW5p6st2El145h3sz/+UkJCHdi6eZq
3rtURjlVM60SJRnkaJV2sM7OYr84P+ipiaxYGFkelKJv6pKXA5UCYnxY0o1Tu2eeRzzpCnxzzeYy
hVY+i3EI2cIVtPZbiQ1h/lp2MV2P+ibd4/Xx34VRI5LUeR6prKGM9P7Sg3M/Jk6xFCIygw/i2iG2
dXjqa83tJuDcrMYoq8A/Y9xmBoIrxYXzISaouSyFVYgNVMCr+OBlk6bTBSMGGY2lRNgUOjSUHtrk
o0P/4HkA8+RoH47i1xjlE+dhl6kaiKCAmgBCFGVabv6Zo3o1RvEgVS9FdRXQNcUrx3BUwbRhyID7
ysPE4KlSjdE69Qy2c1aCm2f4o9ip0pEAOPx06J1zbLc08513x+7GTlqtQXevTzsHWjNaa5hLgtZB
xlbcCoDuLhdfO5RyfHNucz1Tjh7XGA2j+nUpzK44zhjLOqxwJ+/p3CXGT8x0Rv43Na4x6iVS5gEe
NqV1JavTRkpN4SNHiR0rTIlq/Xcx4bfIs8naPE0rLY2pkX4r3fgp2ACA8QD4ppbM1rxsz7Sb9Y/Z
0Bn9Eabn/8fal/Y2jitd/yIB2pev1OY1zuIkTr4InU5HsnbJ2n/9c+i5M62wdc0Xc98BBjNAAJeK
LB4WazmVlX0ByNoDs7yPHC/efAuO0/PTavsvPeSZZgx4oCd3TASw69Aixugw4UmNFeQ1jvHs32Qg
Yxgs2SxCCsNO8jAYyIugQNJBvIA3fYIricGNtpdNua1h/2ixuoYZwX+0Q7Jgy8V5ujI3TprJoIeR
hIkSq9GEhBJqZ0BNRUm44bfwamZ4eGsy4CHnZSrECmx9e7rsO5KvSgI+Ipnbz7xYdTFzWFgHP1CL
PM86rN3oRwWBM3Z2Bdew7GCXN6QcnbImOrns4C19bqPzndXZt0/1tZjv1pIyCCIYVhHEI8wEwR60
iOq2ssUk5dQ5u6BRWweVHYDs2OtRGCqf3dA2V7hRQ/gS9L3DZ0ri2hIDMq0kZ4le4dSPG8+rbGvE
qHhwKwtrZEgwVfG28ssh5d8nkZ1gnEzSVCgi7AkByj0GRq3B8Lx/fDUJZpdZ60+ONGo07FKbKsZg
6IqJOdzXB+3MS6laWesmI4U7qDjFXkGjoL86H3L7M95/4pnDkbZ0VubSGBOeEMQrOgvS0FVDcuds
v47wTrgv1KW45FwM43FPadGhKiW7Og0CScAHuRo/eDmmRbOYS2GsNI/yc95rV/8HBf5ncLiBnB7Z
LG6CfLEAey6JMcCxiqWkC6BPjfRgM2HkG/rabVroiPfDF94sFsaN8vZq6YU0E3r9qJllpFoejJFG
9+rkdCL020WUJxEPpE+eEfJEMVedZk45KFYgigZ3T46F8EVPLic1g7SXz/T0v1kh23FgSIhe1HTj
Aj96UiaiZ8jr0mxDzOPvWKyOmi8ic+HVYEEPzQs0G/0KLWRbD53FJiZfoNYxJJrlVKiit8UtFW+s
DZQYB9egL5dfZtEfnH8Icx8mkdxFDT15zt5pGgLpGFOOf74QM0AA9vOF44AuFsGYqmnhdafpqKZj
TkeUCdpZKC9wqtFBDWv9m2mJs5f0u//Er99imKMRWk0rmF0O/EJvFxruQZf3TNM5PG+MI4c9Dao0
SY1JjyDeIeFDiHFFZ5AdEizcbYUWL9/Zul03cnbsjAgFAaEChXDvepRpaVgN4IFHNI/eOQgLbHkx
3sU+zrlIitozkaWGOVZmCpEobAaVzfte8bKNtm/XIjJxZ9yrzm0dF6ti5wKZU6F0nWD2PdUxPVSg
UV49jD5HBG+/6N9nOvWjOqVtW0Kn07RLKmI9xPCWaN2o88mbIiQtX6L/GCHbhpOqeiKKHWz95QTI
cnRUBIDeaAXmBY5W1JpvWPu1c32mlWaKoS6fK/p+dET7ENlFReqVejQ2X0/GG50L+/8wGZanHXOb
Cpqsg8cJQqfDC+Y50BBz7JTbZJccwavCK31c5IyaGwcDHGFTnPNUotZ48rqnOHDg5mFkF3LCr59f
X1zi/mWX5PfeMQAiXkJkoFWIo3wkJwe+5sqw+yMXQBZ9ElORwYhuwd8SGYMcL9mg16qJUDLYy/oH
zdU2dix7qc99fy9qNJPEPEhaOVFDE0phAbXXGA1UaJ4S1uAp4EDVUrJLQwWspGLQi2RiVOX3MyZH
Wd4EjYpjrPrH8sN67N/qCmVD2/Djtt0v5RG/SWIchKHWBSE3NUjang7ex7F5fbTcXz8JXvogsU/t
nmhcz3jhrKHnTRIl09JpcoXZsECMiqoIremoI1bzIpDCrnrbBJmuWznPT+W+9P/Ty/nJA68lfw85
MJADyIaiiigk/L6w53HMpEQtRACyF2yOdLw1eRudux+YAsLl9rt2NDGg8k0aA/9hmdfpOLTiNURb
YCQZTvgPy7uQj5DE3iN4bNLrzMG3H/Wd6aHlr7TBv7La4ql1e5uXnj66DMVlsFBIhn41gxm8nTut
bPM+EpE92+5lt1KRCIdXLULi6sta00FMHIkUTBjdv0lkNrkRx/MwYHTHMb1HYtgwwLeKcDBqnsbX
B/jVL/xAy4Kv+00iczrHTojDKYhFmorcK05wpMxnCLdwhxsveRLfJFFcn61mnmYTSH4TWFGH+Oxh
mhz583Vltyvr+Il7UKYEgzaqRXm3lLpwYeiyJFvIDoPiCSb8XXBdyAqeeSkMSiOD18GIpx3odFyM
ujcIbsjYptlRRGXQKVD55puJqoCP9NXy7Xiw++0Kw25AiW1HL+WjnR2enI4XNlwqef/2hcwmdFHW
1xiJhS9sN0hMYFTFHvY21X7jgisQS2MT29xlKtHorE3zA4yMHa/ufQk+v30Esz9VoiZZJGKZQGet
ETTvIifhmSTmult0vf8w8tl+MBd4HIdWUVs5tMWru3uS37Kj+/xVffCe90uZrm8aMVd3P01w7SJo
1G4cZ2U1IB5HtjZ42G81opAIjY2ll+wtdBXAo/UxwnmPOSUwCOHFSFY2N2u89Oj59j3M3S4nuIn1
jm6z43yob9OH7oCHBWyXDenQ8khjRtvA4gRwlt58c6ls0YtwCeRLKlGp2/14d36QK9ACRs69uvbD
3YAwASZzRe5IMDgC5XuX7WfojNv2gwdti0Dze9fZ6pfYCKPBMvEZI5KIiIL49SrwBkxZtTB6jQOj
1GG/YWEs414fFqmlp5WI+xnHPYid7nGFwAS30W0Z02ZKMS8HuY3UWmivgjyExVOFSCHC4oMtoJ0D
DR02lAtz7qyx62LdUpCBtARkTGLRlVCwIKObbAp7WoXk4+BFJdFQenOXpqRw4KSW/tNm8O07cDbZ
7Rl0WBRh6aMeKXvTTl7/TfLqm7UxUFZeismKdJw54OkJ2Sv0eGG2Hv/e4oDIFfRnt4kRJyFYJrDy
wcMolSQLQmIGX5kTxl5U/OgDEk6OEBOM07A2o/rOMbAFn/ablgyEFaWldmKA9UcwSrSFs6d+qmdU
iU6Fxzs3nNtLZUAMDYdpLhl0qx06ONQN0a2/o8+5dhX5PMik3/2HXSmKLlqmJGsGW/gktEJ76Q2s
ajp6Fkn7Oz34IW4Nw/036zeTw6yfMUgBVg9yXjwniAmiJCJqh6ldcgQtIsFMELN6vTL0VnSp6erR
Cz7ZtN5bhNvgtpil6lq4h7/XjUF2RAwbLQggprUbxxvvlG0Acscd+bnGzZKTVbO/Ri7SPTdYsmiJ
vyWzrbaxaoZd10LygLFor78CL/yMyTTYKQCIO4Zt8dDNhDEPgVYHF4ZkUbiT3Yt9xr0VAGYwPOmJ
m81feJ/OV/TqrczOd1p2EcarQC+F7LcSCtk19632eQEM3uox+K0ZgaapJaQIB3hXb+iGRr0Lyi/s
2/axFNL6pg2L11YNBlhq77phO/KvwAGftlqiS7ldC87qk5a6nA8PDxypi1fubLsYLDblvEr7M13D
zk4P5q715FNz55TPX4LzGfnc8dVLKYhvajIuZGZmUl0aEAhSAsm57NuWPH21H8Aq7thxaREXZ8ox
EHK55KKZaVQWhlK9V8RbhyQF19sTNz64RMD4TS0GRMQpRhNCBlGl03h0yum5stFYbBHdTlzhMTtv
J7t++JqeV0+5/2XQ0iHOLUAl3MDlq33NTgOmDEWWRe2HvkMLW//5wqtAW3rkz5W8/n0mwgQLR1Y1
ENHa1wnAeG0LE1rbv1bgz7Q/eVQ3y64T4k4mXtaiJJnMkcgSTbj06FU56pu6JP2++JXss+ef0WrT
JM5Te8Cbd0sTmpyVXCqJ1eWZXOZQDEYbS2UDudFue6qPCEgpGwQy7CcUEXIO4ELI5pso5jiI4VCf
LwJEJSQ9SndI9z99co74IiLPtGFOQRKEdWmaEFE6+0P3arholXtapT4vXrj8RJ0JYs6AWYmp1qoj
PIN6hcBkRpIvZIXQt0drCGW3Non0WLutkxxdt0QPuic89Hjmk2deTfPSUVAkXcT4NCSQEJrBUZnZ
6dmIxEDTJxqMKhNbqYjDc4IW4z6KLOM1JuE/Kkulf0mS8CI2Jj1t3mPQuQGKemvf/nroUYSCFmDO
Hi45XXNxzNIqWhGPYwFxCXHe3ydy8ME+nZK75xW3YmjxCTqXxTgqwijgEr9Q1fAG3p8ORw90136w
UsFwguA51/9a3K3fS8k+PlMEfk0t/WspdXvI4AzhpX0M/cEFxernQ8SLpVzfdixUzjRk35mpEkx4
Gxg432eifCTTRpDcM2a1b8ztxvXR3veL7AJytyGUZUjXNw8OQnmf+iNo0X6EYCdxOLu7BALz76Eu
yMxeZbMWKomuuJi59WXr+48R+Ht/vtkjSiG/7Eb2/lUTrz6Xybg1wqjEWnrBGmxPpwhBYvJ6t5FX
wR3HfeKpxkC4qQhZXaUQg9PfShhtdR4eGvlHKNhi7VvG7vZK8myXZew3FD0MUWGHk38MCR2E5lqx
vfZ9ghJwPPVyO/4FDK+4PD1LnoYioyBFkmgwWGdWs0MuEnNDAjxWBDArkxNI59DtWAxkqGykZngG
s+STzsUxq5p1uJ0uF4iDE9XthtiOV/ZDgDa29e31XD6av9ViLsLAKIruQg3TeHxCgSI6Rm///uJN
O1eEuf7kID2DcEuAIs4g29GT5OunjfqBufer8MBt7lr0sefimKswbGQ9NinUYChu6jiluhq90HZH
761ab5r3Fbd9fIlpEcfs9woywJ3FvYkWCSiIRHXuYPwPZhBRykj/ns4OsGl2vCem2xLd5a3t0vNo
LprB8VFOQtlMI+n4Mvq4jjG8MemJzjN9jomwZep1YV6UosSSNk+9A3IKFBhwIGTx5TxTxKCKzuCx
uvTlOGHMCxwYSlUJgnObNlM+mjuQR2A2348njGr+5O7dUs5/vndsdbrSncehMEMsoNO6AnYOUTuf
57YvJY+/SWGgI59kre5yWMiL857GBHOaw3uRPIsEtROhQ6dj8dxb+ot/Xn//2CSbJhzMoVRqC+vZ
1kQiwXrKaK0GMgjIuX5xNm8xZaBgbgbyKioqa1iqnniq9WrQMunYjrYjPks0X3VX3Numx6PvW6o2
1eeiGDDpmkbudCuV6JXmiOH6jKZJtz1sRsnllpotIvBMLQZJTDltMD8jh22cnMStV4rtgLeM8zhY
9PpmQhjw0Puhly8thDhmRcSf+uope+UAML0p/rCFmQgGJDq1nNKkxvb0sIVV6B4vpLLNtfEu2ZtG
51K/LFv7b3ksXFSlKNe9iT1CPk3ZSqvyvszssipdwXKibDtMbteT2rMSB8T6conOTSV2i/b+ttpX
9/yG2iyk5DlmZigImh63Fxet7mUHVKEd021IXgIfPQ4k/3h8RDLZiT0N9FL68XxCD9l641ZrvSDt
Gl4+tyZnEbBna8O4gXqWl602xtKxNEnSr6bJRqhpJF96xrnWeSfFYDDHqjQcFQG7kMtOZKGtdBU9
rDbPm6okXO49akG3lprxVbS0NbLziKWmcZH9fh2D7Kwj/m73ttlwWRqXavjmGMA2xpyFKUMoF9L2
w5lg1mVsq6fglUchtxiZUDRDQWwC3BY6O+5cb8NGaeMCx8YO7xSn8oO18pivhkeVDt2t8ahFvgz5
E+UzIfrzbeNdvg9nwpkze447PVDzSoIXA3rj/UG3D/B2HxvEtmp3sGl2fuWoj//q2vgtliXZKFOp
ajANSzpq5Spf3dlDaKtblFXQ4SL/KgE8W+BrxnJ25w+B1CiBhAVGIcu+8wqC8VtW5yD+v+WSny1a
qK4iyAR+PBTtMOupKSCfCMaa3hue7Oo2HryPPwnGiW2evkCUenv3li/E39LYZTzLQdlm40VCcIkm
5cLN8EFbVJPSQR0BR9biBTKTxXhOVmaVk6ZAs/0+Dh29d1UZRbSV99y8PyUYC+PzbqzluMhMIoNh
cR3k2lRDO4V0Xi7buw3obd3BlS0kb5zP6em2hpytUxggi+syKCall45e7+cr1XsSOdO1udvFwNc5
SyYh7SGhFpzxvgG/bIIJOustr2twGZNnK8e8tfIoVpU2x8o5CNOdXSSJ0QaJank+Ofqiyz6TxPhJ
zQXcBdplkBBMOjn0pXqUyLF6Luy1ufN/2HZyWD2l7hO8T16dzTJuzkSzblOr9YncN1By+75/945j
RTBJkdjpKiIirdV/WPFgi3cGGCdqSrIyUBtoi3XVJFusyPk539Lu/6exIU/xpv0oPm5b5WLiAawQ
fyMKO10+koxIKS3IFH280FGe1rvnvVXbgm9fyk1q84Noi/7ob4lsEK1V+tyINJjpC8h7Ihv18pNf
rS8fJu9ZeT1Sf9znM0kMpsT13+upFWClQIbDo+j80r2hKmmfe9aj9vjr8Yipku3zsBIiFAgVa71H
9or3vqVmeutDGKiRi0atB4naElgd6kPq5aD0O103lVKcopaDs6ucc8PylxhhXRdpjBPaoHLfe2/W
FrkgbL/t4Wl4G/0DWTqOxMWX2mytGfBJ6/ZsKUNLT6p0wIDr8VqCph6nmvvKVnjLyeCPfIks0Zwg
q3Jrjw6FOOW70TbBzVwQNNFJPkjc3gbXffVVUAqhtwYDcZH6sRxny1tonjEzAKXJqq5HIY5PvqM2
9nGx9UONA8t9MVKdbpkQA0cSSuCzwILOILJXfdAmgnUtfi1xR+au/b/aKwNETSBJuWJAWJza+633
UWl2WfrmnYOq1Ng+/xuGbX0GQirj1hSUu1EXYa5beId4152JZeOGXAWINt2206u7e2Md2QmZ5WVU
teJMb5QXp9hEh0uMrq/1+pA7lS1opPFtOInb1I72YNxM95/cqtjrhI1bX8CgUpgFsa63I65pb7/F
1Jf94WJ/nEmyWVNSeDddbUoie2/PT9yuM44LojEwFGaDmXchYGjvoB738sq7wJZoVub7eP37zBUO
OgmjW6UO+9h5e9SqKV7pFc+95VouKqfwanvqP3Lb7vwNSkD9n519/3if+S0qUp8jcPiAocOffPFw
17mYeJ7aq5eh9wfOg3oxsooxrDp9DaGQn60KOl8aQ6hGkSKVsEIDc7oenEviaGdPSEm/tl42Ncat
bx948aXFnPRcMHOEhy6yGim8ChYfNJKfCRo+TntxBPnCpn0Tqz1a63khyUWvcC6VOctVmFpSBbKh
IyKDp8M+e0xCW8pQTadyjtaiWziXxJzi7NzoYEqikizUuat23tgd1nKjuNLeeLt9jhfrQGfC2Eoh
8Gq3apFA2BYtSGHlJe/RQT9mkdOu7cLAnVO5K4wEy5w7906xN7m7wsHWDcK792iClj3N8+9gTrMY
4eFd1FTpOnKEx3QkdrmhLEa39V18Sc/lMGdXCvNqyKwJ+qKN7HCo7EdMvfIN2yUb3G20Pzu2eanj
JbyYy2SeLG1TdFE1QbehtT+8GMkAFGxvuBzpPBO9FuLMYKNSk/+Y6LZ5Uvw3UA4+mDbvpqYOyK2N
YpyGLJ5CHZuFBbQO+32CXmxU7EYWLWv95Ocs6Xbcksb4BXFXVHoUQFpQE3TXbzad/6PcPHCsb8nN
m28QgyjWuWvyJpSko5yshUfko6fIDgRex/dSg5A+F8NAiNZacpeb1PZeUJp0QGnS+pHcv7qgVgKj
0JZPSM3bKwZJpkGKL3FK92rbOI4G4odn1FcfKi/SUH/Ljaos+a4z/dgijKFPU3SAQxxYlCwv36JF
AvNmUBxx+wwvphB1HV1PuqbKksb6HtKkRZICBsNjMa0MGsaN7emjj5znDVL4MXwPbgRnyVOeS2TQ
qZEKISokBV7jtkYRsYCCBTwmEQl7eBA4Ce1FW5wpxwJUGU1t21MjwSqqua1hEV9uL+AiHs1EMHhU
652AaQOydBRaUu21VzDutPYZA2//1U02E0TtcwZI+SSm8bmDLr3tpPeFXdeE9tFuuaxsS179fH8Y
UGrCyOiCM/Zn2wUEXvbmDtOdk8PDE2UP4maCFu18phYDSoIiNPEgqLirjJ/lm4SBEJnkJKKD4AmX
N5FneQw0RVHXqMbVHLbe+2EiFcwBGWTQG3BfDzy1GHiqxMICwQEWsXTAUjQ5hW88CxvABC9BSE/L
H6A+Wz8GlkQQRBdmo9GI4b47So8b2XmmN+9tK1+MPM2MQmdqworyXJvnHGIQUFb90/79/bBGGwZG
ne5cZCSf7W3k3xbJQyaWAbJLhLwTE1gGGCD3NZ6yshvVXny3LWOCx9D/uJA6gxW9WbeKJULcy0kg
6hrVBajYuK0SB47YMpfIqIZGiiEiikn/S0TVhN3JPItYvhmRMTZoT7WhWQwihSMGySRg/MWLKvBx
N6699a/7s+3jYgT5ko2BpPz42aLHOZPJgBMmOKpNFOo4xWj/eu92450Ain+e73d1uv409t+qMdA0
NIMcVRcqBq2boPWbSOlhuDZiVYHNK66hYHBLFgNMWd13ZobXwxFk/NJjQDbcR9+yOfzWhoGjs1xr
UlQZFPrwNjntK3c/RCD1VfbqKTuU/teK78Usg/tvmQwuYcZRDf56aIVw46mWSRMRw01/hCV5Qrya
czcu4+1vYQw2TXKjR00KBamw/Xl9+zQthon1f4xOFxlMGto+jhMFuhjeB0qpHx/X+YpGw1H3V2C+
m80Rt+g+z8Qxfktpqn0waRAnwJs49W75lG7rF3C5OBxBS5BuIDlKyZFVFG8ydiH2UZ6OqMZAG68T
vN1nDgL76FvkSFm6oeZSGEsY0EWQZC2kIJVgIaivEldxMQ+Po81iTeFcDmMEcVr1ylhBznWODMhG
jmvUw6Lf98cPDFLnFYMuFqfOxLEXVSJPoOHPIA7cO44Xwp84egeDtKhh2Y8PKFYwyIG2MpDHy9t4
X2rk3h13NYamoiV4le8fqlfwHd1e6sUgy/ybGMvJMBK6ii50Qwdnf0SHPcE4WBQNAZFBRvpp7Tjn
Tl3CrrlA5i7TBiNRkGOX4X3IfjIS9R3eQfaFDEPv7g/kvH8s7NQ7rh8fQac/2PELYnyaDYb2zEIh
qyu5bk7ubOTOeCx9S4gw/zDmbiq1QZDrAh/2UqMMxOLzDS7h21wAcxGNeVu0Q0mX2ttf7FQkiv8X
s6H0xruNFsMfc1nMbdRZQ34R6TlF0SoaBxEByZ31EYS34tvP+FUnxbpEu/1LFfBK0HirSP8+ewqo
TT9oHbVxBTPnrbvUvW2vi9HIuWIMAMlZGl3G6y5tT+8Rhj8/Gu4O1hpj0jw3LLF0CxqGZckWptGB
PYBZRaORxHGAy3Ks2w34nGSvoZtmJjvT4Dixix7lXBSzbp3YNmOOlpjjFhyD7++5A1Yb1/IzB53L
HHjlacUsIaiHo0HLIUr0X/Yf6jHxOLi6WKozV4bB70lr0HaeQkL51LnoLKCEEhw7WL4ifm8NA90W
Jeg3QohwKG5gYOsaBTr8GtjFx8VMFbaqbZhKVYmtjtqz5437Y3T4RX7SCif0rH6Nq1Xs87bnv0Dy
P6qxFWwTOIAGcWpxK532HjgXgYX+PVxk2rjHi3gs5nfm+jFwHMhmpw8S9AMxxrF4CEm4SSMU1xPk
An2MW7Sfyop8gfhcuKfVzJ8cW1yMZc7lM6hLu3ziSYb80UfFAkARxap4BfDuXmoOrMc8F8Ngr6E1
RjA1MBf0vVxIuG9ovoRjk/8FdH9vHAMXqQm2ibiCLgiDYGo2SVqQSsYk85zSb+zNF9roHr7OmA7A
OQtL3t9cOQY7SvjqdVtALswFGG++dSvx4/LBE8NbQwY3xuFv6N065sPJIvv2R7NSG1Slxdg1MA/7
tHqGo9vS622uGwMlmTREqXyGbhh6sMewv4JEP3iK8daPwRJdD5KypJdlQdJ7FRmQa+MazzqWHZ9/
rIOla9bqOmlNBSYIO9e89UeyQdfAtIO7Z9k43tHj3cZut+pW3qJHgrOKHA1Z+mY91wQgPiBl60nb
cGPZlXf2tqBa5MhZvv1/68igCVLFcitNWMktMplDQ3qBFlE4iGWBQvMja5AN589jXOzEmNkIS+Q8
WYMoWi20o6xpqD26EhVi9hnaMX7e+7s3N3KvzRgX7kOFcyTYNlax1Eakpum6DpPjrVFaCNaNJ+Ge
1veDsZqbjeftI4MwST+NRqFgfVGagfmxygpz2C82qvzf6KyG0ENlF2ZQ395U3n3EUj2nslEiugEl
0RsMGkjctcdfPihzdi5a8nlLuijNlERTU1QJL1pdZRxIK86EIKEq7icPISJUG5DKedX8DTRE2S3h
aLe0pHN5fyxpY6opfQCBCW+D4OGFHFEa7owK0ew70dvYaFS0UAjDi+EseWHofjZkTaHOpSZ911NO
y6gbMdMZRuu17wYK1EvesV+yzrkI5jRqcXWWlIsE63Scw0fvPXHAedE5mgtgL+/JCmUthQDEvOgj
A2UZeD+j/8lFzwnmGXHkLSHoXBxjGkLRVY1wxpKZNelC1Jr/4ghYrHGdS2CModWiAe0fkICsMTJ3
HySjHhBIBG8bHVcOc2ODjqwL2g5y8LI/gTkzso++8QDXB/wFHFH0k1nPZ64Sc2tH5zFFmOuqkgNg
TD3JB2sejhIvorb4NJtLYq7qtq4izJWdKDihWlC6gKJdbSjyR2QDZl+Hz3a/5BzMJTIXt2l0RY2g
CrarIuoRDh3/RuMcUzZmUzRllGg9RLS0QA++I7xxRKxfUSPx8PVye6849s1mFfKyUmLjPGABRzc6
e6bEHwi9jHb/oA6bSSiE7FJkAfZIa1yxfkli3xhIJNj12a4ksEkaqSM75XC8rRgHiNjkQlGPVt7T
RQRbRwxaqs3K5k1zWIzlzWyBvTfSHN3IOFc04nE66bYKmkpA0c49H+8wlZlr7YupjLk8BirUNknM
joKRc5JO4ldB6vUBlaqZr/b2hPai1aaQyHMVkYenT+5R420jgx/aZVKnfqTCnR6zmyhjIw83lly5
uX4sbgzVmMoiLAWtE5fHi03HqmX3dyuMkkWVM8fyeYCoM9jRjcEopxG1kNN+ADWjdzSdR58M/vMn
x51ZDE7MFWNA41LmmFqr4JSB3V1ZXX5qb5+3rX3RH51JYGMGU4eRCZgtDWX2uHeV1ZmgOfjpkXae
oGwBlXv+U49hq1teZpcD9WzgINeGaZJiLOLZf+AWQ/Lgne2ZlZQuqcQWv/7iaD+30RrxamQju6Oq
2WkKujuEebhZtf/iDf6DV2w7W5QGpiaE1zsFcTGMNAER7EfovoGz5YdrX9a8m5kDwWwDrQLq8cGI
qUdT35/vn3h80jyUYpvYEsmoUxTqUDsv4F8kbra6kD05h0QJidqBL75N4ATwTjN3HRnAKJNkUEAJ
QU0SU66nVeTQwd0/MGx49YDKnf/xOLMDn8RuyPSpxAmAf7P3JOdYYd6whknha0DVJw+qOHc0O+Mp
0HqtiuXredO8/Xv0GT4k98mxWAOr/j8cBAZASl0Os2qg4hw4iaf9i+ifLC+W7LAgwSMSYmdMnbwN
KbzDxwYPjDqYQBF7RWNEXrzDo68efXezuTbocZneONcLGy6ozLMy5gY07FFUc9rvA6SZC3dlxe4D
b/4FxzUwmTdKlTXNpCrXvQvuix3CA7y8zmJmfgbHbHigMwuUHNBnENji8VgGo/obcltPSBfw7pbF
aOpcFPNCSbKqHNUcxww1XSAmw9sc4dsQQ1DvzR0huzfMScG0HszqoYOBeFRCPHBhhz+hmjgKZQmK
ghDCS5165fu2iwopvGBoZQXnEXNlTr7xsmDjAp0Wd1oyQlxrI1CN0DgmRA8ELZb3Pnnd5T/gdz2N
r0/pQ0mZ+bkdZ4skDvPFZjyUNDP0wTAgPyE5KnBUJziTLzwCOHryHAaT8U3AOnMWBIViJ3LrmRuh
1p4XnubaKIMpoy4YmLJEbRRPjGml+M+oHHG4lzjPNWHnOUkIdZ6lCnJq74TiEbw7jyky0YHzuG6I
6hAkV23XXiWCzQtG8MzFYgIeHThHp0SB6BOtw/E+1hiChlthWNHJsv7wEHi+TgbMTNnZd2h8IJet
sPtMe8KL+LD7ibIjDYElWcO/pqGC4vF75AXEsb01Ks2wk+s7iVS6jWli3Z2Y7aMLETpX4NkP41P8
IY95KfSBpPe91g67wu2ACPGheDbuKicAOajk0tfxZ+ZEex7nAAOs/5FqqTgAiiaarOdUS1oXXpp6
2I3V9oyqanSyELOiMxGU4NNMPbWNyO1LakFPQ0SPtYipEhhTIDLncarqJAVj/rBrnGpfkh/ohrwt
gG7MDHCoSt8EMAfxoqCgVQBF/q5X9oUGPzpY3RawsGbfBDCnUCnMVFRbaKAng9snsd2CpTN0E8wE
RBQUaY4y5IUBGZ+d1elqrLN8+dBXU9IKEImmE9vS9lFs55nO2Rm21eQPKczZG8M0sEq1G3a1I3kK
hv42HzttM54asNsFdvF6exlZlPmPOLA1gKVPNkyLWccGFXeZ2sPiezu67/1urXkSAX+9f/E05BVB
Y7y9+LVb7O7AVVvuhK22zpzC47zDlg46tvPvz7DYIqxYVND/38JeknjdjehgUHS7qi9u1+okicEj
0xJjshVR57i/jD/KqG+J7GqnYp2EHdRP1+UR7/O3dlc+ihxbZa+MP6QwnpMsqfGUWZdhZ1526cWR
WiL3ZydJuveqPSnnwhUHjRTWh5poZOxMYsqkT0r39lYvm+/vJWYiwIGum5XWQtXjvc3NdvB+nAHq
oMhr2dTx46GsEqE39xhK7ujRvoGqsWBfQDw3GU6QPVaRqwzHKfcuJUG6OrVsMXWq1u8qr+iCtZqU
9jT55uQ11t1FGjinaxn3LGSgJE3XVZl5W2ma0WEePI5wK/qXwSnCzcUiTe4GEmexeYIYgK3BcFaX
/YhT7CGxtt60GNV7ezv/i1H91oWBWGGQuz6JcGQaR8YICIlInkEkJ/rRpSR6cDQk8DgSmRjuX2YM
pk0JdJuiqlmMRFMKWxUTSIbdWcrJkKJDt6lJ2v1qM81GbLIL7uLGQ7M0Z9Popvxxl8zEMhA16eGo
ZRHWcsAEYjzc0tdQDYgQ8k7pog3/I+ePQtDI0k2xViFHsX6YqZ/eC50/PieXqwVHb134fnHKTiFI
muK/Z7vn6En1+ENPEOmCzMZAmusaGJjdL3KphXGqY3nNs7hTzoLbl1+KonmTcMG80s4Thmch4FkR
PfW3hDIAmLZ9E/UphOZy9mAKhY28ih0XGyUlmrYNO8xYf1GNdC3ivEa5G00Fx+di4x1/WRXgXREt
jHwBQRm+cKa2NJlVL08SoF/Lcl9pjq2SuE1weZcqTxU7tzXGddVXJFScKGnsvMYIMempQyRcjop1
Em7r6d2w9m0abLKQcz2wD5c/Po7azOzj+joOBTQZAdd0zdOCzGms+6D1lcEJ6n2PJXmUxnUZdBxT
oCfpj10xJF0GKMORYsOSeUYj/z0VG4QIUfuNYqdZuK8F68c0aK5pCjyGFbrPtyQydqCMkVyDd2DY
aU/C6hjcS5thI99XjrXm0TYtA9dMOfn7msrZOY2qAaIumSt5x8DRHc2/c3WQZaR3u4CDxMuuxUwc
c+/l1TmPMa1r2AmSM062NDn6TvgSMqfEhA1uu8kiWM2kMdYcmVZyBiPysEPsej1N7SqsbEWTibbT
Yz+K9hdVwp9eFLGwcymhfWt1su4mXEe14tzG60U8MzCiCylrS0PPyfd11idDKMpQxqe0vtztNdT4
KRyz+dNOdZA1GRadASwqeEp8F1FcykEJC2ncnVIPrDx0FuptHf7ERAjQ8eu6hP9RrhOfZ+dvGi/K
eSwhwAjzo1Dbl8ELs4mcVbeqwIihvsll93lb5KJOhgamc0m0NBBYf9cpGMWumUJl3CmnHm/e2B6J
cN8eYl7PGpuWArZApZkgZn9ksVHFcYQgnG7Zbj7CgSir8UVxJHLeGKBrOq8v3i8k+nRS5Zg1Zd33
/0fale1GjivZLxJAUStfKSkXO9Pp3VV+EWolJVGiFmr9+jlZ9+HasuHEzKAajW4YZYpbMOJExDk/
H/z/yw4GIUJrguX1/hX9vVlgho7OyWuxwNSPRNSCTMyK0wuOw8c7gYmGaAz1z7p4/pqyhaVNV/nK
nw9lGKVDDx7FxM7jbrq0op/u3JtxVnevcCAk1brefMgfic+rdmtBouulJXc91RemtG7S/8/mvRlr
9TBYtspA/xvMh2lToNjSbEzsbgvUpYTRfMOXyAMxBP4gT1vxICq2NezbVcWBKeYcjvBFD/zjZX+/
xuc9eLOPTcF0YZchvgehkoIimN/x4NKsPx8kDCEPh5YS8GGsBpkG5YgRg/juxtS8mRfsorlgtj4x
2Oep/HeUle/MFt3UvoVR3PylCu7BKVZuXPhAynkdQSUdlJEzeRf286O/DtlEH8/AP5QJ9+D9zFwZ
zgMVGDMoNjn7NSLZbm5qFrHyEqb1ySH1bJD4OIiHKLHXhDCzXbpO3TXTIS14+whNHXWdntordvu1
Fftkq3wfd+18r2kQrLMQxg5nVnTFcqhzgjXrTzU7LFmTfD3KJ/4RQCsvhOai72GQ9QPQoxZzGpd8
OQT6pO/bQ41ZlfXO6XlGTlPIjQVFE/zfhWE/bheGBd8KwyG0/XCdtArgMAZFhdmFQEZP1d5sSKKT
BUGQlfzpN46M5oOdXAK1Pm7d+1HPP39zx/xSL2MN/e9Dh0Qq1ddVzt0p8pxHkeeRyXYXJnl2TN67
ZO+HWz2uLmiFqGcw3FJsUnl0W3C4tI/DeJXeF5B/DazEdRLLnXeznIAZ/vz/Db8+QaLwrbEy5XIw
v8Kn0UdQsLOCzQ7ifFuxMRPP4IAvFzb2wr6us1mmWWStwQt7qLI6csm3xn+ZvxFgQeP49+vpfT6S
d6YpJZ4brDMibtcrvBYWjkn/kFtPJH2V7V8n/YOWv68H+gTQwzaidhDUCB4O6z+w/c2pCdnQZ/Us
l0PeB3GTZ0nRZBwPrgUgsRs2jY7qVEGr8jDb1l39OpjuAn2B/fH9PX+BB1nYc2sMCjXfn9tFLbSe
jVoOcq8TI2Mtd/W5gih9kPfsKo0e+ofqTv4pXr6e+Uff7Twsc+BdIKhF7eT7YWlJDGEC53f2ue/z
nm7tZeO63BgVNcEVvf96uE/ejffjnbf8zUJTtCGWbQhbNJOjtTx0P3QE/JTEfhbyetkDL7nwaHy+
sFhQ5gI/DYM1AW0dOKUOar0chs2w8RPw3xVRdv6zdyG4BToAArHGr2f5qQ16M+TKKIS9M3VirJcD
iexrNw6uvD1amC+c2XW1KM4KlvK/o6zpUdtAFINcMEqfVCcagUhQIht7uv858O8itiPE6ZHa6jiL
nUttjp8e1jdDr17iYCbKFAQmwCxNlLkN75aWU+ck5/3XK7nu4/owSbo6L8w3tqcxkku2LgUza7nE
3rKB8K1W36r0sZZe0g5bSgQo4uw9IoVo7vam//n1d5y90g9m/s2Ez8/Am2PbdlXYTQyHiKXfM/az
mC7ci08t3Zvfv/KKw8XJjQTZEfayrO/D9Fk5J9rEhXsp9v0EyQkADOIqwM1H07G/WtCq9dJOtTg1
EwR63edlN/F6Z3YqDjanCupNdgRDsKmuwJ/SvVwc/bPn8u3oq3UcRd9BIxmj+1feBtmDqIzkJju2
uwCyMudkpQM9zTZ2j/nR2qN3A7fmApS1Lv34d6LOtGvwIxG0+mxlgcoKZMmiw1KbTZdYp2kTJmLj
xV1S7+kMbNYfIxNwQM5UbUZkwqOLYMdn5gFa8W5IbQf50jVNHdJfczfIYTnoZwMtt/v2sbqlP4Ih
rm7GF3ptIicaEJFU1+PJXLCG/0pD1wf57dirgxZAPqhySb8cmqTh85Zu2317O+3Tv8OhuwPs4sY1
WjJF9ON7HT17iIL6CHrSefK0vXl6CnkWsehecWj7fN8+dnyfceR4UQWS/DiIaEoON+0N3XiR2T48
jdf+/SWf8jO78/brzw71m2vYLyqgusTKlcBqzHV5UBdZ5M7n/8MChcxBj6rvIPpf+Y91h4Z81S2w
3UIdPS3LyDhduIPwmEpquljHcuw77lTdEGm/TlSgm33Z9jnSQ8LZ/O+tDmS2EYH4KDOBA/9+uoYM
9txkdDlkza9Anip1wbp+tDqYJENPIDkTN5C1z6FIaKeu9MKDcaPb4tAfqit1/HoK60pUXDeGrosQ
j29IgT6tHYyMdq4Kxjw9hE/NM0nkRkeIEqFVTDZ0P8c+TyRXyaUCr0/MHIb1PEZBcAFy0nV1hCfJ
UHW0TQ+bWibLSwlulAG9uXCpVBdtaz7v3ReQGpM0XnJAR5cIPz55nDG+D88KFxxmxl1tnVUKZ+xL
kx6umYr8K/ps3RSv1e+J0z17Zccx1o/Nrdnmu27nRc4tuaku3PSPRoaFDqO+GxI3wLKvzFwoz6Kw
1E8Poizi0AIOcOtZtwDIAGiO9EKI+Q+mfH9r3o+2ujW2qW2mIQCKDLXm1in7YUEcnp3odky8TXbf
oU+i2PoQHgUsyB/v/Vjw2xv0zb/c2FF5O+6nhMR0M2wJigKWhMLufH0MP77fDM4tMFzKIJDI1lg9
k0sR6EKkB1mhtcHs+/nCA/6Jo/J+hJVLlJFapWay2MHdWhvvW7fVT3XSPQ0v7Km90ZCytG/lJSzt
E2/6/aCrxzwtyxRksphWd2+uly1OelKhxLD63zLknG8x4BA/sF2gCMRdP5rhWEuwtyL+mWjG++am
TJzizrULWPqvN+qzi8sIc3BpAuwT/efOvzHxqTajCaRtHcqZp0d5O+yda/WgjzUBUxPZpzt5Mx+8
J/danNIb69BccA/WJhEZRSdgZ6EK5rq4v6tttEt/mJrasQ4WIDqR/a7qgSs989bpIt1cmOxng8EJ
AEqHuQLKXg2Wkpn6esnRPt3tq1u8LrtSLDysmlguV1+v69ocnOf1dqjVSTFz29JaFeLopOk+m8Ke
W421aToAdUKUPAdKQMSlEGUdXK4HXXl70yzqtioxv/bxFILo+OjvC1hbHNGfX8/ug1P3n5Hcs7lH
jtL2V+YWUKRT1dLCeVB8ONCoRr1mHrfXgHQVnBYUwiUt15vyxG673YWx1xn39djnXX5zYn0wweZ9
j7FBQM578egv23HcCZAgTfVfsdi8zn5/PeSn6wr3nbk+8jm+t7K2s6Zp0FlYV9tsqRc3E+HkW64F
D9L7eR9kF+7E56sLo4mMN2wonpX3M9TFSNUCHc/jkqkHNem4GSpudwKw2t55kuUDzZ5EyqfwutGn
XN2poI66YTtUksuZD/UfumT86yX44Ff8W/X/fpO7ygApG3LWPsMaMMkBMJ7Sq/5YPM1Qgt4XB33I
b9RNv6+PGeEXCxA/u0uMOEjXwUE6Y6rvl0OaseplUYujx+32mP+qX9Lv9akHG644TFeLs+lA7XVw
niDbus8vmIx1UTJeL4z8ZvDV3ttj089hjcGbBLFiMl2bU/nDj3RUHLODJyM45/P1kJCHG+t2sPhY
Xlj48016+9JjfBfi7CFxUPUJ/3jlgmsX5rEfXXEU1bbsT528m9Jbas//z2FWF9qpxtluegzT/R2u
oDf69elZuwP/JuG7AQ0ctEUD73u/g8SzswoOEgxvOHxPs3Yv+uICoPcPflkvFHR5XMDfwPbBTfZ+
DAkKVsTZgzzm+3Bbb8KrJS6vuqO3O1qJ/7s7ajSPXrF4OdZ3OU9PKVCaMwlciySVOjLk9L+e8mcX
xn37PfT996gqbHrf7pHdbp+H8BV5QK772My/2u9h8zR3MQ5POyZW+7s7FD0f0CpePnnAdr7+jk8u
z7vPWC19yLLAyiiWRaUpZ+nCmXPnWnHRXznFNvcujPYhf4ud9pBgYUhV2egLJ6tz1JZgYhR6yo5S
c3RfRPaLqfg8g6kY+WmOTn/D68Q9TQkAh7/zNYllw/V12l0UUDhv9+o44EMA77pwLxz3n9/z5pUY
AzU70h8hbjI9ULCvOzejaCO0p3K5K04AP4/epRBgLSF3thUeXCgPARhCPGA+77fcnpjjT2zOjmV3
CDbNpHmwaYOr3N1kd1O1c9jGbWI/fVTZb7EpuQwPiId0eGEPPoDr688438Y3U7dUWYzCX7KjI36M
6GOuUS+adqfyNi2Rvb/u60dax3WV+G4PDYSXr8/bJ2+lD1wfNdRo1UCObWUvp1YKmOogPxb+SygD
nnqRZ6e8eNVBzjM7Tap6jr8e8t8D8G6vUZcA0xIEHgVC669jL9ujTV2oZjqe2/g7wCN+1EGKkybD
rR8t0Bflrz9vv89xgQO58JeWF7EEMfKU1KhjWOCt/LGigb8sEFpGQTH6yVg8IjCCKiSce9CZ1ADK
QCuKnpcLH74+o+fvBhoQOgCmfG8t1b3UrOh7lMAeh/oxswSvW1Sa7b4e44PpPY8BDx/00yGlkBF7
fxgUmHlFqofp2AcQqu8qVA5fQonsNXNQgJj/jO0RRqFsjnmsBumNNSom5QxJltfjNcTQom9tvPzq
E7ED6kmjnxN/yfgrdNf5Nzfhp00Vb/096nqhD3di3OZ8D+7CXwOX8csAqThQFjg8vjoM0Xcw612N
G5f7/BbQEAJY6ESci2pu7C3+s43/DtGPv2cKQg+0lGP01z+5kNMA+wX/PWw8/N2o3TyEaMyAcuEe
uuQA2bwTIPrtwdm+jPH3ij9Brjy51LX14RqsVmTlwoUtQSXqLLAi26V79KyY/AKlHe9AnhnsWXUB
D3DOC7y+AW82YJ2XtAY99m6A4a6Pr6AZigv+rPn++Pt1v70/QrVr3yb454COux/bw592++1SB5B7
6QtWz2+ZTXk52vgC/9XE7cGP9q+nzZ/N5jaJE9h8/pBAWtHnYKfcJTeH6HkHmkZ+y6/49geE4i8d
ybNL+NV60Pen3p9dVwQLvqbgTfItiLoLJueji/5+fz805Uk/y9mIAUy7B+WwwiP3t/9j/fL7REMn
Hod+vyTdtXtS2Z1Vg068+uaKC+bjo4ux+oiVoe/CMLPLBh+h61uC4lzUOtOC54bDR/fnR/nbSq+1
B8zYuhao/UHquKjA03LJubu02CsXtRrSVFQuPmPzXOFSH7+dNCcR6DJAfjqDxwCXL8IZ+LbZ3Bu8
/4dtcnu1PTyAgyK6frrDDfx9afs/vsQ2ykncc7oBwLKLd+H9/qfDwOY6G9SxpKiP2XfdU6ch+fOa
VS82HgmoAJXkIKAQOR/HNCIdqu07bgCbdTHL1YV9WguTnc0jBIZRr0dQeQiyktXdCKwgHz1rUcdz
w3kcm724rmLrRp2mGMpg3i7Hy9TE9rbdhXsskNmGaGmDsYxbpEqbzd/8aJ6qS2X/n6wRRVQBP42i
WhEe0mqNgEdA06+S3TGrNIqYdSOOeIwgb1unZMtoahLqiWZrz5NJTLuYX25F2b5iGnLdgVKxmisJ
ZTOaJRWby+3YaetIAl8kS0YudYucj9D7+4xvdSHgc4ZXgVatTvpE3SXQNO+Otf7eO108lA/51EVf
P5UfTdh5EOwUgd8CDaqV+9YETDYDwyD+GbV9ZAtfdIQ8ua8vWI8zQ9InE0I6GfrrKHw9n4/3B3TS
VDdOa02P8GogzQOSb2/hfZrRO7cX9g/hDvmvRU6KRD5xB3QwW+bPPIe+2qI1KZV8nMvq0I4hCeIM
IsmvLVRXb+bZyv5qVfger/XIEBpDom2jarjjI9PpaQHU99xWY43WxdErKB/aAVWUQ2sNYucgqbId
LSqmrd0vFdphndyLcl9ODm9ShUIbjxT9dl5wlng6acveK29QL80whlWsnBYE2/nomt/NlIfgoG2k
s68ry+kj2wxZHtNALc+k6bquiIKm1HN98OpuaiBonNkk/yudIBXo8QtTFgwoMe3GZaNdr9L7rGfl
vMmKcKSgn+j7/OfcWx6cOcdpTZx7wwJPIpstE/nCLHPL58LJQLFUF27HbV/6Tay6LPduXB3qct8x
MGhwu87qgqcORCxi31NLGs1LjurLYugckgwOvJ3IaYqw3NLF77MdPgXlN5bQ5rcROD2oUna1ipDd
tVFmT1ASFwb4xXzIffOiw3TCpfZM5l+7o7Ucq7Kz5V7a1XTfnFWtea+9+iCVb4Z4gLjR3VQS8bLk
pfnZuiUlkR5b70jzghlUMS3hQxNQ1mxzQjQo6WbQ1Mb2PHixp4uhiETd5d12qkNoPeX92P6ZbI/Z
sRfoVsVhSCDGoJw5zzdz5hQpYj/i7WtT0j+Nx1JrW7mVhfxzZRVJpsNp2VTBebsnpw88HqrSyKjr
LSO2AfPKxzQg6EeimScoL3widdyL3HOB2BajGxlWkTIBUwM5qo7Bjo1tUZ+qSqoHzyituHAzJ9uU
kEeFEOSs2judZnZ+vUi3xZxqabbZWKd2pC1C513QMHM9TmS2owmtNn8KX2fW3tFpCVS1NbTbaHSe
5HzWxPud6zbQ3IxasYRajnJ4OxHnrnXGNI/k4KXTrm/7oOdt0xE7Zm4hf+ky7H8xZ0BDUm51puG9
N6GdRlehebY6e8j55C/YLyFMTyLh0zYD7rYMZQICtB5l8+7AgFS7RftUFDQgvEHqb47BU5Q5cct8
MfBxAEJIQ2bP0TwPGUgEJZF/PbRJioi0s7etc2nbkWMFGkMSFEKFGXZjo210PMR9FqJS3lnsfr4a
s7a3jgF6Y8NjZ6FvLbGrTAPB8BaXRsjEDD+msWWPU0r8uxHLeNcTw7aqQi1zVOXD9HsQcwe2ywwQ
eWSTBbm4TBvneXGz/Km0JGBFDzpGnE4MWFY/CMxfpzhiPJh6/4WUY4AdtYPmD3ojKsRIrbNciTzD
1Td4/QruGPQSoXrfdCpaUq0NB3zFFA86pdEzNI3Fs90XBo3Ts2h/TtU07W2rnMEwU3ryGkKhrEnq
cBAsOveq7SbNpo5jFfWIL5iRWGusrONYk4XeTIKiDylI83SJl7SUCWna8+OuPesIrXLgDgUIDZ7q
2iv7wxBShYUqMgvWjNHytzJjk0V93+Mbs8VXYWS80s4iq84o5KM1YTMKNcP0EUUdDXIhKfoGeN+D
zYUHbun99tp07OJqlAzz9f0SdYhpaz8F6FycY6AP/s82MHD5lk4XSyRJVjxWWTn9qMemkGjMzYN6
V8rzfiqWIR0Z5HXHy7GVzvl8wRYwatorK0UDCi8qH7bKUOVVyRIsxNnlaNH8CTZuFqDnKyVe4tiN
yA6ofe2uSDGnSNsgFBz5SJzCjlx3xh4MIxv9xLbz2YtRRToiRHYXU0ckLZ1vvm20G7UOeFg5a2fC
kgrr2/Is68K7Pq/gXuaF6PeVL/NnWTaBtQ36qnxhlWO1+5B1eruQqa+3pdeAOAp7YhUbpUsWHqVk
WX7nEhiM2OpK2nPkYMbrCWbjDA2hi4u3ylfHbmm0v10myzywurBugAYX6mGkVpcfLNJrG0WCrrNF
05RAhx0M/jfkoseZO2Ds/Nn1ATMJ0IHsx4SK1IdZ553D6RB6d30fmCYKq6B9XIxCQsSpJ8+L0FDs
oHUpKMmwDeEvLoliPcDkTEx9uXfdtPOwE6Kutlam/IHnotGPbYGc+872e8vfdt6cniYbj0zkFwMm
bbll8HPqqqY4LV4zmKhUaC94IF6LRIXrpE19nLo6PNZ+naMIvwm0jB2taBGNYWP6mI6emK8tM0oZ
S2IPPu9mp6qSShiGPDoIgFVk43zWkY/iJSxjnqv0tp/S4BFOxmhzBVuxXJeymTFe64Yz2r6NqCOb
AkCOpNN231EDHdzrbJTfEa6NOd5m28m4x7KpPXRj2vS7orSmuwL1mfmmyQjcH+UxjYTOMlsJIb0p
NvV5MOjfhRTXuwi9PRWmHiOH5oQ9o0tksXgo6CBir2r7gYeWWV6FR7AIKRY64MQa3R/OUFtOVKHx
/yiHuqQbWQHC5alN0mnvNS0bImQGswzOeT+LByDwrIjLvpNjNEgIPMAeaF9dibkQwd2QQRuN1yUJ
oEFYkwEUyefC7Bim3EN9EwlkhUY9HO4oZV39HAqf1FHRTRaqo5Uw+dY1tVslRLTi7+QVU52UuRec
UEt0Bk2cYCxiNVrK8M4fG1zQDIVicQoctI2tEZyxiteBRUwkHIyy7UWDUgdqwZuZ2laaK+wFOVl+
PqfXnd2Xcuf1+Ol2Stngbwdbm8cgC6s8GtK6I5vGL4vmWmSZdW2lov5d5Z66n71hnmIjFSoKfFH3
WcKEGUMAitrt9mxx3fKgrflMjCAqEEKAAQCop3boYG+gVzvcKdcM4kE7RdOeoCovBSj0DH0qjQ4h
Foy0WXftGzoPC29nO3DQYNeQ7LkyEwGQ66bIMMHpgLkxIFYbY9eCgxrNZjGo6TB1/6JHm/xdBlVX
0Yyml3GHAtgMEhE0Z/YmNY2Cmwf3E0U8pTNA311qf9j0hZ1dGY9ULNFBE9boOjajtxOUNuJ+qRiV
cVg3FcK0orfVQzqltojJnOZP6DLRYyxIqtxDMARLHi9dX4vtIluN4k8Xv3KPWAbxrz0VQ/XDEiwQ
DynuUMktCxVh8diHI4FzVcB1gqMQBuP8oAuwUN9U+CodD8HkvBicjlea+na9SRf8a5RGlHc6Q3TJ
GSp5vzm2NcnIQS/NfQeer1+eIaFM7DQs70okDa/0ECJMGTJVPIgUhKb7ti/JvTOFyP+e31t4lIqG
v4ElyFfkuOb5vkyLEOLqpWjgOfStJzdEVksdyd6WWeTVWkCRtxpAzKfhLByZINMvVw0hFKazrmFx
YbIUdXZ+iz1s8Yg5IDGGKUANiih/y9RGT3mp+/ZvqXT61ASD3SUNTKOKnMwLDXdCtOoh0dSKLEnL
wJF8WEpkeOdqKDcwZASUQHkgbnIUGsFnIQ29xRviK16Ec/Vdz/BweMcGxBNzNuIeTcWyzLwUWGUe
jplkCD3UMP+xTZDf2UW6oM/PlL8YrFqaNN0Aw5jlUPQ4exnshVaeD4fD8qseXQXOfGRZJxG2EGcp
EwpZ+m1tJLvrp6B8ric73RYVRTLHYt62WEj4IqyiPAwQu7ojLUnTSLmp7SbO0NqvTBKANrJvcmwH
OHRjAie22IWODLChuvflNhCkMYls+qm6oj2phyTzxpTwM7s9HJ65dd24c0073mCJ4HpnYQtEXbHW
QqKpqa0r4SEmTrypaJ5T2gP/liE8fL4om3nckhNa6cDcG06JmQoWJEWrJSK7phzQ+ealbhZ7vSY6
RhyzVPDaF+SIgKWjgUsFspaRlQes+TOPAdbc6YTsozbPynw75KwDd7WD5+eIyEu32zb3yr0n2qzY
Odbg0piStu7uApRllriYeLPU1hXWkMdo9QbJS6AcFVWkB9fL4AJFIeLsaVBHwT0jkxOgtb1FDM21
HU4Zx9vpf+uryntxTI5Yo3ZH2nArzBuUxphhvLH6lpV89IvCA/yPKjuU+g9TG80afHVci3pJPFhq
O6Itcu3cl14F5H1sOsF96vTXwkOzdemVmBVzR32gfQY1laWzw6sm6ycUSfqoseVLaNULLwibkGfM
gm+CZg7yAdUMWqd6mks78tyKnSZHuzVXDfRBedZ7hc/driyKKFQZneAT9fOvVARnfZOBqTyWxh80
Gj3q6k4XhfWbhH0AeI0N5RwPplVV1PthxXAoFYpXWZbJBzQPunedGk2YuF0bdLyxxCR4W9LgaEnm
ZdHsIkfC0a+N1EhjMniiIyrY/7bI2oACwh3c6wY/WyIyeOqE9jJE7KVTlH8GOhY3diFFlYR1iyuZ
+1WYRQpek4hUVjhBLND1gPaJvMI3ee4w3xIi83ZDKAwNLEoTPOLkyYdhlCFgOiKFFdtMaVQFVrQ9
TZMWbaIWNCPHk8YC4Hfo8bYULskT0RQZoqchzK+chRYqIn5djZE/9tVN7yOvIOzcG/FL4cAigp0G
j8thJJLDAzcvxlH5fQDWbEBMGdxhAj1fSBIij0i5rEkzc4rbkPHUtbFYJa2LP3nZ2mTjegJmUA4h
mxPmL/LX3HfLvclGd46dFOgG/kqeX2NlW/AQ2r6+KT3Eq1j1wHoAL6f7w9aOJiCMzX20WNoQtoop
yg0EtwexPMNaT2VciLwwuzSQsx+HCOq+hyp1STLmfnkqs2XyE2Yp+X1GoApEqPeMx5sa7hBXUoUn
9ORWICNQM6wuba2M3Y9e7+itmxVSxeiCIX0y9l6WuBQmeFciiYqi+lYrm1M3FN9t1x2qKwQT2oZL
2AOyzEILkSpqKheKEEw1OglmW9iJcPxiV4/5HCTjqOSvRg3lrQYULXe0KZxm15RdUz/UTCg81j3p
dDQOFepHVFOW4lHbVQtqXrkYNwaxXDnsjV2236ZCh3gZO489i7Ksl+j8hAbcXQgUASdSI2QRpVvb
u0VNTbHVqWecjS3h74YQV1eRBl/MgsfDsb2os2z75IsclnuqSHdqqa3hXBcWxb0v8cbyVFtUHnQL
2Ydrr+0RK6I7EKkR1MYy+PrA7nfoOJYLKFLs/mwpKRpka+lWcGJN6dTcxxEEyj7lKZaLuvUQd3Jy
Q9AAIw6IAQs/49dNW/TZAGySwutfllDrKTJNqxGMWchSnkqLdABfDJAoziY0dlw5nj1l8KhMG8a2
wwK0c+Ek0MhuXWHzrkBLAg+CvNNcIHJuYKE6Wl37OU1JrMmobhxWspojOIK1W0jlOtHoCBdCzYFA
qXvRCR0kqV4K0KuUVYPSzHTubZi+zElGOy+Wh2rU8CWrcz8Ln53UaqJO+UgfAFxHzj5EePKHLNr6
vjSesTc+vGuDR7NwHZ7irKP32+8NO9VSsBQ4fxGc6laMDAjhZFfwLgtMQzsSZCS6FTTcKccrX5nd
LM/UojOaPQZr+kvLZUIs4/R2EbvuFEZhOqf3rLFw4qF+iPcvcASe8R7FBC9WHg6IL7wCyBcDWtXg
Jlfzpg5hohG392ert6DFcoN4ukZdmHI7/9iD2yvd9rMKFLdoBhvbF9jRROVWjvT8HPRdNOYTCaM8
BfVHJCfffHe6atKJzEXrcoTXAHrk2C8/wrF3flez4wO5qTz6MDRzB06yDr5RFFQuLrMOpIaYk68L
vKHMKX8Nhc+gDX728IELtiUMeCeccyWG7qvIGBuNAIqBuY2MGYKntJwtC3HXEKC5hxb6lI5zuCQh
mWoRq7x0nJM9pZOJCpiDP6ouGOGDS/RRt5UDVDDT3Qu1PeVsK7KYYxg2OotnDYiGZ7Ij1ZEVhS93
fjB09obOo0M3uTUgFSyLssIls1Nn2CDNM4KGxDvTvhX0fyg6r+U6kSAMPxFV5HALJyonS7JuKIc1
cQgDTODp99PV1pZd1tFhmO7+U0u3OjjKC9qL4m5/yqK2dw5+E4MtgSIlZGHv0dg8RtZpm1sdtEOV
L55HeIrU4wRqZ9MmLOy8rX+CevWmQzS5Ij1mPlrQYvJEkx7VHPq/UzyuPJu9m1XR0O34xz2oFlko
6euPVCXqQdhRUQX8adwKv5rll7M5Gd3rskXbQQ19RANQtz3VzZviTx19o48GEeR1zJxRX6fRredi
sl4wHp1hiy4ZaI49CBwBXj5UwrskGwPIMct60ZwHK0Saw/pk3KWVkz6Qpp+xGbimqxpzZbgaDuQp
BlhDLQXbseAzWyX7l1l0PWixHuPk3K4BS8BbGqs0Z3+BkSD9Y4A3B9fTmAdtmJaFJyoXXFlAqp6y
WQIKz8xl9aGvMsxsc+R0B3ScAjhP1uHtEs6JvFTV92gxd4ZXrKREoHMHy0Qqlwi5Ft5skvmwDb75
ajllY6FYQU3TO6UNmGdWTwet/PbG2WLhoJNxAkAYvsTuZumogLRZ4XQ7qg4ox4CTPoRuqGWRMbVd
ZBz4y6EbjauBvcV4t9aby0eINrQE5EeQzLOPzZ+0TrkDK+u+A+p09vC9QJeGacDvSSszj22e4bRc
C7+kawMpWtN/XpPFLDMf1eKefTYakgluUfkfyO9whwuNiBgLjzP6R/G46ApsWCfnxAZt/bkFsvxF
R2bZDNCaphb5NE/+chmN1zRguq5wblpvmPVpV/wnh0SCfkuDbfYJ9gGb+o66SYGF7GaTA8L+VJ6i
YYlfu9nrbnTVxziMp3CO+mLDHvteKdNNz06vKs/N9e42fp62WYdCskM7PRtjLWzVVt62O6hKAb4S
RLnbj2o/yK400yEBHf60RNfT0o6tfqliUX5G9R79mct2Hz67gTbzaaGERG8+Rdte97Lz6ic+pakP
u7tElDYi6vxbNyr98kuPcueBDfN0501aqGLI+moseL8UuWZBMneHipCQnxLPFIchHNK3Wac4BUpX
CZoT15TDq506zbUmxAK86i+2SnXRr6MgNyFd4rXnL6fh+KhDs4zXyl9Hj4yrMZ6H1946Hs9iUnHz
2LVt6xwi2lyetBybl74fGwRYTEvqbz+0awo2Dk/AmI++Q8R3MiCIG2/17opTWdZOVlD3NMEim4qq
7WZtncTnwh5q5+DQreobkkG8HwDj6/2cMMCdO7qI+lhJ1Ub3dtfyd9Wn0uIFH8L1IehdAhKC2grA
a6ZFRu9sTCHo+ZfEVXRKzZc1NqY/bEti1I2CqOKa/o6WoHPztnuxSDu9LzbuG5CHMca5C/iO6XOZ
wktvNldcVjUiTc6j1KzlGU1v5x3ntkyJ8CMnob6Zup3HtSnH/UmvG7d5m3YuIR+piKCCvGD//kwh
j0tPLukqYtR8vE3EyS2A3bIc6UwjdUiHLV7y0JMIuxwfyKPoVhVPL5IZqT82KffoIai6cj5FrVeV
Z6whwY8woUvha0sb59Csvf2qifmkh9ymslTHHfnYeva06tvrmi3hcGu8dIsPdZu07SHuVtF86J0r
8dqWtDclGJ/1ai+nTKzRf4Ebuwjqdi++rlW4xnk2BulPDL7ep3CWyf5t1iop/4DUmeSZ8howhNjh
W5QoBU1S7c03eziOCbRV09PFDiA1tPa1c1nCcATokvV457Ul0BaEADpFawDHZJjtF24q6RZ7Noz2
n1TjLm6dqBb6VE/J8Lg03owiztkDujS57IQJ1tLvi2aehv2low95d1oavMLGcf8Gfw6LU3TOaJ2b
rMlU+jH1PiFI804vsZOJ1V/tzuMpptQV06Fa3DE5x0KP0WOmvYYYkalbfntNECPGtbrv8skL3fiS
bv36mOiljXO7rN4xbsP9vvSbwT9OJS3fMRjFfmtGV8Z5VWYoI8NBtn/9unOTezXOmwsWBRBGkxqb
uODCWeqbIFBSvrA1ykBxjMLFW9l2NLtVJ0IgaZMKEM41rRlFfAwVahD71Z/T9q1uOK/H3olRfm6q
X1/mbbQviu66uaJmAF4YqI1xPk0jE1Fduv47X2b6xIRh7rtVx18q42HlY1irc9LsZZonsVh+7lG2
BrmIelqueo4JZc9A1tDnT80KQKpl/OyBYwrwgjjB8DHPqckBAeyYezp23jogdydHwFly3Q8ltUCD
+ps8m2xCyqvbhJJPM2JESajRvEWzb48Jt/WbttPwSwLfPbVqpQ9zXDkW4b5H14ZNitVxskx6hdet
fKYm7OV8EKFy/w3CC0junWbvs6+d8RecjrPlEwHsLyENVnjYGLrNcfGlfNYEj5Q5Kar7x9YPtGpT
OkTHvbazKcbvBhP+Iu7e63hnKBdxDdUT+3X53vVLhMjhG6hfGbyPBr1DQy87t/pQG9Xog+r6OON9
COVrBv0MRrU2FhEhQMpQLPWUfdoaUeW1p/l/2PEPvlaNgr4rvdmReamVfewdCQTt2Vr9qsqEdr9u
ejQbHsjZzTK0XXzS3tBey0Vb2DQ4IeIpgDJ5jgzynFEnzC5QQBENTSviJwsG8E5xCP4g8YEZSiHC
odfKPXxzWqo7E9M2vQd8kX3uCmp67kjhWCD3xv8Vb0v6sPTzBIPhzXNXOOmquMQCX76vmVs+eyHR
C+m6Z282LTsXakdZMtIbCdDfbz2InWk8+YyjLWqP3I50JaKqoo/N13VznhNTn+swcptcwkPdGT3s
/PzONjeByVbYmTFslSxiOsCryUIxknOZrX+rBA4kB/wUP+LKGwDCAA1fSIEY9BHV/5IV3WhdEu28
egmKqKeJZoZQJU+6tsFNQtpbm8+mUX9qd8BCSVEGqPUiPesLPaQKAelhsQuM8gLSbApNe5qW0n2a
y9lNcm3AuYp0NDzfLXT1epbTCESxNtiBjPYFNLLqzY9Ole0/PWUzW9CGNYFFatf4bXCGMSCdLRjf
Ifr3Ic80M3AxLH06nvmt/YeqDps9X3STnduAjgEOosTzLJrmRc67v1znbuVQhY1lBBYzgW+85Ha8
THPbQ23Ysnut52UXB69m/e0x2siHKtzApn/2NsBztolSv6AN6J4EH/NxqyLNiVi+WQ2G4vVzdNbx
DmCg+mtVvTA60rX9WudgvxedD4ST2vhGeN+2FbVm0WtQ1xFmjaGP/w1m97Ojard4eDUBVBtn0E7X
beVYSTf0P5gtviFzlSAvU9Uw3s5b3RP0nfoL/ZDrX+velslxCSKLCC3u6l9Zb9bnbgJXyFemZXsC
nzRlYXRgfjnhMAwnu8npE4EEXU9aRU18oK10IpQB23KjfUuaptaVmoEhm3m+dsLq6dTS8r4mdbDP
P1Gbbg4+sWhcxDlwkM8WInHmk2MqOd9uSwbJHLMGgFPGTsv9Emu/Di/wFX4NU+4Kcd0mZYeTiU0Q
nOvV2f1L22fio+VVC0FqZRT8BotdvR/4aQP5k96yQlihCfCB+g7qk++0o1dwcXs/AeCH+LyapXGP
/ahXvkBpYocxih8NmJ+gK9vYLEiMNaEj0ZOLJIB2sCmn+Sba6WQPPozwz3iAFT+U3FHucei7ELUE
zD4qcqaP5sJcVuoiNbrMTvu+EsoUdsBT56z1+hlrmZ0BKRI9/pdmEFAgb+36njCUpZz2mC9SoVns
Cl6I9U+fpkKgC99xMmWbdrybmd5engKxAYLnop2HH0MFSfMn5Y+T26lxnaaQU5BROBEPbNARlQgO
u2wmp8kt1EdykDv/4B13WpjdTuXS/ug38HPukzJ5Ys9g+G+brVse19SbvLyyTfKVDh6+/5GtLLDB
MPGnOGodfWlrLCIooRlI0TG5pB/bJVQdlOk6Ahmkdecsx0gbLlnjAE+ecCbHy5FjByoAVx0iodvt
gJdeObyog3XEUzB2TfO4RCPYaAx6gggiRFhzQ98akg3WjCVZrU2IeKik5Iqij8JmKALpWzrXOY1e
XS/bFaSxZZSMlrmDtxfJrBn2shooLXC7/oQCBoO8ZR8fGg4nGaDqttT70fneN8/RE69zNVaXST6y
tdbj3s6itejrjOFno6NPcycBItUZHG8BHJ/+5j1mC2U7bSuMpFmX6kBASWp/+J2k4qdCr84R1dTU
3sjGbTmYew0tplBQxEcVM7UWXKjJhkGqssGByPSGL8i2Yjx0wg/MY6UXD4ZXws/tR8df2v24TcLW
T0ZWMYFGCwzUUxSg+au5T1WyPWnQNH0YonGvb8ZJie5RogFyzyrsfX3NpAauF0vrOk+oqUx9aeI+
Sxg3zXCfLmO10oQ7mWp/AOB1ikFnkuNLIG3jWhifcGrevDLqsms6JpAuW+9EEd8wMPNHVU/efB48
AUaf7a5+CxjP4rz2pP3O3a2X/mBspu05K8cE/K51MJ6PzmT+IhMDDnPZTaZOKPwa5wxaGYynrtvT
5VRayNYxtPq3CpxtO3lOOYyHYUytKZxdlnWhwxFtnuVzQbAw3T2JWm3VRZHdSn0adGlu0dytokCe
B15URwo4wgWCArkUesiKLUjitKD/0FiQhI9FTqw7iGy6yml6qUQNUk+h1fvR6yIsE3OTfWuKXB3b
czen60+mnOo5MRV8iJ80i18s6BhmkA+St45rN6h7Cc+/n4QzVxX5CTQWn61KVsx5zZSWJx4yGrih
h/3NBe6M9TDpacxQVfh7BvQxlPNd1tZNl4dpoNtjY0YOk1gDg55MzqP57FEpznki/UW97/yW4/NS
Iso7bpEI6he1wZ5/VqnThejPSrK7I2/s6blNL9SjxDFwPzuiWT9YoaAmopbimbdNUXyLcm7Ija28
hRTbqSKWNMtLO7XNqxAwNEUZ4iwABobcBdSq9/LeDmMIXZQkXZ3DY8TDFZmkCW+GBYXtEcC6Madp
y7CBqikz3okONY2PgDgD7gIeeXm1TSUfHUis8WJxsrSvWwaY9e6mU+3fsFfc1n+3IUnXW8/iWM7b
xI3MxeouvvPGZK3PVWnEXgy19QgojRGi3Jemx56NoJKYqm3fQedqJ92ZtyEVmh+OmwQLyxqSMXtY
MyfdfoZT0HK6wkr7Nzt9DlmvZShlIfllxWFfdQsdiWBkIxKq96haXZmkdwQrJdl5M/CLl75fsw6s
NKabK9aF9+cME7xseSD80DuRYNna4xxEZcYpWxMEGdES1jdDqjmVGn2VOc+jGw//ebO7N0i1AjRu
65RlAk5sGY3zIw07ER3bzSnbMyoN0x2cSHnTI7dy/zSx1/ib/Usm/dTz62WXQZq+fB82x6gXl2h3
PjrlqrzvdEl7a4Sq/ngOluw7r0u4mWMwaucW9pANBT14L/kMU+21f7WJffY9LGMgj5UZQ9hTcPjy
2jYAAyg2dgMjxcVt+uNudO+dXO7m9c2B0lm/aRv4PvrNdNm/Qeqyvm6VX/0BidCDkyO6CexhkLaM
cwWH1183mADY5ExI/+QMmaNPkRuRvm79Nq1uYmdc/XO0e/tbMpTNfnFs69dnpeC/80WG5Z8urpDn
bBjOe1gSyvaYg8UA7CJ5YdhgPt5wWCXOtB1gxhHiO2qNKR8ZxRpxmvS/pSRLsl6ccXPkLa85QoZ0
F2H3e+iZx3Lrz1501Oxvjw+h2iJgIs+fYhLTzNDexmOibrO5ZQS0q0Mi0xruobkq03qA1yJ0mpNj
OwQjQTSGYeEvEWJfqiRl1Z0sY4Es6aXnDhb2PCI7Nrmg6ZG5q9LVOYhhIO96K/0aZhvQBxoDgRbm
mgzq89gOc9z+7MbV/RrCWc1gDux4OqC7yGQudZL8hCEOk3OUjt4r8xHxRnZuQ66+dpmbB0gToc9m
gOq5tkPw/S6vruHdb4WJoa1iQ5mWYTwXcydldOvsrrsyuGH+vnEqx+cQ7BHgth917Z5P4fd8JTc/
sOhWBi+9Dmj/7cXZxxZKVlQ0ZE4YBd8dxMIsivM6yg5DiWyCMbBPSSLa9irMm2lZ/onR3/9VcdvG
RwG38ryPMWhNtg0uDuAy2d+5OTAZzcyhz0EGGXqey8X80E6Ntz8bh+UFQH96zNK5KRmBFvvakOWh
z808yP3UM9zvqAnn4L+B0xTlwDx0No0X2BDKdI8hF2PtoS7K0vVf5Cw2vFTx5vHLE/fRgQ7ZhsiO
JHJ+QaKsDaq7KX5ZLExbsWWtFEU5rCjKZOWqe+IxFMErdCjexbNZRkzhar8Xu5u1/nCbzP/JdDY9
KIG8O9905naFQmjsXSS021/HD9sJzXgsZOHaqKsO8K4LdsKkne/JN67wVNUtIh8LcfAjQQg4XhKL
Rui3BO7ekAYmHFuk46K5AaYIZ0IvhXLzzYwpqrKKM39EM6ZXOkCfA9fJ2QVdWGLzX6L6fcYOt0zO
aa0UqgpTL95+Rknm3inenu4wZJGmheVZwDxFAc2rXBr/TPZnhjRgSIV/HAKwtcOGWpc6Ewa2uZTu
KEfgh24dzsPYEPvH64qpOonXFkgnrd3rHqQOdTMJekVSQxrdum6GTlFO7CChFlC0UBiYujrFW5v6
hfJpOnjBlmE6sngXOaKJIXAZsb71g7G/GVxpI7olWAXtWZZ2lBzwUlkGHnoj11wW0aqHGpH4ABRH
B0EOVksIhgRa1kda4/biZJk33UOhZ28Z/H9/TMLNQSK/iDgqNqffg2uLHNXcwBzwNjg7iuqjaDS9
gA7mAR1rCyxUxE01C5r4xPxIY+ajApTTq8467uHwuyWTzVHGIvQKd1cuLJ/Y5hfZujQaUZIOP3Uc
TUhqrSrji7+lfGZplodg7dL/orF1XpHkJE+qlGgNpgW13w0fBvzLtH7fF1OsFULzOSXGiTHA/lmT
ORo+jZzcKU8G6y9oydsqeoKsCJCUN8IRPjRLFXr+tYej49hBLnsI8JEZH6W7RPuPOgW+zUGgGtKo
14CA0y6ctv60xHv04PF0smKMZDPffWtpfgGJi74Q+9wsRTCM1UvZSjp6wcm6gSjh7AcRM+VpaJbl
tWY/DwtfLGTieV0rB7RzcctP7vs9PdGC7uVBlBPQnFx4w4tkHzr3fkgCewn2pUJra1d2em3NCrzM
b945n0mySybPrsEvo3QQll8rTNDle39EhFCDI2zPkSsW5P2yM6+OE662UCmQx9ewBpJ5ZZrJ3iPC
1vEI3ucmBsro7LMo7YDGK5asnkgmLCUndlRJcyO44t7gYdI/MkLdeO3TZfua0VDUhzkKebt89MX6
0shE4I5OFqueRzYUsVWqtkv9kYS61ie+24FrcA2cd7XMSXxsK+7hYu7XyNzosSplgrYjDO40Rg6F
GEsGuBubKMlyUIRdnZKuzOKTarrxG5bpsq9k8tLfw+abCRXwELw5Qi6f4ey4uLMgptrjEJebLbZm
T5+XqWupt9w08tTHrefgXa+Il0LAMUHPDmkXlA8IMpvlsKqUlDLajmh+hU2JidcbaUSLRMekybvT
BKK9WuF+baGqn9qlDticFVigxr5nXHvws32Sh6lqDGoY7cwEiw9r6h++TR4zCIaR774e/LlAH1K+
aXZiTQhgm6aiJHCRHZmMxa1I1pSiFlag0PRVeC+Ak/uPwZ3Wv/TPnbkfOwlmk2i1pUdH+mN9bXgK
/60RCy6/QhcnCJgUN89BbRq0IpCSEppNzm4OS1TV6zGul6r7xQOskWYzoW4Hg/ud4FuqsTjEQdj9
miiPj652zRca3C4q0j1CvzR7KmJ54OLGvzYTzNFp5eZsGAzj2fnhdd8GOahnqvQwlpn9HWBfeOwm
tGa/pWyNc11QRbsH9HrNfNsSKbi/7hVUZtHELagCLC948BH/jOivoMnl8pc2KHRPaxob/6YzZpge
HU9K7jWz6yBXgYYfiaQMPJQOXtkFt6uNlvKAQHCLicZZVfgSTSYk0aPlErjs1AX2blS6QYs3+ao+
y33R3akOl7m/REslkhtFiXauYMQQoN44w8PHXrh6B6pj7Z4qP4IfrxjGwDzSan1ploxp3Y3C+V3X
U2zzKU5hfD00U69xtjbegWLYk5fq42hHWlFDh64inbnc93h6mKyDljyGe1InJNgen7q0yOJZwGEQ
2O0BlwZkuBrOs3TG8I7jmFRHszLHF5UHEJ7PmCzCM/fgznJurLPOJXM9VHwrqjC+3m7aisrVzhf5
DfNrL1e5PWdLH4THUbvl73hBcdL0UV8e9FCyNNSEZZBXa9A09yaxDoAMbqz6zicN+TfIRvZbjQkj
cGfcKH3pmfZdpCYo2rpzB12GxBimcHstsT4hxajFQvsZRYZ3cU9K97Q0q62vOkL+yz3l1vrgymC2
p14vaXnnuqVP5dKpPz2xGaVuDptcvvV7bZws6VfoMCtwSHv7oce1886eJxG8p+WUeXcq3mF/zLDb
4L4MEcCcvMTfaTQ8z1fJdBwwWcwbCp8egRso2GCm+hw1NpoQNIzeBB4QRgnBju1u+UkOIuNBZKFz
73nAshVvrxfhQIaInt4ElONwEgACezEvpc/dkInub8N5Q08Jd5ow/njrdhTO0DnUue/9S63b6uBX
0gULPqAs0BjXIrAVoiuWegd/phfTWsnfEzzYfxkLNPEP+mQavjjGDlWdT07aA2NMVr517epmNOGO
74y3q9t1XFF9NX1I/G6QR8odf+6TUW/StVvwkpmKLVDjtA2fvhRbWCixajePhsGLP1kqMKEcbVDz
5n5tBAdw1zNQYksz5RfaRDY9BSkZGNh0kn08GbuYWz+UjD/I1Pb6UYNUeYzMDQjNRgDx+CecdoDj
NR3XnjVUEIDiuOh0f7d1lj4JfEqSftlvk3sXuFLclGG5VnfKr9v0iIqr6e5DVw7VswmGPZC0T1kj
UDLQXlkElKNJny0SZ/UDYtz7ubgwREfiO5z+WK9oXbim64RCC76g82rYiAwZvKh+I2iuUxflobKG
5jFGPAal/+23wW6nGQBZk3Ese4eqUfZ1+wdi3QXeQzSwZU+xJCfutU/Jiiw4idQX5NXpz3VpxVuX
wPHgpBECWJb51TstXRZzmsp69QuEsOsd1C/T6zKG4gH987er2iy+zn3PRj9l4u7iCf6T7smQsVwd
Em8RX+BWAVUMLhLtzxaNOCc8gHcVt1mbR3sT45kYvgXObuPp9A49AlRbvyUL6iiGsL6ouqbLqMsT
3H8Z8af/gH+r6hqDIo2nJkaqRNeB0J5bbPXmA55PT9yXXl97x4aOFxFM2itEkb0bCP1Y0TE2V520
+3Z23UF+tbDXpK7ugVXM/Z5q8qSt5/9MZOKv2p0nronBa4tWpd3TWOr008MK8pU4rUSIWGF0PnhJ
ukSHYRtxhkpv7L6k3hzvtok8fBJI2Rt19KtsuXZ6jdK8RCsX3QWrbrbPVkZbmfMKJ6zzgEyVhyRu
UDhvoYP6d8oCwvjboQ/gwmeTftBWjzKPMSUQ8FRWWNJQ/KOHzEpreELJVppvz4atc756+i3VrdFc
4PxeXZr0SNrDtAhP/9yWAHiwF6OpLmk4hdhFs2/THWQSDX3hQCHVWB+t8LHGpfI5kiq4B61YNzDW
fv0zmDTBbxOBhAI3YaPZ/6NfMu8Gsm07VdNEO3qqEvSz7Jgve33w47on4I35juE77MxWpE3J5oll
Hgf/UNYSm8UQ1uJ1zOJ6QjoiYlmsqp1J7PeUM6LXKIdnLJsctsxX7g2NepkeXGeuX1luEDq3uy88
eWjNVtqHJa4Fva+csvCQAfJXtGAxdxUvBeIOKb31gy1aS1xsCYxfSUqNgqFLzUfZbLX+2M0OGC39
uNmQdn0fU1114X/ANTyHFutleXG3bab35rXmKZk98AvIw4gnGSoWioQosw7JHDrEbOhvgKPcv1ul
uQow6S4ZrCaC+sa9tU2Gq90XTfg2V/PM6sbUR4gTV9UCnlY5zsYuom17g/gd0OT0eBDA/5uyPCS+
1LdshmmBRfkmH5nOu8d4LbEUgUSNoojGTW/HdG9dlW/Lt0E6clwo3QanJ9bUMfZvwUa2L9V5SudG
tfae9btrQwEsS3Me1LdkExbafTYuX8qDWmEsrtBqaiIfcBn+IJ6fGNOjaHjgC2wNKB3aVmiQJpAn
L+tGeAYVehiMkDXikRh3+bQ429Qfqn5k4ncyPsQxCmX6Kwg27AZAoajQRehvtOIVubMs7dyxe/M6
iBl1wre0UzuC8dFNBxfnLiLBAlgz+4iTLP49uO3I/4Nqf6y9694xxjZ7McI6vVclLXMR6n3EOrCV
3fOCic3LU1SLoLyAczlycvAVihKa3wmY+Q+371ydUNJjGeSRmOBkmtJ4eRT0lve9ykgBp1vakvtm
d9enqnHsU+17g3uAohbzORaZ+SdmHCl5G63whyyu3X7AY0w/sCBRptKg76KLt6DCv5Uwl39EV+Ja
YKGuio51XHcvJKoqRv452B6iCZr+Ww5AGTbLLF5DI3v/SEAayslqN+1NyYo2HHmDS6RLPEUJw78X
lMPAFdxM2T13sIP4q4z8FC2B5zTTV4geifAbXD5L+6tBEYlgkRMhbrzQmfVBRlGGcaRi1cKz6zKH
P4XzkMob7i71j8CBcL5j0Nrq8yyi4cOwAC1C39WOy1s7haNzaoY+fWjAJ6mtjcuD5RdBVKdcoBFS
BAKkCFMbQugxpq7hrYcncsbu1JtQH8UAkvm+i6h60gZi7w6o033p3LSXt20Wg2qvwRQ0DzpZInlb
DsG3MHvLvPrYG7p3jEjd/gcHMfwRcw6NDWMgxDNEcfUzXeid+Btl9C9IwHV5uvXIRkR+DNTuiujw
InedZsXQ++Uj8VbNdlQmW561Y7zgGsEWe5+lLIO3cG2XX3vo6Rmd0jbVedhPjKwIFrI1QUAhOqfO
ty5jBWGSlLG9Srd391vcMGP6jLXavgZDhyDCtDOO++/GbL1ZpqQ2PMYemx9uD9g007epc2gnOSOg
bHRQHn1XUCwQUpUXqAL1Y/WH4APopWVl0La2ZKovcZoWVV3Jrz1NA0TeyrVujumj+SX3bP2Z0cnx
ApoQO4pBfPrXp0OCRlzAcQrk0UZ9aKfboPI2bsUTzE8Q3i2eYS7GU7Te9ZhfschlFdcRQ3x3yOxo
wrxKBZJpBRAxUhN2KMItCF1cEwRjxqfQpc9/zrTOsqcE1xAqv0RXLw6ooXo0sc7IZQgYbQZQdwfB
LYbOkkQqZ0BUIzCproU7jzK4hEGNEq1jpkgOFmIvK+awWt6GLlL45zZsQjC/SXlUYeCG13kZJyib
OpE/J+ksy1mJHi9rvW39wZNNHHN7l/+Tdl7LsStHFv0iRMCb1wbasi3JY18Qx8J7j6+fBU6ERII9
xOjqRbpxFWJ2oaqy0uy9My1A5zNKkHBL/Ja3o0g/Os0zCq6hkuwk6r0Tja1M1lQmtIr704+J3YYy
eVyjyv6ui3EWB6jwLvj2IBK6r0Q7CYpLNLuCcwSApv5DGpeinxG76AKtqJHGBu+6P5xzWASfO7kG
PJvWxBIrRZa74mlAyA083wimlJ9ravFnYtIm2CPr1f6OfAhKKwBLBf4hN5RvWioM50gcOIRZkOXR
pi2a/FMf9smTEcQjJYmuGL43PNa/W2Aq+kSUaq6pHwi5gzz3IIPuF0H1GmavPWnuAIZQK03lS+zn
kysYDDexId2lMftBqAcOEGzlKihqRHRqFViYY/E7jdWAL/qsITMB4qoMvM+160fBkwKei/4/fjV+
KuTe/xQlZj+AVaybK9XhMucojpBpGk802x0NIQrxmlcn2kaUoOuucgqQf4yBONOplDE814MLQxfG
WQXiBWrcc4z8nAtGV0a1hSmjAySbIYi/12NuQrjsBOCqPI0/RK536QAiTb8b1N8RnoKL2DqQOZAw
SDvRsGlRd18QhxtUuIhheEGq32LunikK4rYmxDyBjfC/gEYCUa/lY4iyKqodX6B4teUGdWKv2Lqg
njyA4lVU/Bh5x4nBxEh5Is80fTtRUrD9YlCVN7AnfXAAt+Txr/WuT/c6ujLZcYyTZleMZckpoaUU
cHZVHSA0jYEviPazBUZVt+dozNTvpQzodGUw9hj93LKj1C1YEHoAFOmgpigNV88qSfovmB5JvU3c
UvqLZEchr3vGPjEQiB49AzNbb9qNRg5A2KNnNjZ0+MRRgyyS5zR4i1zOFNuI8gHldBYgnI1yzD5T
IKP147ld+gWnm557YgLRpk5rEi1VQVOuDNUPfuEBGmkFKay3jgOCFTSM5dA6UC9WtB1Q2CR6VFEF
aFlmRjWwbGqTMNGKupOhgs7C5eUIiAYFIdUqiGIcThtrlf6pRZLN/wFtxfO3qd6GR+BTikV9EVEj
Di3YjJyCZb+juFIUu8pvUFTQQkCUti6HjNMaVNGQ7TE3OrgBWmr9nhBWp5YugrgdK7PTCNiLoXyY
ask/ArQqIiAKhvIp0mSL2nnf+eYlk7qqeKRbBccsMSdpAyGIpPIcK2kdrRsj1b7WoTegN0x0dnHp
PBHLA3z6mksDpJZWTkea5kIwpEw3HkiRrTZq6QBkXpxSOZqwG1ThOQhchQKKo9iWxPtGMUjntBq9
C6I94bGRdHjYKxxcGT0l0Pass250qUSUVocwv21RFQVJPKO/QhqxycJCc02gvY1W/RwTRvGVDtVb
4LKrxFSNrt8w6rUVmhtwfKmQrubQwK/aSr4cJHB64AMm3qM1oLBQPJgKyGAyRfItxVvrMOo1A4IK
7PBgzyA/U2BksybFAnFq6Rc/9FwfRTJAUE9OFLQ5xPRUN9xN4DI5J3WyUpZRJA1Nom/En1ox/ZtX
XgEyk651152EzFKtJzDqo7mWs64j8hIDZBSUrDbcVaNIwx8F2ZbsMLoEHLQY1Dx97gI3yQ8+nlBz
GgZPfLfQbRKvFf38ia2Nkzd/C23SeVfZGCw6N6YcWYhT9kHc7CMhMcZtqnSMfp6kRCi8dF7i/RgH
vUz2Q975yq6m5umdrA7dzwOCf/hMuRr9xOnE0Oifau40M4hTQ9fhZqCI8Llo5HB8qMxIc08wjOBb
ySSosLjoiQKGkLj9tbwCkActa5VyuzTiVigkayofpfBI8QTqTh/RwD0IqGv2KxH5F27PiEYBEkYx
4Byvtgb+LK30dkXm3U2FvoJRmF2SAomzJOmKfm8Esr7ppREqsUWbANxF+ElrS/2HDImG9yLvrEcp
H1NmGcuUPAcajJCF4iQksuHdSUnELVdbRYY7XFVXU9sLDSreMG6k+qlSTKZvetzxcyu0LYIHbLd1
ELTS+tX7hfcz4gOMax9guEihgcrOuin16lfid4SPnRpQCDUSukiu0vE3A3fsYM6p8vgtHz3B3clR
LpQ7mnj95zY1uk2q63K1rSu3b89pX6K6YoIqeGotCn2AJ2AC73o3h3WK8E/HWTEihE9bTuB5zHhh
H3wDABDgSbwDWkGhu6bdXe7GZKyLdVYX2eMwvLx3itR/KhRacU4p+/QyIdCkuu1j17D9zpJ6KuVa
BNekaNR+52aR/wXRkYCsoUmsI3RWFE86Nc7WsSppxgq8BVjVQAOMvqKA22Q73HuOz1JbhH9G379R
7JLKFWk75bpKJAObCleSsq5gYj7RyKdBrRSxcBl8n8Jt6SVQ193Wav52nV6TnnKB8nUIqoJUnXpx
RpEQXtrZgyLqIvyQSc2+p4byYI410Ome8ezMTkW+R35olNwEbO1VIChEGrQFFyrpw7Wv5BVL89x6
PMoGxVDI6aXb2l1FbRp1EWkkIalQHr7GpdIHW7My/YmmVRTiUW5hF9BAEKjb5WXf9o6YkHHZ5L8i
CIohBJFlZBWEEq9FaIG+XLjyKlnJHDnyuj8A6Mn9XGCn6GP6RqNus8rwIJLwXm8zVEXHNcJg2qNf
oJngoNzR3sTOpNHduC6JEyg9zlkM6u1T7RYqLWOrqhxDpeIMgE4sbwjABNSzIC6URwONsc9D1vXu
OWPg7BdTHEonkuWm/TYoNL6ppg9WSNxL1577TbcWuixaoKAcy9Za0dwRUxuFUARepJBS5BrkCUhX
BYkBYBekZhKMzVL7kk9pj+NqSATzi/U82Vvq6H4qRQPWM+1b7cnIxcGBWt5eiraMNyNwVw80vV7/
hsQPggd+CFV4JPpINkaKv+KaLF68IDdjTXxluqUrKpARjHUo3NJagOWEdAdoZJCEICcgl+Yj7XY5
KeMvUdLF7oMZx0IP0jsWnSTUkQuwJJN/tnINgbNO68ZTQdL+K4NsAFVd6MJHfyw1GSod5JgVOORG
oVsJwngTSvT5OWdW9ZCJkisz9MQq08dc9aijpGJa/U2lNv+ZURrmF5SpSZJOxWD42WpJaaxNq+gv
CaWtbhWkrmL90UWBRpJCh37rSZHF5KZBqp8QkdBzmONmQlZU52kCXqBQDr1a0kmpUs339plemaNj
0YjK12YjM1LHBHv/IE1CQ+sh89sLjrWN1rSbwKJJuANhOw1tU8550gzdA3wAaBMdCiTSvghgiFkk
1aABxar6qRuG1R/hjVj6lfq1pcKOhdhh9BZaUq0Qc+XgGvpCuNOTBipYoBr+D3gDIbjgyurqi+/1
enVSmn5Cp7VScFLhUPiXqEkS9SS2bk/bBEJLEG1AM5gc3C6CGCjBAf4VUAP+YcG8uIIeAvNNQNEa
yARZMB75Zzk7GRAchD1ZSyvDDq6zeF3Qi8pQhIBIQ1EiAKm2comlBNtivFi0KWMSJ25WQG/QDkpF
kB09dk33gJdDxFNThAlKhK4eajTt2DVXYPlomHPwcxNJE28E91fbWqA2ysWr6Bn4K/jEQcej5sPQ
KG0JZ508UgMaYWgydUzbdLXlZTtLi6An0nJrlM2ILKf6MHS03qZKsMzh5fl1SE1H3w5iqf7dNYVy
TVQkrWPbaqjynAZmDCJFleqii8v0hrp4AGqTqF8lBCVoBWuC0N0oUfnlZzCTPoRqAyyB6oSAXsDE
yDQJqQ2iq5J+DoxW/xXjaMCAKPQojLFV6fp0OrqPANuM2OlKwOhgwmm/bpI8qt193OmtsUWrp6y2
VkfAwoMIksOyxbCMchDPuoWYZl+GzSFLEzjJflsqp773RM+iSu1Lys8xVcujnFLd/2oA65KuNQBE
0S7HoTYfw7wu3KMFVZLqRS4ISKSPmNkW0G6Fr5JatRnSX/y1p9ig3r+zipKWPhwYGRAeJPFITRzZ
9YpbLdSpvG+oLZhIMMnyUygHHirwokxwXUQd+B5hIkSmNCPEAzGvF+57jxu789mVx7qUyDKtskZq
IDFM/zsJZl9tUcxsrq1sFNU66PSmBaxcC94eZrEn2nmbDXC6oCJIwoNJ8R7RLtfy3Zsb5fKvMBe8
Yp+bRW6CT7fIQiD46t9xKTX6QjUtO9ScPLONKDYYikkLrQIYU3zNRh7AHBZd4kcH3w/F+rspEm9T
G4AHv86CoVDOGsJ0/i4LwSMgjIZ61EqjkMds4Dj0oi8ItXTehNTVxMesqPLswvhfpkuUilpV18oq
AL2NbJm4hy3kEbPLgqYUz2qT6zSqm4qiR9sh9uYkla8mV8rmfX9QdMA/Qqvo8AEMNXMhszWtSqTY
a90Jvenxt2q2WgA4tw5/fqzXKU2qn3NVUFMES6KJMs+vPNNVjdpEMsE/1SfQw03wJMfJOgGJh0Eg
TuJqFLxnb4w3TSbtzV1t2+zUgvCydE+Y1JQBGYnMBWFAyOwnFHpq5L3FT2Cg3YDStbdGSMQBHXJK
9syqsL3N4mCBe9KhTErWJjVvBcriTAtVYFltbHjNqYuLYd2WDD8pAWLRFe6YLAibAGiFhVeL+qLZ
CLrxLYW4thdbX754EBXc1ce78G5AhSRbYEoZdW+IqKfORcy1BjUdP8uaE+2PdTvswuSP5X1Fputj
M9J7leHJDjrvfGy0f8zZlx47qZFhKDUn89bXz5k99HvjpAnr2jak5yA9lY7ibRPkGOyMQY6XZGko
y52dfmN/2pZXqvoUQHwZjQUYqD/IqPOaYabaGlLf8Fs7dRsA5js6J7608a2FD3x/5RQxLQZjy6x9
vnIjYAqfWDeMXsntsTmPqGaQ7HjiFgUCi4dSy+EV/CXtpOy8zifgcb0flL9yJ2zyLFo48u+/AwU4
UZy2exoy/TIE/tV3KGtoni3KZSe6Oxev2NBCO4XF48e7fdeIxNwGzrehS/NDRY9W6WNoDCdJTW4g
+h6U5jFUn/6BEVJV2gBEZvJ86niUekqtq257Qsf2s6VLf+Cu30xfWdDHnq+Fa0EIAinQsKgraubs
vuqCVYmmlqOlFHwppUfZ+GQWCybmdwMTkgjEBCFhjZhRmg3nkfLWYqi4HF5Ao+b1uoRUqu/KeAfG
4uNPNr/sc0Ozo0gIrdUmUdklzG919Bi5f2XrZ9lcPrZy54u9Wc7sqgWMKxjjUgovVflTDn6b1mVc
ms+19MVmWs+aH8X0KvlisWpXzUXh8RrWwMD1csFvLK1ltvu50Lt+HyjhxQg+udrZVX+r2e7jz7W0
KdNPeHUjkWLrVavlc3XuVfPObIoYPg7Vf3hb5ls/m+zitwpUKxErKAnasYRYhvlV1W8fL2Xpa03b
9mopAWwBFRhoeFEgoETCH0QEoV8uHK/pk78OG/53JQSWiiTK3JzZSsAH5EIu6uFl0iJb0Tg7iDV0
3I9XcndTTJrxGo+iDtbt7UpI5EA1Mwvl4ucXE0XZEMlRKfhddvmCoXfPw7QcWcPBKAaFFEWZ3Raj
TSXRH6L4EtRHqhtBdTQblJxBEY75t0GjakefC5XMzShfXONrhLa3kph2T2fGB4FpIQb28dLnOurz
HzS7W309qoPg8oP8UV7HiKAFmkyr13NKIYdYxxyVLx8bvPetX3+B2R1j+oWrVxSFLq21lX+k6Esm
Jn3NxS89nzw3X9jsoo1GQdG08OJLhIppAnIZvh3oIETfrC2iehYEzKjfGDAgPl7fy4mcn1hTMXj1
FAmw9/zENmYkibBD4ouVChfok+DqrkjswQdAvk94ih6Nn2SK7TE56McE0SbK4EsjRu59Y1M1p0EG
BHuqPvvGoeJrzQCC75I7frP2BcaowO/X0qWlTi/Iu6Vqki7DM9AY6jP7xoNkukAP6/hS1I+UfFdo
psUkadI3d2Xc1A2yWgD6YnvhA8/HtRgyQ5sIZ3SRAEuX9ZlLiIB4lRSYhquMnIdIHluhDcFs5rB9
1LtnKXugMBhSsGmMrSn/7Iv4Ou0FAJgBkbB8R9Vjo7XJwq9690bNftTMGdZBMPQIvw3XBvrl0D8H
yCFYCIw1VC+kbPPxJ3jnFCdjxNYK8jqWzNiMt/4qRwNUS1y+gOE9UvlZleWf/9yAzt+fpkIhwzTP
lChZAjHS8uHa0cVTFIS6hW8fW3gJc96cHdbw2sRsDULbayap+XAlHlrp5tFXf7PmsxqtO8S7aYvv
EQJpC2thn/4Pu2RihqERgFmzu0HNFwXEtB2uUXpu82+IIjrCRN6zLoKJGNLPvkF0cmmw27sLyWL5
jAbDAZlxQgj7dsMqCC0FPf3xKiApXScQJLiTIFdOqr9wJ+9ZYiq2RLbJdAxmhry1ZBauW3ZeIV5V
Tya7L2033KMeDlBqYXj1kqH5d7TSPlK9WLw2aAycUfsVKFein8vFjff1YJnOxwfmrj1Dpj7/ksyY
szd6YDQCGXEvXuUqWsX1k0X8hDx+kew/tvPuQZT1qUagyjLlUUOWZ1uleWCTwL2I0OCNS61F27p4
9ooSYSWV9ox8bTPx6WOL8nvfgUmD2IaqBEnH3KElMNwrtRvEq5Ghrhqrws/K1c1PyUirJ0H160FT
lexQ0bY7qNUo/abaV+xUqqAOirHVOQlpaY0SLOGV64XJQ1+DdUfDTTugJ7Jq6vx7De8FgrZW71rk
KVY1rQ9b6IRzYmrhHmVP/xtEc3/hpt37kApcGGSxOPGyNjuJgGkyaCiyeJW6p/RbGOEH7bF16vKc
LxzFO3ea3BalSOosuENpPoOVdoyQVbnF9UI7PMqlTa7r62A8KGZv52js9DB1uhF1p3FYf7x377du
ciOMMzdxkgaB3dvrllWRzMSOfrwaurBBAwENEGHTJgcf/FqlfP/Y2MscxLc+86212SeF7C/x8rXj
tfwFML3+Nv6WnsSDtQk3rqPu5X3roYO4sn4kR++5ec4P5ebjH/BukhZDQSndkX6Tt2qa/jJb7lXI
rwoI+ABGHa/dwXuknfDAnEjhrD3qzrjNP5+Da8JYV2tf7cITiKwF4++ijcm4qpjM29b4D3nyEK+M
R4gjgRA2xqtXIeEEw+rB17WdGiZfpYTeL2rPKMTVPxlDsYU55tTK+PWf/AKLQivnWlYoErz9Bb2s
gYZHfeRaVQKXq/xM3Xbv9k4Xanvo6t8hS4PF181o1RDXfmz83kkj4mHqtiZN2qwzv9QE3hhWdP2v
Slo9m4fKsK00fUrGv2a+/a8svZzCV9/Zp+sOfUV/OdPZSoU5Tz/+kIzxXujgOZnp54/tvffsU9mI
nIBCp8bzONvXVAH2ZEWeeGWFh0Z3N0hBowyRP5rtgqW7joLyL6xfHmMe/5kpis7+qIoJPulS6BnE
j19h9cxIuBDKm+DmqyIW10VmLPmnuyt8ZXZ2blAYVJKoxKxgVJuy3QZ1CYElP8Wh++y6Mpjyte9V
Jy8vUYp20PpqhO4QWNE6pzpfLk0en6LyuRfhtaFCaWhItOmzk9TLWZuh0ipe0y4Otlbb/2XSULfr
I2QCPt7Ze2eWDEgTLYkZRtr8JCVyqoFmZd0q/bdoRKZ5B3Ay7z5pcJg/NvVSypyv6rWtWbVrLPu8
UONIvHZaA+uLyTI27eedKqSfAFWcO1kR7FDtj2NR3mhqPSSj+pTE4zFE08pGZzpcVwlgaA2R/ZVh
odmVSgqULvHiIRbtj/XNCyRUDIVydDIqiChc0Jhxpd++qW1l4I12Ibtrve0AZcvVguN/1zyZ/C6P
qG5aokz105otzijCAPhpSVAia+gaK/W5iZovojaGdhKnuQ1+8ieCyPusUL/TGzwFpn+Iy0yGR6zs
wGWPC2/7+wSE36PwAlAsZX6wNQvGCD2pgLuNeK2JJVadJoc22Fp1wcqd62oSIGhMv1FI96hVvvW3
eWMxaisSpGu2Qtf10G2zbh1ewAOHxQbpu49P0PtL+tbYLJktYfILiuLJV7OEP5HLx8Q4j0xXA7kt
7j42dX9hDA7Q6QspomzNHIKCFKSSQ+i5wgvp9E3oGN/9M3JcEOY/9f9oYZpiybJI8GyJs4UBiB6D
hoo0N4N8FE1FH/1UgAZQcT5e1nvHwhckhMWTW3S85hEf0kLxqA8YGpsK1Ra5GLc1g622XqZ4C1H6
XVO6yCG0kE3R5Sn4fPVGCdKQ5A0J0LWk//0Xylhge0GX/tID/dfHi3rvw1jUlA4A9ZMt0ZxvFbLU
muVhKQWQAWTDjtsDcIoEJa0sXmgNSFMA99aJYcxCq9nSTYlEZOaao1iNKsaWyIAmciSBQd0Znxgu
tVON59r4ngAiCILPsCARXN1F8DwVf2Ey+/uLTdtcJwvBXZu0CGdnJfVhEBYdg0LMASg7IU5Ctz3R
/8FBIYszVEIZCezmzAoSZxKt6U6+EtSLIGNU8IRyasuPH2/dvRv92szstVdLCPlMbZavWYwTPAjB
DVVXsGAfW5Hex6V8symEYUWc+3mPN6/GXHCRpLuGyp8BbKQQPdcIqqbJLor/AFhaqQmD1cF43z42
fO8OvLY7+4pDTv1dMQb56tHAVRP1weh2Ul5vPrYiyXfO5Gszs6+o6LnSjYkkX9MMZQPTVZyMWWTr
qqT6P6FCmehRt3uyoPKMmHdwQIAyOUVGFBwHJAoWfs1kbHZBmFZvqSpvD8/CfHq4WqfQ/jvPuA4g
d6g1kPmisrPySkNZI0HcrD9e/HTfZuYsg9zc4vlhZ+fmXNooeqQiAtiG3xVUxamV2V5/k3NObA2z
x2se/KJauIPvjVoihHtNNXXKe6QZ/KhXvg0qTQuNLTKuQSHthHQ1PsXKtRukYxQ+mvrB0hfs3dlh
FCtUi1BQIZHlXX9rUHHDHkxlZ11lqVkXKIBUwa2I9gi5I0lXrooW2EnzSVUk24Dzi/NY+Mp38lpA
yiaUzMnzEZdOR/DVii0oNGaoDv4taX5o1gXK6koNtxKQuKi3G+A9PSqMfHKmHAjJDfziOJwMWFMI
QhWIhzV6wkzK35ZWLNSc7n0ZwyQrsRRmiJLzzs5+BnMaKI/kXiMoN0CpxIr48QAwvQUY7zNUlcIQ
ZOOv+iZYmtT8Dq0yPQSIgktTpk08NZ/T3o5KDfLW825dI3/Oy30e2XWzocCICv7JaPq1hUBrKSBC
ZY3bLDlpwVUSdl5QLVy5O48SAA6CeJIzQhYi0be7A/sGkpQUeTc4k46ifRZHqirlU/ZLBrtxAsAr
Zp6N1o7T5d8Mb+H5fV9Femt89tDnqVa3aGd4tyg1N8WAzDmiC5b6HdF3Owf1J7lLA3+n0/72zvOx
EdtXeJ9EFMdntyFgmAl0MsW7IeEE8TAA1YacpLVDNGWpT3Pnpk/BBdcOZKFqzPs0zO8aB2MwvJt+
QlxSDfZpfzY6axXr0TorvgnmwkVbsjdbmhoyS4VRbd4tb6ZmFOoy6bFhUB9sfgcp0Y995/uypgLw
BKwRxRrybaLct+cGLJ+so4MS3sbh7O1idT94JzX827KBUfjcqHTZ0cXPN4PuneOOErIt9b9CB20m
wZaFrSU8VIgiu+ioFrlgF90WpqCPonkcBkuJxrs9f/tTlVk+w0hF9PmjJrxln/1vbLh5Lf4Un/p1
s48PoNE+uUDVFz7Pu0hrZnLm5TvmxjK9sAtvVfdNYZp38+fjz//upZz9/ZlPRVzOqHSXv6+2iI6Y
hQ1RuAh+tM23/9yOKetUeXXeR2UespptWafDOIS3uvuiltXZzHFJiT7cAq8TFvbpXSzOmkyV+0Lg
yLsszrYpLbSuFiKXNRlJuhX7LEaCtCAHHvNsVw1Nu4f3uRBlvc/VFOBARBu4A7wxJfq3x1gcSEwR
kBtPjc0sk3W35XTu4T4Ei7C1d9cTSxRXlSmhpkAzD4sTDaJi0HriiYq10++Fc2CbG3EXLLxq70/G
WzOzR22wDD8JBQZdN4feiXaAV+Wl/Pb94Z5MWDQ1QFVM8dPbb2YFRiIKaiCe6j3VaQfy0qpyfnlX
+4Dk1PH3f3oC3xibd4aoVzI3b+SzRTvfsWz5KO0/NvD+2L01MLuq8RQfDeLLvnRr3zaPwAcW9kR+
74He2phd10K0kEjqfPFkPMELSSC1wL957I98vi/uJbBdVtY5wZWi97n7Zd3cVbeHg7Ixjs3CJXv3
4r6cwn/tnam83bua0b9F0oXiqVpb9BUs2zoEjrGw3vdJ08zKdIJehXwd7JoKoVFOiNOtUa3bmI76
ayWvqGUtrOf+rfr3emaPHsJnSdOGrAf+2UPoCLZxk3eCs2Tmrp94debN2bVCwhi2ccoOVmvQPA4F
QfxE+qPdLh1HaWmHZh4JXQy0hFssuTdr16ynSwy/5BZ9yh+ss7xX7GIjf2H2l+UoC4/W0k2YRWMe
czSCQMaybPt2/qCsveXvuLS6me8YizYq4HOJp3FjbZJ+p/wk/LbTB3Ul2ciV2vrZuiLYajWOt7i+
+8eSiiYBGWBWopa3x7JIQzXQ/Hg6ls3aPcSOvC8ccCQbZj8teJX3ycV0BV7ZmrkVWXYZRMjAhtO0
icM62hk710l3/k5ZZ068/tiH3fUvr4zN/Euqmco4EadO+8fd0gs5/X/fRMyzhcw8RknRqlCAApxa
TmKwTjj3ndOvbfJyJ/jy8TruXzNdN0CPUASgE/Z2h9DDSQQhLUQw5NEOxZZ1/hBd85Nrhwt+Y9HS
zEWpAor0voKl6YJVK9dB/+uQHlx76VYtWpq5KAmxY7GY1tSt2321CtbEg456LLfZAsD1ri989fFm
PipnNk3sDfnko3pHtafn0jjU//2nm3uotBkyU2NBqCPu+33o1Cvpr42g1+N/eRpmDgk9EEsKFRZU
btBxWFUr6xzZks10qYXTsPTlZl6pYeh96kasqOFVjCGNEAPa9U1cWNBd5/fvDZo3VtxcaBTdYj29
Mz2+8p4mvr3kee54cVCBBOwSTo5e9mx3gOrTHoXgjBHfDjEyHJN/cE3f2JhtzBiqDCAzX440OkPO
ql6tsr2wX3p173yvN2Zm25JbDMCCaDJtC5N7bZHHj5kUC3v/vv0G0O7VB9Nnr4KHBkIwBkzwLlbQ
9+36yJxRJ8RXB8iPQyaJbXPJpPLep74xOXscGNKlIjfFwpSLfpv8qmCnKMmvGkd0Dn+X/MK9d492
sEV2Q80D1NjsO0poA4ZZa0zvXr/Pv+UPPbfI+BE4TO1bWNr7at/0Nf9ta4627pg9auT1i63k3KLc
/NjhjSrKEcwSO8pP7kWys9/yKj6ID+7jorOd3PbstXpjfvZlGdFXwo18MT+59dgBPvpym4sNsxls
nzxvwUlNf/GdRcCOIDX5vkCD+d9fxbqypEsxEn183GAFv/whX6ur3mbku43G8YKHv3tWyVbBhVJA
1FRt9tDXFeX3uoqkU5JAsvZp6+s3jRTs69jdNO9QJTcZhJLyzIjcVQfl2xD0pfXeSTCnhPlfP2E6
26/WK/lFEKE1K/GcyXbsWOf0JwTr7pu7o69qm2fh6NrZT1FcsPtCIZx/59d2Zw/22GsCkhjYrdbC
BWXx0gkc0x6P3Zl39Sh/DuwECW2G1znupf6BJpVTLTXw7jwTNM4snbyXVui7agjaL3x7sJ7k1hqz
fR3/OXgMHicvy8SlTXJkdhuTx/zH9FyuImfJUd29Wq/Mz58PoYopuDF69OQftUvtnMqjeqiPwW6z
kc5bhvP+YKrb35Gjl24Xzvi9W6VZugrFE3ID/z3bc63LZHGo2PNbs9Z21cnnzXd3kxuRV/LDcp7w
UpN7t9uvLM5clqi3g6cEtXRCW485xevONp667RTSpLvKHtYklhRsUK166Pfddkpk3d1oWwi6/2Ky
YrwqNsv5kXwnFAbq8q/PoM1eilAIIBePfAZrp13MG939W3MYN0yBIdhiTH36s/rFKPptbjPXgoS+
ILFY2Ik7kf6bnzDzb50bhGij8RN6J3aYTeBkJ/cq70c73KUnBlPbwvNSQHEvlXljc+Z0SNcqXWA+
NtuQ56top7wk2nDmHeAq3ZO1W1jj9Bk/2Ps50sAoFa1TzFI6fVcefOLynkOW25azaGhpP2cupWZW
fBKLLEzhOmXnyhZsNGFtxFE6h1na+4V1LdwibZYIlIixuOO0rm495fUuQUZyaFlecnXxF94/SkLf
7NwsIyDPMsoknHaOyzKlof2xso3HdDc4YNOXoujFgzILPaf5MKrgcjj9Y+skZwYavexe56BFdMiX
HoSlzzlzSn09qcYbuIiGh6jdQ1NjGptTO2hVreW9u3NxAsJNI8TObYPDw4xwal2Lu3r3UXjlFGae
yvSQMSh1dpWJvC91IVSm7PYyOSvVQfrarq6TH7AcYbGYp0xv7Qc3ZR666kwuZPYT+2ve3ENxxhWu
mbR59r7UDjBpvvqFMt8FyNvOYq7sqj3En/XSGW1m1bcr49A48Tk+M8D1H9YAX589feapGJNuWlrL
YcjWn6t1RY3zutVu4mrpWbwb3YIatiQdvgdh9eyQw7KPwibqpJN+Gn8ZLx6DacVrZoTsFgu594K9
17ZmJ7wUmk6vUD95KQNKT/2m27Z7puni/9Odd61XxjY+T89iyIVGMmb1sQuZjvT7/f73UmdHHu3w
hkkHmG8O6GDaFI559MIlQOvSImcnOtQVN0DqHT9lE7nb6SW4TW6RMQaXf5QJvfqg8ycVXy+hN48t
uu7UVdtn12mn15Ptk1fqP0v2gFlCWQAiC7hsdipjJabANEj/e1vDo3lCNh5/webtW+6DufHXH2/Z
3aiNkFFHj0FF01Kf7VnSGV6SMtjxxPDEv70jf1bq/XPhSNviKAxr5JZ2+Snb+KeMRFPYaksx673N
xDshDWHICPPNP3AzIIOUME/tZHEzTE4ouFcbrSyHKH0pO7n3cL+2Nfu4RWOKcY321GnYkrGfLLt/
rFfp4f+RB033bH4RXluahSSIAvaVGrIq44JY/I/22diFPKjmsf5b/kjPxUalCeDaw+PHm/ketjGR
8l59zVnyg59BNLdlhQwHvWXnlphUe3Cd8q9x8Gzlj7iqURpZsHl3B8HRTagoxnrOnbzrulJUao3M
Oyes2kt28Nbs4haetPjwTxyM9crWbAclJGSCYqw5LbupGRr8qfYA2heC2Hsv5msjs81rNa2UIgQJ
X+785DoJ67caAd7HH27JzGyvtLLqpokw03eLqL23B9TgV6C4Fy743ffn9XKmOOVVQlwOuUzDupVp
7LaX6qY8eOuMSlW7Vb8EC3z5pSXNIsha7mRjZIj3Sw+Z0dqVw7xkTvvSDi2uafamBrxxJu14mTd1
ive99eSWe9tdSafiy8fbdK8+Dsfq3+d79qZGzMrMJI9FlQ5km3Ow9mkv+DuCt//yQMw8cZaOKC1N
hxu5/uNUk5r8PotacoPTLrxzTq8WNHs/s0yq9GmiJK/09KZFO/XHcJ6SVMQUHZT1nTHbWr//u69o
zHJTpXWluvIxOrVcRQoziT0eUPCz3QV/9EIDmy0PqRZRoVRtMhZgjpk2EhSQY3WQaRN252gHmOGo
OL9qUACdAzf8xycu2rp4evKc223p094JgN7Ynm1hhbBmAjFCPj18za/yOnoYV2hy262NYc1GvXad
bOLt0redPMVHK55taG0USi73rHg80vZFL5fiPWNwjsm1P+sEmcrzwmbeqbG9Xua80lMhbCdrMcs0
VifJ8R7yzWV/Xefn6vpp93vhm97xKW9szVx+OIJ/VsP/Ie27euTWlW5/kQAFSpReqdBZ3TPTk/wi
TLJyzvr139Lci3261UIL+xwMDMM24BLJYrHiWlhcbYIzFgFbuA9YvZYXLt+cH3QlZ2L1ta7zgceL
Nb0BPPyd1zm0BQybzQ8afdn7u2gBbRPkflDXpVY1MnN6wm+Tj0LR6T9t8yz9sBK1LsdmktqO8+I5
jMLVwoHNvNGigO4lgmkFTLuR8Rsu3gAffT+C1Jfjlf9/ZZfwkO0qe6zSLzZXzK/nP7ImjwAQviXA
LI+y9N8UrMcAfT16dmPqCTVZQ+MWg6w5hUSv6tgoraHfj5+sr/b7oq6FQjwESokRSJPj32n8V6GL
oBNzgkQerbHompRGWLXrjazjOoyFgIgHsmoQyaOKieTa5hHdsaZoIddo8HjCFw5vzqhcypwsTg4J
GGAiyBSOzkP8WL8kG96UjDMIk/TCTF4iOz5XtmS26/uC5w7yUu7kIBGKpByYhsQDUEZB2GCV8s99
AXPuKuaC/rObk2ccjDEuJSEkcMBiHPGQqeFkO94BNUtqJo1dNqsi+6wTbpPJr2puFKAAXuo/n7Mv
l98wed4BoCkkFSYMDrzubMPdZ2i6Jn8Y3yeAd8KMtgbKGKDdRLfJ0s2f66W5Wv/kuWjEGqRyjSQe
QBhrhnazkfYCRpob1rCIAUO4NxRLMgsd5u68sPVLSjV5M4iQiRgiGF+qz8MngGnZ+XG1OqEw0K2e
WrZUhZqrjlyu9Nf6XhigOIUigVsGoZeurAbjM2fHP5GxASYKHkcFL3MxxtO7ln3/r5v8+2kXor0K
yNRCj00GmRPqtBwbNsfz6jRmQT7An4Tk7cNS2mBBp34T9RciSSHSDuXT0dy2EBlYABZFtn0pgrgF
dAIOKdA2RgwAjBpJU6RDWnA+eKLkUX/AJBHsG+toHX3281OYhQmqpg9X/7ugN+MzOPU1LkVOnkmp
Ag6672I3UatFe0W6zZHmqbbFo7LO9MWK1qwJuljgxNyCEK2qvRwL9DxkpK3D2f29GuIb/yVvOSMz
7q9uSdz47xfnJhKO+rEPcXKYsoG3SRosSPh9ze/t38Soak0A1gnn/2sj0Ynpm6mO8xpvQLQu9L/g
IVqQOXvVMcWqgW6NYLhgYuE4pFiAG6CIh+TNBS9hY2SvaLvNJRMUwvf3b1bvLyRN7FlYp60m5ZAk
gZtm0BUZOQ8fb+JX/e0vPcWzL/GFrIkB45WiKAAKjNcJ6O/7xxZwzQvR7MK+TUOWsnQHgpFO8QB6
TQz79CEDSpDGXGB6LhmphY2bAnfKvhvJ1KNjPOvHrDyAECLrmeTq/Rq8lPcPaS6ghdlQFU0DMKdw
M9gsRQAmTuVAOsSBYzXeHhNFWpNYzpCCFO5b822Vrwwpi60FuXNhyqXcieorZZtosQq5ZY66uAL0
blfPMdVuqfhByvoIjpkF1Z8r+Yjoi+UxXoYJOiD5Xd9oGdw6mRB60qHtzXjd4qUh8JrKL/BbE0Af
HLT3JZGzRwl029/BKYwsTfSyDPKC1EEoHQBgr0YMSNqJzPzv/hyAeGjpKOf8euDOoFcUwCjIoU6E
pX6pRnWSSYf6r/sYr5s1Z0t29xKeQ4vQBWGzC/tHFoYhrrcSVMSDDCZNbKUMmH8mnBWQyJ7d79RQ
P+9rymiQbmzkhaRJyMe5BDhOLSSBrkturPKr+5uBZVRcUshR4e7JEa9XFJICKOCjHJC7Hvw/CFNA
EgTyvkYPT/26eC4/KfgwmfJ8f3lLGznRybLgHXWQYtDqxHrgJ+BA+AFrXqVucm/PBbs8ff3f5E1e
NU8kfOZEWCYoMoEBz2cWRf/HKXgsttzpfxM1ueK8r0V5F0AfR6jBEJlgB1z1Z4xOpeb/Jmh8HS5e
aodreMGt0t81qS/CK3qJAEXHPQiuLvz7pDMCc/QqAq8EeSXMIl7L8tohjEYcikNXqXoQgh8rykwx
O0Y+eJtzUALnS4p5aymRuyLoscOIOrriftOfF6sL8yBTBWBVHmSQiXIFyqGOukkEytq+NhLcO5ps
wXXDuCBkQgEQNA7krsRfuPC31+P6KybXA6NUtZsOsXOg4k8frtLkmNPV/WNcEjG5CpxIwezUR84B
fHFWEG20dtuSpeBjVgjaTQGwygMgYopwhjHnHtgUjXMo3ZI12anK97X2r7NUVMCjKsrj7LQArNhr
HSFyzwnRMHi2Gm7lN+GYSSYffJfaMUoUVhYLQet4Y68N17W0iYHs02JAbVvwbFdyNb2OQdrJleCQ
uH84M+HpOAOMchJyqVjSNM3ntRjVyqgPZrkh2cTpE/C2IpTlItbnPagXX+LCZWDkNMHfVwybVspB
t5WNdGRHMGyZgYIqab8UWo0X+3rp1980WXouZlwVtm5gB0Tb5smT1GobN3pokiXtv508xjz6CFvC
E4pcD2Yyro80qjFcRtowsFW/MnL6miWp7sHJdFEOQp+AZ4s+6340ecGEzrSWqQIaNcfxDMxTa/Jk
hRJ6fSsQi0Y2GmJWvR6bDB0xRmC5K9cUDM4sDdVAExArViCHMTzmrxQrNCrrWfhW7fsaIM3s9tW3
TEzAoAVVoDYN2jBEMMmcBjQQonlNkQAqX+8a4VMIEz35luRVoIIlEOkaTMhy0RqU7CL3hobT8A84
q9R6x3Fmizmr4DUCapgH7h9Mjx0LMJDnR7ASRn+kAhBmusq/amBDvr+G27sCKNoReEbiAd+IWdHr
YwwACyHmhRLZeZR+q0BDJSAguy/i1sBci5icmJdhkruKKFpVgDmbYuZAMfpiqVB++yZcC5kcBaGN
C+YMCOFX8le9GioGakhg0EqHwQT1HnhExMzsl5y+paVNDLTU+HIv9pAqc0bI70rfFMWFMGummAcj
I6H+j+gUEerUdvKt68pOWaY2V+RWSQFL9EQw/A7GUHDoGZG8Ab8Pa8tw5S3Bx986mteSJwfntF0t
DWmVAovy6Y+UAgANPQ5Q31ZcUMKZmOta0uT0SgAKJplbpzZISClKJqqZB8wHMKS6qg49a70FF2J2
ZWinRwUMKMUwJddan0lxHGggL7Nj8s5VBWsoB/14z8ER5otLDtKMlSBwkf4RNrGUfEdiMMtnWBwI
bkDpKNUfNF2BbuTfR3PYRTSJAFgaId0N+DINQAAa1jgvr80Bm7ZRvC2cdloB2jo4CM5Tp5yKEFjl
uIQLlnD+AIGDgQYL5KNEdZLa0IakFlJUgm1n2BQeZ8TPaKgtUrDrPVP+VDj7Llh4CGaye4hXR6oG
4BKimDnFC6RlmLWqp2S2/zFYyemT09sTAVGPqcLuiztkhaNnaix51nOv/pXYUbUunE++9FUAstLM
7usP8hM3mLZ0IvgXZsnth3SttKbzJQYroh7aYx9qzw0Q4rt32piK4pr3DetMLfd6Cya7XnWAZ8oU
KbO5Na9LgBoNn8WNv+p2mhlGehUg9zig6u+ZBQP/F3h2GRr7VTN9JeXSDb6N2q4/ZRJqD33m9nyG
0wg2g5XbgFpCjgvd3o3Ov2mHfB+s/64TnTup5lIL520eCpJFBaCfInxLTLVfH0gggsuKJklmpxnI
bGREp72rAz4+EJEcypgr9QtrnRWoIFWIDkiAS8kTgW1fuR6QgVDPld9A66Lz7SFwXCNQ7DJtAWe/
IG7GfID9ALEOwBUArjpN0Od04MCYLmY2IGbBSZGsOGDLpIiN63+Pvw2QH8AoABAbIMvazYTEIPEx
Brb83P4zjlSGKyRn2LN7FBdaFOd8uEs5U8/ZVUBcNgSQ01jRuToPqCkLLDhyZm40O7TdmnDmDh7G
zh2r0z965j55prqOrWRVf7pP2mYJO3fGCcL3AK2OYCwErKrTO60kABnN49wGn6mepoHelgvBwpwE
BD5ArIGJBJ7T+O8XVkPManDJSklul34s7DowoJng0l561n4rJxP3X0a5QwImGBA4MGF0LUZLs0Yo
8iq3sw1QMJlkhWveJKa869je1ZU1ABMfM/25xdj0c6Qv5fbmF/kf6ZOHLtW4NEvEGtLVsjDjJBNO
IDxdgnWeKYsCjupikZPTInIbF3WBRYrb5My9+Riw59CYbKwwW7rHNHjA0veF+HV2ZcD3Ha87roU0
OT4AO8fRODsEAu3MKOKdFi4i1S2JmByd7Mq5WoFqzNbW4jb46sFK8a4YhVnuBdPZKZ+uEX/efz5m
X1BgQf6zqsl5YRSG+GmJVXkb+Ut6w4a+BEbxmez8DXivtS0gzdBQi8mN84LgMai4UVMC3C7kf9HF
y09O0HcDv/Q03H85Af0NEPePkWPw1UpbJe5BQJSgBvnCBZzzUIDVNeLHy3gjAGl8fTXkpPTUEOln
u8JwtWhapwjV3G29YKzn9xQsNbh8Eobs+Mk7GHW1w0l9m9vo5F9hCN7iTHhCnqOXewlt5fVO+m6Z
x/4GS0iicwE5Wkz/kfy7ARcmpoiTPhYGSJaPnVGgdiw/RjtyHPQPzah3dOEMx+26OkLCY0oZGHsw
lyNVw+QI5Qz4a2UCkwmatVQvqFevFbmPzAKRmHFfXcSb2G4ia/Lgeo6gBYkb5nbcnePg+6f/4zU6
JkWqXa8BvoYcS5RKsgcnMeKKydUx+IPf+8+i2zbP7qbsrcgVl9Rpaf2Tc26L2hVyFd+kSG8dZn/o
xhOeOO89B9Uo77EQHJYrsF67sc71qwHzb4J1f1du48KrXUHy7lqhJU3qwGmBL6javxiXcf6C8zrJ
j4PUGuVgyfQlHV6EXDPvix3P9ercx6yLjJuEPJMID2hy7hjnr/xGqWtbbWMzw/izsBVpokddCjqZ
7/uybvYYyIcUzzJgxwGCiCL+9Qp9KtV5riiFncfRWxa6VpJhWK+uX+6LGc3cZElgvvtFOEcZDBns
azEJCDbRrQcxZY/eX+nJl7NVm6Ikli4ozdx6LgVN7G1YYmvjGoIAynwOUozbxtphIOnCts2sB+/j
mBwDwSNy1JOwnRJAs8WFj/Vkdtahv8x7ppmVgpXg/r7NqAIUAX4GnFykj6dWXPBJGIAao7D7FxKh
16s45cSsNeu+lJlNu5IyufyZ0jZqSobCpsCWLIOTbw7IGd+XcXuXZOg0fF+kEzFdAij/axWogiiT
ZAF8HQJGJQ9pk0uA9hQK9P/2mZEGsqKHpRPqGeBvdE1085G1ArzPVbhUBZ7bU8Abol4CqGYNRejr
D+Fj0JBmIIu1eYomJ5mseP8LDW66Q32DaEtJ3FvLinXjySAjBSVKKdPYIkiCVoxUF+iw2fvgfqU5
0LM8QxJRaEMNWmrTNZedotR77jJL+9NW7qqKjV6wPX4ti42OWoRCawZOoKg5ah1doua57Tr9/T6k
J0f6FQBtTlQ5LMIm4QGQZ9eFtq6SRFe+PCkC69EfYRuUenjOKPOkNcdvo9C3VGmTdYfSAyaQY/bk
UGjMi17uqwq5NRbgTUWqlABJG8B6E02pazBVdyqFj9vnr6Ax00GRvOBszmg8uHTADarAhQBOwEQH
QF3mdUmbV3YmDIbobztXYaGyYCRmFG3k6gI1ioSB+JvLCxZimg9hWdlpuBWGv7mmGUEAgDYPNN3S
Enb2jEW6Eja5w1HqCkqiFJUtF6ou1qDy+2qyH1/5c/9sxv9mYshxJniWJPD3aXihri8PKiwdKNDT
2laqT04KmQoCOcEVGTqWRP4ZVJXmfXm34RaCAbASIrMnoSIBhbgWKLVuJhGlrW1PXUlVgPqDGxty
+VZVIpM0u9wkAIqjZv+VnvlduEnPWvOshVtoqq3sSrK+/zm3ejMC0sLxBN8rkLvlUXUvHMAojnou
Ij66pJNTpfyo8T6g6YKlnJOB9CKapUHUgVreRP09kkZcLCW1XQQodrjHJEWeqVlIed/qJgbekO/A
IaJMh9Tp9UKyhFfKoM5A0GsBbw+m2EUfGCYKl8LlW325ljMu9mLDBFWQS1JBDgjpJIs31WAVxKtm
YOoSeemt1Rgl4U4jbEUbyq8iXUjypJZkKBbVNhCEPL0SuqOYpEvWfGY5SGWD8BUwMQiqpkQUZe66
A7gAGzsxrHGoAgTeC2neUZ+vLxi5kjA5/VrJtcCTIQEtLlaup7q/Ua2HpXz5L1nQVAxSySreYQ14
FVMD6FMtLWopaOyIxIf2rLTw4AFWWeS65z/H3sNQZ298F2/6Eihwg9k7B6cjFqZ2wLVhumcvM1vJ
Z9EhTXQpf0r9dK+AvVxLGbeEcTVzriIFTDB8VNAQgNLtWoNUDG8jOMkb21FLblNFjW82Zf9z/17f
NkXivbmUMnkFs6LoiqwvGzsGLqirJ0SPPLzP5MM7kbjT5aPbJjnT0lPHJy/ZX8WzgsF0xWjBvsws
FoRhuPdjwRtc0pPPaFLFyQB+3tuBqDCtqdlSw/uvuzE5eEiATYVHyYOoZGJPGyDE8Fnc9EhIJLCg
b+EjsIhfun11KvV4pRgRc0/+ScXIITDuNyL7XpoGnDFvMg+nmQfxB0gUp+aN88I25Eqxt8sEtfvY
08FYGZWVcf9Ab59DgscdwQ0GivH0/nplF9ZAidI4HTqnt4WkWysBahYt1ZPkVVxKyN0WK0aQIaxl
bOtAo990sKWtEoWvymKwe30AeJS0y55GdIUO6CaJ2e965p/QAx2shqf7K5zbx0u5E8uKLuE64bl8
sN+M00IQNeOrX69p3N2L3SNiALrpAv+3xsjqs9kBdBrDYw+htdR1OuMdX0sa36kLSX1BOfAdQFKv
f8arAGAt6oZskvWwKt9K46Nc9yvOUmxkpVmrY6TYXCKknrkQcMvBVY9qA6jzYGCuv2BQB5rkQO+x
u74Fzib1mcO9Bjygqn5k3oxrHcVLnTotix5T8aUorbTwrDBpj74D2AgkKTNlWDfpHtx64hKB1O1z
Mw4xjXxdBPSIoHe6/rbCi9H86wrEHrho0NNBIMYgKt466rKGFSRWLE7hAV8eSMrqvnbNS4aPjNE2
zOVPcxBUTZGhRfLSLtBj0qL3IlFjxncrd5OWb74qLGjcrd1Dg4sEHG30+sD3n1ollfIBNwQBsf0C
WPBcZlXc0mTwjCcJyEyg+IMYGF6CLE1UTehpjJqiRuzKM7NTAI7eajOoTF3FP5hf2me2yLFQZO0e
pC8SsYAjxUBQNCKf6s1iJvHWPl1/zETrAkdL4tBRid0/8LmeKzuB6JgVA4+P323Keq1acX4eXkD0
11dr0dLqzf3zvU2ijgCieAfAYQWqaDjX16qVqnnbg++A2Dnh0PCpS8KDv3No8pwFIlPqbeQdxHob
qltZYHRQdTWyAvkzqB/bz/tfclup+v0SPPAiD3ZD3MTrL+HknObKEMg2/VIjdH0zUj2G7pHT/ZMM
kHHZrLlVnB/ynbj1tsQOHpRjsY0ehx/QxolMfBXoGq1XGpj5AGOTDgsPya0/BuQ6UHCNgLiChAmX
668Li1JMswBf11dfdQbWSe0hlv7+JY1R5BzC8tf7u3GLXzfSAl/Im7zPHIExUmLI65oV3bZ7W9s6
7PnDfvpeWNgvS/K1JwBJIxugiicSZYKJcXFBrSomYSjb0hFg2+AcqU7dYLmPvhnKloJZkFWLgeXu
Ef19RcrcXf6iCZZ4aN6HP7Q5cNZATLGyBvogK+uEAyeGO5gYSV/5ZInc7vapu/7SiU9chUXVUCWW
0STTMCVv2TBsZXJa2PlxvTf7gdoTChgwE6A9uT5p0RM6l5atbDu9HhYD0wiiiEdflFnnFQxoUIRU
TAtDa8kjuh0RGM8c3qeKcU6CCvtEsiaXaR9zjWz7+Ze844CCLBhJaTQxk/p15R97NIXX/OPgLyx5
dl8v5E5sgNw7Qi2XlQzL91L45wQnnv1XZ6diRgzLG53OifteVC3Xh+kg27Vf2QMN141arSS5W0jo
jMb75vAuxEyUGcVCT8EAtWzLkbyS20jRaZ99FUjKRloTm35UL6FrzbyQ40OFnDnOTiTSxGwJce5E
6BGS7Sh7D4udX1llKD8WeFdazgdlD2fe18+5FQIkB5wCCvIhAJi8Vs9UCak0uIpst10C5qVXWWxX
gfOUpCHriiU69/Hkp9s5NtwiBQfn+ZaS2S86H0iHso2ZLoVxg0bNNAG96/0lzXh/aGpF0hGhNCws
IrDrNXk1J9cJqGFsJfLhYbS6HD7G0QuRMZNDTAWKApofnnVm25gJHVBwChMr1zZVrau+pUnvAZqt
Kl5mdWwuJhRmHYZfli0E5OM0zWTH5dofajFUiJ0E0bbKVeYAU5TD+WJAw1NERj0Ehg6nA38m1YeP
CGRcdbmKBV2Szq62xsCwRpjzpAWsqfeRv5Qauy3Sw2yAfIOiCkHxhk87EYp+qCRAiBFbAEuVLOki
qCiLEkAudcY+ALnjslp+9E8tpxo9/1wuTXHNKuSF+Mn2dAQJO6g7nNMuzlnl9a3pB3lulC4GyLCb
6I3QemnhFswpJjrPKfBF0TyDvuhrjeEBnNvSHo+WI5blCgmuwCC9Fln3FZOO3z7Vfwzx4x1GFIm2
+ok5oRlIAsNWgq94hodvArD2UdP3jy6z/mjM+lr5DMPaG/yR2pyhm+Z++2r+sI/9x/NTvdN79u2x
7frJXO3f1+uH9frt/Pfh6SVlxs5w7bcdMNR3D0stU3PHcfnJk0cSBGZNVfbQ1mqo9C54pv2upcD0
FY4C2jXu78+sl3IpbPJiObE7lGpPiC2hxT4rtmh4FOkzSSzhkwO0FDHjZ2mr7oNs56hL9f+5V+tS
9uTVQmVHKoMEZyNF7wTJy7Yw6iWv75dA854CTKy76/BZVnWU2Lu3lHUWmuABfQ3qWyauog0F1Dqg
VcyOqcBsPrlMrLblHuExNeTFEf05B1SlYNYb8XR5UP9ca3xIakkCr69su/2ftFs34zvtsmo4+uWO
l60iiRcOd+6KoSaCoT5Y/5G66lpgXqk5V/hotcvBoSFjhMpbqCH8xhbTzUWSFrZLQISBGORaAjoK
ErRxRYptbTacvjkP7EcxCPuiJtV/HOPn5Ou5oTAzQBfH05puoreXmGF2/vF7aRBu7p5ffsnEhql9
R8ShGdcq73rbkVpEYH/QCLHw0P0e0r0VTx66EkRgfUKx4pj125i9vWns8/gJuH5W7N8+rfNGNX5i
3UVHoKafvtq3hDksY0gwA9nV+vBYpYfWwy41690LqJkXvm7uQgF/D4RLGlBgbgjIh9xTEz+rFbtx
JFb320Zap3GzoFWzO30hZLIDnFwVmieWit3BVqjosBRUVvuMph/3TdOs9l7ImTwQJUW2uKqwmNrt
Er2mJQZF8rBfyFfMbxkdB3PkcWJg/IqLtBVfqIk2NJ1iS7KIQGHf9GtBWkoSzHmYQLJEpQE+koJZ
vGshbZw2rpckit2raJl8wUxC9kxBj8wjOZF+3t+22eO5kDUx6CJ4ykkRxEBG1XbDFw8aOlA7CuWS
0zxnzEAk/Ftyxus9BfgVmrotFC9X7AyA6IG0KUsePMy50XUPcKY6FBM17fH+ymbeRZwTwls846AW
noKfqlkSuFkkgTZH7vudCnR2s/KF1ZAphxJZIhCZ+wsSZ1QQSJLAsyQ85rbQT3x9bloPejaXg1GR
CuFVCJDhacrz/UXNHNeViEmWgPqpmPAg5bCFkDAJbb0EaZPBiuN/zQYpo/SCWiSPBeHXtKk2Gny3
CgUIyvNvdIYA2p713cIs4cxlupIxeQ6GiqcuLSCjCv9gLTVdC91CO/TsfiGZSYAOj0Oddh9rSt9E
VQ/17iIlYc3QnxUFIT4BYjwLMcZx/3TmVA7DXmjckxXKI3S4VgDRTeK0HFrF5sTUMxsvBWfpoIbM
KT2MTsW+t6pTb+EC/9JGTJ4YpIkpBQEzZiVxXNdC6wzMoELMY4lWzACLRtlLsHoBArs5MsMAbUM/
uuyHmqvH0+n9pBqPrLcStgc+vaG3TGTrvy1Y5v+Ljbj4pslGxByaCoH1AO3RqnPld6oeqnUC2s3k
lWg9a+RsiVZyTpcud0G83oWgAOsLpuEUW8VgZvEYiJvIX6jQzoqAOQENI+4FzvhaRJt0scKhpm6T
4di6TwPGqFp14X7PmRA0mP0jY9Tni/dFc0sA61QEdnJovzqh+uLS0rx/Nsq4FTcKcyFj8iJXEl/U
yORjpGLbbwFAjZhar6A7iKbxE7Libafq9fZNYoUFJ/j8kwKRDooVQrUwvJDqjz+bR1yfjYKBIF8n
AFKiuuMBB5mwwgw3wYsCH+a10UuL8QxweQ//jXopgB1CUkRGM8r0Vjcl6bs+pThs2SWW6EbKyo3T
t6xXNmItxkcFM1PGwq7NbBpypurYLYXyLJlsGvx0sM/RiNoyfe6jDSKgNAh0MQ3/vYOBcX8wiqrj
XD+dFkQAWd63heBTuDEYYeATCZRoDarvbam2/8Ul/Y8oFEuvdS1K5CKXZQ76XBZPAWleSCe+Ul+o
mOL2su7VXWPd38TfvM5U9VDeFsYOr9+c57VIN1Ih04+p/TZiOBUIqF6QzgHZDrhM2citFwGSHVC+
VmWoILZ4E02BISW9RjHg/pfM3WU4V+DdRtb3drApkeW8i0hBbY3bcsoDz/9o8H3uy5h7DYD7ggoC
Mu0Kmm2vF8vRUO4bN6V27g2BjhrYqUxxw2QZOWXpNASr++JmlwQCP9S8wW2FjOu1ODQXDKLvVNQm
ccBkzKOl6kc1PN8XIs49qKiaIk+OQRg0OE4sO+09wvl9Te3C6ZnX7toKA55rAfjd1YmPWKNamorh
SP6UK8jQkVVe65GzA74sA2sU99g1IUOdg3Wcy3qnPbgewJNARVSf+KXW49upBLgwaNGFcyui4e+G
T77tqqIsqp7ajhejVVyyvGrXItBzN2JlyIKuYDxDL0XtvzgHikMg46wX6o0TE16AoAOoHRK1hbZB
nEOrB/D2xSsHycaFXq7fysT0Ol2KmhilosWcABdAVK03VocfGcXyXk8Z0hUYUUIX2WOy6YwY4SZQ
7+AGdCzU3X1jDphdjNjJXf24Jtv72AXmgQdh+/AAkvH/wssD9BcwHDDLAKD1UW8vnjQk0BM5AoKI
7Q/KGU7QWSlorjudyC/ct1/36mY74OwraNRCZWvaaewNURb1sQYbjZcq2oSsAdfDCLx3RBlrLRgj
Pl3DviK2TzcZQHlHKP0WI0CwdQwLv39TfuOLe18zvY95knmZi6+JlJ6R2tDe+vSbAyp6tXKSnRLb
gVfqkoKcnYb5nE8OdBh1yopy06cmacHbMXQWQJaYkKMtm9tp0gZ9y0am7PpyLQU7NUA4DfDPKmQS
YD+8bdz5gMo8lrVVcnrWIvrVFZXxtq+gghWXRqs4gPXayBlwEJulxeIM7611dGsuzpgLuqobOgqr
0GDY0Aeu0FKjwJzdQakY9eoxpkN+9lpCGYYZ7rir2rQ7VQNI0vyzKiV6Wi88UXMZGwxtSSi34A6j
AWNyp1C0cH0vwbEVuDcpewMmk0HhG6Emx/AqARZDw+yfokOZHp29a/58qezrizCF5bhYlanzX6P7
0zPVfAgNZCIY6K6WCigzGQKKrhU8XSgfKtKUOaHJxYpKXqDakvvB9x9JVwLR7CNPPjQ5N4kam/d1
+RaMA6b0Ut7kKQvyLpeqDPKo+sm7BweU6tEaqGo29fBqZznjcz1uGQHp2c4PWl3rLCfZeHAKQYhe
iSFwaDo9Ekypl6CAO8TmuoOsafxU5kYkvPeCPjiuHnMsyx+j5kVtnkKgVg8g6eaWJitmn4Vx38Yh
DvSETFs5u7pN3VyOVTvaqN27A0w9D8WmDVk3wMwmdrdQa51LmdNLeZPIxKOhonk55DVVpQ9p/Cpr
r3wN7q6jnOqu9pCpsNQARxh8UwkfAF/oyEtAJL+uxvR+Xn7D1BZ5ACoYpxHszjnynu4kT1REg1rB
AAihaStMf4jkAR6MLlFriHWv7UzKf/B+8Vh468wDuP3i1O6oMjefNM6DoPAOqIHfSsyFyah4jy/8
ECrV4vxtKUcGKP3KwA+mbCN3DXL7+yo809o21tlRQoX3DpJ5caLCeZklXOpmqh3LGIs05ZOM3jPb
7d5zvYpLNgD/I93clzlXSLyUOa2BI8ueOYqbYtvRAQ0IH8vTuzVnAryHnVT2msBOjHR4PXNsDGIb
i5yI47He7vE/a57mI3olL71ylC93VlUquybr0HnZ6BhjU8qV15d6VR4lIMODZVo0ynRpMHS0lffk
T1S/7tygAkGeijRAtpW4N1XSKb/hJcxPgnPp/mbP6hM8XwKwAhVD4BMVD4gn96pT4Fr3AgN6lK6V
IJ6LWEB3nHISpVwPl4pF86bkQubk2YukTCokNO7akmSSVUtjnWJzUQhG5wNTqtfsWXD+3l/mnJeP
2jvCQyAKYS5iskxVDnKJU1vV9mXeqJI3Ht04aXi+L2T23JCrFeE7IxQVJ+sCorlA0kKldhDEui+u
nTYyqGNWoB/n3AV0od/I+UZJoKNof0aGDlEvlOjCEChcg371EoYA099GsAk2vI5JRDYwlxFUiVx2
1vAOe0CBQhVuMDj2iSrYWtmf0v0vq8Lzh8Pizf4ZAM6RnsCVAzgKqiii9fx9f1dmNQyxHBIP2Jib
eNkDjm2ZtDDkspfYqgMN7sNdCGYkChSsvvsTFjlzk7f7QudeehVHgAaasXF66o7wQlqjHg6haimx
JIQ3so9XtQbotRQ+ibAQ3s1q14W0yVnkVQEWHxkKrcAkZuInEb97RGv3lzQbQ8KfwHijhqYnjBRd
n3ivxWEich5MP/cS16CiVT6bclO3Z9d9i6p1VLEajX28j9foECR2LKw7mQL8A8Ds9DPQDv0IFFAD
hqrPzELKXiu3WhX+KlNX2RIQ/cxNgIcA1B8Z3iDICyY5kpBIg9f22H637JnSvRPnEZODLGxPRbAE
eDUzi4B2PLSTozkPpSVtGimFGu1TLRpNGBx9+CX52vNWA133BWFB56FHmQ1VaIRI0jWsG/CXYJoP
znK7cP1n7drYGwjMMgFJNn5Uk4sr6QpDlWdco9qCa3qymaYrYP8XuozEgofWaOGxXHqe59T8UuIk
aKYxcYPAG82aj1jdHbh3NwnN1Kkw4/VVhO1bC5fkvhouiZw4+rWT1kHUQ2QfhuZA4NdX5y46pphS
dqPWJNwS4diSwMnlirG8oWy6UeDW2calvw+d79x9pL5iJH6zvr+8OWuFihvCJfQOjJCe12co16JU
Fsjg2LGC5EexE9R1yzEFXYwA0FXfak6/L282t4cJ7BFFbRza+/WDL5SmLdoE3RPoUxv5DFSQfVAE
3dlJsoAcyP4QM2cKIOkhnJ1DgCc17FzqA0XoaybRwtHOBIsqUlQalo35VgC2XK9dcJteEwXkh6HI
JnU/xaz8P9KuYzlyZEl+EcygxRUaJViCKKoLjGx2Q2uNr18HZ3emKguvYPPW2prdJwZSRUZGeLjb
jSSreb/GzbTkH64tEWuaUEUCrg1YSryPhq7U+S3EyFCPjJEdo1aWdHFYPINuevDug3SZWFK/C/wy
6gLpCcUnRFCRybO+Wou5xtBrueEfoBNxK8uzc0babGYWVQgXEBfd5JdlKM3okzBy0AgwSY6Y/4IQ
IfUeD0YcFHp8aSm1+RqZXViPGnggAIdpHW5wR9Fi47WK5JJXwicB+oZcEpwyic0qY6XKqBTJ47RP
UfS8VMyZl41A/Cio1JHyI+fnLxz3+nhbLy7wlVEihI1RWxCHDEY7+Fxq+A3kot7kv1v0iaB+uXIz
zgt4N+m4EFFwxY2PzPHtvqUpTszCFsboMIWCeAIEIZWUa5wfi9voygpxOtopTOhuKpCQYzZjikoc
qkEduuD7WA3HNcDE0rsLvDC418CzBRpMMi3dcyADxNWNNNhbQ+tfk69yHkh3IDB59l+SFYTR4tAw
dTgjeOFLP9D3Kx80MWWUZFGNtH70Ljdw4vxXXb+y1BqoZWmhRERkAM7MvdB3AbIUJlyXjtLTILvh
9CQ33/9+180I2594WObJTvhK6rwG3RHSE7iYVaF8H0ACoWQvJe+rvfD52NbsoshNhz6bebrQinPX
El9COT6K0OaGjlBjYis1Z5+TCTWYU4309ZpnXkqvATr6tzWSExX1kIQFflp6ymrZ4fI9nYNZKnqv
KIfJPgOQanlaJcCzBck2SgK9qBhw/EybIakMhUX8E78Oda/RtSMHL9KQqp5y8PpTkBudp1Fgux+Q
5A63cblhaGduA57qDXgnHHCdyx0O7hktwmAHUTMKnSPZDiTW7ahS6VnyQ5Ud9cczu3AF34yVyFmC
+tkLQX4hPdVscO4bSxYpDZB4dFJt0fLTOw2zVnJa2pcyTtrMUAJoBVnS6xE9cjGqpk+pFGlRRu9l
qnAeD2rpiEG4AQ1zONVIpMyDvjpiite2EIkVpKc453m1S1hFkzgQAdApMkqF70srl969kjOqKLKC
wiuUBkD0SaKhJDqI07bxpKf9m6DqwLoAivkyZ/jfPvZfkf6VIzn7hp++ipK0Nuf1efyxxETrLo+H
vtDyiS9BzxQeYyg8g9f7duwBaKm5nsWn8IPBtWoq6am4jQNbbB16croh1vqnpgbT94YG2G2CehNw
msDpjGqzRt9BrPT8KAGqBYykEj5lJk67/ZRIoQY4umlwkzgLXNRYeEcGS+/KDiZ8w50VYrGzOEhC
LmEGV3iLoOfsbXtGpblzzH9S/dvK5M4RxZUfIm2RTy0xqriUqmErpnZU+i6nvyfvQ/xgs10IYd6m
U4PYjp7y4RktxPBPa2BIkuPrL/t45qHZi1fw7iFepUEol9yUCYOrV5DnmPS0M1Tg0gQnAksuL5sv
j8dLJgfv7M0rfHWQMhEtp1jkweWtpHkWEFjZ42gW1p/MArO11dvjF/7aoTniJ+Uklr7Wf0R2gt19
AhHkdTOOqRbYwZXp90Q+NHSJTHRn5JFdx4DpbSVUrnomPLRxo1f5u9h8ojYVgJEdh1WTc2z933lp
iKnJD9umaNR8Ok+ZFddoH6E8G4gFraCOdVM6jciAXR+1yZXuH7IV4n9HANI59JKABoV8qXqNKLZt
IA0uC2owzbPmP5XDmfO/SLZW5sBawWblVBAx4V9GkbgGLE5CgoxMqxajIsQCSw3uAGwKrxd5GRmy
P0IFoS8aiC1LI7gEprFaMbu8Y67sErHoUPqNyMfi4KI1UfU6Pcx6Uyg4jfeOUqLFfGz21CtTWH63
bxWn91OwtIBzWRV7QQ/EtxRJSV/otdDbU9l2NTyfb7O78wsZSXGOlqEfQaRKAO2o+anDUlQ81EzC
76RAT5aegDE4cthSlfD6rDZespZjJl8qf60GojA0mQGmCNDZ7TlKKL4XIh+rIQSd+SPCKMpbEegE
ECroHtBmvo/u0sSgvG1VqDSzLwo3qnUGslATgMjpxG0l0J+JxzHfFH2xEtKT8e/8eTNfDKOAYxy9
5uT11Yl9NnM7tG41/DxcivCMvTrwUBPtwKExuuDR7cedsHJNL+xRYF6RwgWQC7cDKUWbSGWWgDej
cyf6pWZyaxIt5PdNPGUMrl95+s+3ALHyM752Vv8GqRLE3G9XACrqcu/zcufyw6FAv2TXv8Ro3md3
nbzFE4Y/P/ac5EPwZ0oBsEQnkILOPyRkb+11PJUJE8N17gjZr+dh8FmjgF0TD2eNrqjI4DD8U4jF
fGb9XtokGfQTHn/DwsUIgBZgenhpIElOZlcKPknYKlQ69ywjM922vErnVk59J1OlJWvIHrJv4mfA
gLaj5xDgX/DVExOcTEoLCInYu7E4Zk8TL1DnRGooZAhjX9R6rsk34MaEaldRjbrfoOyajfNfpTXC
cQLj2CSXvymRG7XRa9NNXOSF2UoRUH5N2W7x/LvEbMDpqAmKSMnEot15qNACuxnpKAs3BlfJnxVA
4RbVBoxJ9Ulo8GODhyM44E2eHoVSrVsO/kbgymnFxS9tZPg8VOJnCmFAeW8XewjoEn1lce92SYbe
x+bEU19Sf+pA98utxXezAyU3MiC04MSDnvyc6b+1leDJOCZB3ru8Zyi8E+Weo4CBMwNIqej/dEmu
12n6OuIBkoLUfpySNWdBBNd/LTSL7lIGAwY/4/yBVzFB0bX+JFFl75a86Q2y1ZaByeJWLnKd66ct
pE6ycJNSKKvzv+j2OW8zUy6BphrfAHZfKVwvbXHQQ+LJDqwown0iOBCySeh4oehdyvso21+jcohR
rhTRufGUrxXllzzILGqL8h0Ac+CpuR33KAlpH2SoALBN9DVJAJdKImKw8CD+6qhCS3ytXQNPkc3X
f831lU1irv1qYIuc7XqX86hfnIyeWiuHRELvb/Kktqhp1McWCBxmUL0MXHGQFHnsQpZilxm7Ac4q
XlBoQKRuBz0VaFdJmKZ3U37LR07Z7oRkH7cHes80Rjho4FxXq2I7K5bwk57tpzUyqMUVvvoA4mhV
bVry47zbuIAyhCRVBwFafEe+9Kw2jJ+kjF+J8RdC/JsRzx90tb1xhYtRJGKZI/AcDkztlKmyE9Cz
szKzC6HIjR3i2UL1KPWDEqx3R6q2mbjU6TIFXYsTUoOaSZzGjOAh60DlhBKaYK0Yn/fNnRP5Z1ZJ
vVkA26R+5DHIJjH3oqgVhhJo8psxXZ5reyUkXF5B1Ixw1bOgsyH2MIV6N9XVsCWl7yVtN/EzakTU
eOa8l1XF18VJRVc4uKVhDe/O28ULA39gQ7rq3T773Yd7MQDom9MKEAPHuwSwcM/8kzd//pvJBEIE
Tb8s0oh30VPeZHTT4ZC2uLvk3uBM8HYmBRqrNUpBH4Ett43TNnbw+7FhdvHauTJMXAVFqchJLvQ4
nJPDBOfQGy4TDUQr+pcq+MFALLQmj1CkfMkpf5tkTt/vi0a2FQR3PdQhprBwIt4NymNJP7Neq+Ih
wqBj3xvUlu3UmLflbuVFuXh5XH0yESXUZd8MbY65Ejsd2KapVf3ebqg1uv2lqQG9AaqCgFqCcJ9E
7gRDn7cTVw8uSrECSMyzVuPqQk1fPMESfRVZO/SpFmJ6Sr7qi1K5VJYZ3OSpueIdWWqPF7yIvB/D
baonsQX1iNVz9oD3/eMVXDgas4QWSiU0OsBQwrjdriCBDRjUMDEbVor8oXcSOKcME33kD6Ww1pq8
bAwNrahM4LYkdTK8cBpiKhVwDjM1y2yf61WGRrHtFw1UXNatVUsXVhpj+8cc4d9EJmPSvOV7ICOq
nWeZ0lpP+cp4fiLwK0cNPQWhmEq6d4uk1kpaNMbs09/4ljBlatKvtQXMG5PwmNfDIdmuSqro+XrE
cLYCBDAfbwOS72i+5m9+OeEi+YJr4qzDL2ejZ4+uDVaqkW8B1ZgPUXe+0evmQDUzJZSMk+INNKOW
fKpK1aHyqg0bNvsY6rsr3zS7yvsBowNibhKE/hLhSoWsY31QGGBv0vlRkbziKRiTDNnUhoWWWT/G
7x0j/EZwL22EqK4yFWwZwUp4t+Dg8FbD8UBGExU1mTgfHV+0SsBhyxblKWDPtNZ7wCT6PsRpnZXh
zlN8N9wrU0ScAfRorlSciNNRSocys5u3smv1Max3NLUJf1WCHoFlEm1ya007ixsLL4ef7ABYtAmP
yMWeV1UMBcNtLquUMivwDlGztsUWwpr52fu3GSJSroesiIA96116tOVwNLt6m2tDUantu99aVXto
t/KkJoOaQEOzyj7X2g5J0oK/9vjVBxBr2RRMVCVCgGSwM5id26KQp8ZGawHfdzwIJmd+QHpe30e0
OupPXWIDc241QEqJuX1aWevFbcXz0NOZSY0gQHHrdn1vTNsR7HgumzwNjZbUgkqjwlLpSfUWRRbi
P7Xmz+VbUzcqBwElUA2250ZrvffHH/JTgrvbdFcfQjwpyjiHgGiYIy106ADjxvwDtpICBrCfGCtF
BSjBipxRJunwbmX73RSfmcpsJq0GpKspzQmMDocAoq5Zdnn8aYvbZe5VRAIfiWaR3C4IgRU5DAeX
6/K3UCm/x2YbpJ+PjSyuw6xohEoyuCPIx4XMNSNI17EO2cCAriwLNdmjQ12sshlVs1OiYeUULJ61
uUOORasTZEiJs5YNcdenUOJxyz6LNlw9xZ9jEGUraMHFubuyQszdoHBeIjEl5i5u+Z3X8/624ILA
zIVGeX48g2R3zV+nCqUVBDto5VVIoie5pbMqhGzMHE+hI80cN6zFWrTlXSgzsIo37BZz+AXIIr2p
jXE85Ja/e42dEWzurek7hdGajNWb2Z/gU5DQ3OHgZ2c8h+bc7vb4W5eyjCh//vOthAfg+AH9SAU8
QMQGaj6qA4OsgLf3i1PMsqpc2p5/bvb/TSbuxizh2b0y4kIR/b0uVexD+iP3njvOkbODgE6w9Fgw
8DKPB7q4/lfjnAOXq8Akj2VIqsvJ4EpdOG7yYaiMvO0qR5RDYe2WXoyyQF4GslpgTgBRv7VVsVmT
+iDEcnOj3zQma2VHQJl+ic/z6mZ/wHwM0azafjzAxXN7ZZQYYEcNaFvkMvhPqgdKwuNCrahyflfV
gaCiodxX47hbRR4u3tBXVomAMs1Rjc8CDJXtc2OwhWYC1uVQ2X0Onpm9kBish6yuQYER+fFwl9fz
7zkmH5VMi0jT4+ClaWjLsHg3oMAkU/2KM/wPx+MfM+RlkFBC0jYFCl0K0vzHWJG1jt7MvOfSt//e
ZQEaIZ6ptdhzqTSBtD+aHPByBQEpKaOYemzMtD7MhrTtpyiUI2fahBZbhjqcsSMMk9Z4ZksjSAD1
DJDYOs8c6+xdqT9LyaE+feoPO2z5nNJEfu3JspR+uvk4YnszFdVlMYejlHqGH1l1e2oiV+b1sXdS
Q0JTeGzmuhBvo1ZWGwgcKv8+sXtjn9jpVKhkfUNh6YvM10IjzXexZDQFOHfBtvl4ly2eZPhzkDQj
x4Tsxe1Jpris6/gKt4bHv7EjyvXvIpWogfXYyn9Y7n/MEFcgWj2yiebnhzFl8jxI4NB4Jz836aEG
oXAZ6QJCHhYQFVlPsNcEbAgZgJ4c8Ucq2XR+GCiIfYRbJu40NmT+n3NA3JwhxZcy2zWD2yFDwcdA
E3umQOWnFoH343n4iS3uQq+r6SYuo8HLpY6hW9wKcW5GgLkqYBGJ3gvlqER25hfbiX7npnNKb6LG
Bp5Ej6h6Q8m7Ullj0llaeB7JKggrAcgskZzjoRw0g5CPcC9SOXzyYTfb4Qd9KERm16UpOG4fj33e
tOTQrw0SO61uFD4KSoAI/KdaPHJ0o0JOuA3NMN+k7Fq5YOmuQGmRBlEd8vOoxNxua3lsOHbIPZzg
Tz//qgOHBnFrW0pW//V4VEuGUGNHsgfNtdBAIBbUo4ReZot+dAfQ/E1ADDZUeymq3p7y8CDza956
6XkMdlI0saPkA9Q94RnGGO9zr0NpdMolK24v/ZCa6dRpcrvhlK1SMBsu/KNka8QYS3fRtVliOn2m
4WIhkEY3ZE9SvQnLN3C+Pp7Ipe1xZYKskU8CaCsyShzdrn7ru0NVDToTmGHCo5XXreK123Vp3ZA1
hbopNgnqKsSZp0IPzUI5NboNWo3LGM8+6cSCY7pv7QCVwsdjuzc2Uw/MkEgEy8B5sre70ZerIQoC
GngWAFYqs2M/uY8cZJnxyr1xf6Zv7ZBHTI6jJPRhh1I2jfQxSW+zNu358WDuXzO3RghX3nSJkIwR
kDFAOpRojvToDZWP9Mp2WHi4wwyw3HP1B9lUMr2txMxIdxEQ08LAaIP8hehnABP5gIZv3QcTxtQ5
+RsbflPjSypspfF7RAahgAa0ANRAyUd20PwKwt88oA3jJpMLm+UdNtd93DR922vl2rTc79/b7yXm
Pu/DUJB6oM7S/DhOp8YGWbEIxKgu+is1nDVLxAKkAKrUfQlLFdT/ZCdGX3Psv4IyTaMjGmiNFZKC
BWwNRoYLYkYqYweTiFsMCgIVg4KRxcme6wK7Rm9R9zygV7Hs2+eMtjLZ7Gta7WMwRI9qxNOa7yPR
4lkN7UB8HPDVaEawQqVYcNhgherh3jeBAhhoMPQaAIII8Pvt4YJOmywOEM9AHQTs53JVjmpcQEis
i6Pfj3c+2Z2Fe3v2FuiRBQ3kDHQk3CCXM3INmA/r8hWu6EFjBtPPDWl8VoTzJBpFeejAKBBTz5Uv
aOjTEvJTQaHJG5ifP5GwjYLoVyp/S+yJz97F9k3kNKr1zbxZ2SALbuD6M0l5GJ8p4MI8nnU7PmZN
RpyMRirDDRKu8TEYm3DFu5EwVEwL7j8AXEBYjBIYclu3K1DhVkpj8Iy521xFOg18GqL29fXFa1/H
3evr6/v7+9PT5+aCFJv6B5oR2ve/XhbYRx4HTBrYpKBmvrVfBKLYK8wkuMFupmoSLbB9mJBu2ftW
aDVbzvJM7pxaky06jJEfRIO2pEhNNtGltR9/ygL+BuQvYECcwwG8a0iUcaj4spgoCdg8AExQzaY0
PN/IDOq9ttcgiou2RNwnENBjZ2TzfOtcPfiZIJLCqpVEl94E74o52Y1aPGWGaFfayqjmfX0bus0F
VGjvoHsAUhFkWm6kuYgbW0V0c/UwarPsyNtMnMarpX7cvW8CtVdfHpv8wa7cmeQwgXM3CxjcZid4
NTiplfqiYHPR1bf76ugezA9zDzIktKKF6pfpgGIiVF1ThVs510fbtjV7YxiWGmHw+mm7cq8uPAgx
AVdfQxz8YELZnM4L0ZXU0Mg7vb4AyBe6ka1p5W7YJMgmbdagTWtGyRZ57GgG9O2YAjw4X7SP8atM
DO6V201PUAnqXsBukj/7zyvzPl9TD+adBHDSIYTtQ7BRurq+1z/2B/NwgK7XIQDP2Uepfs2Tbqaa
zKm5Uz3pmPfnSNU+WTU/2Cfh2Kr2ykYgtRh/nAtwXei4nENeNELfboQqS0C5NdSi6+3b896swBpu
7l4h/2FYU69rzO8T8J1/xo20Bk9c3PRXhgmvEjQj0sNgZ3UnRme1fK88V51Vxnj/mw339njaFxA3
2GDo9IbkLOTaafIZMShtmYd0gxOWqtOuUy79pHricQChCHjHtOgcbONxZWrvo9KZDABMlnP4i0Ze
wn9IQ0T1aAqR3QIrKhiXwloTElrawjcmiFOchQokJT1PcmmL3wBwa0RmaFBap76+oppm8/YqFOM+
GrgdFHFSAURoucSnJHfQO73XfJt6qrbxhTmzem5ig9rZ3ltxjz/ujzgzP8Q7gCohiQLI0u0WFZly
BNFejVGCAKfbBppilNoX5MJ0ClRSKP+bOWglz6VVbkqr3gMNYc5zkFq+SpvnRA/tSAfthWBVamRE
p0CNQCg4f32L/xVWCAEySnsFfFHrt4KT7CH5pvmmpwVOafTqM2XKKyNa3BlgEvq/ARFbX0yrNKSk
SnL1wvRPl/yQrBj4KRAQUzZTyaM/n50P90/HwbV7R5m+STtJcmdZdG7rHalzYUYmZsyY7Pgj0Cfb
39QW81qblSpvczPYgvHZaqwYi+idWcwDbbW299Sv36sLLhC1GrxegK0E0PCnbH71bZHchZmchLLL
qaPRGh/g4jOnHWuovpuEmvf6+OgvpMaAjbgyR5wRmEuTKYtktzW6HahHNFMykAdSFeMz10MzsgID
MbW6xpP00xJ7twRXdomT4oN5la84DFO05E3j5E8z9woktIzX0uksaAsajwe64E9/0NYKSLVZJDCI
8udUhXIdJYPsetA04+xmi4U1abu0/39miGCUk0sGWVOYQRhoD45/UqzILjTp/bGZBfCEfDMc4tmR
gFRVKvtedt8yBw04ZnwCIvbs78XdZLV6pkq4IpHUfGfWDM+/mFw39CKCOlFUgPImSZpEhPJ5AkIX
t9mVG/ETnEB6ZfC6ZI3P8S9hBQoxbz7SGI8oDIXSmd1DImaTjrwSXH2B4nKlEaJ1rIIcKpg81Gmt
q3opmkX2+R9LxHz6DRfkkx8prhKA3lIIgGvd1RwYHZ5Fowcj70pIN7uw+4GJoD6eBT/BdXXrs2u0
rjRTmikuOh2fxWdWn/6rmfvbAFntb/KRGb3ZgLinbCDDz/6ONte0d5dnDQ8NjpnpYaDcfDsMgFIU
qRNLxeX39Ge5Yb+rP9E5M9gzu/KmXLSEKAGAIfAYgAOOsNSmHt9KTa+4FbiTz9EvqVGRJU/UPlCn
T2ll8had07U1IsfRxGIXCl6rID03w8XQJJOf/BOzr7boAI+1CqTYKpuqay/8hYtvDoX+HiRxk0ct
JXssA7PKoTlEz/w3g3Z29bHnWPKD1zaIy1XJC4kJ405BQBt0av+JjrBD9Sc3mxV+74VaAyg2594f
vEbReETCDpjQkzk6zTxXj0Ekc+wvDnscdU3QahA7bsJDcnk8sIVEEQwCVAbBLhr9r6RqHVrnM0pu
YJDeQA7ECvAkFbYt7s8AVeHACEA8BPVck9PSQ6G12/6LMh9/AUnmNj8Wbr6AmNusafxhLPAFFQiR
/JMqGYHJfdWW6Lw+sXqqK+/JJbLKf+1LgIOYi2fAlKDtjWzPHOUqZSZJ8FyJnkyPdcqK2Ux/qKZf
Gd789bc+C3g0bp5bmZWAJSF2ZwXOsnqmNXVpcIYhDv1VTugpTjO0YxbssMYZOv+2G2s8kgvo4Uey
iwGlE9k8NqJbOqSLmHUTCk447qtMzz2hMliu5VbCQf7uTCAND3l7lKPARzsjaG/dGBsAHjNOnOBS
0xNTbmjwIEZOoagSOtEgPep532FoK9GeBswE9OLDUUBrM3tBlIYOa2v4pv3P1pa85yLRpguDCjb+
/V195rmtyM99pdHoefK340wD6pmer7e13qB5ARpyVW0A3d++xonadIZYIjBPUQO7DPGWW+PzurtM
McpZtAY6v8rczkHcOXxbNWk2vyizQPaMsh47vZSQRoyKljISCEXZAVv4RtmO3srOWbI80zkLDMhf
IBREnAteGDioclWiKw4UY7EDKCR9ji2cesAkh4KSWlIdZydBGdcK/UtLO3coITGL5PEsNnq7tD1V
lX6ErBjgN8BJMBDD9lQ63gjZBXyOxT4NzDbf+LEmRvvJ30TyIVNirWT2NKgMGDugtClQhS9l3E6T
WVeqLx6ZmSGy+GB9O5YNDkwMtUnlL8mfsNynjYceTqtN3v1U68DaHmvyln3LII14ouXJhOqT15uV
vONW9Z/u4/ifHczMmfK5G4vskBL5UEBIgXQcGCOOeD9VwB4nnN6WBbh+6mbUKzAC6HHFdU4p1Kcm
EWk9HstnX0xbnWU8WRMUT+/T7E86j5D381xruBTiuyyXcmoJxk61y6TBWfGZcwh3e86BtZtJuBHP
YghkPMkFbC9OvpxcuFpOHJADpdA+FJ0gSSCRAAB7N3h6znmDqRQ4a8jBFybYrtbYgu7jC3RUz0Qb
eAzOmWTSuXU5gPJRNXluEaW52jD5KcKR5asegqIo6GAlY7E5BtJLuMafe598gWkwicz0TGCmpu/O
pSdyJV3R/iXNLa/XOLtnzI62+kYPLz1krBpV8H7zq11W884nJh5PbAEvTEgmQnR2PrRX70wxzjk6
huL3JWoV2aAplIt6j/aMMe8Cqw6ZVC27uranwOM3bEB1JvpK1DYCw5vMBejC68vGXtkLd28LXsK7
F8IwIIrmkU0nDivfNVkoRrV/qWIembao1kQ6FjS0m4KtgctHswWkUI8h/GcpPj1pUVRnZhNGkSOP
kAp+/DX3SQJ8DSSVUVaHnhBcB3Hf+VCcLlrAfy7Msxxoabwf/9C1Gk8aGkojvLN4ve+NLDQ478Dw
Ru2bgObkfAm+jUOS/2J3LPq/CzuNjARcl6iOfY+dJUSbXDAkZitwoHd9kS4+RIbX2Kjuw9f5y3kU
idCVCsZ5ckelggA2l7THjnrxRDXw8d7ldukJ3PAlr6h185b3v8dtNFmpuEZo+5OhJbYVQLLiXKHC
zzvt4BE0HJ0/Ff6FBScxlLt1/zxCxTkGAdemlTW2s2P+2Agm7emsXn0mJ/rcv/DGOOhCtGU0yeBZ
lTsKbirrvQdKK0MRtTVY9n2gNk/Q1UeSF1JbClJQ5v5lgF85ULU1cAYnbfy9gLphc2AMfpu+Tm+c
b0snCl6/guI0Laxs95/CEDFVYEbA4Z9BrDN+4/YEcugM7VtB9i91D0a901i+ZKUx+Ba0K0Xvd0Pt
usIq2/dsilSO3wXjr4rWRcaSgAsaBJXJLOQYOqOPdiWeI3RhJJ3OU9Y0ojXhKUmMyDtCBIOvDCq2
W0VlEkM4cd+okEIA89xETgUqiQbJXeo3L54CUBC0zL7dTM27pKiDr/mhEz7HI7TMs00jrGE4xfkJ
9WjwxNOep9KOT0Pev0D0STTR7KjWwzn090qnxZswei1L6BKk8StamnBpq0X4nh2j3I4FfQp2fmOK
wis76OO36Ds+dQaLO1qtpVFv4bGV+iB6iQqxGXgbNRsuaEMH9WzJa2F/BCUox6vSh8c7UndJYqfM
DkAZBnB3406UTH7aZ8U2Aa40VDvK8SFhjcJx/pJVeiEZ5bCtrFA6FW9oUnnsbxZucBSaRAD0EaIh
tyIQCfFRqhufpkT/0oAKsNSAjS99J1KVTgdYK1HZ0JIbbdznDdrVDLS/1VqGfq6NKGviuOfrlc9Z
upZuPoe4H5JMyf2+9vzLuE/BqylBTFfvUUQPaDUPXppRg6YkT8e6zK7RadyH47cTQQSqbcIOU8pT
/gUU42maaG1VgDMYVO+iWWfqLK+IjvO14S7uR6RCESEDqyCRCRO0d3N8VfnBpaGfKNw80TTsA19W
6wJ4ikwduMKIwTSKFnEQWA1aJ+M4BqOjyP7KvXP/cEaUzv3VHPWjkUGcjDQq2BISk8EllwXIQKGK
8SS07GCVncRo/Vhnu1pKZDdn+qPf0M02U/xBz9MRDNIBw77lYqtoI53EOlsy+XdBeWtQ78UvnAnQ
aLwGoapGSr6iH0kK0zoIL63H2RCm1BWp0gBlryWrqM2g7YyacrKo04P8HFEvSbVTKjOWAFf+enxm
7is8KHaDGg1hIRYOdL6EIxcLnhvFNI8vohUD0sS8Sua4h7OKeY31HFawkTF8jw+gClrLNszbn/Bf
4IGDcdywgDAKRKzSAYvB1kqQXMTyKVPMygcnj53HR8m7cOKvSNqDp9dDuwX91IhGLdd65tFvBesO
YAwIMkZDPAOg6VtPA1mdeJpchBuYylSq0TjhO5DBFROstGjcpZfmybr65PkIXEV8DJ/wFOKu+MKK
KXcZ4IbMqK9roHgS1kirKNP4IQ9WAvx5Bch5AmMuOHMBEgD/N3HJURkwviFdJZcKkIhdvUZus7QM
17+eOCwh21fAqePXM+OTNL703xK3KZ46WVtL7P/UhG4HgiwE+nUARkLuGzmm29mTqtTLuSBOIDI1
bfxoz48bppL2XrsrLyW4vvv8vRjtTkNsoVO8567s9PnXE+bxNkDflgiNaQYs47fmU5biWw+6DSDX
nGmwIkjDjej4NLtkn1WRmlYWvda7cr9f8Fy/MkkcrmQEVxTTKcFlCgotZls14Rg0YL1Pk/CbQpLp
8QjvEz7A44N7mp/JgqDhSRyoIc0HVKel8MIFIDUPWggT0TmtUb20puR1X9RHqgyKJUD2KRy8BhnZ
52XtD4wURZc8247iye8m0P6g14z9jYyO8Nl1RpIZpclARm4nygelMac9+HlUMGJn7BZEiI9HvhCO
IkcKEZ7Z3TMQcyDWVoKAR8RSSXRpqH0/00uwUNw4CyfPpCa1yJz0IKMkOar1kbso4rEabL9Amm9Q
pWztU5bWnOORPgBcFItBPscLekirHFxZl4r/Lgq3q041deRSAZqgBpgYRQ9N/dFFGHSIE0T8xlMQ
ncU227IqmxuPp2XxU+AwgL9E7QeXze2Oj/Ny6MGfC5gUB42ATmkzq+KiBrjcfLIjqUx0BAlr75cl
oyBnAqcP1gI3C2FUiOuASYMwviSBLNt8V9NO374zTbcFCmnCEy9S1u77+wzID38CVh4idjNXxO04
x9ILa2/ErE78L350RolRJygVoF9BTZ8HBON1aDCtIa/BgpcOnADeHrTgQ2kYudZbuyw0qiI8wqOL
JHbTngHDSZyi16WpphXfdR9aIWEMAqqZ+BUkfmSzDdf29CjJQYwEBzQAuBDOa+WSWXLONybmZb26
2jz4ZnT5R/ElqBnQPIM8dELc/s0BuvBCZ+8jBzp2tY530aAOK6WppR1zPToiThZ9TkE4VMYXuQD3
ppQNlBYlDCBJhYTn7v9wdl47bmvL1n4iAszhllTqJHV0u31DODLnzKc/H73Pf5bE5i9iL8CGLwyo
OFPNWVWjxjAyE9qpJNn/92fDIMKnd0kH8Th/gY2+L42iVUVv9RDSMPvqKsXGVzwn7HPOY7K2RT/f
sqwgLToUfsEJcZPPpjdrI3/MGCPtqtIu60zZrtO+uB2l8VkISgGeLSPaeLxVD1KTgwwLadVV/SbY
1EIJFYI5ptsIjP2uqfRfRjgoUFsJwV0yyqst7UuniXQNuG2Z9i4YfC4/tYYYI09GieVI7hqNtCut
erapHKuMruZbWlPFah+t8fUs7j+mCB0IWEjJfMw8uJhpg6IOWvRmoefloQNmFS/C6CTpK7lupdw1
ROi9eVeJG3p+RW/tFTQd1fnjgB66qTaKmBv32mzQoivno5zHb2LWBg9CZtJCbcbxI9orb5EbiKd0
zMa9ZrqJM+Tdx3+9F8lfUHcDoanxQJqNXVO8KO/zOn6Dmohu2ztF23RoXaVQsqyQSH9uHWcLnpua
uUqYVS03Uqr4TX6g5/LmqxHvanf73nydxE6tbbyjCfM2j1A9TbfJCQ7h4eCd9NVq9Oc3LYhfdDIo
bELhT3nqcrpbN1HGKIiTN9LT1SaTJRjHIjs2/vsL8MLMzEEXZhYnYRclbwkqlVVzC9eUL9/BHoPi
+PUlXIijLkY0f9zKheeLjYkp5UXej5ltvJsfmmebG8Fw6i0psGDXI9D4Mr5cN/y5aMuKotnC2we6
Gnbw7P3uK0LYlkGevAE325Jw/z68VQ/h7neI3Ogu3JiAS7pN9ajfeeQ+7rg/1h5fC5fTxQfMjo42
6AEYwjR5K0WkvgbdirdeNKS76+NcyKZcjnP2rvDUDOR+niVv+UZ3H5tuA3WcvDURmjJ3gnyoXuXy
Vk8PK1YX7qaLwc2coW5WpaZaDM44/Sp/wsm9b6KN+rV3yATflI5y62yHH0/XjS7cFdg0RTAhMgHf
3+T02VUserIHh0GdvAkRESXUqD+4NNK927SIS7SBsG86GUHiNFsDlC6knqdwfJITR+YCSsbZsaSC
41EoauK3GHa+U1j3ucRV7KmN4+WCBBhLK0bzZcq9ffHEaKjtPs5K7T7PsjpzgiFKvvhe2P6KBKtq
fxHvVQOp6LYRoOSwzNKnfaSASbaU1LzciKFujA+eNsIjEpRVrlOM6KyfgsJbedfDwI0wUmJpWynu
/R9KH3jBpunDMnpoq7hHHTHVuRFUrU67zfXpXzzKEwkYtzQXIEWlS+ckZ62mFXkRv5FJqIV2Y1a2
5EGP4D4ZltPdaxSsEf2GQN7vHPp76Wy9/gF/9dpmlxEc5/98wOxIq6qYhjG0J29DeGg0EQhpE+h2
Et1WKAwoTgTj7E/YKfudCbyU0sjOr2ztTmhgWK7/lMJX/wuzHNfPtceMQwafvBT6A9WWf/GZQJ2h
R0U2mgzObLd0NL4OeTjGsIf9Dr6Lh/Be8FHMlstd0GzabqeXaObaBElO4TVOqX0V3CPaD1nrWGXs
TLqO0Y3rbilTRrJTRpCM35QBN75dGLYYvq587dJJVimfg/EFrUlkdrmqDQlyYeyl+C0bDoV+1xSR
Hfk78oMKvcyh8rvpgm09CbiHkt1GX4fUjtzbQEZWlvYfCpjFjal8sRAY7ehmex/C5wF4Q7IpC8Hu
1oruSx6AGIpAnnh+Ct0uv1Xwy6AbQit+o6qPXFKj55siGVzbYsq3lFN1O46T7FCWwho71jQL862H
zwGnMjXkoGF1aTkuM7eIdJVZ0kXvUPVKBdBgGI9aUuQrl/PSG4DCIwKSvL7hLJs9iXOj8LRyDHDo
yMHAZ90M29DKvlDmuRWjYq1csnh/8KiVQfSRAoKc5nJkAu/LoIHH5U1MaHOSrF3Y2DW0WPWrPuyo
BwTviOgN/tq1tZB1Us7Nzm5H1/QDNyya5K3Qbb14NLSHRrwzdxxQIbrL+/1Q7lc2+vSL8yWEvJfM
Mq94AGSzJey1opJ8f0zehpYcBMgi261+yIDVK7uR3ymGmI8+r6FwKwybtnKMnchNCqjfgst6/CMN
t6668kkLj+tJSRCaWwPoDBXqy6kXC0kIGkHgbeRb7S08tEBHau1FFirtQREt/07KCs8RhSRwGuie
V8JLaVrZTxNCSZzAi9I4XFmX5iPD9eE0j9I3oUKoKfxqDFT31INg3CrKPu3rfew9lWa1Deo1Rz4N
7JNlsi8qcpj4x/kzV5USUEQtljvN7ounSkw31ghIINxGbeKUYuZU+ntb39PLb3vJTtMrXCOxYL6l
zX6UKOT5u9iCV+zYB1/MeCO6Dix81/fLwjFU2S5TtoboiwTD5ewIQ62FUiKlb7UboyR+41UtnBgP
VrhiZ6GmDoKJiNua0pM6IJFLQ0XR6GYeKelbfF++CDeJXTmTavfzs/T8s7TlNS7HpZzghb3ZruvG
tK1LH3uZ/eDv1D9T08bz7/H4GN3r9ntuK84bWm/rt/fCib+wO7to0lSqzDGU07f2J3FApN6l/vfU
2GtIs6hmsFdLExncBzi6xP6lEu5cPidHVGvb0zrU3GX5NotXkKQL5+/ii6YtcPagFEZVdwk70zeK
5FOXQL5pxYRd39uS/7vqV8lCFu0BVRPhp6Spc84uNAxxYFQ59oae9skDyVb7Jtv7Lz1rDrLeEW0n
f5i6ZLZt4TiHzt78Su7cyv5yfWf/xavOjt/0Nvm/75g9UJKWlmPfYgfcQUOCULxCQdiGzpV997v5
2Feb+xRIa27fvr10P56e1tKvn1sMVHb8mf3ZNV6lrVJIxTTvNnBWOAjLe6KWLNz3t5nL8H2CwmDz
5P24Pu4FKNaF3TnzUDA0sEwEjLtxBgRkZBTpKid2kbfYb5Sb68Ym93BljucNBigUBLHpM0bTuGth
gQ3rR3f40nu/V4ExSymi8+k05MttnJiRmg0Kw1JOCe01ZGLoDG7vqo7Q1i7VY/itA6L44K5ltJc9
1z/rOC+saJ7Ho8LnRA/SISvsJnPEB/EL0k3Rb5A5Y7QRoF3JtsWLrK/kaxad85nlmQ9j+3RdPDK7
ovKkS0Dpwl3fO/Lq43jRZ02p7El+jvBv5rPKThdU3QPTqQl3E+ZR2yUSzQ4w4N8IGVLaU20n2pXf
5XdRaxzR3FnhkfxkQpHQKlf4AJbua9b5n4+Zuau0kWK/l1jnMH9o/W1PXIO4lLCjDT4Gt3OXbIS1
vNjyLv7H5OwSnIJeyGWYZ0W7l8JdDS+q+hVcsbRKJTKPLgk8CK3PlFBno4MeUfEkszCPQnGAX+4g
oDKD8urwDOVyYO0p1KThH9inSzD/v4m8h7Xi3fwcffqC2WALqe9jZUCL1Y+/ZaBSoO9r4WQStJ0B
SW33NGrHZvydxxGonZs+WHmOzUkYJvOWSKFmUpjQaUWZ7TWziVsha2vzKAdkB0p51yTji5r5rO5L
qJxk90H2YO36WSd/NOWVSsfwc+TtiuBKFX6IwQD9qC0Rl5SyBn8Fsbn8q/6Y6jwr8ckcpPGfD5Uk
sMAEjaD1Z+67AUDTekVlHl3rKyK9XgKarkw2Zlo+aAM91GpkW+FdAtvoo2KlTu4ehnFT1h36Kytz
NntH/udLJlVPsPyyBP/7pedrPSlB8kNCVXgcKVnextn7dS8+P3P/a4FfRgyBXu2/i3b2RPA9he74
SjOPNcoMxsY6CPWTpD0A44mKp1yHKaC6C8qVvotppc/ujk9GZxuxa4KqcFPVPFrpq2b96HTXrpXd
ysimuflkBH45hViTWs9czoRd0uZmJiBzLIbFRk94gKuJWpCdyN5StNec1u/xqlQ9bIOW6gMZv/JB
hBnuSTcElBpya03WZxrWpy9i/0PGAOGhNKdGqOQiTaSa1aRYLRV7eme1u9hCXP35+tBnWYS/04tO
3oTqgdcDMbXLXVPVRagWEdMbgaQRETWVo7umOpCk9ZCq9LvX6+aWVvPc3Oy1NUjZ4Falgpx38FDL
3/PgQQvW+NfWhjQ7kpYQ5ahPMaSwcWpg5mDZpVKhvWxr3IOWuj6g2eX7n/lDBYdQBYS9Oe+/MuU6
hok1s45JC/5WelUa3c6Frw2sSdcNzXMTnyzNXKLa5VoWpamFmmL+HmvPwRDbaanuK3dndDAuk2kq
vlcNOrWUA9fissVhAmPHHU9EMOosMSIB3LeaoLCO8l4d91H0GBvPqQvxvXyKJMvOixutea6t21x5
FbwNmA8FLPIa8crSR0wObuL0BcCvzBZWHVQlqLTKOrZd5NSN54xaapul51TmCkpm6fTpE5kXOjig
kKyZpTSTgzocBevoyilcU/dDQh4ovJGCJ7P7cn1dl07EP6Y+dUynYR32VuuR9YRG1w1sFah6Za6t
3+czgV+TgYdBckqmaR5tZW4QDkLI5gniF5BTaexozVepQu00ePC6G1TKpOCmS74ZhLpusbVceAn3
4Jpr4WCsUE19XkVA81MagX+4SOaVi7gz4rrVOTFxLn5kUvFVCBXgLUa3ixX4pa7P7jzM4dTQrAf/
IcQ21Klp3Ln0b6SVglrtJFZS0pxatvNyUpTXyJCYQe4M8U601bWk5eclxSaYfMA9pBBhP7202UUU
sPs6dI91XdiAqJtJE2PtATx7jf9nYGdGZtd9VcuDCL+je6ziP2H4bO3S1B6QObspR+oj4iYd/0tF
ib8W6X2kj4Wc4dSdeDks0BmDSBcNT0LlOZTdjyzQj6Wn7lv/Vwxadk1QfWkWp1WDO5aGQahLL821
au5DUxRaRzG+rYfxtrgRi3DlcbG4Pc6NzJxqpRijWRL/H1Wt2UrKfRYDr7VsuYbtOHzqrXfd/TUI
+cqZX3hJ0TPCfUHnC+VYtD4ux5ZyH1fRyBno0mMmhwC8is3U5FbeNA2iR8au89t9STUL6oGVA7E4
rWemZ9NqJRllNuAix5JehD56e4JwTzr0QAEB0u7TjfnLIoIy252RbQVtzfoszfqfPQR+AiQv2M5P
nNKGGvC096f5ltLGTrvfYbOrHhT5kCImlo6OJDqKR6vGqK5cn3/pFy8fVEhwT1qEU+sTN/XsUOpa
XpdByuVBx8Hzq+9IpHh+Go5O8Vtwenu024Ow9exvMD87vRM4+/J5M9xZG/RLnOHgRObu+kIseOSL
75ltgbBIlNabvkd/0zp1y20m61tKD4QqH+oaR88cAPB33uGsm2gWVV4r83jKC6om082aw4SIEEg4
3L22L8SvnQuoukSfqdy5Ks6KttqSrFMPg7ryYPTgLRKtcoZgIza/RJodY4SxvZ9ZtTeCx+vzMe27
T+vDUSSQoqZELHV5JGCPQcvPH61jquuPvuB7Nn0Cz9dtfL7W2QMwfMFjRysyvYCXNjIprqtu4DKw
YtGuKMqF/XOVtTZcKIG8suEWxJIxhp4upUQFqNI86SWibWJ6nsZBqyjHSjdEhF5X26aZ2ZWc2mFD
dlk4idF+UuUSKNabOgJs45PfRyDZDfLAr96wVrpbuHyhr0VB0aAVCmDNbJbVuPRVI3C5DhV6e+5c
VMMl+Sao1poX1uzM7opGLiv0c3hACY36UAXpgdTYrUroFq5EvWuGZgFFUPrIPJQYIo2sWXad7H26
CFeuicW9eTZrs+dgIGVJblXctXobfQdiSXq8rt6u783Fq+hsabTpwj+LrlVClmjMGcnoOjSoWure
Y9+8/TRCiruPg7G7bu9vm+enA2ci38k25Uk4J4HTjFCMpSFxj5EtvEykVj50WrJT2a83vV3bdG/t
KSHb98btsT2+/LpufekkkvjnNE7VHjCEl4ON1V71Cg3jhoZQJ28/lGiV9F2sZNtvVyobSzfeua2Z
p62rQRJaKDKOdbc31G9F8lRoKyaWnDnPPfC9kwOjcHU5HJDFsWvVDMfvXwx5YwEPaPo7V7lB5Ytu
t+tzN+22+cJNZFIQupEko+nj0phepJKfj5V7HBLxnseJY8TGRvCF33qQbkuTltjuZ9mtREQrRud0
o3VQB7k+5O6xAfQgFWi+W3elSORngUAcyYIO4F58GbKTfzFYCIIBPE6F2TnQ1OVIZFFZusd8o97W
OQfcHgfHlTbVrbYWXy5ulDNb0/+fncBGTfMkFJlYL/2TR2gB/CqEFU+yeMonwuP/N57Jn53ZSNzK
E9SQ8VDHtZNb+QZaJwUB029h9BCO28z7bzENf6/+c4szV6wotWFlMhZ1tz+1iKCEIGfopwv6By97
zskpi3cRdPB9l+xK2T9cX7+FRDJRJ4Vj2MAgd0Qy/HLAWaLn45Bg3gzRPpKQUkt+5NJ3Bc6u/EVK
DlatgFa34+g2GpRN+i9u/DPrf5fjbLrHMYyHLq+hkBNoTRUzaubGweg2yQNx8sqNv3RLoEDDHwX8
NvX8y5GGpZpGkkfYhwJgaGzWKqaLJ5COCVACFgLj8/thwBFojYYbA+UGIqOuNj1k1CCl3D2tNP1X
0HXUb/cry7d0vxJCWyj7Affj1XQ5qKpDCDJPJHZPUDtZsifLGwmHftzEsI6r6FiZu9x3Au8bwAga
3TKnKN4baZWcdnFuzz5jtolFMUOWueMzogbKNWrg+suYb73tsNP2/abIHBe4DuQEBbMirOyhJedu
0PRIsgIYLS+52RSYgddnAc4dpF0dfdBSbCsVmLrSriQn01bbAKb7aO7fDVMEZjG9hemPubQX+kYa
diILDcWL0+vJW6veFBYq9zqAxvuaZvKpu6MUo21OLUZEyq/5F9cZMT5PRJWnOHmwyy9I8yEUhRFn
jxKVQ6nLyve5fucWG1m+N/OVm2XJ654bm92diHI0nSZNxsa3DvRz+VB7/sotspA8BUJ4NiL5ckRm
PA5eIuDaeW6gibeJ5G+x0hxL6T0ArS913iHxc9FuunGHomvax2vnaGlR2TzMJy20UCDN3KDbgKf3
E8M9AjV3YtUZ6WzXCK+yjoRbcle3uyb+YeYP9CEf5GBnCF+uH+Ql73Fmf35/h+QhJCPW3aNQbuOK
YLOPnwsamHe51r6IBP+QMF23OK+I/714YFzh6EwMhoSdl3M+iGEotLLFuenQII2OmvxzLN9L907M
4r2rdrguYxPFjlT/gD1oW0fRg26tZq6XMg68cXk6mHR8E/hdfoVM7/bUbifgNvutNbz4zY1ZjPZg
tqTmcifrW9uoYhtyh2OWSS8rc7Aw7dQEIH9B0FxB3nl2J8hmV1T4dOEY3gffR9C4mS2QbmEBCsc6
RnvzBqrcZCsjk0aZfC1uWXptAGwBTgVZkUbcO1sCv+mqMpJVYdr2Or3qfrBL1Od2G50syGe3rrwS
xP9/DKrcgKRZ0N2Y+creNZI4imXhWBmiUxfCVmrtZnhoKS6Z7t7I/4gW3Durp2thkRnnP2ZnUSDQ
NBV8OdOcxS+99Cg3EY3wpkNHhRTrO6F3eLdWm9IP1vb45AlnvtpE8k+FCl6apG9n6yv5ga+MecOd
LwfkVGzkbhMgCKYNOKC+ayDG0BPn+p5auJExOfH2TmhFrojLDR1w1HqzxOTE5mEpTuhDwuHBwbfa
VL5w8U2E3GAyRWCRAN0vLdVZ0+mhwKXbZibysD0p87skMQ+mHjiS8m6gtnN9aHM43uQysAiNmCRO
zf7zqmce9lUxqDJuWqAMQmFp6La+a/dIl5uJM7pPMnjHQYi3UubZDXQIRgcIgwwOr+pNCAeY9yJ7
b8raC2Dp+qDFAgUgXMhEaTw/R54WyBDJCIiH+h/sai3l732o4LiI+aTUroYG7OxeTrptAfrn+rRM
h2a+yc6tz9ZBkzyvqRpfOBruCDoOdo5OO05w8xaGvG6ty21x1RFxhhqZLngUAS5XPYhLuTOLHGv9
DjELtnXSHMBF88yIEjvOfZus/FpYtPC+M3leUZ7SjSlhNgu90roRaG4sBfAeA1xoMuS6U0N45p5S
N7cziHVMWgsrf5NW2Z1cnFLw2f3KFbk4cCiVeFYBBzTmZRsl6uJGCFLh2EOWXNQ7OHg3BiVjTnOp
/JJXQbULDx+a42lYQsxCo+9z9iSo9FGIezI+xzyCJc7KKeAEgpRuWiNTV3bQol8GQa8rsOAaJChm
b8q6F10v8ipskatw2MsHAamim9aPwKrE2YNnCTT1ofh+22X+4PiSvnYRL84utQ5CFwq4FMgut5Uw
+Kj/+qJwdNm5VkzWwKdkdddMWjL1hx+/Xz8ziyPGGphl2iNoIJi+5zzys7qhh5qXmwjYaBhtqj+q
7mi1dkrpjIGAivBbXKs2Lh3Uc5uzFY1gcWkUCZtJaetjDmK+aWl/+rHWTbc0l7LJHYBKB3R287F1
ZdvWgmbBeq+7H2mR7fJYDTclGr/fQCurtbdSsl2yN8G+STlR1/xEypFFktwkEWvXGE6IgKNwgrW9
kWHcfO2Tw/WFW/IE57Zm+yQKAtHNpn3S9aMdNAXJppXDsHSBnluYudMirY20zgfh+MWv5a3uVIGw
FehivT6OpZcfYAluCxKcZOpmJ04v9VpKLJ5eOn1VvXnwEN90b3I6iiSp4ALZ+k/XDS4OaxLRkqBn
nGoOlxteU7OwmkALx3S0UBS0kNZsj7Ei7sW1fpUlx0VBne4z0hyKOOc0LBopl1OoUo659qXT71Pj
q+/+uT6YxRv33MbsKBUxu7EkcXt0433nbqsvo3mAooQphHV9Eyi/rd/mWkluZVxzSHRv1rE7tti0
5D9x88e0Tnn7sTKupQfj2bjmblBXBBIpOttbwQeJ8Z1kjLZyFN0D+eLyt/c+lmtCp0sHit5atIMm
4gtoWi/3hVV0ddCYoncy4k7cwL872GMK5efKwJYmj6SmAjUzj+FP6OAkcGWvzHPAOZvC9h0qjIj3
IHKw/XiD1gYNgDWLS/v93OD0/2cOvqjc3AUAjLZmau0TadtaP9pScmrJWjlYC2hcWAyZORHqEOQi
5gkgM/dr0wx0SrVWs4n0aBeM0LBnxjHtaKHMb6PywUeaiUtmkMjAu/d6+JGMzysTvHS5nH/F7ELT
Mt9Co80AgpX8bpCMua2/ltYb4YcTZmg6JFtxJ+hAzGkDclz5ni8RGlTd1xCvS9MO7aU4qULLABRn
BzMWES2gtdg9otRm5xEw0PChGJFEidY6o5ZSx6Rs/s/UvF1e90Yzic0RiMvgbU26RsEl3KZ6eAgL
7dTRpCbLz1EqQvkgPWjqc9msYGyWTo4+VcdY+wUB7CrMK41OHeyLD4MAe2G/4g0WlpSDOaHMJowZ
F+zlFm51IzMg7fBOlRUieYtSTMydhzJKQUhXrT4CF5bOIoybVCqBXsAtfmkuzqXKQzjHPyV/1Ntx
I5ziG/M22UYP/XMGh+iLd2NuaBaWd9d37rQjLsIXuumYxokAV4SCeF4B8IY4VGDV808xdVNlM6EO
IN1RIdwN7nNjV3Qrr5UVe39fhueOASLBrs6wJwXpQ2l98xGeFYaTVX2B2n1TprdluJL2+LSOjBA6
EpQtyDMBV58dzUaqvaxzVe9E2/m2SNVD2e3j6Kmw1DdX2FyfzU+LONkCNwQqauLunTff0mL7v7ZA
YQGV2Rcwd9aGsF/FjKwZmhz+2TSafdJ4YWR6p8Z9LDqFBlEYmxPZLqLXfzEiwi025IRDnrO6mGSo
SiIG79S3yiaE98tUH8PRusnkH9cNfXYo09xxBCBjop5BvHk5pDgUPT/tfP+kJ8eyC7dSOGxIctCj
kt32SnAXx2DbaA/SBYc9ImbfVse6tDfPv2A2qYgJyhmK0/4J/EXvRjdCe1vpwY2pJug3RFDaJxvJ
+3192EsLCVEEmgXAnigqTE+Ss4U0lLyKFSvxTyLBZZ1+VbsC5tub1drmsh1D0sCRgzKaI3jays0a
rc/9kxofRO93Tc4vi159a+UiXDpshOf/Z2bmxcICyka9xkzrDds8aGwt0lAlrZyqELcYvD55n+NI
9sxE0EcCG0IAynqXs5cXuZYQhWEOMlYJH/YRBh19ekfPbLfa2yB8jUJps2J0CnLmLhPWcKCP5N8+
I0jTYSjqeMBTZ1t1Lxy6p/Dev/Gro7LX10prn2K7aXy0poFdF6GTNmbjK/K67X2p80+CSpPKvcdB
eHCDN0He+2sb8S+t26dhTXtDoSbMK3i2dJ6gme1Qt/7p7us3w662p5Nknyz71253ukFx0EaI0H7e
Pt94Nh2/4Wb3+xV5eIfn5Ob19/bx9dvj8f13bbf2/XGwb4/Ox3H7ODpHf/vrz9MX6+bpbnAOkKfb
t/eS83F4efp1MG6enJcnZ3u7skCLe/BsIDOHH2c5wdE0EO+oPtJXeFDtcS1hMk38tcmaXMnZsY2U
MVDarMeGF/L20RvITzJv7VEwZ2lkS7P+dL0AViZ4JKS7NFNBpVBGXsNtqYW2nn1vYR3wI9B3w09B
vB3VwJGTft/mW/JyRXeox9JBq9ER0evWn9MmdzohoyGMfkB5jaXgU0gx+7TZ1qQFBryVUOK4bqVN
+n0l57g4v/A8EC6reMZ5uk8XetQ4pNE/RemdjjKIn684qiUDCIHTLjk98LixL2e26SK17TKLkxVr
uPYCV+UP5Rqh9YLXpXFnKkDQQw2gdubd9SwC3g6DxCl5Rl3Qke3rrmhpf1z8/jwf4wbk8+rp940Q
mY7ENlNpa9QnCga2cfidG6+mtNGDL0ISH2so09VNPmkz34jSH9QleDX8C6goFbPzIcuXE9vWjVaY
AxPbtol6ghBQulHcbqWrdsnxU4OgEsH4UFayZlb8Nm0Dilxc1RGiRkViKwcoMULlSYEUxibqGlZC
6M8Q5WlcZxZnR7EzFCOWXCyOP4Ej26/m5vXH6RFNDKdyvgr2RIQA7cLt+/3Htne2v0zn1v5+UPr9
yoov7qizz5gdu84c68hXXP+kRPeiSScxLZgjicyp3lTEOthwWHnDTWw0ttGYd5Li7/sahOudYP5C
0sPRhh+5/OF7r11Po+a+DWkVhoDIDxy8BB5o5fG9cIFdzNrsmIVJ17WeLrBBizszFzchUMJGLMkx
v2fQBrnWWsv+gvO/MDjN37ljTrxKTFTmhxLfo4+cSyXeWS6qltnKFlx4LGII7iQqTubES3JpSOkq
OfCbKDgN4kfRAslMN4qEsEC1SRTdMbQPbfx6fe0/1+ynLch+l6aQl9anmTdR9TINyywOTkr5VTLx
7FLdUmFEkUnIHMG1bgTw45bQ3+jBmyoITlM/jjLAoK47XP+SBedJm5dEo9dUFAJ4dDn2KijFKvMY
e29I/gagqmtrSb4mSLO4lGdWZnunTsUhrSsvOLXhN3UfavsGzv10W5Uv10eztJIq5X86PbhrPnGm
BbCaqHUzhKd6pMvrmHm3bptGdtX+SBMflgJrdFb5jpfOxbnN2e5xdTcQEgGbFu9Hml636tZrHjJf
c2J9BYS9ZAqELb15EvTjn0SG9WIIiBCz8CTVTjvs4noLUrNQH936QVhNCy26SaSXqBNOvFAgai63
Rtu2kuU2NdYScStAzNWGU22wexXyvetJDwGEIQUap/qT4O8KMBYlnVFW8NqHTHnXHYv2dycoP5Mf
6n1VOWX/XTbtInhvKDT2PH5CqNr1gyHdB/VNKH8L1TUVzKVNB0iQ+eLVTegw8x+BPjajEBbhKRih
FUJmM9/qyX0iFU69Rgu/dIp0UldsOfroQR5dTpVbB1EsWHF4koNfJJjDtTT90r7WKdlOLNZTmmz2
+1URDJoVsRQWD1OhHW/C8aGI7wvftMEkdjXCCnW58iJZeBXSIGLQbD8RdOlzVEJoVI2bjW14SnVa
hpTWDsNbEqMrl/HizJ1Zmd3FKhERNaGOmdPhok5q8xeZ+mj737uF86HMnByTliLu04QnMfvTJw+a
tZHSL6J58PXINrOPcK37eulmNwAWTnCOSX1jNiipUwaec0yd5G386D4WURxWW1tI19hQlrb4uaHZ
wOpeq9D/w5BsvIhatZUM7v8ThD+7dI1hcNEUZSgeLFMKdY5VpEu4D4Sx4jTV5UZun62GQi9EZeUX
JHeuL9fntj0ybhTWmDiY08igTn7w7OYXI8vI9IhYSfa0x2RID2Yp2iSRntxo2EbuuFE0WxsdU3gL
gjUc98LaYRuySYs3AY5vdlWhKtHFgoztVnnO80Oq2SouXd9fH+LCbF5Ymfkm3esFi0y+f2pMKbNz
kKd6eK/0UKqM+nOk3ly39rmyMpFVMByUCCjTg2u+nNBBDtSYzHpwakJZhOUqLjZibAxw86fw1IrI
K2ldN+57qcjtMjfcO6MKwgdfN9wdrVUpZc4s+zJ0RJ61AQ329a9bcG6oYuLV8NFTfDULACrdk1ye
wjy/LG9fQXRBWv1XDctNn9AKrrgbqaq/qZX0/brZBf8mkyCZJoVzClbjck50ITRyFELCU9fnr5DF
v6SGCKPn2it2Kb5B4VedelaAhEDNeWlHkyuvDo0oPom6NuyHxIK0aAxLW/NQ5nFUuYa1FFR1mpBg
pjNCWPF9C8NU1KmEBCaFHTC/BVsFwcMiaeMTiih21Dv6x9jFK1fF5yoyVILnRqbtfnZgo9EwhNpq
4lM3IDwFv5cq2OkxKewQ2fXqXd75K6NaOD8YpLmXXksoWOfZlFBMA9elH+ZUlma0ZbOID5UpWUDm
Uv+rIVXFo6cmxsow50ZJT4I+pKMWOkeemPN6vK+LbhJAe3FCFA4c797wjhogtEI39qGykjX5lEOf
jNG+AmUZzfQTtPRyShXB18dawZgnfuRNvwPcasOJzgsrdRDxMDat9NGUSFyKtouSUqSvFOXm+2ay
r02ychP3KToHMx/c667Vp6UbnxTEx8hm98BEIu3fGJnYV1hGNFLm4I2E4ocVgRg/lVpl69p7X9a2
EKyxHS4O5czK7Jb0xoQHSBQkp4H6Tcf8ZRN3x7BKcjj9znkmcZoy/gI9n4IPlu9yyXq1q8KuluJT
FEm7yoTX3E/faHBS3YN0a0h7UUtvpAS+UaG2fas6moSaq3pb8xjh70dM7PXAh0wYpGd5JEkqhbYx
mVIQjOamdjf9VnFqB/S7Ldy+/Pr1Jzl1IDuu+9Klk4EgLVxaELQYHI/LkVNW9RIzZrNktf88cbF5
kA5L7g6VvkxcQ/wsHg1reiAApp8kP2dHw4hkX1TKaYjjqWogUOR5RdJvKpLHJCWqqL8JrB6W4Gg/
FvEh9/8k41rRfHHECEdzQmHpJj91OWItTt2idP3kJHKHOGbHterxPNoORoeWe165dpz1weH6NH9i
wWJxkf8l8COrT2fxvEgCE8TodiZWNdhYBPcb0jFyn33EsmN1cHvot3G3KaVnxfohasnGHuqQpkUu
NW0lY/Jp9FMZHfATdS6eFFQZLkcvNpkb+2BVn0xFELeiKzp64/XOOIweCSqtpU0oqfbXB//pdGFz
4m2dXtWkauZyqoLmC32kWMFTVg/+pvJlCVy9PK5cLJ8312QGBn/uSwXajzmMRy0nQi4VMxC31N3v
Oi8cZZB2aR3s9Byagu69qO/8oD3CuhcUxzquV3zip0wwqhcXXzD3vCDatK42gyc9hqkm3gjDXRvd
a2r+QTWsaVGEQSmxT5xK/tnT1EBf722TQ3am27X8ILj/Q9p17TiuLMkvIkBvXotOXt1qsd0L0Zbe
e379BvsAe6QSV8S9O/MwwMygk1WVlZmVJmKF8Rph6ZumF8uVaftLO8DTIj5T0J1NqXs+Mq2SNDjw
LuGydZCFnR3FHLcRXAxoF14pkDGsODS1cjWJOkneR3lWG3UV8BZbhsmD6KvTrG5dd6Dk5AAYGU0A
t3mF6i+ct5En9bMviZ9Mk4O5UgtC0/eRDLuvQHRkPwHU4PtRX4TRkHj6ZP00LeJBjut9w7mNmYKq
yWjhgeywDz2QL8mLUfesQDSEwQxPZHE0FIYEXhuGqYsazIsHcDKc1PrEIzpqy1M7sV2172XHrZm0
s92Xat35IHj5hPkafWXhjf2HGHN5etPKgQMCMA4ORUHYjuvr6mltqnZZVe/Bpr72uE3dvQipXhog
FtA9LzDFApB+7lZrFVIAZ39sHzzfdB/i5tOTWiv39qkINsDyDbOHPv7CwxxPWx2HZxn8592w4Etu
Bub/vhbw1PgYvFSAJXT9tX2AnF0d9/UeKZ1NnxGtEdcxr4BYsNHV+uxFjc5VPzKGTpAe3gjpaFa1
ZIi8kcjrLt8kZQkqwoNfSXo6HjDe8SSBTDLol5p1/1689K5iVuGvQQuBPU0uxpZlDcj4uNnHSpKP
pOyk/BF4wxWr86PfoIfKYwPRiEs51kjjKf6WBxavS4peBQttgEq3ipFZwBaKJR+cixxt1ERuRHUT
Fm6fmk1ScgcQD2HGs3DDidOVUZOvMfTQvp57TfhVFFLngR2qzPc9HhTvflSySN7yZdgbYlqDoD0V
IgEdAmOyBMZGxxjTCYnId8HbYyYHM5TXJySKwYRejaxjJYokdwNDan9T7r32B4CJ7NSlSQna2/yJ
A5aKiBlNzOX+meyL1wU3Do3sKRCHdi23gKYaFsFZ37cON2sCJRscIcbz0NULQzG5nwshMtePNetn
zN4L3H0Su9C+cqNI4zZi9mJUTwwE3Mt9kTf2ASJRUeQQfQIWAo/Ra5H+6AklKrrMXg43qPWuu3rf
44kYiM59ObTnhK8WcCDTykBIiAH/azlc47VtBM05RDpRF2zL7RqQD8JMGOIxGFW84K9/dtNrhSIP
eAkxYwmWpnJVFhspUc0W7JH3V0FH8ZNTvJREBbZJ3qVlFcveYVRHnWdGljBd/c3U6sN9OTfaRsmh
zE9cFa2HShHkiM0OgaaRp95W8hKMAodfcbk0YzB5zisrAgOHIHIC+0N0B7Sq6w0ccjFSvBwbmO8Q
zOx71wC2iuTgbdBy1v2V3ar4tajp3y9UvBUyofEbiPJjd9OdhMJ0m32UvCPCQ/SwoNxLwqiIgeFA
EYSyJbYxDTbqiCgdOJc5qBexo1lTjQQgpveXN3NwlztJZyhlrxkBxgaJYvIURKiQqK4xAv4Aw7e+
93tf1ozaX8milLGVG0aMcs07sGjMCDpdbHcpXhqDvOAMZ5T+Sg6ljH1QKa0YQ86YgbYRTDcZb3H5
gl7cpG9wta6kUIYIsXQPTAVI6ZiXQFZfQAn2nLr8lj/Hj4VoMF5w4lPMwEljY3Tywlz6rXW6Fk4Z
3jHLNaHkXGil4mjdz5D8h2+Vv8VNjb8Tv6AIj3Wt9XLmul0yMt4h1gDd0HNS8NTIfKd7XJlbbZFn
h6IBAf19/Zg7N4AKoKsB7ZbcTdKvTZhx6ILaP3Qx25EQne2bRAEPVwq/uSBqzoAgfTIFd8igoNpF
rU8uQaXCVf6hFouQMYFNgWg2qxL0/eIx9RBXiVcCX7LIwLk9Fo3psl67hCE4cx2m15KCtibkPjB6
f/0NSQzT4g1BdPC6LngVAg39+o3bmVxfM+DoK6uFQuhNUhWHKqC1FI1LE4kFRF8LzJRYG3utjg59
m+o87wL7EanNste9sgM3Y2SHrqs3cnDgAbp2/2jnZaOpbqI3Rd8gzW9bVIMojRIXHYBvHD+DJoe1
B6FIt/jOSO/R/Q2sCI4xC415rQEZbxRF5q3uf8OMcUUYj2zkVAtEazu1/FrJwbDbC9Eh09oisXpw
GD9VbYk+IGDjZ4Xlg0kr1oW0SAPDDSJ/aYJnTj7cpMxOECyYrKTOu1bclJHTMTywIIq0u7CIbamp
WoflPQyh4H2+ZX2mthU54ZfGbGZUDcMvqOlOETcAtaiAoxjZgYuaJjnUFecdMyC42VpdukaaqVZb
Fkt0OXPi8OrF5QK2AcgoqZ0ewoavlBKkL96YAo0Mz9ksafQCphjzRdyCalHbit7XiSviX+T76d8v
HDSyGWWopXzqWKkROcBodI8Yxl7d1x06v/CPFKCscBNfNPKE05IvpHQsVDTKxdR5BkpCeEQuZR8A
iSwh+maiwRhWw6pbPekd8gwL6/vDQbgIdm5EU3qjMYrnxQrYBLaG1fyABZoEZmqNaHVap4Cm1PXf
eJ99dkCcsdBovOBL//KC96RT2ys3XRelNRZeflXoaMZbFgA3Z114Zo2N1pil9diRRxC/GqslyZSP
+2fdwNrH8wJsgqg2XW95gGx+EnSg14qFL1AL9EJmyAVIV8aABCdVfa58G5SjuuSvwZpRAvEGteqF
U5/TLQVPHBH9AwCDozuOFDHuhpQtEwdAHKFqVwMIt/aeyQMnivD68JNEFprNAJM4imvNjvblsQT7
gS1asrpOd9zPCPSMVVVvwwA10YWQm7pkf9szJWcwagsEK9iz6+3pQq/lu4hNHI2rp/4u8OkVQwrR
Ya6jSsotPPUo5/yPOAQ8gI7SMFolUxdgAOdhIWsSmEj7YTUmaA0Ry/JRVZdAnf4ySrTCAQ0FVxqy
gO1ECRIGMCe2cp06MsDjPlsM2DMPiUc00GE/c294yrI/Vd7rVUdyTLetS99iSmsM9Pqr7202NwBJ
CKaYMTFiceOBjJjfRC/8TjwV/AOmg120DP56iQnOE797vK8udBr0b48uP506ErcTohqPhdRRZaND
srHodDkjcbdnS73ZMuEa493ZqjtmC0E8zUjxj+BJGZCxAl0RneIOokFxPQU2EDBMyk7jCDiHjaA1
HgCDpUskG2wkoSpSfAd25bghGVqTR6ijf8UVqXaBuG4k+/5e/NVtbo7x4pMmfbowmMiD+H7b45Nq
yxjQ3jX8WGv5wU7RJfqV/4qrVa4nwLf27UbnT/dlC3OWQ72QTamQz9WKX3Aj+FfW8mP08Sr+HoOT
spXXyS7Qy60X2rX5q1eGvsGjx5LWB073jjrQSuza4o1gwYrQnRl/pwP79Zf9/+PiuN4KlsmGeiiS
zBH9ISrWodIwLQagheQV3WLscx1UQ2sIwVCUmI0M0qdmTNjnoVaT10zQYm/Bn8zZDRBkIBLCtyAT
R5nVAaT2Evi9Mqep/dFCI2OqR2LyVdWs9NSWbE/uH8ak85QeAAZgqjjjHYECH/Wk1XolbKRKyRw0
EItrNeDAV8UWnKEwmqQLhQrUjjJeCkBofNtpyyVMgaLvHGC6QCOgnpo8wh0ub+rM4WNDlpCEMHEl
y2wlnFAsdW1uOIlGsS/lrcCtlJxEJbiClrI8c+xZaM7AkCiPyS7Ee9RHCIM/8FLeZA6zkrk9X5IO
LCS7IrIw5Yxdbwx2XYlmqpp8Y02ADF/Kgs2e0zwY0anqhWFkNFVRZy36Hq/4UpE5n5+RWejJe3au
9cIKPu+fMV1i+9tuHmMKCN4xeX/jHPKUF0bgdGWOW8YEC63Gc+EXpIY2FaBGFQukHkkNkPvIAzkg
ynDjaErPkYagUAoW9Jvu2/nnYyQ8H1lAmQH2lF60rLRg/E1x9qVVZxtn88QYG3HnEwQp388LpnfO
5qO0iGAX43FIv9PAimXrI0suDRko0hCYIATYlgmRU106FC5BE3oK7ieyFBpN8Tp9qSaaefQYos8U
qIvXFgWMjAzXAHfQ6di8M5hiUAjfcOIql9yBMFk6oFAieGbsq+dO81x7bNlwYZvp+si0zVOHIyr3
UzIbUfH1N7RcEbq4+fgG12VfQG/MfKc9Wj2NlHdBbMyVmAknCKC6s4b3LWBVMrVSDm4kab5duG0U
GZE/Amcdoy7eqBdD04Q7DRwakcEOEf+S5oL4ovQpum9Yv+owk6sEHHyGknE7DwkCjWh85z+7OS89
l2nVVlaiMKIjtGmumvfVe86XTX0WoArG4xHRIBUDx3Evlq6W507m66Fscjm2dzQytNjnqc4Un/wb
PofZ8EB/fOiKjDScLn92r6Dowbwop3ehRGR2qZjOzXg5TC3je6YUAgrLlGXl+zEpG5/zHE3MbcXk
wPNrcQf01fS+Xm+8dWd0CirqvTkKC5mEv1m4a/1DugKVJATnE2zdn+W7cO5F44lq1KeBY7y+D2a6
3o9GvWbIe0besRHkWAFBrtAz3TfUNfw9IfqT8fv4qG9c0hm7Hcyg0eoxeQN34iN+rQby9JTqT7mO
uqye65vNRn9aek/c+j1cGAEPUpAD49tpv9fUeVIImuueueItRRGoqteR/+AvTajc+rtrMcL1tfDd
TFJB1eyeG1YyvfhQlWi0ECQ9GbcCkHcWNPM2Kr+WNunIxUF4WQHHE0Ga1xmDnq8V0gJMKN/t93vr
nOnrny+QPPebXie78Td6kBbSkDM341o+ZYg4EJR27CTfkG1wF+ytz4kTFWyZ4sPDC/AbAbvKGzwO
tSFLEBtLS6eCPJWPVCWaRKPfUsx/uegYSf8hai5s3PXyKBvnebmXwKy4Zz92iqYgQb1wk2Y8JySg
YQIjmRN9LT31zXS9241CxpyTlfvwA17NdnPoiPa9F8hWMpYQ9m/fs5M0RMYQh1kahdoztpC9Vigb
5ow2GSRm1oWItwDA1IrPWn7p/sNGtX92D7ZpclMg9aDzjS5fiiMztJCGRrW4shPlWRiyhSswE+MA
ZxzvUqRREWHf9FgPY8crasow58yMzMRWdyrZ/HoG0v4LkuYMyNQ+JKHehNBSpMI5uehUpepd5tyD
6bjPN2ElAO9uX9T/eciMFV0IogIYgGtkUpBDkJaCMHMQSCuiybZXSMB+xQDhuG9DZsLUa3GUxaqq
RqzcUmPOW4lEp87kH6dxPryvvzjdTE19I28XHsq3nmuSCIB4NIGhGYAOjEuhEOJRxAJjrTUxHUck
vNvvr2rGOiAAxGwkSu4ou9MdfXlc1Q0fJJ4Ty4B1DcpdwYgYcQ0S876cmRsFOEj0KWM5eHLQqU5V
CbuwHSvPAfbfhve4oytFr1oafApoWkELsYU6zsJ78q+Tn/K+VzKpA+vF3vcFNfOcvXX0CBgYCP7o
yc/PmthrAmerb1YA/cSb9mkh2hVvA0+0k10sl/I3XAlk+LqD6NdXVn+WzedOH+xsJRHDstaaiU/4
xFi8R5BvKD2C9L4hk8bQaxtZwmq1zQ3jd3X/AGb87dUXUR5IYQQtlOrCw1SDtkKnn9lK7K7oOSMp
a72q+IXNnxU3VRHwqkJpjCZTCLlcdfkELEARSGV5M2gkXVZXUb3NAfx9f2VzzhXFMMxHAaAN6c8/
dugL5863UVX3ouo5zaZQ9crDhgokVUm/xqzeA7jfXB0tk3UMB+uBGNolonvOiPjRFaBOewMd9f3v
+dNlWu8uv4fyHnU5ckXBAMPUaEzudR+KemgJ+/43rIgHENv70qbo9Z4wyvX2XilFbaVNdEt2cWp3
LLf9kJBIkvbDEsj3zIsRdRk0+6PLA2DQyDpeR1FMX7NJEcX+RLO9HwnHmcP39/Y5Rm7qu1sJS+AJ
M7Te1/Ko90TooiGMDSCvC9dtDZg1J9r6ILXCfB9LAneF/EAwkqaJjdgXDEHctsGRY18Tbc3X284E
NGTObJTUVCTG6NNdBA7Q+5v/94C82f2LHaHeFsDDHF22DX3HEHUA+VooeqCSTRBefnsb/cC986FR
k9r8OR+P1mnH2PEBWBbG6367ehI/g2NgpPrKNb8VoyMdWRUv979v/mr8+310B00qKPko+pHv8NI2
5En9UoWGVgGIQg+VTSits83gh8hErHkjfhzkfXGuONJ/1CcGhFnKY+4vJONnEk5XRypRwQFyI0HQ
AUXdkdR97b5xDAfGn5Xg5kZXa46UWVlFOgG5J7Y0ymhT5YZgKNpPqe7V1iOxu9jSPuNjQfuJhP00
hQg+KSqIYAe5L1I28R1WVzeiWdnjC/8AdP5X8EsYqPPGOrtwY+dc4aVEyi0NKa8ltZ/5jlKuZMC3
V1ZspMM7UvP+Ug5zfrtRiBCAkzSV8akbBFArpZWAQeMUoiUkQAExxKfygCn+RDO7A0YvDUBsVSyK
ATZ4S2oSj7p2vq+D8+YQTUhokFARu9NYxM0gl4mWNTjyGtSGpcmwwib0PjrAp/PI76bhGoTvNu8q
JGYrXVoqSc4Fvmi5nig9EN/AFVFWS2rlNo1TyB9s8Ej/ZkQOSYaheB2Ihgt+f9ZCYrOR65l6CDBi
eG0h29H3oE6D7yRMglbW52g0E6AKtOwjH2xDWYS31wMBjZRvGIYD3DWr6JLyvLDhczHd5UdQKj3m
Guv3yeg7jfLUqLqmrrhwpwL5OzOGx8h/HIbK4LLAEFGVW/N44svlIuLItFDaMPLg2QCCyET/SBcl
o3zk4rHGN6AUaiWxgdbtN0FPD+nBcZzEiozM8skvTN5CyDx/AlMmGXSTIFj6i8wugoEe1Na1x8qw
eHpiKlYIYkB3Zbem+SHp39mntJA6nvVRCHL+Vx514uihEotegrxmY/S78pw+YGRsp6yyvWz4H+VK
OIwbxj4A7zvX441P0PZsxPrSkU9HSm83GBmBsYD3KlAfqHteemXDJ3EFyKf2KWaN4FEpAa9OeG8D
rMkk2nnfzEbIFwKd2Sj3Uirl/QJfCvuyhVRf0K3X973/1diA8CLW5Adf8TJP14OO3mpTDswHmcgE
8EOSfnAO6qokJXGehpftUgvHnHVVQTIloRUfbwZ6dkbLo1oDRYfvBLnt1+ey2ab8myJsfTR7L+36
ZKnpXZ+MCnJ7aP2Cibm+7VHq5SPAeZHe68yAeJthHxC11vUDGMYlnftvfCcMC1gURYARA4/xWpxW
JkUpREzgZI1nSuKXBw4b3sz7imia1cjAutODymSy37r4KXZJaGD6XZdFPSntGCNL963MJIxaO3YX
szLAIp86S6mzRxmsKAKPDx2ttuV4xbGPnQvwjYUAa7LNN1JA6I4xRUD9sTRbdC+EghAPQui09YbB
qJlgRObgP6jj9/3VTF9LyUG7CqY9gZaCoUi6mM6LjarWEhM7EUa++h4MziERm3WwL4VVwHtEADT3
fYkz+yegqCiCVUTFHCZL2w2ulf2o12LYqWO9GazhdP/nzxRckMG9EDCZjAtDWFbh4KYNBGSHcZsa
/E++Re8H4j2iGdq5+2Ss+wLnF4RMNyIptILQF69IEQLUIuSJmEKpXiQg646bMP24L2WmnIJlyRiz
QT4E6kdzyXFJUvJVESbOc2VmJakNoBKc6127A8j4Dm/qkZxaYLY/pCRbp6lZP3NIkz+t7n/FTNB4
9RHUxffR4OS1DT5CbARTHHuSeZ/3JczsJmqEmEdgEZsCrYAKWjq+UbiuKtCo1cNxj+sAuLld8egt
aOHMQuA0gDYOQdBF2qSUqRvnQ4aFlG3yrLAgAuPKcolKey4Cu5JCLaZFr50v1lOHkga4r42wc4NY
D5PXmNsP2asw2lXvk6WObbqVckqrXkmlfGJTiqU/5n6CyD5SnqTxtxofw+KQemeuwntoHXYLscCM
EUGE+8947jT0PyWFLm9cFmAWCsP+TidhGi0iYXQa+reytnoeA6T+49J7/EZHYBDRbqUBrgcYNJgV
upbXKnxcZHKWOsEQ6hyaQ1E2tjErFuhxxC8oyo0hpmRRRyiqZdJzYZQ6XKUYYQuiUdZKqtYO3N5o
2K/7yn+jlRA2Qd0gLakpE6ry9cKyVBkqDN2mTgtj5bWfbVl935dwWxScREyNDzwm9xEmUsqRc3HY
clyLPkU0VvioCbWvr5yrh5LlPfDb7SJl5E1Mjg4HXC+0WKgTKxx90YS8CAHjI+Yof8NgrVuDIcgG
kR8ZDK2j3hkIhu+v8PbpT0mkTmzCpegjRsidbd5vP0EVabdgxP4JrRbkm6b+2JBvMGJ/GYuYFDOn
NyX94NRABIS+DsrxZAGagkMvKBy8box3besyxLWIxxsfta2FxvdSveHm2mGhaKYA+ggcKZp3KXle
AFJst+8KR7Qxz8ebviX5OljZ8p9+Ial5E1tSkqiXe5hoSDMqkNQE37FsPDUseRqWRhSXljNt74UV
kUKGT9tJCIAuBh041LJGHEybLDyUlsTQLkxmgNjscoVTmF5CvBCJaM0ESCL3Jp2DwLqvjLfByLRz
Kpq60dkOg/Xn1S8WhThRinA9Cqi//K6+W8k7IAqa9UdrP3Ukbs3/QhyANNB0gUc/MDWoxcm1X9U5
+i4d9L0qZBt8gF6lEo0XOSVPniEnZKnL4zbRggVCEuwJZn8By06pBuuKeRV4XemgujZxM4Ba0mJl
4h8VZK1IaIlnTIxmhuICHvqpZk7xz7gUUd4mWqhvoDSnDZIRT8C6dPbwP96+aTD6DIYeXc/RKNBL
xv1NnrNolyum9jhXlNYttL50Sstbxdt46QznzMjlz6e8G1v5qpDJVekUwRr3mhh7Sy0IW731kbES
HpRzuaSkU8h99Qig9o+ymFIVRXzmNaWTantJtttXhof2hKCadjdahbZZspQKXFQbyg0BJUiKagFq
I2R7jjHADOZXL6KZJ1b4lfNEbI+YCCAJj25pNAYSjol04Q2tMtLilbmpWGHxaCYG9j2SNoisKZ9b
dxE6EJmkcjjvlPRGrIKihduAxrzuVmH3OJpLNfbbjnl4QfDOAAwLdDfAq6QUCDH80ASRWzl9+Qro
Xt6JXySkJJOpTT08AJh2n27BJTpuVEtAoui+9s7EMzKgKWWseGI4lKm7wrKtEMaaVjl58xo2emvI
7VOSE1VckDPjMjDIMrUSYAoX5X3qgNHslwCEK6mdMDyNwkpxQI0KRerAQ7HQYyJMF4JSXwDNTdxO
E1UnyE6uHQdyIkXDIHfusGaDHMwn+owUy9sEznkPRCiVfGx4ZF/0kLAktb1jquvm6an82b4WxACm
4sLC5+IPfA5yUeAJw4gL3UMxFoMmuZ1cO5is9xOLsZLCTHfBVul/cbKrmDT2qG2jei0BZ8QHpqOR
MIZ4UH/j13IJo+92NgS6dvkx1NX2xiBsu1Kt4VTb72j72Zkt2lzJaGkIw1DxICBE3vC+qZBu6xnb
pdTNjC0DySN0AIEmpthY6mi4KpdbJh8apwRiNdBswfeSYDZ3wWTS4AYqiKomnEi8iqdOQwR41xpQ
dongNswkBvPS3Irhn+NyHdgaqBUTM+R0ZQVqd0Uh3miKnV2gmRrQDBgZaT/U7sVXt6G4bRo989/u
37W/rPe1ZmK2Hl4fbQwYaVPpAi0e82GjJHzvlByRTy5jDnZbmsJXZCirmCGjZ/siGTDsWuxG3ugy
kxOOcUgSdqWkRhdt0Qze2ANn5NU3ANswhqiRMDPd8Tvix4WE08weXn8rtYdgPgVTmsf2TkX20Eok
GN5RNZg6B0bA2AfmOd3mB0l/inVEEt/3N+ovR3Jvoyg1RZYxULNi7PFkfY/1/WAiZwk4buNzSp6e
9xp5fwnI24dkc7qjH14+FuTftrgA/wAwOMjqTbDBQBC+ViBGE/tULaQeYRpw3CJzXCVoP4xKIyWe
5RmgaNBd/F4Qe2u4rqVStyMRtFoFHlvv1P1hkBCfxZWRaauEW3opCLf38FoSFaXx0gh4iQrrsxJi
HY33Qe+txhwxKlaj/cLUd8hSf/LIYCe2ppeEN0qis1sd1pos5alvZ1GovZ6+9SIk1tKklwvO7R2M
Q++EF5FgoHx1AoQ9fqMdXK+hcN63FhLjEWUDwywWDPRtfoT6AMr/jmCm5bkGH+AV31y9BQpILe6i
RiR8+haF+dT4GXtLXn/2foHPEYYQ+EcTcu71spnAy3jAzWHZhPuy/KeH9zXzBZBeSyb5x4egoBvW
PboHgcQ26xEG/WkLd+zWI0MHAMCJdCTcPizS9QdIXqDxo+oNDsQPMdkfA0wBbTxy+hG/7dM6frIx
KwgM/k/x8L361YGQ8nL/C24nt6aNR38QgDMwW4LWq+svYJg4FN0kGZzn7etxH2w/Bas4HFGqCsgp
39q2fTCfwI2x+ajWB2cTmz5B0+/j6vn+Z0zHS9uay6+gjp+Laz5z+Rj7wOtt+aJU4DEHQtB9IXMX
DscpTBCcqACL1NVG60GulFU+OMFoupVixpy24PTmjvNSAnWlSxDWyH5ZDE6VdHoPjHpBwMWNbI9T
DCnCc3NYgn6WbmPHqXz/76Ko8+OGsMe4ejY4ufG836NYkJHt8Pj6un/39eO52J/h4o2U0089WY9k
7YIK5Sxs14luE2KaTsYRx9/A2xHtYfUUko2ZHjAc6/ym+rdxf/vnLCtwZ4RplhnjoXSGUGSmAm2C
y9aBx6eTHsPxPRfNIFEXjnlWDnqA8XZAuyw49q41OnTHMUymO5UjFz6lPlUEV6yMBor69/6K5rR2
KqxjhAaNXqpKPVNyV8jbAbCODv5TRyQJA4PAWyAtMqD/L0EaZaeqDnsXT5dUS96AVlGzjsC93hcx
u2v/roXGeEKOp8obMRwcJWqJ7+0SPAy46MXLl2p1C5tGNxi3jeRp8KaD04hAAU5S3MM0A0hK9B9C
lSMA5aBu/3s6NDa1VGcDMygQ5HZ4U2mo82f1f3EumKhBiAvTOU0UXataA8yojI3LwWmjxuBiNI8C
KHWJypqG3/pbyKUUykl0St+BuQZSkCraJdPj5HV/ZM2j9ZCvWnLqt6dTq7+15tuHyJMPlhiYz7iv
HLOx4OUnUKYTvROtK5ZQwNx43WZE0WBm9iBZOsFV2ePhQXhMye7DzIynFfooYn3BdMxZbqTfNYzx
AIkC4EHX+zzwmBz80/+mR5N4lhI1WsBOmdPKSwmTZb8IgKo8lL2wxwKrCD0LviF7zzm31KH3f5zk
v+ugDYaU8EoVQ0oQrhLyvM+m7oTj+iQhI+6cuocvkXSIPQB0bxwQ7U17iRmMBfu4sNS/UOxiqUoX
aiBwwkfUk33UfiQn9qz7+jInAkU8vP0wQAn0CupecG1fAH1pwL3A9HaVSpZbqOtCW+oXn3lJo1iI
nh4gGCKtgUGh61OLo1AUGr4d0e9SG1O3Y7/G8LmxjvbE3PGGpwPY7CPXV0vDZTPZzSvBdHXN14RU
lmoIFkjp2/JHEG2rd/YBJBEuBuXElfaQfd7f0rnQAkEiO01rTqR+lIKyXBnWQlaNToImpiE1RTQF
hM0J7+T3KFzI3kzbRkdjkINZfoygsngkX29rOhRpUXX86KhDSpr4qeFyIxcI+8qEj5oA4MFiaWZn
9rF3KZI6ybBOMwCpCiMeeyBda/DW5HVv9S4YZ8tzCIBIUvQ9LPUMzb46kHUDni8LVtibXEDHp1Go
turojJGlxVbRg/o1ykCG8xIwpGN3TWNiWnV9/yRn6g8cQoZ/pU6u+OICeg3wprXCHZ220QeZpK2J
JmJF1Nvml9O15CF4AOeRmLy6/Oq+5NlzvRBMmdEybguWzyGY1x6CDceTOHpjszdfsMtNki6YmbnA
9HKVlBJligtAn3QS5j12jEeknzyz4/5xqbfkDzzwRlvR2cfCCoDFgK52RBis9RJBGp39vtK3FrJI
q/ZcOIxpY4pRDyzWcDj9a7DMj8cEJqJZ5fZvaDbbxwUnNbtg4CSDFlvERaVna7nCFYJO00YwHeqC
atUrwddTfbGyMnuIF2Lofa2yRtQGiEnzfXscCtLBEKRE01XtueaXrsjsExm0KCA3RU0TFLGTa75Q
1qoB562X+6zDkfWaMU+eeT5+vgMi7f34uV6f1gBXsTxmsS/51uMD7QkZeWSAEMehffJabNE0adPU
DICWRt5hpFyXhCUr90eXd604kwyMlQJVAYEiS8nISs8vyibsHEQ08MSyrn1yW3hikh7XP+nq6wVM
Ouif21Q1eVo5LvFXH5sVgHMUw3u5fzFn8i/Xn0LtMjoMciX2os55FohwBPgH4Sw84NBClNjolF6z
a/vlDTNyh+r49Fgs9ane9jFN2FoXOzH584tDVhklSYcI4lXndfjF7L8OHk1rEo74Tt59vYhHmbwd
DrU+EP/9F9X6++ufP+1/T4KyiGMkVjJIfzonH16S+lgoC7XyGS2+XiBl+equixVPxAJzozRa69US
9XGavqo98mCmKPPsNvpq9a2a2oLJnTH215Kp66o2bKeA/6xDYFkBegqQ1bWhAbdOi/QYQC5KtdJi
2+fAC/AQp9skX5w2nrT4npZTnnWsVXbsIuytQF6jwzuKMSA/FVbrNRENGxTvm3zzBIu4FGXOxGZX
C6djQMUf+4ib5G5bhGbA+Yqt888pfDFdstF9c8U8rDAse1+PZpL710Kpp1LCKGHCA7Pb6XSpIUZv
vO8/26dz9HjONuu1LZkvMZLXKWGtNwSHpOGmEnxHjKXIdMYpXX8I9WAapC7Ngj/bUpjTde7M9/f6
DFL7KUGzl/VzaJzsdEuS3e4tk8wDbDhB9wHeTvb3ggou3e4/Fb243bzWFFmWQvmZ1fMr8C4KxFay
bq0BwLr1jdOPYu5MBVP+POGczaNmPC7c7sUPmK7/xQc0fTskiY9T4fe1ASQyRHfwH9iEgKx7Yuer
B0bRX0xzgx2I94++vTAJceuZrw+DMm/DoEpJy0C+j/FCtwOpo8MB2sRN9bBYeEfeYs5dm9K/2fGL
tYaqBqTgyZQWZoKS3l40j2uTXz+YHPiFeTgSY0npF7eXMm5CledNk0MkuhIkizPW/pNH2ikuwLvy
hHan3S4xYLg3mOh/+X4UvuXT0lz/TBr5eospM6dELhME/HTbAWqwnRoV0K3AbsodDjrawtZuI13R
H15eGkMFhIQpDMQEiGNK3GNO0KKOo1+tFo79D0Hrjun7K/pfnEWUJgDsb6eP2nfmEblG+HakP0/2
F4HhCx5g8z1ou7AQ4P+VEO/I/dORC7mj5jNJNMmNiLhPiFHv9paCWVvXOJ36044wj1AFdNnhXbpw
1f6HsyvbjRTZtl+EFMzwypQz6Sk91Asqu8pMAUEww9ffhfvee5wYJeqj7i6VulTexLyHtdda2elf
l/I3ywGYdYKUwLLM+Q75Km8o2CGG8FKSjh5rJff2fbsAm7ha9jncrSwrFmUF7JXOK/99ko/wB61N
56FEd4chPoaes7KoCzHbtcm512ZGkpBSmCyc4BRsVC/eB1vlHBzWaLhXl3F2bdHs/16wqVfrdGqP
I7PO59zJ7NAKjps7pNxyzfJl9xHb6CD/6/jpepyzS6s2+4qZ04nSsk1dbQJ03GelTcedkK69Vj+b
068vrXlqPjWCoihN2Bo2ThJbr3iiuOWh/ISB7h7udPvDeHxjuMecy+c96A0OK9v2S2Ppx4nRQUgE
5lFNBeXY9QthDLRKkhxeknI6vDZIbXLbe0hPD8YTKKc3ETI697vIqw/yA6oWDEcn9uz8fnqstsY4
YfZWgZwLkBHM/7dPmq0+D2OjrBN80nCvpCBCOeEqt3b6CPxo4H1YPlJ0jzZigZWpWDzB38zOlh2t
gRAxk7EUoKdyNLsw3rK4sAO+ydY4WL9QVLcmfeZ1M4hw0tbEu6Faw337MQXHBM6/ZL/n6ALF0uM/
8fBUYhfscKp9X3JQ/GWoAKJL1yufjy8yYLwEZEGt9besrQdp99J4b4mv7l2QBDn3aBOATstRG9Ym
aZr7W18+e/EkOvF4K1l3aQLJb1JyEUR5rT6/HJNhK06AdjLVSK/3JA9yHpvG5DYhI6VPHguyUQFO
v+5CbSO30NXhoodlm6N4dgjft3y1feznXgDzMrifdVBOo89qXl8auVS1eo2CZUOok9T1rgmE0oY2
mw8xWysnOnVW7vNpTNcTe2VxXmjieSt2SZQPF0eQrPRvAnlyVzncCw4244qpaSPfMjWb3gE8VekY
YXCdTTbq+XAw7MMJXFjwWSKHr5yqaSv/MIYiKW6YKf81R9iJLavLtse4gsiOIWRXWI69Mp7Jw/lp
AoJNAN6aoDGc5bzjCt1+w4hCLOg1pqb7X7/CLWgJRutlOEMHxbfvx9y7bXPhjgJyHiRiBNyuIoi6
ZzZN1Oz6pA5HzGHjdgCMvZ8fxq3mVB5wvmxn2ZfE7azPxF7z9xZeYaDpFTRGgCYIbQvzPuYgRUQh
NOpwSZr90LmFroGayK9qQLrA+6rXHyBssPJiLam4NMnfzc7czFaSIinmMIvMqYufLsDJPCZQCFtx
4X5yKajX45tFzQkv9TZCt/rlGUm23DkjH5IensCTh54/81DZ79XmHLuVLSLbSMErfd4dXemwj50L
6IY3F+Zp23az37cbn3uPtY1/98x7JBaxBvTergFZlrY3KI6QLpu6jEE+gr35ze3T6mSkhRqNF3F4
zA+cX8zYS7s1PviFQAOT8s3MdC1/MyMqFTfLDttN2jeQS0AXxwe1Nq7rT4Wqz0fq2tva2z5uf6cO
3dze6ktXIfKBuIoVKHRjv1+blniRFRkUkC5hENq1eQ5k4NGSgyBnaIc0VowtBA4QepFMCRzNKCBD
QuvamhkkqEIy1AXyo3AoQJKHLSAgeHjQ7XfU6F4MrCJUBk/InpSbNSzUtLXmF8l347PFlIKqLBuw
/l9CutWeCw3Ojo4sr/RZ4doqORyQepV4Yune/25ztrKtGZkthA2xgY49WniLra7bsQD+41K2oEGn
vXD9/vaCLt0gaEDSJGgCod1PJzNHR+xy2spUbC/6C658UBozDwocinlqL0G2w5t+297CrF6Zmzk7
TZkJPOxJe1H2iYOeOHBuipktVBAA2wT1CqvGwm69Mjb9+beDotBRrWmFsSm2LnhD7vDylZ/rcKVO
tziH8AwmJC9KtmhMvrZjtrWWGKzuLj2Uje80NT1B/YxbUTCobsNLYdclmQitXVC5NpG5UZVBWHvG
p50x2604KBBIBL/ahKidPeNAqGoKCrPtJe4dkmzUYmKyFPbZi/TA3vm73FnZ++2V1BY8hyuTs1Fn
sSYWbQCTCtkU5VvzLojvSmwX8YHklsidOLVicRf1bwTL3DtqceL5fQEe23zTmycaPGfDuQacUgXn
7d/UrMH3ujd6ux9OLHhQ8LdN6mrwSrB46v3wC9QFWu9FI7RG7IrbsbGh+aYprO5x3MuoStZ/ErDm
7nMCsYSXiH5o6kfePWiNLXc7tarsLDhqhdvru3jPkxYcJ7UNYldtON6elp+shFC8xiqoeI1N9Pap
s3uj7RvUSKCJelGKw/hYibbgNcoZOuJoqWLRvulB5OzKBrjZ73K0YL/0a1i0hcf56gNmlwgSDwOV
8xhpj85RoI38OUSfKFFn7aZZk9JZ6C/AYBV04qM5BBHj1x75dsJkUtRSjcfoInFPtYpj6xRH2fGS
c+uVXr6hu4MR2ZE3HrJL4I0UaUXZDrwMIeyj/qu3S2qBB0NYeTcWOmiuv2p2ydCiF1pxwFeB3vJV
DawTYLMTfFZwXwUQ9VXxoYk2dnFZuUsXrhtw6hBDA105BLDnea5MKzTQCdP+ko8atiixoXVe5Egp
c7TtJa+399nCgZdFHd2wKMpNZAEzFwwFWIOyjvcXvRbi5xbRKXTj+2BlNy+UDwxZNMDRB8JLsIjM
e1VUk0VSYACmr1NmQcfAo4Fj9pEDqqaitUr9MqK8iip9AA83c2IZoIjOpp1uK8OjVu6rCtx1pQBJ
XFeUV9zupZOGvjoTYCScNXS4zC6gxAjFAUrg/SVBF1TvldlRUQvrnkd/JXBhoFgJRmHE0pUTCDbn
m5BYt5dgITSF0Oa3D5gf9SyJJ67GCa4Nhi/vV+e+OuF7at1/blFZ2YLXlYe29NYSKxsO+D9rObiF
kw4WgAkwDSwWmJxm75vEW+holwinSmDXkS0KOueUbr3zaJGzdu6O8V21S/bblVEvPOFXVmc7r+5G
8DlJAC4dao8CMWGlPrdk7+w9PWSbv7V17Lzjh24D1trt9v3pYq98gLjgJV19wCwowFzAPVWm6Bjv
gOiB0qd1+t9SCIjW48q7ujTDKHwrIA1AOz1IMa9f9oERAUKJBB4o+s9UFCr653x8GrPtYO50Y+2w
LbyoMnrtACSGEgb29Ozm1uAq5FUvjpcos+XX5ncKGAWSb3eW5ny8vPiti/ZYUCf+fSxTjHRtWtes
T3/+7S7XI4EbnQ7rNT+BgxP3pozGH8sMRmuQbQ5XBsQu6VaPbOkp4n7k3t5XCyVaMDMBQw3JGh0U
sXOIA01TLS3qAdAq3eOnSISe6SeAAIcIkSwNjqF6HtttWFsDWbG8sMhXhucDLzsdfE094qlkK4n7
ULMk46grrcUkO2L27WEuxIjopIHWCECpqoq4/XqWTV40glEirKjlY/uumJ9l/2TqKyNagKMjMprS
ApMAJ7QeZ3EaR4Qo1iZeB9l6HuzOVV+TP9pnfxQ9sN3bqsetX6PXOsQej8am+y16p6cNoA2jXfzG
K82PrXt8Q5vD3t0cj+7vYSe6CmSbdi+jfXzb7z/vV26ypRVQIO4Kp2nSJtVnF6met6RLmDRcaHEP
ukqTO2aKTpsagjNwmm8vwEI9wVC+G5udshJNrUSPYexwOmu/qQO69YulP9Tbj83GRVc0CCQFcK5L
L93qhb1wdV6Znu201pQbQDDF4SJtONyi2Hr3Dn+eTxW6yOizudn/Fnbqyg22dFte2ZxtuK4q8qBW
YRNC18+69ZrsTqJfPCcr18dSsK4Aga1roB5BimC+salSV8LYYloZEmC5w2wNMQcopckOAWwF/yvw
atd4zRx+Fnb63R/1CbQXT2tyPgulMKzut8+YvYltkARD1OEzQBgvgsfXrzG50n58dZWzcGnf0WsJ
8UUIDfDdo4h+QnVle027ZxaIAYKOfzS0WIBuYLbESlAxzAJO3sD+VolfGQ+3t+8XmPanAQQXErqz
fyJQx2REMbWv+gvgHL/aneyMR+XZ2AO7rwFOQB2UCzalm+546eibyyNKI6bzOYkEgFxNuGvRwFhD
PWhA6mTtFC8P/T9fNnuXEQJzkvV1f4l1Uh3SUDV81aCPt8c/zd+N4X9hu7+9UnVn1rJYlDASSG+S
FDbPPId3ia6l/HTb0uJw0O4GqDto2H/kVsMBjQsNx0RHSfTIDfTay2sP/pqJ6V78NhhZrdQ2CZr+
8twMdgYBCCzpufC+MEHHbIf2Q0223/aPqFHfHtviaYUu+/8Pbr5WUi+MUKWH5Vdpf/Jk9JmxzUO8
gePucMd9k7A/tp/mjqKqspZZW1zC/9iep8u1XDZa3rT9pdXUbUeeiflOtNG9PcKld/bbAPWZ50Zq
oQc/ETZjyP7WgaP3L2LsJVHm/Bdm0HKCbDgm84eSXF+BwKeV+/5SFCHE4t9D2WuLxwqh9207S8EO
/IX/GJptlWxMwaMiDf3FECs3gwa9ogalhR3ErByN2xGAw2mMZFoifcqJbhdg3mtblKcCVfG43u9C
SXk2+2xlB09Wf5zGb18120ayCjC8SbCUI4qYT1JlpF5ESwAla+BPooin90OrvJeCIa9ACRdibUwH
qh7oIUTfpjqdrG8nJ4M0SKAK6Iquivq+k2KX8/thfFZz6UDMtYz7Aiwe1R20GkiIgNEeOk9E97mA
qJ8jLxtUAMvEjlZauQnEuFVBRG/8o9Ro7dvTlxpMLqDr6D+1zB5lMB+u5DMX3/KJGGOqn+GNnZ8c
VW1NCNcABcw/s/A1EBWHyi5rT4n8W1e8pIeIDlR1RvN1ZfNN7uJ8mScSs6moZiio313PdhRJLQna
kADsQWyGNPFJ8AsruwteopUcylIuFTSWyJtpkDgABmHmruRD34a5lI0XR3wRQWryvmlQ7M6t6qVZ
uQMXnDG8oBDiQZFQhZ88sySn2lgGOWoZya5u7N6pgIDrB4s+rEU2Elm4jICeRserChYGBYn26/lr
0kqp0wJOvwnFkpPZj4HmVjWSwR7ojUXDoryWIpuPgdJ7VNKFd94rwevA+lbYECPvNSucAkMrjXAk
bCZHKmhkW01gf3s5qtOnJoewIXokDCW0SAjwu80UKc0fdC2sADoqOfIQMWUFPRq1HmuuVigmc1mG
7O2flKYB8aAmJxhIsBostg1FJYNTKi3Jz32UqZPkGDqW3amlFIrSDZCsliTXIF0wIQoB5uIWlS8n
zTsi71JFE6gjZGR8ldoi1Y5MZz09KAOTwlMZxaXgaJEQyFYmSgXZjAzVlAPoFaTknOW1Wr7qTG/Z
XZvEpbnra2AmN2VF5QIPvBYDKTp2VPHMnsrigRXDUO6lTAumSoIUaCdJJBwtKl0gi15Oq/AJN2HU
P2ZDTKtTpKqRbpegIoemncpBO8vKOEGsZyqgPjc1Ja7v0qwrEm8EbqzZZMw0SkcZiwENGkMGDbw4
EFLw8UiUNK4aSHK0FUujj0HuxEl6YQpt8w9VzYBnt6IRubL3TCokKJqlARMiH1UCpbjXss5UtnoP
ev57nTcROsuGUhYsqZY4c2ml0wELUPbxaBtdxrJfOXirNDdG2qD6qA0pLD+UqslCcFiNlZBvG6aY
3T4UBDV5Bq9NlLgRemHpE0sTKeVWWaGfDroGWaL5baur8QUiDCGa2VAJQiu9mfYFqj5layI1H4aN
HtttpeXiQ8i6ZnQofs9ri6sNfi3MPL+kJpR83a4I2/BQlUiPfNJQjGm3r1qqRr7QNJr6hh9TACSR
6V37q5bruoaIXW4+0ZEOg9VD0lByeZNR5gQctMyuhJnGF5mJ3vt1KUSR2wyJpG1CRuPk2EgQmEYw
qASpekSaRogPQRmQ/CRQpMU2uEYM/FD0mR/kUWkEK2tb1rtDzPLQJSyoeGZXJVNT2+DoCgYJVpUP
5VMIjUM5gX6K2eWPRVHo4zHXOWRHqNRTwVYENElt5TyVZFfTMUmiVSBl0Tn4ljrc1VBZzcHZneei
2wilnB04IzkmL+pqFZqp8G3E97aoU6O30DJpClZbdRnfZVkn8jvwEFAdIN+BD8M2iIWKPKoGtLWt
0dRK41fY6XryPrKyUDfhIGgVyh9a3LptQM0B0uNxG3miFqYylkruFX/UwJWEs9HwvRgNGqgrCqkh
G1qVNAdvCxfNDyHPIItAwiZUnRGqb39NJHoiD1qWYXSOyiISfLHMxdSlWchrVzDinnliLJGitFoi
0NEJ0ZJifHZ5LrggbRlfehD8hNA+6vq/K0/NwsMO0mTUfcGYho6QOQOUMrYp3mI2XuI6RmnZPLTJ
hZCdHl9QqbRM9dTnv1rjiafvQOVYPIo/+75wzOBvnIHt1fxc+ZyFl+8f/isZPG4oe88eiTIbc6ii
TwXv0BNqC9J14gZJZcMSVcfgm9vWFp4J1NaRAkTlCKOft0rnphgIYF8ll1wzMk8WjGfViL2cNImT
kCHzbltbCD7w8EHMCr4LeD3msgtyObnhLVoZh0TlTl7HoQv0zNttI+KiFfSEQkoBoAXw9F4/fXLd
GAmJ0MRIBbSZIyhvCl9sMH01UvTqkzqiHaO2EH7VLg1BrGGWDjMMR1vtUp1/CZLCKGMgswjYEQrd
SJdffwlyTEbZRSPzpdpwdFyCHdV2QRxvU+mUQUaxrU9o8EczgmZnonBWmv5QZfKh0YuViZ8MffOm
pg9BKRajgz8JYp05uiutojpSNF74HCxXhW4ZQcQ2ZmrsEdY2doJanSTEK+HQ3HX8MorkDHAbk9Ym
1GuvR5+MtThWUsP9khnbNvwt8HuevejBGeLQlQIO9qTexsNjKKUrCc9ZtPeP4YmXGSo8oPyad8wa
A4vhGeXcF5X8s9ZDN1G7EnoLdGVWl+wAk4JIjAAvAnzM9QC7NEjbwDALP01NcHVTqKZqzwFVtRU7
swvqazwouoG0CyxxcOlm2yihJOm5zLg/VLELZxxMzKGtdrGn0Cd5Tah8dnr+MQb1TDwu060w94bD
GFDDWBC5X4cZuxeFHCxtRm06tw/p0pDQHY5CB4oOwNlo11PH6qwKdDMu/UK2EQRtjUHc8CQ8tdWl
I8PKflg4h9iBKNJMil+SBBaYa2s4HXh1zST3TWOHxKBgWsZ+aBC+1md1k8E3/RXgNYazl+m/EvRn
/duxgukHYpaoM0xHYR44EtKxQZOTwkcXrqWHv4gc2jIS3JrkmPEaePzn8l0bm/bstyi1SZkwpEVa
+HBtrbgEV9Ya3/PXe3h9mSDNr0PBxACXC1ZwZkIo4zrTWyP1B9v02F48KDv+V91W4ExKAZBnrSVG
e66vZDmnNfppVYfAFor+hjhXyEkNrZNLCVZFQt0eIIcU2npJFRwzvViJCH+e62mA/zElz+ZQmEq/
upr6hVMlsWPoDyldg0ys2ZjW8ds6CWUilNDIpX7e5VpltUVMTyoocRyN1fXzv96AV+OZLVhm0C4r
iJn68LWske04VMpl40BkZo/GSgrz58G+nrvZUSshu5fHOpaJ3DPNU/tnJKiYYdNsreA0Z2LARXVt
aXb7qv2oFaD7SX0t2bLR7iP4ahTyGoMcPUZR6RTCY5YcO3ruwgCYHdHw/otZxasK8AXcDBCUXK+g
WQdNBPcNG7LLQVJQviRV55EhsmiI/jp2uW1tljr4Gq2M12wSw1XBAzF7A2p9gNdNUupTfkryU1Ns
lNSp1a2QnoLqXiF/bptbnN3v9mZpNp1KbMhU2EuhEExcAGEfPgoLOkJevnI9LvgJk6f7/0ObU2pI
Y0XNMqUULw7ip0MWffb1pkHkkTReWBaWjDZsUyitom9XTC9tVjAFTUJJWEDpCwv87RCm5WDIo5xR
v+wFpKND8H4itCvzjzRa2SyLl+Z3U7NzEaVcV0oGU/34MiY2MuGWJLVegCYtbN902MhoLh87S0Aj
v8IANgs8reqtitCVe3SOr/lnJ30b9OzcRIEyNqrGcPPsuD8xkAoi6CU7t3nIz9FZegtP3V3toiZL
IJBeWHbe20AT3d5ei7v52zfMdrOhpDyUDcyGEr7i/Rhf9cAXert5yj5IvoKVXLM128kBqvxmZxTU
18NNHhVWNFiK4HEgI/9ougdpv5WxzfPm/0ywCklYgNTAXjlvxYP/JgWi3lB/FLzRqyD2KbwjfW5l
41YcH4Tmj7xvx1OsPWdN5oylOzST8vjtCZ4nNb8+QkEfE9oEVAXfMCtGVKSEHIOGGc64Lcmb/pC9
ZpKVBRb/A/KfcLWpYxa1/mMPZxiK6zjKOE3Xt2EpCGmm1zTzaVHKwMYTs4cAZiLGtR0mrdg4naYj
paO3DfvMEuQWIbNGaG4Bbs+fb4996VSDsgpuI2qVoFGdHbUq6aEQybHBVaXySLaVcKYHesjYuaf/
ktPsf4f9H1uzw8QJ2KN0+DG+WtyHFSLOO8H8dwWPf0yABBPyXlOVeS41k8oamnxR9PHRsOWgu5az
0IkMANErp+zfDKjV356+n7Ei7incieBXmlD3885OrSbKmLec+sF4CnWfxH81bRe2h0H71a2SJEjY
FnOvDtkOiEGDmB/Nb7MYMY7ANDsg3+MH1fOA2jiIkUXQ6ra9JeeiRQQrDzVbABJIGj+GNSzp0kgB
nIQ+kYZZ/oGbZQCyxVGbZr5AIht96ich9DIw5XdNaguGO6wp0CzZm4LFSfRjMjc7k2Uoy3Ev9plf
xmSvCgexhCpc8BAqjp6bdt1Asvz2Ui5dfTradHAOJiLmOZQS6WFkpzMlwyNeQG6wDu7/DhF+/xxW
T6Fcr1hbGp4B0TcJewfx4xxN1evNaKAUkOHeC6wwtZAytCiKQyoyy23+yKLg7vbw5i3309FQwPUH
1Q1cdeB7nO0eEKeIYomctD+O8b0W4A1jsj/wi9wcavmpNbt7agSnTrYKVXbJkNvSMWzvwoycirEF
Xha5yfhDiPfNy+0Pm0NC/vkwqHniBKFYCMzs9W1oQpEtCAPK0C2Y7OJWPZQ1EPFm8UfNt4YKQmds
ODWQPaUiG2j02iUC0cgKJ3U4UWFeUGo2Kcc7IdnUa2iweWXx69sAHEB+Gl9n4KBff5uslZ2s9QLz
de1vHwznUUosA/lihpyr8JAnqVPea2PqNJC96dFgbTS2kNWW0O7GoLdGshYJTfZmVwAo/5EnQ2SM
hKc0+54kK6Et3oWZHxiBrSpNYSt6foq7RHKK8PH2wiw8DVe2Ztd12eZEC0Zl8gUcodkgJwyUIUSf
qJPpa8xma+Oajss35zILY2pUho6nQY5clJMG6VEgtZd3K9Hq0lOP7Y/2Q+hOo11Umzk4CXJGBjNx
jZWdtMlTpbBIxqzYTJ0hJTaaZJ2Iyt4IAVA9S59uT+hCGAvbgKoCF6QjsTubUFkHDW0GyQ8fghU2
i/VdOpQXM1lryZ0jNb82LajaoPUHoQbomszcCzFtBb0KqsyX4+RUVr1L4u7YhI+N/k5D06k1a9QU
pwvibVh1vxUFGl98xaWazux8nxqQg9IVMDZPvWHX68mbUh7HIMf1pinUlgA9QspY+3t7PpfiLuA0
UQHEtY16+zzNUdMeFdcSA43zT4OGuyzKXLXX/gx5v1fN3NZjaLWG+VHt1JNBnKrpndtfsLRt8SDi
UQT9H2B1sxWVilZVOOWZz0JYq5UdBXNNqFGrCoeV+3tp82DPQj8P+kxw1Ga3pJTLWKyuzvyoIsDe
NqaAciSkk8RgWG15X1q8r1cCIDmkj2ZPbwVtOy2GCgZM5W4fgoRkqKpjjKTByi5ZHJMxraA2deR8
oaC+nXpEsryO9Q7rJytWWF/iTnfqdAWVsWQENMfovYJSNcDLs3dPFpQIFUw4EoLUGW6rS3+6khFL
q9Fwf3s3LG16c+rzBSAdqpTzik2QsYIUATyIUuiQLLpncb8yYQs+CqqmElQZcLTQ6z55iN8mTAVk
yOw5y/1ybFmwB5qvFu0AjfmbQhjqYBcJMmJlIRgg2iUAML/BQ0Uy9/YwFyYUmWgRkAxk2YF2mX0E
l5OhjOo29yGWh258jzWWOUbb20aWvALAr4HFBmwL8L45aWnGaARMD2d+nDkvpgvuBDRN23f+5QWy
Nqn13IAKSltxypZy39+NzrMrZmFkSpLBaFqVDjdtHgFygu3PKrcEDMW0+9YxEzdQtkX6XMZ7AXDV
2+Ne8AsneCqiUNAIThLF1yvcMqri+UhzPy2J5ulxFLhlofRW1mkuEuaFV2ql7o1ysZZ4X3o1VKhK
IlGIjO2EGbu2nKGoLEX4xcfLVfzmpO52GusVmxDW7eLamHaUmGyKIe4tdeI27Uyps2MRYku5Jgo2
mtoq799PBqDKwMWAoxp4+Zm30wuJTAvdZD4XUuNQMlN0K/hFe6ngZB9yM3TLrhgcVYnIw23LS3t8
Uh43EW4BdvAFUv920Eg0tFlm5IUvqKMXFO02T2zASDa3rUzPw+yVRNUIkBak1CCpNC/6AQk39vXI
mN8EAMj9ltrtS6d+rqZDl8zoIuJGGJkkQmYrS1gGkhxSYhqLFKtIE7iOPdl1o3xm7ag6SEJUK9t4
4aJCDQlezhTe4KqYuVljBjXzPGWFX3fyXszPIpysmuonJouOStH0T8w10oOlw/vd5rypIi/kuqhb
1G3r7tEITzEBEOGhoWSXIStH5bOSQOhauhtjxcnypzJkm2Itz77wAkylMw1EmQaKWPN+ywkgUAJf
XiCuGm2h/1WxNf91Ov+zLYPWRRE9VABVolA8e5sJJV2a8w7F6RQS8S4xnQ6sn7Hbts8dfRaHxgrp
E03dbgXQueDpQKkRvgCyVlPD/+wotgOaFwMZ0WNDJQBclfq3nDYyVFpjdM8VxhrX0tL+0YEDgAAU
Ms3weq4vIyKkrMmGgcGxakZuaTEprDBg0b3Yov7TmjueatIOrGXcSkWBrPhaC5cwnFb4dYAfAoKo
zHYvAA6DnsQCipAmeHKryE5PSUo9CEt3AmgwO21lche2zQTzAI80HlQD+NHr0crBkLZyUaIO2byI
TW0l3Upad2FAyK6C0QVKU+hbm6OtE6pl4P/GcUxkpdyGQwHMptoPd5VMU98E9g9CXlK4MXior5S4
Fi7SKVMFmNcEGYWvdz20Tu67yijHwgdKGPkqsz62zbBNxv+ilDtJw0kg5oHYOtIc13aIaDZiN6Qo
+4+9HYVAZMru7ct6KdoATAIaNCgpTdXp+RHI04xNLJF+mAt7A5dMO9Y21x0DQO+wZQ/RpMeSotmx
4wbYJ6hXZ+VKI9bSRpGQxxGnIeKJnn3CoCmh2cQAawRpjDLaU9X8vT3INQOzaWwrY9RVlXK/yg89
eelZsPIwLBWwdCBRAfHBPP7sv1cLIZKzAAuVUy9vN+XODBzFYdVW8tTMEbllrNVPFp4/oMIRAUhI
gElwcK63Rh5xNAIPIfezoPVpRE56dggUl8kOYHT/fvpUdA9O/EZ42edsHdlYEKMAZtZneim64KEn
dkjjlcO8NB74JmBHB+eWBKD59Xg0AsnLqlC4rxSQUoH6GgHkW6sSSw66e0TEKzHH9ONmLw5CeLQq
QiEYva9z9aeyS3pjaFnpVxTFr7Df642ykXFDgyrz9uwt3RWYOwROU5r5RxkGSWWCqCYtfdDNcyjG
8XOXNmybxyubfGkC8X6CB0jBWUKK5HoCgXNt+qpRSjh31OuA/RWLzaB3KPMXD2StmLlwoqb+fAP9
YKDphqjktTGtKKM0gTyarwXseTR7O0/4StFjyQS8LEB2QPWAXPnsuQIqeuhQIwR2DDBfK9fR7N82
dK3UsbAPDLg1GAUSS/A8ZtvODHD/URHAKqk0Dq2eWGjv2EGqyGnjze19sGAJzirQMpKOs4Rw53rK
BNRbASlntZ8BCajEf2r2TBLF4msK3z/nbcL6T+2+cMGR+p9ezW9OviRkRa60BfO1kRjnXjW6XyFH
evP2aH66MrCC8uYkJYkcxLxuTia+VxHdan4etUcFGF1HagPRkcPa3AWgJbP7HmwjSV8JrlEPa1pb
P+cSVy180i+JEU2c53L6si4YXkzmVx2IwCqaqPdKAEa8gPXIkfV6tDLahft9utuRXgXSAxnNuaPY
S7VoRkpR+HIXApc9CrV4rEiCJgpR0I99lSfnsYIrgO6vILC1KtBetbYQWyvv1DUk58+DjsXFjY8v
wkbCMlwvcAw0f6QFiOJicXiGrNZRJm9U8xrwEuj62rW8EEDD2qSwgHZEDPzLf/i2neoqjbpSgms+
aRJnTlUV/A03jNpBE5hK9z1DY4gr5Fw1nVyIldepUVc6dkaH3pIuLZnVyq3AbdaP+po+wdIuQAJs
grXiCkf6+XoiKrPN9JiTwtdSawjv6+S+jO2yW/H1lqZbAZAYLRrQDgVVwLWVpAzVpM0C+HpVpW2H
kIF3NohFFwI0qiME8aOQcGnF5uLIkA/FEQYHijEP+tqB5ImSwJ2oy8gjgpDZTM32Ok8Km2vV79tH
+acbPSVfUbGH/wVHXZ49HGJWqyxH34ZfscGa6iFmMtjjYA8BqE9T00XGe+XxXbo84K6jaRuRFy7e
2cIxuM/wAXDpQnBJIr8K0Y30iU6p3lfKn0Rbu+N/vsAY4DdzsxXsmsokTQBzXVLf6SCG6bU3oIrW
JAaXNgow7SBGBAECtHWni/nbSVGSsOB6jngHf7zpoKtUgVWqbxEfSNQnKG3fXrZFc3jvEV7hnv+R
U2t6IW6KAbvfSMVNHAFLPprN31E23snwERVroKHFKxDhFm6BSVgNkPbr4YmQJSkVRSz88pimn40D
FljDST+qxoIMuHi53B7d0pqhqDuVWVDU/cHLkaaNULWVAtg+6SGUAHQ8uszMQVmZxKWDpiMkBwcE
AX/LfO9HIZTj9WZA6EEVO69I4UD39a0flUdB0Z5vD2kBFQTyQh0P15RCwtU9e5nFSg8iIZVgDHlY
Sc+3Uce8XrJHYsWyPaoI8QpPGp5185GkUANT4bx1Z6Kfhti7/SlLewe3CvTVJ4XuH8nuvO6ZTLnB
fT64kuaDm6oqn/Rwq5IVQ4vPx3dLs12T/g9pV9bjOM4kf5EA3ccrddmusut0dXW9CH3qPilREn/9
hmqxszZLa2G+xQxmBhig0xTJZGZkZKRRRHWUWC2QX2Jan8Odil8GxqwkZF+PJBpISj3ON7Z1pSCK
T42mR2CdyMtkkQCU9jxvED60Jy6brgLQN5XKfdGNezkySOEoqIVCwakpzrzZQiVWeH4oH6BDGIns
wjUXwayu1CuzyHh7YiD4IblA627XHvvue2nppM6OhfJsqD/kBrN+I3QhZt5QSo/zsJV3rOwxAiOc
tEXzBcGC4PXUtGhRI8KXL2fTg2CRq464qZq3ERqtXFQ4cTAJ0BVtLRyMa7eAzkleJJHUntDdd+pB
GEzVuyIpX28f2JV7emVF8K0zZlGraRl3p6woDqbpQhOXAHvx+y1Z3dXlAIbAB0NJGwHP9XLGuE4N
I227k80GX7aLw9Co+16bft9ez6oZiJthqhvaB0FnvzYjDXE7RdDUOBWS5ngdwFE3b4s+TIAtbNyF
lcd2yQP+MbWck4tnSZIbg8U5+iwShgOQHw1I5iaZ9JL2EvRIMNY5b9GyF20V9dZXiOqkBW1IYGTC
h0yZFXWakXUnB0FqsUt/RVs56OqZAN8QFRSokYH4cL0wI6oRdrfJkvBmBB0Wfo3oV88cP683Uvg1
S6jjQmsQGTyc5rLWi08IPQ46z1nXnWIwK9LC9LT8wKs0aPs/t4/Fmt+ClvMirIykCm+sEBk5VFGl
KR67k1Irw1Nez12gNDP/WRlqH3ZNnZFG0e9YavGAy+qhT2tl4z6vuY2FvvlJcAA9SDiZmcmHThnx
C6y88MwSs5in11gKUgmKDkNwe7lrZ+TSlnA0TamMhrJnuGwhM//YDxb7edvA2sah3qUgT0TlAqHm
9cZJdWNFUc67U5VDUTfU6w9wMyPlfNvK4nyusSRU8pZHZtFPA59KWEZcGM1INaU78T6sm1DTvt/+
81cCdMhA6AAPNBsZqOjJTYdKZo9+75MmJeVDgnV+L6X6IENY5KG1U9sv+kKGulBrbpyFtf0BOLKI
o6GPDmu7/nwxo9JkjmgEK6Ap6Xw3kiebPt5e25p3ujSx/ISLq9WxYqgSQ0Z8UKDqUVngnKMaW83P
utP7svxYoFV7q+N17YgvUBxyOUhMwgVf2xwoEHf8v/aEG8QM5jH9o3UIx0RGvYs3sO3VGw0FSwSx
SHdABxHuk8ziVGG22Z26Rv0hpbISMMvG/Ckd7a/oaFICTC/o3bqMK4/GILwNxehsJHhr64VSKggc
yJNReBZ+glOyeMpiIIM9PTSpc48E5iVO01CJlYfe3IDt1s6Mhbgd+pCLSVO4chmKJR1L0/6UKIWP
16ZEN0ykbLxpa/f60ojg+mNagTirJv2pTyvMOgq58yiNpOH/gd+3F8kTdO8ibv+cLHdxOCV0dibR
0CBgdyYZQg+lW87WgWaO7iW1lm3ctrVFQXYcbB6wYDB6QjiWUV+h62MCzI5jABGFjPWkV7rRK4x2
F5l9v2FuZaNQ9Vzqcp98FxHVlzPM/cuLiJ66vsfZM+3WRSkoB4Mu2RSKXvZD8JAo0kPOAiIyeEXF
dlxFi3In6Yb+ZCVNg8aLv1UGYnca65o3T9w59ehsCmwu6btikLWAqmX1MCZWFSRlYoMH27CNnV1Z
PAoNaERfpArBihbcTpvaGLs4ZRSv3CL5aBONDZ6phbed29rlR4EG3d8LsoJMRHzOVcxCTrpkOJmh
0x4i20/bu96iKKzt67oOVKg31OX+ttGVYwSbDti08KtLvf7au1EIOaBRuBhOKeEQV0lPRf3j3x8d
4Ioy0thFxAY35NpEFZWLFANlnyHlYDw3ioZ5xLL77xdyaUW4D7SIW63jHTuNnDTzG2Yn1srjiEr5
bTMrRwH6NWA2IEgAnOoIZtQpi4oeytUns/49JodEcbX+120TK1sC2BhluuW0IVMSfGKnRLWM2sJ4
KvkxS88NaNVRrvoOpJpvGxKHOSGdR9IJ/i/8CMJIpPfXO0NneRoTiY6nIQP9fk6a+679BmAcOv7a
WKI7Ek03gKk1Z1eXynNn3enOdxa7g/pcDT9H84ObDzXEo1tsaKcDp8BcygeTnU2I1aQjWGJ9vjOz
9un2r177PKD9oYwECWvNFElxaYkJVTxSxpOVZl7leC26dahxTs1049yuG8KhhXzxguQKKfE8F01h
WsN4ok0ZRuoda7XnOK0f57jIN0wtp0bweKAlAL81bCC4GId+vRETl6cpz7XxNIdxth9NI1wmDkKd
stvs9/4aHhqGjHtoQB4GBU0xnElZMU1yBg0Ck4Eng/eiv8u8NPnVKn8b6e/trdK/LAsCElAlXrYK
lWcx1NWYBeplqiIPNyBpCR8+bYkPfL2OUFgDvwrTNwCWIRS5/nAdbyEfVS5oNCTdPIBoZNQxS0rR
x41A5WvkCUMqZNMx5gn0CvG5zSg3EfxlwEcKsydyQkE/tkM5NdGLCSW1Qj6NDywvNuLBlQ8IVMhY
ihboDURceL28aLIKymckrYreHovO/FCcasMJrCC1oHMs88ugm4YL9TnK5SJsmWRqm3mKkHOYOPSU
uGK5tVU+mH1SeE7bZy7T087LO1Sq1MSm3sRLN4JkxsYVWFvqJ6EWuh94Ah1hJ4emaOxaBpRS54qf
SxhbH/28fRpXthDVbsBbwFShvyqOXULhJGIJBcQFMSVSppgHM+QMQFcXHRtd6b3Y1v9Cwssd5a1O
gK/XG6E8CmPLwgBuiKLZEjMM4HxWd0oxqMUAsGImx3ghr+Xxvaa/3F7mV7cF7h00WzCNDPRoACrX
Z0bVwYhGqyw7zSA37hut0j3VTjIv6ft5b2m1vLFxK4vD5wTFERxHhC6GgFOrQ1IrJathr+534Ix9
ayJ1IBKFOoY+s4Oe68HtBX71YFjghUHhpHT5XMaN2rJT5Vg7FT1bSetZYFdxnNA8UkN0k4W3LQqf
FI89OHBIaJFQQ8LiS5ai6LE2Tjatj22mWAQ0wGpvjIXt6krG74re2CpYC17t0x6QYPTHKHj+0ddx
vYWJMtpGJNfN0UKHn47iaQqAv7U+bq9KJHN9moEmFno3F8gXXL9rM5ZO7QKFQ5jJ0Jti4eYcoLda
kD5rGpdbo/arn4v8mY0xxEfm2bqDmuPkqdU4HuY02tLpFM7R8mtAFgKr0kKWAYVeIRJ1GtQrU1WF
bqM+00Dh6bmyslfTgPiKE5f6Xoq6ccP3rXxnPLdgYaEihu8sIhZVSWOeaho9ajjBaD6WkkM/JiPC
HJ5sHCGRy/+5PLyAQIkN9Doiu7n+2HpdakPD1f4oJUpuBbPhRODeDmhgdXIIrJE4NSGGZ9Cu+wYx
OWb7ktJUA6k1Kf4VGbnxPlAmPeWQ4rMxogeykMS0eaURSILUnd91BVqV46qSE4IO42YDdxGLUZ+/
3lxkNSFHiff2S0w64t2wWpseO6VoRpLHWbuLLV56dW31OaFslFCfiKuADmYd5tIk/wDlsVdJMrRS
ILUZRBllaThkqUPf9KjhHmuibmM7xQTq81cudRSw1VHH+IJA5ZgSOCeVRY8WdD0gfJF1T1SKQQ6b
Cu7GdtEGEh0K1zATB2UeUyKxXSkbG/15ay5iOfyIJUkGnvHZRYvU6nqj6zlqrBhg2JFHua14pRoZ
sadOfGkQjqwJeVad0jfc72gIEpANh6ADN7QnkBWNf44MwpAIy/oWkZnC2ge7nA23M4zsAFGWKka9
xJ4b5KBTVRE7SczqZwo50t6tiipCnsBi7dXAFEBIcGgR534xDRGFXtgkv952Hl+vDgY4QSoAwiLG
wggVbmuX8tnMx7k/1qpS+1VHIcioI3VghrMJcy+BtvhF8a4gPoYHRvVD+KJDuySpsgxbErO8KC5U
ze1plqAZI7K9Oo6i82TVoFBKybzrtAEXQeXfCw1dKrcXvRgSfwi8BQRcjAWbEwm2MdQ4G8nA+aqt
yfEhqPUamUW+q8YUUE9GUjOj/+5x/TxMAKTR6wpBKLzlgtewqG50uc77o8kbzLmwEHb1XM9cazBj
H+dsDEGF6/e3lykESv9tFDxHJAcmlCBEHCJlsY3mKaU/ViztnlA2TCFrVNUexEBnH9EgDQcl0cNk
nhM34mb1n5gHtR/3eOlPFZkRMiSUymHAdmNYUefqRjl+r6JWIYmj/85LWu5NXaJuzjrVBTa7xTYR
C7LL6pfhn8DnIaGw0CWu768ho9xtRxI7mjJNXwqTYpSeDjnZ1p7MMG0rTMaa0tmfhnpwY0TvAe1b
yHHm+rMG4o/bt2rr1dUYf7NYv1WdE0Kfz9+GTB0sVFD2VOCz179NHia0Ziljc4xjIA92jy4Oplsu
shOFtADunmwU0h6bwtHc20di5bqj9rjkchBhQSAgXEHUkhqG0mB3ZFmVT6SDZm/lOpIJFc9Ix8Xf
OAJfAy70A2lQZETEheKWGDBzC6qzGfpIjlDdbZ8KHT1fukln1zYadHfkjZF+u72+JaISbjbaLOAZ
0aaLDiExj0zjLMl46nRHSc14IC0HD9j3VrVsdVkLeASsBbit2PyMos0IGlpMj8MUQX+7V5jW5S5g
q0Z6TCOMAoScT6SNfCOLXDGLkju01xfhKajJCOGkmXJwAJfFqRhRZ4CGBvJ3KUHHJ+43UqyV84kw
CnM/Ad2qC2R6fT6tRnE6ZJP02Pad1xeGa0Ez05xBWgBfq7HqkFZbagArUSyCEiAMKMKgSQ3gybXN
ZuyqnA0DO8IzOd9io/g2mUXtN0VpeImBoXbOpBUuQ9hK8kyqXeBhKIymyxyuiUVb0osrB8kAowt+
C/9auELXv2bK6iaiFWdHtPPqz8kU86BgdAuNX/HQgAahzYnhamBIih0lDQoMbZqq7Jjr5cPgREFu
yd4sQZ2I7+sOkmKW9jrqyQYGsnKOgBqhUxkMT3xt0TFj6lNVWWPHjl08MJKAkKP05YdMk12r727f
x5VwGa0Ri26ZBflX9D8JZ7askYXTyGBHWenTFy2SBnNXShlz3KyPsgczG6rnPLIbhyQa/LQnNxS8
0b5ry99arOfBKNeY+oVn7CFu0ukR4Pf3NqfKDjEu3Xe5pDwySJRveMm1D4RR6IBUrUVzQCy9xuCH
DVMTj8ceXTGj4TCwTtgPbWobt+m25tyu3DUgnehKWIasLHDe9UlrIG9YdtXyTk0dc+eOW6Qoit99
rH4krPdoA1Km3m/FfWtWIRGFdlQA1BjpJ7xA2WAO1tCk47EzjRda3vP2FyvCPEIcArVcOdnoCls5
6PBZC+T22fEnJoX2mDXS1NfjkTJzN8UWpEXfKuiyNpitrFVh9TsatyYkiyS05ZFFoQI5oY5uLTwH
y2+6AMTsGR0/uVyMR4vb0L4pZ3vPCpMFMV6OsNdlFkKMtt7F6Zx7pWG/I87sfQVYJymdJDRme6sP
fOVYLY8g3Nzy9xf2vBJbUZyVdDyOwHHuoI/ahzOQ6VCFY9hD+nqrg2fNHgRdQerA/cObuJyBiw/A
h0mRBjzzR0XnXg2WPMHN+xFr9Tti0f7f3xmwGxHNAJJbiGfCgSp7pzd51k3HIc6+t4BwHP63wTTt
2Gw3aNJfZqBjY4G9gZOKIhQyflGAMcMjlMlOOhxnU51foad5Hmj2XW4ZRkZknN/FauF4SadZr+hT
wbirkXYPscRz35LTNCFOamQlmZvqjzmYc4ueBad5oVhYEAHBJUkWYQBfnU8h1FPUYATqEN52imK9
BicTbxyKdEtnAZYixg+0liy7w+CWY6ZbGRQHpKHYI3WwX2LMdMkZy3Zx2XdPRWrHu8SCQLOignU+
mhUy3RQj65pEmyB3aWpej6pJ2LWZEwyO0e9qVmHYeK70AWTlIyIX9nNSZpKXOAPyHHSyuSW8kJc3
xSFlDOxT1m/pYKzsjoqwYekSQnsaVJgFfzahn8vBNJzx2OZD44FYlL5kDAMSUtTc/HFkXUkSqp3R
Wjy7PdfGoLLmyVfnLvPYMHJ/mEEPnSjrD5DQjg42HJTbocAVOkZshtWMYYGVnBboeWtlP8NQgo2D
/PXlx+9fhLsXkQ34rCWEvrg1nazmQ2QY4zHiTYT2VamBSpO1JRb49W7CCgJIPPpwixj4cm3FRk+5
nFfwBXovYaRLrvD7WK3HoLBkDAyeBnVjVV/9PeB4EFwWjBDhjNgfpJhUo5wn09EsmermtjXeQ8CK
Ez3RmG/ldeL1vV2fxsLYkmFcswy1KaAooJGDXyZEUjmDRnLUwAvRqYnCVI3PGYdk68gMKEDL6nzf
91rY0GkLz/765KDggtk1mJHtYEqo2KtkloMp2WPHj6wPEYF5UAiangyTHhQpnBuXbqmgfQUVFnvQ
J/kEIjHl5XpHLRSV5ipL+XFsxlBNU6IpBdHip1bRXV5tyXusrg4VEAUNhljcl6LmsHxwY+BHqDsM
Xue04HE4koabbjhEma2TBAKlh7kPuDymyTdO08rpBZCORqQluwaMKKx1AjYDMiK+7agG87TPkiPr
Puz/yAiyLLR6Q2BKpPH1jVbU1QzFzE7pP6iCkb/Fx2j+SZi1wQVY2TmsBiPNsYFQlBN1tNC4Zimj
TPkR7T5J9yBnJ2M4y/nsQiHstudfSXIWnicWg6+/8HPV60OSTJFkyhiucYw75C4a+MZ+mnhZ7lKA
ELrbf+v7gnQqiJGbwxmXe3adGiP2QhgAuA9ZJJqMrk1HUc16Neb8iEorcwHT9aOLN8gOcFqMOwxa
bolkpADnDEwumy0IJCUtSzdSD7FKuTx90EcCFGbiGyC2FvxeoQ/dRC38ikr1tG/RK5APD4NxPJu4
YCjf/tpr+3ppS3iJYjokdqvD1pByTy8IB6qjHIwicfHGbOzsipdDmgyYCNgm7oMo8ciVSZ2mWpeP
wF3uUQDA1JNQNfBvDaJ//bvadBsR9VckB7gKfNtC8cYnFclVwN6nOm9n5ZgaxV5C1vBa1kNKmkra
Imt+/YywZCONQy1yobwKB8dskobSMVKOFFK26pPd/mbmQe5RzZrjja+4tig4a2CGiOpQyhEiVrXT
OsspUvVY2WN/V3V2Qgxb0oKh6aXvtw/H12deQxvz51OIMoMi6mL0rdJZsTFrx4xVjY9qD+ZycXtr
QV8dJXhmwNYR8C2XXuwKmayqKuVRVo8D019UzN6QO4ekBsc4ej28vaCvLwJMwaWgTwtZFujA1/cb
mYVpzqmlHqGi9qjJniLft1wOMFI6hNBC2AG1Qbf7BiT1iSFfehU0YWIQAMJ9ECqQp4j9zUWblvXU
R/yMkckDiSLfPvCaFC/FPdvxd6kN6Zu9RyfKXWm75pEi4g2nybMMEkGigx5Qc7Ib/y0JMBw1e9oa
uyZeys8fZ4JvgVAY1UixpB3Xk2wVKZPPUQsgcGTI32slN0mDMUREnaAOn/MBbViT1Pq3N+MznhK/
C5pTAXvgGONlERy9w1sMKcOrgomeRH3i9vNEVfJj/mkdujxEJ1Kqu9PfKYTgDYba96f0NUn/nVYc
OCA2YLSF3AaEEvdpOZoXcayutl2ep5Z8Loxi9DgrZ6K2IIU0YE/sN1YrXqbFloZi70JHWtSXBU8r
GyA8LrpMn4NiMfD5ffA/6HtDDs3GIf+SOomWhOicDjYAZ7mUz2iw9AyIpyFbx38N/uTFO/AtCUS+
XMyI94KUkUNFHo0QXnF4nb2/G2teO1yXaxa+b1pYldkb+CXv9eePOCpkHz4S7lLv/pC5lbtx1b5A
aeLSFz99saFNH7d9pf23wd6ziMcYwUTpZX3Mj13XHb1NUFZ0yKJNwSFnNFa1eMDG3h2Dnz+dU3iI
PVcmL5vjqhfvJN6Xy68pPDJQSxwGqAHCEAs8foc6wd6FHMPR22Adispan9cCYi1wyPgHeiEFN4nU
v7FRa5HPNXJp9yNBzf0bf85rgnzZnVHn9n5nf24flbWTgmgPCMIS+6AIeL1x0CirVUiXyufAkFzl
WeLu4Undan7cMiLslKky3MICRgAlkOnewa1w5Yo43u21fPIKxY26XIywUYUl0UlV4FNbPai/Fd/1
vf2WOU/JQwtmi1/c1TWoDG6R+b2N/m6y9eB8QfWWEwlYFvQ9yGmALCg4gLF2MARvHpWzV4KpQBZC
jQ6V98B+P53dXNvwbGuODVQhNLMBBZaBa11vndm2tj1G+nyWamVf0zul3OqV/ZT/Ej/opQlhQa1l
lgaXtPnMX9B6/5b/+AgUEuy7O0b4c08w3OSoD6QiJ3+3e5Jj8vv2hn7Ba5YPemlf8GN1Ltm2lWGJ
9tno/JJ4H6+YhhfaXhrm48GEZTiXnQTfEvnG72Ej4tv6wMLdkJVpLAsbOGFTTCfbrHfoAN9qYl9W
cOsLC1eDNriWY2fNZzUOEro0GO3tpg1o1L7e/parhtB4i4QVcB1Y5denxegSQ+daxs9Kcs404vR/
ax7o+saZ/Ex8xfVgRC6qqgiVIZ0k7FhapFOJ0vZ8ftMI3gHlfXbfu3fv/UEhr8B4XSUmz+P31PV9
TPFIyHz3cqaP7pbLXnsaLn+FsHNtbpUZhhnNZ4xhSoyjZN6N2UYCt/Y9L00IG1ekStmWgAfPulxD
jWxGYzymtAz3HMSR2zv3JS9dbgGktFGdgAgV2hyEretTTa2nKl0m9Brv5U6BcDvJfpb7siGFTtKf
t82ths0X5sQCq9GiBJDn+Hggbw/u3XFKvMkLKm9fu5iLfu+Pnn/+Hj18+4WAzfd/vDwBJd44rF9Y
VsKSRSG9sUxBx+MJP6vzsbVQCGyeZNuLa445CBjkQX+kgy9Bm+320r9Q0GAWOqh4fuFO0bEg0nch
uBPnuYIB1+XJfItbVwmGg9Xd1UHG9xFJThBjGl3nHsoBm+nlJ+FSuDlgXSyKd4sCK8pR1xfUQmEN
jQyDfMZUwkl9qYtvaa/jnhKd/yjTPuTjY0LzQ5LrL33K9hkYqK1dEet9MAgte9dOd23klf2PNqk9
I/5rQMNA3qBzrjlkhAnoV1jERg1wWK5/JOdmoeb6xM/68fiu1OTjDu/C9GuCdispEKvUnVedYlcl
7kvsPb1tbI8IEy3bc2FdLMPPMfRiMLeWnyd6GJ5HC6PxvslSMGlPkGzA7ZM2HoAvkNhiEI8rANpP
3QaRGlXVNmNMMTHwHDUNK3On2PGjNPJnjBKTCNOTI3hcB/m1VH0VXO+N5a54MUiZAY5CRIgSmcid
zUw5HZJe4ufhQP33KfDqOSwk383wdT0wvGv/tsHV3b00KLhNPld8so1YPk+tQZpF/mZ0a4Yxr7k3
/RxyTuzC7dCM07BfcRxCe0pSHoDrmshvzHDUwy71McJYnxw33lLHW0yLtwOEB3AeIZuDQX9CJGLW
ldRj4gN+mkI+7IKYP2i+gf+tmkC31bLnqAWIoHyHmr/TMVzAchnGyHfOeXorzhufeCUUXuTw/jEi
vI95kQy9qcIIpm97KqYTpocyhGM1XQ9zmZp7sL7vg9F0wSjFgepRCybtS3KQ7zB9ItjCINbPNzjR
mMMCwBzEluvrrCkNUzEqSD7Hlv4rG1JfBXFhzH2p+KtHr+YYZNKfIQ0AQZNqE/RdshlxS+HvoKQH
spcKLbNr41ZdTZnGW/k8TujaGd5TIqNjDzIaOTQuJk4ADZCkUoI64URq3ors8fZerKULKNWiEA8W
ICQUxC6GoeCQnk6wF1H2MpjvDcaSh8MbWqGTJNBf9RdtwlQuKrszDWlCeOX1wwOo0hvXfHGZ4mcA
uwLdtejrBdlVvf4McEGNCQUH+ayaRJMf27fO8dI9TTy987r533WZLhkm2qCBN2k62lQwv/XamGVT
rkMISjkroB2kuEcYCDDQDTRgJTS6MiI8EnPbopzKYMSh4WS+ZR1Btalk7xvbt/YaXKxFfDBz1lJV
lyScn9lyLed7z97K7C6BJIBxLCafYT61sr9tczmSX/ZqmX+tQcMB3E1hZfVkKeBCJMpZQ6/kicUb
f/xn/fbGny8uqc9bNg1yrZ61ODbRcijr6RPA20YNYtnEYLI05iiiV1nFfyhjV75IIHRgogOLq9bL
kCpizrqDSeVERzO9E4xzU2DMcDShoukg//YriKfdT1pN8YJlCmVQzx2Q0aAdSzWIbLeg+jdRzxO/
HKX891QWw0cCYZCRTGiCMzDKweAxsafS/tHPM7hAVTznKBXRUalCxWBj7zZIMmqIESIRdqumNB5k
htjEL7VCf6uVyta9GfUfSkpUc6ALPvMkgL6HUZDIaKX3buymKbi9ZWuhJHC/f/ZMrH5QVpdOOWDP
vJ4CfrB2ZVgCleIuKGxVeNvYWsJ8ZUy4zPKoza3EMuXc3SteQF3mFXsepDv7T6C6/QN/Vkl/mu/t
APNv7obXjBRbBJTVW3Gx3MXrXiBxg6zPptEuR1R+tCVfkgmjD4Z23xZ+wx9j2Z+anV3ZXtEFcvuO
gqPHzMrTo6c5CfKe+ZX96BRbo3LWXr3LPVgy7YsfldSG2tYmPEJBfTgembtF9E0l7e725197wS/N
CC/KTHvezA3MxDPJtHsr8ZkDCV1IidONm7oaraN7elG1hZzQlxn1Dlo1q0LBRhvEYG4KVPcufWP7
ISzhUNGufC/f67uEqLvikD2NPxu3aBfEeRMEFfsWPh36xe8QvmzeJFUtR6VyLpnXP/aNN93Z95jr
6Lt29+321/3CWv+0hcAfJxyhvy4CTnKCTo+5rpSzPPtmiDZDhaFm4TlP8fsh+kUfGu6WLxtbuhqi
YCrdP0aFPY14C316s1bOyR5RGSWVuXziLibUsx/YuWsCqPDfXujq+4XJf4usKgQhxTYqNU4iw+4b
BaiXeqgrb6C+ulVtX70RFzaWo3xxI+K4oWWjwIakufKTWflyda69GhMU542wdvXNsiAUBW0NsNNE
XWnsWWVQyCie7SKMip+GeSdvqVEtz96XZwtsvoUjuiTQQlDb1xz680gXz3XttwVYaiSL7xuTyI/G
tE+Njbu3ZU34dHMSD4VWw1oXhZNF1IdogUEgWfPSbOABq/7kYl3LJl5sksz7PFYZLNmFh5pylTy2
kHxmP6ELdPvErZ0GE/E3wmGwXmWRs6J2c5z0CJvO6d88JoHZp0TJvtcQmlS2yOOr7+GlLWFRNZCx
sRo69cwfZAQTTkok5Zc2Wq5Tu/VDBz2eja+4dgAvDS77efEVzSE1rNmBwVxnJKt2mvFe/Ln9/daO
xIUJEbKyucJqLYIJCCaVPr//YHfVGxrjkg38Y9UbXRoSEqZmnBjkOGHIaPleim034W8RZAy7Hxx7
1sanSX8ZXtoELMHU3Dj3WztnCcGFPdUxA+1IPSfOgUceNo9WOCCkeqrctNnIFDaXKgQSEBiilKlY
Ku2CAnpQxR4tnxL0mu7T+hliEm7RB+mwo1sDSVefGVRRQB1ZGCQgPl2fF53qbakWVD2XiYtpxZOG
YfderO+65mF6LQKj2k8Yyo1RKAVKAAEfvdtnaa0KB5IMBlygBQGNaSI1WQUFNsIdBRDXg135UjXu
7E2u4Wv1AXOZZPOe6vtJ95xHJ91InNbQ8yvTwlWRwDTFpDGYNn4F+c4I+B7Xs7uXCEQTggCDWSsX
XLrGjfbWk76rIWR1UO9Umaj4SwqlUL/n7pAANrj9SdYexP/9Img9vd6RzKDlCHBaPqNuQAC/Plkb
33zt/qJbCQoR4LQutIBrA7HUNlM0dsp5BLIaNok3onEmceNXgK4bAfJakW6ZTodGT6AwUL8R/N9c
G30R6xNiUU/5GXmn3j2ggvQUuVvjrtcWhccD1TlMvIZat3CBprkr8nhUlDOYJ2POdpFTexOG+owM
00y7lqT9Y9FstYesnt6lcQJdbYs2sggaNhFIunNjI/nelYQnELv06aPxFpHy0c9f7uq7rdh+rTwB
NXZo5SBiAqlVLPkwTWN8zh3lnJO77v44hoVF2sCNPf359jFc9QwoB4JEhFxWhu7L9TFppy5PkhZq
ien8MUp/JGs/xr9Nuq/8JuwySId4sow2dTf9no137ZbE2+p+XlgXohxJp7MD6WBYN++GOtR/tPG3
3N538QPEGaItEvZahoHRLYCFwKAF+vulyyul+F9zqp7nMOeuClqwQ1r+rlUYRTkQirl4jt8dq3xX
/qKt/6KDdQ7ArG52xl6RvCn+W8UgevDvt/dguYlCqAfKDpo04R/BJBQ7V9EEqim1rcxnB1k8b9PA
KbbKrms39MqG8M4Nc8lMtYINieqYG1KiYUC/N+l5HHZTd8zi44Sugc52G3DS6/ZB6f7fv0C4ulU3
qwPPUfeuZz+lmJ7DkalT3Z8QnSnSHVQIFqUmUkc9oeMU6E65b+kGR2r1S0ORBzI1FpQ2xdoDtBPp
NEzyfJ419jFFlitl2cZmfvLuvuzmhQ0hlLYtyJG2HF96Ducwu0/2yZ76Hw8xwV9hT6ZngEt7/cEk
3w8vA9lCgNfqDUufKmYGLR4S9/r6PmeDoUzFhAL7+/HjZ0xqV3LLsN/lbojC/hnvLhkJ3SXh07+l
byOTvTQs1vnmHjwN0wGvYOAhNU/W8GOs3ost4cmVZ/PKihAs2jWv0VKCU9SXaek67fBIS3vHM0Bu
8iAFty/m//ExoWi4tKnCEQu3pkn+52MObu8djw/QyQhTn5Nngq/53SbDvg1enn5vTZBbO6ZI/MBK
gv6WBU0VYQ8n2ZiZgZqcYh7y+Fk1t+YNfjo68ZBeWBCDe0Wbsg6oFoqyZER79tEMmVeTh1cczoJk
b87ROU5uT36VLkQZCITcPdWf9on7irLKn29EOqDHwlVcoOuupJFxC7//BH1v/T5hmyWI88RVit8H
sh3wRaB+RZAFdVgfo8doX7qhfzpnfh50YRkUGKpauWjBDioXQcftI7D2EiN7/GcvxAShtEcHtAfO
z+Ab6q6Wko/Kq4/8NGf/yWG7tCQ4SNPqFNo6qANDWgagDD46lmzvE48RkHK+x6hRviBKHO+qcKuJ
6zMYvPW9hWAxhzcpHfPT9scrh+0WNMtkXxKEHQSbPpHHX0PQ+Iz0uz/33yCtQF4A9brFMfbo3SZL
aPW5QgEHfdIo3H/VktB1qmlRwmd8i+61znf1k+1BrVrXXkoFrT1BNdjoEna39AvW0kH70q4QDVWm
Mdh9AbtqWIJoQ/9EDnHLYOdtnKoVRPnKjhD3sHTEiKEcdnLSB/LBMzhxzyP5vWFmzVsuw6EwoQBt
i2gQunYkEKVJ1f8i7buWWzeCbb8IVcjhdQYAcxJFpReUpL2FnDO+/izo1jkmhyii7Gs/2OVdZmNS
T0/36rVyteVhRvk+HJ7zxcoF9bI5vKRg1CVLZz/z2po8LtcWmYENLuo8IBYHXDA7JkoFsB5tI6QT
V4rZbL2doeydOdTQ5KIhohvbZkd+ODbTw6G9L5fBjnjZgRtBoh9+uHBXhgqaOKpbMzM6tXDXtpiX
jo+8sC6GPZ5tNdm9taCxodqwMy2lmbH0W0Nhj+So6gCFK4SEiFZu1073esfIWwEYa16n9SLXtgZO
obCOVwvy5JKB2KVNf5IdehiixWkjPb/I+xcDaoRwhXOrOnUhgXAMXbhgazSQjrz9FvCUDIkgY9S7
4M09aVRYU6gYYAf94PDPbNpfNp77gf9jjPH9rRY5rVuMy7kZ7K8P+6NegC5nbWPrPj0ZtCHR5vj8
13q1PnP6Wiy6S0SXkWWY7nn+vTkFwob6J0IO8EKAcY3FSIA+LowMDrWAqpGTTR/G6L0Dgxw6mlSr
BLJ+rYBIzzSGLj3wnIvLygHfWpio6YuvJvxKQWluEfCDtm9SP8L/hl5BaZC1Q4m/iF+7xurxBp0M
WcC+DUiHBF4UfPbtUnGD72Vg0hvzCqazQB+r3FKHN4OlibvRWJ3Srx/OXG6UFRR96BzaZSK5Cw0I
wB5QwQHagwVb50mmQ+0GGfhysAbhSxKee872SKb09PEw5wyNG/Yq/6kHseQ5SPZfGu3yIdcZ9ZtT
hgnNhBlDk+H89ZCY+QxUKcWQkEbREmK+bRCPgGmvtYp3TyeKhZyKgq6Eo77JKMeRP8uXx+OcSj2A
Whb9PWPd5H4546Ix3CiG+axwKUSoFekvJMNI7ftU5n5AtUN5kBg1OSqOpMzWgmuBdur58UdM7qmR
Ql+UULUGeJZx6lWSOZEeVsIlcRfhZiDG52tpLyqXHBeW5b7v1+uT9g6vI8xpvwkTF5gxnj0UsKHU
gj3FrHPMSeg7BXiwXodkh7RLaw095rtAgukkHWsyE+5NLTfYBkAYPlJXgG+AWe4u1CPZH+d7I0Fn
uCOvxU+CHo+M7AlKIeBOMvNNQqXVy3L5eJLHkTBeD1ze40MD8DbIRzLuPu/gf6RC5C9JaxvJR+5+
V+0Wgg818PUgoW/EufrIOJJHBpkjpIiJondItF2CbyHdaUJhqvoc2G/imOKhPRJB4WmtwiHdLl8s
8hDEzGEjbnZ9Yw0UjZlJNdMZOYU5urHCbE9ZBQWB58PKUFJ3ffBP4ZK3JCJ8i4ZLZBNUvyVdxu0L
n1kz22XqeI6ZBKTo0NsLigfmrvJVD+RFDbytnvhgJTwbwjaNrTi0ACzJOzRqcznp/moq6TkalZf0
6/GmmRg6nIMApBcAtoiWWbodHwS4cTNUIrCj4kn7HqEYobUQtD3/5vhkCRRCaTnWcHxsVryPgm7N
Mus6yB6X6CnMJsVJ7UGTmABUtzNsvV0WDdHB5JxptmHiE2LvU3nikedQTHnbvBihmRcz0cm9j8DH
QHIXTN8gtkEe+naTNW5bhnjLigj/Vj7xNnNFm/H/vz0ot7/PHBSk0KU2glbxBXBJomor2fcoUotU
GdCxepZVjvLlzgjMvF+lw65q5vbY/UG9tc9MNpIQkBccxyf2JH3tjqXy7ISmE4NH6XP4DNUD5H+1
PynpCfCrjxd6IrS+tc0crUzrGylXMPYooqhZNWVGuPTYveblsgBO2pLLuVLCGEDfzTYoZRBHjJzP
bPNULVZ9qOTItUMwJQJak4f8J9HqCA2UWqvKZzAF8+e69Bszb4ZBoS2EZSQSFaGqEjnnAS1sYkXq
7Q6aOZshDrMMBPlt9xUObf+Z8vHwJ9XcPLYeT9S9o8M8XX018ywYej+CNAYQQoXsER4KohJw26G3
UbqSBno0Y21iR6BpYcTtjlhPiBLd7nhBqMC5jWapi6+8yvlKD57jOdGm++sIGgM6VDOA5QShEItL
qSO9lUDGMGJgwLddRrTPyxXnhaaWvUiR2UYQK03nUiDjSWLW/pe+A1Q/4MVS2SqhBtaaugb9/WUI
i2DhxdFn13jcTEQ3EVMgqQZK+FHBXRg5sW5nL2nl2HV8T7yoJeD90boswCq3qz0RIFnHbpo8IGUx
mCB49eM30H/V8SlOQPEbfM9hqyaKL/gUtIlLuEKg2MO22rtlWKvgMhcvoDJ/zmluKtbKX2eb0rR0
MliJTKSZWG6iBA2TI+J7JDNGlzrjTThP72teQamuP6WkRG44prIp7Du6D03lP8RvyEKjIRsVSHDf
ILK6nWs8miBW3EYAEUS4iQBjzP7wnyKNqU91gYD5tn5T8R+f2tdg8fhETrzcUI3EzAJxBI4jtAnf
mvZ7lXM4BB8XLyWoY/XEXzqragP5QiRvN5W1/puvALu/4Om4emx6woVdW/69Pa8eJ2jLjCNXzKSL
0ISUyxZ8S+IW0E1rgHa1N+ML5sYpMiEIJw5tynEYJ/+TmVAPM1fuOqboBnUOhSWjPcxBArFahB7J
5+ppk0fpao5/Hw5XI630QY6dELazY1eRepGY7kZCzx3lPYtCq6neYH5p/PofUj43i8tGyxUi+DrU
YFjLzPBTptFB6bYK5Z8RYETBTIAxdQsirwS2M6QGRx5jZisl4IuBy+qAUOk2XUMbg/xxFTszTGCj
W+9zKOcgMVMO/sogqx8hDgKYzJsG1y4A/D3pgEVAHLtFi7uybrefzus6whtk7vU+Z5XZSUh0d1Xe
wWoXb/mElvWiVv/TyEAboY7Cm+BBZBwC14p1FQYS8DbiS8XJK0kYzEoIiCJecono3Crm9Q8h+Skd
OxJtMVhyzrItZ66AicsNhHwj1BS3qAB5uFvXEHlhmvF+Il1a2q2ir3rl2pjPudhpLA4xt9m1FXYR
s7SL0H8IK/IuJvJHZ9YL4SN/S1co488l8Cferbjv8XAd29zB9ss+0fsK10yk/g7JjJdyhZCcdk/6
83f7rX9fRBBaEnUj7oYDGn49W8qI/AR2uX/t926+gblYu3JQwlTBN4RovzGo7x+ltZOS9stLZxZw
4t11O1xmG/kRhM3qcbiHgah/Fu6CvBJp/ZNaxrKcK0ZNHAt0kAA0NU7tmI693S1c0TtBN9raKdaf
2V0y/et4w4G0EUDFX8jClQutRdVNDSmVLoWdPIvUjpdP/qI0edtK37FNzMdLJEw8ZjCYf8yNn3Nl
rgg1HUDccY1IYZc/7QLAalyH/KHenutlMydfPhVuwGmOeG7gZ3gAZm/tQXYyz8Kkli5OHJB23UiW
qO+CL/8EChciH5viiR+2JUjKZ8Y5cQeDyh/ZajgaQCtkZi/WAZJpbdiKF/NNhIorQaPh3iPdpT0j
cXSaw+tMgMzGHBVuAdAIgvdOHiPbq2mtdAg8eFUGYElsZSBcNKhT+2bER+hhDC030s3EiTAH2wyC
9C0o4T3pJIB5tPRaq+kvQrTxhnWUghk9XVYAgWTbELJI3rkVoFZJ1Q/Jw/PS5Js/Eeooc4y0E+Q1
+HpUGYyxzI0sNzNZUOsTslapxcuLOYikWa5C2ix5OEe88HJ0nz6JG7PUkC8Goc7jdZrgd7k1zRzk
oM2VMHZx5/Qn8YRin1mZzgkSZATq4dIrX1jWO3JvVPbJ+/ti3+yWyWxj++QexUMArMxggBbxNLhd
vM5FU5ch4nqHvh2yOCmFkmVF0Q96av/DW358c/yfKWamVccHTniAqRfTfJPXuUtCjgg7HgHacinP
oF1+pebZGwjMBKMIFVS7oYF1OzBk3zS3CHG1Km/lJ/+ibTqzeZb2ofWs0cVWAIWMR7xTcTmfpcul
IMR6TZZbgnzu+eTaMydyIksD6sJ/voVZaK3rpUTidMCx0WgKSiZbkbHc8lzGYurcg8gSnf3AzkG3
iXkaN0quhb0+SJdKeQoMEicL1+oQGiaWH14e792pyBtqEv/YYi6GnutEp095uG4TzTHGGbyPX/6F
s3p7m3zqZL1eZvSHzlidyr3dWGU8aoNqRxm0onQZSwA9EbbOWl03z0Q1j9Z2WxDR/hwG6i0VWv55
POCpqwp8NsgKQL0P6Whmbn1olw51qOKlodOmcUl7Dtr3xyamdon027oqAvqi/D6Yr/xoMfiCL5YY
XASi3tAoiFRvg3jtzUT0Ez1l47MFZBrIS49ZJmY3ipWrazGHobRoJ+tf3Fe0Dh9LEDI0S0Li7Tc2
KJ7E3w35y1lfUkm8fiHMzKY6NZ3X38BEoaUie67g66DGVVIObU1hGSmLRBqMVyP38ksFXfBnV1C0
v6pjqLWZ1tC4JtBK0XZgp0cvoJE3VWxVbZ8I6BDJe4koIUIMomYh/yXGMoA5aYOiEslzrlSo5HIe
jnvgJOi7FYIIeSpXSb4jVY4jW3VizSq4+mtAy8m+9+qsIeBSrd+Bx69XYDusczM2OOWiiaX6nGZJ
dBTTokHKohKznEIDJ0+plKiSa5VANLn4d69/D1KtQK5UyLIlJ0O0iVSaAcC5F+i7UJGiZRZpw9LL
VPePqKDmS2tZAX1zUiUCGWIQAuuJyK2iLNF8EgmZ1tBMhJA02uUjvoV2DdowCagEAJ1OvOITzN8F
T9S2rR2KRt3wK8ZUlQR5Cb6ZCXQnb4x/lg4aqbeOtfUbNHaCmu8SPOc6QM7K2ehBt5YSbuVtHMtw
bdezH5+MyZD32ibrbXS17BOUXC/eVqXe+RCY7klYCOCFiKxoocwcxImaH04IKshooMZpv+sY0Nso
MYLEwe60vK3Z2LtduMwBTErJm3IAA9pnmlE5N9WIUi5dmDO3xfRowV8KJ44MJFoCb2dYkX2nV7tY
vshQ7uZOQ3oKX2Q0ChWEX2FPaRIIi0Y9jn0/h40bf5m9NCGE/r+W2RvETcU4GxRfvhhg8aQhkYqF
mG5TsMc3x5lwYNIDILaAgiN8qsJCPNATGhdQhJLx4H4DR2zdADQwU72Y9nRXNuTbiYyzXvQVHjYK
e7cBuQg4gzzz6a9ju9uGEmu9PP8stdWLPvv+nRwcIJOgbEdtjP91f1eunJMGrhfcQb5sfJh5fBjG
wOVuja5+m4nYaqSONWn87f5irS8eAICPf3/6gF8ZYCInTekC1chgQA+WzsIDsPANXOtAM6Gcp2Vk
kE5prRIj3bbVTND2G20+GhtzNeVajA2Yw3Rq7XYfBxtoLdLmwPuAbXC7zVf7/Vok5lkLiGvOXYtT
0dMIc/3fNWNOXecGWeB6vDy2Hez6nw+8R4hsoUFo9RRtFtnP63v8vF9fgCA5LZFD+E+H/h/zLCoV
ynm81AYYevMmbA/jA8AxnzTaH84V0I+LYGYXTToZPNgQ9+N5CpA9M9XdkJYQyYJLDYF23PUUyjOV
1T+vwbPzx5njc5ya22tjzNwaXRu4Q68gjSBb4Vqj0dNSeJ/ZtuMdwO4drB08CqjJkdtnzkXShG4F
JUgZqQo72/A2XZ7+LOu5N9tUDgFPeuQrRnZ5SBvcupQG5wJaQvCQfkGdH/srJ4mDe+HL2BxW743l
PemFuadSSC7NJTTPj8c4FSEC6IeOJh7U5viCW+ORVsdS3ojyJVC/8v6zT59j7rMXrcdWJgCxiOuv
zDBjBJt6AgkxCd7rbfSaHm2OUG7Qc/L17BIP50EmZMudoFu8pRVVQ5BX+nZPONMwwd1Vo+Lw+IMm
dw+wIUCNQuAEBC+3w848MQd3viZf+A/uELULtV6lookOCvX4XwypEvrv8WzE8t4a0sRcMFLdUy6V
qau29MU7yySxmnCZGT+PLf1yf9/tVtS9FKhqIlnDogo51+WyOIap1CotjXDnwR4kGq0+djaIrc9o
2v3rjskp6EKfoh8rIeEzqDTjI7qSfRPUfpfH3zNVzUC9GTxI4J4fsVbjvr+6sZyYMwTXw9Yydy3d
FduUoKxPi9doE2+VtafSms6dWHHqJru2yVzP0Iv1uCqCTQQayH6Afot84I4529hmZPFNtlaVU2s5
UrCezJeZAU8dZDQdAb4CtBPgs4y7KCt5ZDqAv+XO0J6zpehN954k0AR1iQXes6DLqJ4vEH5x2N1z
SfjJO/baOnPHyn4zpLLej0PfmcXReNV4tP4SPaA/YL9bzox1DMnZzYaoABKQI5EHspG3izvoDtRx
fFW+xGiHqVb5wi1o4mlmGDToC9fNLjAr7/ux0cm7/NroGCNd7aja75MyQ3iLmP3lzdkBykV2h5Ks
/rbH4/E13W4luqfLJX2ZcxcT2wqcAcAHIH4HzxqrOxDmgROoZaxcxB+QlLRI85rgqum4xeMBTsR4
N2aYE5PKbhRWXQZnoQzZYgh0zCnnB7R3UIF4bGoq2wJoNyJZ0AiOSo/MZe2qkA8cmly5IBdJRsbU
p8VxQQvikTPwrDNHY9wNN7sFlxus4VxAEA+XDHPLhAOfQxrFbS+JHrmmV2NgdevVM7fMfeJ1NAOt
CxV+Z0z/MwewRSZeKVy9uXSHcC+Y0jLeIS3+F3RdC58qu9fKks3SNJrTzPB+RVjuxndlmDl7CiSR
EjDatJBr2jvFhjtXKyle+Z4NVGtTfWrin7inHlW3aLpJ7dCzv4zPSLZiPM+Nd7EsSWXGT7np7/JL
X69C/xX8FJFIo623gMJx2aA7ozRLhM2W+5weUuj4bY2LELzqMfXM2CVFdOiyhZLT0gcd2DI7q/kR
sh+kQIMaR4Jl8pmDA6U0bFfEO1deZmjzXfsAgQbbWDBb0YxpiBolSYDwU3SrlQBHESsS7ruxe3+X
KzFBYxCK7RX3CjYT5AVky9vJX0E529o+XoiPppLZl4bjoxita81FQUP/S5lTqQId8lYAmR8+Rjsp
nFV6lv70+DjcxQO/Owc1KQGFcOguMe5MD6EDo40LKNjeQUOuynHJHJXdnA3GezUpivtFBhsbeYHu
t2wjzp3pO6fMjILZ/12X9Xru4piBrN5MDhWgCi8htgjJN87n4wm7x9owtpgt3/Z5ojTCaIugWVBJ
l1JkKae9QzIi0NxuNwI9G3Pi6JNTCAgM3sAI3sCZf3sBxL2alxUfwmhV1nbtRBHphbCz0nZVxEAc
dVX3knj8HGPVPS50HCyKGeh1hhsDloqxmwaxljRYuiD44Af0q4nohtknvjDiiUueSGCc7BbqH1/c
Zn/5Q6GbkBUgcj0TTI5R6d3ZuPoMZs6Bm+wTPgnasdqf2BzK4AWG7Fg+6jn5IdYk+/Ei/1ZLHxlk
DmOgpIPcVZhvObcriIkYUAzwg1Uhm9V3qhBtgIBACso3qh5134pXobZMv4W/TWtCDmew+D8CUITp
6+Ovml0NJngvPb9Oofc+br00Wob1kyJQ78vNng0ap0Re1W+tvw0xJQkpVTPkNn4/4y7u62zYEBrY
GRDqQbgDxdXbDZGIcVnHmdJeSnXjq8gRH5Mj1IarFC73XXES0i2VhESrXIG2AlpGAmI8Cf5rJ9m9
Ds9udWh+UZDLbYkULKR2p8orZRZnM+VKx3twJLBEEM5m/3tUx2QxUfGRBVHXQYcFVE+JvFKrhdst
In8dKh+lcVSk88wCTV33aJUemTIg34KXz+3sSHhVlpxadVDv2Ar+Uzl0dOhAP537x0D66FQelD7r
QrQFJ7A4Hx9nfBT1DPKVfQpAew76BDp69QQ8vvC8ZfZuyDlaqdRosnqTF2/YIXpA9Hc8LBfpIl74
NQVSrV+GNtpAds4TkFWmuksAJVF+/348IaN7uDpGd5/CzAcHSBnQ/AN/4QFrl0Io8PJ7gLmdeGbM
7BuANSQw/lECBUMTcjBUgOHQF/50zlHPMwJuO0spFLuKabyR6gpkOR99ncx4C8Y73RlngjzXHxo5
LXn+UqXP6acTnwceMolLXzAhqKhyM8k15iq4szZu/qu3gMBzesX1WN4QxRz12W9byObUZlwcYuhH
PV6/2XlljrsTGXyXKmjDTFa85ZZ2zi8TCB6BcCegFbz/UrG6WXqN39Vitw3wFiBWgAS8DjFlZoh+
0WuDiNVEObTRF5BnsQPQaUMtAuhL4WuO4WZylCOlEVwFhHcA87y1Vwc8SFEBxb8EsqVEFIKYwcqQ
lnl/RBDpRT+lsShw4wrO98z0Tq0lrldI/8lgowF+99bwEOZa4PRoP5Nqz3lR675ddCIqamniikSK
vf6j95v4hdOlYCXwWg8J5B5teFH6Hg/FTyjE7aLU5PQUAQt3GFIRuCVe+cz6IF0+/tKpg4xCODqZ
IL42qqTffihEJ700cvChfmnXuA09YZGakp7Qx2bYdNnv5h4jDSBIIK2HdvlbO03jlC3KGSAELUzU
iWhwBEvnMT6pVvCnXVSguecsxdpqtr9SFq0Zr3g7R6kM5Kan0DRWEC1AvO7b3FyAOR5hdkdefxe7
Q1JBdCQJ36WJf9U4WjZ2VfpWh7SO635oLZ4xUkKVOavjrF5ZRcMuQj7Ijf3iHcCpw3hyGbTeQuqr
6p4LRStPBipF6JBReHg2AE2+Sg3UJ5qvo5ukiVax46oQ4wwXSva3c/yVBOQwjYqoWMtC06/7Qvl6
vFh3ea7x85AhRgoXmQHEpozf02vBNWLH0/auLmxaTt2CpvscqjlJjRfRh3PSB1Mt66VTRnZak1je
KtK6FHSIJR9mSRvvEGn/72t0sNDjQOEgM1un5brWcJxQ24svHU803Sfqu0EHj6KcqtRf/rcAeYCj
Nve4uVsjceQWUH4bpwBQZxOqwN2LZRGExn5oEqv33tIYVBbpURueu1kUPPvMgYu6tsW+AvKhdXxw
3xh7KTfrF+enOHQp3vWeuMh1MkeRxfimMX4ApAHs4yCAQQjFdix3UiLHSVDBmIQW5fRcgQmcS9Ak
PgDa9DbHH8U4mDtr459f3WqS0LiZLNbGPlF/qr4kIOMmqv4+KHPAnvGk3pwpDAtq78imCSCjwL69
NSQUas9FhufsI5A456lLRO/DqLWZi3NqONIoawZ/OwrrMcNRWzcAf4Hv7DURID6zdGnsbUCLN3MC
pzYEhOKQX8KeR06fGUyB4bWRBjMDgv7TsKwK4sY0WIakiah7fmxtauZG2RhMG56gSDXdzhwf1DLU
2AMHzAsFdQNTSL6keManjB/MrM5v6hwccOCBk1liLXFAVyufudxeUePSbAFoIVIrxqvHI7kr2GFv
A6uDrAd4snD5shp3VRDJYe1F3N65FEfhWRZsXaH1XzBo9729Vp/AwgA6QXSFzdidWK/fPCeg4rjg
kFG9nUJVUwoukXhuzxfbAEz2PZq+y/BDjWlTJUR2TDEz5XiOHO3eRaEIo8NRo1UH1zfLawGRX85X
IBlxQAUF5Np/jKokTf2lCW9g+p7Z+PdeA5hEtLDCYWBysVduR5gHTRByyeAd2uRv5wvPer3jw9pM
yoogCDJbeSYwucOXgJIE7ap4lILhAoqFd0IBhYcmKyiYHmT4p7j8rGnIHyBAS9AutB+GbaV8t2lE
6vqp1BQSAwrmc9WmrsQFuiDi7K2RdlqGLJ+BA1M0xJBn6vATkw9sFSgzwVc5ajsxnmDoB8Cu/NY/
6M42zFwbKAqbK/9mzhvU22f8wW+Pzu3xGbUasK/GwBk9JsyN3Chl2zqZ5B+S5hwk7057Gfptr4BM
XgW3oYAd/SfniD+QIaJp8p0UB7SDy/Jrk0kEqXfkcwS0SoYS2FKVmY1xf7LRXIx9/5s6gIYOszH4
qgz6PpaCg+CD/KJMwohEnWPMnLC7xA22A7Y4Tjd4qaGrqzIh09A7gxPJeXhQRBzmqgJ2OlxFsU8z
Ab6RO1ZpvqqBrNZenQ7afYEpeiEBNwOSySApil75OKacaiIoBw2/XRXo54g60CQoZoyk12N3wLwb
ceeJSLgquIhAzQWRD2a1ABlwNK/nw0Pt0TI5y2lh54iTWvWrFtulExtkTpZuYjOOvNaggECXAM4M
43+8RBSiQdPDQ2GsveJZqI++u67KbZfPCuSId558bI1UsdBQsQUShLktPBcSXDnvJAcvbWzInBA/
HDW4PNqK0K9xi4MTojUxcsywfxGcZIeGoRkvfz9YzK0oQhQY5W44CWawtR9qWevkyp7j0ETS91YA
9q8eJIFitND/9SlHSwLaQNGACYYJhJ+3bg+CEGEh6j7uLZAVod8TOMy+U8StkwqB6YE29yDX0lzl
836Ao1FAJBABoF2drWQNkTfEvh5ye9CVSLSXvVanKGQI6A9sepvvy5JWAEC8PN619x5e+e3CRN8V
jvPdCRNStREyseP24NMoBrQj+opK8XbSC3h4yFeQEoRDAsl89FBbPMfH4swZZ5/rODfQfEJ7gT5W
LFBtZqIeqOjFaMoY8AWOi6bMLhJrixcab4vsJHC4Y3a6ieLE5BzdIEkcvsSxWiwRyooLBR3PM6f4
PiwCDn8szoJ7F8l59pHWen6SaDofHTy+E6yEEzsKmzEJsnoufpgwBTXQMUWBZlgZfW+3uyxpdb8r
PCM8lJ0kmaGec7QrxBoMEVBZebzKd/DwUfsHWUQQYY0wERi9tZUi0SD5dRAfQMVDqghEz3mJRtuC
NhsVsQr8hthdcI63cCJNbyaFtkSf/SIrbU1BMrjo7D7Ov8okp+LMWbt/6QHTjRonHBjaEaS7GRek
JvK8Ko4PvGOgJo2rXlg0fWw62UkMP0A5SjXFltDQBYkmbRPFc/1p98uAwj9qIii4w7coLHRoJNip
xFSLDw6/lhMZZy4yY23xeAHuDje0zTS04GEZwAeisxlNV65xBjQuQVwjrz1ZpHV5MrqA1soh6Rr7
sTE24zZyad9YY/yXInN17fZuehj0ZqXnLeGdVdaZl2DnR0AjKXtRmosU74Pw0SbC8PGBhEXUGJsI
x8rG6Ir0ULZ4VnqgibcCMTnVTfZZyD1A9KLgb4LGr+28jntT6stgDd3qCny+YGvOnID79BLOmTnO
U/OOJBeS99B9QisTc2+5jdRXfdOnB6TXsYt8zVsNVaORNgw+vDbKrUHuoxkZiHuPhqnAc0RCrQ01
NuCkbw9boQNk0ZZqekharaJKKYsrVwY+NG9j1y6L0l3qrovbi+M4Uw1jZ6Mm3HsqaPmqzSv9Z2Yz
jCHpTRQ5fg3SKLhcxvoB+3jl9bbVIH6aHpSztpQ2QYa0EmlI9yPRDmWwVVqBbFCYy/39povuzapg
docGloJs7O0kZHwXSloupwfgKZc5Cmjuqegzs2xKdJ36JFTXtWFHaGBTZqoHk0s+vo8gZMJr4N+4
NWz4PUjkBjc78HV1Kes+sJwc+W1RGeRFkPDohGiH5OvxJN/5EMyxgQtjDBqMkRnu1qbCoW7FDUN6
8Atftjkp4KiX1RwtZC2wHpu6i7xHUwYiTGWko8Ij5NaUOvQlYi0hO2jOBxqmVePy+PfvAgLm95lz
LHCeoiaBnB1EzXRegooKGinQyxEtsFEemxrPAbNFUNISoU+PVybQ4MxKRQPInp1Iyw7hT7bKjmFI
dDOvaf3syf+flsb1u8pHtUKheJEhZeAPP2j6KoWCT0i78qk/c8pY1nk8rokdeDOu8UReWfPFQW2j
cVxydFZ8C60o3qcbP88mICaWauRBRYSEG338562dPBiCUNF7LJVq9iBkaX9yREy8exYjtCh0ufl4
WBM778Ycc6J1g+sRBMLcoH9KwXMtHB///tR2gLKNIuGth8CIBVoaUKBO/ByLFIkF4cpntV+Hzo+T
r4ScqspAG9ef2Rb3sQfSGnjO44WJ9B56IaXbGQwh81G5ITZ72aO7dufnFI243RbJ5j/OM1Q/Un0V
qOAjn7E7NZPocebxwkDLHCgdbs2KSFry4JzPDnqy8TjXkqU5XNychfHPr7Zg6fHor9ZhoakGDsxj
4KAMeyTxH6/Y1AbEVQ9qRxEcA+itvLWCaImPUPbDsXIt4TkCb0NJonAZ9It6jnlo4hYD8x4PyiHQ
buI6E29NqUHUG6EPDnpXBRptJ0QnMQY8QZu5u6fm7doMszKNIxZpWY5msBGqZO2Jy8dTNmUAvCBg
30XXloRg8HYcXaWiQBjL+UHXSyrEu2Q+1h+ngnGrIyMjP9ZaQRnIuoUoAXMi8lTFQYOkMtjIZaKu
WjNEiC9pNu8fBXHZ9BS4z6VRXnxPtkQC7siWFrWpCDbKKvEcy//E4t18Ees5kiCPy05DgYOrlnzI
j3sRGk8/Df+v6wHIkykjqAWElDhZbNnI5VIEeoJWHjrUmC9Ru82KmafUhHO/scBcJUFcV22QwQJU
yCnf/Kj6xkc8KwQuSeYaw8ffYlZy5DozUEEFVkz/7eS+OsUdlCjzLM6qQy1VHEWu0cO7IYiWUSC7
M8OaMoVNqcDImHhl0yut2iBy9EoIJ47kAuIOgnvg1Fw83vwT+wD0YWMkjuI4DjGz+WEXTdhaVR1i
BxsyBllwGH5qab/O22wmCpwKwtHbjraXEdk9El3fHrSgLeFiQStz8CpvI5SLXsPml8+SdtZClcZy
YIeCSh1OXgLjs/DA8fVvxwoONmTnodQ2Oi62GVSOlTABmLY84EOo7vyNxGcHYiFSOTOn9wuHdzMk
1NGMOXLnsFmEuvb8IFLU8gC9VBok6MEsxAWXzmUA7129gEcyonmcqbHHhnGMVeGCGhSckodEBmOH
8JwGKxXCnhJaP3tIJcmrx7M3YQ4ZMF1GxgKPQLQu3a5eV0lS1YZShYBafeFq20WTJ/ij6ueCQsd4
rhR7f6ZHjof/s3ZXie2cbvACoTrkP+6plPeaZ18aQEQej2niWX5rhtmSQtWnhSv01UFNvvsAHeba
psjfBW3XOKbvI9RwZFIFfx5bvT9zMIqEFi5p5Nd4lvKkTcsOTNVydZAXkqk9oXH+8tjAfdh2a4A5
1OANMeowgAFx0VOVglHIlAAn8WfO08Q+vxkHsyOcMCrQFgszPqg45GYz5qKcbOYwTWwEGQy/I2Ur
6JI09h0nRHGW9dCaOUTZSvTLddUiAQoYZJufHC07PZ64iZWR8SIHB50GUyj43u7xqkGeV/fb+tAH
yZ+h9mnglqQYBFNp597EE4GuAJJ25Fo1MEaP2QnGVs+rreyK9cFbufts1Xzz6+IZwjPrcFv9OG/N
zDxObfUbe+NqXt1cfOxwXcAL9aGyKzDPic/yKrMkS1lV//7Gvx3ZOMtXloSWD7JK4mEJvdlu/jUY
4UfnzomITk6gMILKxv53+FnGTK2o0AMM8vrQBjsngMyvey4Ui+PWavGjtllG/4e0K9uRVFe2X4TE
jHkFkhxqSLKqq6cX1COTGWzAgL/+LurhnkqSm6jP1d7aLe2WMvAUDkesWCtBydHVDrmE/oxRv1TJ
4f5uuUGqI25B6hbJNUDL8OcyjyPVOFOavu7PLsTEQRI0qIaXJg96HcZWJGUgKTgQHNCaBhaNOuTg
Gvdxi1BsxS1ffcN8fj5Mtq7X8SRH0eMWQKq2e+wN+ki69tBy5qmO/CbVrWTayrFHD+7ceA9UDi6C
hc+se70d7AqHRJ8O6fSnasAbX2+4ltXd+tHI4nEhKsdKSTH2aKF8EA71uQZQJHrOVLS97Wly5PaX
7PX+cq4dfrw6wTOHijeI2Rb7qdbz0i5BoIFtmwFRfDarcKy+xNZWeWXVDsB35D0biZ7m6xWTtgvC
VNvoz1nu/hgmSPmmys8y/zKZm5xl809dR6vYoB9MLXxMLx06pK3Zn5sQYUEXdMRr+Nwo1A+AXQYA
SPMuGL+1Wwfj9r0z2wW61AUWCGigxRaREAGXaoMhunn9mBVPXY8+xRqcz1kFRlpnN0iUw/ENmojD
ZhiBXm43uMZvH3XXX7DYP0o7cjtL8QVU8CjXuzcr3VrH1XPwYZCLdQRzmTtUgFSdE8BCWy31XPFo
2hvjuOkHePcxH6wslrDs2ZQVCqwYh+x7y8DL+jPVvGyn22D18EoAkR7EgSJ9jCzqV5Tk0aP1p/5Z
jb7deWBya1EDHv38zyYOZWuCF9cJRH+yOumxtSYdZDzazhm25nfdwUPq8F26GaxnCxOalK5TGzCR
655ZgNJkTAN+/KWPYQ8t3R/FUX/5LzzAB4MLD5AZvVah8xRjOtHjGKr+YPj3LdxW/eYr44OJhbvu
h0wdc4RnuDLMT5Q9ZegGIz6IypvuhLrF0aL2qZr5otixAhKsINZjYqN1bmyPaoO6vinALDR5lgG3
MWxkWlbCxqtvW0Q/lCGeGwiGz3ZNx5CeuNgXrXhrM8cb7Wji+vH+ZKw8CEHAh4c0UlUArEBV/doT
pmBVbg0lEee+e1EnAGPc7CnOZoQWCDDHlwqJe4kcYKm2e26phzFtjOD+J6z5YsQP6MszdODPl0xZ
Nm3UydblcFYGUFgl+1ZH3wz/ZRYb677mKwDNQUuPoRqoaC5GWoFrSYdK6IAoBWkWpNZ/SrbFhbIW
CQDKD20KKAzY8BvXs2kUBZbIycczk2yXq48OmoG6aBzjoBl3W9Dptb0COKRhzo80lNQW/rV0eyXW
7XI8K4XwhzTfWykgs4PHuupB5BAjK4q9Om2s1tpb4KPRhcflCsrwtCxGvNb+pEXoOMBUgZb6iIfb
/W3xXudYXJwIKvWZ6xPQGeRHrudyEMytaxuWnDrxOVrqK8IPvdp9anTwHhY/zepbBc2srD1nbR3m
JnootG9N9qNWxHc7I3uJvgabV7tRo35jxCEbfrv9a8fQDauWW5H9yiYGRhzJACBx8JhYviQ0KwVP
roO1KNVDXwf2V/QPJOPOncDoTH92u/JX5obpn4qgleQX2ufERmJnnozlZH20v/DTJCFjC9AZ9kKu
H5mjvEKseyuimDfvjQ1QPYCyE30YN8GZwzONWoyNZ4lLII7778R4tq3uqazPqSReawBv1/8FXH7n
SGtrglfCGbyZgTI2oXA3Z+OudwPtrd404mE6094dfJ1MB3UEWMNSjPiTkomfqjE9D0mn7DOms12q
orWid/JglNqwMQ8rZxzMYTNcHFl35PkXN5RQ8OrpyhxfYqrfWP1HdfvIsSCuoPhu/111N1qh1l44
QDuiSo/aCNI+y9d3Cw5ac+jEhNJj42vJeDAhLQgZizGl0FfelUCpANo3NT9K8wtn7pn/6JP4RHO2
RUe9tscB94Z8y1yVvGE+JVWL/v5WTueuOufjs4TQt248OGJPnN3UhcJx980wPdiudhzQO6pmoWo/
d9qfyko2dvvarWUh6Qaw5UzvCGzS9W4QYCZNenWazm39AEGr/E+Dxn9PAnj5rIud8yTJVyfZYkBa
24Ko26B6gHgekIHFGYsVOQ1FV8pz4zS70Ry9tD8w5qmQO/FygCsJEozQRUik1xjqPgZ9n3ffJd42
owCzgUoPQBRwNSiULA6BndUjdyxDnln+pe6Hx/YHpuiB5S64BUF7lcYQ1lL9ZvLQLsOVQ9KD/CH5
Larqd1r8vP8ttw5HV/H0RPvEvA5QLbpeAWJMvex1VZ77EXBam0Ep3sy2KoK3O+7ayCJS04rKSh1L
yjPtTnWzLxtUuHZDHNwfypoVYNUhfWCj2Ini4/VQUjFYBu+4erbyxK8dcASW3l8qPt23sjZhMyER
INyAOyHhf22F5IMzWApTz/Y0PQw6aBqNklzu21h5susADRqo9aDQZUNm5dqIwgGhLLtOPaf9KR4P
tnbKlKcuf6bxzJNsBIab+KnJN47j2tCggIIKNYB0cz782qre5HrmxLCa2BySyRBj30Fxbwutt7ZM
aJhTscGRGUCwdm0lLRyLwjOp5xq/z4t4D/jeK5iSfkDPand/HlcH9MHUYkDSBWlmRy31rJkSlNNP
Rc38/5+F+Qs+pIxInCYGYyYsqBOghQxiiAbdiO1vA17kUN6B8qhcYc8tMDFpnukOt0p1xsQUcRqq
7KnW5MZAVhBNsxUUWqAUP3MnLxxBVouybxycnkp46HnHm6gHu7weVKfuqfq+xYF9uzLIe4F7G8I2
6IdwlzgfJ22FhkHp58Scgo7vqSDB/ZW5nTX8NOIMZDSBtgAM9Xpl3FZRWihkG2dQQexyyncDOvxK
4LPum7ndzYik8OCaC964wZYFiJEjRVt30jxPTYGO8WOH7iZpnbJiC0+7Ygi+ALRZJhLdeJYsfKij
lLoYCs08Vx0LczuLmpj8NVr0knTll/tjWlkcPOJmiR4QZOF+Wmw4vN+qUlaFc8ZN6aXq9waO9L6F
ld0GABsw0SgfovYL0aXr1ekm06pkV5OzA5xe+dix6dLGGrz2ABnovK/QBKL8sLIBiIvxyS1RqLj/
AbezCXQKPBDaXWZftKzAZWiDHCVk7M4pCFV71Wf8yeZI4WUb+N8NO8va2ziJpE1F6p6VNPfjLPcE
sL66exT05/0B3Uaz84AI9jmEqwBJXFxL46TqfBKFe27cp0k/IVHgxZr10lc/tEQ7ZsJ4uW/vHeF4
/YrA9pgf4GjScED1sljB2raqgiumcrbSzvQK/dBqJ7UeIk6g31gKv05Vn7uBGT+58gL4v9cqv5sB
CoUoA6mA0Gb/HtZdf9C8FB9csUs63aEqUc76hVFP+Qoh5mPc+cmn6iSe+JMS3p+AlQkHmguEeajC
QwZhOeFGEttzcTyNnFoJpPKj6I0DlA934PBFOxcgeJtQ7pu9BEPoaERIgNCRoEx9PUBiDUmsJ8xG
pxiol8suUBKknIWj/B02xejXbc0+DU8jbCj92lbHe1D1kMF+7ok1nbK2fSMtNGA5406Yg8Z6YzJn
53W1mTA0QFpR54fPRq/GYjPxxkANl1uQcBRB05Pnxt4LLqAzCKIBUWxZu0m4zL3CGvAEKE3O5JIL
V5o0jdm1miDPvfPVdr4IljxY3OsccHrmSF2ZxDf7ZMPh3I4QNhFb4YSivoZ1vJ5QyuMa6ZiCPHMh
7aBmXYTYcs9FjMQznSzfctFkdn+H3h7ReZw4FHODGWpLSz8+FJXW9EVHnhmvKh82D7Vjt/s6UbUD
sB0gGYnzx7RQIJRVV99qpBz8zIUempVK+7V22XdG2ghopPgc25DxYiJvd/c/cV7X63VHqQ932bzu
Jl6jC6/lDIqbQYWKPOeQmUxKMGEmffkFBJmv9+3c5r9B5g0wJEICgAWQpVxcaaWiCfD2Je6z/YTx
fpbdHvooogms7g0tMV72avydjsgpmt1WxuPmMoVlA62UeOCCWQ86dNcL33LXTEXfuM9KTodQ42hc
RNcf2YgRbxsUYAZPaYSHeDfMZIHXZiw3aWJOTffZUbn9fUp63DVaarpfHV22P1lXwklPQ+J+lRBU
Yl4fZ0XiKfA1TThOA7gg+yx16CGVIP0uORnUjfhybRosSHSDgGHmYVjmfUjSqmUPToBnLhP5mDiA
bKY6KEQ21nnFjI0bEH0JAA1D3mUxDXYNHopWj9Fk7nTNg0Tw73oaL4Cr6ePGs6Vd7wtnIjuzGKxn
zQBUurKbxO+Gst8pJHd2Ta9DHK8sho3x3/gcADvBCK7O2UUDYKaFh2vZCIWCvCjPpa7TC+RUtX0S
0+4SJ1rrpxl6HdEZFHuMsAl9WWDGuD8xNwft3TzED22kswE/nuftw+VI0j5T+yZFG5JTukEl1GxX
yDhDUpP9MxzShrchiBxBToP/OgtTE8toDqRVGrmyHX5TqLgGItP4YWqpivaZtP9xf2i3j2UYnCd3
bhuYn60LJ1LYlQWp1CSL7PaXOX4aNBqMaO3K3hpdAjDAwljxFTMP7pu9uSEhowaXhU2Gbgx42MVO
S1LBM1aQLKoMkx90pichlx1oru228cCBuiXKfhNvLOwtbuShxkbFsx2jdB7Y8MKUlwJNIBZytH4J
Fsj7g7uRVoMAKtYPvZoIkPEWWF6RbdeltEUmOhp8IxQHd0cDEYCsMyABDTRP2UHk0Q8HFEW/6b/K
qNd8q/KHLVj0zaWJ6GOOdxDOoiuXLHmZFS1vux4N0lFpISlXFZWfC9CkmNZPFtOfRZqQjThkZVFn
wR50HAO7MO/e62Oi96apsJ7SyMgeNRl7qozepnbcmN21HXtlZuEMNNaaIlNKGqVpskdXmFMlD1qS
7etiVycx6EYFsCfk0GjkX70QJvTj+BZRiGnodHQKpYjUCsqn40NOz2x8VrUINSivos923uzu76S1
Jfxocf77D45nUIrOxOGkEZ+eFRdSVwdkkZUm5KDHum9pZe2Q0QaHNVL6Dh6vi0l1lCYXeqaXkcmR
UBfZvsw+G+XwLPV24+ivrB8uGXDkvku865Bduh4U4bnbSb2oo6l2/LKzfMxjNvpuGuZlftA0v0I3
kZWjKe7+EG/z5eiGmelnULNAsxvcz7XhgdeZPjgSlD1t952N/iS9Fml7N9TB+loeNco8ru61jB5s
xdwY9e38XtteDNql3ThKVYPt8TV1Uo9Wh7JP/OnLxhjnUOwqJnwfozVv1FnNbkkJWOV1R/KC1ZGi
Qfbb8Os22Y/xY+4+IGOMnCiYEiJL+XXf6vtD/J7VxeNqmrLRqeq6njm8guKNv1o/i0t+Fg9mQLzM
r/dAVT/WofqA1t3z9Ng85xCgkZH6or9M+y60jltH9dbfz9P9v9Pwvgc/HJxyTh10fVtHWqcECnh5
rNH0Sw5qtcrrJEQIhv7b/Tm4CVGuJ34ZO/F0zBNVYuJFe0lUuHn5VIFFLwuy4TkBTLQ39/cN3gQl
iNKARQEb15ywBw3I9W7uyqYSiFjqCNxAvtCUICH6oaw26l1rVnB54B/cacgEGtdW3JYRl9WyiYzY
Q5SlfN/E79xms+ZwE/v1XS0TwPjFtRFDzwbP9ZRFSgz2JBQhRDC4qvQMozV2HcP/a8dCDSCOCi5p
Y4Q2MJ1Kv02c5nh/RlfOKCqaILFAr/f7o+p6rBXYRBG1WE2UmQPea0lYsRN6STyebxFWrMzqLMyE
LD6CDrylF2sHLVljQlquiep+8ip1jDhwaDkaR+4PaJ65xbHE2wlIYdzHSHkse0RcsyxAgF6yiFRU
hCxVVd/qJQvvW1nZ+Wg4RVEWvHXICS6ttKlkBc8mFqFsHUKV6wSqikv+oGTTN00hPyYq9yzZOG1r
vvzK6PxRHw54OiRTX5OWgbexPhb5Z8aRFeOnUhFexaFCafUAgh8hR1ApylvCs+j+mNcWEE22s0gR
yq8QwLk2L3RnTEuhsSjurLAfO6jb9WAOrzdujVUzc44FqXEUrZY3ViyR03Ibk0WpgoIuA85O6Ug4
Nfbv+8NZcZdALv/HzuJ2ImlmDcA7sMhyjjrjaIb/pFXc6x9rekZf/ga8a/615bYkM9Xc3JyKfrfF
2iV9XxapxXk0tlV3Mevc/tzXEEBF1bB9FLXe7HIt3yK5W3MzAE3gwTF3Ct7SRzkUqVZmljyy8vSg
djjczLO0X8itFsYL2LnwvupltVdothE2rkyuiQcWlAig9Qp09mJyNUAUSANWpEhatb6ryCfBCMjp
q+JioaE1gzK57yqohN5f0tuzPxcHdBjFOwQ5lHlrfTggBUAIJVXaNpocUORrGk0/t7adX+5bWQnm
kDXBuxitVAB7ARNwbaZipapkpYnBlVNxaNPJPlnMzQJDsRJQ8ajtS82G8XOu9OjftnslhIyfc9j4
iPm1eL2h8BHID5l4cM21pMWGsgvSFVRz28jgDGyqjoucG3d/aKOZHOUEZKMjZv6Q2ALnP+3rHU24
i2xs/s8NnHMKCdlJvKZRmwFk63oy6rZT56RJG/XIROwAHukOMi/ZxsW/trIfrSzezoJwFK0yJBeJ
6ww7vFlAuja13e7+pN4e0nksuHgJMoggalhYidHN3WYl5lTr2YPRxTmonOxfuZ7ukySx/NTuNyA+
t74OBkGIAZNAbOO8XE+ezrLSUFwYtNTJ3Wup9kvX4hot63yLBXj+pcV2AXMY3gA6gEszGuHaEjKc
DloYeRe1/LcYPxv9D1a+8XjDp65M4JUV/dpKhczvaLC6i5C6y4MMDIVeypwYLIel7lVmgbaQytki
rFnuDYQjKAqjtIT72AI51WJoE0fHn9tbPAJuZvCbhnEkyFNzw6Pd+NKlmcXY9K6p5MgIAO0Eepk6
yJDKgA5/YgEujfbipH+mqT2i06X+xz2ytLu4duXQjBSpYkj/2J+HfN9Nb2P++f6+n33Fx83xbmKe
Q0SiKDUsHVpiojJM26SNnOK73kJwGHBSURk7tLN4EvSCjml5EmD2+1ZvtGpms/AcAKvMHAdIeV/v
FiZL3jTxBHdthvk5e9O/gfD7SZzix+qv4ycn0CH7puf47ZEm4LnfcCnLvQoN75kjAhVyJIvmss61
9amy+ziOUVaB1LL1qxrSY07sgGlWAIrojdDpBnm+NLbw1g1N9bRMtC5yKZJIIZQmVea11YS2M2Gi
gUAqxXQaR3ing1mNjr1T9KpN/a7n4Ai1HCvO9rHmQjCmN6HueohZ6xCfFhm64+yMZnnQiFaVB92m
wPkYjd1Sn0kh/95fsaUTwSgAAMVKAdWIqsiSNQvvysTuqBSRMYl8r6D8sy+m9AFNSNB/nHi1dcet
LNF8sHHVIpkHBMPiyGVNDckaSocInYH6U1Z2yls7lc7RzoZ0FyuihXtpJBKLaiugpNcoQdMY4PG1
c+Hjeaf7tdQPOXTbfUtR9GMOYwi9ys2Om2UCAvMyEzLa6LJHlAVXfr2VEmUyR1AXDxC/i13P1usH
y+XtNyo1/kiN3PBGpAl3zK6zI5p2tBMnhdxAYt0e4Rn9NZfXAf/CLbtwgtVQGU1d60MEcYjhhLTP
swIqha8mb7pdpoz1uc/iNycxnrVGbAn9vpcir/3HXEKC50c2Ha/aJfid6hNFHd0YozzR2ZnTeAwt
3ZhQPkqljxhFDQsDLYG9pkDgSJb1s12K9ACYd7Mrk2b4kdO8ei46Q/fzAXrMjFoDEhhqFRhj63jF
UJU7mjL42YY7Jx1HB6xNongG/eHgd64Ze3gQgWS2ji3fVqcXO5NuKFSRHBRhv/KaCb+b1J2C+NAb
yg4K0FVVbzw7V64HVGNB3wvq5jnGXwLwqqTgNFWzMUrdnz1EB5NJqfz0M6mLAyn0CDoCZ0cPEQi+
4gvvH8uVY3JlenFDoEicmsC8D1GlW89WEb9yW/s6usVzK06FgpT7fXM38e+83VF6n/veURGH9PH1
dm8bcN+NKh0jLc99UptBDlJfIGR9qkNMW+l8o6uPSgPYSmKGG7ZvL/tr24t9blaid7hTjZFwJs1r
GRpzpB4Iuu+VH2Xs+LobB1MF/g6zLfZDFkJAxAdk2qBb0Me1SX9/3YCNFp0ly9DNzVXIrI0c6w3F
S3ShqogDBHr6pvYvEBcbwcfaqHFF4WMhKIKi9GLGncltjVZIHLBcQe0xtrSDxV3+7/sINI9zjsbA
+wm9MtfrSoy0dElOxsgurYtIQ1uaaBD8bbqgfnnbWMeV6UMRDkqvSNGgJLYkNq6dpEMRyZ6irGOH
LIWwPPnMpqOJxpxpUDzNlSerdc+Vg1on6s4Y6+RCOcI5tM6vCsDvitP9/U9axuLw3XioIumAIhYS
c8s5nkYeWw3LZJTEJl6n/diCNRfw42zCRXzf1O1yznhJ9FNg8Li8l69jl+eJUclSRkVsDR6Ep6dd
XBtVcN/KStCBqwjuCNw3AMojCXC9nrWwKiXJuBYVieh2lGbdsVHN2muIOeyHSdEvEwr3IIVOoMTO
DCdAT7wTgF2XBJaQYq/R2Hks3LqCTnvJnrqaantHHRw/5T20bFOtNy4uiHw3At6VuBCJErgWCAoC
tYRtcv3doqETESQ3oikpA2QsIEoX9O5fs4cgU2iBfm2C8FJXeqDByAIQLFZf5XzuuNdsJRNXXN31
p8wr+SGjgLq4o1glPsU+2X4VpkHEf+ReFrKtUGcOZa6vUBfFYRP5ZpRPUfVfnHDDHYpBMyojwvXn
lTt20oI8/GWc4ofKL17vb4yVnQ5bePHBlTrQkZr//sOgZF+ria3BVof4vmo+a86Ou1vwpdtYEQMC
7hTwLGw/gIOujYAiVaRtXhoRL97A3xfmU7ujA/XSdGvq5u1wM3UI5yxIQ81FgYWlzDAY6ezaiOg3
Wzk4O7af8n3FQ+TUlJOs/eFgaV65RTa9coaRBwXFNQoEQM8sSS3zIcMmzaQVccs+TWwyfcsq3N0/
rxT8MOh6cNOCi2jJeG7oQ2aOBSdRpwnI3hYdhPE4f5Rdlm/kJ1f2BPYdkhEAC4OKaImxN3VB9THR
SZRbShZAt7oLzN4sA7cGrc39Qa3MHDpOIeeJ5mL88e62Pmw/1Wi7Ms0dEinMtCFlopMQzU35v7vz
WWFJBVIYiTpkra/3n6O0RteMConK1uBHgSg0wy3S5186SJpc7o/oZvIQ94JdDKawGeZWiKWtpKFN
Rt2o1dX6UsRJbYSKTka4KjTnbVKJ3poDWAY1XQP0xfOmWMRAGdrfSOM4CmJ96rmQy3Hj744xeDFE
g/oSSmQymlhook/b5sxLeLzH/9oJBWXJZAOtfLOW2P84d7gv0REEFPFilrXBtbJW0OQy1aC9kC1k
m2SyJTKwYgSs4yAlxgsQ/QbLtBxhuQLYH0kv592G79j65dkrf9yKkLLGtY9fRsSxpWT//uq78ksz
DObDZy+uMafr6xJ9jellyr7Akxwt86x8LcCf3YJTjsrQgDhg8alJn6tk8nX+lOjqw2j7nLgbQfON
K8aHoNUA2wUvE6CPF9tT1cq2zeGML52ZH9KMoomGdw1aYx2IhWdbXfYr1pCHw794CKIcv2yqUmJN
oWBmyC9MSA8HE6BCEagpaNs3nOOqIUi1IArHBQKM2vXiwec2Rc/j/EKI8iDlcHBL+TMnhe8km2wI
8xQt1hKdITMkzgCKAi/da1tWSU2CJtv8kuVpNDYQKNur4rWnezH+tBAoqraXa5B9QiuHRM4MaFGU
CDxeH6r8j63Q6L6/uQGnwtsgAYO1xC2OS/ZduPjDvq3KXptaVRSXCcHfPmvzyvBcd2i8ZkhPbu5W
L+PooCPSRdY612r0HltFehyENTxgKlM/sdrNRuibaxjXhga88tyeOHP/zl7rwzeh6TGdUH0oLvFA
P9Ugli1Iv5tU4emfam74Rr2vUFZG9CiImoJrXXp065l0G67NLHpIUKmoOaH0+64k/eEbIEpA0w6q
YJfafsAT9jkvLqzYp+axdo6tjm2oAOeiFhsP4hV/jDcgMlToT0Yu871u+8EqmLgSgqxKcUH87GWz
UkDzt0+3cFErvgo3NMIN1EEQDCzHJtJE5RagkpdMI6PPKhXPTkE2teBWdrozU5aD2lYFLmD5MGty
x4wtMtBLrJe+nobcQvo+7Y6VtTeUCmRDk08FGDPq0dO6LODkQdDfQFsGHIAwU3kq42LjnN/UvbHb
cZUjNpmvGDAsLN4xdmo1VtwBBEtT+urG5Chq/ssaQqtyf7FGQEc99pTpMBl/eAUi4ym8f9rWJh5h
7ExkPZekl51nijJUtqjT8lKNwAFrI0SUrAQcvPetrHgz8FPMEbODAiZgTNfHJ8/NatDKrryUELeC
pOpxkp9kmb8q5X81HmBP0MQOACwyd9eWBGqXIjVtTGdVh61y7JIxuD+WtQOBHCToNlBMw1gW12qm
ycHQs6y8cHQO+O1g/4rHHrzjSrXVs7d24gG+RI8bJg83wTJuLSjgRz1rqsu0V0HkMthhMR1G+xJn
L70eKdMnpv77aQcdHkAsGB7QSEuyYoBfZVkCHn8phG55WS8Uz1WMo6q/3Z/Em4wuTrk6C1TPWlqa
vtwQjVsnU23m1cU0PkF3HmyPSCi6bx0YC/kL17fEUFfO/ZW5RVAZ89yR0KGuLqpVg91jMkTQN92f
bAIpPhUuPxkkUf59z8MmkiCowaCJ1FzYtEWrxZqEzVz7I3saWmbjW/KS/TMUeo7OoYyHc4VgARJS
iwioieNSMWlbXZLM73I31KYdVIxVv0IWQcUj+P7KvXMjLaIFmMO/UK7Be54sqj1xRXLI1ZT1Jacy
eTSg472Lu0JEeluNgSpJux8SdQy6BFVE3uhmyLiu+45iQ2kkKcbQRPLary3IpXHFaENIVxlotDdd
f8wb+8jGUZ1VItJAH2zLy9O8flDLVju48QDKuwR6X5Xd9SGHvwozd5x2TTMVR543+WPLMssT6B54
o5p0/BiTAvznACeepNVLwTS65+WYeKJHsVFhXZAoenpCars5QbkVaHzJIcji9P3+/pTNLnw5YwaK
7hB+UZEucGcf/OEK5TpuG/xlfZnMstwbsQYddGhe+paDFPNYUi0U3OFvLu239v1t4h57w1RR0kKA
jHhqGR2n0jXa0sS7rQdtg6n5QtP3RB6H7DJa+4LnAVPn664J0e58vD/qFZ+PGwXNLaC9xFPu5q5V
iCSsy+vLQAjapz6LrLk4s0/eOGdrruSjncUFqlu9XltxWl9iFhrFW3VWTcVz4q9kpgwXP7st1vA1
X/LR3mL/d+hvTwC+qS88+07EywCievdUUGQesXvuT+HKVYPUD8CUs2jCDNm83ji1UyRAE7nVhemZ
eRQkQ+WFkOdpoN2f+5ZWJxGMscgxgUr7Rn0uFmVNqxKDMsVjPVo+QaHczlPQ6/1CmvsLUGPtVib0
XZp5eSyQjkcHFGI+0KQvFk5xBQJPocBBpoHWHJMs9Qj/kZmfBr33LJrvkvJArCIktV/HaTAg4M49
64BXqVcop6T3EWXrWdC5j5NKT7aA1psFeAn5dH9qbphqZv+KNAvCf6wFKoELR96lxE1zFw6vCeZm
XR8A0pr7CLSTnXpsv6K/BcpvKffQ6Pt63/Taqny0vAg1nF6SLLaK+lJ1xG+kHbZNEUjUfhQyhE3M
dipLP6MNbuNEre1wtKTNzLEoYqDf9XrbEVZqqZE39YWgLaIVpZ9WfzP3l00/5e7L/RGuucYPppbh
Z9/UFec65tbiBsfVAH46jQ5PxAbQ05A634EdQ5xcWm4xyW6McZl2GVFzqpS2hk8eq1dp996kPTas
CcbsKy1+3x/k6jIacPzzq20W/7qez8KoemkLXl/SOPMadq7RAV6cVZLvdDd7HuiTyv+5yoA9a2Pt
gOADwBnaldcm8dLSG7svmovUnBbUaexQWWXpaQYzfZqO04MrrMRDpV7Zp6McD12a1iFzoYIxGBLs
pHb2Ww5uH7TM7A5EE/RQxY046LjiYy0tg/sTtHZVgIIJZRyAFGah8uuvFa4aI6GIWyoeXYEmvLI8
Eoq+4KRWElAz8i2A85pfnZ9b4PhBAybaYBf2iGyoVMrmMobH0f/XzvvZX3z89cWplZSORhbj1w3S
htrwWpTfqHWMYxDxgG9y39c/BEmChqBT5XJ/Ht8bspYuFQInkLND8zCktBfvrL6p3AmHqLl0stnF
xQPyFq+d4fpmRnZM71/74jfocuzxNPIXRnvPjSR9mCzq46mMaH94SNW9UkANbjiBEh2U26ck90pl
i/Pm5tSjogw41pz0ByLkpgdBlbldp7nSXGxnAl0/88f4iYjHVlUPrM4/Iblebdyka89sjAHpdtRR
UExZ8hOk5ti6rjpiZkQi9ikf8einaE2CbJn0c67TU4p7zxv1kR06y5qe9Xwq95nRuwHKgfrWHpl3
2M1CwRmgZ2rOri9BNWbPtL5QmuZiNsmOaYeWeXFyrJxTpfjyxXAmKCA+F782tse8/DdW0ZahowIJ
QhNjsTORIZs6SarmomZaCGB9DZKK5DdNG48k1h/ejKXPRvK9qMKiGj2FJE/DMPhDI3H7K18T0LKZ
LDk0yt/WgHzTJnnMmp9EMzowF3jtaujZuD6WDZS1bHXsm8vQDN8Rqbq+0oI+wiRld9QbUKEYBQE8
TCjmTunrdiMT8h5vLGcHK4HaDYi/Zu7va/Md6SuFVKwBM6kEZSgbS+Qcc5L031y8dx4HZsdzN4uE
OiXO00EIBrI0VxjtsctzvfEmJ2keVLNNvjRVjzI/NpR4HHWzGebqGfjDS6P4dn9FV+P7dxA6nCfa
NZY8CnauJqwxVewjfTrV1ni0WezlFcLeIdmVr4b9kMa+5KYP+qqNKGEtO4HHBZLviABBN7+k/tLA
mlcXo475+lo8UI/gHwO1662UxP8xxv/YWVyfXTEWTu7Cjl3+deKnlMxKHi+0+SY58YFf2Lm2p5H2
2d2K9G+vCZySmQJ9psbB9C68KaMtq5wSxyUDHBGcO076u9zsYtgysriLyEhd5K9xW+iXRNae+NTG
T8lAPMGbIM8PJX0zvjnWY4F4E0CyoEYQqmxEC3MwcL3x8ToEzAf4GPS/3Cwks1hsdtOA69CkoVGK
T0LdIu1a2Sx4CUL3ADlAYABwuK8PFzjLVTHykl20KfUL9L3Q2vTQSnLMysc0AcGfM/0PadfVGzmu
dH+RAOXwSoVWJ9uy2x7bL8KMvVbOWb/+Hvm73043W9vE7N192AUMdIlksVjh1Cmz4l8Kn7G2az/v
Uu7y97PYmw+TAfhKyFXV/VzvRmEjG5tYMyUWcGztHJEVXECkEhpSaYhcVkg6lwd55TWKgdgp7HyT
U6QK/bABE619bcexKDzzMIdI+WCc3uWi6pHrQJFbV16OIa5RKx9LjIXXlm6+AM9VVbplzO1FH/S1
Rv7AsDiLL0YrCyg7l9ESiEmRJbyUXfnzVI1oDvMMwGXBLABHQ+NDFdjDmBjoyRyrqbAaFUS9cdOk
dj5GtalPQ7MtmhrsxBjizXjar5wJvGWYdqvKKI8AVUOnOHxYO2Ua+MqTcvEJ6NhHtc+x/9pHoUzb
XM5dbWRZvuUhovdgyehBKHh8cXku90ARe3BVDEXl9U1sayGGQKjldho8pNHFarIGuNYoxJgJGH3z
CaNA/Zmx5jVlQwvZkqZdetZk6gOkDv0iqD5B2dQOnmWqgnNfheeAwYCstV775qCROBO1fMrZBYrb
rJgTATNR+mJ+H8cYrsJXMKRfQSnsZq02a2k4RKph8vJExiTbN71sBqEG/4XfTIo7lizk19raUSgS
UAtD5eWKlrFLKqNKtLTyQJ1C+JQnqMT2JcthXFs2OGGX7C2mdCMmuVx2IqcYEYFcj6f6/aYpRdLw
xl+lXLpgK7AZV2rlOiNHBwjbcqAymnIvZckVL0VjZ9Se7nN2xZcm3+te2tZkzJCdm3vuVBQciKKr
5KiGzm3hK7Yf2HODx/VBjw4QU5eyUXUoNBBD1sC6nQr1Y9IYHsrKPiLHg0YuEWBAPKHL38/UpxT5
fOTnrvbQQc2JQHTMRzE9BizA0opSXIihLGIod12pCBBTv0qW/NCdbu/S6s8DAw8kA1JxqE9frqJu
Jqmbu7n2UjTh8Kk9gZocA77+hRC4nsjmo8IMqNKlkIbXorQE6tab5dqsQowIQgl++NOWtqUJBvCa
v6VQylZ1gS5MHaTUlkwYZmn1sH//Nl3V4aO+xYwDnEKc9Y6WciYvfVXiTz38N0p1Jof2mQI+qtIB
cuZ2q/sgbgpqYsSbMmHZ2RUswrJbQPlhfAFsPZ265/IuHuJCxNVMgX4AeY7Uo36QkYgDBIkYYGoG
r26+gfcZPve9vrmtEev7+Vs6pXZplCdDhQGpHubwmJKEFKMKEuQezAAgor4tajl26klDiwXedbQM
IWVEBz/5KEd+0aQNlE/lHani0g0n9mDlBtwkHYQSXJAiv8ytz44qAG32belr90sCFxMQKHhOMZTr
UvWB9yqEAk1B3lQ/otfGSfuYzFPBkLKSBFjaLAHp+h6rBETgpRhOyJtOVMvGqyIB7Y9V7xSS6GBu
114RO8cIuEOZuaBI2hpqZ8Wz5CgK595e6QpwavkGVEa+h/Sgfnb5DaIGOitBrxsP/OFvpX5UgOvn
Od6ejJRgvGSHhEuZc5YyiETUmpxUQnXgZskN68DplZMQspIxq3uPAAcuK4jCALy5/KDQV/ViBKe2
h1axWYlIjwbqcGYkPJZVXanXmRBq54NiQi+o0Dcex82bSa2IPt1J9U89eBR48LQwDpq1pMWHPXt0
9DAWuRSYPY9rS7RndgmZVC8TC9alWbufS2z4/1tHu2Epz8XwxRuv9Ymcnwx9Jq34mjPN0PJ6Xe8e
WlsxGgsssbS/3/OlHHZovfYQJWG6kWgH4RaUT6QRZHtSGJu3vqjfwigFjbJCyZQAwnL1yzDeAv0Z
VWsJyePbF2HN4CzFavBzACur0mo3VgWchnFqvQrxEZ9/9MprD6jgMG745CQG+6R4vS3w+vYvAEvE
mcDaINGs0+F8JPWzqGBoLLz2yoyG3GqUilRovADA3uDd5BB31UZJIqIAafOnzdBgDl4AKUu3H9Bj
It2irE9BECUFclup8QyHLq5b0vTin+4p8qogrkebHdxJEF1SRxe0k8LPqoqERfc4boNtpzqavxG4
vZT2VshCrl7dMkoa5UmkCdclE6+UwOl5gt+ZgxyRSmQBqq/Lb4sYRCBLzwROz6Dsk5YbfuwbeulV
HPIw2qBWZqpVuzHgOYIYTH4YpBhNFAg03UzPi43IiZytp53k1FO7x2tZEaR4Bitcqu23VWp1B4Am
W6J+4PFoj80AIWgS9n7phaacfNbzSWUxz13d/GXxZxKoPZ7SGFPeYkhoIsSTZe5IsJepQjBn9igF
jOVcZ9oupdH+W1cpQd01kJaWaEEFfbcctyaGkZlJoR/5oic1sottHBJYh0oT3Nu7eRWKUNKpg+ba
YU7bWSs9hfNBh6nOvhlpJQsusNyBC1sKKYBuofgD06OAUYp6G+Dk6L2PNerZZi7dWHF7Dp2T2wyl
P41xH1c3FKwoGAClwu24agKXyinujDGpPAU0Gmg8/9Tqp2oQ7DLB/E+r1gS7mYZ2qbnZIK/wbu/n
dc5tWSrGDOHVAPMtYBiXS80nMGplNTY0lDHTpPhCz4NVyO0pVApvjLljr8k78O48qjOL3vPqDfmW
vPQ5oWcYiUXKn5uLIhOUJKi8tuI3LWizuJ91Y2xASLe9vca1GwhQjYAJWwK47em0YhzWYCOqkQjh
U0w0DypdMkO9BkwC1UTG7bhWT9wtNMOA6W4ZVkJXJ/pu6mW9ECovndPZHLVKhVfRsmYhs6RQrkuR
c0rfRmrljaLlc6SqrNsbtqKSSE9+UxAiBESdktJ/Lk1VvG9a5YWnpotJMepkSDegfp9CyVR9Z6wc
PbtLuZfbcq+mDaLmhPGX8LkXVjBwdVCWbGxlLRaaCLFMLQIrE8LtVUY4TBFfchuQvYioRqsx2v6T
wRpAX4JeW0xDQmMEvIM+fQZwF5SMQV0+SnI42nXOn2bQU7sTpqSaAz9kTsZVTuXz8Ipk/rGQg/CY
TJoEkqV0AFOM3DtRrYOqU+NqhmIsX35pUZaV4YKj4ApONbqPaZ6rXpfSECkUqbbjOrTR3OIUoCJ/
QP6vw2RrIna9fXs7r63YuUyVbrLEyCjM4JqD2uN+ZM/Ju/HSkQwxA8N+rSkjCvKGCkJXFE7pWEVB
k0OiZyXSHpiXaPY82Ajama8YscEVu+qiGmBxR4cR8CaIi5bPOHPXubwuQGxU1J6o7IMw/TFOjQk0
9kKNj+TRpi1jS+UM0KkNFo950EEw34UzmiQxmkqPPiQ1g66gCa4wS2R7k/S+HMBEgEJ2Wb3e3vVr
s7Z8KNpbMXECvjj9PiZSVqK0n9VeljzN4z549tGXJzCa7a+ffAiBR7IwzYJMk25AB1xhnA0dGTnR
f6ja+RBHvdmF8g4ZZ8sIGcwK1/YTwhYWQFDnCCoGd1xufe4b4H1JaqTnNACbksrlYx+uFWu+xKoY
lAnRfr0Uf+jiSNjigooNX3staI6sudAjFHwk3gW3AovaeXX7EMeitg6sJRJ2lyuqJRBFjbJQe424
iwwetFxuiE6yNPgRtIzNW7v4qPiANQTN6yjEUKY0iqoqiMHG5XUR95ktcxwQOQ+ErwHtEJAp58sf
fMUCk64KRfEHTUhATqNj7HJ9xVwEaHFATkjrNr4Pzto+IiB3K0wJPkymbZLu87bSX3cs43riZf2v
RJWOm/iZL0QuV6GQG2GbctYPyZSdyUmsnvhWYY4mhgXY9UZ60k2fYebWDvNcNKWe/qC2ZTZzOEzO
554Uo/oZCq1V1lVGtGzIQbAh6YwC16pIjLFAlgimCK7i5f7WWhXk8ZKfqZKtbKcw4a2AnoxNkDFb
Ha/y/thYsJqC0hnUN4uyXorCvBUBZUMkRabxPYKzbcayIyaqJSjbUFecin80atbcnCtm/MXYYu7C
wqYK+wKX5lJoGTTIeEZh4ymCVbxXz8Xz9Bzf+1vO1Gww6L6KnKWx2DHX3hGAJxH9wvHGTBZKph6K
rSQUVeMBdQGwTWsJf0rW+r0qmEww1CB1jgapy1VldVDksjA2cHUf4/x9bNwUvRFGaKMT3A6D3JRD
VpJp7QkGhSNQTJAKz2ZRpLNXS+eSWJ5qCXmzQNlpr3HRbYTHFJzOIKJ5QcjI8DJY4pa/n4lrgrTT
fF9uPL6ZiI/JMX0FqqUk/1lLR0Hcl8hj3L73qwJRWkX5D00aV4ipNCg0riuFBlUpZXYCPcGEbwxO
3yR5nrnGMLZ20aIu5mMyIMOurr0W8BCXRA1qqwiuL5eq11IMZkMVO9t0i0MaNk6gxZlVBG1q3V7k
mmYuTVcL7QhKuTQbbh9W41T7UeulU1HZ7SDmRAvwatyWsuY3nEtZvuLs7CRhFhLeiFtPTX0SxYot
h49B8CxXNePMVgXhkV2wXaChpattatsrRut3rVfzlSlyoSX1z5HwozVYglb2DSNsjaVhDFh4MIxd
rigqjTpptbD3xCyebT7p8jvNDxIGeGNFEeBkIVrHoNAFjUwZyD71hzDoMRYCdv4ZGCBvDjF9Uwk3
t49nRQyScksTHMh/0E9PxVxZmhu1VGqt10c5QVmdYNckgUUktfKwAAOM1lYMYYMy0C2kPS/7kxFl
nReqGBjPdXlslkPz1QNe6WRoQjyUg9owjMbqypA4g/e2pKfo3v0kzkSh4kLIjH614b2U3XERI7Bb
UTk8IqjtglYSbCY6ZQZBXduMOgBvXsOjEJYOimhxJfCjHQYbWg0gaQwVX9E8CSAPhPuoxoLiltIJ
wIeMSQyVzssbo3KmVp3BkgQa1tsqsXZYuEOgP0a9FHVrSiUUf9Z8NRk6ZIlA8uXXh2JWTOlRqEpH
T/PH28LWYnI0icGk4SIhNUw/JU3Z82EQKYNnZMJ4F7aZYhlcLXroxlRcDvGsGVYGmEErTnRSPhJ3
vaj2Tp2Aiev2l6wtG6066HCG87NwP11e60qOUefW4sETWjXfyBxw8bUwWmqbn0Q1uZ+g3gwNXcnK
A2KHXBxavdFTBlLdS5FGUzaNIXO9p84R3k4gVK1aiCLHKJMWtc6yuOvanLfgW3B3eG/KfRYYSFnw
aBrhNY41TX3Fu774Gurp4ZBMGvtB7b2x5UtLKvzW7lWDM0EelVtjIkW7rpTQx9c13U7oAxayaOXN
BaoIzgSwygvhJyXeqNqoyLJs8HI8tFqtv2vNsc1Uc26/5mp2Q59njalfXfCZRMqQoxHTwJBtSExD
jMLq36rnxK/dpZMKxH7aYQp/3NawFXOBtCu6r5EVRKWXfnALdBzkvlqM3gw639wbjJH4E3I/rIHu
K5ZPRo4Obc1o2r/uuZO0XlEwl2L0YtCjd5iAh6rcLhdeb69mRQpKuTJ6lxS0HYHr81J5deDu6lQc
Jq9WtIPEodc4kFObaxsWV86K1cNri/G6wFCiIZhOqPJDG8xgh5u9uFe5HeZsNFZVihXD8bqWsgAd
DGgfXl38l7qLlTpMFchme4+LCgA0ayKz4GTXGwYJwNMieEVrCnIZlxtWhQEXBD7UrZkq26jQGaFp
sYn5wSyzskSGl0m5RRB8IMAK4NvxlKAEbmkvjO3g8dORk8JDVYCYcY4fl0KfSMr5LQ//8oePbmDR
dF8rOKpUSxyiY+4YHkQq1pGjVJT9tBm98SMy7B6op84SJMYjuLaNSzeRitQ3Dkyhbq0U9KGAttrR
q6cKE7pbNDEXZqt/3dbuFXUAEB9FEjCsgL+ZHl3V9BzmkWM0uscH92UZk27+dVvAtbmDKqBTBb+O
ETUIMy61Qej7uFbzgPdqrRjsMuZl5FDU8QHoPivPluGHGARmj4OSMV7cNcE6spqI3oC6w8NzKVhr
FCFN5ogH1F8n9eSoI4ahcebIm1EPbELK4t5eOS/Uf3FS6IdFppPuAIt0PxnkPpy9auwIP7hq0pNx
2tzezeV2UiqPbibkDGEoll4z6vYmSFHBJmSzV0xu1vwKJdlMMJcbEZRSMEStKPkyfwpuH7jXQUhO
5WWmMh8HyahndGrozpj2j/OgWgOGBWrcvL29qhUllDEIE+lnbCC4sCmXBPngWo/4nvf6LDVMreND
q64r1gDmlQNCfQ5t0rizCOrpHL6vpRjMYoy8F2SDmafeHFSmxmLtWtSZOiAg4MH4C50HCRk9uTqJ
aq71OYn3qsye5nsu0U2MgsLk8o0kgcU1822R/3l791YOCkSD4K8HKRn4iuiDAhbcTxKF471uVDCO
qcnAJxwPM0nUatsmBs84rBUVREkVfG7gJsM8FJqwwhcqWa7USvCyuxoT0CpNc3xhrwPPNOYspo81
WSDjERWYQOQKaFBM0YlG2fiq4CETH0Wj1YyRGSXhfSnuh6fbu/j9W/TJgewAwwhkA8Vcmg9PmoQu
rtNG9EpO3vjjMeQC8P3VRAVRZ8n/mhoCDn0QxAiOnBfHtPdtPszteSi3XSjclUHv8L7x4/ZHrdgw
tEj9/U00pWenoHm2GEvRS8rIniNr9B1O3bXyJtOfO7llPajXycolvYbsGpKGOF26R3MM9Rll3YT3
ONVNg4z40imqUwtcbFp2l3DPKPKiU9O5vcaVy4/nQZABsUBYAu/n0k5HRS0PrZYLXptNIRm0fkTL
rC8xrNmKJl1IWS7RWXpGy+Rem5tY8JZ1FQo6t4QWQ2dmMxAnIsUMVrk1aUioYx9FRD7oFb2UliHl
FSZVL3iNADL60hT9I9qCx9bKGoaGrFz+Ja6SlrBqIXWhdk9UkpL3A1nwolqzlbhPMK8g7sGyDghr
nrLS2Sv6iNSJCGtjLGBvupRUKUM+KJMveMbQWL4a3IGvI1ZOQv8ucJhxN3i3VWMlcIT/iJ4i0BKi
5gqP63Ifh1pL0jwFakJEQq3qT3PxJeWtmQvTVlHsseAc3QdZdXIwEuPQ+yyG/ZWyyOK/IpGLxxYe
M/1kxFqbqnpQ4f5ln1Mc/JhA9YjhKVuuVXelJpEJMKSkljbwnJxY4H8242QGar+tCg/0hs+REx7K
R3Sc396Wa15cmF3sycKmhVlCOP/LbelSjIeqNCQPira2pBQy5Yda94TBSfW3OA5tpP51FKqSvzqD
BGidqAHTTp97MFo3/F8gWD/E6DHzDdaHraBRlg8DyBfQQgMETdR5pUA2BICMYb8QvEyY7hQHkxVH
JdG0zg46nUwyCF7SadMwJ6utmBENrgryvCjSA5RCuStCNaRyqw+i13UYgNtzfQVkOseqcqxdNzRk
gRQKZC9LE+nlzg+DIuSAL4meXL2MQ2wpzYxUhuT4OYstbcWELL8PYDiwYde2uIkjKdSlTPTyWbKS
LLCAdgHVT0AikO+Uun1bpdalwUvWRbjMCHYv15UFowS+ExxcFuuaUykIawK0wjojCEjJiJTFFzeE
+Z97EpgmCyIvFKq+kfeXQiNVTUJNm0SAKl6UXLMAj7Y77ji03UbNWVmfFYwhXheEpHCfl3iHpiKR
67BrMcFe9ARutguMkezAIaMGkj3zkwUiBdNXS1eN7oLop1HGu274LAV3kEBBMg2MC7ymRUiMgJoA
8TeaT6ndHtVBqGZxFj192hrNj6E/xdrTxJo+sSpFRspCQxM+XhzKSgj9ZGhjC5JsPk4fhH48SnVW
bBS9/eUbKgusco15h01aOptAuYe6xFXL1qTGWZHAYnlZg8x3vTESB4hwR2mS3cg3T0H0mPcfpWG3
nUxmg7fFtLXSTMP/a5ZWsTo1V9aOGwo2ajQuIzVAj7eb82HM4zyVvSLbGOMAkqCMKOMJPFa37811
8whwYueCqE0OfEXK0zGBIHnPDUCoBIk1dRjtbowHKU+eJv0RvCa1sM1FDLOa05es4f6U+XiBqiGH
LeNdRnRDB56x1s8l6BRkb879wI7aonf9uObNQkY7we3lrhjZc1E0OAZjxSO+ikfZywr+wI3pKQGL
4m0Raye39KYA7wf4JuJOyiiAQL/MIln2+LxVHhsRJd5sKLjtiJntjsyuAqzJwxEik4SoEP2llLwc
89aUAbfH66fcrpXWUrXnUpGtoGUUutb27lzQ8iFnHqjQ8UkMe4C9q8AQk0dk0L3bW7d8KhXBIDkP
qgAkp3AN6Y5RvavTfhQbxUMxqMIwcg2waQZwae2aX8igtgsjokqNz2oFAkZ7Ks2w2Rpcshf8xpn4
bSkCSzyXd0ZqdeODofS7rr4vu+eBd2o0vdxe7trJnS+X2lB+oS/PgJ7AC5nahdiYy6ZGGMlisF79
1Y3FIwVHHtMVgJO7PLpJaSbEjNjYNAUXWA4iqGcxZuRlVy0JfBek4FAjATcFJcRQqwoEAJri+Vmb
piQRGviZpYLUplb3Fhqrx+2g6z0sjNgeWj6VtgKgtpKPvpSi08qDLoesXoPVHcbrjPZY0BRfsfQq
Ri4Vee8r3tht8m7fNwflmam1LCHUYwj6On+qwHnoFSJmZc17P3xI/dj8d4d4thgqHxh1ANrxvaF4
dVKSLH6XQZvYcwyXZlVTzoRQmSyk07IowRwO8FhsxBFzQR4x5ue22q/ZEdRh/z6U5e9ndqTogjwI
a6wDe9XIH4P+x23ReE9w4hhpBsJotCxTT5pvAGfDG7XqhcZHLczAhL7NUofQ9ev2QlYOHtWUbxsP
9kzkhy8X4oMxq4/kHHJC8Fc1GGlkYwhkbRdJVB3RP8Za11qGZ0mZoiCFfk/A+SgN0MqmrWM+Ur2B
fxMbTNjR7rRhnzf5XRoGpgpG3GRSHyJ1E6skUzRXb7f9s5yANMnOWUzPq4tHkmlxUTCCl84TdnIx
xzmI3zwfIVxWPHK1b2n1nTGxGj5W1AUjfH8Loq5XV3d6CZQH1EUNCMqv4PT+c/8DioLMDYBESLfT
dfQEVXx+9pdzFEdSxsitA3jmP/4LZTkTQmm9soBKw6BSvVo8TNpBy/bgTxn+uMUcjMIA1iBti9I4
YCmUFNAkt7pfdupyfVGrJ7i/IDBnvFsrUABIWUIRHmUX4LqXYOzsBvdlGyoTEh5elcbTYVD8Zw4k
ZlZfAfGlpTkPIn0DXIMImcqt0Ov6JpkTMI4DmJU4t3d1xVwhuBSBWcF7s6BNL79EAmR3KvpU8wTj
WVMwvVt1Kma1bFXIMgMP3DNA7dEe1hQN41BprYa8+xakT5K495uH2+tYu03oOvhbBL2OLigToYAI
Q0KaLRR+duVrl6IBRmDg2FmCqKMLhXBER02leVL9loS6NffPQef1HasWzJJDOwOcr/J610FOs50H
5SkLprsyiv7qeYZXyjocytgruZ72tV9o0Hj0t46kCXVMuPm6fTwMIXTYEA1D6gtFqXkxj3ozepD7
aJf51m0hy5Zcer9IgKIKjCgIdRyo86Uua13rq+lkIDeJIas27J5oqskk2XUxG2aE1o0wCkI31FtW
UvSqtwEtNmjIXCbTogCDvhfqXUHbIPiFwWV2Soh1PCL7R35tT1tSWaQkb3eKabqc5TFWe5Vqo4VS
ngYnCaUhFhAablvLinb1187df97eUloLaRmUORzBjROjUCCerPcf7u2fvkrt0r9NHZfQalHioyXo
5BzH7X2wjcnOdH3WfJTvVMq5VtBiliWe21pO9BcwtHh6OSqkIPcj2W4+Hg7EvHOfXIuxX9+NB7ek
Ueah9ecaZW5I21uvgvN+HB7vt48fG5vb3LXmuHFNlhpcEezS66MMxYSGqqRattE6Ck69na330Nxu
t6R0bZKT3pbM55g8fRlbxlKvHjFaMGU4ZpmfEr5eBPdW/2OGkg8uc3WLc/LP+3nFzgZ43n9Xt08P
GbGcExndbWw9Pnz8mBzT5N4+rdtquX6CIAIB9xV4AtFWeakvejN2c61y4um1tY5OQ+4fQ+tx80Hs
kgimT3ae9cI5DJmrqzyTSV3lbhpyH/3P4inf8vPmbjq86eTOBsPW/c4cyNMTT57cl9syr3zh7+M7
k0ld7SgdRskAw9jJCrdHjKCYifwp7IpPKIsbWJ7Horlet1dnAqn77g8dNn02xNOAagURLcv1zc8/
bdamV0XddkwlHFCSgxA0FD74j//rplHXWytUtI3A/p9KC9q4jKQ6jb+m+OCmG/fZrJ+91GSJpF81
ekXU/cbccS5qUSE/TSbmWHfz64dp5kdt67k7sy4dj6mNyxqurtzZOVH3OjG6OhSjQDpZ6qf79SJs
GYpH+wLUgmgyKm2eapmPoHj7I0caE7zf5uZNtHYhcS2WOlw1pNLCqOCnTgIegyBxmxMymMeMHO/v
70/bR3X718MDMe2fPyF2NxDrk8Uasv7u/N5GGiURcmEDMhRI3r+O1jE0ne32gRx08haYpvnJ0JKr
giC9TsqCCE3XjAqPQwsPe+v9vTFBqUwe1NOmnYjpep/BL+bWMowWDRyra6koerQBn/Z7B+9q/5Ra
zQYTHWIifIFheu8i900CK94wHwWWBlGWpNYLKQXERzy1zsvxGD4cE9dxArJ9lK3NQdscTMEUrdp0
P73bqsu4GXSwFCSJWiQZruKvU0QCwuo0ZB4iZV3kqK3TfHl6jtZoOc5MHjcPxLbt3dMX01NZd7/O
9JOyK5qeRUE+QGP2741nmMWDFVguw0f4h0sALxHttEv3PnVScxQLsSQkElb07qTWDKXcPuAt3YH/
yPRcz2NhJq863/7vIvyWSD0AQtOOwrRI3Kfb936LajMcr/44EdfrzNvq8A+uwm9Z1HnVUReMQgtZ
GXmx3gXr5DzCsnxsiJnaz0+e98nYzm9w37Vp/i2QOjNfFnJkQGKYZutX93g/kwx0CKQCnzOZyZaI
W3Igo/0zet25T6j+f4Uk9ZbQw8WcXoI3ihE6rj9Nvz+HeikwrU0WkgbrtxJ3Gki2zZ6s9PX2Jv+D
nv4thJ6C2Va5n/Ut1owx5OUPpXaI+7xz0Qr/vy3mW5XP4gRd7LR2LrAY5VdyMn0T0ykYruVVgp/S
TbpruUQ5LguyUDq9WPdqbA/WbmcNxO0HwlCUdd8cQIj/3rvvgPVsMWh2Cucyx6ZhUjz+fR1sxFjC
YFmMd4d5OvKlt9znOZhiSgjac0/hk9/ZPnGDJy/iyZ4h6h+e8t9romxJOaZiEsWL8h9feVMjk4ll
FeSdt9+z53QfnLwSzrJppndv5hOrOHNFuk+fHWVXhk7PfL6Jlqv36rw729O3LdsQYiNsfcZ7h39Z
+rL+zv1eMWVfeg2wbG2R2Zkv6q6Rrbsd3BXuYf/pMt0VGvlHr48yLcXUVXFSQjf3+8k8OhxxnO2m
JxsbAeQOgfLtW82wHDQZ6lAN1RQbkGaFPgHw78X9Yq2IpZo0Rh+Z104M+GVFYFLaHQe7MU/lPq1J
LrNsB1MW5WYqBT+PI+apIMngYP5pbML+OtyJFUOx3lOa239ChqtUv0/pdTLVzfH9FzmRhx9vb4P1
EwE445SYy6K8SmPCtCAV81VPlgAXT0dsaEZWaloMv0pcd6z+VnSaG6QzQiS9vx+S12O5ff/FEcT4
cOiIZm9AOI955c8hHIaJwGVgmP1V0Sh3YcwfYNvXPYAS7LEkFxIChMaePWvP+P3lDbx6ss9+nzKQ
qjRKWTOlcMwNRCAKyVvCf05b1kmtXt8zMZRxlGGDfWVZxgucYe14Zy/B9e07e4Wf+jYRZzIoE9hj
TFGTGFhKRloHRuLogEdyr0dWcoqP4QZjdRhJfaZEygCOSeAHeZYvhyNuWuvVIEZCRhMRjct6XtYd
x7PVUQYw6lotToxMOtVObS0nNR6AfH5+cr0vVlb1CkNB7yTlOOkzGhBkGTvZQY7lhJZ6sHF9Pdai
GMr3nZI5cwMw/UkG0yvWFJdWc3r6Gkjwi6EUDMWjcYNKmWtDmUHEy1E2q+eeAIxa6Q7Tmi/35MY9
+jZV50tJqkGPA8iZNvtXdfOe7biR5HeuW7E2bd15+q0J327cmShDB0rOV3A6x2PMk9KGVzGQCk8u
M+/H2jzKOKQ+V2WdDkmV/WrdO85IHvP9R0pseLjm/qVwbx/W+vNxtjLKSsyNPwt9iU2USEZekd7c
Pj5q5kNLHg5vLuYDmcxjW7Klt46NshlJNY+tn0Ji9KJym9G0XdczTtmPhPy7t/FscZSxKNIgiBsJ
m5ksHq9GsLrt5lFeqjC2uYPFYLxaV6NkqFtM40mrwo8mToVAfqO+74/3zrYl813zYbpfnvcvdhJQ
7wWkBm6lhYxy0aUzrex9w1dquYU7kyXu7GhE9sLK6sVdm1n6j9uKcgV7Bwz4Qhjlzwx1L/dCUuFW
71+RvkJiZ7vZGB5qJviH8UKuZKIvhVEZdwNI7awuFmFIcZL5UKPSbW2Jfdd0S0mIJW5RuUuVvBRH
OTVVI9f9PEBcUx9aC3PrdxUpzMrSjofIFE/KiBjGZLzPLJnURQ/kfEriqJZOhnDIcruQBTS3P1UG
QwxzK6kLHuZRlo4C1ma9IjIaUPa0m8nZ5faT684c0+29tl+XW0ndbiHmDAEM7dDJ1yPmx+c/+QMu
2m1dvH7DLmVQ1zqv+ygY8g42crCcV3CwPvCd2ZqMXM7K838phnr+p3osAP3DUgZzz5sJziggmTnd
y53ZCXA4WFq4aNktLaRcAE2PW5VrIM+S7o/1KeHIfEQ+jGmlGJpHR0HTrCh8LX4fUfZX/cxSuGVb
biyDHpuJyb/gIq5wOslEXqEEuMDwnD5ee0u2M2BnGPKWw74ljjIVnGGIc7ns2vEl+hk6w0POMuqM
c5Eo69AHSSOUHRY0ea/7+CQPYCV00pcSiYU9Q7NX3NsLnaPDHk6JtGzWIevlaHHkSPxtj9Fa5tNA
WCnzleLbpSjKMGih2Kq6j41bKBZb0j2EkMPKBq3kJy+lUPYgzEA8W4DZCQt67V7eJ9sgc7nrrFpd
Ascn21TJW0rIHfe2P+65++PeMqt71I1R+flf30u6UVqNikGLxkXxI5V0m7+SLeCetsvGYbA0hrIc
CZ/q3TzhYR5M1ASHeKuZ4NHMVWKZFkP9GbaQ7lDthDho2qBHjpLsrbIn+mH6SJ5Ypolxyeie07kR
ZGkYFrVUyNHSNwZ5f78/kc2CigzJy23zzroEdEdhXvthwvM4p9cxsBVSHyx0rGFUmK14fXhk1z3k
2yZEpkxIIxa1GBbYw6N1H1a7A6qpmmkJD5ipxUrgrRQILu4D3dbOVyL4kpadxKPiv8PlLohzv0VZ
J9hG2wOwQczXkvWO0S0AWue3QTVgeRbM8f2RZMdhazJdX5aKUOYkaCrdb2dIASH8LpsIkl5tRgj3
rGxgKVFoYJllhqchU5almdAa1kvQkvn+Rcc0AcvtmKmglcDv8rgoV6MOi9YfhmZx6F+tGRkvzMHd
HJPQvq3yrM2jDMaci0E7gIzs9JKReZ8zfp1l6umur6wMa77vsYrspVCJvotKs9G3oO0vHOPNYL1h
jINRqLAkb5rJUOrvPest/sVwxM9OJKLbuKyCM0u1aZqDWE9BvCFBlHWEcytYDn9snOoNLxkrKfgf
0r5rt3Vl2faLCDCH124mZUuWbNkvhD09zZwzv/4OGhd3SjS3eM6+KwArACp2qq6uGjXGTLb/bidI
EydR94WPhgiYkoEZuMqQjsCfB1S5SrJy1+xzkRidleP4fi8+h5acxpSoLk/kUugz3CcCyhw7kzeA
5/LxIop3iqFZdUMoTy60ppme7Bac8cL9MiXu4ZOwDuPxKgM3ijjQM0MjVZeGpdfQ4kpO3AfnICSt
C9jpx4PmgV82j0zkLBFiLYxoJtV2v5ITx8GVUHkVukwAYudlB83G+iTth3ck21yU3hYTbjMlvntz
ExcCMSW8ZscHGEARu+xTJWMwt1msco9f/SAOnvYjoZk2jlkJZlr6clUOps4bbW2gGDUYBpSN6WOH
NZPpuB/V5LECLvc+lMcn84vEIb7fDBlhrZbqHYfmd5uSgNi2oi8p1C/54ylJthuJcdPz42R6Dckc
SlkS6t+uuRQdzztkdC788LxC5xazfZNaQQtjULRACp+ZmkJqkDmKJV0KqsaMye8V+2djklFpNK7u
vaodndemezWQ4iDfS3WU/5C2+Wdk4rZyNS66AbSx5+uIAi3pKqYAHe2BOFonlv1fvl/+mZu8lZSw
FcBTiyhgs7vu4h0tdfqMNOLC1I3O4NHMjQHdzerIciLIAzojzi8ZC/3sxQB0nJRHvz9xRk3FqyFX
4PdD8rITdG6/xxvMXkRozR/Zf5M1cUR52nROB0IlbIDyQzOHzc7EHwCZVl8aTfZoCW23tLdxm6km
/Q4uC0d4/p7+Z37imHoldsSihnnzYAIBbdT6YnZ5aaEmcY2f5LInSuMIr7igAUQ+nM8AvbmWARA8
YKXrb03/Xtgc8w4XxC6sxOP4/iLSZ0Jwx1TKgCeRR4JtuI/e2L/ioV4lRpgS5zmwF/GLMzMJRhcZ
7fQyWsnQhXe/Hzsp1lynGdhz75SDgdy2++aGVQbzGYsa3+Dz21TVetvXeFdPZY7fI0YqFnoAZ+Za
5Ea9GbBtoFNvilIGToyTGIZnz1l5DCKXCImhpq+P98zMS2mEkICIkNVYEeRt9wNVfKdn0zLnz114
RuMNuuCWNI6FuWFAihodSNAm5YHMvTehQhxE5sFxh7A+JNdohaz9u1vQQ4Qao7s/rLjNiaFWYm9f
oT2sZyD4J7xZb8vt3rg01vPCZpodsMKBxBx8ARwY/u6/BkyrvpTUGcDDHlIGQg5yD5E8ntO5eERi
0aTCQSAMSpPTmzuKJVZxKxfRXUWvgx54RFMIJOjDliBRuwaGvoMQxn5JgXxmosHYBXktGRR8aH+c
3OCuyrtiXfAwKwoE/ABNV9J6MUKfSYWAw3nk6oEO2m/V3qprIjdPNXiAQ/7evDpbZr3+hgi39KQv
TOOSpcmlEEqtO2QeLBXmBiLUZ80IOT3U7U1NVLpEUDX3HECHCHr2sGwjx8Jk9tIoFxEgwLOFJCS7
PDEg6ja4SIwIQMmcGiqi06Ic9syuk0ljXVDi0he25lxmH4iVkVoazHUgV518Qu92XQF1HITMa37/
2dkVOt1tBOgKa8Ur6psJ1YdDu/S6m7kbYXUkl4KnAVHyJGoJJLYaejYWz0IBmXG7bmXKbsOSBqfM
0uRt3dNaIfySauBc4Ie5hkIu9qrGcj9xzs2Vz7Yh+LIdTjsjMW40G36Vr6Bt9Xpc8uU/OKPJ3a+B
CAZkMGgtQe/q5FaMmUBOulyAIb3vqZ5/sCO+oHiJyEFeoVuWMCT+aPBPoN/36Gvgo04krFkCOCnE
i7inpTt0LtK++6CJCwo4LakihtfOpeHud5Hpr0v67toMUfagBGj2gZF65LiETBx/9dE0TDYXCNgd
iEFiGqB/q53CLQ7S88JWmomxbwb2S1+Eq8WOjdB8e+4bPfF0P9p0G3HlSy8LjmEmzLqzM9mxaq2V
JefCziZY1dBbpU1ranuRlGdqRIlOhZysgyXVsHF+/vP8ga/1/uIIKjF2a7AKnmFzMLSaNKyeOh9V
BxypdF4Y4ePFgnj5vbHEDSUxz+Rxz/Lr9kPQ25IEZkwlmezXAjXka6ovpmmXjE78LcR1mGCIMa16
sWIgIbJPqLvg02cOI9gANEEG0yMo38CncT8wpiyh59o62lnQBZJYyTbu9MECQd+FOaAR/1WyykuA
l6dEFGnnhlROzDCkLgp0q+GUvUcEcpthdHYly/n7eM5/jx60ASyLaGgUN2enOWq26tw49TznPOS6
XG4rJV6loka4BjDhKDIVeWEqfu8n2AOR2UiFCj8oT94KXcLyVZqHzvnKGuezR1G5uC5d1vK4ZPeb
9t7IxPfJgHxqWQEjL9fDX9PcqHSDXJfJ6RBFiO3U2pn6Zoc2hMMKPa2u7R2e3tZrw9t/7Pd7YR0/
4TV+DIDOW699k67Xz/RjKXnzA2d89InjutzcA64/gINMwifqQNh/fmrInjd6CjjzLidna78GaGpY
rzk6GDagAi5dUkeZAUBijiRoKkA7BBDB6a07QPWFLwrHQTVwMJuGSPZgt29ZTyI7PTBvSxiW2SX5
Z26a8IhBAhAOheacRTWjgXyV8oVnw0z4eTegKZ+hmwtV2jawUJjJyi/Je05YI1/nVKPeHlLVpHsp
6JIaPf/bKY9yGKARxrHGY2LKxOznmdol0O4Zu2JTkhORHnxinogF3NEW2+kCxMzS5pnppkEMgVgU
IHhgOxHPTzZPCRKZElSHZzwqOB2AUsBzct057D9akhq1oSCWe/547Ch+SraTHXtndHJy5cRzOLGC
0ULHqSkJ2pL8v46+MnfXzZemf32ltt42dp7i2KwTStF1T7SMHF8ef8fcOt99x+Rwq5DhZqoc3yEi
EWSm60j3j+7ReVqR/poY8qv4yZwfm5zxkXcWJ2d1VL7qg7wWz+Bges8EIq9APrYUBf+OR+/XdBKo
uAFfRqkEI7p2eJf/noaIdBaKaMfHY/kdrNyZmWKtvDJRuoJvxLNqeYfTk7Bmvh4bWNqc026T3s8U
h9VgYTiw7xUSQYKOjoKVRUR9263ba0ToZUnocaaDAsOCUgJYqaFAAu2J+xMR9nHKDFGP2UOrOHoY
XONc7s6EGZsFNydLoRaV6DO76Qkkcr6PS9wqMzDve/uTE8mIHe/FUjcejhgAxLGKY+b0jOBltwrp
0+vYY72/PHtrz0DWfGFNZ5Kj99YnRxMRWuIHIUbfXP0PeY2T2dkAXMKpG0+v23S1B1GDtwRDmHN9
d3M+OYh46+N/j3M+NqDq5kGyzyuZQR/cSTEMgErW3/3nOOOuri9WsWZPy816T46k0Jcy0hmwDTiG
i1LgS/S8IsPRMOKnDzDAIgVNtf8GD3E/z5MzKkKVQxkUrHJpmIl+hvOzREAw35Sl/TzzJoYlpOBE
RErI2k9bbGXNDxIXxNLnBsfnk9usrIhsQURgoB7h6z1ZQh/N8HzcG5yE3qnvKhVkvsZ7bPeOUiD2
0EnVT7JuAWLKjzErRQJisdoz61pvxjk5tyngCgD3wyzwJbvM5MRVtOe3X8p5c4zex6anpYLIXOB1
N7OTk6oMcapoHSzWdKOboZ1bjd29plQ7/QV6yKpQafq4XIodqC6JtjpKB2WlGpEh7hcc/vzxuRn6
5NDyIErivBgfEgLxsjObVecQNIZY/na7FdYZWac6kEXs/6AOO3+F3pienNw8kEd5a5jOjRfg2dBX
kVpFj4CXtY+L/VczEf/dhE+OqugITdeU7DjO4KlJztA7lhRSsEYoH+RFJtzf2bP7fTw5ojwjMGmW
jdZA7pbAD7LPb+sSMMfjWBXVH991SxM5ZTqTPIlxHWfAqdnheaGSBhU2dPSM/TxgDFlw8zMY97ux
qdz9JacWajEIBZyeusvXYHkhxEI3EZrZ0HZME8PXldXC+H4XBO4tTt6tqReGfljBooQC0rtphSt7
wcJsPPJvK05p+cuhitWohYVMNyXbJdzeMPZrPHcQ+SwlO+fvyRtjE2/jC1IhSAmWq9HVdUl4qp9/
4oMnVbcYK7Jjk9EZfYk5fD44uTE7cTmeFgc8F8JsTDa7HZpJEA+ZK1Un5A/ZtjqeemvbNb/spWac
JRejTlxMJCgqdCFh+OW6QUhimhw8THphDGL92Rp4Va6fGT2hEQ3o0l5dOIdTWb2gispWbGE6Jd6T
TDmCjgVcJlvAJI0Pgz4j1XdU/4sn4K2r+SVN0KsBctkwCtFt/Yq1Pcf0tLIc09rzQFUtbN2lIU5c
TeCFkSbWcDWbjdzSAgXisRL937RH3B3CKcNYJRUq6Nh48ey9ec/8l4waKvPWks1xaaP+wB9/PfH+
bVRt4mA6jWNkNhSwX7ytdAj36K3e1S/FltM/VzntKnI64X7c7nm04u9lgnB+ayjWm0MKf2T+CD//
/2Z4mjYL3JYb6vG88gZHsJwkpNYWXbueIZ4em5qBJt1P8iT+qRKJk7sak4wTyhD2w1x1hBCfYrte
Ogs9msfvpSOy4Fy1iTdqgPeK2ETCmyUzo4NU7dkV8Aw2ZXRNbzfP4N1xde2N2ZZLRYgfpOSjdZ44
pCBwpSKqMNiwILpCWFox+slEcrK2cocA3wvc8lgPAkoW52ijb57tZ/r29orQZKBve0CMHs/+DFL2
fvYnjsoT88LLWNwC8i43Phm8XFac1RgU2ZOafD02thQBTisjKpuVXl9i3sPvlNQGEm4muLBWvgU9
E/7P29iuqGyRzNBt+oF8MBzl4w8YZ/fR7E8CItmD2mwfiLhUP/+Ei0Sw4xl99OsTr1QKqdC6LdY2
wLEl4Gcz9h/G4wEsPBbAfHkfiHRD5XeQVccI3I2Zk3Ag0ZNH0VbCoGzIkLa28AirTgExcs1mSXJZ
ODrjDP0aI0RhZcgMQCaEnfgp1qldH3zjOKzJVvoU/4A1asHCbFhyY2ES+BS9UAETAAuhB4ngbVPr
PUOhrPPyeCbnA8gbOxO3wzSO4gkD9iJLUX80rKfXV46O4EvEqksP9pnaI07ZjbGJw4mrNOXH59a5
0iDcc1Ch3XvhBgTJiVGe+00NQC1LHg9wPLiPVmriaTS1b5KSwzz639cyekmZdb3EDD//Vr4Z1sR5
FF5QOlysopJLriMN1shfcbpcRpKkheVa2neTdxPbVa5c9pjAjZ/ow0bUB1XXF6PUpb038Q8JHwaR
xyljuHhFr1HHkuizM0CP4evfra2BzOhlEY84bxOKJbwsoBg0Za1gAw1XkehJ6NnSowMcIS6i73aD
R4z9tVjwHw/P703x/4xNG7cKqWHSNoS2EjrEd3qkIjOoEgruikVLs1csVL7/77CmPVy52nO8C2Vi
vC7QiKSR9LrI4zgD0xpP1T8bE1fRF2A7lnjnJ4Xx3ngE4AmLJ2uQE0XWwv6bK9rc2Zq4i3SoOLV3
YEuzd7oAXJbJrzojftvXS63iwvzJ/TesibMAJCTJWZ6BB8QijaWp98OuNrKVXlLzfDqdLI1mxtba
vtXbPVgs1t/fYAhc7DOZgfzfz+7EgXSa47lOgY2pmcnYRe6szHrFb5ZAhDNco/d2Jk4k9MW6DhwX
B2DT6DkuMuSQwdKRbJAPQu1oTZ8TejzqS0Rb85HPze6ZuBSuhUi80GN8L9fdVTHr3XDcX8btQxdf
R3Pea4T5yJBdhSLdtCevqZtccNpIOpdrlENTIvdIjzAv/kq8ItBCsPm10R97/3GPTA86r6CtW+OR
G4UYEP7/bZGTzbOiiAXpLMop4SXQVy/BeMZoZmoBalVACaL+JkAg8t6ClLjgd2bHMZGMIwWhH9zf
pTtsNty5NTLZG03tRYzapBL604n+Xn6Ee5ZeN/H37uoDJ4VUj95v/wf0t3Nu8tbsZGuIYio72TCa
3VW654+N/yW6np1zRUrdAhmUUdE1NuXX40WbzZLc2p3cP2JaD0zbx6PTVDDeH7IkcEpujQt47ZaC
krlNeWtsEq6yqVpVRZxJ56Gmar6PnfXw4UWWpi8xUsyetH+WfgWtVSk1Ds+P03kFFlp4Dbfr5gL2
waURzabpbg1NotMmDiWojcFQiEoQGIRN5NPB7ms9oYuBN6VlLqPxB//zIQCO7/4QBKJaifW4YCEB
EyFQ3vT7a5mFYnECJ5dPoWVNVOLBCjOFflUtBeVuBTCubOOdIICj60sz+dP0+WhgkztoCNwaio2w
iFz9dSchVX1lbDaHrpYu/6G6/TJy1fZr/G0d0Wl7uayNgb4mEUDZFPQ2S98ze9XfruzE2whC3jW9
gO9B1cmMjdTqTo1hC+3is2BuRSHMCN4mVIAAMJisKDTZwxqi9jDEJGSnXXnQyZou6gPPS4d9LvC7
tTRZVLGBPENQw9LwjPCZiahCNLOBpwEMFO50TGQTbKYFFzN36m+tThZW4/tY6fJOOgca6UM9ttgK
qbPhCfWekQ2LR/b3a6neMv7mdDNBaFMFMBm66tCJvz8lTY3+0aKXpPP1yoFuKQXgkXDEMyVNz+y8
0B1iSMjEHmltg7/f/lqSt+aWPmCyqI3oIEyE6PsZeEznI85M/tzYrEfd+ENkKfC1KToJ+twSfOvx
dM9eYLdDnyxyUHQMBM0w9KTU8xdUaNk3jW63NVLPCDWIYr1SFrhI7zgs6VjNPnBvTU9WGglZV448
mM7+8EZXnEV+JQPqXjvAwbU6/6a+aRplnU0ItHi0Tp//q0qqMqKKseicwk2h/qyWYOCDpyARDVKv
w+4lPblHLyKXS/vqoa75tTDXcwfq1t5kwHGMfo5agb1NkCE+9zgq6w1x0AiYvQLOjPx3b27By6xt
JTCXpoZn9Wj9soX/orMNUs8CL4qj6uUYhd3vd7dlw5G8TzlH6FuCMr2nHFtTWldjbaW328/jURwI
gDtL52zmbN/ZnYQPcaF4DrrbFDzHwUsN0oxrjpbW8+eAs3YSV+L5TwLm3/Xwvq52NrP6VhZ7xZa+
YBJT5BUPej8eX+Da0ivakD/R03p8uYrr66Zcf7lmby8s+twuHzsDIL4BtSNIm07G3Gfg1YgBEzu3
4ZN/5nUUdPpNbI5pnGO58Szp7fEu++HqmDizO4OTIfZRAuX1hsEuA7abi6lHD53u22xjMJd49bF+
dvbPa4N4Lz/1JYAGABmoQFgdoodg4VPGS2/yKVBnhFAvhHHRHDFlbihTRe0gmcycVdcMuxjKU2f1
s2Cswn+S0KfEZetWeEsHhUjtd5yaYX0MWt3XOuKzGcn4jzzbSUFBArjACEygdhhsIdMTJ4dGpU23
YqKa8uq5YPbeYOSg/f0bL+FF557Vt0P4qYvcvFP6LO2rTC6YM/dcfgvVChJFoPyttZ3DGdmRWeUO
berz43mbCxPvjE7uo36QuVaNc+bMsHqB2MkMvhjOkDYDwhmTEvVAuR17vrDAshyX0Jhzz+o745O7
KPJixYs0jDipATZ+DiNWd59k4dRnepoXJGNOfLKQ9p5pAMAR+bdRppQRuaDmYqdmzFniaV6ajko5
nmj132bzCcpg4W9erOo/DvmjSGQQ4RPzgFuKOxb2qjhxzkPEoPONx5wLPA14+vd0GEuTmdExBtpI
oUdhLyzyOI93hwOnAn1JKgfRWHRfTeF2aq2yDFt0ztlVqblL99mzaASmopAI9cK9QRsDiB4aHxYO
5c+OfWR3srmKTA0kSJY555JbVa/Fxh2hJaeSCjYSKfp5x6KgFpnEKk3rnOim5VoBwufAWz1HhiYD
vJlYERWeHs/G7wT0z2yg2wYTAXKmqZuU2LSTZYd3zvmL5kNKLSTNJ4pPn3msF9ozw9ZEzhZin987
fWJz4inVpnISTxQAtFb+CBvtKNH1ZYny6ndJ6d7Ir4xmCu5QdN45ZyTJYhuXnkKum0xvPEN+Ci00
26hPimNIPWFBC2TiBkaR7xs0Evzwv97h45cAWg+9MOgb4l/ub30t75uIT2QMV3BQ8D98HkZC6aDU
EwcdNmuvW9hpv7PvE4OT+WVzqfDiRnLOXWFXFcDWzVe9U3aDUez38Rku2/SRHeTtBbu/EZf3dqda
G0mTJQ5m3Dlvwu/NNdynJDa8hITvjvka+iNYDiiD8fWiPR2fo+PzcWEvz57sfxOtTE6YGqURJ5Sq
c04lwpakYkllMMf4CVENHPZjY7/7R8bBol9VhO68DDm7SQaqdmutYkWPOW9EyzkGT8nWMXoSGMA0
UXENmnDgTCGK4VoD+oHe4masz6OX6/n78Xf8jnMm3zGJKTl01KUpxzigE7DCnKSKwW9pqPu6b34H
RpWT741sPLb5u5F2YnOyo1WP4SC85zJnPUrBKNttzejP2fRDcl7tSAupU/Ihmza/WfevR9uODOXj
o9c/LohylyLbcStPnaoCxW3A/bnxPTG5PTQ3d0unR6SD3pEXF0nA4dwcvGu8F2m4Vq12B43sdWSU
eEqKtrau3oN1Qdc5R/SlrrZZr3b7KZNMRC90BePU+JQysqXqtWOpJGzaZ5cjQYdu+yXp199vVw3S
Pzy6h6Vx7Gh0uHcrmdpWkB/CKUecUu/hR40OQheoSXkoEC1E079eUKMt3JYKJO1hdBpQxqwSp5qM
TSZVtAc/XbJhVPRC7bWFCOx3ovPHEDokIW0nYFUng6r8oC5yJUBAQvT4VL83IdKr8kH6/uD1yGgu
NlL+yiKZwO8s0r3ZKWiwCZUUKc+QQX5VDzGXYkC2uSmbCNqXJJbmHIfGS5CFggg4NCSnlGBh12pp
kMJWM2I7jo1tCnZ7Cd/Po78gAPNA+st4Fl/TA+pVgNV84ti0m5ou4Yvnrv67DxHuN1Cq5kqdJviQ
XCbiPtDWsmPwtFOPtfKnonFNsnZBdPp39nCc55uxT45rmPVsN4Qw+bLZdXr2ZZrv77vNZmNnYLMr
DwlOsUwP/d9zmZP6YsRnbswK5G+4npPlJO1obeI88AoHt8KoPcyh9ep+AjguDVGAkZhz5Bp1Bv6q
Desesop4mllrlhpRudv7b1pH28YqNfOxE/0de49zgSsE6VKAJtB/PLGeaaJX1y2cqEKcXYIeJZ+6
gd6aPDh9v9JRE2SJ4nx2wDArowuZ54Qfl3LzqEoCJgwh3s2cU+7QYGrZdFGc8ld5Fz8vQVeex9MT
ypfydE4zx+36uvYuvLoHyIDGwUoIjxlzlUWQ3yYmQ2NDBh2A474kwpu6EQaKCe6ztcRvpMCAOvdC
tDl73kbVWyjUg0VD/XE5N4PmNa5IfWA6LgNz9KpVlx/F9tJ1ryWyexlVU8rnL3xfEaG8NrweDIrR
DGR4CdoPRaENepQVN9WFgWTRX6alvubTITVbeacIegOMoV8txYtj5DDdlphESQDIXuFB3nC/MVwl
c8TIb9yLYCoOtBCiq6ggYKwSMtRETKkqGElh5S7t8USLnyJ3IaT4CUinHwBCBUkWJR4EEVPMoVK1
cRnlkneJE9TwnlQw8OuI45JV+1GJevsxgHlaL1+GbMflb1UGogwZzPLKZ5pSQFeCPNAlMwZLgalW
tBbG3KZopMzHcMovsUY5l7DySdSIbzS9wUpGrJisQDnL2Woq1cwuXMmv2UCHvb+qITbvEU7T07Un
mw461L8cJCLO1c6hkBwKYiIwpPZ176OF9pfz9fiIzrorDVrWKiBN466exFZeWTsS68jehQmod8hJ
cOWpuvZopJtghKc4QLoBPGJCng6iHtmhbmSndWh+KB+2spL0ytTs1l1M78xcksqPtDFKxmg5RI/V
/QaJeU9U3F7EGRt2XEb8gWZPtcISqXDtPN81Oz+mTETSZzXVE8aWnOeiI82pkmktLp2u3y4F3wI3
piEMRhZ/Ggb3qHIlQx/4lwqdydmq5/ToAyuc/5UCsw8h0B2eC5fynM5I6zEOakkZNKRHScH1DT4y
mZUm0SQ0uOa1ZZaiw9/OCAlm/IGzhLgF1ejJREEdPEzb2L94K+bqmanzVAY2+13i6b13cpKhqTol
IfNn+BuH7wG70wI0C7A2/78GQWv4DhFbCO3VkCUTJvFy2nVyUbWFf4n6J+0Zx0faxheUGer+yNQ+
WHzM4q+MDPygs6qVPyvNwr078zID0QwqLNx4zUEZbTIRPhMPBecxwSUHwKCh5UBThaZ/S+c1NZh+
0+ZgFNk2pKj3CFeZ4tSlZu4akDxPP91DKO0cBmGfWQaH4FQVVFpIQvwO4u+/btxjNx666LxyEMav
q9Cu69HAx8UEFzzstPTksKSp9MfneuaBrOBGQAVCgJLyyCFzbzAvhrqvBi++BPw2gx7GB+sYdaDn
7CbdOY4JF+Of2cLmBOJd0oAOOXGXEAy/E5wayEYEYOMlFhUwbhoGOkkRsI0QJpfaSqB28+S8AeIF
76q3r/UqurDuwrUyc1Dv7E22QCxnVecEsJew3xquOyAnH8/quInvb41xQCJid0RSsjRtG+nihFNc
LUkuYK90IQj83X7+D7rTxqjokZXJXuEcdFXKbpFcGnVVH7uNYFYbbY1ktVvYqS5umHrh7Ix7YWpQ
0FQFIghAtPDTpALwHhUjCF56cYrvyjO76qVJt49nbubpCC7RGxvjoG8OQOqP2rg5bGSra8UTNtjI
Z8ZiN0WPqtRjW3OrJOJxBXetiJIyRbg7WuzyVVOlF8QSdW8g25WAd7w0uBdmsZNwbq1ubU2OWdbk
QSQNZXpR/rQF/A5hN563DYMXpjrI17KmZWNGqfF4gDN5VgSeiG9ldP7jVvphoriZzKDOhUTzlezi
NbQZEEAo1zBZNYwJ2WFP2DalHocG+yR859FAkM+uwrNb28zR1baM9O5zAeE5kru2CjhWS6RA52Ma
JbaiXCvmpS5XQ2mo5arxkW1Z94hM0KLXI04MaFo/O0u50t+7DzlKXF7jsUI4PX0PZ4nQeNCzzy+e
r0vSe5rsxHrhIfLb+8IEcgjIIMg8XtxjOHozX1FSOoyjDfkFbN+k654LwAz8E9tKdr9KjvLp8fLM
PHtUAJ4FGexSiBuQubg3BzSc0LNsmV+QDG1qonC0WXmF5dV7eVXqxYk7SWjM1sIQ8eaXnFvM0mEb
Hd39gcYH4DRryN4hXpnSXgRB3Mac32G8HcB2oERzkf4Hcrglzc4pqfZU25m4cOP85vTS7o1OYnql
a1mgN2F01535y6f5GTxHgx5tODDOrCs0dpgGVSyQnDxLKxo09uNJn1tibXxN4NxDd2x66LOycQSu
rfKLNOiZQ9pOtcIOqGJN05MPv6JSydLHFn+YmH/NssxjpsFowoE38H6ZI02onLzuodGkC52Zoq6Y
JBzheEP9zl9qUBXlRDMShjqsHiUG55t1SlqRDifgbIi/6WWaoPL2kQfI4fK9jsgsQqtRAdEgjxYR
HVxaPnV/k4x2gIzUqwzstz6th13n2UVsy598SRvGzjMjw9tkkTnrt/YAHpIj6RwGpoCkbbqJuI73
1aGRiosnELaKaFS8BjF1c7MIeyq0735qsc6L5pnhWy+dOlEX22fhL4pMkgTSfppoYHAzBdXQYjtA
eacE4LpYNYBR8TqLpyhKYYqtdbqnbGpOTzUT/1FCPvvxIv00300W6W4Uk13J5VEms5JcXNDS7mu6
AsCRshPAyjVsy+/hE2gJlIAcK/kLLXD3bVBXQWByiuX0VFHtMqDhsOZZq9d7WQ8qu00sbXiK2K3I
GGlmFg71TpJwSJ+Ud/8kZIYvvLotFCVRWO4N9yD+qRxDSbfQSHReO2ZTWIK8lrWjgkfd3zywilhn
/JdQs8rwEHLmwNhOaPISLfYp3tzZvg8yI2xyKnpksNAo4eFXvDUjkUCmAsxvy9xgC5NraN8+eZ+1
p+caj1QO/npqgX31pIXp/N3bOdkU431440n9qhTkQhWLC78OVjvmeqitOCcRcmkWq4O80yMyQlsy
/M0g2YvXq5FYheWbS+V/aVy26bLKaBpAdAkiFO7nNXDzHXnDeCAmU4uLcGi/lT/pPt9XK8/kQALh
nuOtmUBr5tDTwQz3LlF2khXsoaCK9PwlIq8UbJeQJGKhQYZeQ5a+QMv3YksWb/qHYOH1OJOCVLnb
L508jPoiFcKSUYoLq5Q0Kb/Hdm35OTlJFlY1NL0le7+jn3t7k/RynnWCULiYGe5QmCXqNaNi7QBa
EFX3TGflmNxePETQLq4XPPBMmebO8rQcKSSsHMNnYG8cwxd300in4U3ctSotSyLXb0O/QtyR6kG4
TiVsDf758VHnZ26925kWJke9DWUH2x8zrdk89V3aIekMNNDVxUkgvomanC6s0k1CpTeHluvUSDfC
agSnPP6O/7A3ZZDJohkMxHyTFZBQCW3jePyOTf4hH0vabRK9GExexutzg+PCjnqP0SpLSP3NvmZP
Xa7nSLTsqy82oNofxY7jmEjr3EobIwiJQ5iSaDllwGxUm+OuCQ/tmeGsdtg6tNJjvdm7PKk/g2MD
J7IOdUdZGNNM+I61VQRgCoCm4JWfUvTNeePaPtJixS8vfat7HYLHbznVqJpEds1vWTanQc7sC+V/
/WqGVcRQyCmoGpIvkxVV2SaWfMnBXhYNJyL1S9d5RHn3Nm7zLC8xus5Um0ZrCtLUKh7Nyo/vuxlj
LvKA5DBBefGQ3Sn/ehVvytWuSF8BDBIzewj+SI1PKsHyoVhQ0yTiFyKK2aN78wGTXFzg1V7LpmF5
EcNVBJAowu5VFa7UctMteImZtN/9WCdeSR6SwhNUjJVd75hDcB5M9uMA6iCZxnY1trIh41eNbfv0
tQaVT7zCW41ENKGV8ZGR3PyOVjaUE3BVUddcelXNvAjuFmJygNAxKPSxOH5cuOIyOw5EInenx6f0
BwMzvUEUpBfxIEBvyq9TKicy0p6V+7Ojg/Itl86RZEuH/8Pcly3HjhxZ/kpZvaMagR1jLZkNltyT
ZJKZJO99gZH3ktjXQASWsf73PsFbrcoEc4gpPY21WhJFFjxWdw/348fzFPyr5skYtjVbStXCBJOQ
BMTEvm4Rp/Xb/lsPXsRhKce3Xw/oSsQGTiRgfKAUthDw/Hj0nR8/K8wGbmD3TZhwFt30iw5+H7ym
Fj1Apd2IFj667Fo2QDyOFNxlrv4z2xRzAM5rZxBPS7AygnUTnvQk+AC0slHVeoszCM5+Vi+C6HEs
fwQUAIOgn3mnXJOFOlrTNEW7YG0au6yrNO06I2pPwGO3P+DISIhwI1iI/AMi3zPLq1zxGCyBTAVI
xYRTO3kDRiblfTnW7UntthZ5tt4lcA6bJsh/nDRcqjp1rdCvabpR0pnwyrX3IDkXPbnXxKjyKi6q
9tT8IK+pqrrq4Gm6W7YWyKNilzpM88oHQ1/2N1SL3QIog7LZWnMP7SspYCDCzpZgcunLoivR1Ji2
J3QWXh+TBx1q7pu5fLAQLL41PWXmil1VqOfyJveYa1VYyQTyAnmDZoOpsq/RY7ZKkHE5tN3aYi5J
HZm4Jl+ZR5vPaNOrnpdNVIG7/zAgkx231TEopZa1J5YjoVJtK83Xajfo91Wr+42duJSgDKB2AuM4
c9bEl6e65VzyZMOHghmEosTolNDOYQWcYjN389EPZWQC31Lqje1LUf/IhwfKtoq9DoenvHX7b18P
4zMDjEgFwkNWoVNkWf1wmM40SkqiXs9MLMAAJ/gOLOiapxRuvR8Sxz5V39+tm4OOHE68IO5JX+db
y0985tCVvlbmroCY8acVQZpNQyRYsFaK23k2lCiNmVqXUOk8/T7see0jzGiJyMjQoZnm+CKV21Rb
m5EbP5Nbq/PKavX1Ynx4f59GANZRBAgsWHdzsieKaLuu0JyeyHPp63cdAoKtkjma7MvxFu8UQJzo
Enhh2i+GLbhFlkGGlHzy1uK1tWka5MHiZzTc3Uehq/euGS8BH+Td4etRXtOIiOn9a5CTG1oFtWIn
OpapKZ2hdmNY13xbV0jThi68xq+FfS6tEucDCXoUp8g4rtO4r05y9DelDUygC4Isw1mPqBfAQ9Mb
ntPjsI58hP5m8lVXb8aZyMk5YGaRgr2K0lObIpqIh2sU3BSJl5gzj4ErCcTLuYnHwtmBa1hSovf4
x9xsUI1UO4ayONVD1N5HXcQazKU7FURnmV+AUvrrdb26iQLR+1HSDmLIS9FZkXGzYpyerA257cLM
bUZISdhtZs4YUGGMP53pM0kT/5iMXWVnESS1BYjku0LSFyGtn76ezpU0jljKv+Yz2bNQTQjXQKZ2
QkjtJL0a70m9KoDhUHdG4cjlOtrTYCaYeMUDBFe9RohBbF1BX47LJWRdHGom10FP3UZ+At2YVt90
deaMfDxIJ8t3IWWiEljQWzFIsuip2wyu5rO3WnBhVx5b1X7rZXfhVn3tEZQjrrzgbox/V91uzX15
3aMOtr9JH+YQ8leODk4NCH1FtsxCDd7lvO1GR+Q2kegp655iE622+YGjLDVeqHhDd7z/d5b5TNzk
/HRxlNWjFNBTXbyxEs1VrNcqjWeuw9W91FAQJLbTQCPsyznBA0/GFq15T8x20+A9V1FNkc4Bgq8J
IegfrqJ2EQF+fbKVFemZNCQJO4WBH2romNuC7HyurOzqgQHsB+VcSL8o1tSGSI2hSfAU2anxsnXv
EU97i8BBOqIstUGZpG+tYzdfW7fpGk/G6B4s46A3dNVbQCt8baV4jfP+9d28gvwBxB9xfhmhBmR5
p3Ewuwssuy5LdiKFUy/rE3mVmRf6tksXLWJcpougNAqONRk0Hp6+26Lwylxo7pajMKx36m02Z+iv
neDzAU1220xHmxVawU4muY8Nt8y2UreJ09izEifUQgdwNIQzFrnlKGq3GZ+VpYFmG4/GMKMarxkA
NDCybYFbBgJt+pDpSd9YnDfstM2RaAd32JrfjivzfrgdUA2N4Hrm5w7fedWG7JsZM35FL1/IFqf1
zPgEam3xVMau9Eiqj2Tf9uWM7Rbneaq60DJJAN3QvcQ0Jzp5GDVa5SNjJzUH0Kzft9U2YKuM3mnB
YuaICSVwLsoGPAsFNAQ5DqD48F8uJxNzYplMC7tT2HntM+BMgGQtAawoQP64RyHnsAvBRmO5nbdC
YvFr4Z/iTsg/aKjbADJJtDMyp6jVsS+1scpqfiyT9fOIK9a+Brcg++525Yw1mB7cD0kGsoRoyoIY
0LTLJ89YUGaJwo4sc5Qu31SdvI8SdBKL2kMyrIGcnVnY6SH5JRC8dwI2g+K9icoyYllJ2sZiR0lB
PBh1g1yjM/r9qgiBG0fqHZicKSgHrcSzIrVjfsxyZHqVCMUvf1O5f0wCxYeAH+k2EuGTJ55hR1KR
xw0/ktFYSPZdraZOGNYz8/iUdhBiACHB1og6R9lWL88gMxjhoxDTeMay2VlLa2NtukdrE66IV3iS
b/oxetrUa+Lay3Jd3bB1tFKcDvpu5kBODY0YCdBymqwhLQbW78mEyWjREc4SPyLREq/worJAR+Dk
EtolbSN5Je+Ucs1eyy1F9uPvi7ZsxGXQxAKBGYxjsghylliNnfZHA5mE2B/2JbrDJzfsPtUedHrU
2Jore0O50ws/uQHT3oz8qcrBzC1gqxAeVWHE0btoIt6uojop6/4Yx5FbS8A9Widko6i2pubMy1UV
+3mpc4QsFYUdwHEAHzrZb6vTpC4MGWSZsgPTaicHje81JOsk1DRDnyP7ZfLcS/CCM8xlrkUub38G
1DfUxhmap4hu0uqxo9sMte7qNiXLsvCDxKla1yAbwHAfSLsxSp+kQDvW2pzt+awyL4c/2Sm9CTqp
MbFUrblWUANLHGT8wvvUfs9Sx1adzHaz7//O6SAA1WoAU+CATg5mHGlBGkW8P6aW19IV9VW2rbZ8
o2h+9VSShwE8Sfaapzf6NwZ04L8jHV1m8LiGJ2JPHVfU+remPLb9kTX3Ws/cBvXHQ+DgOjsBYI8q
cZRqVVgN4jBrKfFJ6ZbdI7H6mXGIhb08NzZqoWESoSXgbWqTM2oAMYOHZS8f5SqV3ErRcviaQzGj
BMTr40IKEBwAWoPxX0adCLKQlzehLhVp6FGSfcys1FGz/TAsOvmOJP7Xi/qpVhe3DXKQg/+QAy1+
KQfHKEhj/PrY39oPZePQTb+mLtLBx2BnSU4TOnyT73bfuvWwjTYxmdHtnyzih3gThhdAKhEyvRTP
TY7OeiXE67uw38edX8XfOEE6kQhA7jgz20/pw4/ZavBioV91DQjOS3EDM3q8RiCOVMearMx6RQs/
V9GHKXFiarrtWK0iNFGmebVPGHuJa/qC/lduMizrOTV/dYeBmzQMHCQ85Ccrr45pURIxlr4BeXGf
Lcdk30h3qTo7a7GI07MEeKRqKKizg3qfLPKo1xoSpzE56tTXhkNx1ArXku7ze0Xk9yO8YZrBC9lt
LxEHICYvTfMZl/3aNqMQCdgZBbEK0AlcrrthBZXZVRk5Zt37aC/b7KAwiJTBPp8d9VqecXs+RSXF
PmNdLRSFoM+A8cmMlUOR9oEpg2gQfCjO4xYdbL7f3q6Paw5q6t0T8wD2dh4iFFGuDo9fX6lr+3ou
e7LauUoVO4zEze1vGH1stjVA/+24/FrKJ3zexxQtHbA2OHcix3S5pCzJ4641C3LcY25gh9SWeOeg
vZ2zKN0lyP6XyxQM0esjcVJ/dMBmd1J9/OtFVN0PzvsshdCnh+uvAcGHAqsPtnqKjuJmkGS1EchH
j4NSuXSP3/ffn5/3qTu6bNEtay+7aZbb1cPDzc0BbFtPX6/Hp8SDEA8dhq6ktoXWh5+qZjuAkfuU
kqNJfXrKQdeQGY2rIv6eFDXaHaqOAg/ywMdvuVls7Jks8qc45y/xH54byNo+cXDlAw/hWjbkqCKk
mQHe3ayaKANe6WDz732Xo1D51Cu63+poVph6anesc9EJ7etVEDpjetMFd6wC7aZqAAZcHgoTZUlp
pPXkqBiLMvPrDlntl+pRSRe8O8VwZr4W95GSn8oDFB9KDCWUyOZNdFjDdItWKSFHo7xJCbqgLsfe
hjW+QX/4tkMFwKiv1Mzrg4UdeLQ6JY8aOt4Z6bI3jmruGOHO0N0ezYeS0Ze5i/5wefMKbFe2Lvv9
SAtnyP1qrvHfp5yR2Cs4l9gsaCS835XLVRr6FsweDa4OfIXoedzGSIppKwKGrYd3MCF+vUZXlK+J
TCBwyYiBk08EKsC9pZmEnrRH9RnIdHBQv339/StbfvH9yRaMRlgXatyCQ/0nwh86anXXfGvpy9XX
Yj555iKH+tc0pv6IjdRKwgdM4zveIN7gsZn7O7NMU2BNbg5hXUv4PvECz96Tb18P/1OiDnt+Mf7J
nrf6wGWD4/uCH9LE/3c32oavnSh2yxlZVwzAhajJw8JWu8qsbIgK9q+xr++Tw9dzmVsq4aCeRX6q
ONDVQXxfeY8WyNXP1tnMCRC/PxMQDyljujhSqYN6NGfcWSg38tgOdffvgndgnhVu5hB/ULaeSRyD
qOiAXdPQfoiiy5vt3BIHLzCAQ34AS+cPi/5m9T4HorrilFzskzjyZ0JRoqg2eY5ponmF4UovK+v+
59c7dc0oQccgvITwIF5M0zdmKhk07UXzrL28Lx6IW264w+4SNJHbdjNZrysX9ELU5FQkcdybWjGg
ldu3dGv6Wuwo2zmi1TkZk4Nhc0QrIhUy5NqlrhPdsLkFEwZqYlAsvK7wIEDlC97kk7sTZabcShkR
Rw+IOheggSUoagdnTs6n17MoITuTM1ktdIJQNAlm9Bgiba29rMO1ukzvAKG9mWN5EF/6akaTNZPS
KmiKGDMCG38w8xS9uh9ns5j4gHgg6WWa4Ns5dYCN7Xaz8aC5dZrcEa3Um4qKfkpH9HW9B3RcW6io
Kyju5y7jFQ1wsSHisp5dRgOw9maMIGgb3i9eU1f1O2/GObpy3y9EiCGciQh1VCskErj9jc0+3AYe
97u1PGMmr+j+cxlTgFUCdlQjARXiMb5ny+zR9ubacl4VABcbVEPwsc2pm2smoRIAWAV3wiFeCODz
1xpr7vOTBzJ6FlWlluPz9D25K5fjgNboX0u45n0Be/bXDCaW2AqI0gZQAKJgv3Rwqu57521jLx9W
2cyGz01mokzMoSx4j0jn0dMRPWFueZyZytXbgQazyDyiHuRTkCZL84gzAj57cLiWTuy8UU+Z7et2
xRqL4Pe/hEy2pC2GmmcdhERe5dt/O4woFOHZ1ye7IZu1Xg8MXy/xUlbcBeh2dDSpmvOCPyX44X9d
yJnsRZjEPKUF+N09dAU+PBZrfUFWpJslQ76qR87mM1Hs3ah2UFqYj/BdcnSEP1ZLb2bbr6rdMxkT
lY79kMs4wVweHxGWB/ID/gp6ebeho+wOh8McVPUTtm+6duKcnyku24jboId1P8ar9d68d08P6JG0
fb7xdqf3r6d2VUWezWyi7suxaro4teFaHrKFtt6N4HCbm87c6k00vRalZWK1mE2ypk6827wfvp7D
NVf/4qhN9PyAsmS00cX27LfhTbE+Hu9b8D04M2KuHzQb5GeghlSAw7/clDG1iqbVddGZtEB15BsK
Y07lHMveNSFER1oNRh6sclN0HQfLSGKVEYh1XWs5+AQvI7AAOM2MH3FNUZ6LmV6aChVmA0NHBGsZ
r/BWX4YzwONr5+pcwOTGBDQ0pXaEAKBg3uuT8vwj2Qxz1/KaNj4XMrkmQdm1Qy9DiJyhHyN11EO5
Nm7JJvToqvw37Py5rMlFSWpwHRk9ZClLsgtW5XrOnb++JcgBmsiFAXkx0frgPQKrc4/+HqONOlJH
WycjfKKZm3LteIH4QkcEEREc+6M870yxtAZP0iZQVbyAnlWveSq2iMa4lYuYKLTYFm1RH/8diYi5
WMCeI/w+jfePcji0JdoqHGOn3DvhpuyX/YbfuCsgDw+691NaMLe/ndutTz0whAYFU8+/xE6OxlAG
SSAllopeFJ4uO8lDgdI3sNt57wfwu72/o/IQ/0dXFrCpOjjN5rzbj2js9BVwPoDJeZHRE5WbJQaA
lR4XMIGPj62X7k3fubu7vyc3D++RH/nvq59fr7cizPcnuQKiglJdUXUyudkFD7pcrhJhDiEZtZX5
yQBnbgVq5s2N6xNsd3BMkK8DhtiZnfW119wHSOVP6ZNrr3MlTloF0h8fIX27IKkbrI11uPy2QZnc
AzhvY69YzgHcrvoa52Inu42uFqQ1KMQGoAWzfhYbNCwVHVy+Xturl+dsaSdb2seVJocNpMiGdytY
SHsHz0gSzTixV2MI57OZ2EuTtkzKOOTQDTgRS2ff3bO9nnnAVh1+zuhQ7ZpxPhc2sWppm7aSnkGY
theBsi5z1FVwZ9+/gmHse+cnT4EHd11UfPeYMd/mxl1JBAdz5cYVmji1jnRXvIECNPQe3jenlxNS
DTOGVxeu4qczjfwr0sBI8OjGRDW2QWfoqdX9cvGen7O1iSCV6VhLwQfar8RWHNdr7W4ggKDLbpr7
zo8fKcjK0Qa4WVV+C7gl9RLfwvHfrH6+i4BWuCjc92r5/v5zVuddVz4I/gPSoAPRMQXhqEqYlUOO
IBD1lUO169EM51guo0X01KwXdEmdcB38KJaqu4lvwa/olR5KttdfH9Zr+QnUnP01iMkpSvq8TMcM
g1Bvs52KYtbsId+nJ3tfQ1q4iLb13Ry1otAtn/YJIAXkHFHthifSpYdUd2ajVvWIkG7FK1cQQ7lw
pKqZa3jV3VOJKsMHQzsq0AFeiqk6q0QRX43OUc8ofl2P604DPMMDuMqfOXlXHfFzURPFonSSauRm
qR0BURvX+lOxjlxSL+3v72YCEKbigGbn3VqEnjFDfXTNfzoXPNE13AIhqzpW2rHZxT5un2ugYGBO
oX0GwqEDF4yUAnCaLQMLNXmjNTSJgT0yx2NFa0cfnpL2YUiWtaYvn/oM0GTSOFoxl7K6MjWUCyH/
DQAe/nMK3S16bUh4y+Xj1tZ9ugx+gDaovJ1j6L5iiS6kTPRaprUVV/BuOyb6e/giMZejy8u4yPqf
w88WdBVmNJtl+mx6cdtFLQpYi3VdMSc3Ls15Zqp4jh4rtBsJMnVhj480Qq4d5XZh4Va8eQDYmmpu
oJ8iZTFz3z9P+FL6ZMJVW7O+5qQ7ytwbUf1Qt+oiKGOn0tZVq7mGuWpSZQtKphm5nw0I5Fo6qMxU
sDHK2sTh6LKBWYNVApY0LDK+kUzqjOUI1Gbla+lNNLw39iIJQR/Wb3UdPTts8x5Q3mVbugH/2bIZ
e3bFFcBwQAIoKoqBY/2wJWcerhaGipnaTX80f1DtMDaHelyV0nf+bnDQLjzAhrLVHD3kFTVxKXSy
BrEGv5dogGZJcutbhPoNc3i/q000p0xWw/AstaAJWltl91p6Q3LbEdASSrEzFi+Dtm+L08yeCIN4
qYgvxzPRkHLNuxinvz+OtTcUWzOFYSx9o0Cx5yEkd4OjJKU3i5P68C0/iwVJDegTEGKall6OWVfW
hHf9Ud4ooWtq9ybtl6GiL2n1PbG+qeaiNvKbJAMn/4ONesS+3Fd0nY5rle/VzM3ru550Thsd1WFp
aLdWXM+4VmLeXw1wsk88QkkblYEATDr1ubKlaBmzaCsVyjhzGz8VAgMZi2P411JMdsBMh0gCnWd/
DJvHNHgwwfeMKCjq8NNqIRlHE8WDg6cC9oQlyDdN7SrBXqL3CTk02QNRFnL4beZMXNNOJmB8KJhA
MhwFa5dWU4/HylJD0h/tLLZ6v8ir1A21VHuxB2tcFHr91gIbftvodeDLpN9KCVCSSGO/dJmV/wpC
/seP/n+Fb+XdryWn//xP/PyjrIYmDqN28uM//zejbfOSxS/Fbw5r3l7Yb+X7bw/tSxvTNv5B/1N8
7F//8D8vf8S3/pTlvbQvFz/4RRu3w4G9NcP9G2VZ+zEKjEr85f/rL397+/jKcaje/vH7j5IVrfha
GJfF73/+av3zH79/ROSBTkTRhiDNQkwYOvc/zuX9+cc3Lzm+83/u/Qf//tH3/uu3pzfavjXFbw9Y
mpfZT7690PYfv6v6Hx9ll7DUcK5QYoRL3+E7H78xRT0TlC86ewNNDy+lKJs2wq/UP4AotAXPAVCF
aFyIXacl+/iV8oeojkYRFgHJK+Di2u//M/SLDfxrQ38rWH5XxkVL//E7SK0v7tbVtTiPWTYtU5ss
bwiKCwPdaXR9FRIj8uOyGldxG2tO3PFoWeocTxnpkGj8MWCGx0KyRv/qZCOrEXqxMfRqaPQbxlPH
VFMPbCw3aU2z75bVo2+JBHrpfDACR1FCZcl74wm1eHhSZkm5GUhMHKsZtFsZ4HQ/icf3TA+/aVJU
LIbRAo94FnRO0Q+unOX3ImHv5GkUHFg7pKgVLmElSQantUX18NAVXmfbEQo2bSgIh5dNfd8okeGA
pYI7MYv75dDlnZOZpHdJkSzK3vSbgu0pevcubF48pUlU3WmxOri61ULRx82x1NSXqIlvity4lyMT
PAcy4Eq1Fbn445tSNW/GMn5s7fiQSGSHXOk+ipVlow+jn6eU7XRuNS7X1Q5VL6B51ZWEeY1pLzWZ
KX5B5b1a5e8y4h5uEybE1Xpll7NxN4xy76laPbg5t5jTyfIbjbIXGhg3YdTjLWJJEn4vpa7VNzp4
+jrqJtRaZ5XOfAKUxq6o9N4nfHAjmm7VCpidoLAf0gCYHdu6ZUo4LsGu0L81tH4HKIa6kR7qAiK7
bknm0TREEaH1UgX9OkCP8EDxStA01YKDVrP9LjBvizh7Z4jiOknFgKUuUFcAxpXq1gBhcMgyWXOS
JDPRJFbucpeGLQX+WR5AWSBpN0WT5i6Xk2apYQkdRrXGD+R+VVJiPnTk1UR/cpdFNN4McfQQhcoI
0kgoP0dvG+712GNWjslTHI+nPDKXNAbLjcvA6F0XfXk3RFq5a5uuuxv11HC41EmbsaDfKI3sZY42
nZaZ/eCFWi/aPIDlUgJf07m5sfQx8Zq6L7aUDDtTkoulxPsTbasB5emtpblKVbu9wtAoTUbnoGxl
m/ltmtBjQEYfGs5LZOYkzXvB4gX4kdxEbQFIxQQpU10Uf/u8QjFYWK3LMHab4XuNt2/Kaq+UDJcO
xaEtyBJdDh2OEvU6VNxC/sZLEL4kva83uS8FgskGm1GAJSbRcTnsu97KlmZzJ0f9sms3CeoD7ZuU
WUDVVY6hPmqxvi969Oy0QLEpSeRWvAKdtgt92WzcgvNlc/pQj3/LSuzjH01Jy/f20gD8f2kPBB/K
/139uy/Fy88LZS/+/pdul3TlD9FaB6RTQGbDkxb41l/KXSKiu9+f6txS/4CaB6wM8T1AawH7+5c6
18gfgBWrKmjHADsxEJP4G9p8gjXVBKMD4P4yCEzARo63zMRRsqpRlkqzCx9QtDiOwyuNInSe8Tgt
OMgucktnoN1FLUKXSk5WMlIVd0kY2TUKXJOwot2Co2nOABSswpOEgqUgpx36pYVSaMrL1hjV5CVr
05LGyxGg1qq8tbnWhMpKlSti0zUof/Uk36thgKSLa42mlCkHQxmt+EEe4Gi3np5KQzU+BAXT0H6p
YUpDbpIOQFFU14O6AT+FPOpRdvrnsOhA7TpZaAlpAE/MJMlumgdrkBQlBRMeq0s0Gy1oAq3SFEBa
ofAxIIGVmH4yWiPYPKS4kJtgBiT9Ebj6yx/VTOADUSAvSgqA+EcBqPDZzh4rOdyDqtCs8IkYYdHZ
TjVSboA7AG9Ls3DTog7DwpFYF9SvUq+PvebGkZIV/SJFl7b4kcdGV6IgSY8tLEmbk6DIPdYqQVH6
ITYHFWZcakO7cRp11MEsbrXMshs3tQIVi23ArGAHNEOpTfjkWd6plRuGZimjPjlkNZiMk6jLMK4Q
dNoYVyh1CvQeDRMVTZDtOg8U1Ar0QZWWPohgZfOgdnlomW46EG7+bMqUlCcN64jRFZIsPmg0pQzR
fRTyHIWsRpvhz3U9D1tlJdE0MB8kNTUp9cw6aGWyHdWxYOYyDaRS0xcoKderfB8WVVL9bOAisW4x
th2sr5doLADvfB1YHN+v61jifGf1WYFFSNs2wE9agjwk/kTXCky7roiMITR13WvSMutjItWuwWQx
/pixGNOOEkWvX88u/Z+O07mjhDt+9gQRWw7OZgV8+ui3gxfStMaySVvdyJKueRzVpg/NNXpBB2O3
kZOOG7oHLlsDxekwqenQrUuYJhxyqU27NlkR+FVGuvp6OJfBGAwHpYlA8wqyScE9PEXGxjoIqey+
D04ULKc4Gn0ih33kEaMbJCBxjV4sFe+ivIoOkgLaQ77rY1bA6Hw9jglRkRgItJ+BonzNEN0Gpv20
4KGhhUlFzZNZpqWe3/AGugZkhk0aG9oBubE4MJwQXFYZ2GeVdKxRuiIh3oGjFQ+W1g2LYGTiP3g3
2F3k5azSWxgpYFhV6TbvM269lmrLwnTfl4Ga7q08Jcbh61mIcODFfQYgGkB0XGdUFKqfCktBHgzd
pFcDgN91Ap5Eg48qllFjXWkPy0iltco3tlTQcrZ2l3xACy+EmwT6DVk9aBU8D6Y6G663xqJRDU9G
brAhODJ0bzbhmFCjxh4GaiaEmzEXd0ArG3AUuLJEuV3vi1GnhXpTKWOPGxHFAOaGPuckGpEkoiUR
5yKUoqb1moiYiX1bslzBs95ghVAn8OtLfNNo6sFUQAIMmGXklHzk9rcgR+FUdV8VaMxrgpuwyQoU
aOjIPNsLFRYAl4xWSWDUiwFdpsXFpTTDMId+MPFlW60Y9M6AimuMKKeWuJVSHAudFEi9gc1HaYKG
v2x4n8JNik0ralCfXjNxt8FKPeB31q+v8NoQn5ZbvA06p9eoUCx9FeX4H62iCMX0+kLMOYlt3Pu+
pDWEayWSqRGClBnrhi1V+6CrnNIo5PoVSrTAChd0hKb2R5lGSuUFGWr9PVLFcgQD2Nh5gurVFi/y
Kl4PYQdCvENSxSm2pKjMkAeHKmWFIb2UvxRkZoY1Nq+v26yvUBnVZvi0ih6giv4kp1abkB0Kiss0
XQF1ViZ944wSbgMU7Mhb/CmKbsSoLS2oMC87Cbn0oPFWaLX81zhrKe6kh6Kiwo4CORNGaN42KE1O
FkPWyaifiJmR6bZTyGjLJPsw52qNtoathG3681OheISjvdAvjdq3Ydnf57lMO78OU8rDpR5nfasc
WVmLzY2R00myp5Z3ForbUrMjSbBJo0Kcs65ltgHCInmg0DFFoIRY0q+vpQht/HUzEIlFVBJVeihU
gZGFezTxZvhg6A1gFXRnjhKceWegQa6GntRz4S/As9FxSr4WeakJhEgwQ6M4GtspVMJHXdqZZVey
uiYs0fNdmqXiFqqNNeqSUzeVkAVbFTeFVxu1ZCvrryVfxmOFZAM5EZDwILgObkVtGoXGMddMvat2
cZSYUD550xrG9/+Rn5ngWr0zbZpCfkA4FNGMRfkkX0U8BEW2OkEGCIWGYmXOZl5kQ9QOFom2Q6ym
uEydmelCLQe2hPOmo0v30Dk50flQrmsFp093/uYCCPoCgK9RnY6qbkRnLgdg1JFmwGzSTZEa4jZL
WkuwDmEaEwqAsdTqQj3pdV7HS71BEeDT1/KnW2+hN7OmmegBA12sIRR6KR99qjQyFuGwTcowGo+W
xai1iKgR8NzFoBsQVRiAdFL/a7GTwk4E4AlwI4gOwaXUQIo19SxSXeXqmIPjrVBJVLMbU0Mv2Ec7
b5JxPcgJJKNfCCnVp5Y0VEVsTwG5PlaC1kJfx4GSCMVbJ0xWPGrSohzdYOibuFg0Si7jnzaaNMKp
AaJWnGF4rLn4KQQVzLDkKjQpCIo1OpYntcV1n+MQvHScMD3E8xHV18HmLujp5cm5DvSg6kuFJNvW
5iqUe1orMWgVYXqatPZZkXJ0TgmsIOA2UlkSqV+ZFVEu+41uNcyY2eSpShEYHWwzStZB/IemaxOV
0mWtHartkGzNPJfaNZiFsv7QFWHaH4yP/+Xrzf0sDpoLHrQNkjFQGE3dtCTW9crmo76B62vWr7AA
JnwcLeN547RIPMzz60wcMqwxqnNlsLMK9xAB46lISoO+tsO23hQGi3FJwaEIM9CHeTWCzb/TIV/o
ap6hJruNdeI2hUG16kZhqKnN0MdIDeRmq1VF2vFdHlTCKpGCC2urh7KGG6nYTcTWfRbE42Mkl0a6
B2yns8GaVGYlvdNH1maBY+CreG3oA9QoaGmDYcBPFZo049DqcSTObmbkwnmOAlio1vtlr8zEzMbH
rEe0FP8w48KrNeO8gEJoo7DBn1tM4lAIIDAUrkZCBrNKt2WQ5f0hJk2IPyzSukQKj+cfKosr+KBJ
4gAScaDEjYgaHo+ymwU1NQYwrEcBjsKYC5G8kGz8xWgWYqB1ZkqIiTUcRJjpVpfwp7pThoV45fKK
iSkJT6Q//FoHmhg2/lzXSgU7G+ijuHBlYI0YbxNkATQorCbOXSbFWv06hLlBFxbCYWHrdI3UDMaS
5rYV2uukBtuJo6a6Ur/K8n9Tdl7LdVvLun4iVCENhNuZSIpKFG3ayzcoyWUj5zSApz9fT8B7m5On
qL10w6JIToSRuv/QTWFMdcq8GdHsRcVVlnzdXlbPTJe73LZjQjXC10uxRPKo01zJvdTAResLwgYJ
PZx2CBh/+/qxCd1Y9JPj9CqntolkTGalTHjkaFHGYh3L2CnXl6r0M14prSfkZfows0R7qVVJJlm7
s8SR6fWDtjew/dEej7mVm7pP+OLnCYWKEQxud7RnPTV/67nFA9etRJnfB3fO1hdDxQVlzkEaVHw/
lwlPeWjH9DpdK8vmBRqjLUlNWdMN5dKwrELvQ2k3c/iYjn4//pIRhxAtrWpWa3hCV8q0pydC5VQX
Myr7sjxDs/ixc8w61y0+F63rlt+H0Uxxkw8G0fZ5MhsZ3zilms4LHXMSyitHiWXETxXFrFtKdVtq
bJxzXeQG/V35r2j+ixIDprrr4uo68/TshYhWLE+r35FRZtxw4RmD8yXOPSjXU9LFcokgc1deoB1l
8nK7qpYZHY1woz/Kwp2IOPxqzt3PndnONABo1zFff527hftyWsOa/yrraCQkS7I1US+az1lf8p72
en/mFsjUy8g5PX4hBSsb+2IYjbG8+O6q6UPibDmNWt2cCZGree1L+RirB/LtAkn5ab8h89YO5pHb
79xAtpE5SCWz9NvRYbLSucOzxkPXZPVMYamuWddL6EZybLMbshfcrWXoddOTH6BTyin+X8uDsvPK
kd5tu8AewIWL56a/AcBb2dM2rcX8z/NcF+5k9qqNT+sU2H19ngZTpqGTdMn6EhlttN43hm3QNRP9
nEzJxoc//ZF7qUxMIn5meGbbmaK8O2TBQDuINlKgXoBCNr8+aKi09Ohl+Rx3Z7Mt1WgfvCKJk6OT
ddhj/dyJqbzbQyfJQqt0ItH59qTbFAsWL19fzKJYGEJXOyv5xTgPfLMt9RxxlPHbpLrJOYfb1pV3
ECXp0VGqku3vuoUO/uzmn0x75DzaX1O+recugwFJTjlHFdf2NdPuB+2t2UVaJicPUQQmOzEqHjbm
ozvnozxR4cTmix6ILsxzQjcu7seiFs/w3JS2n5xrR01ldorXxOQnttnzDF6gZZDGeS0YwHZK5Q2t
2oJuoEq5GsP41KqR/Gm1zXpRj643y4CX7VjwJQyIV+mAPGfsJHsyOcxGwxN28Swx5HKdpn4K7P7D
TCw2o1NrJSr5pNLaW8lpto0yraKAjavUFIZXh7xOTKpDVqFhwkWFhsvAt9tim7fPA0ZbXzpnWYJf
waEY3UOULREtkXVCLXFmQWNI4rgNzT9z+7rr9bwFRtXPrJVXtu2UlEHm9qygk7ySQ1ZOAeoOCiow
X3f6zmtkpBuyhPyTW3UyArGumbDT6F0Pt+2UCMZODjcHj077Y98eTMVk/jFmlsAKLpEQ44o42WLX
7oaSdtJfq7aPiiI+Ng3MxkvYGviImHbk8NQYN7qVEbamXOLzbRNHsuESpRf0ROacToJeNpJkzSwe
yBrABy7/M9l6CT3mZe1Z91OVy+87xPiy0otKXkC1RZRxYTK39gEyTU1tbNomFQlNcrJ+yaiRsB9z
rj8Q08zBKudaY6BPphp9Pcgc6ltXDvhldWRqTG5sCyxMmOH5D/mWBg/bvgJ7N/P4o1oWbZyhSujQ
fg/l3pJmEKevY/N7E41XhBpUQMKE7TurcuU/9Xb1LXYrt8QhTkuTQckJlZhHORsqDxeNFXsk78Xh
G98s5I/JOEvrU2YEi/mx9eCa7vJmaII/OkxRyW/x6psU5c+d2viryDx6w133lqKY5J0tflTxIlHs
rhyIVlZKLDe7McvXJlrST1U2xnziZE/MWEdd335YusqgW2Q3r7BrEd3DcgdZQR4bNW09lpmx611g
JsDdZpbzZAhY9cFxWsoork5eUkwjtlvTzMbwPBSlBEfbtA2dRa62RwL7cU9Szg7wkLb2SPtisMi1
CunZUld1crTT0jHQVXW1jC8jxI3vG/IeOO4TfTbCeHyw8kViC5S0Mqkh7zLC5i1DLFS5MAUDarny
G6HRywcSP8qZvce44xZUVYGv+U/cE3LMhHMsC6neAoziGqaqylYEWuDEss862TAyYdbeS/Tz0BfZ
UJ/SJJLsp9tgz8gmm6vpaqUGnr5x4jI5FRNvNz2GG87k7p9IfMgncqILWlomg4BjxVQIxNYIHPkj
KGxZNCZHgQxDT7JO08YrhkLhr0o/GZPJzptsu9MWPHVbeAhkL7uF2vbDeDvi7evq6zyaQu6pRbmm
8mtDOwNjeltAam8b0RbZGl3sgdBOiVXa88Fy1443ySZP8bGHrOS5lktqBFEfftpmMyS8ZOPZtuay
0Mw95IDR5NDBtOu9nHcXDFVbQ0VS3t79UW6DXXspS2HISgW4HiatnDieOXAtZ4rjfvoliqdK1ZR7
AKF6Aejv2a1IASaO7m1PMdAf8pIUsRxfQGjKQp8z3qn9o+9counj5FYZk3PpFYroSxrVFIc7QvLK
FCmrQYLqbAD7Y5civGCmoxZQbf3VnFPa+B7KlPKDVKnLUxmF7SXta8zq47UbT0GQroX3sIMVRjwP
ORKGKTBg+ymAEMJwDJySOU0KkJz683ExHTl0RzrNyrZcKOarXAe04wBbXlAibb/pPXrNtSFz0eJI
ZubsLzmwtMwcTui6dY+NVTI1P/eTkrdX4h8egjNJiK6bk5sWcZ/95/188hajAGCHQqKhNLA7TMQt
RrEqT9dpXBUfyqLx809tgrxa4vlVopNlIvgrz9MWvv1XF0a1QAoPPCOSQcfi0q/BkSJ3hjao1+RD
ViRt8GMhU4A9nprcHzlaqeReVueKo4Jt/v0Lq9f4AQQDDlPwd8JGLg5AfnPlhEI1/boGw0s9uumK
hmFdw7Y67ryH0XaaV+9N+Qq2MFeZxZe6amcQyv1XnDTt2/bkUDnYeKIatRB2Tm13rPxh9rv5eeoi
s6RsQtERcd2FiZ2RRjSdZ3l3qsxiJLY6dzrlPmeWVmlMS6Owb2r1PNSKRf7N1Fkff5t1prSHdHBd
TGsFpGnoNv7obCTaNoFrKmhxgX02O6Zg3PWGeLOOhfvMgkw2/x1sU2k5MfO6RbW98bWx6sJsvEPV
E8cmv+2MF425Fp7YiBuOBArxheZMb5hmqcBkocigVg+dn8asyNjNYtO8kDyOtv8xHoOu/9NUVNbj
9BqUzVbgWJy2xskoBtLiDyp34yg8lyWgmL4rlaR8l9xC/GOeVWOs9n9Z3hPa2qNoJJWBKCbgAJfc
zrEG6AFeQuXPvre6tXkpo2lhxdoVADW7zEYPR5zZWXocdFjQKy2wssRSj87izKTLa90SJP4EEb4B
VLgtqWEX0L4H4bNtvSF717SxVbqk3a9qsGcefp1q+VL0rezEyJVV8w0CJqjhbAaz1/OfYRH6zXKn
yaAS48/FHEyWRUhVYse7s+d6aoNjFRWynZa6GugS3HZR5vqfjCDz3AdUQBDs/1XRCYQBthIndwDA
DBaF4uz1+tVqNsbGbu1na+laepikk17jNDvkQO9syVVE1O482MY8zM1dt5j0E/zl/YV8w1hKvVip
+Qy8jMaUxXyDA65dZ5FstvNzXFe5r36bTa1xexuhVTLlc2Rj03L4J1MJXBld3y+dRf8Eb317HyHl
Kj1uANG3aO9evwmCbmzzbds8b2e7rXpBRvZca0CCxLDMhR3KgmDVs70OSSmgx/uv4/VOzoDQrgyh
DUYI7oYaFje3keXj0CWe0zMgvVEDB0LXGc6Itnas7OBvj+MZ1Vbmaqr9/2RLffMGuDBspw/ASztg
8O7Xb2Bd6i7HY9I8J0bqkXOwWQhE9xrpd6qxI7ZwkmlaXqLIUsXPCAdQfS70v/wON6HQMLKqfGqB
AVfevgMEqnWfl2HzXCcjtfU+O9sCSzKahwX3xTCwnd8FeS1h0E5kluVSgUsm+ARn85BXCkkKbrVE
tuzcMAmsUPmRwCWDkgPBbdSVvdg+2IFMTlCpgJD1iNtoiIHEP2kbg1KVqWHUY/ZliJDEGUijcg+G
J3ATN/ceJaBnI54j12t/KCMQ8rCjaIFB5W/bjdPuWxwGMosbk1YDywdUEgXNoRojCjzzkiWmza2k
myRjCLtSyFDAPDmptu0/m0DuCJ1WiTT6kISI7tRKO2l0l1umHBqWncaOR5ItLNLFngSur/TaccZY
1UqGuZ+Atdktg49Krs0HfpZXRcnNYrRHbvG4riIVuZgWtQOt3wylivxzFdWDpT9FBchydxygBeD9
lDOga/jYgYN1NLkCUDTTfzB6YAoa3Z7coNI0Ng+K0VuG45p5RvMr76XmpF1BlZFToikhOnhclUq4
hXrjLeeutEG30nXwEwBjp0r52WoPIimaa1fOq2ZaBaNNx9XlxgqR5C0PXtAlfJjSS8KvUJJZiFFD
bEYdBo3rHxCLCVYNiyKCEnhbecHRlhdRFjwl9C4TC1p1AodETGRmNDIo7znohQWuZsIF+OhGC/xr
bzOKVEbI1kF7BecpykqJNSx6kPEHBARyVlvaMLicC9jQdZc15V0lF6eslpj6cVXp5sX0u/btfIkf
x5FGjiPZduZH7Tkda+IRcwjVml/6qRrmv9vIvzL41gACezCyus5AXrM8Mp1jXIFBu09GXEny4KQE
3UeqyMnSWBFmsT8Na+40gwliiWDU+FiucZd6FGDulxZrSYqrNvm7JHi1pwM15J2wf3KLYdX+hy4M
hbvNKnf14/uSPm51PxzCKWXveDGoGz21H4xMxKmHojIlve80RNR4ifoyXh+9Goqu+QzCr8PlmRUD
JtEC+LtRmNyZBVAcFLbttmt6MiLCy/JhpxNMf7iGzXFDJnLKJqfmOQnTKLp/2uN6H8SfAdgVDvt4
I08WELDawilX+fIp+6lsjIbs3KG/GLySjUZ/f+N+s3sGOKAg666FWBV+2de7Z1u01uySQX/bzg8o
ZHAg55ry7/nQjou5O1twRQ3ev4c3h4fkAHhliEwChurWitWmfp1NnTE9bXjhTsJc0zWjAn1cLlWY
QGD/5My6MYqwYXMxy/ah8yBpKVN+Q5FmXgnYFg7dtySNoCnurDJMwwzZk90A3syunpP+k9UmfWge
LchMvz6zFnOwwjCPhnX9lQrh3Qi+36yM9rmEXgmaiwXCaoT3vQ3yNpz+Aa+qNRqyo2FR7/1bvKgO
4WKbmUk239mN29EgNU58QLijDRFqFXcpW1dDi18HFOpnVUqvBsh/H1TYYmAKpBMHxVkhiW/G3PLa
eY69YvwWVqtndd8z7XbEeWnXj0SmTm0J9GVteHmVLkL+ZNSqt7pTynoLftlhZpRcAgBYV7S1QXfB
L9SNnv3sZC5RO+ToYEYRHmXbByOCz7LuwzBa2p3PodEhsiQnNllfjzDJXpmeE5rW1fmDF4UwwJdy
6lte9lAZchpZDiyF+1frG7ARj9aacidx0+ikO/UpMqv5g27mJS/OppGD8h8sEOQ2OjbApropD21k
hmP6pBsH8d49Kp+QnuLQEpNlk62HoxXE2GA48RCH62WRUW6GSKAXcuXUMi+s3ZKmMO9P/dcyBSIm
/I6ETcxFTPJoNW6Cl6zXaRgtY/jkuOk0Nb9vGP+aOCJIkJiF3TvJJsEZtO3+nGC9XXpS55kpQC4q
YfSb8LFu2WuXvAyeEJmC+e6Yz+JgIQSoAKDj+Qng2RPef+7/z3VplIXrg4YmrsL++XrbUc3spbO7
uk9QsFzXbXqhO2aqWLFmeu0gpwWOEzD6/etazk2QZovUFWuw50oJFUr0vr5wkaSVBq9cnyb683Q8
49CWDmj5Fq6yQSV2/QEQz/eN80I23qivLU1PMUp1WbLQkAKgJPO7hzrRrYWDrScO+h2ZUTDP409C
+5uKVUwOAH2bYSHXMLnZ2/0p1GY5pq6TPOkoGMkSd0zS7bw++IMYIIup85WB0/yaTT26rSNyD539
Sf43EuvuqUgEpUh/xSQdiqzC69UYtKvrGl9e9Pvv9gba4HbJgygMLMZr6o3eBuJ9a2aBrkr1VcBv
NhJvo8W161wZhuvBkc5tCGJsj3ZJn0kcWxy/ue0II/T+zbyZYCgiArqj0OGDf4gWXo+zhAlDjd4W
rvOqGzBHNB0gXRty3QcrmHZfzbAS71/3pjeLDBqiG7IhSjyytN6k/WGsAfQ6l53Gp5HAQ9VNQrZU
NI+P8qM9KJEQrnS1mYIDsWdS5097zBX3jhwYQ9gLATEHiwTWykqFJNlVeSXyhWUEJriidva0xGP6
GUJrhQmESRMOxK3nXKV/v/9QSk6EVycGFUw4KBlbCtgKcPD6bYbukqxqyqanXZUZNnXofRmtdgnw
Vvmr1zT3E4LGtTohd2rz+D4FMB+ao7dRE3E/tzzN0MFHGYeJvKWoL24HXPUNd7kfGUeUmZ5jHM2h
hybEkqNDige3njYLyOMyUfn44A+ulzt3LpbVbvh1ojmgaZy3YMGelagn0g0P32URVAnu6/4/yRog
vDusfp/F+uwvZlM4dx6KBbVgPPHMqToXeWIH4YexnQbjea0HbNs/9uFYF9iK4rCOiwxcjx7JIX1x
rTrm4eLCKrrLtGlTQdhKZvOuJy3w9DCaI0LxOiB3ajhTPhYOwHF3bDEML/MdeV5QrhSEyQO3Mh5i
CqbUNIzMNdEwXjArRcn0/ji+OW2wZCCHQw0I5vp2bnoqiVfXz4cnvEKyQtca9eWPYuMgkIPKO/St
AvlIn+bqp5vv28vLokA0pSRVflMdnVgrpf/X1DztUKZrVybnC+4ewXvTq2jDVblIxIo4Y9B/8vjX
cu+vprFi1/c8mpuINO3N2kwGN4McbaevEBOSVWUF8RsYqROP2Qj+H1FF+sTtrORmLZADA2ivrhBA
Bp2oSCr23MywZ8ENkSxILrgzstWmC97D+aUOmUtRrzrTPwxVPI3ZAVGIXHWfWSVaLWZWF49Dqe4X
f6rK6RCaw5h5pwEZkAHzG0TsGumhSKukNH6yQ77ZrmnFG6LMhFLCqkP5hddrWhdebvcYOL7uWxTp
iCicdsOKQ7qK8gD/8PAgqhNmy+Il8EZz2ZHcvz8vX+vK8HxSMp/5gGzcpzMcdMDrW4ksjUlyKfQv
O5eyqQKg/ovk1IcB8/H9691UnOCCvkQAeMNFKU/V+JvIfzaUFyM5iX+hs0hK01qKOJOwHawF9IqQ
sU7C6fvs+mKm64eoxYjCXlfoY26CUVC8u0G0/bPF+cbtBDnAK5B4EG7g7ZHV6wIapi6TX+Iwlp1k
cXKKX19ydPSEv1uAtpH2jUEv44dyU5Wt13MGQhbBhdpYVxa6cMXeqsiu+9SQ0fu3oMnPejtr6AjK
WHxr5wgLyrHf+NctAG039QVyMui+XdueOr0IDzZuuoAcwzqJsnHBglN6iPURq5iR/7ENq8FcELj6
jTr9IzTx05H8FRdhKWz9xug0XXglzCCtub1dBqc38O794b6NBVj0GEsw5dBFjyYyt5rNcbBSM4Qn
eN4zy7Lzh+lSp+YUXUhN6a13UA3L+2cB0etTUwnNA8tkIV+kpvDbRmZ2s6RB5Nf662KYoW7+qiLY
l+IFcqTMsej9j4nv67aH/dvPA9766oimkRCl8JFlIvWm4pjgwa/XkKtXO6g5Ur8maCfs9pBDuyCv
TVTToI9ViUuL6PvShkU0+JnJ/InjRvSxkRrlS1NEtYix8TawGTtmp6mOcNXt0xdlkd+7fqMiDF3q
SDMrvGuMsouq27NHh//L2GXI9nbB3ji4YZQ8ugSjmfNhmB2NoHecQvkojsaV2wgQ8hjPMKARH2Vl
4zi9zBZkrj5P2dpkw7E0gLaiQ7rdqJGM8mC+tuWPo9j0i89JQepuP5RzBzJ7QrcFB3TIYWC1edDa
6UOuuYn/K4iNLrqoLg7D4tdqexEzWZFefis1BkTMsBb6OecL7o0pXT6UWe9542UItXLbR0/3GBee
YuBOHqBy27Z3sZFdpchpX4qYLAlJmKqD1dLOS9/vWueJ+N0r75XuGzeBafJg144uoUuRnh2lIeFP
2HXbMf8Yw/IxYKuAe+ZDQhiw0gnd9VILY/fkFtF6HAhbgVSTYgYUfIpg870/oiKQW0mdSsHf7Dr/
fQzyNReJNSFWW0Xf9nUsvDqgKILYPmnOrUOtGOfzaA5Bo49haccYH52cBjHLHQS+3N8KSocXzwqL
uYwIaEXI7xlaHhnYbs7Qk5lgls4JY7YohtjqJZCoVY3BY5tCBpESA2NXFpqxczQs7lKeasixLqHP
gtsy8Vyr6Zmh1FJwSuM+jxZ0kaedwNCdaZnRh5TC3b6+x8wDo0PjGIq8xJ/MycY1QyOtGMz3Ll/S
afQ/N2ardfJLEtll373QH1lx9QaYlrfR+CNOALTSETPzIW0Q6aDdDVz52USBe/c4pM1gfdyDFFw/
hEyf9JC16t7IQh2fY9vtvfRLBl/NPaLqbPjTn6zn6xH0v7EK69mXpoQSryHwJo+5OZ65OlY1XdRf
JyIBtzutuOcM59CVisYLaKhqTeiIxB10/bg5hXZLUbCZB5dktFQJVlnj0Iem9Zq49V8MrFNB/Pu8
yQtRlBsh2eCGmOYDQs+71lyKEvN+iBG1PpHhGJV/KNwE49GDbihb4n+eIKSE3+hbORB2cyYaI6TT
WkUcQ8gcxNlJjwhhpxUfwe/RyxdC/mBFqbboke12hlHiOZ+w6SCoQzR0hGEISX3IGxww8iBaRG1V
GpPAucXQC669M8ttVhWwwIe6A9cD66UDfeSfYU/nZngsLMspw3/+cMEEg1woGpix5bFtJ2RXp2BY
Xb4oxx0Ql6yWP1e/7WFc7DS41S/aUeWkD7XBrMfltYnuEjuXhHWjKHZXmB1E4vxSaxd1X9Ymx0l5
CKK8wT1VZWGLegTd85XQqfskrcvHTnbihGhqkeBxjyH7NY6MdDga5XgV1bghwuAvnjeUHbMTdfAA
ebDHj7tjKaMqytp+RbGlrPY+X3phT+x2uWoTzcbpopOaQLTSOyCChT/fjVfRFrwi/nQYxJ1Z2u1v
dkO41B17E+y+OTpJhHP0MJitl/2nt0Akq7Pdq7WoH6qcAMY/7oB2yJRbHHzDBoT6T0povU4awIjg
z3Hy+NQ2wbNq37Zo6CQyzONw/byrwDZJrFmMRCa77njHyfzE/DlA9jpK5vK4l6hQCmgELmi/wRFQ
Cem6dAP92d4UeuMmBdyDZbbzVD/tCr2wwg5Uw5JcJeb/F3Dhpqwmd0P2gmHXooYKabhzG8kAxfo5
yGDGsLnjUn4qkFkiPj+l7AamcRzL3slmijLUNWslnAdReKWNzGASHTGn77MVCijys6/YFqCZDgl/
J/RClAs3hbGGqDH2r4zeaDAtv491EJfTtzyvJDfbqb+UA9jD0MTGvfwsQAcAvQ1ngOc4BR0fOhW4
+jZCd5PBI+Ae4i9VXMNpnglHgqq+EIow7c/95hSA4pSThvqCHgr4bQsP66ShA+9CK8ulfLCDNlf0
RjTHcfw4RMqoLpGnMtYUywWR1+pMKEA3AXaPNoR4e5PC7sKqeenkCsJl6iffxZKIOics5f922bS1
id4bQOLSPfYGqcNyntDV8yu7aNYbG5CJQ94nVvvDtQdk76WLuhM13GYJ2JWEGWAHBDY2Z4tYFK+m
iDvbOROlqzGbovCaNjss2TWQLMU5LPWF7RHW/1ABjiwfbR+hoHqkmErHAb4rAiMdO8tIyRIdpVRb
1RN51WW0GwF3Nw2vOScgPE8O1HD+3MzY9R+22F+XuQgld4dEVaIcWi9jF5d1ed6LJeSb8G0ZjR4O
WzMMzeOWrOzySrVJgoOy81IakVB1zK1P3VSSTNZGHiQzeuwVEGt8jDfTSp9RtBFrV+5xlrhmI74U
rzCJHaHPr7LMHaDuKIdMQtFbRYw4MPNaUZAO2jYJTXyNzvgEb1GE91UYWeHyIdv8NPsN+60V8GjD
5hLocW9zTdPMRR5Y2H1Ei/KyKoqOvCWpl8g9qiQfDZtSKQ7tO78os6J6wF0wm1lhX2zsfjAGmByE
8Eh9HXNfy/byxiqcCNfyNNfxePS9cUmNi52isMd8W/sLWO3AbsYKzOJxDuOndJqbuHugOpqXPCTU
SiCwa9Zx5AKo/TR6P6pNixeDE1/c1EtowORPIt8z62NqxkbXvXSbsHuPYgJnqtr8cZf5WjWHqn2/
v0xkMu7anYPRatbhwpYesMF3qyEh4P7ntjn2HQYefujSBhz6t/4S+R1Cg3DTmdK0UqTxOiiFvaQn
NMTCUQ+e33xb0lJ73mnLXP0qEkUKhyRTbP8GsXnP34JxyKgPrmZL3QVFO3uGEDCIzXscn+tA5bzF
aprkgms2MJ8bENScGFrZuDaeI88WPUVt1DSnelSxRYfjIzumyKP3xWimlT/5h6aNLaM51Ysp6yXe
Bkx7rkyyDX4IG8jA/L4bCwGr0YBf59o4re7DvGR9GTzauF6meDnVeXyNRvYoYVfsbtrSqTDZkC6g
+6mieU2SOdEzrJU1mx9aaIXFO+MpmOf6tD+xmruGItF61PixP9d1JVsSCEA+oC32xrH6UVy3kZll
yX7A2d9o/ZVAzPdp7swZvUbBY9EQteg7P4mpLXJIzTLJPzS24bbNqaDwxRR+HkhCmZPDJvXMAq9F
ETBvqKBBowHGKFTMRfowBeiBETbN4gkwh9VClX7cCbppMoVp2LVs9rqI/4CDS7gFiw0FbrEKW/F0
LZhvGOO9KsIu4jdyirtQ5YFnZNLsb2/FvMQjx01rjg9r0wdf0YWo+LgbwKzMvfp3rnHm7ucz/Hmk
Yl/iV61tnmurwHVOxQCUwzFRINZRHDt04M6aZz9myEz6Gdt42c+0m4r98cM/dIWY2IZTFBiyIvOo
a2RBb4zUbk1xqsJCtFx6Ovzu5p3N7mTTtcA7DN7SxhO99nqft2rpZKLE+XFfZrMxR4ajDunc4eaK
DjrrUqv42vBr4BAHa1vLU5CK3DStc5nBDhQPMulUB/JqMPSb2PA7m9TN/EcI6iPop27MQRWJyCaa
KaS02UcKOXESXfwUjCOmB6WZYm7cfC5BrkUTki94jvPHmKdlC9ngnC6dQsTBHnF4W32NwlU2rNZq
Iu5IkzDzsz0c35k6wzNzjMT1ZGdF8LJg4hweEuJ3Jsx+P+Wujr+ywzoy3Mb5to/XWKD4wcAzZi55
MTCAIRt2Ag0thVwyCmgMFzxzgIGfdulaETvioNjTwalJZILOVUeY+60OaeCmLinuqfWveBZVe5QK
Y7mJ2vUVr9yNartfpqdaA3Oa7fn6ktn6+S7I4nqaP5ZUK+uy+0aT5+Ik8D0QwKNCrT/Pd15SyqJr
Ni9RLDWAfhRXh9ASrnUQoVy9LpP9AYcAkpFd0yyvws/NloISnzvctxhYCxaAE2aiIN+Py6iY5coI
mFze/r5jl+Ps8cibQCLfkPq2CeQEt1PD5PYnD7lr9XUXfU91KcvO2hi2onDkOo2uJGkftwNyt+nt
XrZdrpBie2ER7EaqHTFo80aAHUVVd9KzWF2N7LWH+Ydlnl2tImPQi91g54/zzbOwXgHjzTOwbJT2
6o7XWef7eLpxRDqwMxcbLyWbg9p8Zns0n9nx1cKiXZg6sVkyY0qt5SpZO8gSLYpEDDi+V0ysVLwo
4grzrv6pVEd9pB56dk1Tf7DRHKGi2Z97n0T7y9hX9u5x7TdeNNB+xczaH3/fhEOfZegcBgIxD6vZ
DHlDGGMhofaPiY2s7cGeCt7fZd6Cv2pUKwf3QoW8sn7UQ2P4xUeqnuXzSO0R8VoCwbNZnoooGohp
bfxK3h8u/0ksu5le24kmCf05p1xP5B+qQQm6FRP581eKwwMkKgD3lE13LAL+LBploOwYpP2PXji9
9rCWHa7bwxT4MxdhVneAFW4dVUP4aU7bDAQDCxu1VE+dKuRL6KZI6gC+3Uh/x2QQen+I0JUHcwLa
XOB3pEt18Rl6ktsdnJEE+4R4p2ixGmZ23vyK90Vwur3WQ79qmbkbbEQA0fPNDhTFGwzYdNdqFGOa
CjY5uJGwQe/DKbfZBDw61A8kA0kT2dxtNYqk6LqqGmrn85xyzOAxLHydYYi7OoepiyMzp7dnKh+i
/ZsyJ3vMr/Pu/bt4k0uK5AiWnC69wjrcuvV9MzE81+jtT4FTiglpWzp5wmwg7bjy45meJAKptgVb
bsz4bmR6/2Zeg+KkkpD0cA0US7Zw2L/hXDKEkm2Pu+ZTonD5okjd7BZbPrDOVPujXB+uXc6I9y/8
ZixoCU2Nb6J8YHELjOs1UG1jAhuT0KWXwHbg+h1wWv64U7ij26Jn2GOBKR3DxP0r3uL292/j9vlF
W8Hu7lPrCXT+jVphnK2pj8u5+ERpnA21TDyGAQg75XQk7Rcryp7Lv3/lm8rxUK8i6EBzLpVJQElu
c1usqDFi08j4mJQ9UPWh8KPS8s5B1jbdcNh8uHudEL3ln2PQimkAKEJ2dTfy4+gXq8kyhNbv39vt
FMURwLtQABUhbUvUrWzC61dkAH5kftwz7L1GwHC1+W9TdCsvsbNBpefJxqz+L9DLTRFteU+0dKbK
hGVB1qLVkyH8Vw2XzpNyYa7dfcyn3F0RjW61U9ACTua3JR5adzyN1uCb34vck5PNcuiu+70dkeTH
x7DFoQEMHfuhl92rqUgc+ycKnRuCB/8OlWUcH9qS2jrYAOTn/7pBCucslsqS9N652mz3GiY0miHP
f39cbmwbcLQU00FagjEb0RRsxM27MCMThwVNDT7OZRCsyW+O6oYmxzOdu8ZzwMnB1klxB7/83WYs
QH/0lF1dY7HG8vhZ+245z+cKGMfH6L5ZaeaC+jPUShRe8g+iQqd/WJkXhCw8eWQMl/ef4XbhUwMH
vxXlaCB5KVB/K2dif57Q3Yf+p3/qW23Lerfa1kFGghGkiqiaenMIwKy1VAzq+zehXgvAeJHUDKZs
C/WJkCFgAZO7/NeYcYZO0Cb18inr6oJDbWp7ard8ov5CEb3EWhtechiMhToYT+tW1GuvU5h6SMCl
4AvC+c+Dr5Ymv2vW1qz/bqIhzr8nhoUpyTl4vTUhTAlGYlucr4sh+oE6DpBqz5Ydg8UBBMN7uZtb
eQ972xIcjxJbpi/a8R1brmM9DcjfKxBxqf5AVRr/uKtbdlyPKVHzkeNM0TWKDAWTmimhG9SUIzy1
QWsnM6Q1ZalWVk8QEL7tW6tHwXzjOcaglCZHanT53XQGkXf6oKIicYZD+zTlNOT178ypNZqYJ6Ae
Q3mHf1iEIfFmzS7sJEnMs68IApuTqZx+GCgjnqDtOwMfJObL+6N3U+Ke0cPxww5lohZGQkLS9nr0
pA+sO8Orftox9WZ7fGImMskPAJJmFFDSbS5COM8OCm0+YDeVeHoHL9utulyejQLQmWsuAvzVHURo
uVnZ9sfG3qrrX01tx+Z8atvAi35G2d4ythRKRQzDXouRCEnV7XpwqB4JXG52H8miGlX9SZnNhOoe
+HlIK/ZyavtKXStDvARUZaNewXZASF8nHusn71cO33+xTiwNUrXA5XRmb3XfwK6GEVAPsqyS+2pe
msB94IYGL/4QYrGAKCKmHv3gbrXdziJxWyloXFRHN10czBxwFVNnf8yvhpXBRHif/z/GzqzJbSTL
0n+lLN9Rg31p66wHECSDsSq0RCr1AouQQtjh2LdfP5/ToZrOHLOaMeuyNqUiKJIA3K/fe853nmAL
jHPz4T+/yb93wWl9k+5iYK7jqKT/346fleOV5zWT9as7pfpfy+6W7HL5Ven+0pSkem12kxKSEi++
539ahqlpmrMo8ThmoVl1PAKdyDSRHOjSMNEIK1yqFqhEhapr06ossd1kpVaX4eh05YLDBpCGlR4r
3Aw8sOqeca5P03/+mLjJ/nYxAEy56HMB5VO86s7f60WdsyR122SeBifdNB+yQ1LbWEZhqbe4OAeE
0y1Gqww0yWGbgyVOjmB9U/FkKhula6HUBm/jdYb2Zoz4FPBlXRei3RW6T33Ar9HzDSuPaVMa6VB2
teGQppvoHjrmAKt+qLw0tXPUeTr4o1M9l6MHcRezB2eOGc47lD4k1ys+bbWzcF6XQwd7aiZkTAFz
UhP2gLSwv+22GFE2dauB5A42Yzo3OEr6DKVz7zQPAkpFUZ1h0vXmK2ZgYD/H1aks76XYYgcpn2dr
Y18c42mjBX3XmjHYj/M2oqR+5Pi/VvBVOBo2ZVg7RSbyc7kGdfxgSH0Z4mIn0OYu4kTYBOvj2vW+
1SC6zDZZxmj+ltC3nWB+rhe9R2EDtHyOM6047igIp+/9RftjXXHPiENvdcBJQ4GcUftsz7ru4NoV
QbeWpwL7h+mdM98peUznlZEjo9BtWMvkmE19z659nc9UaiWK0VN433GbpPk5gZDSwhQraiRAUdcO
M7fdpliU+y4001TP0ZNqK89wNC291yaHwVoBDR0QBNNmvFS4dsbuMwfVDQGG3gZI5p8B1+RZi1lI
eHoP8XZsitcxXWb9LWg107+MTWcYyaFY4nJkX2BcxI6zAyyHq8Qo89ORC9IV8bgW95PfSPeQmoju
VM8dVaBxSdnK1Go1bURRleFQNAVL8oTcYOxRRc7OWIUmbd/ph3qQkrxmn0w9d2aY6a6Y/rpotsSE
izP3tfz/tZ0gNv/rM4YOEEadjUlXQt3Q0PxtQ0EYVHNaaZzLJNLMmkJap4nIPxv08UBDshLGNx70
aYeqoBR1GXQN7gAz9m7mEhpotBhLBq5rQEMVNbiD7ud5AK5uj0byuSxHoNOBXSXzg+lVPUR6UoFv
db4DeOYMbeykuKW7CmasOJTB0OvR2PF36bkyC0085QXQ6lutwfR1Hhm+ZlEqsuk17os1P1lONqO1
MY3uI2LrTBzbZtDLQ7f5zho2KIDmi0vTsDwJKw6aqI0Tbzhkw0IHNDKGYjHugqBuHjUP4WGooykA
Wl+lczQDq9nCOvWbCLKTCG4Th7k9xOrau0eaXIPKp33t82EL71NZj8bDyEB7Zv5tmd8MN8huy8Xp
3RCIVf7YVQHhALgnXpZqScKCJA43TdsXzTCLx9LWFiPcBpujZsguG1cTbrcUNuc9NC1qyGhx7C0L
gM53Va/fM+nXfgRTYp2x91bRCp7pSCOdhBen92/4rMZR11LWIEFL67OLdSPsOWbiUwu2+2GL7SQM
Sm/9opf2duLsYIvDZJT905S1zYfYarqHhOn+qVgH5+Pga9Y5DnRxFHkjjbywje6oteuzDtgkMkDL
SQOL9wDXO7lp8PN/1hvH+XM1/fRL3A/d8wpA5j7BfXcp+24oQtpeJKxlhNbhYt+O7pITDRts+XLR
rWG8E8yRn4TZG8dt7vJjkduARYqpISTeM9YfjT8Xn9rRnj9Utj7c4tFLH2dPrwrmunl7JPBiu0O3
EXzCdFbeGknsfPBpx5NYANA0ZDzh3+l0W7+Uzth9CXB1njnXa4fJ6eIbpxsbdhOYYAeaR5odQue2
b+zJrT81w1yLgxz6nKx10l4TMxP3gWgAMhnm8IlRgMlcp7POsyfMB9NKtGjepu2dcE/xlrgZDqA1
1iIxFR3MrNh4MzAQ3nhihd2WOevTZmrDg5v0zdlIp+mSzjliiXhbGWBkfn7IOmF/ANZLTgyo35p/
xYiPGu36u6ax1zD3/c47+WUR/6S1/RK4Ynwz2N7ONMaCsEBOjpTEYT3MCv2zzQJ81JbCf3ISz7ux
tkzgzuv5AFDrnM8+qnUEujNqvkj4on4dq9zJQvSX4p5bE4pJ0Mw8J2aNhARPHvVFYdwn2Fhel8zW
mOV0aExSN7g4LCfPQmQI1aDVv+Bk2UKxTflrWhdZeZjNmnGNM9eAnGLykCqckOE8TxZqt7ms31hQ
Kys0+X95yMZDfCCyJitcTa39umreeHJQxl2KsRlZM9KteMahOzzPbDZUsT2hlkDkQx9K3ieX7h7J
cJUwiuKgZVMKwAe83zKdyqTq/zS8oX5MKdaO2syhMIonT8/CBHLYEZXZy5xjh11G8UeKnfUC1P37
1FsvLlhC8NfFctJGrzhstLJPcFka7WIMbRHcMxOvbvhgpXWgPGoeqSjS4AR5NZ6ooU225FQDP4VA
pmF5rQELhrA09VdOHsthZuL0DlRJ+1NLBhPVS5fZdci7Kn+4W+3c5Klm34ltbb8hjtFui3yYeLjs
5SGxrfl2zPqck5LrVBH6+fbPmb3jzlgd9wsuzfa5ilvdjuq0GE7uOrsvptFXXRTHWnfrDY4HsJ6C
+F1Lq3TFd9UMeGdNMP3H1Omzh3axRqwzcd9ETeF4dRh4aBv9r5ypSd/ruxVvLN/w7ThVZqSLmVnI
5vYfxVprx9GkQXCanED/mNBunMLar2I+kGAtoXv8EdGv9mxggXwX1sryE2TWPTSFnLQWc9BvZ9IG
jr41Vp8RgQEBWzb/NbZE8qXgKNDDLORoF/ItNJ+MIHdO+WIAJs/irjwnws++2WiHbzxtTd/snuO9
HQ8evosZeI27mWW4xHXMo4mw74S/tb3NzKyOsPJhTrSLOMqzJvvhN2l7oPD1nztAX4Qv2MlN6W8L
vKF+YJJrJnfVNpHvka2PvPHvyCar7+1m1PgjMMmKwmLtbq3hCHs447dAiN4W9hA8MiW3j2vmdCer
nZMqdGaiPHNHc+7tZnFDr9G/4eCx75ZiQWlUEj0yB4acsfDsRlnXlF8320zBXztEilTFENw09tR9
JrW8xK9ZFNmjlmjmgU1YfKy7ZbpxA227kJ1qn+d1jW9s/u088iZb+5j60wRcEixbeVryIqvPReKn
+bsa5wAxky3sLfPRoxebIZ0J2dbKYYjSKDQbhVp2yIBsU0WaQZIhENhpNkq/rqBMu7lh7531szzX
f9xHJwULCvMeNSb3hyJFQIAQBD7AccD8WgaHpUzmLXvxkOdRx+bEIPAjjnLOUVzJrrnCjW64UsY6
1JuRSX3IHBp86JINSftH7ATVMv3iQG01M3TKfmQQl6B2avv7joZbtAEn/KGvgDpE6zhN2wOn0qS7
6WLoi3jgkmZtQp46t37Mq3GYxjAJnCE/jkRlpEet76wu0rQa3pIW16v/rkMciG+hthsVU/OCEk8D
8T+fWg+y1rM9t3H+dXASMTSYJHqRfcTLHhvGoWmK0tTvkGUtjntGZJ20WThCVID1McOQX48DfVQf
Y01biBB5eYIwIJ5zNq4QiT+8uKlfGAXuANY8KNGEjAaVTqSAVsGVqdhuW7MGaIayaniHt1GMtGFB
CTo/flldzcYvHmbHaZLbVXd5xHxPNOe4iGEAI1mAWPRKQeZlxzGfR+0MdruoP+xg+mpD1iW4HAno
UqWvD2gc+ZxBUr5GL52M/idnVtna1ddZHhcWp5JTHQZ9KBwfVWmc6ZrU5qWIprnJGCOBbQyRRbT9
825U3SUEQWyXrnuMLTa/7pFair7azEGLEaOhuI7WaG5Vfth8rV+TMz7Chn8zu3JPtQ2j8kXhyySj
EZfctezfJxJ0CWWXnPtctlbwp0otkyImpuq/4deW72+f9IvZlEgeIpOkp1ip9tQ5Yp+/KWXVpJQH
bVZLAhinIDnY0+erqctTQ9cdcaneTWH5XNtajUd2uJkS9w+TITvBKJTiupSLj78Yl9SbnEm7gCK1
Mjw2Hl+NOHP6XjvzKSZWi+CfwPW6/I5zMdoHYLOuoze3W0IKxQROks2fsSkYJh5yFdtQQyrq6cyl
akDvC6i9xY2h23I+HGMd4kqtsaFBw+nMCWA0wJ8CDdJ5H1OK1pfynzadGQTthFaFE3N1ny9916wM
ZpUiaUpMTgdEOmYYxd/hFyWCZm/s1w75w6kr6WfX/rwEJaf+hcM6TntQuXWP+HmbN+wdZ0N04wpn
SoHgWttcFpjUnjaZmG+vcLtdWjaZ5sbMRRMFdLmwtqiJ9OM+cd0Zd5bCRNaikYjMX5MCdZl+UePs
2ZcT9lhsUvaRBvKCxhQspXOfF3YDnmyHonnXWdiu3eJkIUfa7pIaS36uZgR+1D5x0ZGelWE+563Y
JgID7uQaUimO4V4DQYmYSd6OrYQzv63KJz1u3uCJg87gO6kiHrvW/oLhWLrTB6ygenrIck4OyBuc
hUCyfQ68Y3J3lYnbThNnlMUOUr0JS9yby8uC+7B/23VDIsiQqJUK/NzTlcp4F3Pfrv0vXHKQrcGK
iWlcl285y4L+WQdg0bA6B2lendAyTdM3Tm0EFErIxgzONzAKktnKEeLGYnU0fvuuze2XdEvy8j5z
YRudOs5j7rNaSwYX8DAO5nZi6jAkFXpNzUGlBDN50P8N+lMP3U5B3UWsk9JhVFMmv1GzHFgodmXd
rpGbrthhsqC4JetmlKxfxOL4d9A0Vy7WH9Wv73hqnW+zhy31u0gppd8KZ5AH/U6hnPeH9iosVV2g
PtYddjs0nnLIPzSoIj9WcLer18bECDmGNNSWVQ9XG55IdlDr0W54yq8dRgge8u2gmJy281r5ALtj
r7YbzoNXpmwTzLRR1VfUFUVTSZagv8bcCxwfl68K3Gr0IuGbshUaabua0ZUkRu3YBRx4Fi7SguVu
bypJpkVDhf84x7pUg6t5mFqj921+9fLluQmK1XrvHbDSFbpCwFjPu1iOUbTUeyhKpbl6kqdVwn8w
lyhhKOF8VksZXA4JHdw9VAqL26sGio4JG/rxrKaD1dDLHxyvJMaY3BqgrErdSd/rKlhfVvmkNhMe
1vFpt/h0FWJjQWeUIiANafxIkYq6TWibye1HtI388FSxbOQAv+T2s0+GRW0uAuXXZFYLoR9qIXZ1
beVpR5MmdUZM9aSqOJsQ/KdRwDSAy6Xul8G+UkHzbJ5ZEi3yp7YXd1pBOV2WFRonzIGCBjDxeLUo
ctc77lDOdsmlYGdyS7kS7JxABXhdm0BSUmt2H9Gyz4mMlX6fTiq39y+awxpLR/WEbIuNbOdAq+u2
C8j3i62UJALWE6/bdslVhTrHcnvO1NzWE54cEitAKnLdkRWvxkqsQWNCQRVQ/F6xut1VPWxvxTR2
N3FW99Z4xJoiyvKW9qffdmejJ/AJXG7gLgu+eLfi5j/jESx0ZFL0+dFFFVUqZS4TAANGUyP6SUxL
YWGVyMZudmTnPr2z7E7iJpknyKoUTaiVNoeyLpvhe18aYjQ/WZ1d2VnELGz15pNhrNJoqGNA55tR
iF8xBXLi/AvxTwHPJ3VLysdn97rlaGUvN1olE044gEoNznU+sYtodvsinmf5BaLGlRVAc4V1xgVj
qvWkK0++2rzwfbno9Swp4Bqi3Ro8ia320lBDKS6amxEyttnfCvghvLXtSuy3B32T4roKLm4Zkc0p
aEnMLTFEjyDhOJpGiZUuXkEA8RULtuvgmTIFmvklx1FVBqSCXJ/k/TZWD3SdToMVPySZtmwgyzH+
i/ZbbzClOwpYiNNKhvRVRbZXOpa6/lmledbwBvDventdGctJIgS3dhFAQq+OrtdnfFe63clVdxfN
7cpT5SfIFKAZE4bkte1fYNHlAVfHmUupfxRjJ5/QPE6lKjxbPLnNNt2VNdAzPeEr7LQcQw5+9z4n
vgCnFbdLekV5jHYwo+/bKc67uqRjK+UV4bJKFa6p3A673Hi3lWo9dANEEYqosOvfGyZu3DyWrXN0
eS4KjHHWo6DoIx+uzpkookJjC+b3ElFtmPqKvBxp0S8guWRpoMcJEuaBPAe+otrF9gW/b6A6whO6
oG3TDlsBc56OMyaiiqSlaxm9D0FRFQHTvEyalXl99Ms3Sx4Ud5ehEpZaihbemBovqx1xCpB3OHca
40rewa7Sc/pKygVWUJioHfPVLszutSicq8BVlbY0YTouoAqMEN3ac5Pt90zXmHLMC2tcmmqGuAMe
dfaDmBnDOUMEclUj1pRjVGXysVGMe7/U5UO2f68AhuSTElirfAyXeJBPrz6znDhh0KMb16Ola+aq
Oqi9jVa6REGvNCPno2fpWy1IVbBy6Av7PbOfPGBdXQ8gPV7zy77sZ8p0v+s7wKpJZdd+TFqBhfRG
VKNmY/6hTqSJAA7ETp2nUqqnNvn9mSYSTX12zsT5qVW23tXwoC+yx8XYDE5Khrov2JoSOPLhpWB1
D9CqFCN5h4l7Subvr5ZcdXfDsL1CtcSLobY2ZVBH1CW3nH3JBpQu1/ZRxylKwoRSIZY5OnonUu51
eMt2cx5JnpiNS3OtvncTkdZYgEPv0sxg5TuO+CL5MOqLVrdcQIAC35H6T6ailiuTgakEnr+upgp2
SLpeXnzdXug3hYDoKKG2Hqkyes9RmnjISWCrXunijZoLWzwgWCIkf9itmzBhskUbn5YTKaf7va6u
gzX48qIrmVbnJzJ3watk+EuiSu59Iw84O/FPBUrzu/+J9oG8RLsEgAOh3KCN3kl9iGO+nTiADtRD
0fYoDvLTLxBRCgwZ5TB2VW7XWqkwUyXf6GA2UUEZ9Fr49xAMSL/I/paHZqFy2IWmymST4sTgpSzn
iqJXhHEgX/JWV/uAqxoa9CivSNttw+B46q1Wfvf6ukh9svwyWTN2OSIxB3KplXwvvu/EFPIktue4
TYYn+yi4CqWYe+tQ8QJxoL0BqGQaF3kxVpZoXkzQweZVduTRLl7eD72bA8yZN6GIXqOSd45w9nhN
eVyT7+Vaw+zV4hTMsLMjiQ6B2z/EM/iTcH+2lPwXnqJc/BU7WzVtEsung3lw6A56hJqy3XBtOIxK
weuup600bltkvFf3/7yYkl2nit196yaekirTVrqHNgWfShmmOF76tbRt6Wpww7jX1oh5lWbvqn1V
RfXX8JJKVfqJ3UguT65WChQTU0NvlPIm1m4NRbHFXsv5Zwd3/yLtEMbFtdrv9f2701JrkWvbtd2y
P3Gq1lyyaz7Xrg/epUEAqaWQVZVPMb609o0UHI78aLEk33Rvd+lZc22TKeH5ThvTm2KqKfCKXtt6
sAbpWDzijdC3+dDqS2BQ9cjjjMg7yUhQpTYzBWn72RUj1uY3q/SB6XhewETI3RQ7nCxjDdJ35M6k
+nOOlV+fi9jgNle+MTbyVdJjEpCkL7uwe9cR07iR67s6Cvhqld+/aqx+cjtP6WJx1T23lyQOb4lT
c3nwaSe69sFVIY6GSS3vRLsrYw9s2BMs9gUIoJrN/qf6X+oApC0IBx5APBoOPeLRmoW/byJVb0q9
4y8Z9P9EusHUvz50OrMhPAiIlPmKeqtAuFQz3yNVoz4CK5Ldnl9qQMU55ywma/39gC+1l/zILwy5
ikvgMeWUqG6HvYVJouGKbwkYGdqv6ork31suTZIPngkAbdFPqavJ/XCPF1A3skLWwDEe+PJw/Mhr
olQ01IkOhkVL6/vd1dOh6+wfKpZvAcd+qtansoUf5e+BGlvXSf/sruTbd0eFQ9wxbLtLMGs5phhH
Yha2bro1mopa5QTgDV/bhbVQplLs6543C0nW3K1RrYoc2N1ZzbVGS9Ap8ZTv/RTBoY7LN3WTfFT3
o5LlzrJsEIqDuC9Wu39qj2KqVeUmHF9a0FLELRRUpj5IwTVYWsvv2UiJv2vOSBbkO8LZJ0HAhuOn
w4J0Py7oMe3vtoeEyAFzT/Ngsiw/UOKui96dIYj5xhrRo5P0nhIpEc+lCh1x5eGfr085uqDOctfR
G+NSW3iD+VQ8xJLsp7J/VFtgR3IV14fIy2n9cyhtbVlmdLorHSUoeeWrelXNeCfaU1jalqWMjbqf
ZZG8S0Ppl258XGfr5K2wFyaT8iZsqpLasXJSjy5fU/dHfqFXZc0u99UIz/SYiA05ZJSDEonHG1Yv
82Z2Bo/ScT9L7pE3qj4wrkf8cSTtIDmmrWEPxSeWO1mYQ3aRX7ivw2cSUGYYjNAMJUfTj1F5eKjL
9nU8LXHy8YPDlYhkK4H0rom0bVlENwUQZhFC45eL+85p2R8KL8E4+hbQ0+Xps0FD88VAuJK1X6/S
2bo6XT2ezMLq6ZfvDQhl29oxn8HSJ+Ox8gciCZk7XUvRveW8hwJJURuXMFVV326VmJUvtVaZELtO
eSZcydYPYq77dXrRUpq8nCj92jCW280AHgnSzq3KcXtoYGYuziNpdngdZa90i5syfYf7QA118ora
zD8OBeoa95ya7uT4AFmNZNTPgwe4JXToIo/jIXeHtX1PzEZMS0TA4lY8ctQ2yshtSNkd/+ixett+
ZOItAlrhbJvlHZuY5tB5m7zGjWQ3ynjoc3xkd1OLKCo9ByUn8Q9rOo3WpV5rUb7U3EY/HY2x7kvp
jsF0guixMdfM8fLRjkc6dSvmdvyqN20nHrGVx9U5nnh/qKgsAmcEzx0WM+eI1No+0/NLxw9Lx711
qsx41c+N0OftzsSGEBUiNwn8EaZHXZCw/CI3sQOxhgPqyDHS5wX9l9Wn823nTK6gU8P5zrivN3T7
UYO4yz3hpgiwm5jbLO78rNz07mT3wTAwLPHB/2Ynu5w1GNKZ0MYHDfZYuR6IDiFwKMwYAS5a6NTx
XFhgfvXa8pjWaphSD+PWzStSJz/vJ5i8CMvs5SAyeKJ5mJHaTrxMyvrgRjqPgYUQ1dad+zhHgS1C
LS0mL7jFmpQNbmhNhr5s0cTMan4qhVt1r8KpUbUEU+rMd4bhjeIELsSsATGX+k2G6B1+jNtNTw3Q
5ObS0vG0H4KyF9qdIzBef/dZlJvvje66OT1QDW3nt2pD71Qc03GZ7Cnsx4KIcUznvvfmljMzJzBH
f5CSxfgqdHaP1zV8hVtEMigcNu50oNfoblk4j54lvjkb5ZVM4Fvotu1oTtU49Aim0u5RxpjuB0Qy
fDNhZwersCJ2BWZRAMUYQmVr5dg3iWQqrGE16lL1rJZlDREL6+ruBtsLZVXim1e/Skay1PSHT6ed
w4EqkUQSy06asu6bCuCq6E8q7GVBXF48KEeqepFczS9Z/aR+X72KYVwzkyG3MtXZZxl5Zc0+TxjP
QbxGKkNl33BUy1ONSGOsRte1GUMXN6vnywd/RAjPJ/EwWICjNLfN+RJPbaf7T4uNotU/FoPB8CLL
PHlE2gyUfu89LFpBysm1EP33mU0WR4vRsrr1REOJz0Pjx/VbNhRu/GMmJB00iT7p1fNQDjZ67F5G
BatPu+59p+t/QgnPCThb54wOs1Pqg8kwqC9fkA0X61HQXRx9fMVaslgR8AvZnyiUEye7ViUJH9JE
w0E8c1bfO2Pe+Od1GZBmxroJcPqpNcakJIaUaTTMzdHhONGTzmHMPSUF4aBPrlXH29eRwsNE2oGQ
cjrgYKdfcLSGguCqV7M0c0M7i77MsCN+9Hpe3mtvkPoYwXSXQnFwJ42oxzUVAcidLEtgth/aZoKB
s1S60xzHru3aENGUqZG0B43/sVmCFvHTOic5JYDjFyecVt3JGea0PAfDijwJ7IQXkKuTmp8KXWv1
xx57ejQ57cLIqCz/LMjWfAERVNwI0x+/s/kMTeRt+nqMAyfGSbWm/KOllw53NBHhanVTM79PGT24
G8514mNKF/OxArJ26+fTdBzngAdxoL9s/2gI76ijHi57d06ncvne2UjKQn8zZzKo+rF5a5MGF8iK
BijCVeR96shSvcN4b98jfrfqcJvzdD2ZTtU+us6Sv5Fm0z6xupVc5dxOcexW1pe06bQbL2adx+y3
TjdmacxExXLI1r8hi2ZVK4E4/EEZktz2XPyyC2MxWl6UoPW8mHS/fxAMtdzi/k9RfXQBcVqMIPjy
iqY33xhBFM6DyTGvBjE058YhZaDdhl2X0SE33Mk9Jx6VXpgx1nIvjrNlBRlcfpIjBjP7t62uUCAl
KOCx5zG/Q0dRIt5fTXLizFxvHwC0MS2uvdIsopwDEnO7Vly8KrOi3LDm+zxOjK++LrxveJuy71la
jLcoH62neTG4ywI3PgWNqaNfKu1bc+4L/zDQt19CU4+7WyTq4k/2NnaGiUy1PzXDrk9pIrt3dfVl
JBjoa8x5iDCWOf9Q60F1GswhODuOvpws2F7fzMpMX+LMcQ9OUGSnWdvij2mOdsebzZJJ7GguB6wQ
7WNtWyypmZZOEQq7qj1blZf9WIRmfOr9Pl2OxaR339G+Ll6EspEGoJ1qUxM2RcLKEmObPrQdNmoI
r3BHSq1oHv1h6fqjPppVFU1BbSE01bPpjP5+fs0DzmJRnfT6wbTjCWHIYt/lkEAeHPb4uy0Z0Q2m
q/PJqNvyNOYx2enwwC74KxM0kcM8xxe0m2NyZF0Sn/xxTe6hC/T+saGCe56TbP5hNkPC6W3ymchb
edN3ER/E+mRJ6P8HfQF+yiQ69/VDA4LjgX+WTM0k3k7wRqvvpQbT5HPuTwTe8BsnX84Hfmbsma+1
ptfxja5N7vglWBEzOQ/+vHgEHnL83gL3s+NzhZbiIH8kS85gmhD0IlhngEoGmzam5ki/RsSGddxW
WsHw6IdqeSKurRgezBm34gV5TmNc6KMVxtu6QjvLD34w+85LAhsgH0PP4GljbTFpGRNQR3pM9aTr
ZoUnC8UoYLAqKlbNDTaLhEJA3flTBnYMJdHAiYZ68BbTDPt72a1zVNXx6D0seq4ziRa6rt/Pa8Jo
t56AwJzNNds+CJLRvVAvnP5DlgdE8AJLM9OgQ6CIJC3MdQbsNyvOBwGxjllRBFFxIM9rTFr9wm1Q
Wh/ysXS2HZr+v74v/5W8i52w1//rv/nzd9HQrUnS4W9//Nf5XTy+Vu/9f8vf+vdP/fV3/vVZVPzf
f/yRh+x7J3pEBX//qb+8Lv/6/u6i1+H1L3841jLY/nl879aP7xDRhut74HPIn/z//ct/vF9f5fPa
vP/+23dyWAb5akkm6t/2v7r8+P03H4fgv0GE8uX3v5NfxO+/ndPXGtuLeqVfP/7+2g+//2b8k0Ye
ixXWUh2sv6NjNUG+x99o1j9N8r4MwuGxmLiebhu//aMW3ZDyW/yaxEdz7XW0lqjHfvtHL3AQ/P6b
/U9Q9b6pU/Lxajaa699+fey/XL7/czn/JzARWcBfld+eCyCY/2F4hNTIGPdvym+H3I8yDV7ThtEA
YxgdRanLpO3AYpppX7rWJHQC8r/Hbb00MXGSQO7CNWidJMR93lyq1HLmaGi9fD10jW79iWg7z2+6
tLLbWwOGgHbIaeZSaa+kl4CyQ3H6Ia5ah0wU2CoNibv5iLrAGrK8vmOCuxT3PA0InCC1FNNdTGBs
FjXuOJASKERwGIOGV7PqPNcvJRZjuo50cA9oPfPhM6kdxnOauhYOh0F/N92mSe61dRiNA/xSTAXB
MrR/FLk1yu0F8eedmdIpvdlYrpzXktmr/ri1m9nc+ExH+tAlxqLhvGGN4pCbxvTTB2TbHoM8m/QL
auXeuhljvpjIA4gMbI2jWXHpRjs9yx7FFCGAsc+NN00jclKPXaUt666/yfu0xqVSlo0ZNsaIStZM
Jvd+yWarD50pdt5ro6aQJ0rWDLWS9v+BJlpLn1OneiSZzzbDrTeaW9pHiHx9qBfixilaxCzTmLbf
NjerXvUcJz4muJYtN9Y4/4AQqz4GKGE6Ds6ENnBQsosvNO/ydzup2B40NM0Pje5XzxiLxgYekW6T
caM7aXdPCaO1p6Re4/exjfGslL2rfdFi8rt5NR8bRTDrHfeNWXrOORVt5nC2oJbRXINchzoOiEdx
B5qCdm7H7AEi9z7pRo4gXs+wWUZxQoPtEAhzomvqVV58M61QsUKLUzi1Sl/boZ3Y3dtAlMgAzLFq
BjSGWvHnuonqW+Oxk4boK3UtRIJpHZhtLTJOhNIkrJIuZSgOgOhU03+5xEzd1ghUpD1GWVFrT9SB
m3ZYsizV2ejzHIJRkiEM1dMsvRSNneFnpFGehICb+faMVIOAhMF2KvF7gXtkOAcb/5D4Y/qBJLv8
zZrIp2MWYXjvkx/Y2wH+wfDmxmv9tbMQo0JSRmQbzXoaF8clbee7Brn+W0UEiHUc6kw860i/CcNZ
nex9dBv30SK8tgTZUi3NwazgnEbr5HdTZKPx+qFdg3eYYps9FwMX4sGyZu+LB4UQaC8K1fQQF/4g
OBoOxh+lAzJUUH/QVzPspT4wAh2pwuKx+NR0vTMRa+Si67PG+I4uQ/9Go5S86qSw4696nswu4EB3
3SC4NBkz/qGzfjLAy+vQ11NstczjKNaWwCFMDkYERo5Zz7ofWUAvOkS9BE+wX8tY9qaHwSPjuU+a
0HDH5GenF1pJ3qOJAH7cKi5opvftfUzmun6m2N5SjugFAPm+FTGXhPCKldmOGThn0U3dJwmUH0LS
oEz/FE82Qu52cIfiiDAxRv8fZD+A/7vYs+xiFqeO41N5KDpSODraHH04I6K8Ney5/hknGTWSRsPl
R+wxSvwEw3/+KXVNP1Ms6NKUpIk5wkyDJp45KxUn/eCvzjhP4oA6zX/psm5yjjNw1m+2k4sPruiW
lArdyH9m5LITvLSZwevqDjVyVfw1dCc8O8AFECfvFjrm5WOMBKgJSQ/Az8Jov7qtWn3b0JbSjYg1
LsvFJBSaQSaEHoLm8XN92zRHe25IdV9fEmh9XzFgERK0TZ17qGo7zQ+4D1yMDF4yW4dhCFJyzIOF
uKS6atzu40BGz/pnOcVFewssAKWaFsQZcSDeRDkrhEVaLh2EP7zYhLJheaPunbQy9n/SMeXD1eMg
TTfDZj1w3tWAgqGfeTPM2a9PiQtZLQy6uXsysBYRIxHkMOjSpoA7OXUWCm4rZU0jodRDVCwYpa2r
NnwgCJhsdw+ECP0VhzMamHS0MXhsC3+56eXxipwMjxJQLDFOlqFNnpDaoEe3lrj7WGvl6oVb1zob
4j1NVMglSvu5yeslCCdM1gChBzSoIRTJ2osyX4f3iETE5HmZKaMPOQ1SilKvCOjR9YWNONZIHksn
5kzGdRf3o+v3GbdS1f5gM/CgiNDRq/i2cjTH9PaKHj8tgWYnx7DX8dig7yEAoPGIW6fDnbpRoImY
J9rKjD4sDbpuX+mLtayS2PuGB9hpc3pJuD/nC/GUG4+bQF59KLC6E+1e/2/uzms7ciRJ068yL4Ba
aHELjRAMymRm3uAwKaC1xtPvh+zZ7qremenTl7snq/KQzGAE4HA3Nzf7Rad+62JB5ribL3JxXtRt
fgVApUxOOoul6RcY9pQ2FpP5O0SIBN5NLLPcLnO8DtCRiipHTqFqMppwCAPsD2gD51A/2GA6F0/V
8RUpxHUJKqvZl8RGVVpYbTraCEspCGhdEvqQqo3KafoTofoJRRGplR+Scdm+VrOo6D+kVafHnKW6
6ie4PcrsFLymu1qiofd95bKU51IS9oJZIWqKW2vrRAUC4ZbPrl1R3VrAO2ewhB703dhRFIUpN7is
tUv1Wo+KCmy4lqbnwdgIKgpTIrv0xNzWxUcSQcN4NGN45tK+fsHF4NKxIgPFchz34LGSZlmRCSyk
dKQ6Tl8bMSl/IU0GPjcVfhrmVt8jE2O0YZeX/VN8WMpdhFY6Qh6g0+9dsqx742wID1qKK8XDtHzl
tBF/WEqnfVRoA0LV6VT9kmA6LCKiZ2WQP9U+lv7mZflv5eT/bS79lxT91n7WT2P/+Tle39r/B7Ju
0lED4dH/KfV++qyLt2L6j2go3+qP4X+52VuzTeNb9h8PU/3x1vw5K//72/1nai6rf2g6AigQN5GB
URVS37+l5pKs/KHSpUKbBjcitFlImv8zM5e1P6gVAlyGe48ENeogf8/M+Sdq/pj1ybDzdeSd1X8r
M1f/KkIiIE1zyHfSCyFj/5M0g7Yv6kEhVa7IMp+703An3IQQWVkXLpR5lU/Ht+qdead7RmvPPo5x
4XaSngii0i1+yO5mP/bq6/a6hbG3+qhT35YgO9F6dIdTfineyujIn/HbI1hHajCdcw8ckq87kh87
hSu7uqef5qjw5lB1Jr5eXTlo3eIxPsleF6xnVHudLuzOg6c6gjefkbyOhHBzdlcKs7CPoCP4YqCe
uqAIcnfzBL8J9VP7lJxYJy7diCBDvvAKVTRq/dbX/OouuZvpCPmKO4aqK1wXEuXMNi8At8LuTj4Z
NxSZ77Yr2LtIdfdTeZdFc9j6VTgEpa96QjidzFPzEN8Ld+VTcbLummsVdqcx7D3MqLlP0hePWkdg
OHFkkkfDcb+mt5KSJewV8pSX+B5eob3+qk5jpHqFl/O2ij/Yn5E3uLH/nNmWIwW6m3myF3+xofKK
NtR/X4bqSSHv4FLEcfcQzHk0+J54H1/WUxbQ6fAEZ+DOpqB2Ux+6R7R7StCfJ1cK+lD/0Z8Ht/IV
R3eVU3ExvMU3giKSguW+Dmd+a3msHlJ/D6yHKbOHyPTRKHRxxgyq06TaRTA7SLEHmzs7mRPb+Qk/
5xPyD1/SqbgvPuR36+cYNlzH4Pb29OwQv9zRJvHytNNwWXz91kSqT5D2UPIIceh103C6IKx+2y7A
+1zRF13FQWzb1W/5o3ipPvZvUOqaGZMMbN/tbnb6O9HtPe1OubOuQ0QW+VJ7XbR+iT6icZHhVrxJ
dp+e5wB1z0CLcm/0JK/w86t61dwyiJUondxWtbMn496Iej7NcrKAfc7fi/v6BEbTzYPMFV/VsD3J
5+VViOC+unSLXNMb3zO+3lwxVB+rsxJNWATam+SYd+qjdM9MDGIv80uvY52I/OxjOpcv0n32i/XD
K/MHIwKexmHvpAaCn92Kp/yaX+RTedGv9Ise86vBCugveZSe6pN6Hv6Fja9i/FXd+R9L/Tic/2mp
A+wHANB00nVz0CtOWYXYIrqxM4RUnOyWa+jdr68xQMmQVVlGbbS7qid6mzO6wrMSKfbgVW/p/eKU
jmgLLoKBnuyITmF/y9zMn+zFgYjlAXnMQsntI1aYDz8jNEY7f888w2MWOanbOZKr+IZfeCbPG1sg
dzyryQmZE2flz2jToXSrYA2bByznQsHTXdTKgyzIPsGTl8aJ8/fwuf+qXuZwPBdB8UItYQ2zYLu1
ocXsL0jNzo+Cw4Hmm+r2/GwM4x+pr0flWY3QcnCbF/NHcpUj6S7JLiZz6arfmJBREsnP+6P2aHiQ
mE7GtTLCJJpPyaU873exP/jqTQuU5t7k1bGdOLktXddAcySm93qsB392TJteqv0Fmt55+1Ha7zVR
Abl3mwTNpV56om5vf3zl/P7isiZ5beyYTu7QkXJ5J2+ItBOF5XAOcgKredeFo7+6mg/vkoOLu3j0
XJ3MJxPaQov5KJyTV2ac2zpvui1GiKk5un1c3Acx/ALtzpGvwrm+7P7sTt7iNN50tu5LR+O74g5W
tm965qOK3nxgMR3kQA6AuriZW7ilV3q1g5FWJNy20/G55XX7ldzwUUyow/ORudf4qccSiLqw8dQg
CeFRuYVNjun2d5Df3dLRPeQEHNWRzoVHMdTO/MIHwW/3PhR7thqOp3ZlT/ZXwo4wu0R9e3XrSHMt
lwKvFeW8imbMYxfmjvFs/EhcNGTs7DsYExaqEgnsQBzoubrGw8PJjR+NaLLh8wZCSG7mpqf2JXGn
v+VBfylN/rmWJam/bZ7/odvyj3X0TwpUMM5wT0MH90qJ4bqzlaFJESCi53ZhVbMuTG5496mSOtwB
Q4n+8CXlSdTsVUA7+angPhVsQJOn8SV1e/sbrXF/8yr7o3ZqZ7IbmzNBQDfaNtw2KE9bCKeeZTj6
s38s2YlPW92fZqAHNMM9wxZs5Fu9gV1x8Hq/hBHDtDk2Sf7BRUjIGdhcZ35bDyS/j8xTTKDqfVzE
CVecS23x53Qqo+MNh1BnjtE5v1v9jq9SgmbnDfyZvH49m8HkKbbpHD9iBr0d83kIgafyvej0UfGo
8kYAtkOLKSHzMXm0OCs3e7x550lRzmRB6ej3jeQkCjOzmz6xa7qluzMr84jfuprO4hh2923i7mSm
j87NMLXuGDQ2ccUnenHnrA2/ecufeX/GVbZp3Xu6B0bB3xlPyUUXmj+6Q1Zx4v0YbuaUcF++xJ7p
dVzS9sVjceDAOtsvUbSTpzix05fh3DF31GB3dUaudAVHj1BedTJbJXYCsuZxWkxTy09Zsy42Jo4Z
jDxbZCj4nsKYu7FwNgcPXq7+b2PGqZuHmfgJe0fpHRsjRSsWQkHgRInTNaKaLeiYyo2HeDyLveFD
au6hgqh7wTrXjd04Om7nSJVGfzpvIZGApwcPJ2CAeIVgH1OvCY/Bq6P9u3ldThvDMXDVJs+efCKI
g/aSRsOpOyaqqwfC7XjShruFNTHAYAInfh+UXu88oRTCPWxMuNr5QvnAhuRv0wrhM6vfY6HZORdN
f/b3ICPlS1IXM3tkNg7Fp+K485y5nFA+j4Ee6uHIrpy5sWeFlBzd6SzcL+EQ0r/1j89SyfKONZK4
uZf+npgSWwU1Ex4QeiS6A6OQcMnG4xmsvGNK1BdiU1geM5noIjLFUoJH7PXByBCTdzicsp3B27/v
39Oo8fTNTQPCVTgA82WrywOD+a0GI55fzDyRXRlAT6RFvS+zZuWAklIosIqPmZrdmYF8mn0h7P0w
dpazFQ1hGhzLAeM51i7NKCLw7G2kISmpLiHaEcI0Gt9VwrB1OWJVGUwMKbqpv291sjO3ZkQVpkHv
UvomBOrO5jGiAUvqwXxZHtQ7YhrPunKlK70fxrvlYlQHVObxuWwuhYttB1EvdsiRfCirdh2Ux3g4
Ga/ZuP+GiGAGC89luZP47SPww0QmXZ1YCTGxCNqfM7NRsC5Io8XAvGrvOstXfNgCky0GpL7bvtEo
J6whfsLyb74tLEfg+dzJwOZCH4spjZUcn2zZhi/zpMqI/NUhbQtjF6K7b3GfCZ8tRaZnudid8L4l
gzz6DKwrnpB75amCZPi9uCUi1rHzHKt1c6QjDIk8alaqo5B/ttw6JbbLoDFJBKKm7nTObMeuZMue
5I8pw0i6c+x6XAqu7+QWaCzYkl08ph/N3THU3UnjQkuGgejJv7eeRUpuBvlzTIrd3qqgI1EBQk58
6oL9vOvX+lY9bJ9reCQK4Pc8oIZhHxI5WOpxIPEy686q7PnMqcSjERtg7nACwYnRfMi3p9qvTsUp
OTXoJF0Efu+2nuk2X4dPtPTtzbcC3S4ckiCO8i+lz5Eq5Fp8wW4c1RZ9JpidukvQOaudXTkV2VQY
yJKaoPWzEC0CXkU24oKftjO7cnqyoiPtEjifdE56/PFHW/wQnIQzg+W03pG3tB4PyN+u09160Z3c
N93R2z0rgATrrmFr2gNvL3sAILw4UmLHumtDJdi9jpSddmjUnrW7+JlWzcgX4pPx0ukvW+/pFxIx
L/VRsagCk6OEFuhIVURcIsNiupanP88Ek2g8x1HzwvgyUVRXvk2cQuqzfL/gWtXa2YsayWRwyk/1
w3xW77OA4eG1+VPC5eg/sk/rrj/r91WQeCUy0zatfmyDEid5EDzB68MqYIskzTzyUGm3NS8JBK/j
PisyxYQfx5yXKqe0Z2dyY/t9DEGL2FrAD2xU5O17clM6cwN17M0rLtklAS7sTD5KLH7rkeaFVA3U
LqxpeETWTw2cM7/2XX6KRRfkmc8XzTMvJuc7Hq9wHPpIwyjwM5NNxhC2Eucw6/dzs3jDwc/f1PUs
/CQ9ZQIKwyUOqUfZyTOcLTnK+mgPUr9xajf/ITEf3lceYvyOnpC/em/UNAkKvW3aJiuRazQcw1Nt
NOOYXYPbMndHvtvcIw2dSbvV31ljwho/gGQO0AqbMxfHS9G1AhnCWsBPKZPa4xcoFW/sHLioC/Il
z/J7FWVR76V3u+avX5vfezEfd2S3VHRXjl8dn1Dy/jLLFtjvcRW2FSRmKDzIvu53/nEZI3lyPtjJ
R/mI1HESqH7D5nakdSRBhDVMyZw25CB6NTxmO2E98XOvcnXWA8g8X+I1LbGBPYcHx9x13kZHYaPl
4p1j0cDx4P/jAYCY849k+5jc+2l3Xr5QAONDjuE6jiCjzRGaD9nYokGtvQrEKN2eT3Rg7J4t+7go
AoqNywn3hCwOAYnsnIOAzM8k9h3emX3RIP5vdkMmfWR1wjl32NQ4jNYEOzdnTy3IpLgPBp1jaFB7
dJn8yd25kNbBFNE90kGLJDpjPzT97rkh+CNvFKwBLANWpxAcr2T7ddYbZDRHDa0T8+i5ixgvNqXF
G74hcEJ63Tsme2/uUSkPW04bbKTBUX8Zg/QIw94xyhwBCMqkBZc5s5uvgYxR8Fs+KPcwWSXjF21+
gQsmkfLTSDxld3l05Nig1TJftjmBqO7KzcjkCO0nR212mOO4KJBV/Knw9l+Y7wGa+Usv+R/p9/Hz
Px1jTWHNYC23iGA5IplmtTs1hSX2de+DPAV0uLOxh9TAJ9nJDT5YI5+YqQVROSKmFURA1UF4gvzs
SHN3F+rW/ZFvrZF07AsBQEF2BYlaEpmpvd/il/gaX/uLdcMfxJsjXGSpcFhkrINDjYmkejlp1IyG
b+Xz5oG9imJy5MXRidgi0Z9CTVidhmvpz+c+rPlfdwlCXnYdz3p0REQAKE/zcWzjCufX9XW17w02
oSoYXtAFuw3X/Gn4PLYB6fnY3yqKN4WnhZLdsAUMD8Z5td9nFnfFfnCEKkTv+CMecZ7dDnUpooMW
gn/e+Wf6XITgkhfnbuqg/sG+wL5iuv2Z7rkvueZJ/5JIfKkfuS39TOImJtZ8IhtNeGwpOwdLzOQZ
rMahcuJsPuAfzhnDkbT6x6a0st7olfDhqI2xm8cPq39kNxTZj6zZlr/t7pEbHOU72Wv9gUB2DAR7
aSAEut+4++/bSUk+ZacjTPFEBrYRld25ifZTrTygI8WaayhlzUR0mlJk0kTylTZKgAIaEVd/4tYJ
A7G9e2ChH9BjJR6snnLKOOpr7NpzyMYcbMRLGqFBzjkr82lcsfmv5D/A9Y5E1a3JEI8cm9MC96Bw
stfGm3XfXsXX/KFqw0wk1cuvC8v7CCI00RPHqUjCWocqfMYU7N1jToLAcnuOWuftnPgvOZki1EAb
yRFiRPmw6k56ggVqg2dgvXO4Zs2Cg+UISIDxltuRIk7kP0eKp3id6NO3ak+lJ3JBR2K4MnBTxNZK
LGmJGkdK15KWUckhqWuVy3EoMViP+e/IRRy7xO/lXXK/uCsx6Sg5VISZmmzM/FenZe2/W62H+Omf
VmtVtFpRpqZxjT+lm3qygLqRJ5PvvYiP+5Ne2PJ19nf3SGRNQuORWtK/vxduC1Xm8YcWZU/afXOm
qvawv5cXfv4FtchXQvZ4zzyZpCTpLaZ+fGQP8X1yqp/mc3uWAuW0fzXUN1F+dHZPpsqJi0ikkxiO
Fw7QpDEcjaOZlJhDnN+HkFLINfT7/my87Cfqey4Qbd/wilPDFMku1WXgiHn9weZI6HfFu4KAt3se
qhKRfC//GE/VhV2IhBYyNDXciSInPsWeHg6R9WAm7vIOvbCLOh/5zLN1KyPiO1Gc8jmVN+Um3w1n
I+Lo7R0HfLAj4e+A+W81bv5/w0lRefnvcVI+Rjfvn39uyZi8/m/dGOsP1F2ROddVDcAUPK+/d2ME
7Q9JgemHcYH4957Lf7ZjNOkPZJBFhEq0ww9OP5Ta/w9QSvoDrTIDf23gTYpq6Pq/0475JxFaWjEq
isuKLutg9FXEgf+6aCDsxH3c1qKtp91ahOuB2FYLzTrVqDJeimISxX+xQP+vT9RURZaAfuFnKzI0
R834T8tUrIR2HJqBg0TdE2dSzWjADywSTJK172mbIPby8Ken8V/s4NJRJ/tH/Yz70pAml1SNR3H8
d7Te/vyZTaeBqheLyV51DDPsHNN3EKZrnCOrJ+9E8qQ1YO4jvuKVcG++T2qDUuKWqF9ItJS/llYG
/5AAhH21RgDz/v98eX+tkh9XZ6GWAZROU1E9xhjvr1enNJOOxLjS20Wz7dC4alQX3Hgf9JuGxxBK
ceVi0kKmP/gvMhvpr6GST9ZllTmE0jYzDRD0MW5/ehb43RlogeOYsaFd0DiNaCrI0ypAgTDJnijx
NjiD2fh99LcpaXsJFTjokk6pDoIEuqYjqG6Y3JWPmlSMgv0/D4v0TxC+4+pAmuDgAC7QoiP5TwFd
XdWmWvQGZZO4WdnqMEe+79UBQV7og0AtuiozQjj7JmLger/pgWykzVdj4r/rFJUw/Jy0MXuoAOYL
V3RokK/cMERt/+VlWn/taAJe1RGtxtIVbpSpKfDS/jqMFd5O2AgzGLmGLQ3Ws+D9FRmXkQJKiyH2
H02Z7x7knv5bmizqr67Ok95WS2O89WZdXrY80X7oENAzUFrz8CCshuLkW1nI8Hj6To+6OdG+g1vs
SJOyVEJxaNakN0QiAI4gtFA6iNEUlJoSCwm71YQAfb9sFjRY1cqkX3vc6PSX5HhCXq+dIKbf77kM
o0CwGkV5yK1q56zdjwopRAVcUrZlIIlWZ48Juno+hqs7ZpLgLFYw7nVNGwHIFKcWghv0vRkbuPHJ
6LWWfiRC3L8MYRLxjMk6mEdTic8AwibIe45zi6QxRq0w1EAotlQiIY44wj42PdBCQPY3lJnjDZMC
w4htfK7AKZY9gH9HN2ah5ySzrG8JilhAa2qLxaCnkppdkPkDcK7sReERcHjHvd1EpAnEGRhF3Fby
Qw9lzi3HQiMPRZ3jquKM3l/rDIwy6PiVv4W1lBNwUXpCwQgGMplTrzKUaHDHXdABroSKs8tNb6Om
lK8Bjt8iCqgaZ07IV7ww0SpSjbLtQSMuSXdqQeurPjz0tHyeh3E4mzBUBHvBKna7TQBjObo1mIWD
lh2oSySW+QFI0yAHwxDWqaRpXZ3K2o1fIhLWpW20uVliDVSu97o6Eqd3BJbOwjyuFbSlVCYDBzxJ
jaoxxXezhzXtIycSX83EVBHEbDec0pJZoaGs1aY7NNbu7Ejp0EraYMyoWEAzB+VJBPS21rsdA257
2DHg+8iahZrIlnEW3Ydat6HHSg/oto/9Kc6LZcSSTrPW50mdG0qcSoMcaJWakpNYdXevgXzEBUoe
61eByDKHSMToTy1m7GukCTPWvDniyQ/AXrLNnvFU5FDUW5mGm9Dc4GqGlrsAh+iklOYbGghUdRAK
Kd7QFBbk91aPe38Qi/wDnyStswW9IFT1yoZQsAazGBWfmqr1rp8XoFsfUjmJIBvHIVAyeX7XsE2+
in0uPhujyLkOAhVErXlfx3BcegWJD62KEgCNr+jnwhYaqdWXmYSr9apy1BnGBn7NzP1vaLHz4E3q
P0PaVTb4udm3kJbmyK2pzF21HSV/rUa4A4OZE8eXQXrfE7PP7DGL5Vc8DGM4sNjCkU7POSKMyHZP
iMwppi+Jxqc+JvmzkKvWVyfArnVGft86WDvg1IElAzA2jQy63So4W2EarlorLQzZoX3KVQESXzfW
+Stq5YWb9eaceEsnG4QZHjdnGqx3RU9E3NGGA0H82pdtPxnbpD2pe679yoCk3XqI2Y7edTT6ptqI
umxsLk2j6zhui1pzbjWZqNJ0ujI7zYhqK4zJGvpROamtv3WS8NmYVn/tjBWMn9S260FYSE8gulJ6
O81UfCHoTN4cKwWNEagglP3xqYM0iXtFsBoNvcys3x/R1QbxkJvquUiG3EHiX0iv2yhM1hkH6MKR
5lKaIXRwthlksffaJRsspxbZuURxvxWWYLCrjePyvVUMJmusJ8pVHlLDH5DNuoe2ipNyUYh0HuC8
e7AjZGT69tFlZJTQGEwV2e9G+9ZZLTZS2ZZZmZ02wu5bKABKdibLjT91uYmObYJ27rSo2WmbOiRC
ulIbL01SqpFSi7D40kaG6AMxz8FPfnpi5y9/YQoPLkbqaU1Uaxw/jNIOuxc8Tk9FcJe7xwpNsD4U
4ME+bIqeio4I/fmszciKnGfAlt68rfu9UK+5rYlLhoKlWBLL0qFzmMX7TyUZVDorCMr6u4XkM5jj
RjUfiqmphIeKmd5G2WLtVsiGLMQRmqAwP5ZhTf2OGcvaLtS7wYDVdohfeLMsUkDTUwEV63yiXqgN
p7XU7mdzicAjPUNhxCpi3jaIQnRhCjnoDOkdpshjK1qfALwf0Zr19AJeVZLc+n3xkQK/z4RRjbR+
6G4qMjsosg8o9ylTQkxNpaey1a+jJGb+gPSXtpbLaa06vioUfL+NWrHVeJE8xBD3F9iStJlQ9vLr
1uKwCbjRtUxZidjpqCclWf4J0Sj1VCHpAuYgRy99GX/NsKjPEFYzGCrMcBRtGUegTN031CQorYLB
DtNtXwdf7PFIszUFRDPk3G3isF5a7Rl5m7mwe7GkvNfg2QZLe3rLu92X1lrMrnpVTJQEhVTEwHHp
4Q4yoHHyJoAOnBwTa8ongMeJT3xOkyhD7IdUCwVSLYzjRKS9BgXNxLgzHZ4bkaAq4zDCCBd4Je7d
FD/WnQKMIlGA/jAJDwqsFFOGrgeZXHfULsj97b4xZis1EDWjO9yvWuoo2bLeFUtuLZRvp6W/KFu7
IhcqQnGEAAJR2epw0fHg+s6hZPbaHcZIpO8bMEXDaRq4Yw5kLtT8sA/dH/OYMScMaop0oCS1H92E
YKWH0mXq7CB9JTsvE3lG6kPUX1iz3SXfkEV1IIwaUGnnWnfzrWqBmx96x4qACsU8JOWHmYzUrmPT
8LZeQj1eQfJFtbsmy58NcnvApwtqJc6GvpkcmIugPhhCFqNwZhVfyMgLL93UZnSRy6yOhjRJEg95
JURvDAOEf1LIL6uumN9TWa2mU9fAxXDyMVMxpcxQ6QELtC0BYiJdqNZz7a5zQq0GkYhbgw9DCmsy
L2+mYK0/IKm1j2qu9aetEs2HmX++QvJ9neFSn4xCla+NUibf5G0BiJDKo/RT4xh4tnTdCpO4lL5y
0LYvyQThrQe4/s7Iaj9GKUYld8wOtmnFvudieomHR1Zq/aveNRIEz3VXvE2YSoTQ+l+r3KzezlnO
KZSpDQcZhU1ojNXqsvbJAtDmV5YQLqv0s4X6aZt9AWO7Q+XUNmeus4B1WfsFNimse+i6e5OuPO91
PenVMAcoEdIDhIbvIT+SveYGmR90cPMkVkknOUa78iQnhK58VdCoRePquFxmXTlnST6f8K+g/Ljr
/CUuxq9NnGi5YWngTfEUxUpONd5Es8Ajdi13jaScoaI3j5C+FnoCiIlFy7omXie05j1yDdIzWlL1
uRolcHRGC5m/rVRoFGVt+YDhay8+DK92cY2EbS5+cjRNncFaDrHGTkCywRRiz6jU/XZY4dgAd8Ez
aAonIs6M3UcNp/BSSbN0RjhkeMEHTArRDutOFXJRMOya5L4TMVvNh5uxx/Wl3aB6uxwATokhRHXe
F9/1uFnetHhqXpBFW4Ky1B/Q1QhI4jZoGM0QqILYoTc8l5d+Am/UitVgp5JOJwG68RW9C8rKu5yz
oZWL35SV5pe9NXq5KHBg7Kr2WVk4ozemUgZbvVETNNPUzrICnN3WXoyypfeQjNOdVRi1s+hVepaN
EiPmzgQ/pKzDTSmKOFr0iX7ytGznbWjHUzsvwjMpF+AqDcLOjMsIABkeN8+963O3S1Nqhb0qf9uS
jiKe0u7n5dAlwBbzV4rmEnnIRE/AwvWhKiBrIqX82cH9tvyp2IFKxGp87gT0BNJ0AHmQbvJNoNb+
LKVDfYV3qANqTjIDDolCNr2Bcd6nYvFNAwryho2ns+LjGxaGQOFRmLZzpdbDM4L5X5Abh49qsQo3
mVdqgKmcIL+RyVREpwU4AmjtAGo4dVMUKywXBtelSqsPJBFgNStpfVYRbycwQ/wdlU75WSjx5uCJ
kRB3huEOeRBK2CWS5MggYGmj5L2t12Qe8c5JfdZzHnFWBOgm7Q+TOcrPBvyEcO3mGqhMl5KC1J11
RbScavvU786Qd8wDBVU8kbj7bpEZfho9CtQTstG+GMcy9NRYuEKqK4JtUM0XuBmcncaxXM5C2SI1
OZffzD0h5mpaZcdlfbgZyP2r1IClG+P8hGGdiQmBonO0kma2fiRxKg4uCwwyyBxHVozmZbfuF9jT
ko/MzhPPZLVTBe5xnMaDP1nLNzPWamfb1hINT/F+UCWwngKbtNTUFOUrI0i3rPaUDKk/+OpMESQr
KG3KEuGl2iAoLRnhqOAYI7G3PGdZpoQCqVRkkl9woKuVd7Q3Kx8r3EcF5vjGXmClr2IGhCbJdh/7
mk8834AJI6rrmWwtkZXRUW4B1vfdeLeV63ImFnB0W4QKrrG6h+jQl04q08DMQdDLEzpQdg2BpMJk
yZg8qzvI/AJ0XQhdopuwvENKX7FPcvyjQj0ssPDte61yw7p220xm1aS0aet98rGkJo4U1i/0359k
vNkdzJSphbfS5EjIk/q6vIUCC8iuF1W5YEyRf+A2v7we/n4I8+NEB1y3t/EEqO/LvISSsRhYrsRb
2/qYwlWTrVdIcpD5YOGx798zPKL8QVUAYGSIFtpsYJXXzW3p7IqpT5G56itdmWmCi1eMM4+w2+GG
qQanJrXjiIB4CcmHiAdFPDav5bqaHxCs8zO/WN2MYUr1KO4m7aomsEhwwerV78nUqCd9buY7odS2
t0KQ+vsFQ/IBcPEGTk7T3tRW1EdHN/v2OiMy8FaqYnuvQ+M9oeimXvGFUu5VWBcYcHG8gLguPnCg
1E6xidlKixPDSZHUtrITIYWl3JfTSUDd8TpmPRJe+LredZnFt3Dq7WkSlCfozaB4NnX5iYaA9Kta
RiC4wjj1gYaZqWEXuOeEVlEXIMWoeGHXYYBy1DkJDLgQeB1p3UuLsMEHjtUADiZz+0AJYgiQTVj9
3mgWyR5SqTwjL45/kjC1wVpyCPIsuENEBVWVkKiEnAmya12hN/YD0gOGrCyTFzcaSec+Wq/NXkqH
LoaofcK1nEZnirvuYWjL/BvceNRtMJ2ZHmJD2E5rjz9PWRT9OzROK4TWonxvmqU5JbX2IWQlsNzN
ohulK8YzafsTIlDZpcs50do6tJYFOtNrqpPKpu06haIopr8K1Sw+27Ylvsk6aVY/4ogmDqe52q3L
2NfkSPg0PZtzZz6IRl97OZMGZDFGUwvikniI5LMD50kOmi0RHuWlfli3NnVVbXqYkDp/L4eV5lbV
LFeE634gBlwqbFiYh6FJLrS/LFGdAfTsCeac6J2N2BoJGnpImDaH1SS039de61yYd8BJ9byg/51K
+LmLybWSBuDAmLF1Njow+kmp1wXaeVVRyCGLBcttlsz3cZ2w/8QFOBy3fosfIYqjXjWjWSH4e7+u
QStv+qex6OBFpCVHfah5wp9gbd4RwlKhNs4yEjQPSWXQJWkoa9zmAuaTt2jdIjmIEkknaeo7svNp
l0FYElhUL0FYIP3WUX1a4PS14i8JzfPNx817+mmReBUoenVWEI+TwCw0dvkMk0J9wBqH8pK5VdTO
NlXF9MxOWlkF1mpsGFGECip1qU8Fj+y42krdPGu4QgOk7YvNDNF3tsao3im4XGDNUUprBHjDttTB
QXR7SRJcJG45ZUlLmQTsfBu99MWa7gmn0Eu6ET9keygQ5bWPSat9X1KOQnco9JT6FxW4/83dmS3H
jWRp+lXmAQZpgANwwG9jD5LBXaKkGxi1YV8d+9PPB1V3lRhUkZZ1MdbWdZVmlUkgAIf7Of/5l7Qi
bW3qcePjgeN556LJdTqSoHNKbjSOTcUgTWZIEvOu1+QCULV87y07fxQ0BEQ4Zt09vsxjcOk5Q/ax
zZvsI91TDf/CzJ0vc5PKbh8Xvjtfm7jkw6t2q2jruoNz3fGV0Z4T2gZNe4zifItty3wKy2nUxxws
kQFWG+jbRgRBceGJrq0J8BDxxnCK/AqzY2NaKR8frrVH3h98Bj+KKTX78C5yA48hcQdGzNKKkZUW
RZX9VGRsNRvLcqX7AT+QNtuXSBmpP/D8gyIpyI2mdCLnZqsHTCFWreHY5TXuRUQDYvMjgeEBJkk2
qjExwvlc8O8XM5Ene50r5iezrsfbfl7Mq2Qonf4+wiNB3IyaIJoVzlQRDAygvMegYnnurN5EaFoN
emi26dxa7XoOI6dfe0EDjBf1DcUETrIzBkeWNHclVs8JEmRjPOFH5TFdxjjpiYHHcOjTKHPvZWmQ
H4ntRY33JvZJnBt8Vg9uYfsnqvLoFIYMINZ2N5KNUaIHNNd60eGvSZevvXVCMBAT7c5J5pXlp6iF
yb0HRe8Vng5Y96Rzt8nGNq7WLRXYRpXx4N3NduwQluMHsTyiC7YBNSp7uA3d0ODJFDXzfIl+eC2T
1lyiiYD7V4tC8TGJHI8qeZZkdskerei6d+JRHudiwGsmENgAR2NZfY+cxsoxoxr1Z/LJo1tt28X3
1su6j1IMCgy80jeONi3yxUovQ9A5j8hECqJW950d4L+E6Z2lj1EmR/9YNhgyb6IGS5nFJUdf6TqD
ykRZdSsEFh3rri+yj+jnxdMkxvlalZ7CireulM2BWrofXHNaEtjU6HE2d5H3TGq62hkg5ZzSY+Fj
D4YgPn+K2yKgoM+1F//EihjI3kI9nB704FDygz8X+Q4YRqurkPN2r9wmgnLmBxOaJva7575XLjlZ
Br7LSCndeNuhAyWrKhUYgY1z/EmQ3PiIM0h7bTVpuAdnYMmYvvRg0VE/wgpZvNEu5yk1YSNWYexv
Suyusk3s5HzKyYzQfI/ZPoWVQVTbrVt7uX05IQ9tVtjyiQwzp7jo1kZfexzc6NcDbAAIzV1HVq4u
MRcEqvcng42tTXW2zohUI5+ptfMLDP3cYkuvxuIeEur9jXQ780vsLmVnbObDg9PiE7eOyo6vwqRx
55vrcuM46Z6tfkBi/+xMAY+yjEmdrGjB5VZHkjhPFYxNfpibHJ2V3ypxQ+q3KQAkLEqrasJobm14
Dj8BI+kZhkuFM9hK/FrvJr5tP8Y0EXLr0OZdC36kval6ppy+tkgHHbum/KLdxaSgHqSFQaFuswfw
XP85xi7ryyTqaNzjJZR9FBSdFR9ran/ERIBwr65YmJMkMyNFaMf+xufzS2gJvPHJmlINNUUBrhwx
Qy5orLXBHXq4Q8ltVGYtlOaQuIIV2WoIeJrC/Rr0AM95i2nlugtbXh1RGWa0RzBKulbcU3ZzRZUb
G9sJCpDuya52qV9SvaIDzq+YYU6wpBzHuXZUzU/DGdXcI2U3mG8GBnx1zw6hVaL5xOattwiDMYXQ
w76wSnvcmy626yvdRExXSMl0YEkMOEWtc/TI5Tbj5+BhPM0ZrLhc1DeFUux5HMLdBpxjDHY0OHlx
hWZ3uNLO7NMneq03f5JOXn6bPM/VG45xMV269EdEz2AWsVA1BwHBT884yDR+WX8YFte/dZ2XzDkm
A+ec+19TrCm38vxozrED5Yoh2NdSD+q6T/xm2ulREGxsckYytVVV+JASXSAOy+a5lXxsqBaiTn1M
nYkMnxzHgHsVg5sc/YYEvG2swh9aiXhtlyE1XRk76oglIBYec+u3H103mMdN0zU2UW9p7oJz1xx1
+Hg40FpqoRD7kZy4J14UkL8F5Ufehu/quI9kBnMzLIqrwBJFcJn6KpffO09H022i2jq8bojVxZQu
H+f2yhz7mi8QoERc6tRL5kPZL9Zh9M92dnRVG8ybuiGgiReUNz+bkhw1xmdG+hEzZ3O6HMZUBJ/F
LOca2hMRn0dbW037bMYmZrWCdAyaAGvw/K2b9srb+mAU9YMTJCjYIyvdVlarurUs/cjZgABBFZf4
Na36oObMYIiCZYTiKdFeDsTTEWjncVJ8JdI0nvFMGJocp8NEJ/our2PxYe6Q1G91rWz4TaUO3bVf
u5170xkGhLAijDd+b16mhSXuu7BIdw3Q4JOXpfO3MDaDkzuXFu2v617i5TM/OW4JFbjU+t4L5/JQ
TT60s1AyzWmlf8DLPb2pRdxsRGWZUBmD2buimONKojK7DVNZ78GxZfstJcOA5aNigq+jqL5ljp39
sKqm/6ln3Lv4qqaAeNm+vo+TKlGXQ5f7l7KqJYFXKR7Ba0MotR7CYHryzDE+EEq3bYnvQcMUzd6X
0VHBZ43K9oNB6bvxWpYCZuf1JsHV9ke+2MxhAO9BRJqS9uj1hXkTkUHvHSK4C8hGgslC1V5WzYZg
W6RkveseaKsaPAznpPxaRZVkA+8GY9xNJs5osqujZ6zSk4ORofxP/UFdStsZL1zYG2tpGepiIuR4
FY6pd01KDxz0qW19pPFzkG4cEjjxXOCQ3Odk9zxEsYHlaqgL01mF+Pmc/NkZDxkI4bNodURUhUpv
+IIqOJZRRlHpRbr7NtgKuZjPKIqhd59ctY6QYp0Co9SMpeNCrUI63V2vapVuSy+Pbmbw1hAjSc1o
Fe+WYuVYVQ/PuA7yBwylo5/MstnsrJ6OLcpNEwepSlX2uskjfA36qB0IjkmdLXVtcUEgq603dRpH
eNB0Ja/VStdJHwfHSQ3ZkiLZfZbYT266umuucCkMj1aZMRyzgifXB9w6Tm5goPeyytLdzsnQPE2D
9dOPneS66voPnmuhrenLdDuBaF0xP51usA5NsTtzmviebFjkNI2PRwCoJxqjQLsXZHcwdrGN7jGa
HP95yobyyoJicQuYysLH87zYmW6D4b9bszbwjUBOFMB7WXNrCiVHKYJjhrMSuoPegBqGUUq5UblZ
R19xGTUuGLyt/b6pMGxL4ga29KBb+BFGt3H8IZGrge4YP3f3wcSX+AomCb6cpgl1lv3UOQieGdNq
Gv1bp5vwZqzcoTzhyYq2riyzj0wc8k2bdkgtjAKTOoJ1YnvtDEpdJkVXfhnjxT1vmKLyw1D53nWM
mcJnVdWLIJMhUwJA/4QTAvpBQg6gj5QNgIWdmnG06waArFWTZ5euwUk+FUKiUjIFuj2j+ml4oj+4
RdVmm4UitP6/0WBNvOogWc2GAhftnFZseewelNq4oWYLg/KCbNXsqEUSYj47FNu3SSgvuTlQO3zM
QegHYCQI18ZM9yW1o2G/NElkYc9NanZq37Yxmg+6/tvgCuZtZu7d4FBBZfn2ZV+SpH5d1oVPAvXL
tKjc3LPLFl08uvPUMtAuDNyr82xygg1hSIw/dO7THHiE+71zTctc6D7/oklxVUT+0hce5lmYYjvq
jHDTaKlaDHuR/JGaCJqZYB1xjE02rxUMorbZESXdPRJdwRDXoqaGDOEnB4b+dHx9Kud2G03S/Dpl
mgjV1ohNmlcsLqsnTIJc4ygNEHO88RQxJV8ZN1NDV66T/MzTDJe4svdhqbhmQX0wJVb7zVMlI6DO
lVgG26Uq8oNLRvNdAqyBxiSb7eveqroPPl3usM5bytq7spEWNCCThM9DhA0nwh4ckdBQ4G5Xb6zW
ZTyHR5WF6grTWRgkRpWyi/LRAZUp03pUcccEtU5a42gGU4rUkrQZSOjYsx9du5D3o50spp70Cl+H
ceCsIyJuifsx5M7GBZ/82NCxnSW+caYsNPJAg8FJU26aiBz4ox+byKEnXUxHmZn0bKPrgn5A8qku
yNutmZvQX+MBEtcImNzS+JEX5MKRUIUv4J6JVfxZZoVw93HSk3jrBNb0jQDd2FwbzdjVq5SscPLc
+hFiQE1K6YbsrXRpNMuRLQB0zFibmITVxyxvq5RuJgU4Vl7TXKo55Zjx8drMYBBhsL0KPZJ8N1Wl
Gvoxg9BMcmUhzJXStjEJkG2HYgOLUWABK1Vs39Bm0CFmXXPhWJmpdvU4zUcMns1x/+vj+P/GL33h
HfLvXP+Wu/mnCeD/DLM+Yb3p1vfQfX9+Ye7369//BwvV9v+CACldzzEZJXrg1v/tCSKsv3wLQ2nT
VtBM2WpggP63J4j4Swh2AVN4gl0BL5F/klDVX47P//g7DlxOdijxd0iorrnsLL/tPLawYT7Khe3H
BaWtzhh0jo+H3tzKT4vTt3yMGDh7/jqs8cJrrvzFqvNHaA5NAiOrgNrSfHGwiRcoIIIinw4TJkPo
gWcmONIcVUoeep77Fo6vJPvNSJCcOUOjVtl2K67tsebU2QUxnmaMyTGQhdKOnYo+pCRdzthcD0mx
gQMidXICAA/lRgejLa4ZIUj+dMeXMEB7LLFiTXeAQVa0D0fty69hECVTuvPJBdYYFvi2m3pUf41N
OLLO2MWXDFe5hXOgnHVBJw/Mqcg1K6EgyHLgwxRjHLLhTRnYKeUoAbB8swlRytIIu2zbBhMHJbTL
WqN2X97lhUGGm/sdwg0a8dJt3G43TVPMjhJEToG7gtA55KIZdz/GPPiarUvCHfG4SIqqJ1G6y8n/
LhtA7YoV0mL0VrUn2sYZAMMF44cPqJO0+mkz5i839uzmzBRMO/Tqr0k3R/jx4r7aFCsXRz/GxFPD
DlCPGUFoK7IobJS7tV/N4ObkCx+JsfPTn1PpFAKpgghVd2nqvEPsMUQQciaRpdgC21aJSe/iu+U3
BqHhQTG3zEvMsVo1WVbfdjXnBC5sTvfA63K7D+Asrc0s0UmBV6hP7NOY+11MSQgGRVEJOpl0oUbN
0hUgqHB6Bm6PoI/eW5XanJEfF/ih4fyv0Lr6wETblAVcbbIuSunn+qktLnJTh+U2svgXw8AuvHUd
YBu2BsSNMeBL7bC7cDHsfvLxqUZ1lgj+y5idvbV38Zx7zDIC/Poa5qEZJBxJ1M7abP3FvG9gvLBS
7cwPtuqJX0lXMKsnK8sdqCqaXnjrpzZjumw2hIsGObQwpFoHIwEw1AVBWEOCcOhYMLkUnX8jq5Tc
Y2AVw0bDjgXW9yWbdcAtlxge89hb7mg/h0Na23jYlyG2ZD2zdLx31ez0AgsdPdvJvufERKvRQmNZ
dXiklwtF2habLoxt2v6xRvQ8++ALFtRVaAVxySSqdFyqfREHjJenXFXTPvUNV+CwmUS3neXq707X
ZOFqTnyc3eA84lAFfmFi5zER67yywj685YsdP7JqeYyDqSGpxgu/b234A2TZKOVPi4iqDQ530Kht
CbdH7VRnV9hTDYDSOI8E+8HocwdEpGm/FLk0H7xgBo2GbfCR4TWdO8djcZU12IYdfI/Y5SuiLztv
pSsRIz11TTVsiJhinkZnxWLLqsxZmJkQ2kl0byHZ1Kav4guogz4tNRTlo0NpMmJLPPb3fq6aT8Rg
UzNWEwXsuvIm7roIUpYK84P+M7gBIzbPpC84LMak5RUujTBzBjfzv4yR2S5FksPE4qY1hY9Orwoj
qnSCDWpIUaOvi4tWxrLbsVVN2EOX1GYPpeWL7FSEJGZBoMM6UjG1LqBZroRMHJx+UwzWBoZatuXN
Ty18uOjeaFU70tPWA86RfIBwm1DvjU7tnEKbz5RhmGgCnFMCUdP2z5UL3KjgzFms0tTEg88ZTKvB
nR1gY4NHoI0FAiEV8pK4KKc9pmRV6tPURb5xyXcbedD+ysJn+qPqkd7FI0aPjho21QywTEowP495
Y/iNwJyo/zJis1mu3CHoKjgbpWU8FdBTxERoXtWQXbcCD58YHgMnV9ZXJaQ/p5AujFDkcgWf3kwO
im4o/DCT9XwTL5FTUJo958Ng9l52FWpKtb2QfdPsKwzwTZl/EgzqkUH2ZFZNBBFY8xSZDzLknIB4
KLo4mDHqS9unhMAU46rvRNXdF7G0MGKKNF6Mkg8mesDh0SZhHhJKvhnteKxX1K94HEFe6NSObA8R
bbHXNu17SirTw5E5aO98S7vxuoEFA2qREy28V1MVYL6UDPk1xvpwngrHFM8Q+6KG6N1uLGAvR/m1
dpfIkAysHYNxUg9iZm3wW9d439dI9Ejxzk6MthJESI6U9Im1neZrWuz0urdxsv3iaHjygNo4W960
GvP5fW1k+bDXUxTcBiCxoOqqHKZj6TQYMzPxrX9oKatPEqgVBblKvFNfT9Up5GxaloZpXuAT55Ig
EZvw7+Y0QFEQDXpGUSA1p2fJuSs2gcWmsvOInAh3UZcBlq2ZjE5YQk1t/4yrYfU9VPjtnYwGZ36C
jYqqhpusJN6DuA5bq14OA0sm1MDaInDMi2GCqQd2wgHAGBziRL3SNkHlqxpKl79qgd9QEWN/Dfrk
hdZlbNeAYvirDV9814JzMjbY2+6gsDUIG1OPoRP0ihB5o1/FKW7tQXrheCGZD9M8w/bFFhddX6v0
sAuTyv0CMBAaCQNdr8LZwLPaikBpo5kPps7a+R7eXIQVrG3b+76LZQlqHowdSZPIUtZNM8gH36yr
eJsA+X6XQVZj6NC104XIAmjbVSN8NIhV1TfXXYGpO0y/+6yeS/5kPmTXSvX+tCJ8pHjOO109kvwh
/e3Yy6CGIAakb5+AW1hjcVhY0wfSFwzkBDoOjEOghWDS5zDa1zW+uTdZlM7kv7YTOz/FR3THTmJ/
tqHrxgfHwbvV5S3zQPFsFJ/6Vjjdh8JXqsMVN4Ew1hhEbV/4/TIJLry+RqoODswepHK2Rc+pXWvb
yhwU+m50K7v9HhcwntCxEgSFZNBU8yloYvEVTVL4UNtOOQPgWua3YIyCHN5b13HalHXebRFJePei
t6sUUkJDkgr0p+ZRIif63jgdLUoDHZf3atpo+uiK2GbdnHB0X2cCrapXeM/paPtiRR0Hm4WUdvvS
bN2UN6wn4H14jCkWIJ4pjm7OgwDZd2KI67HTn6LQAhVrmsr80BSthftaqSgqiLOiTjTmCurLUIdT
uEXTEbMdtxk3T5JS/TVvQq9lSBq1zwqezoWEefRk9EV5b0VywnBkSp2EXa7sT3HpeiYTSCb3K0eF
stjGbVsTyssJe9SJmf8EJIyutNcGPzUJfp/wbXaq/dTbmB9kZkeTFwM4rUo/bMSxNXrzx9D1kthr
tw6Y1g76Z+SqMniC1mWnnGxVPm6xtI3EZ0QRef8I1XthjhGfUnh7MFbL3BgZvYL9t3RhTEB/SZ+k
QtgGQKjEGfjApMyNDX4UXgaizHkTFXPZ0jL1Xeylbc7C7Jv/spj8t9ZKZzCLLdBe0XUIW6DQM1Ff
vUR3BB1Tj8+pt/KsNL90bAI/5tQYt1MAWz3FX/gdNOlMKPTrep4DqiOWC8rz67nGmHAoWJLBXngH
RWhe84y7LaI7tWW8jzEBYQ4bwYRna1Mj3rwNKp3BO8vV8XeUtssqpo62zpqsOYXwAzpK9VyC8yrZ
tutRFN/fvshL0Rav0YFCagkaTaAkl6bz5SNN2qqIRjZzZvGOXDOYqx32YFNsw7Qvn/+Ta0lrERJi
TumdoWSBlWhSpkqJSipXmzY08idmsuZV1yRoQd6+lvV6reBUzIV8el7bRS358ocZVk3861hJehp2
Hzl5BXUrOQ2Hpq4ZhsDH21ZU3bAZkvqCiar/FUYzYz6boU5fETbBueM8jWPdPldZMV3MRgUr9+2b
fP2GuUfgOwm5hKbdPtNW9mFol+nAw09KH9sIYigPjpEEu19X+Vv4y/9OY1afTectme+P4lv0fxbB
afFDxyzW35IR+C//AbUYCCpBRxzKJZA+NmebT2D48SsawXKdvzwTUBdQBRUiZJN/gi2G95cPPO4o
Xy0vEKIXm5H+RzaCIby/oGdYng9nDUR4AWn+RjiCeAlq8026SE3RnAppmjR9YtmmfpN9klVvkUow
TKchhu1TV6m+bIeku/F7pqhpM/SnbmyHrWW1UGc9e77oCpjUwkyzzdBAS0jcatzYmYZ24CBmMCTC
xW7O8otawmWGzdM9xrmEnFQQDzt2Hyiynodk7B6DtHMYMkOlM5gsvHOA/Nq//gUiLfiWB1qqEDQv
/rXonl7+LM5aVVZeMZ6yavaPterNLxV98UB3tf91o6aHJEbH0a0j4+mCfJ3xnVv4JUl9cQvcAZpq
dljYM9I73+DpylRiM4M8zVG/++QDNd0WbAglNB1jW/jNuLNGjv1N6Ijwk0VkWrUmVqZ9YvhZ3iUM
o7GZkNAbV5B250OeStNeeb5XfEJ6lHzzPS+/4ZTuLqAq0IQVppscR3tAG0su11EyVr9q8NSmGygV
qo+2S6joAJ9QG4oMlZfVGpjvp/78zr5zLrD2lyUpPXs5RHEBtdXZrt/UEazcuhlPOabQ91nY1qA+
ljLwF3R0/dOKAe1XPQRYiLECM4lxCJyL0bVuIsGw2hpmDQd4ypPPHvB0/97dLcf4y7fC98TnSANj
24jwz+4Ool2issESp8S11XORRRmSSp0Ge7eenM8UeC4jgsYOb8hrGy+yXkGjcmguV1JXIxJVKLsY
9w5pcPpt+1i2ibAsfnd2fLlds2A9GKMclbZJ/JYj3bMDWaNQI7ldD6cmTr7QkisWAxkH71xk+Ssv
f/0yYCAsgO4Qn4Elc+X3r53UjbCBGDafTOJ8ljajZfkZfLtu9ECee3vhQyX9YUUC6yxI7T2okkGD
WbX5Y57BiIAS0HKkSA1bbjanAKsaR1Bu57bB+H3uH1u7IICM8zm5BjRliG5NuKtEhX+XWwYaf+Dn
58ktmRGM0WTCyrNi5wFIMP/i5c1CDppJ1IwJVYN3A8+0JfZnyGKY3DEZnWKjidtazQxHvrPw0g2l
QFa884z+sH7ZNth6F8U5UnO1vKnfdsSG9NAyiUbzRCBK+0mkjG1X7oSOkZu1jbVRxnoXyH7nMPAn
aWDuvAcME3ISG0joUpvhESeDJsneqaWsZWG+fHWLWYHpMJQDmwf1eHlbWus2HRihnIBrYQGTrXBK
oTrBkbO7Yz6Y89owhuE4l/3wcZ5LzK0SyAT0RPmntxfRuVMAS5U8H2BwRgjUrXzuL+/Emp0QzNgw
T8ZY1qTdZG64cWYgbuZppI0obdOghyTHMMI2py/Clw0ws+YBMoYuKwR2fEurbhrl5u07e1mWuSQG
SYGdOkJpXDZceoiXN9baWRtmbdDfESP6XAkek+9GeMS5OL+lozi+fbXzL5arkc1i+YpthIkwIUUv
1okxuiO5GtK806Ndf3bGDB+3pCkOb1/l1UmGlwAlAgNaf8mjYJM4uwxIb4oq1bqbTG2vep0ZMGlQ
7iD79slHwbrMzG2yYYKUaaqKCSkYin8M2f5ta3TuvsCD5ZH6SjiLpwGlDMOf3z+JWbG96aKb7rpR
jXtPF9VucEy99QSrMPL8azhEJ1/LhNQ9tMQusYAnGEHXOX+XzBXl1UwKeiyR0Ku8t6EvW9bv3wUA
Lx7yuKBQjHtY05/fW6LdDlAku1OFtaAGDptOjtN1NNFzz0ltriV8/W0Vte59DFsKvmzn0tAFPkPt
qX1nCb7s6pYlyN2wHnzKNgVP52xROCHTWfS52Z2VW9neDc1sha4Kd6vNdRs68sEl1gbcNTDfe0Xn
28P5hZdv47ddyxFMO0RiYug0gGrbFaNfgA7m13lRfwjqYVrFBdq8yatJUq7iJSq72PnwTd5br68+
QoEJscdCXYpUIeXZExhTi7id0YjuvKqJVgFV8aYaCwhMnV3eFUmB11KkUzSeAS5z3efSbT/rAgM/
6G8fgAU9Qt3QP8t5nHdMlJt33s/rz4nbw12DmDKofgB5Z+d/ZygE/F4S3zGnwR8j8Jq7wZ4PJOSG
lxaMHwh1ZnedJC3sqb5zd1ZYhe/cw7IiX6xYbgHmFSNWjyqeyvvlq/LjgnjccojvTCe4rifXvHfC
qdyathccdQuWWYLbXPu1V92+vZf86dWgDoF/5bmADr+ezW9rhB6R3JY54MK1q3d2x/KIYBSu0cPj
U56F2Ttr4cwsj69h+aXMcTnvhQRpOKvCpyzJW6dJkjvkAZoUpGQ4EpXirsI6l8e4Re5W6UZs845J
0CDHFpzcj4lSwneiM2rjYjSHLwx+mWQ2dbF1+6FYO1aIXX9SOtAQg+mLjnK5ccf2o2wqaxdKO7z+
D54Z5aKPLxJD9FcVUxwDi8ddfCe6Lt4aKROfOEs+JWSXrazccd6pPpYn8mptSN/jHGNIgxLjbG2M
ZtAZc5bc1ZH3GOi031e5H+3MOfpaJuqqhEL53ga6fJAvL8mnSvIMw3vek7MQC37fOdw0xrXEVPFd
4jYjwgHxyWw0KtCFRddpjCBir92h/b1X/rVyy+t4iPEwaLs9wge5RU9OYMzu7z50IkHoCfBBwosK
HPDlLRWh15NqyR5i6dFfO6X3UYj+bgax2mBg07z3BF5/F45JSKF0yOhWFu49Ly839yifuwl/oMKA
c7huhgS2neGGAlPhcW6+O4V1i13WDlknNU4mgF/jyPD12tTRvO/RTUAvdw99OBFcF7jZM48be463
n8mvuzh7TwA5NmsQME0CVL68SwpvyLTDnNwJyu2bfrTmD9iORMcI6U0NLdKesbPNShRYnZ9RWo/k
iEGy5FvbWDKxHwa3764tlWXffNQGBQo87DZTLTtcbzUDgaJ166tQGtNdkbni09t377w6pgUbnoRT
BuEcdO6cxeb5MHatuAjvwLtwlan9epsxeD8UahbruLPsDaW8WOddLDYhOe3BNCBE0NOEatpSh2kQ
zqorUxA2Rmiig/5hWm2ERHrE+4eoE+Gnw4UwBnwgkcNrbc3rmP1U4aCxcRqpVmXvYpIush9hMRiQ
Yu99WaQPgatwXIeBvqkz42FMYYVERTOugVyrw1DnPp4XktE0KoOjyJJ273d0IO88G17c2YvlwwOj
AIWxhOmeV3iIM5hLzAZ69bBj3qdhLZMZfPH2VX4dK68uw/JmZk1rTmvzcv2oUFulNebhnfbqCQlf
5R0FMfeblLMISrsVkrtbt1to0PNDAlZEAl3c3ZTV8LgQL06CidNFppAjo9J8Fh5RwanCadZ1HuU0
fg6GPNrOCFFJs8MiWrQYvgvAHafnlTBpr985RJeHcvZr2LaWXtn36Yvcs1/jm93UsKKMWxsiG/Fn
AjfVOUq+vf3Q/lAusA/Bsof+i22ceb45BkYFysQ0+DaO+bCC3qOoJZ0OKLdAb9TeJAGuMQNDwo2f
mydYN/k754/1+kTgDviBcLuhVlHhvnxtUEOEM+KadVv33mNc7T332mC67H0l7npbt5BAvfQSBbYa
cECexisb6eEwdqcq+hmiYxgT9Q5S8es3v3z03JEPuoN7GjjKeXjTXGeBAQknv53D1j7YAeiTNcVi
Ny/8qYGUyEskO+Yjo76cTUcjyGuZaZpBj+u6j4u1PaY9os85+W5oHWCOgTQ6DF0sKK0woeBK32Oz
vl4ry2FC8yIIggXjPNs5PW9wait18tte2C7iQj2sY5W+d4y8Pkd5PwyOFBdAaiSWsu+36iozYWtM
rp3f+lGv99i7QEK24KMHU+e/s2O8PrAk3/DSdCI65x/P1kTUx6QiDyq5neM83IipheMQENcQLyNT
Yp7fe+N/+Gn/up5HtfDypwknSRpip9PbJPOPsU86rmW3CFMUYgVrW9nRqfDxhLURGkO3iI0D1In9
YDOB7uuLcHynOnjVYzFitZdTBDjdBylbjprfHnSYt20zTk12W6WIbCq8CCwnIS6h7KODkKgMndhH
NYdv1zoxxmD7zpbwp8s7bNM0/aB1dMMvL+/iS5PVWNHdxo4z7yWEWaT6tXfy7OEiMhISOQ1hnwbH
6ARqhk4d7Gm4zgt81Zj9QsCFNDhdTGljHUJT43cRiBH3gyk8qTaJr/B3eXz7hl+3G55JdQKEsAyr
mBm8vN8SdzSSUrP4FlkVipEMywPZJy4MEmmuw6zAS8AzbhgSvYc2/mHzBLqAS4qMZcEO7OW7/O1F
eVkxsD5QawLgYU6Ux/c9Vgwf+l58R4c3P7UIp1d2Y2JwqFAnAyTl67d/++uFyx0sK8VaSjtxXnXA
+BOYkc3RrdL6HiaHuG00jlvYkxTvPOVXqJhgVQI78Tn+1/D65Y+dkgR2eFdyqbE84IMzgBWn9qkz
Shx2c31dFUpeIyXDo4QJSRVswgaSIYD9dTeV3ju/+w/v3Fo0j3QSCBbE+QBdDJ6cO3uKb+1ZIetB
m3mNutW9Ez72EYQzN7LIH8w8S768/bxf77QUMUAfS6HncmCdFe641Na1J3RyayHXggBiu2slerV5
+yqvtz/e5gIvgIohxPgFV/22rkrtBHNqF9FtgiflURHXuwbnq7azdB60NV29fbU/rCEQV8eVOPOy
1frL///b1RycTYe2KJNbo1aPGNWmO5xZUWFBMjy+faXXRz1tss9U2XeZB1KovbwSzKZh1GmW3PaD
9b1sJ3trBaL5GPrZN4S15neXMdM7u9mffhwXtXia/jKvOiujiLDOBXSw+NbCX+tK2vpjqKRxwH7l
x9u/7Q/vDESdgSbkHRqYXyP1355iVI79vMz+bxAEEsKUtfIg4/FHJ4bqcjIx7Xv7cn/olhZwmrVB
icIT9c6OSKvKArAmYd3MUeGdXGERO4U68ZrpEoAHpK/aT/pDhD3DFVMy/6JmVvRJddUGs1LS+aJA
HJrQnZllYMvwrWvbcd9V4087GtP7pK7Qwc5p/A4p4w/vn61qWWSUEHAUz16GQGQcSKe0b5rGw3K+
r5I7o3SuWo9is8B0aoOJkf5PHpQHOMPMCVDI988+2SmIq6LtanHjYsMymeFFqx/T7qdtiB8UVIeW
hOpsClYOtjRmrzDcJ9nYKy+cYK8LPC7d/oOPIIs9hnyoAEssTDDefpWvnwqbCYgI7td8hvguvPwq
8gAeVsLxeStK87br1L0eTPu6Fv6VYzb5/fD/ODuv3raRtg3/IgLs5VTdsmzKTuyUEyJxEnLYe/v1
70V/JxZliNgPWGB3kcWOSM4885S7pCBhb694HcWmOpXjMBUXNHNneyfPq1FC5NI/00gLV9CN0IiP
lWZ/e5WriQ4V08dl5m2HlIy/y0zLP5vFToVYEznxESJ6uGZa+N2McY6y633iS/j99r8tTvFCGF38
AbM3awzC10TrALRGGlbqNASNhCMDSo93Ta5C0wRuGTvfE++IQuYWDdolO7vroEBawm6f5M2Jr/NP
24FG1FstI/oUGuZ8IWsNzT/F17NNUn27/brfm42XZQv9SFo8dPKY2VwN0OJaC4VQZf+sFeGzrJCE
xYCYV0OaqHh8atlOH8LyH5WLfz81o38ocmHf17qZHvSKUBwpaKmR5jgnJITlf4CbkH1MY0COq9wu
/uYVQkggH4pX+gsAkSWsZCQr8qyVrvfJPSDIAIuyGN9mi/bzVvgq/lR9PDyENkK5qjFEjziO53i6
J+ZvTSridZ0P3nf0WLyTzUdaCDWffXtOlD0FY94K3dnLU+VpRQM7RohzA4sZLb/xr81g+Oip0k5r
VSgMVksDfgSKr1rQHRgcKy+5lh9uf5TrPIVpJmU1JbYzje5md2stowwAjDA4o16KNV2IZttYYJBR
dtGJKmfi6TV/kriW//3ndUkgwN7gW61RGE4x58NtBHli9NMKioGPcs8qJNF/yhrbf4ZVc5ZJ4u76
xKwOaVhbCz6o16M0lTEe7UbqNlIKZqiXK2dS0xQFM4WzrDK6M2z7X+0l4QYdDpRCC18I7sbOOzq5
9Cr3tfMEEl/dKwQjN6wDBHMqaAlWrrsYtj/dfiefZLD0FYmvtEJ1HfTerK4SUlpOPSLHDR31V04v
ZJ1/UxnDfwfkPTBAjb6YdYQbPNVmp+LLa0V/q0gpHlAONv97BJ46LrQ6VabN5nzgmJWA+UwjdFxR
Rv0vnNmRcrNQ9Lv9xNfJD3NDrhaSH3rfynwWlMWCpu/o2W6SNS66S/2pCp1y37WTxM/tpT65xAzM
HWDxTlYHTFEvP7uaopADqtlzE9pt28hpcQUrsDMtLBNKmJZhVJWrysKin/SOOOC8Pe09U9bnXzRF
B8GEKee4chIBJ9JL3VhXk/paposf0VDiEN2awT5uBsJvmKrephu9J220A7R/C6DieMMjl1bn0lGR
LXRpc1v+VzX66+2X81kwAiJHb4aTqNCinAWjsZOKdpQT2/URpURBtTDX0TCG67pUm28EkF+pouWn
vh7kI7/KvrMLuVwjTP628DumdS6vCGdyXGUYMgFynXmS6kSI4NSFl5+bMc2/mUaMwiGUGVKxstsM
zHY3JsXaQTW9F0kf0D4mj9+gtrzOpR7HzBxboT40Tp00hKsaouEOEgC8rqGX7uMYheTbP/fq9qT7
QLYIfhgLdRvjiMs9pRh0zTOCyVkuejyl+pLOfx2+OOPorPsRTerby11tYZbTKG9VQGbkpvNaOqJU
8OCP+ZTQDbZDcNl2vQSBxy7TeGcGabXh0o0X4uVVKjYtak5xmksbT5LZM5ZsYQtePm5BdGLWk0TH
qqzhed5+tPex/MWHR2GYUzk1CkwH3ZvpVX+4D6hbzUyWc8eNqnBPm4S2dorAS4jSINKSeJMilJP4
+675G7f3mXTXR7Lbti9qljFnye+lHonRVfHWi26fFeHOyF88J1rpouXv+sKPvQIokbpwpsl6CV4Q
eOcWE2VqyRBOMsmtGRygWNs+W2MZ7qc66Ct4tegQiwZ/i9J5tgYUKFo49SQqHrMruZdTWv2ydRCO
bd7dfonX0QaZJT4XX2tCKNEiu3yJVOQRDMbBPzdM03d+6YmDT5F0V7boOwVmdED/XgcEZPiPthzi
NaRwqvQuaPY1eCUMHNHnWDmwuV7qQfz1mUY+Absa97d/5tWp0bnfCPkTQHFq2Ew77sOnRtOyrOF3
qM8Do/ldkv7266dKG1M0/btkKcOewvrFvqKmItHggDL80mkQzRaLxohskToul2zTLTPdtUSPrHCI
Oizqf9YRPSv1fsp3dcw27nGxQCEwkX9rDcQS9HzE7vbDX5fFEwx/mjNxEQFNnUMA7LFxSEFU59zo
FZL6yMEjQYDq/0EDO/TcjJ14KFvnh60a6r6zMSm3skKVNoah8Q2LHlNSAyVtDy7fV7iHzVteSHSD
Za8ui62GBMdqcOx/oIOVeiH6XH02fjgtRGYwZPHKVZmqR/k4KrKnn8eg2469wN1TzZ4Y0HFdMAC6
/Zo+WwyIJL0skpBpwcvPBhwLf43S0M8JROKTORGavZRpY21ydCr4TAvrXUU5Ho7mi25AyqeFOA8/
dcoGTLqGh0uhBueqE2/gVC1FuU9XYReiXMJOBB93+VRJgniRXZr6WbXtft3mBQAcB1352+/uvUt1
ueeBmCqwIyjqphbdLAyASw7jGNuac6Ko7UlGkfUli3z8PqvOeLa1FOU8LaHCCK1RWlVVhIAx2EZr
20kgY7aN0ijIBOlme85ITmAIB4P3z6oH67s9VN4XCNuwJ31UoWEvkrCu44D2DVWc3KWrti9tCFqZ
/2hFSfQCsBqMDxr3VbnqKekPg98btApVCdDckEExJytJ7sLS7lGd5d/XQCbzX07QwsWljbuGdKpO
9HsVWb7CbBWcCttY3TAg8bgAwTpGOTbosFHrbR71ys57J18js9f7K2il3kbi2vIXzvDV5uSmwigM
QCBluQV95/IzUrWMQYNWwFkXqdhWAG5XdV7p/Ko4AvoGLuX2B9WusiIA7NCfEH2Y+jD2/A6uEzTC
6rgfXZQqj7b1Q2m1n3Vjn0QA9wU0ho/Cr/0zC4bnLsZgHkB1EcYHrRcrz1nTMN2qWo3QECqC1t+q
+RfrfxkKMyvGYhHnk7yIdzVTZbiHm1h90phRRGFwnzNISmnaJdKLDe1+zTjmqSmdXaakWzmWNnW3
MB+/Kgamp2T+Z4MJp3E4J0I0JO+d3OWj2wwtlb5aVqcePfM/Ymy/3n6hn64EJ+H/BiOMdi8/YOdr
QYuw2ui2oTV8Y8h9z87GNR0d7+3tla6rTR6KhjJFLiwPqBCzQAYiUPFMpxhdBIlBP+pvVRw/2SZA
wKytDgKW9kof6n+i9PaBgcVSGJ87LuUo6Da5TQNfLhY204w6BSRs+kVciuSR6pRwzXZvpKoC8cwA
kX1oihCoVf0uU9tgZdU6vjrA5fJtqfYmKmSKfQrbhFmNeUQDQHE1FKg2lkK3pDVz+9HScnWDJGG5
MHC/ipI2/QgLmKtMV3Sa+19+nUym+LMyS3Gl0QnvDLsgA4yq88KHmR7zIkiyCnnt9GWYk2BqdrlK
2zk1bAdVdiPqvp2idpOOiBMbiO8j11MHnv2jyZwzXHH1YMaiX3ujDEYOJsjeFGgocOQbmNaB96cL
JkSUEFjo6BH2D62kJwvb6B2BMvu1TA7hdXAlAke2Z2lMFOq5ogdS41o4k6EEG4q9pQss2JURvUa5
r+KjY0jDg/Cxpcj1St5TwQfnPi2DVw/2/Tl2dHmfaKVJlAJLhwcKqm9l6WBDXeKYEuSVgyB9g2E7
A3ZUFy0fVrSFfLKGHuCqzXTaZnIsrzDjS/aOhtNOmlRvkVohGwsUxMMhyvM3aT3U+9TB8VxXOng3
6NPtaCOod+xz5ONq+OD9oIojw8e/ySCafQvf+IsYcPFDu/XJHhTEvNEPED+7XnbcOs+wdtLgwCK+
98itfaq00Nk3UtItnAr1k00H+wP+6XvxSYZ2uR3yqESYUat718QrBha6UftPPrYDqAuOIOwL5OGq
4bVSQu+R6bvlCl0f7oEPinM5Frar5VSdTWKJPeKk1X7UnOy+bgK4E5XfP+bgS+4HL7L+6kqCjL/I
UYBBO/Lg0H1d2NjXdwWDBJJ//gL5Q7vj8kFas4+MIQg6tzRw4Ak6ChG2b7svU0X+y+56K3C6SlY1
StO7qC+VJaTCdG5mOxXBYEVBfZ2clBr+cv0ENWynkpPWVcPQelWkCtyz1dvHviMjJQEZ9kooipfG
8KufFUJdftOXm0rxOhytbLG5fcrfR+uzXwMDCsgV/MsJeDsLdliUqC36Y5YLXQ7dV7MA52qPhnUy
++F5tBsZV2S8XDZIlGq02sMKtn7WvClNPDwzcKi+ai0CuAnJ4UNYys5TAZL9fkBz5lGqksQNdCfa
QcVKkBuWsdnQzBCfubDdmr1PaeMgNQ7ANmCqnuilcaeK2vwJADz4kqIJ7yzs4au0ZEJrgkInO6eX
djX6RVaYlifih66GhuYuRCzIBXMT7kEA4w9ZdOVCZ+C6DHamGTNtSDDG4G4mjuTHQq4DW58jpWq7
iidVOytPx58UEP4DQkqV20RIKoal0uzY/e1e71GgLGO9/YNac/YLFB5m8aOsrtUBdtrtr351lmkg
MABnLg0O6LpSgW0f6qlP7zIvGHK2UWbe5WrnL6wyXUMXW4upyVRsMyumTIHyfPn0mpKGMiqRjuuo
9QOC6tJrjSg0pEHl9+3H+XwhKkWdAgU+6uxEhUlgxG1gOi4SeumDaRXIRHlBtc+RWVwoza+rUx4K
MN80bX9vkk+v9kNtjrqfNiBdY7sSrqx/sJfUnqhB5R8mEqauE47BKR7Ed02Ki01fwPVOEaH+4ssD
LpJjUv2UJAQ3BMKohyEZEq4WKfyOGnp76CjC2xUGGyE6fIbz9/YburrL35m4jLZVh41v27NfPTSx
HSLPa7uoQ6arXlaqFRZu6sRsbLtTZA/OA16Lw8tYRMHCzXzVk2PpCbI9UZhg8TqzXdBmRkChFzmu
3YzhVu6erd7Cu8H26JKZWHwP3lL36bOHRTmAngZ9V9xYZyGtNFB9Qu/Gdjmd0WZsJXPT5qn/yGdt
aIElUXCymS3VmAgj4377RV+XljwuPXSoyqBsZH7F5f7oy9AJoqyy3VoMyhc5LbuVFjT1ZkQsGgeK
RtmJynN2A5qFOVKz9rgxYgVtfq3yd0jvkDb4RXvqjJJRXTHIP8dwoskIE42zYUTedzUUCNyUI9RD
lH3k02hIyOeHQbtR0OtYBd4g4SYfGOZ2hDF5qGtEQyZGAoZATYwXfDDEu7YqB1dCFtOnmVNh6iPV
iCPmmGu0CUbCuXAcBNGjVBxKWYhjMOKthsLxKtZtrMTTIr8L/bZ+wKvMQ1y6Q+GaBodYJ3Y/rE3s
Qr/efqfK9QeFfD4hhaj64aMYs65AWAYKIiqR5maSZqDS00IaLJLqQeCPh5p9jc9fzau9J6d/KepY
wQvNxCfeAHlDrvhF1PhRIYbWQhhtwAl4SVc9WJ4utrKiLoEVrmMRvxWMAthHGmuKPvutSms2UiVi
pl9xpfzybEyGRsjT/iieb7+V68uMIYRCl3AaD/GPs12OIF8O7qfWXGU8k6wCUu0s61Cr+dfBVBZS
puv7ggUm4Ch3JmC1eYC1kOMMtNhAS60L2kelqg001ntp85+fiMuZj0QrHQjOHOhj9ioyLXi9ucWg
kn+1jbyNk+B3oLfIzHkgD24v98lDgWVntE8oB4Ezl48tlKQpbJ055Sh1zDmtxmOk5nXNwne6hhjS
pOW5JosXLiddneWbQ1Z2DTJhuiv7/k+jCQDQDx7Ev0quJ6OT/F4Mfbgb+7jchngPPalB9OX2k77n
GZc3MTO9CSZCBg+uSZ5tSrwwxk4pRs2tJ99hPBq7w5gK+1wb3hNwiuEHjDyuBKNETlnJTdSg6dr3
DhTrJhy0h1INvglj6B5gMDT3xdD1O6mW7b1mR9nOyfE98fElWAVI8t1hMUPjrq1waNAnR2YI0ZWa
I/+c3IcR1JwYwHa2RefGWpVQhdGHFMExRM9/KfeaAu3smTU850nA6G6jRTEd1A8XNaYARYnEk+6K
pDFXo2X1pzgjxdKiWHV9yy6+Ift0piNFxGNSAKxBsdoft1/8lHjMfwP8PVItimjIqbP3bgQ+TelE
01wsC7O7xjAa+tKJfj8pfm2StP5VG3W6A63smsWg7W8v/kkkwrZ+mrtRxwNcmQWITFFDfE9yDXUs
46S2tYrvbao8NDrmJAuZ3idHicp7cn2k+QbmW71814olBqS6M9tFdk38xk35J/J58sIu/uwg8Rkn
6Ry4iWziKSJ++KKSmcuSpLGKhkwPkphYPUsOtx8T0WmEVIUnC+XzdlWh/GQk3l8kNdX17Xf6yU1E
Uwg+haarpJrGLNOMQkmzGy1x3M63Tqo+PKpDkjyZdK3XQ5ElJyfkSkzydiGH+uT9QmKY+j3k05MS
y+WTj3UlsB0jwc2SSNnljq9s/RyZ69sP9+kq6MYR69msYIQvV0mUpA0Q9HNcCeLpORbySVP6+On2
Ip/URNDDON8TD36al8xeodH4TtX0pu3msXZmSujjyZd3Ry3I81Nu6sWzlunDg261r6Hfy08Gpqw7
r7KqXayn3V1k+fWxMeqFC+76oKq0VGECozlhWNYcrlsoONdAErHdVh9+Sm1V34cF9EHPyVqMjOQ6
WmtmBzs85PgfJU+3F+6i633F7eqwvDaZsiF6fPnqS1vGsUuhqtA9BPS6tMs2VV1MNjpPRbUppTRF
AdBZgjZNH/QyPMERILGa5i2oEcxvpjgQso3ntYUbaPYdOVvgZghHZF34zOj2lya17UJIem/mzlac
9JcZvDpQm9lll88ZtZHiV6U0uuRmzX4oDbHPnVFM8M3yQUFY0bJL5V5HpnYDVyHZ2o2hbDpwDGsG
981SJ+aT54eeQp1A3IJyNq+KZCnvKFAJzw3So1sZ7xbaFCJMfkZMVu5RPc/dOrWVP7LjS8gXNOth
jDYOmljDGgK59qrLaNmoHgahhS4H51zTaCVp3Ov/+WCqkNX5fZMWGxjvWXgNRVLKhUpOqejCPJtO
+oCkYLBwBK4RLg6Nb9AtNLA1A/zz7NsAOsYQmmmZ62fJGE9Op8E6FDU+T0N9H0RJujHqcdimjazu
HK35Uo15QyfVc/4tRIhPPgvXJQrfbMwpHZxVjJ40NKSxkuJ2gxLd+SHSjrluTCLPOf7OK0fK9Z9e
MLS4oTbRPq6s4Ywy5l0DffBH5ef2A5Y6ukTNV1LWDGmR3CGxmhydZqmqvo4apBYyHDM65GBA5rk+
+tpjJYWK6Y6qNP71K4SKslbBzwVbHw2XlD58iRXczDM0pha2xHvz5PIksTb9Q+Zs08B5jqyRGnSP
8Q03XfRMkQS1TnWh5ShWIl0lHcfxrUz+FG3/loX2CoDaXWo2R5uGxApBcizXtbVj3/Xhg4VnQ2vf
hyaiAnWAmHD7V3KMu9sf9DoRYe8itgCEFrEr+iaXhz4IMrCB+MU9Brb+L21F/pjg5rFx9DZYWOm6
JpqqBxjwU7oD73J2UGScjaUk77THXBn0XaEl2g6TrmxbAbjYToX7QjpwPbxiLSSkwN6QZTowBy4f
DRFyBiJ1rD2WHWIdNjaCeynGzMURsfmmpo5xNIs0WHVTvm9EaN0aXrClJaJ/jdEz/enbobUrW9SK
s9BcShqu1L3o9UAUpxfBBpkgQ7MMGEMLxN212nR97xFQQF7m22wI3gL9++SUjI3U5IJxj4LwKTPi
fo3wzQqLe9zYnky/uq+kg2mjLfRVkr74Ut6vHPmxVB+E/WS2IG6xvOkw3C0dZuPILfWgcPvqUGc4
1OLeensDfZL58SRk0ZZmqaQM77OJD5kfxf2YmvxFgy14DUojQq+0xHwqbPInH3PWTYVWx/fGVKo1
ClD5vsqlBYbNdUyikkCPioHBe60421mobamOH5qqa3ZCOeWx9JRozrbp9AelLUD7ie7l9jO/1wbz
A86uAvgM2A99gVlK4Cu1WQa9TzVsJEfdKLctg4rAyDZRVW2j5tkG7a9LQNJlgQJxum4CoJFoeydF
9uojVF2Mz72dr2XjGHinTEcUWcrdod9inLm2a/UQa2u45GslrZ9v//JPLhLeFbwpwgg2DBTYl4ei
wGogDSJNdSmr+8cgyaJnzK1D18orZc1dxgVvtf4WNyd5X1W6sfUETpnVCBD99i/RPwnQNHg4BhxQ
at/5ldajImy3QaKj2zaCO9DvQ1ta54l6jkS3daJnJXxKmnBjS8EBsdE7DhFIgWErGcWWnhHi7js1
kM5t/tpLuHpvjfI1lPalgTac/SbkRwP9uvysRdlX0y8OhZMeOkt9FemdKUv8J75rhRXO549NSXcu
ZbDiBwAh6ujNwxKlUMcnOPVf4hTFTaNmDjJK1mvaTHbbwYbSZYnDPwk5ztI9xNJp+qPpQocFsvHl
dzFxpzewrpJdnKnudYmwP3orM/om9R3mehM19zyEWF0fK4aNeIRqwm2VU9D/G7Vvvaas/dalm9Z3
wQ6PWjgDiBqn8l1jaz/RwjPx+Imf0HNwx3RX1y8ZskKycbj9QT8pHhCXgBlBiUlo06zZ1kI3BvW2
shldPTDGUyBhlg301DwnuZdgXaDG+7DC6bfJvHAvS6UHGD1KhhV86mYjGXJ8b7Vxcxf4rb1EVrgu
ngAwkEkSaRGuM/XZL+vaCEN0EMEuvqPHsKrFSpidcVDs2F6NmiXR3E3qnySiw44krn3DGUTsjDGU
V46Tfc28pP/eltVCEPkscDL0hVsLioHBxfsB+RA4ux6d8TCG0kYupBwrXf1BehvchUzpn9okEHvT
LKWtVqpg1Og0H61AW5IzvL79aX0gHTgxkXk15uz2byUnNDINfAemsAcFmQAwAjC27scgWEo0rmn/
U5uFph41DUZYV4wRjPOQtMZ3xK3soT2itnUa9SI+GtDWHvwIJbqigyZTpnLwwwdMW4MCStiwbTDe
cwsnmzTEz2yVa6J5cFpV+eVIvnVQS998wkbSetCEJy/cK9djdVoJbGmwS4R5lKRnr6dRImEXSKq7
jZwcoVX0rqgn08RAVukHCow0iNArs7f0p0oegntZMDj3HNEf6zbyjwgRihUi4sNjVSa9qySh/dgZ
GF7mVn0q8fLbUkHtfb9CvyAtonNTS799E2GWhVD7WealA0dETowkD8DIZWxJmhFP3KrRHsMy2SCS
4G2A8bjtqDVrJ9cXFrs+a2Rd1MnMsYA8YcR5uRjQPTswikJ77KVGWReSZmFZU/69HWuu9y2sH8bF
xBSqHi60y0WicAhzoKix6+lB6hZ29TwIx3gYo/w/1/7TQoxI6WvhPCPP+nQw371WV6vYtXwpPThF
+6eMnWPYCaTlleiEUL2yKiNM6W8/33VGw1yWYeAklUhiMw9YbeZFuKgnmSssx8fp3fiBVcVXPcfF
p3Xs5hAFGBTdXvL6u01LwgPQYM1QD8wuIA9WtpWMdeZKvm2ekP1RT7WxBI767LkoG6d3OvFFLfXy
u8md1iaofJDrAP3Y4glg03PNwq1lJni7qGqPa3gbLRzj60TDpMs6SYnTmtSoyi4XtezU98Ro5W46
GN2eK1h6rnK9eSxD+5dT6ifG4wo9aG04ZR4tjoXzcM0NgHrwcfnp530I88IKMdyMqtwdZdS7kycv
fsC7/dC1CLN3zYam4lcvaQ86cPes+Z3ZLc00tIPK9AvecQzKXgpy96jej8WptaQVbfWfdl6ecXrM
1o3yHDhLco2f7QTqLdTcGNpDoJr+/MMPdmRMzjF4LWgYI9Vce466tZ0sWngvn20FJi7UP1yBBNfZ
V5FlKNJGIOfI4ET+XSwCXk6Uvg52kq6GsCnP1qgv5QGfrIl0EexxwrnNw80+hVoMZjWaRuJO430T
9KtuVM+4R26ENmzDwlvjn0229Rtxiccw/5I49nPWSmsu7yOOOWddC/Zpt3QmrqMzuIQJbcTWBMg3
7+z2YzY0eaSkbph132rTyuiIyDiY6wmqGkW+WBZfvwQQeERn0iFmMAS2y8+bq2UheObGjVs9/RbF
sb8rC3t8FYMK5ErFSxWzs7B7jCqcQ2vdeU450C+pKMiGLHQGSw+M2coxfe05qVNxF+bW+CtxjODr
7YD0SakyAegJvORHiCeZs2CRCQMgWJmjJU7ycqgs1TvVnYZji25G33unPntptSszWnwrRTLTl2I0
inVGvbFwB1x/IApbbk4yWjBp9CIvX1hoK34XV6AX5RJxUk3qpF1TOcU+yw2mhUq2pNQ27fzL4pL1
SDomsDQz6vlgCsRhEWZQslzR+hF6XkW+NWo7fEhKfVfbvXLKOnQFsPUMNwtvfMpn5itPA1EweNME
ZTLp+3jyVWvUJLu1GjcSsrEVaaXu28GQjl4FwyOpO+kp8HsoQzl2DxWU3h+CPwUjIQwXy9dq0yXO
klzOJ7uV+nBymAA/btjvddOHYBRpZS8nDG3cpFbNA5msdzQMDC2Z0mU/ANs62zbuf9x+D9cBkLsC
TMzUeDaQzJqVC/Xgd0Um8MwwekpSW4ms9aigeXZ7lescBqTSO0kEuVPmj7NEKSwMKSzjsnARy6jA
DybV3lZy+WkMHLEwb/3sgSb+EOxcAALgjC6/Kya4xWDbXu72grzBA9NCT6gcF+7Z95HE5faZqL/A
KwiuvLe5ghV8UMqZVPYew4optDnE6R0J1CnFE3GtVqLY5pi15oPe37foyP11aijtmkWFHZcRzA2m
CFvMojCbNsZfPZnRrlM9sYJCr6ElgO0i0+9kO2AG8vZfvwT7irIEwjDYT3qGl6+nxCpoAEDhPbZB
Q58mgreXmWm170rat7eX+qToIwmZEkqZb0/In32KKkHNFzhM4UL1+FVT5T2LsvW2XeT7u0TYziom
ch80WWJ4b4+TFmNdLWy8aYmPnwlLlSn1MunaOTQV5o9b941VpkZdP9LvlHadLXxs6wf7tbVjceii
TBxao6rcNtBOGY5VS+JjVzw/DSWnKcKgb8zZ0ucoLDEIfL/tznpskHy+72y1uBOFv+u9SepNDrdp
yKkONH2kNo9+iMb07qQW+l9NvfGcSy2O4HER7IZA/d57aXfIhNJsb3+medRBzBQ0HGO3qZvBpTwd
qA9Rx/F9OCODLs5Yjf8Jus6g52KXd7IRZa5WApjVRNp8v73m1fxtWpRGKjkqCSd/my3qp4iewykP
z4mm+186H+NjOOwoyMSMPO0e7jVyqsFB0lTMdioJ20Go/2u8knNjFRj5UkEwv/bef446QeWm7IRq
6/IdNEAJgOTZ4txJzu9Qrb8nmrGPbU5kWmTtwp6cnu1iT07P/mGx2RGkZha06y1x1hth33tR7YEU
QCv39iu+fiSIi9Mol+SWpPzqZlVaXx36VpxV7Nu+2rFHDcJXXpd9bx4UKsqF0z4P8bQ5FICLpDGc
NJR5ZiFepZ8jvJSn6nzj92jo0Z0R4eMWDNLSNfnpStP8hhKVm2se4TNdon5renHGpcM2VlgOMrft
W21cUTyG69uv8SrQvz8XWS+o3ulKmfsX4fjZJ4R42ANKvc61cKfZ0/RKICHY9f24xtX8OY9AHdEO
h4ljbQ1/OMjJuMuT6GEYB/gVNMVjChgSGwzQxM7X/BNqMkfhRwtJ/zybmn7rRDjXJ0Ae9/nsGyCj
Z3mh6YhzkA8YkOqp/TzWarrNW3QoMkzLNtlgeFs975fqzs++CYMuAylHqlnmgJcHKI3sskw7VhaJ
oa+UJtTuRex5K1/W0/9IOpoeksnw9JwgUbjiL5eSRnMwSoEMVyCsZN1hjbCWnK5b+O7Xh3Q6pUDy
2GZkifOxphdEUh22fnjO4TUyLIhIw2AS7m7vrs8OKVcD5RlbCwGT6c8/xF4TkUMoip04e473GPte
65b0ZI+F1PWPAh21u//PchNPF6ULHFRmFzLAHdxFcs4oNA+ESM1/pJjF1pHs32qs9tvbi13fK7xB
+uPMyXAcIBO7fDbkVtU87GXCXI8Nbx8Gfwu5QKqrCbt9nNjnUK3ebq94vQk1pBZ4ke8dZlCvlyu2
o5oHjd4xBtdNcMVxX+6Q/mxWrVZ0C9H1qtNBgoZ/mk6zgwA7wawv14paA0IVjvJANrSdWnm7ni7o
BpNZ6MhdfZS6WtrYgf3byL6ovnroxUOsn7P+JUjOVQnkUD8qYJjVgHZoPO6E1Kvr0kpflIkXrnT1
zo41lKSyhZ99VWfys+nv0aucZPoA+Ezb/sOG63Jh9g7lpRvhSLMKE63boFNO7hqE9iYqjPxbiGLg
Co8781GR2/bYKqi8hJZTL+z8T74VRQ60XEoPnATnbEujrEszjBDnrkWt3E+j+UMvCTitgLcXHnp6
psv71pocBIApEJwoQ2bdPmT8jcJJpN5NcRndoYEc73q5TL/d3nzXR/lyldnmy/w8N0vPH2hj2mDT
NRUDB1vZRxpDLc/P97dXe58Yzh9q8juDmo51Haj0yw+pSAjv2GU1uJiS7qTK+5rbqreOKkiFAZ4A
x6L7IYX+qVFOaXg2u2NYPIvwdQhdwzup/Ztvu0Z4ViOcyod1U7Tr3DwDk3Pj/FcV/a7KY9L98Wt/
PcoI8OxU9Y89/h4bpOzxGHC2tFxWjfejQ158cI6OjZ5Ljfj39zo/+/1JOL87R8OkoIRxfQglPLKV
L5rxJI1fZXlLZSt1T7WDXli4N4p/TnvXKa/I5re0IzHfwO33n+SsMyPBc+RgTjpDv1P/WydFqzR8
Y54eBVBYql+W+Jum/xIY8rank2Ych+qoqN9y59FuQECpmxQpYQn8thXfYXuykO1c1TYky6DGJhVj
+vK0D+bvHy/cPqCWAj3YMKJsHOUVGX7jrXZ6/75QAx95+ES5gy6hnzJgfSt0d60lQ5f3NHm2Cygr
JrQgmTsK39Mp+3Cck6i3IXN5nVuXOeYD8jHMD4OBO2rMnEUJ4r8MAePNGBtvih2uZeVXONDpS1cN
QBxc6iPt2IrxFFff7f7PqPx1lENsw+eQHhv9lwSyIhvzhyi77+tdmFnf9Ex9MpJfVs/0GGWMNW27
hahwncAAEaY2ZdjBlXtF9TXkILA6M9ZcVcC/1oKvEp3TtYCks9NTI71Hs3+lOYWxsOzVOFd7H9OB
B51c2AA5zFJypUiRODP6wW10PlJoVcW+HxG/jA2v3ushiDy0h1vlu9C8fZ2k8Zeo0Qw8ZuP8HGWt
/lA3jbc2gcb+5wubtgy+fOiNgmm+AkZmUWQEcejLboUgbYZ49U5vU3tNz2xVTEC020HlOlBi8kIs
oe2n4aJtzS4H2U7gh4mM1ZC83Q15k0KA7ZfAEFfDUV42tzShf5LQRPB4dnQs6LmqkqvQ2hPpziMi
13dAmVdx/KVNEvZgGzBKM/AekjC29kFnjsrv0EvfzCzXVmlZfUFrdF9G8brt4dxro1UuZC7XoXxi
1nGr07egcJpXgyLkj+sBeYM8NzokvjTpq+FIYu3hZfSFEYv27/Z7v74L+R/y6pEyBYkMrPvyFCO8
UZi0xmVXlWBm105Q7Vo/67eauZQ7f3K+YOlzURkMEid6y+VKY6KPgeQDW7CQO9v4AlgjtN9m5QXj
yQ/2NNW8t85oXm4/33UXhC9OzgGKCLA1ALDphX8IU1qSgS0K4tHtYIe/JoAU7xl9ZQjuK4Ob0tB2
g7ToML2hxtcl6S2rJbSrxJCva80HSkGdt29hpP6PsvNajhvZ0vWr7Oh77IE3J6b3BVCOpMgiRdMS
bxCUxIYHEt48/fmS7DmjqlKwji4UDNFUAmlXrvWbCxsGvK/mzYBd1Jg9f/yYpwGry3nKTkAuROL6
j+KEBHePdG5ttDuMsILY1Wp3Zd3aN8JckmBMrHRtDP256ucvxp4kCAhkcNfcZo61JUuk3Jpw1BgR
bszLpLlku/GDAAownJllJxhB1h1McxCQUG+4Ph0LOc7KDEzL9cCs6Km90gbVvs2b5TEX2QLi0uvM
17lFo8sT+R0VAN/Gl/Kr8Kxpa6Kr+LWZsgcjGprN0BnGb0do8FJs7nI8HtmKYwqZnhdN3E6i2VPa
iNBGshRfTKI4s739ahrKSt/b2SLH+Wga5rUAOGPVzT5pF1BFeTxfuQj4+VgUs4UbirlJp3qt6l2y
IRCxV4kzIgVeNnu0Iow1oKxyU/XqV2hnS5BLB5Y5m6ZzD3m6CUsFLMoAcCxYocdYcKfTkea2GrGP
oYE9mtYobhY3/VJMiffFauLsOrWdF80rus+KM5g3rZP0ADzb4Q5x6r/SpKFGUav5uaPhRPASq2/Q
FJA+cDKULgpHZ4Pb9UDD7b7ad/2XBB2ySz1smkszt8YvZQmSp4w8uJnhbH1a8Ai67TCFWauFiL/0
6ng5FuecJ3/VS0wXuHng++CUHT1O32F+07dUVPMoFg9JW8WbocyW9cc7wq9a4e5K3gcqBtxh/XDf
6sFwdzUw+73jFvGnfklQ/bXnc5YbctodBnEgwyQ3i0KtlHk52nfyHJSDWlc1RHzuQ5Ap63XtWsvK
VmJA9lP6mwUSOZK0RS6awNEAyHr4UqPlimUSerXHXay7UnuVAHB0ztQRT7c19hmKvMQt0orleKnp
nRpx87YFIh1RBLG8vasmLf/uocD48RD9amKSdpIlLNaLlD07fB1dW2InV7x2z0GGiEevhTvdSbd2
2s7bCk2IH6LRd0nXzc/DNCcBMNc+6HUjQynaeEid8pw+2Qlelv6VeywkYfoZHsNReCM6MBgpBq77
Nh53vWn5biqQ6cLUN4TMXGRqUBWjcR+zYlaVp67VbvRWi9r3f+G7KJmfpldRrK9G34vRrfFQ3/3E
37p+VnTDOh0RxOVstIZnt0h7H2nJ+WHoPPWirXAqVPOuWfzYSIDP5YXx7ePOluHBwUylmkN4IuHc
1EwZ3MO+Fv20oPY5q3u1Bb5ixkuCFGDlXfYaOiFF4SYXA2jMh0oTyUWiKsuZnNzpWLMvIpdGodyU
xLfjpJybx423pLm2z6ciewhdbyfSZdqFubEBaQnafWjDLXJfz6VIs8CqBnvlYOegL9jlzctYnikC
nkxyHkcyliizY0Vw4mITaXZHcanQ9hTv88tcj+JPM/S/l7oIz903T3Yi2RT1Rkh3zC/kbw57Puzj
bra8SiO7UC23iuW0waRTI/94fE/CQ1pxcWklJwNTAibJYStQC/IYeXt1L8nBQa53xc6otBG9sXna
s7Sa+9qyhnWN4PqZY++EI8CRR1KXGyx5NWgCx6lrwOL14Hpdu8c6GVu5Imu/KLiErKZi1K/qTpt3
Tmz9VaoAEdMqAjuJ1d9+7mP3fnawlKWYPGAdEoX3OWLjOzHgq1s19TOY9Vtu6aqvZV53OXtTsVfi
lnOctMzfZi75Jggk6juBbNbGmHBlHYWyESAkVnlpKV8pm+ibGcvWM1P5JNbkdcnCQlblH8WSo0A8
rxJvwF2aymPdIItK/mrlLPh9prOGUYDh9ehaOdm5pJHc2g/XL63KEg1QQlyBTtw0ncXNisFs96j8
bUF1OO2TRQZQEQMQ6XVPbF2bWaBX26J5QBfHH8fLDjKGUn6JUrDhxV3Utiu5zQrTJNd5F44IRuhC
6p/tlBQvK+9FjPom69JVXt10sYIDwgb55rin+qEVOxEaWFkitJN0gWtm60in+2N0D6/hnEeZFShd
tYqHcZM66QYm3s7JxzU83BVqeAXwhLhB8rOMd5NZrts0X8lAMUcUMefPQoxqp11nRgA+gauAL3bX
htVsShfjab5Go4rdsrsx82QVKhegt7e5owVZ9E3laSZz2+v6tg3nbUGOBAGpZohTDkao8R+vsdPr
LwkO6mMO90qZNz4uSZd2q1KratR92C++UJbBzzAZRLvN+6QYc7Sf6a3tBJpppdt5A/elXRCgzOrL
2Xb+Voy6usit0lmFlCgCjKGjtQLjYNU2rnHN9e2cqPCJ5gVocmS/SHUxZ9j6j402vMwNNSXXSTFZ
XbUrRVJ/QqVVI2k4KlfmEmk3sZonfgykWxtdc602Xbhuc0O7wmP6KxCHfelQIpdiMnWwZOm4CQ2v
vDWK5dzJe7pHgjGgxE+al6oDdcjD3ctezM5oZ7BSgmzBai6maDPrTn338fj9qhVJWqBYQ+BJ6fqw
FU+o1gAxsIfq52IlViGEa6sotH3cyi+OOqIZEGtII8mU2HFQ2PRlHKpG299ig+RcUgn7quOF4DeF
/jqp8PkMs8D3cdiSlwuypkXAxkkXzy+iLLmif7XVmeeRnXe4dQAHo0zOJQ2ULtINh69dFY3VREom
bhuvNAKjysa9W6LaXSaRtUnq+AWP4mE9AvALyorQCwN7J0iy7v7j5zjtfQnjoD8QuYZ+ftwtVhJN
Kb4v5e3iOS+emeKoFqnVmWPwpBETKDzuF8g4UWM+KZKUXhth9pEq+wXRzU/wEcn+tVN1Zjc+CaZk
K8gaMvkhKHEBOOzRNGGaGtqs7BWzWtZdPoh1b1fDzhPgIFw3Tjd9MtoXyuw6W/CBypkI/U0L4WBE
8SwDGCrlyUnPkPc8bN/Ql9JIrdG6scYEMXbsWX1twq2mruJoxRXPhKFFntD3EjL47ox6WlL8mL3B
8JMsvzVapMpaPZsDBHH+SocBIFGkDNgrNo5+O3mps3MpO19l7TD6M4bv648nwskByu0PThfCXnjO
SB3gw6evpqLous7K9llRayuyTyV8qpSE0dhtGy25sJNePbcmT45PBGc4q6WWLEPGyB222ZhTQzdS
4ilwUQo67ExuxxTpEGeqzO9OYiQXU0VuWlsW6xo/DHwuQ1tctEvibmfkHYOPe+Ak+iQ3ySKQmqWo
jZHbOXwaD439UCSLgGvh4rZiJcZfNYLCfyuzYp5Z/acLgsKZjo0uhTqwkserLp4sM8wU4Aq1UmYb
0g7AlZBRPNPKSfRJr4HShYUiR5WyyuEL9fAbZnIX6T50+nKTxvigZsiXbZA5j57qYkz+yqow3jSU
vc60fFoWRRAM41Bct+A5ylvkYdPZNIZmb3di34+dtZpitb/GgSHFfzDdVOaUbSJ4nX6Tx9WFg8fB
gFhjkJbm8O3jIT3dEqS4EQcuABqS8MdosdAZTWo1bbG3LHAiSIp0285yAi2dxzuRzjMy6BR4KnNE
Yjls9TO9cLqkuFQhkQ948k3k4ygmHXVcIhZ1LPZQa2K/hDC1NXtrWLECP6dD5q5LLT3nqXaakwP8
wP7jqtxqyLEcZ6SRQ10Q+XL1Gw4uc02AKtZEeqJYdZkZfY0UtdjF6gLBv0Ly1CftE/vV1CPHHtnZ
dSkyPai6RVB8NNRnS/Qs+kxkxpWRq97vrjfJrEYSA3Y1BVdg5YdzJF3KwRXTpN6Yiv5IlXwg42Si
3RMOZ46fk3EAn8ElCHgLaVo43XI1/pQtVwrwEqKioUXZO0Xx1cF2sqyQnmia7CkswnO1ZPl5BweB
bI/Kg0xAveUeD9tbGrNsKPWrN1BPOz92piSwozw/81Yn25VsBclo7jqkn8m+HrZSZnmIWNyo3ihK
gQ423nAXOju2T5p9OZPhOg2eaMuEyvLGZWMjOdoaxZRoRbG06k1s6/eGBNZi7pIFJoioV7Ofhu3Q
qteh0O8Tu/V1cPa1nzWRt40KqqXl5P74eFm/qVQf97AJzoGQguICoePhuxu92ySTV6s3biTmVWnH
4RopkPRSq4zez9XQ26ZqnO2WUE3/FjbOmD6c5PjZ0xcD5fau8NYYarXbJnI6H+vxchNSqtjabl7v
UJr8Mdl5vAM+qWzVzHoNs0ys6kaf2aYU48oas+ImWar4pbbD+UuDdvsur3Trqk9Me1+XnRawn2O/
ag71Jw4y70Er+7PuOnLvPuwBipiAc4g3YLDhH3/YA45TpWmvC9iFWm+v7BHq+Dhod1mqB141WrCS
+XY7Nuj2GW4U1I1SnwkYTmvlpBXwaiLqAhkk062HjxDaTqpHJVwQvVQuDUv51BtRu64bZ7oq0Oq7
bOP8ZVyG9KpU0RDEYFLAO0gNvDayIvmU53SoES3aFmfa4W+7y81V2DYYNOfQ71MR7RqCnG3Kkb2u
iX7Wozapn1q3EJd1YnSBqiC9HywzjMplNuzrMkxM360K5ZNmaDV+iyV7vYNmU1Lefjz7frHFIgxC
nlzq+SDafryf1JMi0r7OYNjMhrIxUaIPbaNFaCPRarbLpOs/FYrXrJps2eXjct/V+So3sL5Vh9a6
KFJqsASBXXhP/dNbkdTY9+5onNldTzc9HhIOCNcqYgwOgsPRcSNwVI3bKmDFzfqynWMkE3OYS6kL
RiVp0slvB0M9c+Kd7nxkaik6kfLyOPiOlfdSrIiE5GPs6yha7tEMa67VOD1X4pNz+2DuS/KRASZT
6oEggHZ0rqLfXPMSCCiozH99Nsd1NY3ZuhvTGkDpWQ+C092PpALFI8Io8vtAGuRb/3R+uDY7rZXP
2j7NBPreorXJifRT+6UaTWVdhw3OBEZyM7eafpEasRVkFbrxujK1Kz3Np3tgb+dCu5PRlY+EmBex
BRsbBZXDRypbNECcGSUd5Oe+8K8I8kIU34sKmEpkqsnjHJ4TYj8Z27cmQbQj3sM9500/96dewCB6
sucq1PZzYkVBh+zpKp2q8XdTwKggUbOUIq8UiUiKH76YqiJbnVEQ3ZuNFm3cJXe/9Ei37wqlMu4/
XscnwSGRGc1QiaIDYYodrZBUjCmyw8joqU3W3yTZVe81GAF6npIHiAsZakCJfa2j9n4JSfhM46cI
GUy+3sQjyQZRbjnGRCwZfmaJ3RX7Efm7LdKL4S6znIaEhKZB3MTeSl2PtfqgurFYD22u4VJQDeuC
pLgvRisMosiez2zpp2G7fChgx/SLpBQec9bdbFA42ONinxhme0FSW11VVeVts6ix/Iyi0cWg6p9j
awoyNUW1Kcl2oZ6fS6ueYsF4DLIjUt6GawQXicNJYACpxOBnzPdlrV3PahJdo7VprImyATJpdbXK
4XSsvF7NVlOJuXeelWeCq9P1RVTB1YHLA9mEE5uMYokyjpYBjnhv3pumEl10KapZSiy6FVpe69yo
zy3pX7w1OC0A0nB0VExyTBnw/bTAcuQ6u7ao8v0sygYZVuE9N7GCG12XkbocXRV4B5mDlIwZk7St
1+3kkST4eFGcrvLDhziKKwpyRFnT9PleyRJlU9tKus6rNHr87VYg91PjoUALCf8YHlZ0nqZkRRrv
9TEGY6dqymosITF93MobG/XwoCANQ8kQ2jYigORcD3s0mVWz7uYy3kfeuOIw94vsKTeSFVylzWR9
8fTb1LrsjCdzLAMnNX1AtL6X96tZwWq4v3HCGT3mBJ9C1e+SF33Jbozy0jJf+8jEMP5ejx/DCVeJ
DOhlPwZuC9SkzndE5hu3HB8hQn1yo+FJNM8VHmnrRnxD7fj3xwsCIGcgIAIOgmNWMqSfPuoTPdrj
qXLlFoqOV0R7NuI5SVYCUnABESIlKEkCx/E2GrMTEUod7zOE63fCmp0ghKG3m71qEytOtMaiowlG
N/UCByzdrsx1zQfg0J4Z0V/MTsn6At8MdpbL3NHp0CLq4fXoi+zHITUobmA2qMoM6cfz5nTxwy1j
3sgdALna411Q9N4QJU4Z7culeRjVxbuvW6d7UNiocEFJHK44TODPv90o4TRwEOJ6wFvHAX3cAqKK
XaSFFrXNLxaMIq4AluO/Ek6bPFOGFZHoOafT0xflSkxHclXFThty++H6aM0ppirclaiqgA+07NR6
Ut2lW7nlpK2YRtFVUhf59uMXfbPhOFyVtAo4CaAJeBxUKg5b9QrqaPXclPvO2y9VGGgx/oZWjuJY
4VcwDJZx08PRLh8mMLjq+JAr3ObMdTheiHAnyFXZ2U3XXyDc4jvu3ZA8m7UX2PO8y+adZuBOA/0L
blZRbYwx9lPjXiuujfjG8UgDR1Z7Zy/aZlbBrLc5Go+tn3CsekmxCbti2yKVOWjdqkMu02mzlwLg
83rOwcy6DYDFuMMtaGzG3cddIm9KP/cIKQkydLjNOhJ5A0DysEechbWtjsn4ueRw2NUqvmg1ZpA7
pVINanNoKHTO4KyL3jy3Rb5FbQdNo3UrdaOkSA0qqcdIMdcr4oVDKf+MUKbudwjQ3ve5ddvoXXSB
fwsltIi+Dt0iXBspy9vuR3OXdiDJC3tGLmsodFx57eQS/R8zYBOaNzVbpoN56/1SYLs1hU8fd9ZJ
vQ9pCW7+rpQdZBadWD1OU5TFZmMrd1y9d4ioiMvKUZK9iPN2rQir2Sl9u8otVayUkQBmnlR3HZqK
dpu6ibebOhyOe1Lq9qxjNz5oxv3sDs2qq6LsttBT/cx0Pwn0JGIHQj7mJOygFD+OFlmleHXvDI1x
F2oRFwXdbDcQCaov1DKedbfpHhFlYRvTw+o6WlzLr22vD1AfDjc1NlUBlkpDgHt4+ptHMLA9Knvy
GisZHGSKD+dcVi1K5VWTfhdWUbxObaVd9VEcnskcHW/Yb61AkcHeDA4+VdrDViaRx+W4SCuNOREb
7PdYdnXdXXw8Jd5UWH6exQD8AF4B7QbhR0h/fC4MhZZrXa5Yd6nm1Ru7MedAoPQKH1p9QRngcsyM
bJ25+YMtNTrmtl+XQyrW84Tor+d2zboqpmznlZ52idjKXw0uPn4f38dxEiOV7D6mljqtBqOsLsmz
2+wO3IBQVqkDPdLidWk69ScvLKxdHIsy0BYl25CctQJTLRyUOztU3/CpDsraNB/czM4DM3Nq9OPc
/MzJdbKc6Qh6gYoCmytx6Ntk/CmGTMS4eB02gXfEOmtrg957MAfDRbImzX81BdV1vILitxfP3Wty
H545wuSUORoFia4HuCPTkdwSDwcboeVOj5tOvwPwuYPFaTbOyja3GteFj8f7hCz29pqgLhCkgogO
0vuwJawX3YLVr9+JT+7W3mY300ZcaBuY1n601nx1UwTGVjwNa+fO2jqX6qrcRqvYVzYfP8fx+Xn8
GPrhY0x23yeDWut3qAT7FlJwufVsiG2j28A3z8zx45VErAyuRcZeRCZIiRy9smnIbEqM2tqklda1
40ZPbel5Z27fv24E7DRpPQ7mY91bAqq6CfMC8HSCm2KVpMkaA7nkzKvIA/5gnqBLAgSCWr+UruP4
Oew2a4yRcl1Eubf7CPdmuNbIQVeRZOaHK8QynikNFLc1mLlAyZZzk+f0HSWW8D2bQ1r7mLFHcniG
h0rrtZrZsCfnSt6wzhlXHrUC2EuiDPDfleV1UnjG4TsWOZmfAuGJPRncovcXYMe7nAv13ccz8Bgc
+d4OOXA0QMiFseYP20FjJGQ1mMV+UtPpIi6nkUptFVRV5nCcax3mop1ogia0mpWboekKGH55aC01
3GoDnnRdMVQ+M6Faa0YzXM3xHPtLBvW7bnp7G4npoo932ZB8G/H6CzqtuXJFdg8tPN1Wuvg+22F2
po5+FAy9vxF1IWpYEgF9LJ8wwxoPu9Io9rUX3c0m6d6GcbIggvqo+CS+GaFRKTTV/b3F/NauSYWI
HZyIivLsYU/OACEdNMxJyLSa9ZgXeXIpeq50nVlEfl47f7XinB30LyYJiBQQyiTUeN1jxEJmcpCM
dZLvO8eMd+G8uEFuQI16myP/9X36P9Frdfu+str//Df//16JmeJt3B399z978Vred83ra3f9Iv5b
/un/+9X/HP6Xv/znk1cv3cvBf9Yl3NH5rn9t5s+vLaZCb23yDPI3/39/+K/Xt095mMXrn398r/qy
k5+G3lj5xz8/uvjx5x9vib//+vnz//nhzUvB36EY1b3++Nc9Phqv7cnfvb603Z9/IFrwb3TboEFI
aVTIbzLyGl/lj1Cf+DdYIzYfVicXEXmfLaumi//8w9H+zSpCXIcjDHjWH/9qq15+X3P/jTopkScS
RzJhyEL8n6c7GIH/HZF/lX1xWyVl1/75xxua4n+3QNkiCVTABgBvIMcx+IeTLddSTAlHikuuFna9
t9aFKUg7qgL64BNuIiJ7MZXGajdlPbezuer0yYqnQKlC9VtUUmBUgkqfMufSi60ZK2BPKevd6BV5
e51bhVBmDOQnS3xDMoIk7Yq+yrkwR1wDtFfQFXP/OY8nJ38BPy/C78hp1/ZNZCc1hLBCS1oexSSS
xuVPA01drqLcajLhU1gqik+aM9c8clQUGj6QhVGmfyvtUPE3H+9th6crzB3qB/J2Qoab4eN6ethH
jlYkfWzH7iuoyDKtd11BKWMHa6ltnN3SRl0yBngl5cnfVPwS/ZyEyZGkCu2DPXHe4AvgGGSp57B9
olYkZrC5/JHCVqGC1VVcaAGG4J5Tp5tmGqOmWzVxF5lEFqbCgXY7msbc6oFmLvZoXOKCVrYco1Vt
NNoNcgU1P/u4jw5DLkIs4l5id8g+iFfLaXn4jMjPK4RchvLDVhpSs6tocSKn3qAD1BncbprOtp8z
NvtzEffR2Mh24egiRgBTlhL3cbvy1HTw7HJ/RDNzjnugKiC9xmaol6Bc06RP9mUYAyjCbaAiEnjf
0g52tJ/Xz2EEIV+b5Iyks5IUAZt4zH+LrCFRVJIXPxQnd2ojsEauii8sJKW7qJbEyW8SRau0ayOr
5/4+a1VVMrLiJKdTPh4Aeb7+tJCBlaAOgrqndIajN45PDfgFajpnZfg99JbSaraI7hUhQtNh0Xrz
FjO4iVH5uMnTl4drBgtEZsdl+fsozI6dOMzTWW1+mPbIKt/MGhmNbGM1Y9+a6wT2tv3c9PR67bdc
/e3nSp0HqXUGE1WMZ2K5o+IYQ4E4BEUDuVDhb5NoPZyBEcem5QnEZ+OkcQqF+3UsF0SBsViLxiQ1
lsVE7gOKqvAnyqk8lZWocX9fCDsF26hoiFWShSiaclVbVaN/LgbE47593GeHQQVAGA1PR7L50HGl
x499tJf0iPg3ar1M3yZ0EpgEap+pdJY6jRSu/akxBuVe6BlFH/AAIzqACNKIqP/dzqJKjmolIuqA
zCibHz+GW+ttByOy+lbmlsIenrJ7LaM/zCpshCsjtNj326hvSDylVsmO2ghU1a2dq6RAAf06ZreV
O/8c81dlsuTDFWAqQfnv4+46yrHI/qKTiJPBpjLCBOqHozoZYym8cjG+taFuKwVqqy28/Nt66RJu
uGM91zyc4hQDP6uw7KtmostlVu5HIcKL1msgWQfFsqjzVRGDiQj9kqJH2AW9pSr5Z7vwoqUIwMdN
bIm6Akq/vCTRmvOpWRKO9Vm63WEGW144qEnLNBrxFmmuYxljZmZZD+Ugnh2rslIrEFxMmIph2Hte
w5XdUdjaw/l998x7k5/1b9uJ0EKXH01jB6pl04/G+QX9lmf9eROR0abkiGjcnOVGcjQ7sylrizCu
xLNoWEX1GkkN17zWSYzOV0CWZ7rDC4d8eSriaZ4dUhPNWOOFreqj/Tmql1DZNYWZLk8NqS/7hrqi
DBAmcyhyane9JYenag2PKTQPjjV8Fk2aLU9LbmdYf5OUkYdWQu8zQFXpxXzTIM5cntximhg7w0pn
mVXFBrxzKU62Rov1LxVw1NSmKCHAqN+a99xImUdQGFPKR1QEDzx5opQyNuiEVWQvE0z4WmzgamjD
PXfaBS3rJgtR8YOyqheBEqGXvotMDtevpYvfytOgDhqTjAsvccZQYzJr/OYW/oYOJPUqUxYU+N9c
43/KmRjhXEYaJN3nRSvaJkJKWMXQgEx/WuUXBrB8NoqPl9fxbkSSF64KisJEpZzdxy22jQqVDamY
r8bSy8k49qbc/vTWIS+0sYfasp/DFHtJWAx637XRtSPZTM2ZVX6URiHKRfCESgr2F4juk0uR0cVP
b75Av64Vzy6eCrMsOsPvKgggr1Ud1+xGcdaWGoKtToWSXYuq7egLXCqideR2OpdGgCBjPvidHtVX
eeja95PR5O6M0bVmD587V1GTAE0F/JaYROAfyeHj/u2bgF7kYo+B/SOQGxNdXIRpBkE9yAYQ83ud
817MGGQ1BsCyjzv+eF+TCRvSBvKteVuDO8HhG2d2SD6Sas4jfsIqQazVgOu60odFzlvpEGLuYg0Z
ltqfwGrzJereIltq9HJKG2gt6eB2Jpx980CvIQs2u0TohtwiawBy2qYGd94m28WaM1ZdOKLAavga
ysSsTkerWUYfv9JhAPKWuTeQ50SkSSp4nZTmcG9khClX/cgqIadIMfDgnL+ZlxOAgJrg3vxxi0cK
bhJez9WcyxDZ9zfty6PDoTbKYqnSUn90u9hgNXcikq/cKQbJhX92DuT6ZnojjCe5qbA7y02sEdzl
0UHRuDhokyW/VVHoyF5yAF7mLhlz2fNgISr7JqwnfiuJDdmpc1TY7SZTnMbYCLcZjDaYOaHo4DOv
dhTX8mqSNId6EiQRcmzHIrbdlGlO3lfzI8x8uTd2Tc1kXvIlqb53qpvp6Et3Vb08OYDe2E6BpWhM
gcnG+GheL4WtddHGM5R+fCQuhrnjj06KX/algdFN+neZKB6T2hxzIffTno16l+hiZCNFVFDuu8DC
VP7HrU6jK4rIpCu6zomVLrDyPmURxp6e8r/3/pGbb/bycSccziiGl5IACUAdaCmQp5PgWhul2pdd
Kw9D4VTsR+8BtR67KHIF3GXj6Bz5/I0n99MBKJsE8SGhjGBiUNs7OgDVtCJoFZPz0MKJzF46cLNM
KKIN+sdMhVlhJTMq1YS5dW7MdHg+hCVBEtssvTSCFOxuHbt1w5Qqnumy/bAFDJ+bvOK3JphSfGcq
ORr/GbaoHku6csrdktXJupXDEYFap+uVNNH4QpbQGz6rFZCqZGtlGadhZnfyZvxxb0O0Zc85fHl5
7LAtSa340zscAWirROo0P8TxTLnX7zBEFkE4qmF6Y+uL2czrOm5s4frkAPFJ8htEuOtLNe+NyfIF
8ZVy1UT4O1+HRewYQT1WU/RdTXJ1NwJfsVeZU1b5D+xClgb/P7togGVq+bg3B02dlpWbYmclgpqI
te036JW6w02DFzX1E7tQC+2ToTbgFMuy8TBgnrq+CYGMuzWG5nE5QOIIoimDr+IPSzPOuT8pVmqm
G6gPYGfsHCnUKFAnrR97qMRjrIVEjGHUXUDIJBYMnAWM5MJFmqkoLiZsw3swzCK1N7BEI2NloTS2
PGCApCdPvYmm38owO10LZm7E1ezbUdd6Ky/RxyyIrDzasUl2q7pSxwU3jVJVt9qoxfomUlo3Vtco
Sxbm42yhjq08epU6TQ9TNxndtdJ2pfKZM8rpf1iNbTePC15GJanGqtLi9s6bFoBOYUI+ZbNUpltU
vpdVOK0HDjDs2v0mHTrKH7EuqmFaMVXm+tXru3FUyWuTUkx3HQbblou5t2rl9jYslMy+QXZSybLt
YAt8IuLXGC0coAXBBPahMa8XoxqY0ovWtCK+Q2Gls9V1WZpCOJjihUmcfyqtKaujNRntbpTu4mEE
0SE0i7G3PoeljnuenZpx5MLF5QKX+WJYVE6JvMXYyoNgZNp1t4pBkqfzxRi1Cs4xY1JwvgUki002
2EEkvfUFdSrbai+YHKMSBqNBoKTd9II4z/O72XCxq8vJ5vKle/+mkiQ5PyM9btLcUrVm/W3pa08f
LuEICxT8tElRHCeYUyvrne1UplqRA9OGCzhCnlUSXicyLA6VlymcwZoGqRV7FnTOUYzCuU1D6Mz5
xskMRRcXWT970mw3NazE82vPk1kQp+msOHtyojBEIAcifUtPKdi5Aghg165j60oxwsbJP0G3T7T8
Nk3H1EVPOWUjiNZIAxs8O1uWfKR5ULDbWatRjLvBShVZCgCy7FTFKr8gSFjSXoHJjPeI7G1dBw03
b3pWd/uEEyTQ7Fh+CM9PkOTX2MKQFjDjlrcPBA7msKvTeJQ9ZuRdxpeqjTvlviwgIRKYDF3kOoE3
dhUTYCmJcLad1xT8nnh/1RhzN7qvTmXAwFkC73b081jjWltqiRweTZixbv2l5ZPs59L0UrJXSq80
DAUkJDc2X+uaK1S9aZKE2A40jzY7dZDgyNIrjKDZ1/1Tl5Z9UtJfSrxU2xhzGG26xutOPnLCSIvl
3mZm0YLBj+pvoTLJCYYXkRx5C8Rq/S33Ctk1wwCkPOGIdeuRZxjKlmYp274NXdMYRv2NFF/M96xJ
VPZ9BmfKMwJz9Eg5+cKJqbmv/5k94dJ6fCRuGfLlcFp964yeWdME/0TVnrVY8n9Ga2XXhoquy/0/
Xa28//r/dPL775Gb0LNrFDcLHkArlXj4liW2SJptgj4uL43L10RbkW5EiXrPlT+qPN96H6hqGTqm
Gnf9vokuSs2bQwvCfDzMGN0VfUUvDXqR8yu6IKvXBCRWwsHz0ZCUYXZUoNHLGnUitf7mvfdgJVhB
7Gvv7xTrCbfCQIAzHrXd3LsyH6C+D+379KAugzQ81TsksNW15VB7agIAvDHzNNIa2UxsxjbfnKta
deLHRUnMvrvkTXER98X7RFr6uecpeUn5KVrStPydAV6S2QWNUz76e4cqC4XnJqhyPH6dtaJaZZZe
LPC2J7GNZA4NMGvSV6xpUDgy19ICJ/uWDI5ef8MdFqVbLCqJkXl5FM2Zrq30duUD9UF+MYfI5UuO
wje/gv6kfH4YDlE8PvZ5lEfwZiOXz41rQ4uMXdbOjtZdGe9zJUkRY3K2/3S5l6L0qK6nxMj4EE6A
isZToKyc84NWL7b6SOSGZexK1AoeFYHaRiGNW2lccUnrckE2NSdFQZKIYYr7C6eK5HLuOV/5Xjb3
dupuMoLFab40vDafKmj0FU4EQe6ZVAV9LBFIVKLf8H+ZO7PduJUsXT8RC5yHm74gmYNSUlrzlnRD
aLA5k8EIzk/fHy03Ttl9sDfqroFCGdtOKZNMRsRa//qHgddnfaf4g6LRqc51N/D/Sz0B2zn6ZABO
dUwPqvOIqzVl/SQL3t3I0nZ8cptkpu9gbLQ9+1PAVl7sZ6sz2WF8mVWDv6tqjth6N2tNEmx8Xo6q
+UXHAof9Jq0YEpbHXwB20eMFgkI2q+iwPxZboRDFDCTjdhxgFLJmkFtU3DCVTJAAn6zMb6f+sYNi
NbnH/uvSZ4JauUWWmNeSKyrTSTk7d9UNdrle2tvtM2a8W7BVcYPtEf9CbH1VTtwBYzC36+3z3OQP
jMk6Xt/lgK9amFcrSDY+HmUThIAkiwunSxh4JMcuWbI81KMzKJ6rL1hnNZxKJvuBBL7EvEgT0j00
fCl+gn0JQAA4ZYejNg1SYpQ023VNt9aQdwkU4lzWpbutp94m9C6P0hKCSI9oL1k489TCTlPs6S63
mzfk1gZOmINfgv4XVZPy43KpuMqXifIs0U4TohaZnwOr2GDRduC4u/bKxHL7WxvgbEl2c1JoS7Z3
J+FUKgYsMVw79ICd3Fc7xY+/QzWJ/ydzWc1euSq8BLdjo3aS7XGTpmSWGn/dyaJvwb6tXM+t8TSt
ZKV7t+U6TNq9pJgGx1hFF7iv7Lc8X9okVu5AwVB0e4xEo7H509BuuBgZ4Rt+zESpncSrGyxZZ7zb
c+VWZ9ftxIJ9pNmqXvtBaGYxJztONKtyQmwKyo7Ui8rw5BMY6FT2D3raFWlKVNNiZfPd5FHbdJ/B
mI+d+aISHzAE78FhrINIM1dVPq32YNptOHA6zMALBhkpTH5RwaF04imvi8CMRv4St67Qm5iFzfC8
fl7J13fZYWHD7SEzZ9ku6+d2U1Xjtv8h8d12E6r/bfHmqt5eQVwf9ywpzO3vmOWj3ImWdNlemFjg
IfUOrGCbpuC/LVjKKdVicl77xRCQDCdvW5VBvf3Lr0eWmpKdCArb9k9fCPy2nWK+KOdFWl5omFL3
b4bMS6eWlM8GvN5eVqKSLqau2VZ5qq0bAKlQM/KHTVnWX3TwQrV7W2ficQYp3T55mTPbfP31Ro4M
ONI6HhXt/qtja/Ji9cqwaMRg35ZfG1b5BW126Nh5GhADb7CnkjCm7LhOMY1JQrwTB+1+yB3BNfcT
c8PxBMF4K+MyBNvaPUmL28cafi441G+cI2HiDNsiF+Y22Iybad6eSS9ZzZJkXPxh6nqXFRWrcf91
Q0Cet02vRMDM77WVoRWXmWlVnv8PUNsfDT3oEfsDTzBOGx5OR38C2RhAUZyWKBOztnX51F6azqyG
iWDcc6fZ2wrCOXFbXWPebZ/9H7q733u77e0BZzC+3EzJef8/Gls5zK02KQ9w7GtrLECd+RT0Aayk
v3+rP8ZCrCboQXB44YAg+gac+R3amvyy8xNKyf95RvRybtuoE4ltf4PuvD3dAfQ3/kCFxzfc2tLm
K/u1Of79Z/kdQnBg4MG/2Gj3LgN4nnPz98+SjBbWqiy9exjrbGO5Y2z1uFJYnO3WltL5n+7z/35D
TMIADmAUEbWIq8rvb1hiZGNUtZ7cdXPDQZGWnPgX3lKyzf1a2X9/gX+KNbjCjeCGABVvFAwt/oRO
56qw04Z85LtfO8aUrduYYHGtxUG8Yyui2AqRrPJ2mKyliOsB35xXG46Ndq+p1eY8+odP9PuTzj2n
lSJUgWEs7DAguj+gzSXQtclbrO6u+lpUE3Uda3weyoR9PffHnK8gs4eFlRlYHA6UFlq2fZBCWN2A
J05HZ793aqt19BCHAhftaCc6Xs76SIxzvlj0k9H0NUETX9vs31/En18jXxyiZrRHENKh9/051+Xc
7Xpz1sZzpsptZ1p/FkJCOc1wu2j+YP8D3+3/934ONs9wRjHvc/80YfFmqhHT14fzr2NvJse3CPWW
nbUNpcrT/whag79nbIJMrg/eIoLqP7cDi7hwg5z0guNmq4Ipkrdvwysr1kWjuu3A+Psbuu0v/w9b
Ap8NGHgR6QANhkEx//37upgWzLjk6pRHr9EkflDI3z3r1SU/9B+X4P9+K746IGhUPXT6aBp/f6s6
MetlSN30+FWKjMTdsNfMZlfzx99f1S/yx79dGFghb7UFBv+kAuC/+Pu76TqTIC/fNNzQ1zO1M515
4z8MBEMM7Q+1NozQo1alYKtQYZOVbjHsnbQ36ktOa0g/adSWAuTnyrTBHvSbmkiydHOpnZhCn5M5
L4m0jRKTIdeL6rqaNkgWpt10u7oaVlJ09FZ3VR370gFqu7JmtOfuTfA1QSxdmhHrW9LURjdfl2k2
BpB0htHNMS7UC8ghRxoNL69RshWCr+JXgeJp/FiGMeG0PQpU6D6HhftzG/tqNcpJZ+uGQGmyddMa
bmXANJoaBW0Lw6w6N+bACyix3ME7g/1vxZz2VdsIxrGsdl34Bgz9UvU1YbGNwn8oj13hVQWeEL8g
j45jMwt/FTI/H1VmeRP3d+387RD3uhFkid6idM2d8FveEuv0rVLQmY/kaYSfoKKfAs+viurRouwN
rLO79IEtLgpCtDcwQI0SnHX56sOCaVFWF2flUAO7gsB4TBnCIut9FCIa7NAJSnbH+MMxb4IuEN60
Szt0td2Dg4XO2uKEDy6Mv7ZR4tBzbnvFEOEhF6DNaQztCQLDPpOdYRRRbVB0/lhoPZV/ctx5Ml+h
KC+9fwY2S8QttNqiNHcFIluirgUbB26HkMeY3u+wjeC7jafZXCXGycid25FAdlQ2frTYSzJdlYHq
1Yq1CTmvdNMBupFozjNdHWy8JKd3V6/LJYsTm4KbsACvqeVzA/KCQbD/NeT7tRd1TOBT98qv2beL
fZNVLkabv+osgO+tTlyafjt0vh4NgvSoBhuvKmnZCB/LBxGOUsc0n50sRSKBwWFZmuGEmCh4YBNv
/XvRIHYlOsxJSYFK0+neQdxbxEs+JYfcHq1jrlvrRS3n8QiS0d550jWjmbjGs5f3lQ5mPMqHhIf6
aKdOq0JWX/ZeSFE9p3rexnNgJPSildUfaHaBlMzGgT+qv7Yly7GZhHvlTrmIPTsjt6Mj1xujutne
FW0+fMOXsifdoLP6nb/oVsUT69YfmRju0buLS4ko87IeVb9z0DFFUF/S49gOQZwFk3/riayDSSDy
z1xBKq4yPD4Xu2liJwm6k7+a2LEnDXPnRjg2v9onUsguGm8/8SsvfPqxdzm3wwGmRfLZBWV1KLFb
XcMlKJx9VujtvSCkbA0rIBoValabPk7z6r9VWkOYgjXUD5Nv5jvd7PUTYq8sx99fs65sYLq97FXz
XRVecgt4mMOQ6q3g02DUQz9jCONuNIss34ul0XaGwpZYjTaAA1tBrJZ5OFlKLiXegRPxt16QZP5z
PprBcgHnYfhQ5mbhRbBOT5uT19kSjliIfPdxvaljLdHIoSCexIltoy9uiXjC1BN2wKWjeqOLEj9r
3/RCiStCqfVL5RrbE5o429Q2HafTTDl7rXvleAH6rZ3y0srM2Gf3+zSmyWrCdfUN5FcwGV8m0U3f
O02bIzM31jelitaEwyAgLK6r4snNKlGFcLTkEIt1KucTXPAuDXWcTs+L4bER01JF42QR20JSQyVO
cu7k3hSDeelU9Yyuy3lypuVDH5LkbBssn1ENfQy0qOdhOtejFztLa+1sr2/OAsHQyyJmajKdgXqq
CGyAdVFGHm5rItQGy35jFk4Wglk1B9wErNDU6/4Wrn15q7KlL+GI9+ljly3ds5wFgcNkbM5RYkhR
YKmgV8x4fTA3Ft6crZGNXPImwAKsihocMN6KWqwhQ576qWnzLhRiNG4DhggXwpR+NEg9Odl5Y78p
n3yOArx/ZOxgD7xp0ofJoHV0pEN65fpaSzQX1ptvUqOoiX3qsyJ0CtURSeKWezZ6140CAouPvdFm
NzCDYJNMmXw020YcxmE2DoUY3TdpJY8TffLj2tWrf+iEvYRFR67iwg05kMMxDDvKwAVOceBg1GR3
TGzLtA/1bMQ1PiiRrFOHGmHqqeAxaPrg3ZoF/r8EvL6P67h+H3jA49FrzWsbKgNGKq4Zd3PX31Nf
aqEzNeOVJlX5uuptc7AqI4ELBpx8zhDtcpbN7Eh6kfvgQU5JdieDmUiopjiUziAfYZNZfP7RPBl6
Y+0L11Iv4HLdTdBk8mgsVXBf13K9TFXR7WaPLZc2uM7Pja33JznY002jEvkgSbr9sMqRzcHslvFs
LzWLB0wLx/p+uMSdbLrIp9lqwW385pC4tR3THsPpBPYILlZNJlfYRsrblaD2Rx/o5KVb/f6BAz89
sti869XQelhTbr6vgsS5YsJtWBH+M1Xsr0tj8bzLZr+mWntTAsET9tKKjlz1St9L3CxeRI/kj+Z6
Xa9kYA+XUKNK0IG6fUitFblkltakGnilfzSY+UWjIPbYH1MLZF5qn1qCvky/Whz89oMI/0Zq3dgb
gLT9q9KxRq/f6S25D31YBSK5mjSR3oCyVGfNXponjI/fNs9HgN7ceFI1FUwxeMUZKzoIn44w8lPQ
CvN10BLEz1U26deQi4bH3BzH7pCZlWVHQWZ4l3bSSn8f6HUTnOrMFzFzXAzPRubdMe75SKSKtSev
sLaS5txqzPsvF63zuNeuPvXyqgtGBj3GLI3porG7+ps129qt1wS5iNxZZu0uC4S8K9J8rHeMfJfs
ss5Joow1zIThYCb4bR68Uan1bvEbOWSHrfTAvLRD/tWW3LV2SstTSU8uq8jwqFwipx6S8Rq0pFCR
NRjpw+RtOuNWr9wrCIKJESOJxjKipxHvn5yc7g+xqiZF7+AcqeNuliZHQuK8k2POelM8rNaSmCPG
fZ0e4PXOZqdf+DYTgUNX4WWHSatyhvsAT7gCzk9aBThBEF5RlZFmB/N9bsHTCc3Mrm7bxdDWw0Sj
SQCN15n61RQUcxMRzax7117FdhpDyVvjFmTrVKDFikhnL0+9tsyq+FYtmhuQDTrWjT7XqOLNutx4
YcIk2rrv7cLv48Ut3MoEYFct68FnvBkNxmLWO9sYqozAIKazYd0A80ZrP5N7Y9ULgx9vKMpjk2O1
vUsZFF6XOTBpXMz5fLRS2/BjDLMyD0iskMYFlhKCceTgeEtoTky/3d7sz5oTzF5UF4mtQgIcLKA4
MLsnQ2jycwwoTSxJEt+hxYfE2qVjZg5mRAlHUlDEbB7y2xZ35N7h2Nd6FGYDssMqYifteUGra/mc
f7AJdb67y0QlQiftjDnYlTXaxWwnzLl1nGuioNzhkWFunRyLzrff0nF8XdcsfUwz8Yotv1OEtAn1
/QS3Y5f4iTzoHB46m4QrGX95hHEsZnWWVj7sRxy2I9GJVYRo9nQR1rVT38umcmMp3SUc/Nxmfx37
+qNPk3XvtRVjvHROrpkwYvlgzArT5pXDxr4JVGbdY70rZZyPYD08DzwwIQy86dNoRXkrukb5O+V5
6ZVqm/Z+6FSf7oY5HZMLUOPUC/FCCy7qtuhis+mqfdklDl2obuwQKbaXZeJo12Y525emYGjZporh
NXmmbWyayfjWDN5wWGfTrEJcHas61oOxUzthuO0ZxuLUXwg5JWRJTfqMgDktIttVowgDo05grULB
HC6Uy8XtFkDu+zWR+WfC3Ls7FMzXYsminMJ1KeWZU57DH4uxKkaDVn3yEZI7Tp18P2BeEg2NyJ6K
PDVeQd7mPaSd4NDqQb33hFfcaIUuo7F2s2e9qR8rnMCY0tnN3jOT4qWdzB43MKttXyw9kafBtJI5
TORc+FEOOHrCxYyLTnUQblKcI5pd61tBW3IaJyP/KDPLey2T1HguDWu6Gpncxo7AQhij4eUJ8N0s
tz1tFqFV6N21myQWdSub4/YQ2h82gQQ6ZXu9ndqzqd7b0dfyXeXmDEIBk1uEg06Dfkvhb4YKvVpb
wEJvKozIqthHQhcDRee6Esp8z7KsJ+G74jOEReVlflTyeyPgL56JbBE4TblYMMR9BnVUUmuV6akW
bf+XoGvLolJYlv7KwTtJrPT9aTxqPTqrXhTaMe8c83HjDWC9OZZ44i+awEJxLt4HLPs4Hug8Se5I
YEO1iWNdMbqTl4JYIUJmUkqaq1kN4r00e5zvFDDjGOYEbX+QGcBaYVHSpw0CFPNzZGo1hkzkRoJ7
R+sESE1c35TPK8U8RNXvNqTVZF97WX9pL/RvoUY50sdV0mnOTutqWMb6SgROr6rqxRMjxjTKQv2N
O5h+HibPwHxL+QGsIGq40O2nrDpMFFUndr9m2s1dluGYh5UcEQCr0tqzlU2GFg3Jxv1bat0ROylG
NA0wUniIIjur8bMqx306uoxS6jIqSoo0udva2BFTjC43qamtJlmfGzU05TcTv3cV01UkJVta4JIA
FklSCSvIebqJ5yUqSGsLIzCwNXursCvSGkTfPra8GK435axfl1nrtkjENVYmHmprVqsh8jhwnSXO
mF/5FRE3nPI44Y34PpWXi5+Y2BepgQZM3FQj6JAVzhDLg2EvB9Hlz2la2m0aTywVxijof7DvDse5
a91+n1KrNcj+Bq3+oTo1j84ug/9UNzunY9Z2n+gms5eDgCjVN7FcbE0vbopBlHwPtgZdaijgTjMD
GCHWc/nfMUPzdO6jKpolDgTup88OU6bs/gus1cQ2cOirYINGTSOZxSWekdvoHr7ANgdhHa7eZ2on
+uweYHKvrLfOUEH+Mogp07DW9AG6NDrbpCBlxpJsx/3TkAEo+Fc9BeV81gvcdexoSBXGbQeC3Uy+
LY68oi3eLX9oxpok+n5Ymktr4PJWTCFgWWxp4sqqk3urdwh63LlQY3PrpA9DhxNWbOU9NQ69Q9rt
hfAL9uPNb72EhXRtQuaidBcBO+YS5BRRvn3Ie69eFgEKO4Kk5hGUqqGa7F3azHZe7cQE4yYAO2ha
/2ql9MO3QKvchCnYmARYdhp2F+DpuayWjchY1k/CH6pHDXZNH5pEX/ghCcjzuoNtUn/qTUmVBd8+
k+WudVWQxaOEpzKHq9kxfFzdYfnJ6z8FeTreEFUzHsGB86tWT6yoNN3hujCWpd4Jq4asNQYMgoVW
3RfBPHkXHSWcF1qNWOxwbqayOcheh8U4+2JqkAON5adY9aRka7Vr8i85R4e4t9blTuWEsVIgaNWO
CpQOMSmE4xyka/d1nJBW+a6tybyI0Einzrjzy7x04ilvmg+pM8AOVUH6KYmM2kg3Igv095QTUh2H
zCnHz1SbN8SFitpscEfP0j3KsJFQtHowfMg5Zhc0UaLbLZEgi66Ohmq9l4osLENFXmKmbQSgmDt0
qN6izrXv6kOMS8zQP0N9gDYRSgHLLoLT0Y0USIYJrwhw65zSedeh3VGHX88M3OZwskpv56H2P2mp
aiHPDw5yDrh1ooa6YS6YVPiNEzCS0vrsgFKCL8abUy204NYdO1F1BWLdwH5fISzwbCTB7aDpLdeJ
PatriPlm4cuO7YDYjl0Bt+K7BnkJ8BDvRFw7IJS90lxO2a1X1ASkKnhM+ZEKxj1JvAnyd7ZIazlY
o13ctZOVXEOTTD9TaXDn/YkQkB5tBMjIuuYz+QL69OjPznAz4dnLJSCcYzrs1S27qVcjjyid4M4A
PvTioGinCwPQIo8nuDF/TZaNctEplX1s7KKAniid+y5J2z1JyvqzK5URBh48xExWK5oAtUU8+85y
RsVJppo5qBEZWdVAyQ/ykXTL1JWw01SzQgdNk2nm4wbVRo2gG45E4y3mngkRc1bcL3IVp6M1svVq
KCzysBce9EJ8KjuKgmZR19YghqvUNEY/1p1UeHuIEOJhmr0e1nHfcJWwAbxXW2Z+GtYU4Fg2bxWv
wpugCampycp2yySAjlJ2eRZzoBcwr4BLbtYaBCBcXSHcXTlCsIstvc53azfzM6kDnQ7aSC3wlRA/
JpU1O8xo5mjqneXFY7cYSYlspIirbvTvFNZURFhoDp7/Gpyek1Wb7bWFMc2ln1WlB00owdxRGklw
qWmZ+b5UeXnCqFLdwNUrIjhg5hs6nKFhzuAFS5Q7qpAR/sj5Eg/TUqiwkj5BA0OW+xX7r7Sqy8Iw
F2ffu5PzpCWZmM8gV6UFGNDWS1iJ2njJAxgPYQ0R49zCMNF33uQsNAWBiY6iS3Sn3tVGkT2Uziwn
XC84n0fq8zizZOdv9839NlmEtYG7tMnZJ2DnGWcgIw3HoXqxMEN7ln3bhhnRzXckCHYQpdKRR76S
OBlP+pYRPmuRRuVxLQcERQrc5bVJB+1CFizqWOalR8BW3556p0NdIr3yClzAO2qJ7j+BGOcej0Hq
vpOeaO1mW1d3o1zMi1K1vRkVoz9t1ZpeQ51pgHg8pfwjKZqNG6+BRuFU58F8wDhnrO7Q5+axBNzC
9lPZdtRZzrCjfDEum4UwrbqYjOeM2JfnIOkNPCQHHbGmU2LOXCU/oBXr+MrZ/aNPuX8w7MR4b2Gg
P+v8iBNqMzcOkcEzKh//embIfxBjz6rzhzcIygQ0DFv6sN+3usE6WG8CkgWoaAwyDTgPJPmkvrJi
rIQvQdG0q6kz5V8FYEfszzQqHSrmNZwzo33S/Mq+L3CFIjcQVP9CiMZgFAbTsrSsj2UA/Ze7UoAH
yXcOKMJPYmbg6Kae6WjbWtxJW7W2860vso5dXpFaCTdJdmhRIAnMS4EHOVIKYbXf7AUqzXKYTNQh
Zmy1+txnF/qQ1cV6AZF76R/JypycD6excdgtWr/u7Sixpb4FQY+OPUk2rxI2CzMt+BFFYOSuHkO8
M1bKRl8nmwrjAKnjYLDMoJiha87O3rabyX91m6ZnU+lEWc0V+5iT6U5MnQdPIdYWN00htNhwrKAj
U8bDqlpQX7NooLGTP7WMmWi/6522eJhRAetjgKbEtJQZE0tC6GELiTTZSOQ8gx1jkLRIV727HS2/
p4XJrdmV8qn1CW8sYgaxPn0fIqV8Ls5F0aqhxbjXJctipwtrUN37UK4jgbf8FpEv0YR/Oifgit9R
Nx4Jt3KwZQKx3q7EdlM9qA5ZOo9e99egpavpEDbkl/wbXHjPnS+1XtEwXxLMmFRuNOv4Yv6T3/Yf
NpIM/5BsY0lBjclUmlSPP6bxjU7PUcwi+NALVCS/pt6mWzqMn6RVp7A9J39sMMStbWl6oScrpE9h
xRxFkVDZzN5j8XPQ9fdjw98n5HwsGCD4K26cA8bk6EF/nxkC4fm9jnrhe/0llRm/OC6WQwaqTduc
2QOUtFGfNQQYOf6gv+zr/iMnhsP3dvMwUL+7Lvzu3vBfD23N//72Jdf5h2xV+6P/81W/mTv833Bz
wKf6376pzS3iNzeH6zeMoPN/t3H4+QNfNg6W8y9IDZjE4OPAoB7p9/+4OFjmv9xt3Owhnth0vR4z
4F8uDlrwL2vLi+MhJNqLoIWAZ4Gh7ubkoBnev/B+wOoM2AsWGFrX/8TKwcS6jufm32bR2KZhlsPw
28bGDX7h9jn+XUZXJ0VRrNCBw2D2vSJKAgRCVwoF1D4pk/Ypa/QJ1qzuTLvMt+Ue1YmDU0utbvIA
k+7GN+tLBWkTBCz3ATMY0nSGvsZNKowrFRgIpt10itJVUfBgKt6f0rlq2Zr7Jcb0PELQdind6dJx
ybJhEvRSj5KZZHLXr82ODydwg6G8cacNt5nFk93rC5+ErHGzs0lZqy/FYEQoFb5ZcnZi3Ee7C43z
jvkzNQcRNcF+WsZLXHLr0DW0H5oZ/DW0RDisww7BgHGxGGjMoMyHg8APeUYrd6KVGcKsyNsdtGCO
c+XH4DrJQ9e9LQuQyJw7x8FESpHaLu/fGfdpjWmWRciVTWzoqtcPs1vhP9PE2bySc4X9Q9HHgVyO
rYHzPNavCNonpdBEZ98abQploighadERVV3bWvmYaDuFG7KNBvabUeV/ZXrJoUyBVeW7trTj1BWv
CSPpsMangXGS+V1XKnvRU7eJdYqw4+JgS0pts0a4epKzlXp+OCcB80+fOietGVFRDeVNVt4RRnJp
t6xY3aovy8DXdmCRdAkd/boc9A+rt7O4dz636jvTtVtRP0AnRtqyB165Dmga62qa3qSDRgZcJL3z
qahQxp1E/1dTnpIlKONCYSGGBRBt5tReTL3xzBPVRJjXXZpBf9eYzRVNAsLJ0TQP1eDeECz4XeJ6
GOPkSJIfM1ynnd/TCaPEvuxg55WniWaChqf+zAk9TTm3V5dnSfoI23T60yJH7FEv0w8MJOuosJsL
SKd7q55QeeqrRZLHUBznqoo1jzBfPMWXsBx13QwxsC2+FcDg4ZCOJPmp9YrO0z4005TvaTbupFvt
VWOEsAs3ETY+wrpQZwVHPLSr7iMZjI+mteNhWS4ssLfCc5swCYjFkoZBqn0v6kikxQ1TvO8qd24N
uf4wETtB7+vnXWvk32H2oUCaQ53uO3JEsMB0yB+xxXgsC3VOhX5va7yi9smzh8oJwIlJuz9jMpxk
WEh0p8xt3hHorURopO7baMt3exyfx8BiakjM8jc55XETyIegtWLLz0MyveD4Z1SNSf+Z9mgePVo5
3b3P5dzcdGlehIAsxAHrg3EsUnODEs1Tpm0qEkYqzPsEWLlWnbrSeTMnaydrmk2CA1ZGuySTj/nN
ml6i9IyoQuMm98PFOCYlbOjA+HQXh/zY9CCG0zCiF5rBcpyU3HnTZ/FXoZtLtFz1BRltFkSAepVx
C41jmeUr2cxLiNaj44vuQxS98WzpV031l6Xu29mL8aMOC1pbM+ezs+Sjsnub7AN4W+SJv0bf/cwq
Eo/DdvTgwxPoCsU4slPdCoOh9cTr1E8G3RGYhmaEMMexgXBLWaRwjFtnyJg8WNlyR7mm4bwpV0B5
y4KE8OEUox3ke5tdpyjDRst9+yJIEBK/6gWqh5oEJa9sbuHg2M035uZ199KKvDaOGYA6oym4Hki0
lFcLD2clc1lopq2kvFwrGByIlM3UjOFoAS/ZI7Z9YIOp9S6ZjX3bxvUyNjRtvO2zwdYi04G1Mhct
1HNrrUe47MWcESnVF352yNDN/VVRR8KsWHQhD6qz3I9UhwARyaagrQCwGNmdi7VDYu3KFLdSTRa2
u6saqkOiQaxijNW4UXn6QavQe3HeOLEyBxrvjkoywJMCDV5oW1V7Q0Xn7eCU+4esItClVgScLhUL
3nciHWFAGrpE2l8nUl1UrHIH3PO5Wp3qTa3GuSmqb7ZfaNetaqyHNrFSNCQQJCkcl3sLiVDoMC9/
YV7XxHOSPFnQraN8Gj4J4RBHpF31N6MfWTqAqRLNoB/Mx8aUJ63OglO37peJ+m1mLMb0x85BdqEC
1S5jOuiFw6iOY1EQSzhy49ubyVLhGOBPYPG9a0akAazs2GmXY7qejKlB4pruG0+rr8dgLmLIWg85
MHkejsmLsvLdxia4mkb+YlDfV7s6kimsh5ObHenqjpNERYjENZ5BKWl0y/1Q5BCI7DaqtKnfTWJI
TlpWxYmcDtYwOq84DDD1n608RCnX71dW0YWbDk9uBiY0jgz185NaRTwxNAlBJLfjM7tz8+TaF+l+
HSuAUYiTAuX5Q7pk9dW8zFZk6hoSxfm2arX6wq6qy1qWPVKpOQFbBNkbYdrwbR4GOBuhWNT3pKp+
+GVhhBapW0cGhCI24J8wQVuqiNEOE05nDmex7MTM2lunagfqU99M9bI3xvqHHLQrO+0ZVqu4lCSk
ZC+Wvah92uaXtRI3feNElgX+T1LKkheHAZvjyh13ox88Zdp8JcR651bwwKkvmMnImkOHWVAvygOj
xaOnyx/4lN94qIQ2i586nu31oAzp7xD0XaHCOHuyL2i9AhpX8tfyh8Ce35LpGzEqGVQFQpCm2thn
eR0FTLXdOgZ9jUfKJY5Sf/xsnf4JmCiPhMfm38/ge1pt9vtstvZe1jQ7sXSPvTef1mxcz4lWH11d
Qo2wlr2Tmzdw/MCDA0Q22lzf1Ah3DyBcD2v21oz9Dkep/bhOFx4J8fGiDwC04pTMxUu96hEyRgy2
wMET7K0uIMhc+q297AhB5bPkQDAN+/HB9diXwW2OyseyMBcugEuZ/fCsdVf9N3Vnshw3sqXpJ0IZ
HDO2gRjJCE4RFClt3EhKwjwPDuDp60PeamuRUouWteulTKlEAHC4n3P+ydJes6bceyULqRIbNWZr
NOrI8Zg9NDULADlVukvj6Utl1NuJAXyoi33o5l9D2ZyqMtrXkg9Ed1eTVvxA0xkoiPPZQC1mcdW4
TJ9QRO4dm29RFrdpBhOh0RF3evZYHEyS5Umz3E/tuFWR/9ql7tqK71p5jGDwVAAaGsQh5bEZ+xfS
4Y/zqFPfPA6W3EgdRaF6qs12ryNC/tJXOqfgrY9YdJd3jNuxGDEMnHI0P2CgFJBp/qTXL0Ouvflp
xNF/LOWg/4jhEhmpEVitBN9acBp/18faYw4CuAkT19ihNGRsrfwnofTszDfpQSHhlGPacYJwsgsz
5ycqTkKcKWlqX7H7xhH5y+CBUDseYHzW07q1IzC86kmrPUACKSCIqWJnl5akhsatrGErxImCig+R
vXaTJwyt/G8Ocrv0uo3v4bshmLVhNsRzFJTxHN6pqnyyvfimT8gUsDtrx1JjNBSBBcayvwbJp+Ip
X8BfrsmjvvFToR3quGpWY9LsU7imc4DMbRkbs4NtsqZl4NPOzyoeCk7ab1Xml2uw5nDjq2GD3DVs
OchJiLI60B4Uyx45CrWk65V7P95XxfiMl8B9JlrELaX11a9fmSSseyOC4zZ1mwldj1vFaq2bOjtD
S9ysxei3S/sWMox015FSjPgmOG2sn8lYOdgIYEayw66pXce2XlMT5c1jWRQZc1LHmt9gcfpkm7jT
AJeVuURfj/MWpw+M8w0tPS1xDGtoQpem4YgRlX3HEHD8Ohvt/DNmyhr3CBBx3z4lrKFN09/5nXqc
J8asiX/lzjUZq7JeJQZWlCINgMlI5g2PCD62Q+Vsm0Kt7Roqn5V1gZa72v08OXjx59HwJYvmS25Q
YWnTdd2pdgNtrw/KJXUnFk+adK4bV+7NfDjAaVxnnpbBqvSP3hgdE7TAkZ/caIX31OfjGwjUTVTc
+739KpFJc7g84zKxjnKAFghPicfxpGTjXGwUn/vZscFtrOyghc3e6cprkcwnIwkFu79aLDXxzGGe
Otj6WTjGba7q7UhO6myBw4w0rlDI6mYP25YyhP4uCBPUPrZ7V3naLkJv40/d24Aef0/3EAVthwQf
9jRUuaCySgUthYfHrKZcMQic9sIbH029p5nLCX/Vu/Tic8hGOZQzQx5M1T9SCF71jAO3srUANevp
CroRNcFT7fWgh5Ft3Bat9WbHiNLYvyAnv/oFtIc+k2BU8aaz7zlWLjb/qLF6tUlNo1s1KINW+Ces
1CD7q2rsnxBcB04MZb6CS2s34qdq4h9Msrd9mHwBYTz2EUA1quNnqx1P1jTwbfv7idfiSISCODOX
36S7hZYO9ZrytkwczledwE4DewGau02WFU81VM4vydR3R1QPeyt3YRRk/ZZIpts55kSGFDuhUqUn
DE315FTmtwIMZ+368U3WaS94kG8a0P+IYXuQ5D4DcPEdNAV/zdq9aofb2oDc7Tb7GtbMkiW1VpV1
57lRc66hCiRNBhPBoDqt3Oo+q72tmt16ZcbqZzg33KIk09mNZtTLBvuq7rNj+T1B3qPxAujVr/LJ
/C4jwrBLmzygZsz3gLfFtrHTtSk7JHwlqKtH82G6Q44XSkuVaL1YJNMFIYbUV6E9nT3st8KmvNDe
M8jVApchsPS3Xd9v0Q6n6zZ1t4C4D6qvtrY0HlQSbgbD3dgqgQFqfofavffUeHZk9VxRuGfA831L
j1RkQe1d+5kFFTV7lOWxaPN72Hz1g7RdqCXDvrG6pcTB8Oe1n7NdrJ76Xrqnpq7tVTc7yTfYas3G
AqslzDqqH0Jn6OkU7mBnRG9hFOsD2zZ+BqHZzyfMICTMzrIQB1aUVm66pOcFU5CsIpCnQwS4CX7u
GRcClKo7Xcz6EaIy41lZW0Gmx/1TXmR9YMMDPWSuM4E50zzLeT7VOSWuVblO0NpluaWej+ioWcAI
1sTacVW7m+e+5azQt8rXX5dETOhZegj/KBc+/kT1uK8xO96hOv6GlWLxKLRGo6ELjVcGqvVTCzNo
FzX5sEWXHu9ICAVktbz2YKV9eUcLK+6lqam9lI69lzUZ1xs4l+Y2ijzzEaTAVoTG6HUK+3MyHuxZ
JoCXekmbg8zTvkiOsiswKx9xZ2GlKz802OZxN6GqT+GvMqVIyyNHS0q4eDJna+SkM2++608RvgG3
hSMVXAaP+AJdpdN3xrJu0Ez1eGAHKg8h3NXDUIba1dxBHmmYoJdYXDEwiElhh4m2gZA1PqWw8A42
euXntgKCXM1DyQHAz3xwRmLdJfXUOkZnuCvMQe71WI23o8yn74B+NL16PkHoKbIqIDECK3sXRcOu
5M7KY5rgLQ81ad7hCjjilBF6O4318BJC1dr5eCS9spFfDSlxtvU86HtslbtxzUk1/kDiVD13A8LN
wEgdEweQbgrGvrCOpjlCpMIyBoqdV8Z7vbaMdU6rDqSVs2UutOa5qOh/6/zicR5ClIyhU/Q8/FNe
tEWghxo+8KLXGSK5g22slvlixVbimGeGMBK672xjvtK5r6ORJxcIpDwvENRk5+tLnr2hy8ugoEyV
YBnHPB7SdS7061SL0xrITy82pkbEa6D0srt3LSjvoR31XyPX0NlTu26+d5EbxkCXefYaAm678DNK
bW1Q3e5d5BfQgSZEItZIE5vbsf0d7/xhWsWQU6NAyi491HbcXIM1pVe2VibHhPLoGeuI6ZD0JsYW
cRw2K1f6zuIXaMgrk6uuIKfW1jYrG5tyHaLrE/0TDicah4zU3UMcFxvsoUG7nHtgn2SN5cvD2Jcv
xsLbaSQ++k24iwRERsIJyU7sUgL5DvBpunw1tT0TAGxBPVyMc3u6RlLPNiIHTv/VaEbJHESFv8Md
AsxIjsPF0ZSxJmUdvrZLX4+Su3Nteo9Cbv1O0wPw+WqH2NE114njSlDqItrpPJXJnhDn8w3sUtmF
pNanPc0OjAK5Qz2DNatXiXUO+bpdea56ARZ7GgZf3Gn6aFEHFNeZqU6V5hYrA/Ir6jY/uSdj2D1p
lvtQWvk294p7yJLDDsJC1+/Luh7CXaN69wQuXOdr4Ir+HBbVt7QQy5eqou6Q4zJgBegeK1h2VRNf
I5yzMyKf2VIzb2521Wi9wl3COUEwfD2FduGPqynLnSMVstgUhA5xbphGgQkUKNaVqOB+9WUndw6k
cpyXqqL6nhkzM8/ZdULe6AjNri+ae+h2OI0Y9FIUI/3wNYJhABsfPwJ2P9l7K80YEUHEQreCuS6a
R61Fwg0fsfGvZEgyUYyo+Di71rAn0fHQYYwLBVHvT8qovI0pBuNiWvNSeszecFCWyJgpEo4EqGoJ
jte0ak8jjM1tLyz7aFTSaNhChL/FRZKq1BazYKjSdQeGMps4pw0sen0zhD06FXfoXwWsEyAvuuHE
capVV5cb3xm2OFHs+lody95QD0aX0933pj6+uVmJUBtAUqNhTu2Z/tqLgoRD/EB7Vf+w4zbazl6b
ZPyKENcI6BywG6LxenYQJa0MIxrwzkBTdEWg3Z3twe3ZdHnY3Gfozb6F9GBYyPQ14gdttPjakvDa
FOzYSdoMt4YbfrH6+jEtWwaLXXgvBtFhY2o463ouCXKnoWfcgYLfgQhQiobVbZ47Y4d0X331pVYe
sbCC0OBmV7Dcl9Ym/mYKLdorUG0nT+7E2F0GKX6yjaCYaZAXJPTh2s3QuNBHJ4QUlqXWiDufGYHx
n0zyuZMi2ziZpwIjQf8Bf2itlw5MgYI2rH+CkDSzSmV+rN2vRmnBssjETgLLEndl3sF2QMukyl1O
NnKblhAAgfzbOouAqK3unjnTXVyM25jZaqJfzFm4x9JOX0f2P5E1zHs126qPfaHV95rGML3Fvmcz
T7xIzKyq7cCX5GnaSrjM66JJbSNDGt8ksDjSNMsJ1Dy4j3HjbIirDNJev0zM5wG3vduxpXKw/fwt
s4wbSDtVQIXdr3uvDCw8KbeVrZdvNmulYldem312q6dDu4lqufFyc61cdc7gFcGuKaqHoScIBrXf
sU6NJ7xN39rOeemSx1a6gS7LTTwP5i5zn8oMBKLHlWGddnmG/wMRs8J+mX2Hhxi7j0r3TyDKaqUx
AGimIWCKiF8+Lhc76OKrqoN/zWzMDsu7gSnf0Fb7sao23OrWZkeQoC95p2/pm7+Mk8u5npPwIuvk
yldI3uJkRPdmWQ8uXgCMTZuL6vtb6ZPTTAN9VLO5wz43gqxq6Jt4yn5EkNmZRboPJFEk+5Q67ci8
YV96YXxKBUWe55lbEweQO1PQF+C+8cN0KEjnsizuGBA/IILFRmugV5bKPju2fTVVDLfr2PU3HYSC
NlZ7MB3ruS8HuoLqS+ZEW/qiet15+Q8VJ2qHvgqHDIUw6jZOCu3RNLzioHwEEzvT0b4yObiGC+mj
kVFfPGRsEJ3GvT609/DovlekaASzVJRoJYzDkGjSUf85FuLJq/tkXZqY8FtWAok0tONd40XplonK
o4qZmmMucR9ixnTF+Hk+abHEhQkbqy02K1XgOm6/xlzlWE7jNyfLDqQb8eSYhq0UEgqm8dqqzfUr
6cRk3I+QNnD3ADwCzDjYUw5lt63dlSHt8gS121z78GPn1tvpptTXuqh5cpLIIwPOlchsZjnj82Sn
ISxM/5iiEcVTjJTEFHLt/djDKu10utjIn7YTbkrIa6JpNfZdyh3OHmfufKzq7J4Iem8zhsbFNaDI
iCRBYWFHaq9jcU38XBjGOJBPCVZXWoK4y9FXHshaMHbfvYZ0WbJn2vMEa/crB/l4XZbR66zJ+Ks1
h96NbOW+6FkuoebQntQLPAKDNqzqK7oiWadyA1kgDmD5hxhwmnwTXjsdIV5rW9PEsCorj7Ivdv1c
bWDTvYw1AzvGHhojKYAx35xOnQ0DZVQ/DPblOkufMSfflsBDwUDAzswUhx1NBplR6pso6u2T4fCd
VqPYtFb6HeHbtpi4a8q8lavkFjuRx7rpnEMmqsASDKqxYt8oTeMlGdTU9HHSfIzRmeGJ27XMo7uf
iKGe59SPjr6LkjF0xSpHmtFRYayIG052CNLQqCVXBQoMkh6YarNFR3S4CNWGb3atNZtBtmolC+9x
Vubb4MbXWkK2dOLuEyzg/JS6CkKZU7b7SOUrO5X1MdbC+kbpQi58ecAcg63a1+UM5RI6W1TAK9Rj
n00t4SaZXZXVEcn9wWi9jKq1t/fCPxaWne+tKkOKIjU43JVlB06VXqD0Pmnm+BMUi9udbx2jKNna
lwohevYZMPV9Nq7NvKHUV/oZwvzj2GgmVLjoYNXzYRrltSzEyW4czF4GWvk+uo4tdcXB2DIDFgky
7aWxtM1qnVi0Ii7oRrKEgMS6f50JA3nUbD+1c8fKUcpbwQQUV8AhF83Pg6Gv2qDW6q9IES0UX9I6
pdzJtnQqLahyh5xQm7rN/FImX1v1s24BOzSWfiTmhColtn90IYblJJU0Lsqv3BQAWAUDX8hTj6Vt
5lf24sZrhDd4aF7KOH4p9eYrVOAqILp907dQYsKbeiAhtatRVMxZZG2T0PPWPh0mQZMr3Ku0laQ8
o2wIEbRwWbsV90Od5Kuc55DEaivJZGZEFdS6fo2jf76vOnaHGUUkab5IjyPNWlkFTlpiq5w6aJN5
D/s7WbVVqQcRBvtr2v6bfIRTldkCpCser0ZM9HcRlK1HN2W+jOlitNZSt721HPOtB+0YWm23QJyD
FqUBsSfRusbAY03QyDeYyfdJckQZucmTSl/PmUUDk5WXmqdwnFPBBi6ci0j5fbD3NtGsN+tUdMBp
X0rWnT3oPx39LRka9dqBH25tN+Xid7qjwQWFrHdDrOR9Q45V6iJwwE4NSCT/khoIFix/puIezhq1
xh59HhtO/9KwvhKEYuqLyUAWXQxD6s65141wP3fuiv9sx0wVUCOyQMg52kf2cV086E4cQNBIV0Rg
PtYz2S2xMn868xY7TkPCmC3TdRGFzwbuU4rcgl1rhPczEpXVOIqrOpwfJCWIpUfgzkAkYf4zJECL
iTa8S31WO7unbOWoua3Z5N0KLaFnr+veWJU+irgikdehyq/NOqf9hPKM2UK+Twrz4Fec1ZjAZ28c
KEjnUKZvC63dlZCC9m1ZNmsf6wIQXAzAZF7c8mml676cH+iFAscBlJPlTDAHbMg1mp1hZbjqwgSY
cVdf7WUEGCy+U/jv80g7FRW9feIiZGnVycmaJ1i7fHqmHwzRHYhQMLCSUQCMK2y61+FUHwuKwvwp
U/0BZaTNrGgRf/TxF5LOtuY8heu4ExJydPWGRPahVXxluqMfLKdj+Bhf+xWEARE+py4IfiWqn3kJ
HWHSwl3HERIIPV6gsomhvw2B0xjiUx4JiGZOeTIWf0/RWtd62PfklsNlGKKNX6jpG9r15imeu2Gn
NIZ/LkMhkhvRmk7a19FKN0VUM6Kz1RoeiAqaZAZ/Ta+s/HuWyJuuGDBgijgdx0uEKN/T1bkU5aYx
up/MOsEzdcmHJadHckTjb/1Q3E00qwrusl4NMGg12iGvvva6DnlSf1fMX0N9DiovhzsgViJz7xnb
7czI2vWS3CqYMdB18XBqdqNgeFe6E7tzixNmpg4ZzpA7c1qEGfFNN3hkvA78wetu2oqjGc4pdIVb
4IFDlYjtWJpvWs2+HzbdqRj0Y8Me79ca47T7wWipM6F0QDu9NYsaOu+XvA9XIcCfb50LF+7ppF9F
0VIKWEoGnNl0gGh3C05ET3tGxQKuLIbr1lWwf6adMEcqpfaIKe6WUxayY98exBKGNex1L6eIZO3F
3q6bojfCYVZdSUxmSSgyj49EY8jH7qVllp+WMtv1FpzHiiPdTx+Mtn5CwBx0aYgbk7ca7Khec0BG
P82QXTY0SxwC0wM9/qrJnc08Q2kKyYFEp3ZqRcyXZagVuq4nXRuuUsFoJb+n3FTbBJR4TDJtlScv
NmzT0NIuXd5u9IFkWAm0O9M3mPQWjQA2MK77xjpUDkGjs2Yyxc07xuz2NkfRgE29HgXEe+wLFHPm
aK28dt4J2V7lUMfl7JC7m7/YmfU0uNMtM7dsPTLbd4rroan3ODesZruO7rW2kBr4zzRuXH1iTp9U
0w8SFg2wcuvnGBUBXEP2++pB95c0qysUzOspM85xMdwoQBM29oaOqmo3ox93G0Q+0CLKHVBjRHeu
0Ud7rOyJ83FT1MQCZ/X82FKeskFGDFwZp1ihhd9lsUGhQR8q5jfUQLu4Sc8+LHdYvvu4JzbYzv1T
Mnv1sdb75AZK0kyQ73iNvQSljvz+C6vu7j+MtF9TUz6aFi1ENUMQb+QRG2Lo3sewzwqjDImBHlSa
0rVvp8UYaGcVffq9gIH5VKPrcIK4mNzjOFQDFSASFmOjMqDezSe/5H0cA2y+hXnne8zwYIjiMr1Q
6n5xno9jCu28Q7kGfa998Qm5tfD/ax1oqnmRPtS5pn1nbO9dMONuz15nqi3AZYtj6eykP/75Mf+K
lfn/ZFO+S8r6/y1FC1biL+/lN97lFxSbL13/jni5/Iv/EC+Fq/+XYbqkZlsGTuC6z9/8T3wWyVpM
digQbAe+MxaE/5d4Kcz/0l0c55fXatuGa/Kv/g/x0uB/aAucVkxS1vCoIlHpX2RoffDy9xBYCOyi
sBzC9csjpGQxRPtlDSXKcFP4Os15sEfnidibiTJUt3aYdxT7zusqpr4m4sQ2NQ5x0yfXqOmMFzdf
LExi9D8aY7CTnbjzbWj51dpEUn+7EE13aDvgLSZz9/rL0/3D97fQnv/zVS6RZv/5wdj0C50YAiR3
H8MH4IDHFYbE7VlOVGjZOM+boaS2K43W34osStZ/v57x3ln8fy7IoyG+ikhp0gU/PCEk5d6c6e15
iH39C+KxWyenHUHpozY9+2aaWZxORZbsfTdeDIoQ0xTWkCELg+tYaSjg8coIkoxjy3GB9gZ66w2g
EQfN5LWUWAkQ1GS59BW2f8AOZNr//RYW6uz7RwZNFsK28A3TsvH/fH8Hs+gdK53y7pzYqIzwzsWI
GaE/rWabkcvsnvUEopPGOPbv1/1AYV8enWFYttCJaBOGyw71/sLamAz5XIzduZRTfzVpRrwzoN9f
533XX/md1aAa0PpDiQBpX00aRFEmjmvPQ+39738J1zdcnZAO1yb16v0vof0yK5nV/dku7JYOtDSP
2P0Ox7ivO0bhVntHVSS2Xas3ByYX3dZqGeVYZdR/9kv+8DJw6sf0DjNDJjgf4worC6E1g7T5nE5l
H0wSLNdXvXqsWUE7FwHCpRlbF7mm7gViKqobviYELrFtgQLU8tDrg3evgOeeDMsyTgzRhy/A9fhZ
hr65++Sx/f6xUeg7rBqUE0RwfnyBJpL+DCtt44y9dHxyo7rCOwgqD/Lq9hThfxeYIw1xT/rLOamc
5spBkAB/Yy7EFgO4cWuWNCn8NaAfrlO3GoljnzzQZfG+X9zLEch7tQgtdh2HbfTXDUxDMoOJYGKe
rbg1d5QoNK9GbAaJj03Tv38cPt8ROzJ7paV/zAklYCPygT+M81BbFAC4SiH5ccqIQR9Dzhjaqqbl
l6HooLCRU60/GDZj4W3cT0m2wV6jqWnYY6PdWLgWj1s3rG0HkMkXT4NZm9///mvfW1kuH9/yCyEV
U664NqKa9w8GsZs94y5tnomiZeI3oI9BMlvtSMkiGX1IjOs6gxYba9AUc7RSn7yXfwj7714MkWa2
bggQWNO2OV7eX5+UgarPLNeHEjnYX7PJGeXVkIctTSUOMudOhnDYW+r3dMWxk45Mushpw348wwUp
0Vv7Gw4vE17ReB3Tv+HrC3FqlI+mlblvvh7hZzu29jUQtAv/M0VPtIpwuy0CDzj2jUm41TPPCj1k
RbnXn7j8QtbzVdIemhA4H2ptDTikGAMgSoSNMq+73pjnANcHXKYNqqnL4Nc27XJo1wCOGTUetvf+
d9cIoWYhFQzTwPPS9uIyW5wDUi/nHyljYcgmCptUGriJWWVodam+mxI1L3SrKgME76oljV7l2HoP
HsCHN8wEgiEiyJnhZqY7bgRBVQ0GGWjv1lNPdAJCgSa51l38ZVZYLuDkletCpCe01wwue4xg03Us
49xeF211IR0gprnqwxSTqoZh0NQAX+6GDnr5uk7nBFEaDIeD0nEw29ZGHt3iC+R1DBaVrQdFi8XO
+u/L8UPdzHokftL32PSQjS6bylLN/lJphIVFg435zdnBPmOjzaG+yns8fQatsr6VtpHf6Q33POMe
ciYTOPo+ws39ZFH+tp/5wsQ/0jJtcuTJ3fnwTQgmuXlUdu5Zy1GwG3MFIU5z8XEho2Kfu/C0/n7T
v21OXI+izzB1jFUR2XzYnFzsPan+I++sYSm8zxCZru0ydLe4W4SfbE5/uDUaAZON2oUW5dofLsUe
m2i2mv1zU2IPY0Z2SNQPgreRURBdoZ9t//WtcYxROFIXUTZ+9G7Ft6YP5ej5Z0D+EETUcvho0x8g
7P8unvOfhUO1C0LNo0Qg9DHmtbYipJzY0p5VJcqDrnwYn5UGbYEDYa0aOV7//c7+tFJt3cKVVqfg
c6jR36/UvEp1F1EuRtGM2Pdp25jEPmbpWXh8pViDzIB4PejuWMybOqutvY9c/JOVs5T/7881Sn96
TA42aOG6636onaQvhrYpNfs8xXjar2rN1c1DWtdMKDPwBbm2x9xiK5PW3K6kyUwRiqzvAKYVrvk4
d4vhnFtl0v7sh73vOv95HUvr69lLLWkb5oeFZpo5zOpa+mc77tE++vJQERFzELUjzmaRutclJrnY
90kY6ppbUp1P6mZwIueTBfh7YU495zs8HptkB4Er7PvXxO5Xw4z20kvWwaCVYRs/26WPtjwyu4Wm
5oM4Th0zujrJxhejZJsL9B7Dm7Xr+Zp49ls//RJ1OHclph1+SbQYNtzErE+c0rbSwd+4wXUcucjR
aNUkI7Qp5zFXmQXlP64wF/zX3zBrHDkLNhEWTaO/fOO/bJF9U3UjomZ5BrWPVpUDBbqfHbFF194T
StB89g3/vmfwWQmPda4TpslQ48P1TNIt8tmRZ6Tm+6xsoTek6cMc57dN5/WfLJw/vC9zmZj4tASG
s2hH31/NwMLFiFoPx17Pys6l2cW3yG2iQElQiKKfwkNUtxojWAMnrwYAGOt/tTd7461lZz6FHSYl
8SSHXQYnZO8nDmYhkd+mIBghGEw0td7BbVoo5FU9X08EMT+DCcpPbuNPz4zlxrq3LL5K/ePmQOmA
e2wcUuahzIod+W1I5u/tANXN0jd/34l+Pz54YviQL27ADAIW1eav6yExC6NW8ADOpgqhR+Tmt0hV
ZCXZ5te/X+j3To0NluxkmFPQpBlVfPioVd92+WT74aWM6u4bgPL8YtqTClfopKGPTzWagwUHaGMa
bXQcq1B0zjclcpxWcqF11Sc+7H/Yg/lBFAlLoUAT+dFz2So6EeeMgy+ZQ1C1q5XqjoQZUh4bN9lj
r9ltulrPjr1VVBsP945b2pLqE2Nri8f7voI1LVP4i9aZ2oVu7f3jB4lPPGynoosfMu2uMuxy7RjD
uL8/+z9cBZ95n6aCCZFDFvb7q0AwbZ20HuPLnHYR4ktlwwNP/xfLFukvo0uHTo5N88NSypvSJfgs
Ti746tYowVpcas0DKXzDWvTTj7/fkrF8yu+fHL0nRyhTryWLzV7u+ZeNbCocQ8PLL7lwYiPB1Yvw
qEYGzHCecabYNVFn31gZPNu1zGSeYP1IfC3GLmK6U1ibEM/kd9NjZlT+Hd5e5asB9nNwABZhepik
GJoUy6jZoA7BPv77b1++3w8/3cZ0n0XnI24mmvH9T3dIe/JnoZJLq7ekbMUcvW77WGZAOXb2ZgjU
sH+/4O8fOSMSGzMmi3AZqo4PxxgS1nSOWjPB7HZEXDVq4VZmULsqOfif7F1/uhQzRzjRsGmWtv79
vWWFHeZmL9KLqiZ/FY2es1aiwYsBYtYnq/pPl3IE8e/cFCNz78M22RgJHJiWw5n6N8Hxugxh4KXa
IcIl5pMH6P5ekZACzaHJy2I/NheZ+q+rDc8NcHarKy+pVff3ntMYzyHQwqtT6OIrnovmd3PotRPk
zlJgSpm6ECo0sMQ8TQXJGjAHH8knpV5OGnexwAnLtzSdLaLwtATEEzu8BlP0ya6pA2fVHWWVNijL
Kwu5kmrj9q5Ikc3wHZGyuCqw/PzqYMf12jQoo1cKIQheZE03h1cJGv1kpelC3Wpd7R6SiBSuI7zv
8ai32FSuUMkqOrupgSjjZrOJLyGJZksGtAGo4I/GBKDoEabF4QnwrEawu8GQAP1NQqoTCsSq/qrl
kLlh3ESoPKvRxJQmKcFharjMmGCRNvdTqNDk2AJnRCuLd9tQ+g7mPn2VoTScpvKmwfMmXQu4jZT2
ODdi0uKk8PvjxG+PZt3h7TV143gD2vrYaRK9VYbQ7Drr4Oj+/eswl43pw/fosmaZvZKFYTj6hwE1
cSZWneIQfCFZJUIhzFrFBzAZFoKTbWOPi8of7oWcPGdYNaOXvkqnmQRCh6a5L0Hu2TGQKzzN1Owd
MjlIY4ZXEwBJQhYm1VRFh2IK4WOFAO+6VcQ3KW6oi9rS7G6GWvXQTz1zuI+dxH9r1cgo18iVwpbN
ctMfNb712FLnGRphCKwCqEx1yTO+g9hf/P1JGH/YmWgneRYO7R3ZIMsn98ummsCw7Sws5i5Wavhv
dtFxDDdtD/9CDJgh8ytitBZzhC3eCtZvpe8gB8NXNhny+xB/ELXkOeQeArTIQ8fFoJRvGtF/HuKq
GqVNbOpfuzEzk8BDvnHilqohwIfaxboGhgk+QVrKDLvLQgG9IbeLm44XgKlf7DiHv9/r77dqC163
5ToGDhS/BYNAK8X4uPeriz4a2lb4hbwihu+NHMMK04XJvYaA8FkD/fuOxWjcXCZWHqNOAJH3jxe3
qwYD3ba8CKbWqLSQdhs5OWx6o6bz32/v9yOfrm6ZIsIs87jehzXdDEI3S5HUl5A8u40j2n7jj/jA
/v0qy8Hx/svhKsu4UiwPkeu8vyEGyDYAfV1fYBVE61b3biNMsDchhjlB1E0oA2ky7AFyzN+v+4fW
FVyKxoIXt8y5P+7HZIqiIXfd9tJSdrzo7qyf3FKPTpOLT2U5a+IO3jnAMJvfOnVS74ZZqf8jiSJ3
Hzf4xf4vfg6fDDyhBUv77UTvBuQyKnO6y1iJcWfF+cVokDiQAqBepypijaNzvPdKsUiLXHM3ztNw
n8tUvzKquPiksP3Dq7cBkgxAPWBb458U+18+YvxAm8Ia9RZB0mAEea2itQ7V8ZMj8Q97hU0lSTos
C9ljJvRhMdehJ3p0kwq1dyJOejhMb11aUjQjWAKJL50JVRV0O7yrLWgB/NZpQ1BnRNo4xozRKtMz
DiJHXwLdSFVovEMdhugTIhnPb33Wtv3adjRTIbyvsSKbJ6O9HnVtIspD8oc17PCKWDzMvN9IexUB
kiX0Y/PUJOUnNc0/9dGvy5whBEuNh4mGzfKI5Xm/zHvhDVYYT+PFB2HbGUPLqZniWnmoo3nbMcdB
cNO2R97I41wMyWNeGNWuxI6Q7MZ02uZhMjGyqMsrWNHDtoxacaVCiQOl+m/2zmw3biRb16+yse9Z
JziTt8mclKkhU5Mt3xCSZXOeyWCQT78/uqq7Lbm2hbo7BziNRgMNlyszyYgVK9b61/cL9cGF4keb
6f13pZClUy4TujDe27v4k45KtrbVPePJ02PewMad8kXbkGS5v2m7VFtnntjj2pAFOmvlVpuVdtF5
dYW2NPJvjNjvn1JAitvf75H3sW95hsveYMsaMH/Euxy0lnA+baec7htUZEw5J/I4wGNbeQOeev/8
o1iPmCw5P/LQd68L4pzplL0x3ePpCtRZwOKDZVLsBjNuPwiA70+R5VfR9zANkFXsAfvdrxL4yoZ2
4UxQopJ4YeZ199MYesyQNvKqzDPvSndIan7/+97XB5YPxT4KSgEtD99/X60EaQk7x5V8aIMnRmSo
hfWnNCY1qEeJBlz77z/vl2jLB7LqXW7tBm1eFMRv17+lG3nfDb24LyDBbU2SE0CRURJf1rK11gbC
2p1YmgkzxFiTiZIH2VbDQ20imhnLqP1gif/NM+fVUuGnrMRjX5QQPycpQ+0DDaWMe0+5EkVeMqjb
iprDalx4BU1rqI2txumjZ/D+qFuegW/xqhEE8J/3+8prLTNjzGa+txH9HmcfykBm4TAMz7/fdeDT
NmarVfc1yPCtwFbzvqP1tqaWVB+Hsb/SaHcc7dYS56GGgqeJer4k06/WjaPZH4Tmv9lqNMboQqC3
sKm3vDv754w+SOZW830LveExZS5nya78bcuIwwdb7W+eClkGubPJ0qCc/G5lVND+i9bK9XvLRSZN
l2K6yKfI2GLraa6iSQruGJXCOjPrP8jflrf8Ns6x3QwMewRtbiST734kUhJB7dmf7x2JbK9vjemE
P+fz71f+rz/PMR3ilkeOQ0PpRwnpp6N0UnnBFTcX92WdFWvJ//1UCiA7PqjDrdnV6tA2hbwuol5+
kOGYy/d/9/t+3NWXbNFcjMjervJJMt9UJKZxX88Ao3tPs26BOoFXiv0BNk9hJVm7RvonnksEbRHq
wkGNa2bCdNyHROFu6GEKgexSmojtVFw/YHNi7xWtf+x6o5l/kwUP13QrLBZAUM3fFc4CwJY1D90b
g+N3Y6U92facn7wW5cKWZRDpgeW55ndrtqujj5ZkPvSJGykm2TOUoJGWXLQJ2obAosX4COo6VkjT
a3WT+y4qbRPJSvPBWv9RLHnznEBTMi9M9iks2kTWuxTUg5pNJ87JHtJONMesNAABpwC0Ll0sBdBP
+nlj3GDKEBWLVLQ44+SUiqAKixxWe9JNQ6BQMdsInE2YviGchz6QVvOsFUO6NG0ND7+cPAGpUWJL
lKKKxfSbeYIKQmOPbGJSEeMORdHI2xn7xgiaVc9kjh9iwqLb2g9XB4g6dFJACmNLlj79fon+iPZv
HwDtMXiWrulSfsM96O1CgVczMp3dNw+gO+NjXRfDXkeVDhUMQlpEBKqQ1xfx0FxzrUn30Yi71aqB
+AJ1otEQ61a6pccMSMXYzptzLnFOBdqWy8aPGQlg068tGh1XXuPRanb9rKrXnjbGL0wWkeh5bZbC
aqF2EoTIE2+yUafGWDgMpG11oVsfXNZ/2RZsRYMWL1oMDj72/9tfS/+illnkVQ+Yl7RbmLDEGd5c
fAgZ29ixSqpNYXvQUaKYodaZufOL3z/vX+rYto9JKHKHhXaoe+ja3n4DiynWbvAS+eDb2bjPFuee
yu2zfS96ez1H9nChjRn6dM/gMMZnGxCok55jiOK7D77JEgLevHmsUv9sUCHBWORXb7+JFCoxy7JS
D/hQ90+ujpUV80XgtQPG/lMm4mqErStl1MbnWcxcjCI3gyIErllu8ynvz4UpGanLpvzPl/T/lZr/
TYn+p5f0N0rNPvn6XP5XkPTTz3LNH3/tL7mm8QfdRFYvmHc2LcXyf8s1+ROL89o3eJ2UJXidf2Ey
Lf0PHyAqS5/q/XLWsub+Emv++KPFZNFB6OWi7Pb+iVbzh7TxP0vKpRlCPZ3zziR1djlB3wWTvtaM
CCMlSN+MYbXDObHOYf8cgoRx+3VX7iexc9WdoBHv72+2cIR9OmxmtAlxGLOJH1pRb83Iwf6hWXnt
fdk8mvWjPT3E44OYr+PmNPTNmuF8yNyp2lFun7yzU3313OuIiB3e2vrdj+f/j5YiyTf/fc9ffaMY
/l91xf9XUlp/uwavnqeq77/9vPxoNvxLLWzZf1CxYRifgrkDn2HpBf2pFuZPBBm1SebI/3JLI5f7
F6ZVB+FKIsTfpFFGW37J8/6lFubPljaGxWWEkj96AvufrMBlgf1nAS4fTBllaeGiBNT53u9imtbo
0jAz5a0qSgW71NbNy8FhktTOzK8hc6z7n7bn6c9/8c9S+3dZJB/noR2jcINK0mfyZkmlf0rwLMUE
dciNYtV3YIKyibF2fPQ+uiW+bzX++TE2ZTLXR0jgvFf1xTleGFreMy6CrfvGlU3E7CBUAJOfdUQo
m8GW60rq460BOhPm8nWlYGV88Ft/fbYePQyKu1xV+bnvdc0gxcWgYHoBgm+rlzQXDHBhspGG6Xcm
aexXdJ4whKqcag2ziwxDxPjwaSUk8bLN6pPjZsYXhvaZ4SnA2u9gqmTfM9eobxtZ2Le9zNJgrvrs
Muk0fFpExY1HpxPhBC78My+mhbpFc2dc4MhFdb83fUSnUk83lhTxs1Vm1ec4GqbDYOc2JcvE5TuM
TretImP4AlFu/DK30wkJeHjt1GRvXh5XW98rxntXw0RCB9bImJBXzHiDjW0c/PNA8r9GiTex5P+1
6YNFbv5//iXw/+VI231ri+fyzWm2/IW/DjNiBoUI9j8xw6aV+e9oYv/BxqIJzG4mO+eWxt/5K5rY
/CUyVofr+dL0Rrz272BiuX9w+rjcIYgxS2P+H8WSJVb8J5a4P8pfns78gr50MxATvd3csxsWtdnP
SYCOP3LByDklcoMef5p0DdnRbq8c31ZfdVV2HySJb++NPz6Zp8KVZBHHUh96dy12xy5LNfhKAWRj
XFXcWIiXxulDdxOZ9TSs/dHB93wAM/+tKwbQMT+9ob+Jau/izfL5xFEmPoikpIjA5d7+8t7q6q52
0iogowDCQbHPMgPP6apd1Sn/AZBu/s0yptJg1HTWyWZoou/6jqGM33+Rt5WIH9+DnMJzKMfYFP3e
58qSGNA0E313wNv2kXJN/Nkyh/EwxEpLPvjRb6Pbj8/iELIQaxHj0B+8e+b1WMOn0KCyZUVoyXuP
dt2amW8gqj20l2EtK1udfv/zfl1gSKiQHqA3gpnH7evtY+7UqPpBpFnQz/mYYBah7IyRRYnjY59o
ClYBt99rd+7Ey+8/+O+eK01v3jO6SHQ1746trnRwT6kB9IGLaJ1rBxOq9GAqbfEPiwi2v/+0X1cz
hzvaFJ8i4FJYWv78p0NSTkkxqAzPxSzP7WNXdK+pxXjFdlY4Cko922LsAf4kH8vyg330Nw+YCMLO
pcrHD31fXq2H3oSaYBZBphz7SEM2w0xQF+s8Sl9pMPoX2bKufv9rl5f2NmrQ3qet4ZDouGTo7/aO
msXgQJ8DXE0B9sXWK1ZqSqT64GN+fYVILpciLik9ofOH4uCnh0rDgOttrfIA1GAswLfHaCxxVn2d
y7hoP3iD7yq4y+bg8fExtk3G96swzsVVrmwMowokVK9HWHaoOAFhDTtdTwaGJ2vGd7Cxi+nugqXS
0BTgu4FVtktZualKhg2KGH79B1/r12fgCoMoSQ8Jma/xfmSGPkQEN2mqgiHG4+jI/Dbmsr2fjVdJ
Evv/OBZx4NBgIhYtcqv3HzZPQOcUVu3Yto72scd+eMcoLVYgnTXWT/90DS2HG9k1nWU2jM0J9/OO
cYhAKXuEu38y+Du646yhoq6jjyQwv+5MlxzZJJEnqeO0eReAwAkpPGEWMyx8eq9S4I27eUTdlc/N
UK2QhEVfBXzde3wd6cj+/jf+Gm9B6vGRjKcS22l8vv2NPWVHpKT8xpgS9AstCSbWDBx0o8AxUiO7
GmrgIR8smF/3JspzdF+IcpehxvebptE9alrQaoLYmNVJm/P8kcjrrX//y36JOlxkEJ1zkhD2uNEs
f/7T1sQ8l6FCfvGqbHXt5IFFvAobzzpkyRAGyvLqO53Ne/P7D9W5kr2NO8RWRjUdc9mofOryvH/6
1KrVpGZKNZDX+rF/hPnt7THQruk04lq715ikiXYy8/IRbhTyUJhkTvSalEW574Sc/YsUy28TsFCK
E8IH3+2X586LRmhFO42L4a/5jFlliOWkNgWzXVdU2UQqd6mzIJxhzHmQKt302KsyPoVFhINxOpcX
0NQjtvGcfYNP1MjAVja8MM8cko/29S+bwBWozch4jCXGOe/73VIls5eapP29nnqf2l4WX2akyNgA
Yq51Bl6iiaskR09LvxPL1ZU+t8rYTDOGNiUJ4ifbHcu9Mbg4keNaZRxcqNPjxmoHN1p3eaumdT0D
4V1laIcUCOVBAjjwmT5f8RodtRhxZK8VrR2BUAoDMXD9Xs8cdFkY+Jxpi62eBTG8A4KESeToKO+b
LPRS7bvQSfEsqpp8hFTo8c8ZEw4pG0Nk+SGa/CHZRsveakW6sGpixZfwh/5WQRw/ATcqUY8kUNoE
AOuvjNFNgaAHlgceELUIpDCOiKtEk+pUZTO+65C5vaMRWdReGBsnI+pndPZPqZOq60SYqt/8ftW8
fy9EdfJ4fxlk0ymWeu8P0jxTcSHp7mvXTCQVJdaoG2tdOcMHQWE5Ld7uHaQg/PtRt9IONXWqa+/i
YKoGhDVt7K0MK3HiZ83Q8GXW1VShpBKJrFZzi5m9BHa7mUUKAyvtzVOYAFAIRSi7Vde35qWDl/k1
JXO8TCLHj09zN2/zLAazDFB7Ub0C5R5TK+BMC2/nrJibtcnGizdxMfeALIt8Z4w4zrthOLfbsU++
zIYEp1bMIcjNEV/KqoYCn6haPI8dBimqST/j1gL/0Quz8S7BD4Bhfg+wksfT7IK4NuSqm+DvrJ2m
OS8hMdk28DShmLo1duWGx3hpwrUbKLTT7tJe4JHbezGxP8Ia9UA8ADFdWi3Oue7CrMVsbhSbcPTc
81i3NsbZMdBOTTjbIdYY+wh9ral3WMk4O3wx1RbEVlsx8K/Pn7AIvKit2pyfeen0gTrKRWBwVN4B
c6Q9gXHiOLZbLS/kvaAOsgoBugZdnbmL6SngRlmjBer5FshAaHo6e3/2tAPDARX9mrw7w1ujkoDi
7Q7wX/HN6gZ0sD56fRdmCBwgytmUDEM4+Ki2GnPX5sh/V6Lr/O+oerEarDXN/hzKEpJwpc9ehNoM
j+re7BjKa101nATYMXiZMr9wWCeXJabKB603t2gQvW1rKvPIwxfX5WS1AWSUdJd4AzpgTbf7Fu9P
uh17+pHfsHr7oqGr5Co5jP7nlhV1G2sM8VUDpqWrKhmrVT7q5lMvGh3kjTej2Awf7XI0Ti3OWSs5
G696GpUbqOpQ3j3kSugNJzlt/Tb3BeN8rnE1QWQ6YkJt39a+PtJbHyJI2zKlyMqHtd9B0lWYhmik
pjvpobi9zsP6K6Z9gKU6bzW0xjjtpCpmhHRzPiO0MPXHGgPQaBdGhrHF3E2cjRTb+lTY0MujmoYt
ypt2lORjNrixTiaQhTNzuHXzut/kmd/sQr+YwevEqtpZFVbMMMzZTUStzoYIyBNkPNXBbUjrD9Tb
+gIIeBaGQZK07r0epfcQBfvowKUlB18iTBpFjPnuDB+v7s3cT/mnTvUARSq8WYkYUcQxoll5gI/S
cCpmTexyNYo1/Mr5KhocdeCajZNJmzxJGL6rKm3vmFOCdwoWuhmg+4r5sU3tx5Sb44qnaq9arVxA
W2ozco6vRgLXymDiYe1o+Boxva3bmxkDc+hfwJgCPPv0fN3hdHZTV50MkT6C4VGZmQQRk3CbJMed
ac4UKDI4ImepdO3GaGOu8FDCcSk1A9gtD6Vt6xeuH93VTd+cB6Dqr7F0cHmp8su07+59lI9rTKFY
pvYzZu3PGZgPyCZlJr+Q7WDqweGmNPlCBc/6nE4YuoLgsi7UjIexlMWt8qMbIFDlEcKu9imFPWYr
d8QdO3nS59e2xFAn8l/jUVfwUKbDJKIrglS0ckFhu323a2a9WftOU25UZz1FkS+DHAq5rnVJ0Nv1
Ni3nB9PtVVAIdYwcdVVGYc5pWj1Emm7uwAN/R7u8rj3jybfrFxEnNMdGnPzA2QfF0HhBF6lnGlgD
bJ16+kp+d6vM+d4Tmdhq2EeuDF3LltHVMmAyFv58F13WrLE8Dley1W+xIfWCmIP3Eu7YqtVrfHSl
gkdepdE6dvSb3Jp4QzPk7TiNLkk/cwA0gHHxfTDWYzVhLtBb42ookJzpTG3yCcI+KAe+j+GNJv3b
ygL/pgUNdJ1rXGPTlduEI0VKdM5jb+61MtNWJRJ65m53pDozCYLdbBT7ZEhyGDV1dAcAwFx5ZXWT
TSKAq1+QCSffvDi2Lsje8DhBA2t1q1S3XzMSD0ClhaZe+9zuP9swVg4h++zSWoynKYZu9Trhq2Pk
sNdqeZN1gAklgNg7S2v7QC/KBzHJ4+xSnW395ZIRJUNg2CB86/mCbOJq7iSc6obi/6zjToqD92bx
EJN697nMwkPXgpNPaGqvNGvYANqDfGe6oFJtBdmqTeJNLb3uGvzpgxslFT6TuuDFFO59M88aI8DD
Q4r3qmZH55z8i2k8U0HqGc9Z6n2NHHCbxFgMbhu739Ra/JUZ0WQtDSIiEGWgtm1UMBjb2eC7sugq
reuvRoyhWpx5YBvMaqXy8juyQOaxkFZ953oIEDIPBRYSVfwKM7E8tjn0Ojpt+Z1lw0efw4aXgnyN
7AaQkQDDS4AG5ZZF2RZBzo6seVePBiAjB/+1ZazI0ClqDN2UXOGa7V209XTLIOheH+VdUdaXMFFv
y06ln5VqzkmU2CDC3SlABfRVn9AWgMQ2L2bZGtSzppSKNTbKetNuwly1q7hPrmei822LMkDYgNb8
kY6XQ9cd62FsyxHG1tZDlXG58HxciprolGbxodFsDD/k2YgbAt0grw0ru87c+j6cJRknVYt9Nsrv
1dxXq6qeLuNIJ26U5aU0Bns1RjhuYPT93el8aKFwcs0jTWLGwo3xCArXQcINocrIx0uvi3ZNUeEl
YUj3AkvbM1SsyMRKnm5fvrzwgqZyBG7LVcBaCDgYk2CiBgUCmiIjhivDL8sHvy++crOJV1bbjdoq
MyoI8xT+WIsz4/GRO103HQji1p835uA/EcDtoE7mL6HEjwKGAYe46aTkKVp0CblAXFkKhq+R20Hl
zcN5xCQioHQBuDrLoREmQJtKCYO4nTEYjStgYWWIAsFPNo3IdjGIYdOa+Gf65BYROye5PQrmforn
EXtzeOHlq0g0LKmt2N96Q7/yrDJGThPjWC1NuuM6JZkRg5KyuXTylKKMAXW78OvnaNSPSOzUTQZC
cG9H2BikZtdgRKp9krWTXOXF5AYD7YmqwkYFdtsuL7ILkd+HbrQPkaRNst5YjX4EDAvpIt0ID0x3
WJYDA4oaQ6RZU637kBGQvHlNZPzVcZOLaHm2sYPuTEDsmmbLvRhtSHQIn/kbBWW41mCSPosB3jez
s6vjZIfYLN3arXHydFaZuGtsoISq6XaOqT0yD7ka0yFAqHki09gKf5YrK6vxKLFejVweuqQ6zkLb
tQJiqjaAg2U+cBshZJWud6Kq/CCK8DUtweT29obK0cYasOqr3LvRLm7mjlFidBdPLgMsjTk+VIBK
44ETtqt0Wj2Wte2NFvWUl5+on+ZbNchqYxQIfRuGRamBJWDtBl4HKox1VeICl6YjCTvjIyUG1bHJ
xKavWAVJae5iW2K4OuIG0QC80bR661FPW9lySXi06lH0nrNylbjMNXFrRO61BZg5cJR21KuekRKR
9cClQR2U0opXVR4dcW0ud5WND4OOFqhYaY7/JaHaswkzBM0cBfZa+dNpmtLj7JWXmaPktSyrr+5k
Y/0AfuCyYng5IJv+5BXNyfXG8oYJ23hv09pDtMrRjUVQa2jJ3pxC7QHnGf0eHP+LA7h7TNwLKZpb
z9EWnWHQdxQIlWN9T1wPlPoMtkK67hd8LFrmQutiNbqNDm17vsKWoQzoxGOd7UIWV9rz0IN+DFu3
3jild++MugEZxNhiADCjP1fpAfLyPVKauzjWXMoazZn+zRk1V3UNEb2llTd/sUbt0PY1NqvOEMMY
dG9VDnDM7cJwwzDkScsSzK5CXGtTx70gSQNCYXdbXzHx5cZA3yia3ySg5SFeOM2Wdsu5atKXrB0c
rJPim6rOybeYCMEcvGu+Qyw/Fx0+LIo60ko49WMnmKhupvq1MsezXvvw6LzJfNB0hOLG2NtBDuMj
GPROHaBr3ACmBz1mRHJrR2mRrZqpcOk8Ns9pMVwaeX2VcIBhgKaFa5NbDwjQkeFtaoHZFetuPqpE
PsFZchiEnYhzpCMzIfQSt5IKgqLulAAjq6+4qqlD3zPm4sbJTdOH+LUkh1EOA4y81N/VFQqojDHv
jWaNqKzbGpa8h+VglemgkI253aSmE67TNkNokRaPzdzhiqYIZ4sniWjczVRo5WWOF92Kusd6HsqH
qtC+wczzTgKziCvhYRtTuY2xLRJes6p0bZM7Y3RlymaLndJFPBpYIJjakyz5YCfXdn7hsoMwM96V
uXZKvXILM/gxkv1j5ScdePLownVbqFzaWvQ+jjoKIHPfnZGP5iujbi7NOdz4+NTRJi9tDi+SnKyI
bwffva9SZQX23J4aYX+eSv/GH8z9AD7kol2mgTTPU+scq5o06h6sWXvQk0YcG686j1502+jVbTHg
tZ7NyZOQDFPh7wwf0LqUaEcxwjAOre0foBxuvKa+UjA8OLOMLUf1Nu4VMaqCbjW0u1GpDXWMi3zG
uVuPuvLasytDDxyvnC6N1sb3RfoXSRGedasEJepC6xdjCGK0WMwyH4u88NZRrm+UzqVWZbgNjfr3
vlbL3gVdGaOX2bi5i1wgh7pW4WVqCO6slTRhIedGhpo3HUdni+U41keZPfoPXBj7OwjD2CA1QkNE
qqk6JqqkaVjn4CRRxdDunjIM6rBeZOTNz7u9ncn4ikH17KyiqvneVZLgp7UdKWNjJua1gXsZ1ayk
tzRc0aj5BBF0k1cqOfajJgu110Q8XvemgzRZV656rHGXvQFYLcJA6ImWbxN7ME4hiAsOa12GzkVl
5kyh2UbmwaeMvGYtunHY1IN+X8l40C8H5mDvnbqPT0wx4dgRTTezEd77jLXoVPhflFLWuvGeiXd1
kE4vZjvfjC7ivKQx0oODKR5nPdPOiKOF6J8UD4gV1uE+GVYON95YnuGzDFuXepbWcVlI46tQixgs
wnqo5Hsrld/i1Y359HAyIv9MIRhT1XYcgsK3bwC5UPqYqvTKUFoWBhEI7Rc7TrObOK0hCbtZkAIA
DucUg9vGemlaz90URghhlCYxsb0aLf4S099CY+0GNiYA+3aMDrOJW08JcOcGx7mjHOSnLOkwikJK
cd+6xlPp1Y+uC2lX5NCe8XpxX1Jla9w5QlxTo3Q+Jj6Eu9SNP8WZjSxCb4XcF8SSVd7Zj/nk5XdF
DVa3YMOyNlCiZvwmS8Ou1M17E2uEtIFnX5UAY+Wsc/FkHMZcx4wdrouo3LudvNDM5jYZzJt+rhJ8
eI3wSHv9pcrSareMrdzFtVbIywFa9zP3sugFbwnvhBkoRliJl99GNSZLc6KCZOo1XJDG8ZYCJUxu
7xCPznxSsgNk3UbTDrw68SzVuUmlcXrJ0LV9xwZ/7lqF84DW3eC0Cjbb86tsk5ZKY6i5p+Ia0ti5
m/p2RvfetviqaOV9XXDHy+c5Pbkuog939j9B/9cOqNxOkZl+sngPx8oqq03s+vOj5hQsBJI2HJg6
TzzkFTd6bEnBIcd98eDPFBAc2ER3OiiloHX0mFFV07tQfeOvle2Mp3rG84jBVuerLW35OOS2ucp7
67HRhXdEKJ/fpBE0byz60qvcQ7dPfKw7OP8CirLCNHoyjl4r0QvXto0hDNjUWKeJ36mvqdtd8Vro
oI3tM53tfN3a9XlsqvG5jqk+sWO2EIkaam1WfKQ9Um7api4uwHgNF16VF/sEsPC+qm35YKopZE7d
dz4bOlTPhiQ6IJXSt5Zf6EgJjGGTQbTeMBS3SSgNIVyejL1ZOh7o9gkHyIG+t5jmO0cykVIhpjrM
opNbNiCGJbYvV65NItN63ecRx2AAENvJM8NNTq4Y5INhbJLYNNd5NXXpbpLwT+6iVhSA8wynverr
mYqVaUrxYNkh5wLza9CrfJDhZjlRUHFQNdGg148GeLmdj+Ar0DRE1nE/nCaTTDq3nfwCEwOoW7bw
GX1vldxKXIX3U40FC34NGAfXRq5dVJOTXgO4rQ8JoFo8OuKpglYOGGXyoujOFZl9VabDJbaTxZph
gfwp75P4qexSjDf1bpxoubniGXewFpmQb35DSI5/Ntheid1x0j4z7Rpbl2kXWhv66Dm07LbTv9ZL
pZn7UoOlAW5zaBkLGcHKNuKUBQnBwltN5IKki2qqHXNbz4OkgOS5PQa+nbI091wJnIL81cAgoL2f
2pZKhUbVmv092kMQ9an/PAs5OVxO5tgn4/aiOjzo2NlWFzLs45IqNbXdgw6hwvrW96Nk9/YL7xku
ZNl+Sfl3jp9Nv+Us0LPejF58o0yY8J57J7kYi6GLmLpr8scOA4ulKwE3CgA72wtnP68WEIrJ3oKJ
rB+R+iD0XQOf30aY5ToVVyAnSu5EYTkvURE5p4YLf7R3f7QTWsyu0wvS08kioSi7/QAr0zvnkiTv
YPnSNbdh36GLrvqi/1Q5OYuqZABz3CupzBTsuaLLTyHE1dJDbKipDeJpWHxOO0NZ6jC2OO1cm/gp
nfJpSNutOQgTd1Xp+EFrxziADNQdqWe3xSReiqYQAX4zXvWtN7TOupmkYxUbGJSWTavMFtG6iUZN
bVtVDc2esjwDDip2BJbjjBr6K04u3BlcWfvZwUzQF25SqqrrVjPWXLd3+qydJ0YpVxyIL4yb7kxj
3PljfaugI37GUmqFjvGrNqYUCrsbNHJbCWmDunBNuPH1Zg9N0T7PlFvXXhfrR972U0xWG8vhm9eL
eZO54/zU5cmaqcMaZyavIgmidseNi3rDZhq5+fRqdNZTSsFlucTHWMnVLlfNL20MRiCAE0/bKOr0
Lbd4DLSkOQMVaF8T39tLbfyiR71zXTlSrDIfF3emSm74K9YdJfPs3sRh8VHodbofbPXi9RZHdzy7
+4ZsGw5BHsPabwz3UPFdMRpwPV4xZcoNuKqSel0mfT/fWaKvnPOY5567Tn1JNFCtM+06S3oYCNWY
625rpynQcbqifImsMWqCLE2kdWi6sTCpNSzt1q0+Gum4TzvwO4FlZ4vdNuAkQOuuyfWEeyPGj5aR
+7uq8ibrEleuqdo0NQMKQdwyRLsxx8Zxj2WiYXJf4bJeMGobe93WlFKJo1t0mn0TDtJ19kaFkdLG
0pAYhOVsZ1e6jIRzHGtGpi94vcm8R4VqzOtQ9Xxv122QjaEZoQuLmiMat1XTG9mZjFlF9zgl5uZl
pgShwJEa/wsQik4Urmw+Xit1J/BpK8PLFpR8v1Wlj+lRjFE1ONnQi9C5thmk0EKfJ/MuM8dWP/q9
3eW4t+XzuPdwxq2b1Z9hQnrpUHyRjtMkJwucR3GVNbR11gK2To1teR1188p3CqFd+U5tJAwnmODr
wzbOj3rvYQlotg0Q3ZYbFkze6WBXBUeilXU3rOEZwoM0e21jIlQYcYgsfUbaFPx+X4u7faFxDcxz
yhunTNTtHh3ZuPR8Hpu+0z0Mejt/3Y50LyPyzus5KpMLenHffXf+xJHKJYsE/Ni05nRD8O7xtXCO
pfRysPu+s0OusCg/GP0vMc7dFUY145SAp0OntVaAaJbcqLTGixhHilW7NN8n4OBcOUAovA4YZW/p
mYefw9JAnUpZLf6M33Y8boEMjiW3/LZN95SgyS2hZEyXZVvHJHUJa8FmjPeYuyaFoDh3fJwhJrU3
sFPh0uXjATjbJa67VTZhslbjFr0q0OneL22V7QAL7bPCQJllbnrl10bLps3Q2pcRFsovKtKnswYw
9iwx5kl2owdE0YVJeDELcTcYJZofyA5b5BkOhZzcxfAq7xDEN3631aLBOCSEiOaguJDtjCH/loMK
wQMtbO6M1uBWQ0HO4pdM88j1r/3i89LuYtonX7IEl1aR+926Ly2Yj66N5YaoNJ7plNRks0yo3s+t
sPYz/twHrNHUyeWmenJZdwEzfJ+sEr5pQKcW4hRVBBpnbo+rTGRNDxmN1scYy5lzprufTTwt4bvg
ywrdMjyHSKnVJvOmU9GGgshQYT4PWOfKa1vsDqveu8n8YQwp5fGexASrMC67DEdYv893DHH5L8Aw
+l0tx+oSa/HuGgcfjDCpUHL7trHHjZdo18SPugjNo1sPL21mYNU0geVKQnU5qcZZc2L0137vmgfk
RTUdprZ+djEkh+PRGNMma4G0MPtmShxYh8jc5HYTJmvG8q2XQUOBHGh+2eibLitYYdnoTM+Nm6Xj
Kg01g2t/mpx8GnefY2vqP+OEwTFhijOQWPPK1GfnZjDpDJFglPNhQUv464mW2fVIKrLttFK+WnbT
nUt4PCetHeC1uNSNdGd09xQUqFrZLVA4/IRsHM2yajaf4mb2Vv3kNRuzmsrrzorE/3B3HruSM2l6
vhVBezZIBoNmoQ3J9Hm8rdoQxxW9t8Grn4fTg9Hf04AGvREELQtVpzJPJhn8vtceO0KeQS4RVyJ2
HrP8UGY6aQcIddBd62vyO4lsl2K2Wo/8AV4bCrZpOFfdESFXs4ATJ/R2arl5WRMwQ/K7TWCS0pyD
maou0P05NrhV6GYhy8t5EnrFOoCi8gAh6UHqJZFJrb3Jzu5ohR7Ec7XuV0tvb2Jt6j4dlYnbLJ9+
Rr3CB9LTbcNOEwdOHQ0pBTiafqrKejnRAtNRy+PJi5GCZUWrLg8WKcAa3aWR9bCYzvyr6RvTC4kl
Vjcm8fSPVTwzeXRNQe1B5d4C4LhbgcJxkuuR/S3d9/pIG6y+PKIJ0Z4VRvCHDlaM8TWt91z/yCM8
Pdu3RSreekNum1skxYnaR/T3y1I7j1GKAsCtM3qousk7NtkYHcfMAaFLvTBzdWz8pX3Kq2T9hZoO
VDsGe9TJQ32gSrIPE8Z+Nto+y59GMRvvs6QSR+YpHfLCTMBx6CA2F+81tzd81ShL6sikkVIEh7YA
OV4SeAz47Ha9ecxTasSiJB/vV5JuGTOKiOs/8X4E/aLfZV79FFlFg0c7jh/E7Tq3bW21VJuNKFCd
fuR14PQgu5dAhxIP3Nnc+liz4qycfu8W5CRBbu+xAR63ZIKTtOmfcxZ5Ns25DYSTNoFXq189ZXU7
hCQvZZl/Sdo9OUxIhFGN5ctKp2LOay3GBfSCkbllx7Y2hTuGWQ57vInMN5pWhBU50wG4ynLN2cap
RlySR6Dw6rLoxePE5IxwP7WplWCd0EboSFJqvHO96FysUrEyxyV58Ze+a9O9N03xBZ3HwBfBmejN
Hg/gEgyrmNanlYK8MOcQ3RGCbgTF3COlov4hHi0M49lniV5sT/ZNHEII7pi9jBdsnEeg9uxceup3
0xv9zuWz+SHSA+ZazKkV2EK9rG4zGz5l3kgGy35VVMAtbnLW1tJ7i0q8uj6BCyk/Qf1VaE1lnxFU
wWIwzjzJ/FZW2qXQWKvradael74ZzuY4qwuN8jzSkjEn4rMkqUMs/V2P1dI3nKILoImTi5s7VUCq
83jrFtTVW8DOCh/OAUyRJYS1K6hcgfLPm/Qga8vmOdU15EocqruKhs890STz3lrNbKe00gkbsJeb
2LDBgvUSSDA1+sDoHe8yVB1PQRnLR5Io1XWlI/1FRiyxJUjlu2ZrJ6W0c61G3QynrK6voNgB8b6/
01HSKTxK72JnZXrGZWZQ2Kz1L5FrGZeu1d1rHbftN+Cxfkkxh1wMo5qIFE1H9MqU0aHw0qgCLFpY
B2gySJ+4CuSQUe+kEBF67jYz1mvKDSqw3BaVtzdNTQ7wFnK4J/VNu3VTaIuYxf+50Rr3PkJxuisM
sDAzXsm9mVRRP+pm8+GKvrr2BY/Dfa+m+ug0tb1LLTL3hkUNn94Ay18gqvZZ7jieaUGxF1avGwXM
/RjP1JTDbsStEUxAvWdtAmrcRkYYoHraRa2RhzS0LgcwE+PszHStJBG/QdUhwMpmkM19TrTJmb5e
r/E7pdxznQ/pRnLXvxUnzXLkrt4SdnOCsrKmXMLE6bfymFGrj2qhzadMC4rlkauRJkzFPNoE7rZU
dt1b1DFign24XhdO+kT3GcidfllIIjvHYCpmIMbWebFiU/+DF9g7Dh0z2aQSS39ppN0/zJalvVTp
aN6Q8Nqd12F9o0CqvFlYsR5EJrtzGdn1o1YqEtgbgt5OttOOpMVKcy2DGXIsFBVFZ4O+qBug/WJH
Q0yk+xMwfn0q7IpT3p5iA/w67iYr1AZqP2170OmJl031pUSVkFNkrtELGZH5H5HTVufMGs8CvMdF
MAwE2fi9N2Vc8mmte35TkzdoNsTr+6jiTDdM61YyAxv9ZaBQ4sCBxsxWSJqSN3UINVT06Oz7YXXA
E1aEnDYIc66oiNYStoVnki0khBDKuCDShHvXAuhlCGiMzni10FQwPGV2fHarKgrYyG1xNClc8vWm
TGniTmooD2uZZO0nE0mDgWGN8Y8+ZBO8KBGvTZPkZ1NUxqfo5/ZM3xfngxQLLIagVdCDA4yLqbqp
qch9Iyf8M1kqF0Ye7juXnGNzmtK47Sy3VMrme6fRZroz7G1Ltupvy51Pg95EfutlN7Uz/kq5yEET
F0Lj03rru0ppE25JamKxaRryx1FdVXcSxVS8Q4TGqce0fTQiLOGpSWI8vFLWBjF1PAcjLlt6vFSJ
aZxAEwcJkmv5k+18AeOl+66tDr2U8y4Zq/6myKYu6Ipch77CooAk2/Z1A3VL1klvn6iuPJksDYFY
3C8M84gcEFMeytYY3jLNiE9eTdBuWAxtdwSOIs8+QgjBsqsRVr7E93ze6IjQ413yrbrMqeZ62q8Y
cfZ5ogCPV74kLRmacIXF0C6evpKXX7N7hnY5u5SuatXNahnrves1AlRexdp65lyFo3Vgj5mgAL3g
R/EGTn7JxUfNYzpkpz6umNH5O33Xc0hDIJdU0hcjEhUWkvg42UJ0odTnaRcjLNkD/2ljUM3W4wzN
uMdCAT/kWIiwFvmb0AJJ0SpTUJCT9nJkwxre14oEb0M0BYODW81+1WvNuxglhGpTW857JzW0gk6n
ypshktmF9CDeB0NfBOfFvkxR7xRqU/+QCCDNvlBgoGNVr6cUAPa/FV3+k+QSlY6t63i18CWjAefv
/ypXrsfBIublP+T0q9spOiNLmxpBgHlEPRYjAmfWtnUOTnRSszt8QNY7EMFDTzbW4LEFH+eIdM4t
5hqBK6fhcu/BSDKNZQv1yusgRjNsiiHRfspBQc7Q5V7Of9cP/19zCP+D9+/wU99+lD/9fzUb/z9o
I6YrwOJR8BdN7z95/y411FL9Vyfxf/7Q3/1/pvE3gqw9orrJxnJw8iG8/bubmA4h3bDAz0iiIsCE
9KD/9P9ZApOfEChESPp2Npfg//b/GX9zgVBIJKbMxcJAYfwrXmKDXekfr1IToakl8emg1keg6/1X
IwZ9dhnp0znUuN52jzJr1rMGOnpqu4x6hZUEyrpgBx17wmpqfU9JXPHqyOY7rovfkxKMaMNHxhaz
k2xxu0aBlzrQfX5NNBkstSMewDU3Obg3hYXZf8TpMu+VQ/KZoVToIszztXa+i7Nh3Ysqep2dCXEx
HYFVX4IOiPTIg1gL5tYMVIN0Xo+NO3Nc7ktdpUj7arB2zWB9Ts2nbj7XrnFesi4+d1rywqH0Y2aA
Q+T+j7eVqVbkOVMURiOKWZJSMOOnkGx2En0a3nxM7Pa2WuR1cfJ3inTOTKjxBTG4oFeE8kKyjXeT
l18jE4R6tJtHE+b9UGUFTYzjUhzntbhd+9Y8RVpxgfu8uiq9OJhf0PjLh1HRoLdGoF7KrgPl1TQ+
5NldpqliN4kx2nV1f19qQjtbLl3onTpmk8ayZ4jqAAG+o+Hi4NQOIW5tPzFZCH8x7VcMiWg7AX4F
2GfmAE56C2CHEE9xvNy2REeSw/Ooe2rXjs0xbRHnr90pXWhcaMQJc9F1Ygh00/FKZWawUNMbQToF
ZcajL2ueizziXzIQeT3i9DQSr8rxanzEOryGbYBvdy/mQpYRMo3jsJrVjbIsOpdAj7W+S3eR4M3M
8VfeoUpx1kOjBidkLTQJGW/cMOvXE4vy0xaEWZXU7PLgFUGcUKO5KZKlhQoADZBTOmWgxoLy+fwE
isBA0R5baWNZcPdouw+VgyootvI0jPP+0jA8z00Eq5KR66N1DGJ8G++G0aBtqoji1OhM7wx7b/bO
T+oC/1lNhKQVXUHdCo7k1DlE2fg1WcaV/hr4yJ66UKYTKmBztm+Xf2cUB90cct9ZkyM5ZhnCQPVR
6Oq3N8cHgIh+r8bquhblq9bn96U93rWGHeb99ByVVAhZRC4u1c4wBxR2w7DrM+OQUlMBldYsIbrb
z7YoD8SoWnu72jYIAyY3Y7bBelafZ0c/RgYmh8k86cK+CoACm1RQf1IG8jLAHb+xBIIvTb4SOHOr
rxRcu6P9aLgVvwjAESH7gFzUDOaLQIWrV3g9aA5NzUoFcvTCEtnImpnlrrGQ5KK0jJt6R+nk26yo
zMjN4bNNEQmuyZdlaq+qqtqziC3EW9bX6jgfXT9cYjP5cvQ+CbRFPpudU3xRM/IEaXxaHOMqpLoK
9sFctWwfoxMo1YYzndgZStWuag5Ovjx42/rCEH6ti4VpN3uIW6i3Wjy19Ko2hvaYVlwt2BjMVuWB
Z1fPZiYMP8oNFnd1sImkRRDpvYm6RY8tbq0++lhbLu9VtA+dW4dNNEDXNST9IW3VM5Sdmn4keHTy
K08eo6b+dobilLlovgjs0Pv6aTa0c08opT/E9H6yJU57t+KQyMeBZcwejsXcka9dWuR1dNPJsZxy
3yyvQo8vUVyHWJ35gPEz+GZlPvMHcmhGpCw98rbV/MUlSqF0bt6WxDDtspY5nbLLKxFEZ8Me95Ew
i7s2M6qT3cm9XY/oTPsXDBV3kwFXRWzVIa8NSjH1oQzZ7uSBtR9ovUleSCMK7ZRcydx7SzMRumZ9
g1TNCF36KcvLnKNtfvWql8R9KV12QSXqfWMkKiQo8GFKBw7/dbrBCLLFPb3mXXcYvCjsXfVVw08N
VtxD/lJxmvYeMPKAechAIjQQFyWX9FbPUHtG1DMSJ2VfsL3fbKLKekQuKrh12frWEKvni3QqEFZu
tnHNuEvMhhKraEBF2YuTHBnXHfloFWtQmSVDoH1vWuPbKEnBhJnrgijuyG3oONZK6zZRJOg26/Td
16I5UAoqfFFnD+My/S7r2D7MPRKNrnNfsAU+YHek5ieqt85fRJBJuiXrklvc6nsU9SgtJUeuo6a3
eeRPwIu1r1d1ehw00FhZFT6y/vOsV/ccBci0tPnNzo31aVqS196qPu3YvoKXfinLvI/L4p3jnMYQ
/VRMCGzpM0LuPL7q3YjDqkeAMVJ+VjPbboShnylzX+CH93l2zD7pkADhwLKU1i1nSI5PIIeEB9gE
8+9QVlsMN8p0v4ppqcKJcuyd14nXygbSSGx24k3jsswWTyaAEyP2/sw40/cKVQmnPCLZpUpj+D17
utZt/BsfwTshSefVKg9dnSJybCk/jj3nC/XtpR6bO8KKLagbNIXNtNDlxMngO3H1VhGru4civU+F
eoVs+ZmMxAQEGE6WMh4HWiH8znaOkYfJxslvrHq4L4v2g3Xz0VwN9GhbEJghcabQ5YfC74IJJPUB
eY71jCyEx3kPnM52jtoI4SSNSamBgkSY305m3vN1vnBwdSyCzTEXGqmTkYvPrMGmMRPR7GpwdZsn
3VM2rpJx+YGJoAoLffegTZfBa255dOQI1hGUKATVHYWt5YAyuDXrfaqph6JjrZp7It9Iubs3MD6W
ULwpngwu3RG4Y9qaUq02DVK0JP3iAt552p2wckTeSEaIPvNVtWY3TDQ5hw0aVLyFb7NFMNywYupp
Z4V2mjb3Jq0fQX7fDfK+ebgXx2mqkE56ebNb7W7nGkTrbWPXsIn3CjQf/R/NE8d6bQvE+oKy5GWn
de4FpnE9lWjv/HGGdqA7nZZISK7RHI2btCErHQR8TYLUbkMF3YDy4DYfvEMyzPgehpUt0lg5Hvr9
XCqisRwnIAX1hD2Y9TVff6e2+6mMEr1fPGKtkfqdcggxatZfFHQfBxtUJgVI8Js54yvJP3oTmYdQ
yyXJeEaY3vQozIbEk6w8iMYljVH1XM6VICmltND6YBvwRuSfS11Oh6olN8Ir5YcgjC0c0vmmqFZ9
N9kSFEH0h9K1e/hQKMl2zV6kW55UC/k02QaqkfSmjRcDe8AMEDSkR1tU855ANguPVf6spfrVlFF2
4CAbd9FkuZC1KXnNRMRRjt4hMY1RDkNVop4teg5bRHhtWVJqhlLLyoyzmrooSKL4bV6Idl8VPiwh
4YZaE3E6YoMYbhPMS8YzHWwJoB3WPX5vDCAVtgrH/DA2WX7HswD0bbjlnLtMYrpykiuORPr/3OrD
Kfi6Ug19zwwigSiJeWvIoHXiyCdzT9uXMFx+jsxq1/bFHfJdnA3SfSHx9ZHq7V/zCldQpte+zz6c
0aFWDfaKiT2fdojqsZkMdHcrL20Du20YBaLNOImDdWfEzk8jRnvHuZiGWa7uZp64Vgs9brU3bQOS
1U/znWaKLJxb8TAQIRIYlX47I0gYLDFc3GVAaKFpT+BIB7UMF+Ijz3GNHD2CqGzY/i/OMj+tjfvS
gyt0mvtnXi0vsMmZD4pmP1AljUAgD1dJlDoZqNxaUNXF5k4Rbi2CucqXADQDU5Jec+io+ZcasKBY
TuQn3nxVHYwPh2mHBmEKU1tFp6yIHmdFWWg70j+PPusjX8arYfTEthvuHK7mfGsTLBj0WNYDkeB6
3HRluU47QU7ZAVcfKHNkfg9t/RJF1SnDOpqVAn+IGAJLYeNx3Yj4h/YZSzj16EpcelO9aw4WPE0A
TmKhfaaN/bpkAie6fefm62NfjReu4ZKvdX4mlqoNsMV8Au3dDHo2B7G2nEVW0Js5X6wEQIAKQn8a
MiYuR+5UxkBlYQmbCtoUOpSxVC/dlFsv5NpgEpgy7y6WSISHYrrMVZ0H5soFqfoi1MdVhhqWGzLy
oqPUvHuz8U5DH/+JRDIeYAF3RJfS1ETncdTX8tyW81vuxtmhiMvfo5bvZOedNKtyr7o7lIdyyMdz
nti3lkcBI58ePNqKWD67aVpJiwwcepO8187CqaM3I26AcjhiOZ/2tqaPx7YhmdLXE3lK0KjBtqTj
UY0D0zjH6lklg74bomI+i646Iwx5iVrrokRv+W3qfUwjg2tfDAy4kL2OI8/NCOpSFb1GIaRWMKbo
ypcppfeDx6XaD955EWBRrqXDN83qvS8g9cmpvk+2JkMUXztSbdhC8/5NDOUVocSr21YXysDQv9fC
Qe2ff4iGu9GqHRdoNt4vAPb8VMcYOGGvozyAzCi7Cem1AK/rivtphZlJk4iEprlNH7ok+zTMZL1Y
ozyXEJbB1HIkLkLDURh3Bx0QPMDiH++cWL8VSXmfJPJjgBb1Uye7HbADohmrMR61fr294iwfUGig
m3FvLaZYPxv4T1BndQTRowxCRkfdN750MlMTkfmZJK7bZpmxJ4F2KH3hdv0iX+8uSbf9osPA66ru
20PXRh968mRvsHTxZosOQYko9xazNRssmky15PNuwPC6p8rD+J0YW5A5CtAd+Vs0hDaaCFTeFFdy
cz+MpGGGM/gpWC4d3CV5oq2D1M0BjG4t3NDOCz20lcYC4e1aJJYBCa9hY18V1fNZgiyeWYFALVkZ
0u/T6nkdUP2a1FXYHV18MSZZE8tmOn2TgLnCZiC6P0biFFnDPYmZnM0NReWxhZYKrbG48yqw3Rb8
BiVIF5aqPzWNOlt1e0bBV/uaK/dp1K9hn9hAqKjvDLN7r2LAThACDsXRVjubtl2e6NbDoL8vM8Wx
ZmPtK5bcdWMGKhhqy23fgMNJYGrX19YhNlCom4jTGzfMbd2Lbh854s4s8fp4zsGrytNSzw/Y0yRx
7vin6vqS9vqNLsUNWRNg3dVLX3fPZSOfyCF9NWbj2CfJ4EsDJdpq7TAtPwMjWH7j9fdOk0Jie5Da
tYnvujB/Rdg5/bFf0d2V43uW3ZZ9+9KVUg/jpM+Ppq2+u3XTJbGaWkxgGKVZ4yEQ8gbsVpeJsVXb
m4FsgOy7OWUxrs6ThzZg7b3Kj7mPfRGl58GcfS36EubbzIE4rbjHYFkOU1y8X0rbu6mb8maaDPQB
cLr6FN0lHaZk6UbnitdB2oYA2U5+eqe9NnT02np50Bq2aZLMr86IM8sBC7fT97X8aMd72XwQeELy
Z16Fjjbtqf48cojqONtSHqRGdCqH2544Ax8y7xEUGj9yWpa0+yVPSjjaBf3QgBpT5ft2mpj1Hf1W
OdZznbsvpNRU1IDOTABdZxzzdRspd6SafsvVxAhSrbck/gYrVOaBbNYj4TO3KIECI5qOdtc/p0nd
7Sv1ITP54SBWOuXLH6ryThlIQlnp8CsjAngMrWOtfRu8ozdLxyKhu+9Vu9bHcSBZIeK3cCc13SpF
zjHR3IFpk3HutBJdRJqZOzzT0FFeZKAeL8NYJaB1mYtzx7YIXx21gwHOJxaI8ppmTN+rUvMP6rmY
j4xBxzIHMv1RFd5MEkO67MmysAexuQCAAWYzp+A00uhsHeXTv4Op/xLy/P9npBypY/8nXPkJciD5
H0/j90f1V3D533/q78CykH/zSJbxmDscSXbbX4BlQUoqE4W7ZaWQMbd1AP5HsBxJlFQLiC04kqAS
Ekt4E/32Uv/rf/JDHplyxH7o5OTwxf9LwPIWAPOXiKgtVm3LnQc+J1cekHL7+79wHzE00YJF+5fM
DP1Z5miIqqUoznWlhtC0Ip7o6dT+d8WyeMr+6WWJuSaDk8czKniiHP/xZVHeWEIV02vdYYvbjUwl
ywFBcvROGUqDNEWfZmrX+7J4QIjLAkDoswM5mg2fwl7VYRMaypPEl1gcNZvSjkMz4vh4XXBfgtnY
/fI9pSo9O3bU63uRWfwXmdFmctePwxLvOQOptehdYd/E9Ti9RwMBOoGm1BYkIVaB799lZo5jPobA
zGyJicYZZ0xo9CB8VXzb+Y0wdeaG1F3yOqC5w9iYX61p4MLsSWrFnyHV++iXQ3hFjtkYN6jbBw6f
ttns6BReunpXVSmuyJWvuC9OLty2/Z54+YhkKvYiHMrdknQy27zoo/fl1Vo0h/VqNtUD+h/9c56N
7FedoPA5EIneyUcXyO3Gmt05fuWvFnZ3CmdXDUqT9IhgHgm49y3UWE+1MS6vmluYtEmqfm2IYZhE
s/cSq8Oc0yIs1TUfvfTIwZZ0y2NTdORd1nrvQmiDFYZJMurHlouKUc1b2ZFjuOb0MC5aAz6KvQtz
GilrLK3Alv5WpGZiwqntu3ru5hJbLpLd4xKjWg1cmEXhG8hvvR155tGw6dWBRokbHK35AaPPkDwn
TvlpdqTiAU1I5vzUm3t/hg353eSITv0MuwOR0HLEmuzIMRnYecdyDA2EPD1FTAsFIVG5srvkwmiF
bwIQI3qzccg5AxbGURmb08CLeOxQpWg1O50WF0AtU5AbQQlYw8SV4t256EOh7+12bl7SbrJ/RRvl
AXnM53aoqxqPizYObPQ1Enzb70Dj2+PC/3HygCEvpN/z2rDwP+M8lz/lmPO08AgGiIOklzwkscFb
IY9ek+2chPY24V7EvNiYx6ZGmsWjHoMFU4uFsk92JYoDMyrna7fkA12sliTyrHDtxfARgKfferks
Jk7UqHsHMZAAa/0MHdTHXRfaaN3POAPbF6sx25bUc8KqfJwHkuGAwi6cudVcHRCf43lblIgOTtRy
vWCPx1KdqEaPSdEAIw+RBchHL2vQcHle+kgZjAmhTL7PbYpl7dXSJ7vdrVo/Xwk15W5y87x7rKUx
o3HK5+HsAHGXh2lo8n2W4NQK6mZxDkY30OG5lMt6xSGyRqG5Vsz+PK3p63Cd3oGsXXk9PFeCzIOI
JCrbRxfHeIi3td7a6ma2wnKeemoGxJKz4esSTLypx+4ZEqp5yPK4nljOu/WmXcrp1yIpUa9jj3wY
L8KBvJgZA4nhpk9ZPla3a4ngNcSl5f2Z1trDR70s6DKNuBArFpq2fbciand8upOcW6NgT4QD5ia2
p8EDDLXVaz6uxYc1eUm+i6LBAEEmj2+bB+DUqSAr1H1tldiXqNulsLPBtadhETMy23fJssAmbVa0
8eo6NXiBZ0yJCUwoSZ3IqTTALGUXMneRX8hMt/CPY/P7Q3r3/JSjE+l+APhosoyddUBQrWhRZwc3
EXXLEq9Xk1XAbXOOut/vRi53lkwXT7Zr9qX0tYSeNwAStWF3jezkuM8rftUb/O5SfpeOzbpGRQjV
ZqFsZpQDeKGiRe0IiZrpqzc7BL1doC8xKQp7d12bOXBli2dxP4299sqXnBI90k0uGlVbJPau6QvH
9bmfEMvOmTTAEx0Eoz0qvMbhc9lrYHo2NmO2GnIIytTJ91FDIFDud41bcRSZsdSIsE/WuUdB0q1p
FfbdPKwBrX4M2EllJmSxjKIjlcFaWuJD+a+FGMzb3HLzlEt+shX2VyrgsH2Yq2bjKkfzGO1ts8aH
gjo8V8dIG5a6C7yktkEWeUQZQU+lvYftAP7H3q1uSf5ZACWS6d3VGdJ1RnwFFFIAa/a9/RyXBgke
oO0dSZCcqpVzaAhnQiOnCpP0oWjKE/NXhyYHQrAD6wwNtCTRmwGw+kch9n2dTRxK/qhN+k9tLo15
qsg0IOK8QDsaqGzGPBIlFs86mejvnHbRn7Wfk+uQ6eWfLI/cUzYM7RDGGjgA9BYrsp/V0tHJ3ojG
GxIrrYx6YQFRgDK2xtrZJm8NqvczvszhYyzhUnxq8dpPJMReGdAAyS9MKLQiSH1tKIyMs5m6b7vm
OQ6hh6aElbfB9JYjFgyUOdW3nFhbYgoRipy4qEdOnWNk846HEIqZCd+JAc4sxKUyEvDXYiF+kf25
cj7aJcrQyDuNxb1P0vu6l3O9fvXEMSjQfxInaIoq9W/hJt3zWOl2FggedKgxitx5xB1ejDtbmUOB
27zhza9eoX91CJCwHlDu+IQpyfxcVq5pVpSZX3RUzaIPQYsymIcuXtxk3xA0CR1R5YrTJsmWB1S8
7uuat7CFOuQgUTJpNW1BaI7qDkstsO10fYs8sshi0PGi6qdfM9UlpC1lKnGxUlpoWZFDl5QHGonz
ouGbmPZe2dvNztNyYwi9dICv3aCzYk9/RPZLqBnQTXix+b1wW0s6csbkI7a5f4iDqDy6FOK8WTB2
jiMiUy8Db8Mawo+zKxAksORVHmLmxolruvmCAA2wC6QlHpCCtaLWL15CdTlYQcoMwoE8jWHlpY19
U04dDAWD2YiYV+P4YsRZbeY1bXvtztYb+5RNJPnkCAYdfNXKTMO1I2bXt/HDtjtrKev26JL1gYUJ
tfAGAqiCDLLcTEjTKGwy69xZteqAqzNr9qpm/lnIDepCC1VccerRTFm7rZ8Ax/4qR7LziA7YOyXe
r3Oqp+1RWlKbyGuJyKNKIzBRSkE5cbsZWyEZO1F0JXiQlK980AxYSXqORABbw5U60Zgpj7H0POK/
yBl4m5FHcviaaUmjZWn03+OgIcJbjHWinWJOlApKKk1r0iwW6z4zJvdhmhbtaKw6fl9vkZwfcYvb
XLc1edsT9PTbK5P5xhoo9gvoMVtvuTSX39KQicnePs2Lbw0FVtJpcu70xdYBCFSc/rBCL/fzSinL
fmly7Y3f3IaOyeLpWdN0GPJekR+AFjahu8VWrvVRw1XxiMI7KA0H60RkRWD9GbYgTrukjO+WKtN+
u5nbfdE7F1N6WI9Qtvhr4/eFaeE+iubkhrC3/I1vazw1YCGQbe5GR5kYr/4QOkC6m6ml5jOQkiGg
dBenDQlEQKtY96gKopbFMxxBKjfg181+bQ4JJI1jSdPghH8eN4WmTSvu5bomhwjdZxnUbSXLUNcG
54lm1iE+1IkNAMeIH3OF5kvxRizFLP0i54jxkzgj224b9TnBUo07KdUF9aWcjRlWajWNhNo1Igbc
kC26krRe7CuC/vVRUu2agGtZE4kwq2cS/VCn+T32Ge0PsnftvE4MjJBJhvNOJ1523xeZ9eARLXua
nFIClma5ZQRJEtsFl4LW96fWcwiI6aIYT73qVlsPLBElCOgH76cqKZUtOWumoE8gB/d6ZXEoIKXg
/Tt4Equ9lyMkPLGz5ddsWbZHjzu01b6scUn4Xrq6dDHmHA7+MFV6ugPnLVtQE8UU2oK+tzu3tLtH
Iy1wFqZRjPJnHuT2z5GYQMsw0A2H0RjH+6rVyhTKgN2G2ty6u6NiO+sDcmDEnvxLjianktWdMxve
e9kMk4XDehVbKVbVnuqBIME9aQg2QhnKzX8qJ4rLwE3jsbxmEYmfYc/rrT5xn1gAuf8S+wn3vqh2
LmPi4ifImu6oZwTxjtIN4F27NoaeyKZeXlO7S6ogQrp7mrusvS9ipXVBIeIBqSJmTBvNYT6T3bxK
79uIivS95CZ4WUSLJpnlhoajxlEE6ZAPUH7GrrP8Sqeej9s1avHprpvUaAI26UPub/13lXjMrY0J
BcEJYL10pkHkW6RFNdgvbwjlds37wfNH8gduQQ69KfIeDaKPNN5x4z4XreE44dwVzsHqJ0la1Tpr
XBaNjpi4N8a2DXtz7eyjI6vODkSGNw26RGfvGVptvf4be2eyJDlyZdlfofQeJYoZ2No8+uweHrGB
eEyYFYAqAAXw9XUss7sYmSwypaqkFy3SG1KYwQxzN4MBT++791z6FUHNxe5g6q3FbRV7laVj6owd
MBSO5fYZ99ZuzFcGjb/FgzOErw1xQb3uptttKpcNT8MMblJ64mbP+0vhEaFiHsakXUSdWu9DDemg
AC6HkFg0rJIwNdq8yeR6WG8Ols8xK2AvsSsqMgXwQ0jjsfrPEnbGvtPsXfiH2IVCIrbrlNGFVinY
kZqrNpveNUcR+btB8/+LS/8rQBf5530FG3BgkhKeX4Wl27/xu65kBfa/OR76YUwNhi/QitCIfncs
3v6IOvnoBpMNqQShW/7vypJP/wma0y++xP+jLNkUqkCuI+jLkuzWQRb/VyyLv7HU/y4t+bc6LWyU
NO/EN3ELlemPGo8tTAE5jPyL09diB65CAD/Eh7TCdzflwPRcdOCwzWaMXRWkFW7eld74dhJsurIO
+f72IvpRygKD32x1FDG3D7Bmnf2gA+7ExHflT6dh9YSfoUVSJ2xM1NahkAA4XqiJ1Vhzd4PoeRcV
meFSoLx+ahuncbYZd/m3YLCdV9nVw36AKnuKu3w6J2ArEF5apfDgADvfTtly1zJ0D7v/a4Lp+EOR
yvjxt+tHq/+2G+T3jz5v5P8DtlzHww77zy9v4hf9j+9/O0P1/t7Uv17kv/2Lv1/luHIDHNmYdQVa
6K2X8T8u8ujfAuoKaOwIg1uqjyLN/7jIA0FnB77byEfgRLS4Xf//Wz71Yv7IJYXjcWnGFM39V67x
m0L7i3zqI5s6Hupt6KDWisgRfwIDL3XSeBEbiPWueK6v7epufTg/njc/483B/JVN/bdCuF++ULwY
NYo2/SOEPn775f74hVpKNmw2GEAG0HDuuFc3Kox2BhwGRrjWiq09XLn4rOhNIDemMvuNiSDfRVbr
HStyUGyhTBr9hBBj/5xwMZysPEiPMyaR3VSH+UuUmhZsZlOpZ9oYp30ou/ZBWFFw5pTkvQPNV/sm
br2b76DludiQZvtCeXv+BdtImBO4tAKWrZVMNpDoHPZx09SNm64q1cyWl/rGfUAI4dmUxRATn5VQ
Lful6OnnCacp2aTu2I5IZXVgY4woondniCy5uckAajtU8zLsgqSOf7RNEphDn/ppg5Jiee42ngUj
pCpFgUNRozzjG9XEpeXYtd0uZRr3j1bojdGTE2eaHWpuT9PRSwAhrJkH6vIkSH/y9g0p9sbanfaS
gEX8mniUBKGsdOmh55nIS8RT/TlrluredBFJHbIA1niQOExYHEVzgljLJpFg6jxeKe8Df2IW5qp1
VTMM75n3SGA7KoMkYdLwUjQdQhY8/BA0WjISY/NH+k7X1E7P33sEK/JbbTD7+5bDnnrIDG7S41yI
3mw8TiyA03AlPzcmDu4dp53y7cSwdnVmC4CQn1UTJIUuRhkNck9+Hl0fzQ8thpl0XqCwkMVyv0If
C4BexGZWu57DULH2NeqTB7XDYQAQzFY9QL77cMEW+LI00CegFLWy28ZhHetj3/biq7CHeQ8YSuac
TgpQsVIVoTmrQkWfM4+qvnWRpGYvFj2nB9z07ispJEwrBVDaR4gjSEbIJfkLSWccxqFjyW+Ed833
Eaf3ezMbQIphlWMlTsMzvoXaIpMMPI60DVFLWFYBAmvVWi8lgutTPI3dsDFzHpLPzTqW8yntl3kV
Os9tVbOm7Rj6tv3c+HBpTVq+NbbqHhTUKIh9CMuHqBjR8fRNuMDNNyYffp1P35rO0tE6jvTC4+IW
RnZDEBybYorRN4ci7LI1429C//csP+qlIIdZWC5IniGmxCBKmh8q8bWH1oZtb5U19QLK0YQfaUbi
bO3aSfOYg9rZqwhey5aDf3jfxVjhV6LEH4vJML65wEQaYggm+IlRxk2Kj8gijbTPqLbaKTOZK2Z5
96EMBqxShspSDCt2Lq+R9iEcVNhX6ZGEBecfA+JdV5S0WewkX9uvSIKYXUs6rP6q1+FPvH0WXNxl
2fQEDikJIhK3O+gvC6YaqIvgeAtBSm1QzlilpodfnhoPv98A/3nxGbur2yu4VPJ49Nd47m2/9usr
oAJ0aih5hQ4WEMgPkRb/w1f407Yqbgfj1i2vUHfrnN8B0PB/5xU8wfaEEhEn9P88Ky2cnwrrpuSF
G4swUVeov3gF549g+QhvCLu2CNJkxAPR8X/7818+iLQVNJMUmFPRJ7zpyulBPGNhjD7dkET2WYBx
AsF1k90hp8mr9PJk67RhdbWJ0eJLd3UR7LppqD9Nne2BQUxBM70rexT1gdSTsvfUzVECLyxR1Bu7
KvHj/OsPmnn2l4ctvwFXjx1j/gHBz0b1HyozmhImQhdi21zsi+i/R6BuvEZsG/NXC8o/Zm1+f6Vb
Bv82OTMoiD994JaHcCIqC6D2DK02UsV5DJdH2myWzb/+lf7zF3Jjdnysf/ng/3jtLhWe35ycxc2F
sqlp63NN88Z66/1fv8w/vnOhw0DuUXPCZ/8PX8IpqCDN2LOzEgEgyxvStpLR50kGBwpe/+K1bpfq
36eU23sXUkHIypf/oJ3R/dMXHi2+x5Ml3dUQTUcJngCKGiDntaPPWfj7FE0OLf3R/Cdf/T832N5e
jF+Kww+ba/7bvv3iv1zUZSAxH04ZimXtrqvgTQB8Ds+0qq9uAL/xiYBRVF/ISf/FMEbF4B9vbL/9
njSrEPHyKOsQ/p+vRuO1CqomXq7O8YeX0B5Z1MwqrkJgv5D9pYknd93MVUgqwaIEo5fLkwuRfotP
umNvRqN5c+BBn9+TasCJUwatzFDdEpLwgT9Y7y0FGHskBFGvHR6J58Ie2tc5drha/KHoXxIWMp8J
fsVfkigooFwCab154G8IEDuoBuJUNeyObe4GAHu9tFUWzmThXoiO9ccmYrpbdYEZv1atkcGO+Kp5
DdqIU70iBIMPVUdPPphx/ZT2IfSVtPOW6VSLRLjntDXiK5GM/AEhH1SP5SYd2YiA/KloQ0x9bs4y
0CUyzN0bQ+wk5BDj0I1ZrKUz6LUNErD9bHSQO+chap3gFE9p99wtRjXHiS3Tbm4t/T2f0/7Bh3Jy
rJ1MHuowpXijr212kKjlBDXa0VH7kfTy1fWMHnkGx0DBsjBCQIzGxvI2fRDCKwEr2n4t4EXm1A8s
LYPnXNag8MmZEC9xuvpaq3n8SKKhOXcpUbKs68Rj7OrowVZOs2lCL7hES4Jrc2ScWqf1UBSsz0Rz
78TNWO/GsRfDczrd6DckQjQCd6nBY2tLpwbSvB4tOJewqYN1oXFa7rWTQbmuyzCcN27RGPI7ITY6
nUflZ3abp6JrygPt39hoI0W4w9Pxs5Hcw4kwJ7uqzug7Hlg+F5x23lAEEhasMebzGhLMhWWYNCc+
TGenu3DaTFAAT0OTgnoQCtYTUapCvhi+NVurA/y7kw63j8sQl6TLHXbU/qWnXnu/wEd7a50FFha2
bkAUxIk9rmpkuQeGh3DdabS5XVAEUJs4tqrr0I/LFk4GGiWMphwjHZzZp6GfRbubEppgzjVv5X2c
Rd3RIMnXQNRnM7+UXDsucY+iw3OS2TVJHbYg1Nm/9F5ebQfYB2fVy2ADb8LMB183XMuku5toR96R
vQETIpSkXoTVqTNjVuxZMZoKtzTWC+ee5aYuvhGiC+xtMtGNjh83rsxzIPziQzdW3JzdKQH8Kxd2
IVPcEIuZwXG+kLhU+aV3JX7MOJ9Z6HSBKr50S38rX/EGTb5m5Km+9ziTTeu+6CuyabYKraNUIhg2
DfPlJ1nGitSNg1neTdx+J705fs48ihr82Rv1KiCl9uFUHkw0azAHazbqYUJcYXz22p+ObbwDGztn
lxdWdCiUGj6iTpitn+YAFeCJglS2iVCpTZ53g1nR7jQeNH7LV50ULHWlqUW4KtIh+46qHz0lrMis
tQXr5pNyXYoEwrZaPuKsoFbNJ2a2C83IThenf8pXlwjeqJP+nd1s9EEADD8xHSTu3gr6/mEc2NWx
bEXhdVRXn1Bsbesj1Jlr72EJW9shJQWxkR5o5U3r4PrYBp7IDBxmfxj35VLpi7fMnxrZZh+1quXF
lsXyrciDJNqbuo4harNlgDVfs5LZT5aDTK/aJH+dKb2h7oCk/96nFUxh4PC8fCsqVpum74hYt66J
nyBaq2Av2OhR2zigH91nIc2vW9Lp+bwpfdUvF9/LhbPqrJTVTO2DtzwQOF3Eik3D9MgJ03RXZRMg
fasH38B77ERFaIREQ+tthMyxihDvt3YJDgbQo5MzvfBzyw2hYgP+dRpbjCZ1vB4wwnprGZgs2PUj
HWdntwglRlaLYQyzJFVUxHvMHpir3e3DsGi+Bw3a2Iq0DMAKOCRmPcw0AoRVnAMtENp6guRbp5DP
acZYktp/lQNhAhh77SkmGJZumiEFHRj181vU4p262DoXV1oOJ1JpSpQAFQA8PvS0wOwH1w2hVmF5
WNFLwwIqKJfW3Yomi9zXKurRgqe0PVcqVQR8ei+yjyxnjdqWzbzgv6A2rTXPnP0KKAQCiMkuJGvq
PYS9p+v3PukMORyE7PzxJvcjRg/ihETd2F9AD9iAinK/8x4M8+Ols6vxkRPY4h3szjjJwaEOYJOO
8IcAHgdPsh0c1hBBOzvrCIdmAjekt3jYdfMUpB+B4nO9C70BLRrhYIp2xbDY6WEy3ey89WXTctAK
zHQm/JceGt3G6XUebRzcHMPVcXasBpTtyA5Bmj6vzliL/HEDLylmA2GceDs5c92e5qkGbYISSxTO
7ll4rIeE5S6cOguuFuumoNoVGmYb3+9oKc+Wz+Z5VaBfPGHmVUAVy8AJDjwb1MFHeKnvVNzofS5S
/1ONI7peFYgOZpfYY39YgJN9Si2zvC/cAMIdbgoJhisC58bddjx2VQCmA2Ap9VAsT+19KtTwQGfs
GF5qGrcoOhrn1N6VelLdqplj98nrF+rCODfuYVOxMO5zTB8sQPNnt9SYnRQA/6BwCN0OUY3DiKli
H9bFfIN6TYwjK+XjMvMh16P+L/SuZgtbWkwroXtUYrTtSxkHhlCi3STyyWs8CO7lMIrnOvMtOBsx
n/tKCxWHd747p08093DvMe3ivS5Z9sRt2sZ9IEaAl10yDcV7WaaxuastvMahlh3BaZgWlzzVIDEa
NtFQTWHpIHsA7wG9JV1+6kWomYepiDAJtIVFg24BYZ1esnWzMFrhnYJAiUWs4ns3RgZNR5uy2koX
wNbKZhu+dbtB9l8tC5IaEChY66nbioPnEwm81AkGlUMeuRbeDAVOmMkzjS3IT3E3I9nYvjZAgz84
yYOHtD1TvBlQqDzG6EeK7gIaseqzwqiH4R5aa0s8RabHIhH8FWpc/PclRkdfRWnf7EdbOIQ2LFjr
B5DguX9Ml6GUJ12WAJo602dbt9Zl+mRTWDVuUPjKbh0tNaZ4S6a72A8WJqh2fokA/43PAs+AncOK
AkmkSHLP6cak7qHDHH6XedRpJybOdmlfdaxFg3SX8u0n8TYQJayWaTpMAuWtinzKEUhqRpeSjIb+
iTkiZCtGmQQRCX+vK8uSPGtLgKlhouvxcaxNhwOKfrkYVmfY32WxFJ/rjj02N5Kh3VrLOJ9r3eJD
iPBlVmRPgfDs6M/2qneDfgKCiuoPqs6a2b6wu6N2w6Fx7CLmvnGucenhWZ+GuPpa8HC9cd3i9Hgj
txaUMZngzFY9eKBZqH74rXjqw5Rjmr7FQrYbRy9xwSMtCD8n0Kx2mdsu26oxwHY6S3y2Juy8WCRi
/Ti5DliPGlfG2antCNEhKpptHJua4p0ii5xdBHVnDcZlmdiVMy7uGpxt8uRB7P9aUxRDss2R1meO
UXgWvLydredQZhFNfktOjRDv/fzRs0Cdvzv4Iruv9ILZ+W4Ia2sAiZir+tkvM24hfdfeUhxxxqyF
jLvB627jiMdGu3VcCFcEvaZsPZHNfRnmmnNC3Yr5BP4qOVo2Zs1VhCc8utwsYOsqi6GXhF7X/ZQe
6ekIZXM1FeVxLsvzMBDImSURNRkHmd7QlGsdCYaD72my9FDERXJPS3D10updzygP2zpe5fHIF0BM
ZHDuF+JqI1+pmKUrc+SybNwlhYOr8EE+wkzFmWkWHd1FHVRpThn+3SDID+CKG35WuV+98pWL9mFb
QoSJWxxbt928nfLNWnNrno8GB6c5+UkGkX+ZIOJsuf+n3wKvHeiFIsXyOrgl1T5FEyU0GBDQtm8z
qsCQms+UH+KNHd8oZmBd28S47supr7aQanRx42uojerLEt4WTt4tOwEJgLlrnH2ipgQuzbLQOlCx
NM5xXdRiXxtJVaSpRlMcLZiIzlEVXSovURU07srnon3PVSgxoVVTS/hmGRoqOIbFnJvMcecjt8Xs
yKGKdqpKu+z38UTN33gaFOyfSaXg7s2Ec8J2x7mL8CWvKvtsF1SEZYq0x0cp2kCD/Esz8xRNHiAP
Ba77YSbd9rUL9Xh1WZ/sk7CESdjEw7RyujJpLtRxmncx9iN4HjkZqDVyCHpum2k/hVvYGQXNVajo
4alP2qJ+6WWEPNnzeYbbDnPVu8uhuCSKWI+ADyr30ZoS/SXStpi22RQs5zQT/Xn0K+9jqh18galX
C3ldjMGT4+S9yp6CRDjka1ovb1buYM1na0xns+08MVEf1FMS6o14SjiblNMq7QJ/lbej+taC+7q3
LCX1EdWx/OqlXkfNXEIeRMYtBkY7Ka9+B+vQt5nPWUsqQlRuTv/oQl7sU9HTALrG5Efv5IhGTziL
SsSbvWLg70k08EYruHln6f/gEaDD9uIWxmBwwhG167XPzBBDv4AFyv8EowLzYuyp0Cyqp9ae0q0Q
1GEM+P3lykgR7eMxS78UqGsv0FiwncgEokjX0/TZKC3ebtHSr+Rly3sfLWpbTYEWlAY1yWdHwU2W
2KfOkZOru2xpeNmpTTs6eTIzfgKZm/+smgp4J3jGaR972XwXjDPn8j5QE7ASnokbqLH9/dx4zr5k
e6tfG8+fT5nOMGjZkUNhZO776brC5r2uTfAt0I51LdHWScemQj4ykjafh9GmBgzuACfZRd/yPG6S
EoKfUyqbxt7npMlSyDmCQPT3wTjpS5mX1YUr2qZXwCt2/Ojdo+s09ovxqmcKhJ48PMhk29xcxFwb
la03k+iWn9xo7FMBINHbJWRmjjPzO9HZRcpPBILabM/f5t2VmYtRs1Yhtu+xcb+xHy+3RnXN0Swh
1YSy1caG3sVZJCGw8Tnqaov2yhaNypr0QOGSpjUHn3FCRUfoZS1Rs77RG0Bk0ZtllcD6OEm+A2z0
mqOj4f+tyi6Qp9wBkxID24tXYxqUjxa5gM/0DNRPQWen8CrSCWTiXF2MShouOju075ooqA+Qecon
he0dt2Dkr2VYNfe9zuNDUMa4PCIO7yvNeQ8sfB+YL8OAGaoPHR0c6CnxkXXsDj9ulomSRCOFD3uX
B4q1MrQhcBLpZPLaBVO0X2zH2gQqsdn+zczfNFlQFKABjbIkOKopxr/XxG4PLnXUpxpS+Av9KMVj
ZttsWIw/JZAF87pVq9q3lg3VR+7zUBlwx6OeJL0+I9yZLp/LQ+MkKBawO9ddwqIeeoRNbNtYPHjC
mQDUin88lps6q+CSKUHNlJnjgmM6hp+cwKc9PUIAyzgmd+riDWO/iVrWh0k2U3JtuK/50Drxsju3
f0nHdU3xBCV5+5L7x7yy/Srdue0cbwxvBLHOwBkvdOApvR575f+gUb7Z8qSXX+BRrPs8Kp4Sbbvj
tV2wpt2G51c8r+FzDZ1rYGwNh/LbAl3t0wx5cNxZSySqB94Ovj5TO85EFaemXfcDNEvig7V1DzYX
m6m5aYPMARNoS89pwvmQF72A1pza/keTe/QCKHTRjXI5WOxyTOgw/FTlbMVcingT2x2IvUwlxNhA
RtA40I3fqDYBKOgFD2Q4yAJoOvX4CS0DT3/kqxNawlkDG/YeNObsH8GMMjWDwXXXPRHV91gm3nui
Z/OECMZZEiC0PIMGpYy0iTQoANmVHKGzwWEZt7Cw2Zp8yZ+TeCFE7+bhNrZlksMaccKCQjsugq1i
n0RJYJh1tMnldnjxR5ao68hV6ePNxEl0kU080y9XHhSF1TQ+g61ftW/WhUUeAAFcg+KoG5b8xE45
qOmLqNp8G9fW934eEqqlOI//wDFm2VvsW/Za2kDj/UQtZ6OwM656AlLZwUilPwCxeHsRNjS3DE0+
H+be5qWNdgl9WGJUj+Bc7fup4oOLS/Fb8QRk6Rqc9aq2++TOg5vRrbrOczBnSr341zbXL007UAOj
xusSkcjHu5+DEoWT62W0H6mTv88eaXIrDtBP8Kwqj3l8Hyp/eMdwHoYn+C4Td9uma65o8jPjIdGb
1eSk2dGOOMdyfuqCN86G5mSg5G2xsk3gYXFFfm8ZKvF6xlG9AcepOIkYMWwi1KnNgkmRhEtQjm89
c/DXqgEdzsOdo+OWBoUMClgEsH0VCs5kVxk1Mj5gHs+pTW4nPNGMnd01M5SB7xjZPHddLLN8pZIj
szc5Uj8NNCP5BjW43Dhoim1wf8XY9e9ct2p20diHmiYjzhaYDnzzlbxkTj2cDoejk1UaED2z/gfd
3RTvEtf9sFwvajehcewTvN5J7Dg8zGafd/E9X8vHEmg6CQ0vJt2NPxZQ8eD5u1jnFdY35uR4FzIP
XduyJ6SZJi3hMNIE7y3UfYzUmiV4FdfJJ8WRJ147Q4Rjljy3egsQYUnXLIV2n9yGZXEyFt4xqPn5
d8JYdbJRRcTY5I6OnjeEuo0mY+8hDLomUFe6uKLvCJq46utHsMU5UeUpcu5nP2/s3cIqvtqmYVI9
u7037HPl5D/dqpxb5gScddvIAh8lQ0rBiI7PcX2ZixIEewKUe1l12pfsKYJm/kjbCHcmx57pzUvw
W6wSGtfOsMRGJKWhst2js7QChxKt1yPQY3CDWw9MVbkaPBKlW5L8qiClns3lVgFgvkGFrDF5mSqt
+k2YQwPasWBOyM47IrnSnRqWZK5bIGWlBPZv5b0DsaNOQahmNfr+XWYHMT10yocFBzco/2Yjjo/r
EovopfBk528SL51DGt/mgjiq7QQfWByo0WmZnAJqxyuqKRu5lI+p3UUvLQx/ily4silNGPg58B6L
8hib0rLWykdkSfHNt0HxQF24FcI5agakf94ySmN1B7A30+aWYuq6jxGZbvnec9Aiis/ce5TcA6cD
LA5KEHXrOI922gRQa0tpv1i3afeQeq6tDzHlARBXpaQpwarvVRLo58EufXTzTtg/ltzNdpO0J4ui
PsgLa/rC2gGPNr1AFe/7bnJVgAJtix2zSX71xj5Z9qA91KNOneFgsBJwjFIxrW2JyB8Y68yddPWY
rTFJ3sowRMj/K5iS7xLisAJ45pcuOR8/1fRd0vGyF8AgvbMLWRkAkE7eoPCLTZ1QbnTBNtPMnIRR
4Z8Ghy/2OucifqM9hZERJqzFaADU9E0NM9B+MBdVBiTNMlxAKfop2ZC0eMsVcgD35sCSq6pKNguZ
wwsmWm7MhDeomCQ3xjFu+uDFyoT4W9Q9W4ulXisC6mzWeGL98OqieKhqaqck94p+PwZRRFNbAF6t
phOkPuOia597eh0N0aaSsrkcRtnPqufkuhIJzduUwmlt9q5YZtDXYUrvfLa0EdE90ssHOJl4X5op
zGCql57FWzM2eypPu8+1P/vXBKjTUcS9eRauKHi6ViPVuD/itrUeazB2uyL+noerGT4EMamgQjmY
GEAr0hmiIZVZ2uKHtk3crcepuBV6ULbpnsuszugZzlq1zYeKo5lQXM/slONXVMH7MaPz0vbpQ3PB
D3a0kuqWT5ECgr6fBg4abXGus7k/6CYIsanoeTjPEiHkIhKPriQP3JY6tb3p2+NQSMnKgI/6zsPJ
PW7lMMKSI3Y4krtyFis9C0xKzbaWS3/xEugCOz7xW7UoR4rqXkh8KS20g4bSsiJL+CGzFIF+ZmuF
o0SRWWdn+NTdHrppH3HlBXFLVUPEt/sLiz78/lo6wIq4Ur0tmaOJAZN+hBddF/J+DCWTYInuyFvF
6Q0cxpiW+yKseC7I7haZMLmai5Ntj+G7XTr52TK1nu8pQxiI4eC5dtYys09pDAFvU5umc1Yl+4iv
pd0RIFNqqcwnArIpM2AMvGuvWpeHrcrDZjsSbmVVh2rz2JpxOWcxAdJHyXqO3yzq0+rB7n3ITbnT
y1NFXwoUfBlar4tuxb1IU7JtokY28kt6dLZSLIJDnRM4DDpxMF3rdgk/ueImhadWHzigpqvgwrWU
7JijxC6e+0GeJqKfX5k4eYd836YYhF3Xa6OHhX1O5eLQ1vUtxuDUUdRvijQtnJeOUQzUo2vbDcLi
MvB6g0W5NF9tXKxgQ+dVEFE8uqooVHlrkqk7FCGPVOKk1fyVDw6oUwhf/0vJr70C9eNYzyxFK5Yr
RL8WhLvQfTZ9ZN1ER4j8pa0RBPxCGbglg4bEUsdpeVjStlX7VPvLS0EsAwKjmabXfnbhbsype5mR
qx/Zohdf5I1FjL20Bl4GSKM8ZEriApt8Z4t3EI2yTmB+br1KF8/SngFNGjK2ywZhIn6uKeXur1VP
KesTCYMQAGVEQ+EqGSN7prcwaKtdpW7ENiPTSjCNhMFPC9NLdexNSy6hrrk/ElSq9DEbmCG+tixx
5lcrINv1pBNCm1yyKSjjefaQ9P1ImddxBMROf00uX7WZYmZkHaGis123qLHOkc131Jxb2WOfUFa0
yvNSf3bTtD62tEccvKyhgdkrquUt166H73EqnzO/RVfyEqpq+eyCAbVtgKq6KrAAK0rRTCsuPcj9
/K70CQI9weLgCi+4tsKzzyP7CBHQzk8FW2bOpBnv/mompP2BgxMQVGmosnAx7T/mDvdhiKh9/RCl
oX52OfaTsrXGNj/By2sf09QGYGQcR+7Ir6SfAwYhvRqnBK2xEODtdKzp7CgjkJhDqvORPiQeLmtS
Nv10JpBKUbbtpZPeNNOQP7i3MOqx8pOu+QRRy9xVEFo4jadl9YlcIEZLYev+pfcDRZ1ECHPQC1oL
sT9vTtHSqWyzxBb1xMQPIKTNC2eIdd2VN+xIS5oDQa965Ge37A3A2977Bm1cnUfpqwc7YDBxPNAo
bTdnVyoco43Lyp0INjW8AbIJLAyfzUFAK4g1w94MfKKG4GgiqoC7qginp6Lo2XyGQjmPhRyc755o
42wD5G+8geYj53PODIj2OeOLWLF6DA+a78uRiPxwYecWfrHbITq7kecjqysBDk12Sbk3SpDZCm9h
FscrxOPYOOPeyQNi2nU+e68JIQfe84EbUth3Q3YYOBOztaS99eAMHoesXMY9GWaTws5lOfGTR5aN
cbXFbU7atvrQg1LUWLESb6YSVyGXFf2XtC6PzUZaOCFXEsPs8NQ5nfOg8yHfkR+b7kQsnHeCzvaF
yDYAsJa/itQfzCCZa7/e5h0rxMoxhN50M3OVeHSJjkYE49YdrSI6sfqZPqEUyR2TM6i8GqbvWblZ
eg39NnwTQ1CwZnCGu9YM8SFPS/adFTtozit2ioDPYoz204TF/3e+S8l2BHfyUKgBpYoY8bZLaYAi
oSruofthoQRaGIHXSd1PAxUhe8GlucXTGAEMSzKn/pmkzH6X3OB1PKVEh+nnIJLcHRjSccBmpoCk
aJL6ubC1+eJCMKSvPTCaqR42qPtAHXarD/j45KnoveAwxcy5K7+awO37wqqfZvwNrDOLrvghnGT5
7GifzQgFwrk6IFfOr90ienHN2ADyXnh1mxyNO+C4NXHuUjNC3CkRXqI2bl+onlxNSV9kClhzhZHF
fjJomExSqG4ki5xR7gDDuxyL+spZp7kLcHOBPLkNxiHsSMrmmNxGeHKbunAXeUxicAabeghba8dE
ASKpYkd4kFW6VC9zDpdvpEHk4jDXxXQGcZfbNTzSzvj+BntfLbV88COGnDkBCILyaoM/5aMlVhTc
Prhdohmq79E5o/TLuHQOXxTl35ZbbBE2KbV+1yGnk2fjzrIf34KGMStOyT+tks7yp+PgLB6qc4SQ
xle84xBpLfYm5DZpQVogjZmx0l2qfiQQ2+65X5QPCXjl/FSmfflEMJm1PB/F2ffD5ZVte6rvcmEn
Bfqhmx7Yf6Z0VeR8r8xQ3KV2gEiNUY/kxcCcXuxCaXGE5VDP92LhDaOYiOl5My1WNwGfytQ3NZam
XgdNP34BsMNNK+ngZemmj6dNyX6LJvOCAk0avoR8GnjVJ2+W9TnhNnbHESa4h+uhHsHc5AVxRMnG
gtqSXZyQAk+ivhzXy9DGt5m+IqzWaC/cZo5fH4aI+zBAASGeWJwh/Hb8XQ0oCQ/OOw+b8dQHwXBv
uhF/Y9UpN90pOIXlakJZoDYlCUoH5wWlC0BGnOsErt89462D9OsGORIXMfrmweplyXJn5KvCpj/n
rNGp+1R5Pt8NKAsF883ZTrLlI1GleVYQ8dnALz5kh/jfSTvTJbmNZEu/0MAM+/IXyKWyFtbKqiL/
wEgWiTWx708/X5TutDKReRPGHomiyJZajojw8Ihw93NOO9VrCK0Rj4DPDY3kwqHJ01WKtNuRuVZf
TW7eb7Scw7ztGxplB5RofrS5j/wS2w7c2lAMyRoVus7mijbq130SVc5bOgBIz4xpgPuDZdEgSkSB
EA4vqQA83sZUveQ0uY87JmjDNUFBkrPPapOaqW0CwAXaMz7TSZBW71x7KiR992V4ZVRh8qcGsiRt
947WhQ885e1u23KfWWl1au5hiIIlx6303N6vRRnXcEsTpkFaGYz4iTCQ0Lkk55wfYwGX6dSoXy3I
SqgW9tDDaaP8jdY+lDfAnsJdu+Ilw4Wfk7vnETsZpCOomaaE5X0X+9SHamq6Tk65RhsaySS1zgUg
IdF3Cx2LfgtaoIQvlMa4ryDc9FddkyG9ttTww0aVt7qq9KGoKUCAVOW1qJCZ4ouH8Ga06+HNmZLI
3ESOWclQ5VHxhdS5rYI3x67sj2Cc1GSHmgNpJLoTKxik0wSFZqPIlbvRqbjaQFc4vjeZHv+Mhkz7
UdpdLdEMltnfQzqboGcoi31FNT+wP0LKFw4hnvoLKVRk0j2JnmpCl1RRJgI+eR83I1AIhb4MoHvW
WExXoCecR1KYtIGoARQW3R4SgS+JL0Or04yxwYVFh2L1fq+H03WodMMvmXP1NwzM4eh1iUrcyR1V
+HlsD+9qoejPYykpKVX2KPKvxPXMolpIamlDPtsU5FJwyd7Si5apMNTZ0BlEqtO8Q8Xh38RDmFS7
vO58a9USqEc37igmA7RQRaQOOrIH+yZw5FWhlwEMh7pmJIhi+eS+k0CqX7V20H+GGRd8T4MuhcOE
o7W5jnzkGnfUzofHJpHafPt/mmHK2qyCZbeOEHZDQULv/thtrSEGRAb6CSIPewtFc4y8WtD/UOOm
JAcry98ut9uedvVakDrR96GY3KJkGJqOulLzXunqsBVkL/XTGKl3ezYu6oG7y1bONNpSi5RtCqE2
kqv6DHskF6i4jQ0EzILIR4ZlG/U+J/9CLbfQHy6bOtPr6uiIZNBjbxjotc4GRH9WkULGBIdwyItN
9l/QKXu8bOLMnAE9NMnyaIxHnotwGBqEJ22CCa14LKyXDIU/Z6HZ+rQLGlCjLGv0lxngvz7BXIfN
wmFOL0xY6hSl+1UpwcKYbGXaZKdQW2gPtk96oG3Z0BVOcwdybtD6xw4AEz8cMhFMpyMiNjFpvT6S
eSJcmcOvvX0dQbB3efKUk+Z++LsEoRY9InSRmwIKd9gHnRdTUtFnq7s1tNsdyUNZuc6qbeTcxRF6
zuuOcq+50Hx9umKi7ZkeNhWNMWCes0GqAUVNh944uCuf1Ly96rJmo7XryyP7bBc/bicH2EpzDsul
fJKoHY9ssNAuKyPu0KgzevXa3HarYSW5KM640RqZ8pW/gnSWv8pV5zVriK5WUBu6XAxdWC9XlB/W
1grWgQUswumO4LMU0gB0f1umPnfXwk7bqDL5LMW5H9rXxr5dGLd64kIYYGZVVQHZCOTheNxSGpCl
toHtlGsxbggsVvCbeuSC3Mn9d9zg1zwqpB79Mat/Rk2vpResfI9cqlcs7CAFTZXj5n7RbA/ixjJl
zf4HV3noZ0pfpL4NXQPEoruIogTc7I4LV4D5XG+UL/6VtL8BfcsKfA3d54+lSVdPdvDMvNh3Bzu4
k+Muh/OFaxRkAXQsPNqWl+2+30MI7gI7szM32vmb4uoXrSxu5oLHHN0/yF168cLyKwLFcOSW7GsC
FYAUGthNIv3xl9Sk3a2hMk1XRxOgVFCmzt9iw/SqER5TOLM9qZBcrfuh1q81+RRS0rsotu4uO8lJ
mAGcApKHM0Y1bUVV56ihfA8awIFEbNSM+zxEoE9unlD1qj04Bx6E7DcVqC+XbX5CKmYjZ8/LoBJl
w2bjCxc5WAMzdWjZDRVqK7HzpSrfip5LZA1XWy3ltxAprdve/EIdl9S2UdEeqzcPAxxHNTQWEGGi
XRvcFcHwtPBVZ9aDr9IMzhAmA9jJ8VdV9UixE/SX6zc/80K/kbm6G7EOgVB+Z5solQ+waGbtVwdp
BskQpSXtp6orC9iXswviyOR5AN9rUO0ef4WlUuQNBlqtyz2duoYE107q9mWwIkF2lZC5o2ns1+WR
n9wChA8cmJxtCbWCmr7MMFnh+AaJMliUemq0bdVf5eFCyD+JejNjs7UfjIDG+B5jHU1V3POof6MD
sXCYnZwrGGFnWYaqc5ixmMeTSB/tCO+FZrnyaKypNW2LhN5snhCXJ+40loD+hh3BIH47NpDqYzOB
JQjYG83nsWc/jJn8B81ZUmr7+us0WfnrZWMnE2fr4O4QbQItTn+gLKL9waZRjaqrjThxIDX7puk3
sbkwmHP/fW5OuD/TRkSYuX/h0Foa5PSsjVP+syGlMfXWwhBO5oshHJoQn3AwBCmG9Sqg+uPC8rvi
KQoliOVZUDnTKHF5sk4dwNFlLrbcnkzd5Mp5bKnYa6XUQL3kQvK/RdwElpHulS2/cKk93ayYATkK
8almgowTAz4YEFxCatdMju9aymsTb9DWgAJNRggPQmULNv3Lgzrdp1zWFYBqAhYHQm42qF7qwsYp
EVrJsOrqUbvr/G6dDPvHxJnWXTYt2DtZLgt7EClA7yrz93koihBM2ieK6rt6/rODyjgdmqdshCMY
GZzLIzuxBBaODcSgHCYRso/jeZREJTiLoZ8Ka+uRfzO/CrqKKnes2auwkRc8/eQGwo1IhdOESzzc
DsBAj63J1VC1dLsS71qv1p8V408P1grt3jG21vvuPev69eXxnbijsKjDYqg43HiMeTxqUY1IAnhT
IGhDpj2CisD47Y/J3zo9TBK8S/B34h540Nm4SOWOqpOZNHIMX4bim1H55L0W7gtnVgobNmulC5k7
fRYlKBYXNnB8Hj7SrU2iTK+urfRtbF8vT5giotnRFYEngc4NkWqlo8L9MnuZdo022koKoSjddGhI
yfSVlVY57ODui2/G1kCgoIdYLiCfW3ToM4xAGisqpGs19ocF7zzZdzbPVZN6hIi6XNZnYauvy9SB
qwhOPFXvac6hpwXdIe1F0+EpJ8FEsk9HAuzyDLC/TqcABKOActOdjp/OprqkG7LTSiChq9XqZrW6
W93c8auN+LHZuJvdznX5291ms+FX7s7dNu5uu3Wftvz0//4wgZ/8dJ/cLf94x9+f+Pf4d9fin/OT
J354/LESP3meu/IeH1dX/Li5wtZK/MRfHj/EvyL+VfGb1cfN6+PrzcdNsSr43c0NPz5uxP+F77xZ
2K2nHqfpMmQrhgUniQ0dy/Fu1VtSx5RV6fBpINirfqnytPGR5jNfLk/46SprumaydwAE07Y8B2wH
cGFOVUPXcI7XdZCZNpFxs6e5C6azwvlz2di5QbFJddnULR27s0HttQ4ZI4fMY5IWDwDFd+CraTLu
bztVurps6tSNNGiYTFVmYCY3CDHugzMKPu64m1Brdfcp+o7+aw1/GAlCD/jDOmt+0YFw2d5prNMM
7jlCypKaNRvn2F6oJFoBX57lwnZX3cj+Pl3RooBMvLTvFsLqaSDHlOMYssN9xeAKe2wqqs1AN+oE
WGKHXKBCsQGq8XG/GkYTGmeqn+Z1gJbXDW04rxZdOAvx9nPqjoMUvXzimkFQ18QJdmy/M8IM0YI9
aXE3d7//86rW7mmacsc1n7LtNuBQV3vvd78BX4BoyDOotm1/07ut+1qsZPfPh+0FG2s1XksLu0bE
pPmnaTy0SXmIPaOKVTpY9YkOTYTlc/SZtJo6BawA2tId69SEZrBRxGkAs/PJhhm6MaEhrEVvo3Oo
SAMLLq8vu9JpTorn2KGJmS8Vig0hbtXhu5GSXeWdNK6MMW93FQ22Xolg+VpTso9EqDz2WXqvtXLp
Xf6EMxtVBB5eq1Az8T6efcE+9eG+hTnTVSjJeZCb3OZoeurZ+J7CTPn3tujYggaKfCxP8dlzAkTG
SNmEpxEavyvUB2Xnbr/ntlX/f9oRZ++Bb1Rw6OaDgh06DFa9cucLNUqYacp04bJwzkMcRTWgzpY5
PuXZ/iihug9aha6XMlceyyL4FVtLfn4m2gBs5rqjkEIRrn48lj5M6ClOSSVUNP66tdZ5hooMdGiU
C5tdEbN/vKNYmANLM08YoBCww5xZa3UQjtHDhOOFvxtJp2N870kVOeH2R02fP1q4l/1CORPCMW1w
/lEI4BezQcYtfAe0MBJWlJcouKfVQoc8v37o1a1MI4Me3ebdtTxA/LxpqqewuqWxqnU2EHVO+Y+F
bzk/4f9+y2wa9LiBGF44D98y5tug+ZLL3yF2hQ31FsC3aWyj4Tn1b/y4oyFlbSabcVy4Gp1xK26G
pkpHL+lNbX4jUDpTy82K6SgqGaL6tuC8pl/t8kDPbHwTSWhEEYUD05N+7FgtDflwT1AvA2sIR6Cx
ASvxG5DyujTDvzclqOQ0wozK20dQ3h3uxzLoS72A9BsW7Oqti8bHojZu6K395aO0s2DrdPl4IUA5
R7GHUwGJtWNbUg9VPxxKeDESU2Vp/9ISFVYH59vfzh5meBCrMjUfRfm83h+EmLGjKXM0MGM13W04
7On2Af2Rj2tyDwvZxHOnsHjpU76gJYgnq3CXA1uOLtVl0cF7LZFOsB8LKqy7QNWk/i1tijJGu4N6
9ZpKpP2maygx0FwxcVpJkL0jdReM0Q5QvPmaQoJh3flV0f+G6c6ZboF5gT2yaITYr/K9wWOnmSje
buhcSP+McJ3S6zFFxqsKKP1BrlLnGpcZGt4jffdShBWQwUEzM/K7RZZuUekdaAIMo+qrZU7BSx01
8TcKx80uzob2t2/FzQ582BD/dbAXZY9/LwKz/dpMXd8DJLTB/0rpap8MgRfncn81QR+xrnN5eLm8
8p+FqeM4SZVbVbiYkaeyqJIdL0ee0bjd2nBxCj0FUyuuCwj8SfnBekJHEzRR9FW9QLLxpMfoMIRg
k/LsJgeab4F6UdT48fL3nF7rTQqOEAlYALUcy5g5vFNNcRpZku8qmf6ko+Sb1RV8BPVVPIXv9qQs
3H5PYxPjBuRDUYt3Gy55PHo40k1JbRE/Kc3Iv41rC0nDZlpw+ZNNTF1HPFRgYOXqBTv/sZFyaLI2
1uDE40m0UtrrqcFP7fFvPWdmZRaWRiiypi7GSjeCNaIe0cJNglYJxE1/G5SwREpBpxRm8GSYH+Kd
yh2hLSDRH6L6996mLRJVenRIgoX7yElMn9mZ7QUNKFzbOnXqSSrYwUn1oJj3MhRNpWjh2njiBsIS
+SyDBLHKE2X2vgvKUtVBytAuL42Oq+UAg6DzWDByzg0cmZqmwQvvzDmoQX4NDQr4X2AHdlDcGql/
2zb26+UddG7WaENwOJ9IgdjzmrdVdFKotF0KZ7WZvZjymCJpHLS3oepor8Y+ebts7vSixdw51L05
NrgNwzl27N1hJ0CC0QhoGUKErtmpsZd338yU7ujrVgJSa92l/ar2N5ftnjwmhVkIBm0NIjAO4tmB
n0Ng1bWBnHp4wy1YCX2b1KPsyrlRP9jNdZi+Dm0OonnxRnUSoQTLsgIJrcqjmUg9M1w609hEGkRO
AZB04EaNdSuFw7tUazRUh9AP7Vv7DXqO6Y0O6HHVxKOORkj0FGja914JXjW7Sr5I5jhtE6qbtEIi
Ynd5ak69me9jZgjssObJ87tQKsESIwpICDm8NMVbn71f/u+f3G+FEtnBf392ZGT7Gh6jUNHdXNkm
0qulAj56TPdbw0aCd6kCfLprjo3N3EuPMx08FIPx0T8NUAOhIU+nzf/ykE4TmIyJtg2Fxw/cw7o5
W1W1bjpZZUe5ZIFc3Xo1ku+a9lXKBrc0bhP1a9nf1N0GQJWaZAtxQTmzXjgx68SzCNvqbIiZ1eVp
qTWGqyrflGSV+gKHDhb5j2V4YbuukEgyjH7t9F8h19/4zp2t3V8evn66m8Q+0ii2E9gtkpjHm1gC
4W4PHU5NL9maJu4E4EuJFiSqlMhkFtJ9Cyy+i9nGpgcZpJflGwRiphbqjlWvP6gFmgZXpfM0jT5U
ND2kWNuOlp7huaf5VhbNSolXGuGmR/Fn9EEex896dTVCHzvYlZvVPyhSrBLprim+7/XfdfXs2Pe6
s41HeRsEntVb0J89t9Z1lmnPl4d+mrSgx+lw6DNvjiLLR2mKodOIJrTYUZFgb48w6tPmseK5shrj
J4Me7ct2z2yiI7OzRUffQZLSHrPduGl7b6iYx2cy6zhbcOs30cKZvbDA2iz3BtlCYtcB5lBVoh8Q
ktn0Ohlo5O48VWicjx8ymM3LQzyzdQ+HqM3uPRHCEaDPkLk1oMAL0BBXucdHEIxdNqOKm83RFfZz
BS2ef6CLRc702Hn9caQpt8XOOCFtCo6w8p+z9LdjXCvto4XcKIQXUwIu5q2vEhq+N6r2oajgXAwT
AA5qp0BRC+0O1esayJMkFeuFDxQfcOkDRQA4ePKg36sb4ICZCDrgG/s6BhSN+Afm2PN0Ybe/01Fx
BRrcCh6m6Hte8J5EABqOo2xwvDECxuE8khokZ3dvg5+srC9qbf64/JmnTwExjzwEeW5qFrfwWRDo
rE4ex5p5DCZ1JVmek3yNwh00x2pHPw0YH916sit0agPXKd/awm2HD/p6F2brrNccfMVsP6rwPlmJ
z1fIZKJ0/6OsFTeDZ2JhsKfXJAYLq7qDECecr4Iv/nBNOtmZCgCgyMiUj9DshdVOQ5w5jPau5axa
593Kv8lMuENDsFP8MAZIBJxvfXWbpC+Xv+Qztp54x8GXzAZMglLTtJovqbsJQNJVWwMkTgTTx7UD
aw0YfQV8lKTey/WTLG+C6cswftUl2NPRdi9h2o5HV22vKwgE0GvcIwIUgyMadOSp0ndQMC4KStvL
33zm0idmT5TqTXLpJwkDgBS9BYO4QQX43VchrvsmaahW1/p2yHTkm9Fk6lYVaQulWdjtZ92DJROd
ozRazk8q0Btm3kWTAcsbzFttA/H9Xuo+gHGnCy5y3kP+tTRbl8D2gcpXWAJgxMOApGG4gd9kZ7bm
wpiWLM3OAnXPovkJlgJNXvkclVMG23j6oP+PBsX/yp6rnj11/p29+TEAmtu2xpCwE5WCsh/EJL9M
kV4HeBg9tlK8VolNgeJN0hdF3qradRDd6Ajata+p864Vr4h98Zvv/XgHLIOK/H0mNODKdQ7JHpwZ
zuOCo51dbot4ROWCGvm8PGVqqW9ZIk6akv9lCCnWVBY4c+jzm0HbJKq+GWTko0ZrBe7ze+L/qhBD
8CCL3E5Oh5DAUg3rvOcffNAsbkyhXg6UHww3M6dNPhaeItNq7tzWaHjCAodQ0k0tPwAtcq3o789T
erFFIpD5gC9m5iZ7dS/1EcIGLrRPayeW7vwuXTdpsZCvPTdE7AgRF+7EaHDMzlMJmSXDsojAgyHF
ngSdlAv1LiQ7I8BvMKnShv+vv/WpFYJO5EjbJyN6FJ2d/jcDpt2SgrJBmNaEcxyemyUVjywmypB8
26VWv0GRdZ03+wUz5y7goq/3P3ZmA4b7Z4zDPXZieEWGQFvljvKqNeZKHVAdzY1ntAx2wKFvHZgN
AFA8mr1yH+n6xuiShVzR+ck/+Bb9eMxt4oB9M1jkViQ7EHOsdrJ5l9PnCDZd671K3l/D1dvuF3aa
+O/OTiGDRjIsEx4U8iDHdtMkNJVI2E3ia9gFPKf5vrCVxXXvkoVZPFU6mK/ljFneO18C623QdvX+
KunftOFxn1+b+ztdve3zpbUVF9tLVmebxk+0IIQwnLuX9VWZ3lD22qbytZQ9VBBmNVsp2sgQuF0e
6pmgRZ8wJMOcUQh9z3MTRsOr1UTwHbAt+8LXrxBHdPPMWXi0ngnmR2ZmE1rBFzdawgwsjV7Rb4XM
bAby6SmnOAErweVBnTZA8zI+HNVsJrllq4DFOKWS/EHZb6T4rgKHGvyGQpBMAxQGnIxenn0oOrIJ
/cKN4/KUgs6buWe8TxWUmDmM6xB4p3wPbcVdl9oLu2DJjPDhg4gDWSs5rpQxFsZT3dzH5vvkP12e
x7Mb7T/OgfzDsYk8kkO5HVi1ZJJcuYebQlqwsDSIWThL8kammQwLbRhutYHH5RBcC66gywMREWG+
swCBUHCjkkP6fBYxgpIWEVtmSepKA7oMZaJ9p5SIw0ITgfLhZWPnbsncAagLiCSJRrvZ8bQFUAoZ
dczKQArXjX+MUL3KmqsyHzwzhlTEuZcn2vIH7iRWSmVuK1v11h6enRbK0Q9H/yJrH7n1IWlQND84
Dcp8eb7S+xvJ+mGblQfOfOFOdy6QH32wuPQduJIgm0zh2OZQSdT6Xo1HMiB580tzKBLyDxIhGRq9
wimR3YTjFMHNLd/bYZsufYdY7dkyEYO4N4jXsXzyqrPaXPFhrzLcZij269B2kGeDAvMW/ZkQWGXg
INfe957uxM9hiq6V2U+hB/uRylEP/6diLW2AcxkXOsMcmaeXhczX58wdzIzEolVWoxmo8n5DgNc1
snfwx65VfjXtXTnUnmU9S7r09+56tB4zdyXFxvsWfKYbIv7sqmYj89hqu10CsINu0q6AQSVe6t0Q
MfFk8g+8dhaig71qw1KN0f20zkih9dnoVlG2NpLEawHyydpX21rEhp05aVlygddgmlW6j49dT88H
LTMHdqbRV259HadgeSVEq1f2l9S6z8bqj27unypT2l3epOeyqIeG7VmUDjokJpll8ah+aftvivrn
E+Npv+TVrokTT5pA+t2UUI+2xsJheCboHbn5bKZDta1JYGLapL0Dcfd+ohKWLURW9fzM/ruZ5jNr
mmXnj1iJOWI7OLWi8ZUuA07blWb/QBhTCTOXHKmVQzcgo2kMwUYGC/H4XMTNClR/3ryrDpnS1J2m
94XZP/9xpPx5H1DOmufb6iwr9sXITs/br8N4k2o7Ld10sPsNsD6OH7V/s0dvPVtY9HPpN2b+X7Pq
sbcl06RJ6FYZLuJcKAlB6RzypozWDWwtVb2yQZLn/o8uprG/orJMNcjyICRw4QRJpSfIDFTLAygT
k4Zs7Jt66fvEwp9sQdswuYoBK6Sp+/jzciqvZSgxK6berwSTedIgJdk+IP1QJ9/GacFFTrt/HFv0
vf7H3swRpTxIIXBiOuJouCKHg3K7GyqbooAr+Doqvnb2s2HcQXwSDi2pxzvouNBp+B0Pq0h5NIvF
Rigx/ZfGP3NZczL3KNWI5THes3baVem0gbfcbaOvquQl7euoqyRTXsqRL1qIuf9LqP/PZFizgABY
wRgU2h3JqjbcqW5Tv0DR786n8LXn+VR8OCFdZpvLG+FkxcGtUJBEgoyiO52Os5PXKNJRKyOIjPbl
z8ghdWl/lBFyfeWXON5Z6kKV+uQaJKzxapJpn6Af6HMKDk4zfEGD46ehn8WekLrzH+GacCnA3ul0
A2rTUt3gJFeEOS6NAFFtJIqQxTp2Z9lEvkKpHZvMm+JSHTK0fmNN6MwslaVOAqotoJd0VoMaEOC/
2b4B2+vnATRLrt79iHIZ2kZrI2n5y+W1Op09rJiwWgK5wOA815AUsO4PUUjKplZ+NUW29WGrHyQL
Vt2qz6C4treXDZ4blsieUO6nF5hT8nj+pjYbOwnpO0L0S1bARR9ZnmIuTd5nXupo1wHhtXSBPxDZ
ZW0OIUnVodrnUhp6N+97N3EDl6b+X2/e2ntcepadvCc44k3UewGB42rYOh5QSDecD18EWfpttQJe
sN3e1qvUpfP/8sR9zsxsSEeGZp7XayrqgRF6SLD/fWKzKVkBszXXGr/TGKT4a8+fN+/vqztnfXe/
cXeDGPj24Zfu3lKPXhnrYm2sf7kP8FK78Bi4b9v1s3f1+PFxswSvOd0ox/MiHOFgX8IonJCcYl4k
i/JF1GbRNlMKtGWC5MkyemUha3bqyMKcDRCPyE8Nahb2B1LVSg+lixe3wzUUVxu5tK5tZGSGodnQ
0rWw7KduDLSQJnZK/Jw1ZASPR4cYSgb5eRiRBm2v65JcbDL2N4UqPVxedXE6nC76v8OaRYHUl6zG
LhlWaJOS9t+hxlsnNf1o7XClgW40jVRxzdBYXTZ7MjyIBgQWkDwkofwkyz8Feq3ZA8WNIJ88EyiA
kZjuYtn7nBX6OFgwmC7I6c6ORtVH/L1voGnp61tDaEpwZ/yveosUHQwouVR4TOa48TIpC1nL+gTk
ZHtlcCciFF799WwxBF53IlqLZ96xM7RT0GppxTgmv3uFGXxTA/+TU+vvfU40vDgqGngUzOb3Sx01
01IRnWWxjSAw98pWphz2fnkswnFnDndkZHabpJdoHFOadmkuY86UABJNOsD0nvObFtjU/xMO1fNl
k6dPdcDbnx2AhFFdOelQ7qKih9gOhXJDjR7DXt3o1NKGSv6lKMHjkHQwT8pvED7SIlCuIj1ZiKwn
ocPByekuwUsM6s5zN6THLU07ISPRy13pNr31y8ks40eptYqnAF1fpWU2fr085jOuz8aCHAXcHiDf
ec186CETjs088qoY8VnTQHmOLstoHfRs6sumVHHJO1pSxsc1DGs8+EHtim85iMRhbBvQ4yiRNwYb
NJlcYDjrbHr1UxTLktc2HaDWvO1ogwpTMdXeHv60YWvu402RyDup/VL5vy1rZ/RLL5eTo1N8GBLb
FDJlg1/P9s1UjX1S6mZEvQ39A3BPMbcoJ6vhj4TRbH+XjHlkenAZQqkaSWbbXOW5ajzQ5CWt5ahq
/at9ZAfhdcXJMLrc/bQV9HfqYw/XHuXPbixQGpEG6cZGHlP3lAQiTQ9tGfqUy32pvbdWBCscnAVx
uxA/T12aACpQFjRq0bjLrj2e8wpNt2TMyDIgKxsjvYCG+GTu5Mzrpo2lomdG+d6hlp8tGD7jV9jV
6Q+XLWhDTkAxZZj5EtktD753T0uMVV5LCHQq6wWfOn3rkspixeB7Vyk/z/l2zHpwjH2V8cZPWawi
JOv46NhfdaTJ4KkHStFE69K/1oJtl79SGh7s5wqVyO5HUdzoglVuPbT3NLpf/qwzDsW9HL4UsamA
mM9mHYL20oigT4XfewsZMBTu9UKsOPOiYuAHJsQnHGymdiiB8NSYKH4BTkakE8mU7np8738O35YA
QWcCkwG6Cf+BOBfxhFksdqZyKNMcWzaJwBHa0vq+UWn7q1f1ElD5nN+QsqDyJN4ctMEdDyuwTDOA
j58jLCiuINteBYmxQ9JzYfpOLoWiAZdA5Aj35Ew+uc6o3SDJVewVwLduAVRMq6L3C0+eOvlKiQJz
4WQ+aw/IHacmoMeTwz+ppk6pTUjnnDC9VptvQaSiqkXJaeERemb6aN0hufHZP3gCf4lSCKVRhmRc
Y/mFE+sX2nvbQLJfLvv3ueEIcDWvJ17u0J0drxJxcAq5OsdeGn9XjI+u25jaRxEuXAHOW6EZE6y/
Kdhbj61EkayEbUQfcSDvmuljwvmC4SHqPi4P5tycEaosGCF443KpOTYTpw2XW9+JvJibNIVAY4/g
oh5FiH7G+UJZ90ziEJAgEAtu6zzdT85AithlbkVJ7KlhL7+i2uVQGQxj5XEYZSgyRxJiaDVLqvyz
zuh2zKBo/JpC5n+7h0XVekC+ptgTu3kpb2F+kKFslGuflF41vExhkP6iScK4QqIKEtGxs61vepwr
P/5+vkA9UdUEWknv8yyXU7acU73sR16rjyufJjDdya8c31ldNnNu9Q/NzB7omUrJFiqQSJANIqV0
FTSyR7ocEYzX/8KQDhTWhLIGpo5ZLHD0ErVTnft+u7eg0MkGXX9T7KR8Immj/ZrMkIvBZYtnPA6a
B3IpxB9KMvOLHrrOymgXUepZZrKT4DnV0Vqh13N72czJFZrWeHrjReRmeES8Y8fWKtXXmyakA1+v
IJRGJYP63fXooMdsgEApymbVtn/+G5sQH8BEx3N0fu43PgXHwMImirnrqMNtd4XyWOU8GvcP6Mpd
tnbmYBKN/0RVyrECVXg8QqDSBl1zCDpqtnkjc0ncd9bKbP9EDfRPVre5bO3cspFZ4XYuavlUrI6t
lb4Nb6Uhml0m+1o2wCbZxlqtF0LEGb8nia6QwRFFTph9jq20BgIZjoRkg5ybW5FEiPeF2yOGgSLp
wmlxZvrwd569YAuJsXMHqZ1YI6AMMWCaBE0CuZPuCCI/h6xuqFbK2boH47iQHzkzvH+YkICagTT7
vLAe3Fsk35YA2djQr/bokZe9t5clCBL3V36/X8hZLJmaXVvsCexemZD4TfLXAtkHGHfhGX4P9YVI
dcYvjoY022eRLDeGlmEH8tpVUNdrq4mu2kn/+6jBI0XUV8hV8D6cxSk5kiu9gnmZmbNXrVJ98RGg
QoJ4wct1/Gv2StMd3gomzKIEDmtmRuuqPAbIhR5H/NabFQ/857/eRoL6wSZxAP6TWuyxgxd+QY9R
3iYeYm7s1P0mR4wP1t6/d25BRQOBJKcsXWyz3SobtR1KZkC+Jc1vAXyClUd0OPuAeQKpgPHvF+do
1wpfPHDrSIe13zHZtVrlvKQVEpSUOaZxVZljtdBAdWaBMEV40BgUczibv6jLI+IHplAm3dmjdY8g
3kJcXTIxG81ohF1Q+JioigEwR0CZKBmD4OmyI5zZn0cDmXlaOEJtODlYsXvJnYg9OhWMJ01aeiud
CXPYEVxVsJuADpjdVvvKkqcMHltU8fRnQQrROf7VpIZIRid3mmQv5XHOnbsH9ubFrtFGiSvwc87A
Ahr2ugpzkHCB5QZq+c33Ua2Pgm2YJwv79qxVU+GmbJo8bOZvzj4NjDqIytSb8vSaulCR/lbhy4QR
eK8pXmsvmDv3AOXy8q894UMHHq/2mYUKIvbQ5vZGhPokpCCBFdCE+9wb93vyxAbCZ/H6stOc6S0Q
qc1/7c7cX1eQkZJD7KJ1vEW+SS8fR+2l17cNo4XaIK9Hmm/Rz6l35lK64awnHdie7QvTl/bIQ2Cb
qhKeYwJOGKSHMQ3uFKOHh3y/gMcSY5nF4qOxznaIPqAqHOZirOptoCDBXKPzivTB5Sk9uw8PRiU8
62AlJ5Ri20p4zuigb2403/u6hdo3iOFQmlaXbZ0WxLiU2jSJ0cpL/oKO3mNjaZMGXa2Tym0MhK7D
FlnA0vqViVxf5L/EV3nr6sglosSjyTsZnb34h2+aXhe8d/lC/DnjSsdAl1lgkG00JVK/pyReOdpT
NimyqJ4YN4MxVZBHoaTX5hMAWl/lFEEebN22fuvGbdxDSR/ZC4s938AUcWBD4h1Cvk7lSja7RnRy
T5lIsokT8g7BFK9nzY1bTXmtuqc8X2iTOel1JhpCgiQOenK/VAzn24jXUDdJeei9b35udr8ffq2/
PAeLZMknXRDCjM125cLMUXWC4w+kQmvDaR95r4ZLUdJ1bykDut76aqEm4cydWBjiOKQjnQIbZITz
cOSraQ4xdeTBuHa3eb/7548NRGt38K2JH/9wpwn+NEGithWUajv+d/HX5x/rtbvO3NtbDya1x6s/
j1erm0f40j5erxa2gHCrw13Np5LgIisofvBIn7ndvmwQmchb8vxe7cEDF32SuHlXSwQlJwn3T0Nw
JXLFp+UFvzrea3Kf75P9yOQLgjfo5xj02l24+JxbYeDXBHZqWtSf503OleYgPhiVEeXgm5vXm9Xd
9832jTrv23phiU9y2Z/DObA0i1MyGqq+E2Lp5u6OZaOI/l8sDFlB0TRC0hoytOP5inInj2vETzGw
Wr3fbX67W9zBu1qIgZ+Jq7kDHNqZDUTp9nmItFbk3X3//vPl5SWA2PuFCrmg9574Nb/D9Pp27V09
/ym85z/PCJry55/RBY8q/vZ4eeSf0OLTL9JA7ds8OcnpHY+8gqwgo5EETxHbZXcPSyG0gXAHXl3B
HbhgbH6qiXX8pND+H2OzU7S3oF8zSmEMRkS4EJ8gPmSoV4Kz8LKpk16FT1P0rfDU/OyKmD8ChhoO
JiRFMXX3ScC4E9te7H/BivjJkLhk8/xcHthUj+cycJKhrcsGm/T9uPyU0Bexd18ZbQJn++/t2/bh
9uH2dr2wiCe4zflgZwdIW3YqatAYJgLm7mbzsv3mfVkKKmf3u3IwvFmgtQJFhedBDG91BxiF6Pmw
xVO/LrnJyek8H87MJxHRqRT509D7arPbul+WLJwoDHxagCGUNklIK8hjH6+UFudIQcHiIFbqxnLf
u027Xm3oUinWvz5DpXcl9sDC0Xt++x+YnW3/RPP3+0nBrPCPxH1vvffXGq7/3hu9ZiUY/6Ei3Dy5
nJSiPaahPcbdvgFI/1Q5QAENgvuM3blaOJg+iRdPosDBh83OCzsLYVfR/1lacYyu7j5/YuOIzSNO
VI5KsVnFT/zMH7f8/XMzffKRMlts44U9LPbLha+ac8pKpV+2NNb9s4f/+SDx82b1z+ktvkJ8i+BF
XX+epEtfoAmXnn+BKoM3oKCicI+ZzUueg8XSKwgQxJR8UrcK9lZBzPrG6L941yJMrv4vaV/W3DYO
bP2LWMV9eeUmyZIX2Y7t+IUVJzH3DSTA5dffA391JxLET6zkvkzNTKamBbDRaHSfPucYriU1FzkN
Suycsg3FEuRqF80CjXSJxmzYZRRcPtTEfK9DXSc3Aq1Ye4x/VWbPFikYE6Jyn0GwLrE1XH61ew9p
NhfwaY+5v/F3szvirzHP3AKs18WyN4cH73H3uNkFAZb/+Xn8hexuF/KD9HLcg4r2+PKyP26p+wlJ
SPfXGqiLn0zhx+L1gG+CSQYA68RamAHJsAqTkVAMquSIePWU19Dpg3pyh9kPkFtuZmtOdzGpipUg
u/BJTCBDQMSGfhRI5IWgZEdSy2Vuc28EJNMF4JX6eCO8QaU2u8krovzl0wzvAJ4740zirQTFEeH+
IrS2CINWF3D773qL7rYTqOAtV9aG7S+eZV+GoFiEiVUQZ2Kg+jwUxpCp0SJuSCF4xZvQbR69tErc
GSQUGgTx3uLoW1dBv+xVtTagcZjUp0IKbHNz/bBfPkv4gk9+h+iF+ejINMLvMLPItdUoLCADXj4A
sq03t4DyRtXBQuBUAqjounZ6cKSV8jsPvoJnnf0A4U7oZqAWJiAcPV0BGnWwYxfwA8g4or1eyXkA
QbaAqEZwfdkL7nxmVLgRIohOGxnUNIDiS4KsuSHgnCuSUGJbafz+D6YA0wd/DdqPF6SUXeRQFdCB
HEPKNWZ6N40aFCT1VeZH0cpFx33mYivRJ0Q5CnHTFJ3XzmtLjwnezqNzP/fozbzOa8OkyybQbMIr
FhAXWTgfmayzquVwvWRqvWn0J+WziN+u79hlIsJ9En20/zUiJHQJSaIZddzckzt0W8FFIXeBpMX0
rWROEZh2pm/jfJafqrHIwqJphkOPmgYDskRKd3kBPuqVH3RxHwk/SEj02gTS8KkuY9Wqb8keScCK
ZPtGtLfYU5QcnXTXQjaOOj6EqVPDI8raD+AGLr+sBcQ+CEIAVBO2Xe1zfbZK/AALCkC94pVSoOk7
U741OjRBUhcizQ4BXQ84gn7qxm5l+SKO7CtWOX+sC99DmvTJmFq4cC1vkv5uhl6Emn6ASG8YXmU7
LEjYkZUVL/vZH5PCjkO0vmUVwYK16L3IH6fmttQ/ry9rMQacrErIq+tWnqE8DRMgfpHJT9DplfY9
m8GftNY1XVsM//OTep9eQhixqLF/Wjbd1fRdcuRQXUWALQbSk/UIkdzJNS0njFvpgXppvF7fDLZn
YSoLqkiWsxK2eQp2zSOFsF07VW4YfPfG+WEYAEm4M83DWG1ScFj1NyCyuP6xvkAB1+wJEbtF7Tej
EuyBMXN+iz4hF7mdP4qPeFfvssfGJZv8GQ758beAaO77gKmgbwpcNFcxOf92ptYWJKodwL6aYzr8
iDNU2NdGVpf848SGOMlC1VwpBwYbbR6BfScHq8x2AOPC9S1cyqROrVzEEGMczBZWykJ7VgctoL0v
syF3FW3l8C55IgatMRkBunegBITDC7InnTgJ6FTApxSTsARnw/RGU4rhw/0Qba4va3HzTowJx1gp
DHNkCowN0RCY8TEDSIawj+tGFvfuxIhwgiNEQGSFMGLh2lPZbWmGBfjq5Ggt1C6uBrw+wEIbHMUp
uJvdV/E8dbjCG3Bk1T9HNriTUfqGEpBWDezkqQBTjVLjiVB5lPiTdp+MP8iaNsHicv/8iq8650nA
AmEcS6UGv6LKACj5MRo3WvEUrXGSL1lBQRbvCcB0UYwX3MRxcIebOdp2IH7Vc9+x76TRt9eQh0s7
ivSaTyCCMslwhB01QXncDSX6H10MZWjnewdqzCFbaSV81evE8IRJKiDz8FrhtbbzMDEBmyc73Ioi
g7qFFi2X1yxqe5uD9rh2Ef9zMFHMBQni3Ka3tj03gZwNU307mlYH2QG7sNvfg4RaKej+6thRvTlL
qG/Hhfpb7gponYNMFNR/tVHJbQgNtroJdLvs+wNj2ihvitIYkZkQvdF9XaviNTGgpY8FgQQuBYTS
HgZEzhdYVKoi0RTcs62i+lUUlAqYriCb8Lek5TzeYrAGOQ5mCJHpC/dK0yiQpLKwkS2Jadhk1mfR
GPrKK28pn4MqD0bFFM5uI9LORlRPJIz44dFTd/sU5JZxlazEwMX9AmMpn+UDyk2c2TBZQtt5BuQs
7dXcH8d3ohDXHAFYGdvJvx6dlpYDMWpAOwDKQh9L2DNIDdftNCE65RDKtusjK1aAPYsGULFTdIw+
AbckXB22wwypKLAYg5Nl0l3W//yHFWBSCzgVGbFARLE5cTbGjg4UG8TUfoGaAGLeyZrY3WU7A64F
UTA0ePHtIS4lxJuaqGVLMuibj120UdLAUfGiLX3J9DXjJc64UO2hsmUXo5f/sro/hvn2noRT1sSg
hi6AmrPa6gfwEJ4eq3+J8uLH5nRtwvFUusIGxzHWFqvfgYf2tTGQbCOcjJXblkdLMc6BpRVAOchI
4KEpeAIILSw7mwHJI5YSQRz650jwaB9eCcsenDE2AYwvDjLGD67v4NJpgpIW5ikQeYBlEsyWaD/2
EYPZiWFCSWk1P8+sj6LWXirp13VTy26CewIFahN9PLEpBSWesjI5BoA1mmdGB6u+n0yMq+5U7Xfd
bg3jKKnPFtteN8vP6MXGcuQU2tEQAfmiYTnxER2k/0gKsEKTJA8q2K+qXy14Me18ow/hdVOLNyJ0
ITDfx3mKxRDbJrpaTx1CudQ6d0OqegqQgX2cB9fNLH0zFPr/MyNk7EWn07o3EcmnSGOuNoxeadUu
Bm/uM1qs7N6aLeGS13NMpUsMtlj13S72VX5bNHd0jX/5AoLzdTmh6wqwP/i9L/g94jKdOg23sYfH
yG8K1H8rU9cqEpSKdbdMyAPUKPwaw+9kba55MQJD4hzhHVVJjIWfh5BaZ4nVqnCPtsfzrlPINoqz
NcqaNSPCOx949wqeASOYAHwZIvnZgmrKdadYdHPcVRBb4PmlKG8uTZYzzhJukkmiv9s43TUQlwAP
7NYe3luyBiBeeohg3Pw/a8KCNBmP/KFGVKTKjERapgFKri7k6IFUfI2Yc6cYr9fXt1hPBaE9SHHB
QAYGbb4BJ+fYsDSpTCWYhEjwcZhLT2nSb5Zdv1Ty5A7g0jYqxe+rBpqu2pvmTL5KdZ/aTWCR+p/2
+s9PEQ5gxLKpKFpcO44xeK2Eo3fXt5BU7INiXDG1sNEWCAtRNMfNgJey4J4dUee2/KIlHMFF3m0y
y0+MrWmVfmy/S4N3fZPXrAmfNaV2z+YSOEYT72Vz/tbGb2Osok+DJ5NzY1bb6+YWggvQU4BaAEJi
IXEQgkvXEGNWB4gUAGW1Qd2PSr+M/tGe13StFu5W6PehNYqgCVCAiA7XRyKlpOQCAiAMIc/mgKnl
m0rfKgUEnlW8npuVevHSPiqoFaucdx0SJMLC7JKCjDfCTVfMD2PrJdW4V4MdzQLWd38JDkbktLh/
QE6U0yaIE5+yZJJY5tIVHbX3I/IKd6Rg/TbK2I1y68HU/3bk4/8Z5PqvGuo3GFc4P4dzXI9RLiFU
Z1B/opLt9mhpDDhnf+8bmGD5XzOitB7p1MbouZkIz6Ksu206L2rUcFRX7uylrATSmYCQgQMJA8tf
f34SV1rHoH0zQ8RibggITyFSg1HLSm33U6EfpbFLj3Y6aT+j1uzDqQLYNclMmrh6YlZrWm9L1yDa
sg7agZzl6mLaUkpstewhO4on6qGxO7Bd9ZiA57k7ZnFDSUZAQz/FaX9c3+tFdz0xy6+vky0ARVs5
skRF/j5Kx7bGQUzMlzqxN5IzP7QQ4h6qVRZL/iYQ0rKzpQp5tRGNkdZVWuE16u+xCUa2UfVd7Bws
Z2fp907/jZZhaxSuke2GaOUJuRQPTrdZCKqyVCrWNGC96fieyu8Yjy9mTv17YwDz63RuulZkXdtg
Ia7OXdSmtQmDNeRraPHazt/KKHbVOvOG8l1JVuLqQi5g4TkGERO89jmDyvn3pEM/13ENN+rlGGDm
bW9pIbM9GTzrw9qQz1eAufiQqClASBRoWAiJnBvL4zFiUoq1aWYjozaeAgAyTCDLKvUSbNnRTz3O
GuiIDOoNpvCepEjR/MHqTQ8FYAeXeFLurnvz0uoBMoCWKpraeFoLAcoZoLllVDo8K7Ih94Xp6GyT
daEt5RtI2m6uG1P5pxOXf2JNrOiBjCvum9RAfaq6p0rlSi1pwXR7RPDyklr3hzLzK6LetknYKL7q
WTszfW6yA4K0VD5CoCx7GH3JV7KVH7aQckL8jPefudgaBjTPP4sE2WKU1LALI/qiedvc42pY2eil
65vzjADoq2IIRmQEcvIoIVLPo1WeWrk/sRx0aJM17FQyt2mYjk7/dH23lywCfAtQIzQ9UJIRfI21
6JjZFajV5pRk9zTuUCeT5/y2ZUrqR3HfrWRfCw86gGQsQFeAkQA1vLCJeHwYEpDMeJRj5j+iuxke
m/y+vqbFC+jUiBB99XHu5CGBESY5jjs2IOqIpaAwNCjtDECvj5sZlZQqc46j5aTunP5a+QELXUjo
Df35jnzXT8I/eDNyFfk8knk++dX+YPSbOQeDArDE66jellCvl75ft7nonQhM8EAcUl2cVMakXJxn
BK5TDI4bld1hiNboE5d8BeN3ePQDmoyxayEIKpGSzwDWFJwKRy721vgoqRtnOF5fyGKwQYHIAChA
AUGWcI3ZtUZas+bBJq4eck26aZP2abJBO0LpXRIT/7q5xX2DxKCJsUoNz1XBnNzHQ1+Cz9fTaNvt
O7N2Dua8pre15PVwh/+MCP7QZHiiJwxGDGP0nbyFrmHut+qP60tZTHagLs5Jy8A0B0c4d7sCyWyV
5ZDVYnp5JIMCQY5mlw7JVgJ9wZzrW9o4+8H4bTn/lGeh3IqpTY4l10SuGBMQYSdKHTw8KE5Z+l2R
oO5N1JAlkTfSclMa70M9boDSXonKl5hTCMx92UQ9GYU+EQKojBRMW8bMUw9nW1eFC2F3P05ftEnd
SpJ50zXPJE72aK34jh55EaahvQn0exkSlN76pmfJVqdgyVB+Xv8aX2xeZ/fY1w9DqRsKa0BOibAp
EmesBpwZA0G11PkSjfObxKhlFfIzafaiRvL83XYKZ5dqdNiiFZj7hPboTzeAUHhxP0duC27Q14o0
8kMVqVnky0NvFNuoyykINoaxv6lGbQSiYjI131KT5hfNWDz4kNAZfxVVpv9OIpKGnT5Oozukpvph
MWLsqmHK91NsQ/svisn8SB2iPDe9nH+PupYD45IuBO1wVx6kijrQcGD1So3+InnDziioHmJGEQHr
ElAGyCYrO/ipNUnpRjJnNUC3d9c0BAorWl36k40JsQmVpJVX5MVhB1kYaOtRtwSvB5oqPG6fxOXR
TqxsnsGE3jfPUYUyg7YGPrw46YIF4T4dLFOfsjKBEEjbIOs9mPQmWqN3vIiQ3IaOfjWKbJjNFoc8
ywl4dmfIsArlII8+Zd+ZFWr5bhperrvwl4sKLgxLaKJBkRJ6o2L5lWqZFUOKC/eYN/6EDCognFaI
8OWqT+lu9prj6HUrL4nLqtTX6v7Y5M5z8o3sSoUkFN6M3hjqn/l+CGx/3tSH4q7d9VBWN3Zrn4xn
r9cWKWS3hdET02IwCB2xx/Jbesh3YwC6l8frm7ng9Kd7Kaa1RpMm5kB4UhJaIc3cLjSwHLaSBqxZ
EfwvqxLU5nl+Nf4EP84xOqi1K/na7vpaVrbsK4U//UaxGvXFACvZIdrUXvLa+SxIQ2ulU3R5oZ37
gojOoIreo90GO/pRCdm235MAceGt2KwlHYvH9o+jqzxwnCxoVq0S+QEMmfJ2hmoS2UXqt+t7dpmV
IuFF15CztyHq4Qif20CHgcn9nKLMWnxvpBvEXr9mwWQ+RlZoO5tc/bTksLZWqlkXSduXVf6Y5OcX
gpTnVo2ERhDIKUov4szLae+m0bbFJVCvnVvuWcIxwvKgugCWOmT2YtlfKWjRQZG59DqTBrXWAnb4
WstvuPVdK1ICm0VgWZDoBggHP57zj5XdXfiCSHo4SZ+FZhEwGufrbPQoc/QaKVZGvSFowmpbHzRw
He2jLa+3bozGrTbKU/x63e7C9p6Z5Y/ZE8cpsl7Rk4Y/VrubmXmS9gs4CTAYrzybLjFl/MoEOzXG
GLE4sOCe20HRl/XohqFAzghIw5MkYbdID0CSQFGOkHUKMLKZN+OHXen0rhqHRnNllqNMMObdzWCN
5BFyAl3sgmm+/EZAUPjQFhL9aBxpXrndL+sX+K2oY2Kk3gGd9kXjBFqvBkefFJ56pC+OWwaa6ia+
vJtv6rBmrvzcba9/hIVr/cyg8BGM2uBlYxh0uqMGkQnLDK4bWPrKpysSXq29Hve2hGTNU7QgkwFh
RUsklb3sb9lC8O7HK8QEqgSSGeg6CSFCallLUwX5iW2i+0Hzu0pDLZ2RFQjQwn7heYw0HcOwwEaL
Y5lVycDShDEJj9qDn0KSl4ze9Q1bSlEw2cv5Nfjsp/iIG6D8OjCChagTIMaBWgWMqm4HXD5RtBVb
Cx8HtRKOmlLQzULd/vxoMFlvChYhdidguaveyXjf10GWr3n14pJOzAhXBDTX2zGbkAtNG+cpLlzV
qx+tfXEfPYBg97OK3Tx11TDDbduuhNbLihiuQRv9VEBz8LYHO9j5CnUth/RbjhUqT8aTfqMHUpB9
6McP4w71R+blO7ty6RaAGi/dad60zTbDmoDmgsuc/QThiOWGk6r2xDe5+m7at9m8FuAWro8zA8JX
zOSUGakDA8ZPLXX7yE1d5up+CsYzzNZ/mCuY4KVn45k94XMmaZGwLIGHJjt6W2Nszo8O80an7nxT
ucpR2kyvGOf3XrTn/vv1s7GY4Z5+TuFKhqarVugqlkresl21S22fvYL4unYV7khe/5iHfx8gzxbL
j9DJLZUAEcrAFIe4AvEbWQri8a+b/oKL8tNzYiGTM7Mv+ZoqNd+ZDFwNzcoalo/5n0PAM98TC22T
FO08YQ1tFYeOBjXh8dXEBKQSXv88i3ag78wn+hRUYQVHNBgK6KyEnVI5zgZa8PaPXrtzsmQlbC0k
LAaoFf6zIzig6UCL3FHwUozBEsJuu+FVomuetnioTmwInpabkdqhD1WCMfMxi9CFK4MKzad42Pbz
rUqOabWTnR/TP1yXZ0sT3A3lc0dKbR4sdI9i7IO2stfUe23tU61toeh0SY0BborlRdDLaO4JULNa
7l93hzUbgttN9RyVag8bJH6c7W09gNpwdW56MbpimBOED3i6XxQhKeY4wWaODWudGDvmO+k2gghQ
UXmW/A1CzHr6QoqnLoJuDBimIcQhrWUei08tTA0ALwT6CVMWn1p115Ydq+H2tA0168jKsFLiEK32
qHSgLDyAzeZQ1CtnbbnAgOFSTAp9cfQJX7A3EpNMvGwIARo/2jUfM0biW9fxCje+N7zmVn4cJYzI
X/+mSxkq70//Z1b4qJmkZdgFG8+9jYV35RjGrkv2o0ff2qd2v/aMXYoop9aErA5EjvNEuBxpWm4b
/RYzqXYH3H9wfVH8Nwvvr9M1idSbxCntpOdWDPJWNaCNvLWhV5V3iJNhVL5dN7aYkpysSZTIUKR2
nFsV1jo33ow+1J697N66QwoE1RYIdLjqW4x6UfL4pN0QUMH6A/HYGjnR4iV++iuErKQeadODoB/d
q/t3iPbcztvOS56c4Le668IIgzYNOof7/dqc5FJMwGkFXRhA0yqK3udX0dwoeW3LSAUL4hNCUEb2
rDWBvv+Pj/4xIvjoMAP0TSasrQ+Zb2zpHWqKP8rD4Ecu2wxbupbhLdUn4EB/DApuSglYdDoFBtWN
UoTRZnyOj/XbCN0Y05XdtSLm4h4Co68gdQcxjFguwDiB7rQ830srJM+HPtsOa8+cZRP/VXtFJuJ6
INmQct1LvYT6H0pieex2bOUaXwjdZ2UPwQVZnsuSnaLsUaejW9l3ylr2vxA9UH7lzXcV0GHQ3p07
G7TSun6wUcDpEIRz6XNE2y25/WuiSjw9z8wI6+gTrU+JAzNafIizA0u2RrQS7Re36mQlQmY1q5Ld
xjnkA0d19odOdpv4+XpYWvjiZ4vgv+AkR5RITFCPwCLQdwG+7jNhvWs079eNLJ1MCIXhhY43Oih6
vy61EyszkM6YOIKVLNZBg4ZaQFK4leZW1R1KM7A3Gv7cBU39baTforUJTX4MhTh/Zp37y4n1XNJY
huFCLmCXbTrHeoIgxH6CQGCsmQHpCj8DoKmyu831VfOYds2sEPPSIovx+saiZ+2xiw6FcTsq3zXy
rs0rB+ryG6Jw8CWLpAN9d8HIWHZDa3YylAEgKJW4OW3vSlNyCzlZKYxe7iNwHMCE6RokV6AWKnij
0dO2ryYTM4YV5rbpbTM+DS2Y1bSd3GOw9qEaVppPSwvDxDsfCgD3KDh1zz8clDVNDIBbuVcAzq58
y5NHqft+/SOtmBAhfgY1KyeqYaIx6Ibobxo1/W5thGfh/QqOY9BrQI0LzbQLQqhIcXo8kTCSNEPE
99NuvPLTcZt9p7k9ca136dZ8yv16e31pl8Hj3Kjg9pPUWMMwwmhrYXYSIpzDWiRfyGlgwuaQRUhG
YH5diLRt38cJNO9hIqieWVh4ZZhtqp1zKHYd4LpetdWqF2vTeMfBdQ7Zxjmsja9fxvrzXyAE4VKX
zEpO8Qss5jbSzlADpjHcWS/X93LBDEA4vMBoo4mIUHbuiTheYCegKRZIvxnOXhtDS36GkMx1K1/V
yvOQAao0eAhUDaBvhpmsczNypzptWZTISN3yMX9RmBsHmeKhrOOmN+kmggKZFnvZLQvisHxyVrPD
hdNwZl84cG0xq52D3odHbyBn6Beh/l25m0LVLb7Zt7+szY9fKwvmIePKgsUWH4BTpMxsGIzeDcUd
ZC9/YXvFdQLjlo6h8gnYp7ti8jIso+EBzmckUgiaYO043+NMniRiAD6MB5T0lD20d+wJgHbzYDYo
n80b513xgDSJPM1YbWgueREkkUCTCWZ8VHr59p9cRIY0mUoexfCiIoJUaRs9FjK9G2ap2ylyJK2c
/6WFnlrjv+bEWm4Z2SxpGBys0jZ39ebHWBXPavzdntXt1H9e39YFzwElMGYxcEEYmIgUdzVrkgj0
tWgo1LE3yj/Gibpm83TdyEJEs/kRVEDACHEasUY+KmNfWw5FXsrRUC6ag9YRKaC94pVLZkwN2QoY
iYAvv/hMqV1mljTgiY1Cf4qExf77VN5G4QKwI5AjYlRRRAmkTiqVag6gy1x1vmq9YLjY/Wu1NwDP
8FIAjwuXrsA/CMFZtwoocNlotEn2kXVhQX3A+a5/kIWMAEJPIHgEZ+VCg3ZKnFJpWQ9YShTm81tC
Buiz7hq0aZUQs2NoLpRrx/drUEIIGbhx0CXBcC9WJfb1klkqnSTGfIgGdPrsyno0eWUkRw+jZsHP
rQSVNGxmo3uWzajvDMkAdXMb2BWUviQAyVB07SB9JqHin87dsBsGSX8pow6vkRSC1dus0fLZZxoS
Krk0+2RDhwJaTwzJ1aEjAz2g3UjuWmWK6b6xUv0BYrC4eeZpDtV+SvamWsrv6lRjFCK1ux3FQUw9
RcEEp6vPutJisCWXCFTPHPOzlOsxnHV7+kilyYDIaVQ+JVKXvzYYJN/rID+EnKuVHhs7NvdNVamJ
X44Ou9EL03xjwPlt1HxK+LzF0E++EkvVHfjMmT/LBdcsITKkmdQCyGM1VuodNeFvLhlAATVUpJ/3
wKYN0YMjydp9Njo28wZHA0/vWCX1zjKS6aWhJAmtlDmxWys9hiCG3NwkqTanaFbXDQj66QSAKOi/
pfsC7GFveTtDq7XvUuDGLKMFTZGU+VYzDeSG6eATQzk6qfZVk9c3+IxaHGhOPv1WW7Uu3XnIy+eU
qg3KZ5DkC6uuSz+7vi3UULJIhSKQZYHonrYgC1L1of9ezzGD2npiZx9KTLQAQ+X66ALRph30pENV
vQfH9IoD8itYdD8Yh9SpxfVbRShRilw1gdY63vzl7OkjyjZSv5kzeZP2jYcp1t+ZtFZn+MJSXNhE
VmDpSPARMIR7g5Vtm8Q94p70hAJVdXirPWt2y1sdZKd3bJ965pNxlwetTx/KjySwkYapsfu3NPY8
noAmBSOKnOgYA7Tn94kRxZZelTjsWh6asebScTX/WLggz0wIV5Y2RGNt9zDhRKFBXfV28j5QR7Zc
9cGpfO3Y7tIDcZ3dGtJoKeKfLk1I75qqgLT4ALsxROqkArN8a3rZaxaEzK6fFOj7fEVKnK8uvRvV
4/VQvPDGBjO0hrwCAOAvYPr55+nx/qghcITcsVald4tZ1vcqiVFEbO0KXR9n7oqwjBzwIeilyWa3
T6JU9QG7Ln+RWMvgv2m3b9KBrU2+LS399DoVUgOQ949DrOM6Heg3CSmtmaw055e85tQA/wEniY5N
+rxW2xG9gEF9ydVq0zqdZ0zNTaX+g6XTK1V4bThlhYiSAYbZje+5YfoZbXxSDQCxrFEVLuVTp5aE
TZNrWjeDhMu7m7YKuenw1Fa96x6zkB9iYEJHPoqxCeNi7D5lk8oQzZCN5lVYGnVYbswnsIsHeqRs
/m+mhH0ba7nMJwm176hJt0O8qwrAEnu/l2+Tv5474lnPyaqEjRsVK2Z5hEYFRgT93kz9SfeL+kWX
W7+SzJUtXLoMILmicalL1GBEIEUb14x2DrZwaLy0S90m8TR96xDNNcbdkK05xZKjn5oTHL1Tcn2q
JJibSnT7mT/JnxFzWfFy/WstNAlsyBKisWVyFBCUhc4PFHMMkgwNwzMwoIG1dZ5+o4f8E1cOQa8J
UgIbeTvsnW3zNjj+GrZ0yfGR5KNsC5XvS0CPSUdqFAZsJ9C2B7bbBk5Emevg+hJXrIjvzgkUOmY6
4UbNksq1E4yoPpo0vG5j6WudrEQsjpQzJpDyCSsxGsPcDOBvQ4NQuQWvqoK2cpQ9/d/MCWcsnfS2
6AqY07SfBTQgkCE30egm2et1O1/FWjEbOV2XcMKytrQVib/C0h/Os4xaozsfUDTD5XmwAjS0wLty
Z4fpx4pZjjS/MIu0A2kQ0FHgVT13SoIQQiKKWRqGG7Q0MPf+SNUnZUIZN/UhatdP68iGpfPNAZIG
rxRgklpYqpMoyRDzyRqtrhqoW2r7mtInOjRlAMUohiaz5KygpvgyxGVCewGak4i9kAMUlolMeNAs
PhcqDToFMeaDkVNwt6aVvGvs9g0KCGu99EWLHNuPVrruIIc431gI8Opdm+OqqafCAh5ASedtPqTK
u5pHUuK1ehsVmxIjKStdgYW8APMnmJAETQmeFSK6F5+4yk2QJnhVYuxqemtBXPO6zyyccoj1AjwM
mQP06cTROQmAa1unwA/LeV4GxiwnvkkgIhSl1u/rli7BAHzKFZpvHHOKNrkoDpHKCZC6dUO8ZAb/
Qlr0iTtM0sFO0995UtxOVtL4mEKqArkaYh8VWfJ5/RdcrBU/AP8DjkbQwS8nFi3qaVSboscPwIM8
dvEf10E0DR+R1P112/zLEiSn8QwA4EcsXuhjW2e93hIPw0GvVcGY57SYru013R0hEazLGD4lhrVW
RL9wU8GskEFndVNHmgKzLd4DOsDzlq/nBWSvIzdeoxa5cE3BllAHrQjpjEzCZqad5RYVPugaNmv5
c/23ieIF1JBG6jLY8VL7zkz4Tbcn+UrIvLiAzlchXkA25QQQPXYsrj5TgtmdRHVrOb7vW7aCDbyo
A3FLeBKD/gGQ64v+Rq1OeUF1rCYHWs6iY8AsAgjMy6xNXpfmDyVp3KlrV9pDa1b5+k/yftzgiRHp
4Ndrs5uhkP3GPLRZ7k6KN2oQA2jCBHJ410/ZohOeLJT/+anJZLDkgsGkzlS/qRUMLNGnvGp92ZC8
vi5WAtjiFzwxJ/h8SgnDWCnMFQaU0CPABI9tN3la9Xh9WYt2gN3DWwDt2QvpBkALKmWaKPFMp94n
keUZrAykJnfX+SUWd/DElLCk0szBN8d6xKnOq+wf5rhN8xGFlMojZvIvXwvAedwBJlRNv7RFTr4W
VW3c1BUOgKFRG9NxPyCletOqvIiGA030cXt9Gy8BIfwc/DGo8RzmxKBhSbRiMuKGqkBuq9FvTLyp
OyhQVfStT9p75NquksBNSxnHpNhdN78YU0D7hRwJjAMX7Ip4AddR0eIrFlLjZ63mRvNHZET+dSuL
vnJiRfiAdanWtM9gRU5SzGiyHZjpQprXbmGsympd5Hx8P7lWNVRiDc49dL6fdtcMgMTDltQHKiv8
XE3drPBVAKWI7tqxP6IOBeH56ytc3EeDz9qDqgefU4j+KjXRhBt45WSKwtEcGpDoZr4p9SvDWovx
648dcQ53SqQhKiUGwYUc8D3tvYNEbEVdZm+yiAGU9hPTcStL4x/nLLvkG3piUugJjLZaGYBDwEXw
wZzEx33NgJNp3zPQRsjmSoBesyY8SWa7AUDKxkbqg6tGT7H0aDrA4TwlVRCvabWvbaaQxQ5mZeqV
DFsmg3aF5E9V2M9IRl4qBhELxc9Xhf7WLAqv8byReC0OFpUpC3uD+ZkTBwChoSZe7KKxhNL4eG/S
5td171zMTU4+oXAmlEpJmQ2klhcTlG7awk90w71u4rIAwN2EE+FBjh5jcGI3T62APrPSCdmJdEjY
C2nf+m6vxb6ibrPaJdW21MN5LtwoO9poa5iyNxp7i+6AMSfxX5M9CT9G2GeSAmY7FVgwMx9LOgVN
vpcty7u+5MVdPVmxsKuFNmQGwCzIYPIbjYwQM+396xYW4yYG0RQU8XVQXQoWLHyqAsxmiGXYQoX9
6nTQgaP40JorX4//jy7O+Ikh/kNOLqFc16Ima2FoaMBKzDIUtV8UcyV2XRrRMbcoAwnExVvAoH5u
hBSKWliYrPMKHeVPlm5qqoe1s4aIuPws52aECCJZaazlGr496JmhqQ0IaTCBp/ivP825FSF2SGjo
9azHYtAa98sMyPHUbaOPwVh58V66ALcDyilUtpAliO9Re2yMrDCR++i9uUEzfUscq3G1od8MproG
zrkMTzCm4i0IZ1Pg2cIXUu18bkbQznlA/LrJ9ITRThvEfRJ0drIAbw+c2hXHW/xYJxaFj1UmmpnH
hYz7zJzvwHvt9k680uVYdDsQqaA7L/NJZ8G3mTVCwmfCoiSt+KiqQX/NdSvaRFyX/PpxvcxTARDR
UTkA3uBrCv3cwYtGmkdl0omXoVWpJluGkRa9U932O1pr101dygVBuRXDM0D081lGVTxMtKvV3C5N
pI2Tp7yF8tPoqscak7gmqE/c1h/eMOPwoayNyGpLLnJqV/hgCp5m9mQa0BZxn+2b4jA/dMF8z8Kj
4qGl71LM/1L8awtYdffZCEaPvXYb6BT5RkCCfpu9KB6Azr7j1Yfa74PhVft1fWcuAWbCzggn065r
QhuN/8L7ZJM8N69WkHi2D3xQQPZNMPj9/5D2Zctx60qQX8QI7gRfufaq1mpZemHIss19B9evn6Rj
5pgNcRpxzg2H/NhFAIUCUJWVie4zYsmPhXWIfMXqNY4bfL3CXC/N4vOrYDqLddt1Iz4glg5N8yrp
z1KyV/P7ScFJwXHujSTStTHmiIhFOSyFGcbkzJHUs6K5IbAMEGHpGy+onprAnXnQ3E03X7kes6Gm
oU+KOIbraRlofDtQOxkuaPutPtgZvBNway5BgAn1eDBFgq+fiUihSIK+RCXfxgE4Coo1Qntr6mu0
WvVO1xzz19vOs/EaW3iX/tpj3LuIDRUU87BXpC9UBSD2Lq/e8foDRuksTNY4eqQDRpxzmGxtKuQC
kTTGywHgxGXGVx4zVqMQpRlaVnD7C5K9EJtWFrpSZFpptZPFF6Lub49zKyZCdRjwRLAxAzS4fNDK
oBm3czrVMEhTb2jejfLbGHD24dfiMvbhygabrqo1GRw7jYCTq2me5mJ2uu6jT+N3FRSfzSTdS5V6
RE+/I5LBr/XQTedXQ+S1LX+VjmK+gnGgJIsjfAZGOqDeVmk/6qB4yMfSk4LCjuVv8xDiKXMSwJDT
9GhLHTNO+Xdrs6xngXGotJS03CwwC3pvujVYfmf1dZZOWnJvjJwywJYXrU0xga8s+qo2WgxVRLaz
qRorNByl+6m0Hi7babsz+v8SfNYWmUhXaqCuaWdYTKfnpPZHtFkCkyMYlUP7l9YI3QgKFOK/z7Re
OxYT8sYGF5J5sToaL+hvsVTenYs3kUyAI7mktW0FA20xQwpCbS1hAEC4iE+9UrqKEoBkvoDgivZ4
e1duBbv1dDJhQGiDqkItC2FA6VENflJTahloe6qiX0myj/99VmaZR+RI0NKP9iD2ajnTOmkzEa4Z
5r8H2iMZYxWmk0svt0e1HWv+mmGcRK6DXjKWHUDnBLRa01mlqivKNed1sXVRXo+G8QotpqHYKjAj
to/FsBxKiocCnJHou9vj+f+ElL8DYtxDqYMpCQVYaiCqNWbU1eJXfQYm01cGe9ZAIImknT1HUJEw
LY7tJVxdP9SWNUNJEwBQ9MWwDV1kbKVyVsPWHjJt+JWn6uij8REN7pVBQGKRB/2jUKnt69yrtdND
vfKgatXgNkkueLc/ZTOwQfEB7IFLnVNcnHl1hCiZ3sUGWMzQIaM6UfJcpbONV4KqukbMKRV8FdNZ
gvjKFnNcBaPWx2mLURtN58TDDJswNicvdarbjfmWK5ODYR6pBq5UWX8zqsgSxdbux+Ek9r8Fkntw
/30mfqIX3AYjiK+Mgp/EwSP0P460LcEWJ+//t/lhorEQVWlKUnyzIP4ai/3QeJVwLJHEBbft/2aJ
2WAQKVOSKIclgr7m0nCL6hmUQGEduWWVcu62m6FxtRLMLguRwFK7CqteZB5tnoQOtd7JLvQK5fXY
FrpXKf52e3SbN9z14jPbDbcXwQBaFtdNw0+0vdC5ogpqR90OGqfvHkwwcZQdZ0q3Ly+rcTKh2KyD
uKMG5lSpHgzQZovaMWtfs1lyWzRsAwhrdUvK8GEiVmMe0omzub4CJv54PKCiKA5D4oEFTtbKFBgt
0HW2Jp1w4NmD3oG6ezcnd9jmVfNOwtbqx0dptPXheQDHvfhqdDy9AHl7j//9Cmbq1XTqqkHGVxiX
i/422ZHfOMkecGDRUm2K25s1gHGotD8rK7J+o1woeqAH9jLXdOa3226weTYu2Nn/OyHMgkj13DeI
OK09Cjr08IZ3JDEAKyompxPrvaa2DkBABscNNt+SYPn/xyoT5LIwNKNWgtUGguCFF0XWr3cT/dfB
zwjPyAKjXp6TugXNm4U0T9gB3Ht73Jun5+oLmNAXg+yrzCJ8QdpYSg1HiJyy4qk1KPLWsfLXCtvS
ViIBnmQarIh+m7vdTvZjS9//aJz8h2aBbcsO3eoVuGjixPvi0LvAe9vDm/L4KdmxV+4BZnNSh78J
Of7H5qO6lioEhDWtHY4SOpeaSte8II0kuwyb8UXoifQItA3AlMYQ0UPbxVFrJXnc/VKlRFWtNJjM
H2DPT449Wq7PIs0JhbKXqU4P8xgAC96n9UnqwXJu9YbWPoJPufOmKGkjTx5S0ylNvGxpPAqdRasK
wt9RVAehm5OsPoSJRne50QPeY9TIytaC9DCKnf6E7AOUitEnou6CqCKvaLUMDmkTToDDD0HnYEsh
460M810B9i4/EUbTb4u2dGtBkK2BdMUpT1rDQXIZcn55Q1+ychoOgW5GaOkFitwKTFKcMzQ8XEq1
MT5MpFvPeTdXndUaRE4csewN3Qs0tTgo0Zh6WmCITgGuMGuMBRUp3lZ5i2na3Zdw7dyBShO0Qcu5
cGaaR89C0uuQPs7JPc36CQT+atO1ENWYpR2tiFbYaFjQP0VM4DGqw4IiQ9iJkHwyK1GxajMad0Du
BHvogxkDwnRND51pNt/I3E/P4DOp78k4RpdWBFEr6VNpXyP56WZDL/6Oa7l/QPZGfOupbO77IsIv
BqTJvWoy0DQ6TxLdNyhGHcJUFR/EYAgVB9Up8tKLPT1H9aRXTl2Lxc9gNgQviPQusEPgKXYSyasc
B2/WqIcumSTdkiNqFh5SWeAiaoJAy1FsSjv0louDPFkkkaXHaWzDBzWQIyQnqyy4awF9vMdDPVIs
vSb5u9GEQWuVSVjFmPgGihJpbZhgiSvUezGA5mmUK8LZ1GlG7UokidvowfRbb3XVLuekoP7tQPEn
4/flarjaw8seX13I1BmZwlTEZpHP8SPugu+Jc58eAuezsGJfvpT72HkdjsZ+8qBizgtTf17zt6wz
1508aksTbOa4hPg/OiTVdtHTUNjzQ2HJb7NL3OShB8/KybgEd+iiRssxJ05uXkxMCahadJKp6MC6
Hv2UYVurIYg4ZFqqFp3qs67OxA264QPdgp9p052MAoumldP+9sRv5oyQtgFnP7pacSln7kRxrRh5
NeatnUngw1BayJwS8yONatVrlB4ngw5InCIgLStmdWwJEhJJZVlwEg3LWfxlAVZfwZzVBm3AloG6
l42a1F0gjL4q7OfcBwedc3u8m0F5ZYg5iXvQ5Qoori2EQx3SvV2KLtokOGmi8NbFxOpnnm9t3gA1
yBguMLVFQonJ4UDZxNRGdRG6HkBvZMcTcRrjSUJspiGeNk4/nhPD/fejhCoEIM3L3RNP5Gt/Uukk
d9kEm2LzowB+ctBe9UazSPeq8ZA02+NDJm7pigPVMPsQDyNDpG2DGdXF53C0lfGoZWecOg4BWM1Q
vbh2YkniDHDrYqHh8QZ1AHSAaGx7cm/GYdVTtFch8ltalxwjGrsVnue353HTDDoiIX8FpVAUsa7n
Eb1eed0HuEiX865JTUsXzjKvkXR54LCuD0D9PzaYBxDevmiQlmEjNKrakxra7+s0DDgTtrXB1laW
ka7iazBNSldLsNIPjVWBP2nooTEsg9Yx5Dyyth1iIXREyXxRm2FMxXpRJYIAU9rQuPOAazbOEFLP
dt2We62mINJDni1qiKNWCm+7ba0Y+oxNJDiWWtafp8lqnHgdhxBcpK1tAggRN24s6ugg58kbbsVr
7Oh/hsiEq1kyQTox4CGZCidsNkeZ0u9gx35JhOwdGgh2DL3civIqdNszq+pLwQy9afD/60UEMFqs
KxAb2BUE8xQrlfze9FRo68q2DiW4WrKMnNd/ujWhAF+Y0NrGwQQmgGubajcJhYx3hG0qjxr8JZ8s
nccVvWkDgLWFVAz/WKmwMa9ns6wwrkwPj7Xsy2hKrapft/fy5kkHCtB/rDAbLaGkyegAKzGaGaUp
wjGWPtbBeGlVYktB09t50zhqD2GtRns2m4KnEL119qw/YJmGlW8GFdhiSrDmo24xfddHpN/m+FNQ
qp3YAUBMeQ/gzS2/Gi/jpFou9UMfYLxF5NP+Wzy+0vhb3/ESiltvW0DHkM1bBOXRtMmMCkz2Utnh
7jJ36c9ZJD9zeXI1I7WUNjz16mdfN1bcAYzUKfFBlSHpm6OlpqhbMGToUWJV48+KSOc4ji2V8u4V
nI9j2fwLQ6dxGGDKh9mq4+NM/A5ipOAbBBslGtk4oW/bj0EuDYkVtMuyjQWySdsgXKaiIJNVQRmx
Ecq9WhScZPFm9IGu8P8zwzjyqEqDRlSYSfpXWl26OUHPlwfJbXsqd8mMrHHr3t47vIExnjtRKaij
HhZF9ABTqHhbBKDjko415yLMM8T4bBjplSq1ywwaL6l2N4bQukh4fb2b8wdw5QLnB/aXVUBUjbSK
pRaXzQCwF7SeD8ldOCVOG3zMsY8DymrxFLs9gZt7kUC4b2HBQL6ZuZBlVdeBaLNE7NE8UhN/aH3V
PE/dv6a7ROYNNK7o0MNNE1orzEKluPjNJUi8bQ2o6VndR8j5dQJPC3czkK2sMKuUE7zcIZvc2rVW
nYp2yryQCm8GJbMly91DGSY8utCvhEIY2PpcZ0yO1EwHvezxQhM+aWfVxilC8YwENXiSUG5SLNyp
9cYRE1eO3sN6tLTS4IA7t9Zw/QnMSTgqUZYlET7BqHNHjDQvVR8ndbxvuofbzrJRMcDlHS088E7w
oH7h+pw0A1mKETKEGJNfutKncAEzq2qH0G22psEBUY0T++Ie2dQZzJ/fQx+YkE/xM/qGNjSO525k
EZePgZzZ0rsBIWnmDkxjI9TnqKTIrmle6Qf+Prd13DQ86a62WzDFuqrTnpRf0h5hofATX3/hMTF/
jQrXn8AGvDmYmlhDtqZLDqbsyvqeNP7tOf+6uDCB2+qiIo1qCtsBmrfgqRDLZZSQyGl+m2oPrown
vf9928zXnXNthknJpiM4isUaZjITnE0/xGEflOdSHqHmSzmh9KseAFlsgXsO8ixEBiv49cGczuk4
RwFshWPiZ93PWdWPVP6goYa0OyDe+oA7HTSspfTX0jZsgGEYJ6MzN+pZSIgnZPdjmD7fHv/GFfb6
o5h9rLZ5EPRijQeBYrg4Kl0ht81pP8WOon+f6x0R75SOY3Rxj+sXFmxC3nN5YmEy2BSH2JhTqcgt
tXMiPqS5/pQlvFz713vGtQlmWEqUCuNUN9SWC7ByQGBS8kUUE6pwPwmHCBj329O4uSFWI2JCUduZ
VIhamFNiES+5yo4gqjurvNN401tXZhhvHfQK0lkBJk5PpV3YemUiOlBZsIXRqfr9fxgSnm2IMnjd
gO7m2lvDoY8SQEAo2mRqS6t1XAbdkZcX2XQ/9GCiRRLN1gS31WsreoEnAJJdFIoDvyMFPbzgF0OK
IrAFrbfyxI6QXJV3t0e25X5QusAWRHptIcK6tmnMIzKuGharypGqbpQ7QLs5Neat6LU2IV+bEGrZ
IHWMYQlxYgvRJUusIsTDt3q5PZQth1jbYRYJtFqY1Qp2CtzvSXspAJ9EA1xUulTg+APP1DKrq8cS
+HGktFVhCvwWTkRQNpRBg2439JTFn7dH9ZVuBpFyPSwmUjZoy51ykWL6dh2aqmWLnOledU1bvlSg
fM7BQpfakjv7B3KJHl8S+yV0NOf2R2xFkPU3MBEkb7qhQyINntkVbo7GmLn0hs60NOkohI4g/Lxt
biuCrM0xG6HuxxiETTAH9uJnQZ5tkkC0uq4GXqjadE2gv5HgQjEYKMHrdZSGelaErqO2WnuzcgK5
NQk/Zp63bM7eygoTqUwzznK56yn4s/2B9FD106BidBxRD6zIfchjOvjKW7h4zMre8sRYeWdR15UR
9BhViXrLb+CF8++KIz4or6jFhEgph7bwbXLEnXxXe9QLzuHTf1g+9Dyj0w95SeSzr+33iiaMkGyA
xya9laIDJVZtnaezthm4VkYYlwwnPRL+TGpQxo4ov8ZIU9wexgYaCfMIejsDWS0IMrEv5jnNGtTi
MI+FcKnL+yJ8a0LfGD9j9WfTX/TkoFfnUPBT8fm24U33X9ldhr5av0CWoJu47Ph2RpNPG1ka+hKk
/PG2la8PzevRMaskND2gPgGs1MWdWv5Sp5Pc5ZauWmFVgHY9c0v9XzdcXFtklmwsq9oskBm3hfZg
Jm9xfw7bN413Vm/sabDsgR5CBNsebszMMYCGT3GmMqxUgWAngKplQ2ml5IISGucU2ICSLIR+f00x
CxWmmTwYBZ5CI0gyn/DUm3fxefaFs3rfNFa+B+fb0XyTOGDUjXAChYM/WkEANIt/ADYr96hAbaCE
Q0JtWp0JOEXwspwX+XmptIfQBS7ttp9seOOVOWaQVBlQbk5hrpJPufAoJTuJyxXPGxLji6NeDaQW
YaPRHgfguoCO6M9d5vRFYQexK/W/KSp+5CiSh6Y/asV9G1/a0OkQ2CLO7G49KTFedF4D3AWJT5be
TWrRPA7uO4zXCe+US4eVLT9U+xEQ1RPdRY+dlwtWsEtPxZ2ONoeXlpdJ37hcXH0As02KQKgyLcUH
jIEXjF4VOZH51pt3VcRrs+OOlTn/mlqMs1iDKXQT1slO1KzQUn9G3q/09Jl4yWspAZUS3g9guess
iJT7HwMnyPIGy5yNhJSjUZtY+S53BtUB/hK0Rm4cvivJt9t+zLPEnIrglJtooWOsQNX1wbHODlP2
2E5PQcw7OJYdwTzp1gvIKlmgU0pRkwaWGvnUqO805VyoN4oFCwUOSkjiws+HLMz1AdGqlRyoKgpX
03jRgovZWmPm1Yo3F8dpdDA4JYyQYNM4a6VubFNZMrEpUNkEHIJ9LEQhsNvZqFLbpAqKLftwHG0x
8RNqAjbmZtC8TaD8a+q7vDqG/VmIjsh1TdpRV+4G7bs+QK8HAhsTIC2hnwZOAvnIuQXP8DGdvaF0
jBkvH8Wa1H1CgmMHBZmYgLyi1WxaCCB5+9ZHIDahH3LnZ7luG6j2oPt0ai4GFb0RjSR4MEErMeZF
wA3PQVELIISFtQZiCcyJgoRMuTQC4R6ACBgCswJR4RQ1PLcGjui2k27N8NoUE2zLQZ1pJi+m4lMM
GiegG1CciAUH3fV6xYnsm8aQ79VRIMchxtZCw3noslyBsawHgCmfPRGi11T6LgynsrtLKurdHtzG
ybwY+sceE9i6dipivEHxahK+iUbtKPJz2Ore3Lm37fDGxUQ1iQRK1erLuLTAytvcI/JnqfnKHPnA
cu8JWqX/tUHUblFUAZU19gebhRTkiASyjvYlqXHFEJLl8/tEz0JRX2LJ5bEVb8ziwlyPkhYqn+AR
ZrwxLwwUJEOzs2UtsKfqZQpmZAa8oeB4x8a5f2WHccVKUiIVOgadXZiXMT1n0nPM43HfCJRXJphj
X5kVM1ZqzBsNVFsGxF//991YyNhAPBYJRoSrLwVieVb0EMruna1G3StFp1RfRY9FwrkzbI5jZWVx
yNWNrJeIoMcirKSIbwrNUbzd3fawzcVYWWAifiJEplzNsFDnv6raVSbkupAm/Z+MsHwpqlYq4dLs
APoASK1p+4EAisyrD3LmSmESTgSYFUMtMRKx0y4ReHsUSXRuj2Mrubxe9T+Y3NV6NE1aU4i3d/ZU
zOdYP2kT4CRlAeya4lQxUKAUxYBowGNctCiAqLVU2GMkOVEPvM4g+sHwRFNenWBZIuZWcPVRzL4t
0NoJxmvMLkQLSPlUT3dhCOT7sQ/PUuoCbn97EjbDxF+PUZZ1WM1BEoh9kciLT8aD36PtUYhfMxm9
2RxwHG89mT3c9SZ4YcxlD6fJfdfUx7x4vj0SngXm2ChBzU1GERYG9XtQ+DKVOH6/lXi9WhrmwNDj
bC7SBnOVaeIzSZLEIvNArM6c7sdecM2UeCOQx7R9NEMeupJrnAkeUThLGgF82RbF5zxorAibvLvk
6P7WD2Ni2oNwLABfvj2nm86IrBeOftQcvlQd2obooSpEQJUgYgWFG6vQdqhtY+ys7EN/FOmv2/a2
vFFRli5cdMTJAP1deyMZ1bYaTdjrzP533pTPI3JhnVQ4osKdUHljo61tMRM6UCLndRr3tnRqc6eB
sO2p+jDOwdOL/Nh8cnXDeUNjQjMJ1Ax0PTDXf4p38TfjKb2bftWLoIwBbjDX0fbftIfQuT2fm16z
GqQmXk9oZchZ2GawitepO/zuc0s7o6IOBj5gEjjGOCNkO8WJVJViMcIWCp1OkaBFvLDT5JGo/u1B
bR1y6zEtC7sKWRHoOFKawE6umHs9U4/RENvDxEsQ8cwwgbiTokbJ6WJGE20yHBJk13hZ+z+3MDba
r8eyBLXVWCYyGVO3GBF2KEb4UMp9Lk6SUxzL7+pTolsxJwxvnnlrg0wcJooOufRlkdriW/hhWPo7
ddBd68Z+b1PNEn5VR/m5B137A4+gmDefTHxG3MyauIFlRfkcyDdZaa1afLntGtzhMQGkn1JJEBff
0M8KhT4NSHuP8UErnA5ILcj8zYfxPkWnoiX7hPfc5gQUjQkoOLX1aKxhG3XxOreki4pCPPRUrDJ0
30TACniCmxuAEl1FuzKaNlRDQQMxs5jBlMdmRcHJp6IDAo3zeXZIEzdTHDlvnTh5Aga/CHZd59eT
I9R3ScrZiRsZhuUD/uh8QWHsC9XuPM6hmRUqgJVA5KbgessrzZ5EwOasKbDRMj1FujsHbl65vIVe
ZvN651ybZnZOSUISAzAA+Kp+DA3UJKGGR0CBu4/Ts2Be8vIEAqxS8RsItUB1Bhx0AjrHxV+S9KHj
jaJZ4pg+mE1qAWzrKtSNhzOpg90MSLFRPSNLIgvf87JxzCqx2qqH5tf7iGZ6Si8h4NpqtVPkCAXK
fa+2XoP0RXsCowMKNe9kFlyBqvY4eQvz1uxWORDDh1Io3HrYF4IPfgm9AJV/vgeUT59Ae/CUjudA
uWghaJGT0MmLn2F8DHN0gOFWkZeOOd9nyaWQHV32wHZVVbuxuCT5Ppk8keK+WnzLiS0Gu8RA68+3
snpQKDICxTGbHiCLYEipQ5qdUT8R6uWpYlX9SdMPSfiglyehf4mMVxMF//mUNsdSASF/ujfKxzz1
i/YjGJ5RNynMJ6PfQT3cmPxUuRTYPyL4avX4s1XtiF6G2esN2Y0DS82/i+1bacQ2SiIWLkWpfo6I
rUovRfIklB/K1DpmAMEZ06ZgnKjIhJqaemgFaAF/yqVmq+GbON3lyUWoYrtDIUWGyHZOPLgfGEhe
gnqXB95Mf9PaTsyTGFyQxurbF5L+GKBjE9Wnvl4m5KjNbmGOdtp7oeq2Youu1fpEw8nX5At4wyyx
JD5JvwMt5OWxm5u8utNGdU1H06guihpAX5BkYfZmroVBo0XdAsaxpb2xbzzqdG5sZafWouhBvlfO
xkvjwsOe0I88cS5uW+ZBbQ8GZcADkaZmcw01eB27Rob55ATqRXuwoSh1QddoYL0+6afQKQ6fKBy9
tm59vL0z//QTMBvzyjKzMfVy0o0Gh9ofeFDgyofaml/D2spxdbUfQTZ+rtz2NO2ivQHl3MQXRrAR
hQ7vJNiID1efwcw/MG4lDQd8hmx3dgnTgaP7CMaDV35/KSyccI5xSq3v5s/b4/96C0LRZTXxzDHX
QwNoEg3Uy8bQifL3SnbbqgJumDe+5ftvTTNz0kEZc6gNDfWr3MrvVFs5Rh7anmxwDvjUDY7trrN5
KaWNQtb12JgTDlxhgAcTzGn+rbaifeHVqtW4yD86H/R8l/maPXC8iTdK5tacKRAHbxc3NsyDovnB
eKfwFNe2TtHVioGO+/oOFk0V0dGdhq2ihz9EbTeLxR5AfqsdPlBxcsxs/KCDbBlplC7NkPYkDdYQ
9w9pynthyredB0W760+BKAV0lJaSPC6DD2ZkgUBjnzjpXeD8SCE/PT/iVIO4XmG1Hvq87MGj6Ps9
aIn19C+d2FRUtAsB56uglUFnLxaDEE2ZKIPPVJ8aTyY16LsHtFie5enxtqEv6wtDaCoBtEJfNErZ
3LKZzVmlq/GAxJtsQRXSqgRXkb3bRr6uMGOF2ZNyr4DfvYWVJrZIY824n6Ft1C92wVO5V2xQhZco
XuX/1ncZq8wOLaohN0J0/9lC+UBBz6F5A49pcfmJqyDAmGA2JDKWQit2GJiQiOI+S+v8VRYUPXHH
cirPRpdkv4UuGTl5zC9e+scqugyxatrSh3jtpWkCmEw/ZwPKgb7YlpYofxuao6x85ywbzw7z0JtV
uY8rKJXZJu51jjR6uh8e5DfBhGgFeSoeq6N2Tvea3fKQkF+fZcsIZWWhUoU4gMHqOYTGbA5mnA52
tseu2xui9dpYvav47T5xcUvrbM5Ql8fkl4VcGWQWsgvrLm46GNTP9BQjM+ybtvZgvA/e6EcHcsdN
RyxB7ZZBJrAK2lQMRgSDteaNTmn3lixZDW5qXmG3Ie82snz+DWt/0hSrZ25XZGU/ibA2OtKF+P0n
mujbyZXt5X02+/oFMjxZZNMPeNO0451bm0EGbwG0FIgI72ypfpLQ6yvP+QBgFSCt/W5Yslgaj8H1
KyHk4jSKuHDFAmmusl1mOiVGZWJacdnqfne+aOuucKoP1Y/g3nAbpEPu8vvQo8N/8h00dqJ0sVz1
2EOjI3MX6gR2UVj6VB8WBVhozv6Qn8HQY9eX7gfHV5dt92UxV/aYbakJMoQyohKcDzKQLJRawJ/a
sd86ojOIVofXH8d9vuIP/szs3xEuu2flPkYXZHouYITkPZysGnlqr/CE3ko83ZEmq71MjuEL+8Sv
d79H23ivDsIp4bTRLtfWL6PW0dGAHjHMNIsBbLKqJaWyBKPspEq/Sffr9rRuD3JlgAkBQJYNeUgR
y+moA+VdWrWaoMWLPBYd4KldZQLvglJ+k1nJpCIFHVnBiCL3EO3CKrElRbNkPYBiXH0ZqmGfEsWS
huaJaBBbrISY98D4es1f1mT1uUwA6UGtVIvycrrpe/19+JitUveip2r3WFntjnzm3jw4yUE5jLak
O6M9OU//GgFz/QksZ4oigCgXnCmDnc8gsXgXugcS2yaBvAkvD765+EiwQC0X+1pmz4Ok1+o4aRG/
ZtS6irm6G0eRl0vZPO0MaHEQCcy/GivUPhYGnqdLRJ47AGZxqe/uPO0ITYzpDZwpz9qB+g0wkl7j
3XY8nl3mvZYETaqAjASOHct7tZpPqFKDRXByo+jztqXtWfw7wiVOr7Zxn0zaTENYIuZrHH9TY/f2
72+dMkC5APIC8AAurcy9xGgrSCeGNVwy1PwWSQ+opI6PQ+FLRXaX8+AeW6NZW2PCYK5Xc9RmsDaZ
r13oQYqSE/Z4BpiopxuxNkqLAZ08qdJPymsA37o8It+ro7oDxg40uV8vhyRP4DXum8HujR+t5pTU
b2MP3SzgMLu9Lpv375UltoO1hMivYqSwFCtij1ZekAQJaXLOw59hkHqhrABcmlGn6M3XIS4UWyzo
N7FHN4NGyrsgazke/xWxi8Bhgv9n0ZlCtZ9F7E6hWit9ge9Jf0uWZDoUoCIQyZzuAFJCQoSKnJfA
1hYzwSqhg3kdgiYsu6waKyqJ0Cxshwv9kHGqlBzdNW7ZOpyJXjz86pBCaMJKokMI8huQwmB2GDqE
RCHLBai6CSDcQ8Z5fguDO3XyaQvIZ/Mgo26p/DZFzoR+8VTG7DL+1cZGE49CcgWiYFpSeoLiE33k
jOzL1l4sQKMInGIydLFZKFsTSqHSokkTOKcC9IGAeoKnAAQruy5N7Czm3Ti+LBjMQb8EKuQQnZeA
EL4ekDYH4C6IIFsnSSfJHGxIZ6FN8L0UeCFra+bWhpgg0lZaEbZQJ0IGv3jq5uJZQWb4tlMsa876
BNhT0OqKyyHgzkwYidUgA4cXtOki+p10+6S+x0Xqtomt1VmbWEa5Wn9NpFmdL/J38fAySJCeLixQ
VtpdaNP6vpY+blvbXJzVgBgnN1NTrOMAizOlBwmMB2C7BWtXYqFD8H8zxLj1KCToHEgxrCQ4SOC4
ys5N+2hE+9tWttYHb01oAMsGWt7Zu8WYzGTWF+3TMMOlrxfeqqqG3GrxcNvMlqfpoonooMv4+1PK
Wa1REInarBoIDSRN1KMYSJ0VUil5uW3la6jHzsHbB2T/+F9Hq/G1K4g0MYpugIxl3AnvXa34yEcA
UyLaE8BCwxidhvaHMhAHqh2e2YULV7pL0GqSQeuJ8ylbwRBC9xBFQZDXgPG//hSl0gekL/LMbmYQ
iaP0PlrpCA47tbSQHQFgAhT4APWaC3sYGAfKmfciXA5QduetP4DZFrpZZ7mxSHrqSeoUnZcax6L3
Mrw8w1wEAr+0AGK/PeitvbE2yUy/FgxgQwvBDWI2oxfTHy00PgYFvHI/btv5eoT+Wee/k8vsDa0w
p9jAvQrrOoIJAy+UajAcZP4PIQ0TcCYhvU5/KHPqD0PhJii/ZUrxv67wcsNZ+bSa9hAqWiYYHbkW
UEvqkFsq+TVrn7X+Y4rOdASuSfXbjoN53Ip3oBoj6F1CPEXl9douUXBPVxXYjdDmEILWzyyDk5w8
UeIk+o+kd25P9peL2p+5/muOmeu6lARdUGEujObXYqrdXtUPFTgBGw1M7pL5+7a5TR8CHhKd5KDe
Qi/r9eggKZ4sYK3MTjviTDXYLu9m0U8mHp/E5rAWhhEJmxMtpYydKJ4hPxPDTp0/LZuiB3+5FDqk
PpOWU5vfNAVEuogrEWRv2PO8avJIb5IaoUCUbDHcKYKTl94UfMQKJze65Rp4wkEHVdaRN2Sbc8GM
NtIOj3Rboi7VHF166NOLiDZ1AzAjytnti5+xAWZtbPmYlf9LcVqBugzGir4t/D6RRAvaqXQvdwpP
BoJninkspOlcq7kEU8pwZ0yfmXAvzinHz7ccz4Qn4IUtQWiHMLcuqSW5WCZwiApNeilIbkAiZVWy
YJn/aTQrS/L1xCXxaC5sTdhRSF8JeGNLwV3fv93eR1vhfz0cxr+TuldFKBDjVgye3Fp5bEE9KGm+
JD3nU22146Wu3dsWNycQOlVoRAQnOO4T18PCYRN2xUQzoFTRq+dV4j7OnmVe2oVnhfG6/0Pal+3G
jivLfpEASRQ1vGqq0eXZXvYLsSaLmufx60/IuOd0FUsoofs2NvZDb2xnkUomk5mREWPaWe1QwkqR
ZZatBNLnlEz7UEFjnbO1ED9/CcHFZ6EqvGXm4gs07y+XhI6jqURmD9E0JAtVhsKtBUxNmdit9mUk
0k4jsYrrh+4DiBpiJNKhaPDc3tWFI42fQGVjrq9ijk7Y1aEoR7QI8RMM7Us1vK5yC7rrcmilGr87
9q8JttB2U2REXYIismyJxD5qPeT1NL8IUgokXSj5mEd+0aC4aUn5IQ3AWnJ7dQt54byxQHdCidi8
krealGpoCcHXnGTd63UQdq5V/xdCB4S+oGkFAjaT4uF9+Qmzuk5G0HDO4vCfRXBKxwFykCsv7DUb
gk9qSShDqw02pr6yM/MzNqSjYg7+7b1a8PyLlQhBsA9jCug7PKGCGA6gR0m5C8mz0qz1n27boWJH
GtI6UHCesBoZFC65fM/DXRsVTrDWPvzufIinCzUBDIjgvzCZIoQoCJ6iElLhWT1VqH7abTVCPpZr
KIkwZQi5a5k5eBHStrQ8Bm69He+HfgcFBGR5Icm2WthaUB7RjcRJeh67k1n2m4lDWhTW2r+ZDDZc
u+Jl9mA2Fku9uIrk5BACNWbY6Riz3mtw6oxtm5EEGMu8Jl6cFKqNycrhnfWT/BEFIGCz0AX8HILE
YI9xq5IP8PkZbs4ljl64bAQbM1H0PyyMpwcjUVPVlcwu2xRFkfW2DvatCFikqmWbijVGdwTkSyp9
cMQqfKMEAX+vaNe/S1VJ0AjOc/5RjKYCsFjA0swxMSG8ZYWa+X1URWuiQ0uBRQfLFTgtdXSNRHLt
qcA1mCoQqmdZ4zZ0UyF9LbTtUIJhABzXT7edd+mInFubI+1ZshBEbThGKqwZZY92AiiIIXduorhx
28yS756bEVyqjie4zwgzCvmjpI8xe+ra32W+kipcIw9ndAIk/iArh7+HfOtyNRWj3CJcR+pf/i5m
wOOGaPcxjxxSHKRoY+T3Vvmg6yuP6FWz8+rPNrFveJDgPZA4HfnTddTO06ekhuJy51GUK2XtvpbA
Vw4Zht3tXb2G3qhg9wBGAuETdURdJEsA9WgjWVqTOq0R/tbyz6kbfArAePcKAqK9HoyeiQdBENPd
0JymGL1jne5AebUfibG5/VvmeC0EjYufIuxBU5mJ1Cj4KVqvgJ8lp65EC1cjDfTu8nin5unKx15I
pLBw3FBojJhQCRXCLtNZFmppnzpJDnb3JPdME7IaNGWnVsq/grbd1mP9XGjmn9sLveYww6afGRbr
1mCfjHtQs6VOl087JidIdswUWFNJa+5kHdomSIHi6BBNtZHvYy4xaJwmYeh0Rc2/2EhkyIvHuuIY
bdo9yOoYbaPUVHJbk0AJYI8tGPB5TDGwGowAGEUaL/e87+h+lOXkQY5wIWdBvvJAWXJhZKUKiHzA
LDtTa126cBRMdcM7KEUpUtc5zGzvZBOzs0apfWjEij2MRb2gIvNAk81UAi0K+qSv2/t6rVSrQjKR
GDjBENY0wIl3+ROMgBr1YLXgYBtfaSH7XEnfrD6zuyh5tkBkEZgy5LAxmVFXUN4eHkKATRsaPjfq
s9ZGd0x5GYwCapJ07ZRdl4zQJ0WZ3sA5gwynuDdmxkC2L5dQ0cqsADl7ozqhMd2jtmSznHvFJKP5
+mvoUj+pf7OSPt/emIUQjakX4Lih1AtmR/E61rgxSWDDSpEppe+E8I1VG2+6sjaHuhCi5y7EN3UI
sNu68M6a+mjQaQm3HsEoCkhxBy7Rlm9SsEPcXs/Ch54rjjKYfvEYRsdFsFQrPfivzTF1SvVjwMtb
+9HlbqW46bTv5Fet9dks6bAlmP9OAuBAyX0S7niwhQqdin93+9dc7+5cyUdZAwomuHR1IUeUk2iS
cLBQjqOpk3PQJGVOMqxcfwsxA18OwRUDTCDKxAzTpW9LiYUEl0+J4/p39y/zP08b23b2zvNob7m9
3a5kvtcfE2xloFGWwVSNc/39e85upJZ3BhlK3EgzLF0J3YFCLfFtaD5vb978sy+D/qUZIegjfSSg
voaZFLNfvXYaQaZ/28L1tTJbwLsH7UigaESABU3GUEkpLOSk9Ub5FVO4cZZskslj2co5X1oMQS9O
ATQbTM1iN0nXJwZXQPyBAm3z0GRhfeybVdbp6+ErhLnzaCLsGSTKaAfh4BRdEMvvys4uRwgPEIWf
JvZVodk6SlpgT3hPDGs1vKXNRP8K1yUuTQR54crMc6aQKasRYfFkBoOOmrpzcsSGwxSvNZiWPPDM
ljpDzc48MOyJoUEfJ3XIBH4OxXTy4UDCg7n2WllcE/B4aJZ8i5wLt0bMddS2deQdKYo2ipzbRuK3
4ylpPjFUcdsXFy5JfLozW8IpHjDV0cYGbOHxipz8r6wgJ9/qLHc049eEAncI4Wzid8PLbcMLa8RT
DFwd35LC+AGXe6laZlhj7jlz+vQryCRbzXAza7Yc7Q0r8v6Dre9ZMEQOEJsJwVnqqzSL2iJzLLVG
v26jqhsZ4zu8htjOv2+oAjiDLj+s0HmUVFhXATkQNRhL2Ko3unI3QYegBhvStEaTudB/ujQknLmC
jJWeDDDUpoeY303FZiB/VNMbUCQ1WrvLDui5ALCa5zuzBnnn4+09nc+VECY1ZIyzOiBw01jx5ffL
qIV5y7EGHRHtXQnswk2oO8A02IrxnNWFo5I/MV1x1oXzd2FTuNcIopmaarA5aYlvRb6SQgaY7Gmz
1lFbW5wQVEBsSaNiAOM4IRh91lH7M0a7jX8rlLmN1jmh7Ifmx+0NvX4j43v+s6GaEFxwl4+gRcXi
MgM1t30Dblftc6o1PPKdIap2/94a0lKZWEgPwJkjfL5xkLsKZXQ8/PMQ7AklNL+OEip9cTn4JUYI
B0g83ba4dODPLQofj9I2BBBXzkABXWzq4aeUgoPA1P2QQ8Z1NTtZtKbi4Yx2C2A/IlQUrNsRjyus
rxlyd8wMm+qSDRJFVw2gqLr2SL/6dgTiJgCyIQn6nhsRAjbr1b5rW0VCuxVcbo7CwbKpq8A03pnR
I15st3fy6lKfrUGfGtAXpHdX9Dsc5Mp1wmBNsn7WKciDtJUU6PsiuzjcggXhUmBca8o8Qj9C30y/
w22y86ftX7KR9sVb6PwCh6EzC6tjc32+Aj69OnmwrIMnEf+gWgT8y2VY6fLaCMvEkKCOhZcQqg/N
qc7fojFCR3sAd822APL29naumRQ+XpL2eIqqcI9g/EzQ5ZQzjEzYEJ0slJ+dSR2LrZy9q/RcWKOw
u2o7NV2Gui0kvk+m6hMVrM7hvw2Vgg3hGmJTMKUGhw2OkMwC3wJVKIiAyzU+mSVfBB8kKjUodMIb
hTiCmZqaqyHsVMVLArBXtaYAv7xZ/xgQwgb4ycYpzWcDwzMqEoryyAfvtgOsrWF2kLO0rqEjieIG
JkwOZcWWgZt5zcdWTIgA3lyJUNWZt6nm4EoO3mTrP/kUGJdAnD0DQ4VsgA0qRL8tOLGJeS6j96vq
SdWfbu/T9bDI7FSYwEZ1xMSslJjb9DrXJb3DKvRXdfOjc+O3ZNf3G2UT77JNvS23K/au7nvBnrCo
MqOtrBaw1/nKs/Kj+6E6T7HDald9OPZH9Wi48sZwV4zOEUaMfeeLFDxaa8A1CoAZdjKI3aCkDmRm
JuvQtU6kgUXAuOdSZWOIBZSgrlyuHNtFP4HuGMB4UMk2dcG4EsR6bFRYscHuyvTeXBvWXd7Rf/6+
cJqCruuiNsXfl0bd0UjnQVRWnu6SNX7ktXUIR6rUSQCOIdjJgeJPlS2T1xAB10Mo387xf0sxhHyp
0lop6gOYQJ3DCNzP8HE6dtvfNbpvXxgIt3UfYo6va0O/q2aFt0TIrHAaepi1VGd8eky/ZCe0U2SE
h/7jfXTT3St0zdeIBq+HnOfF4j8KhcAEKNcFq63cSjJ6SdL3RN+e/lY348a8K78a9+UhSuzxnuMs
BG5lR6/yYVXOY97KqyNxZl24lEurBiaC4UiM1J4g9fzWgCTAHpgnbdR3vnIErpktvtcKET6UeoBg
ETFH0FyC7vicAkTH8qt8Ux2Uww/6TtkMT/mPYV/ZwNEcYtle89nrKgYMz4hiA8NFKCiI4c2MwPLQ
D1jmEOe2Tt0CbYboVBGHjLuCuhE7lWv9z8XFGmjtawAqzrBp4Z6uY/BSFxIWm0IL15M9iA+UGwz1
PyV2fxx907ce++0AsPa/xjbMiz0zLMRWvS6bspNhOLZOmNIflRcNuMWSrsTwpUBwbkYIaPiW6BOo
MCOrH2DNRf/o7+14vZirnlsQQppkMAbyT1hAJbK01X3haw+NbQdH8OHqtmm/1tts80h29GHtXCwE
U4J2JhRI0KkBBkVYmzoUnE7VKNll/aqgV1NC2Gk3WG+3F7iQAMEKLoMZKoExVOHokyi1KHi3Eec0
L0PzhIPJo4VM920rC98JRYtZ0Q1VSaBQhIAts8ogbTbg0FmvlvEo8xVc2jcV6kUMQQWS4j0GulDM
IlxRQnZKSWuep9w5DK7pBFvrnoAGKHKZX9qNHx5irzmkj1DN8Qancaa3h35DwScMMgc7fajvEWsO
zNNOp2mTOflOtcGjkKzswdVOCz9x3qOzPJCbYSMB0MsdTTrF/SHWPcL+7XGACXxDPLgtDGiCGfPS
RBeAdb/qM+4U0VFOnjSy8vdnlxN3GRwc0FJE2d8ADOXy70udHIRpn2PAlHwp1XPf7HvuZ73LwxVD
V74/L+TMkLBXgcVwLoKCO2o+2VCdDo1PLfHkauWTqPPpFRf0nQsRCDgCLyecsWRCWZLkLRbk6m+D
bXjFMfbI6bOASDqaVxvMEO9BXLXjdnSij8mTtYP+A8TjpZfcW2uaXZ0RQNbBbg4UJ8CVKCkIv4Wk
mZxWWc8dRf1qQrft1hBKC5t6YWDejDMHTJtI0ccQBqhxPzGfp7sCiNQ13MKCj6DrBt+jaAtArkrw
wZilCqPNbKW8SyArnanbpssdM0FHxb0dVRZO1LkpkfhZGaycKANMDdODlm/aet+ZK12hpdWgGkJQ
iFTBDSVe2knONXCfEHwU7bdW2GZ2YHVpzy3VeMXllz7/uaX56519nUzVJ+CLYCkHy1KUoYutrVQi
rrHm8LBzE4KHWZkpy3mhYb98jByHta16zAWJTLAZQRqBuDn9uf2Brp90gkXB5QILGCcwWHOnkvzw
TbKgW1Y62SE4lki1tN/UBOv7ism1fRT8r5EmXBEaTLb7TLor0DJ1/loOiLN/hKlDRwg7uJI7bm5b
XfBEVKrh70A1AlwiNg+bHgq6Wk25k6JCF79quhdVD7dNfDfThFgFG5g8AsuHBu21+TecOQiR9KnL
Bp07nVueAtuwzb1xnz4NNkj7/OhLdwM7dxqwL2anL+L19gmwN9s8pfbP3g5+3f4x1y8GDbJJZz9G
8FZI2de0yQ3ujE7kUNvirgaxHHc6gsfqF3hz/MweSid3maPaem6zlft+IZRdmBc8GfNZzGwY9iIh
f81ZQoPaZfSUrxIuXHehhXUKDhzFuVrWEwyNHrFTuz6BxsVLXnInfWq2ynbavHagesDgPoTvmpO1
sfbtFs2ZFZHPxeUSE1c6qpc6EuvLT2+avZWDE4E7kuRGxAG1mW7eT/VKfFg4OegWA+9MFQVyNuKc
TxsSNdSnNnQohLeklzB9XXGahWB6YWD+AWceXAWo54UNDDS/awQ5y052oGfzzB3/NZ3ke7oJnJR7
nrVTdiuWl87n+dKuzk5YqmUHy7UHxozuhwZeiem+tjlwznfSZ3msQ9zraxn82oYKh6RT2wx6uLBa
xH6dPjTF1+1lXbsFsEfossBHUcy+SvdC3lukrgKgTiO12VqsOZnaVO+aHEDacuBr8LHrtxAaAnNP
AAQSiEDAG11+vySZirjtUBDhxOk9oP0xBde4M2WB6TapV9mjH9lv8QtKBoHzR0aXZ8VD59h9GQLx
AzDEg/iNGVZNHMvVzEGKARpE3T5EsJmjnXYfgHFotUhw/eUuDQkrBWNEkqghDNHn5AhULgSD0b4+
hJC7fFd/q75p2WvkKtfIxHl3zxYnxLQ4zSZa67AJ8OqLvJcd7aPFfv4170NnJqtKf61JFC9t56yo
AyykhaMnUut1hppG37NntKS2FnkZdwfrARBI6CHPY/hsDai76EG4Ji0FkHwZN6VwDuWx0yNp4pgE
PRI32qVe71kebg50R2yyib6CF+Oug3SxbbjD79Zp13QwFy7RGa73zw8QPmxo6ZivNvADUnCCSdsJ
kyRH86s5/vhj+uN+cIPDcMB0ggcMd25nh/hFA57QkfenBpL1zAYuY8WlF8/w2Q8SvjreQMNkRSGK
C6On17ljVH6IVBnqdrdjxXXsBVTQUNGrNJHFQsD18uzWydSytmWxEw73ChTc69Lvi4dWrf2i/3nb
1JJbEQsPUUDwgMoWUYlxSYHA1GDKzFvrMc7k4bEH8fo0xtUWqr2ho479L1KPwyEOh9+3bS8eXFm3
DJkaYGsUx1z6gAxSZWI7KWITMzKvXpuanm/8qxiE1yfqDRhlAfzyciODqNSTTI8Ar6KtZ0BazjKa
A0Sk3xvwT3dA7hig+P4PizqLu8KpiUgb8qJBZAjLh8gs7GYNiXx9PaK/PKOikVpArVwUmunSqLLM
EhNWLHuYABcrH8E+dHsNCxkjbBA86/GI+Z4dvNw3oymlopNRP9c/h3uMfYB9yEdxpttC481yAEfw
vN4dcdhSd+2MLdtGlUtHhMXFIZafTL0alNBEvzfeRq09PGe+5XBcYTVm+R0JXI/W30l3prvAHya7
Pqyyki3u7z/2xWYCiJQLog2wDy7JR2OnV3gHmS5GpTe9t5ucnruK87yy30sHHuCL/12zCBkNB7Ri
uDb3K3I72qGftDd+SLn9K3bK3xDvQdHGGzz2XtytlX4XnpkADSBVNcH7ZuAYCqGmUPMWfLQBWDTD
d4M5crgru+0QbKiJF4r00LWxWzZ2psvocW1ur/o6ml6aFtL1ohmUJiQwrRrDblA8AOu9oXua1uYe
Fx62l4bmGHiWyjahqrBsgqHiSP5U/vQj3Ws7clfhMeRBQxY8U9vbK1u4Oi8sij4UNTWSEhkWZVD9
fubbwY3ux7vgqduiBXYHciiQlGWPQA69gsnL2BcrO3vdSpg5/P75qqI/ZZHC5FCHfb6T7q3nAM3Z
8g2cmkfzZQy8aQsR2MwpX9QTasm3l359ei4tq5d7rSRNPzQKj0Eahb5b/M6zwm/WkIrXl9alESGs
Vyzso7rH8iYFc5AYAanV4qm2wGjZyG+B0tjpzNzZW87ttV03/IRtFd5EA9YVs9lj5U13lKMtKDWd
8O9o2UBJqfe9O+zVA9o0Lnm5bXhxU+cynTKLGgInebmpRV/H8qRhU1kS2Gq0qfI39q8BdfPaABcA
UQ/UIa9HMMugk7rZRmnpYAuk1t94Uu4baSy2yPH9/7Cgf4yJ56OzSIz6GYxx8pfK3oRbOFhTTLju
4V2uSDwEBodGFGp0MWr4R6a5nX6MjM7LUuJX6r6GKnDxG3Tntxe2GNPOFia4P48ma1QYbIJXLHOr
JLqj3aihsZZLHoiK1kgSFh3jzJzgGKnMssHIISwnk0fOHkpoiKwxfq2ZEHyeWxGfjCDEpzJ/oXoD
gLVtBCvxcvlgaTJGgA10nDByfOngIGmhWk+xDmrdSYozlXe5Zje4/cmWJTsavhhS4AQgWQz8kt5r
CRgnbLVZqVN9d84vs0UcgbNfMX/cs3vCykgxGj1+xVDtZGKrfLDVyjPin3y4T1uK3oarc8/q1tKt
Rac5syvcwRyCM0pRw+4YPau6o8bbqQhdPVyJIosHAmYsgMlnJKQ4PlhPbUQzBjuSBsyKhnUoerVl
DEhIhvlkPo+syIor1WTP1yqis5uIewuskAEyUkw7oBNwubcliUIQheVwo2AEnXWJmde1R/m8TVcm
MEOBYRfTRD4jXPOgR6KjomJ5cWnu0QV2EyBN+oF86rmxC9bu+EVvQTHn/5nTxHnlAcLt+ahC7DDB
C834WwyKG0ALoH4qQMtUZZXLcz/N+h0Sxn8fY84NC1sJNbV6VAMYzqLaLYm+C8IKPQLMnAars0xz
vLraU0ggznJI4PYQ08OkrYc2C2HLBLrUBqW0bbaTndHEHXUw1RWDN//7qianWEm2cD6MQ6/AQJc3
+uw3CHkiIMhNlvT4DZIRsRcgovpDqmcork45ePXkQnF7KZg2wWCO+yJUq/t0qDYN6rArhd3FXBnj
cTrY0WbMrdg4UHiSoh+IHyLrmCpp3K6F+MRvqfFjCsEFUIEObo9NQlN+WIuQSyECLC4yVE/AWmCK
1R91tKy010vsQfhpxtCj+GNJXkJXEpylWA+6BwuTSGiLgB/x8pBG0kCkvKjmPIPuWz3f8hbcE+Ov
2/57Pa6AixmcEghCBoYFMMN1acZIilAxI6RRaocQOzDzLTMkiDQ1BQQL2kR9ZYT4UZMyDGr2v4Yi
/1HXxiNgR5ajpOSVNRpZ6dcshkaIGoPoAr1cdG2EENwlEi6mCjD0GMLzjLAnTEBum6l0pL5xYxY+
am3q0SH1gmQlY1jM1VEDAaoDfjVPg13uhgpNg45ICUwXD5U+bMJK+5WMsZ02T5PSuErA/5oAIQGM
0QG42xUfTYRbqK/UXU1jJGro2Vgft7/QfKLEU4/vAoUdDJojFRQ+0GjUZdmMCNbhEO3j7jEl4yah
GAeFFEEONi8Wlyuet+Tf5xaFvKnorGQcJ1gsoqm0CdK1Wk4+QjQ36CpCf8nLz20JXq5IzTSoPWzF
yKatPrSN4q3oV1Kapcvo3IiQNlVU4rViwciI+BhFpR0GG8naMzzkO+/211p6DZ2bEhwoT5qW5xzD
4TUmd+vMsxLbCD9ZHLgq3nlj0NpFuxKTl01qYNEAu8k8OXLps1FfhHGnY3UyK2EpcqpY3Y0WiLB1
68T02qbpfSxNKzpe3yKbV34J0KMB0kDk7uKkcsJaHTzciE/aJnzXUHnGM/aY3xHAAA+SNzpsZx0H
F8KcbnpXuJPNXn6UDnBY+/CF/Sj/aCvfeCmnAWPmzHoFZkzQoF/ugpRWdOQKgjLqReDFMU9hsJqz
LTorKqToU0OGEdPElzbyLJ0wHlojJD9qT4qf7wOvs8AsrfrowPmxW/S2swZ+WvLd+aOCZGKu/H/X
U87y4LxA7SCvGyQYujEWD+nY9ZikRNSkbpgUIAYNGvpU17mxRjq0tFgT3SpYVefyhbDYqkhx10Oq
DZ35+5j4TcaRc/+HSGOCehYkp7NIuDgGKzdDn4W0j522/SlNp4C/htarbvq3z+TiSghwKIBWggNX
jKCTMYwJrlMcEDN8btvuLarAO9JP3m0ziykJRn8McN/CQ65mzUEwwwJ5gIRrYt1R7unxoc+glrWp
2geZerniETyU9KPSvdw2vLi+M7tCvOaD0vKeT3MMRX02jnakfMpTaWUXl+6h89UJBywKwilIe+wi
N7TCqYjxdza6tUItc9QiM/ywaBW3zLKVoadluwAdA6UI0lAxvNE+K0kN8L8zAYYSpuahM3R3nKR7
JmV2pki+rn/d3s+lUIII8r8WxYk/1qRhR0Ad5JA8cMzoZLVrw6iLKc65CeFSxwtPK/UAJkxQnWOk
r2ceDx6C/r3QId6+VbMaOa19e1lL98T3kP7cBAYRoXBPMFrQeooo3KQDKJZ+9FnuDJA1IZjlCqth
32jpUe7H3f+XVXEzMbYxxOCpwUqH+6m4j9oHlb9V0kOtbaFIUa6NyC2dhbNFig0Zi1htDFoOjDBG
IGo5cIJ+JP8PJ+HchnDe8qHK9UCFDS0GjbhmU43bKrpm1eiOjTf9l/rcuTnh4I2pGY+lDHMG/5lg
mD4bvGqV3Wf+I8JtrsPhZxzzPKUkth5JHDRljUTCacckCaEb2AUfqqzqv0NMSvtWrmTPQ27GJ2No
qgkaEIF0D9gl4D19HPRHXibJoYE68LhyQSx8TlznGJ4CzJrKaIxc3rhmBuatBu9rVKF2LNjXxmCb
3SrF39UcBYiCwcWIvjp0f5FhCyejSqYqJx0KhX1f0qNklupDkNJDMvR4VFbWZuzU3kUOd4fW0Gjz
KJ/+wzIp+svI3xQEObEEWxlQDkgTPGaZ+WxqD7m5VdbQpddMKFjkuQ0h5JCumDILNXMMhEcO2DQ9
rQH97yS7BqvAGCUdVYBfeAfFVwVTxwS0ain4pDLFjqNhO2ZorRMVuoGfBmqCt0OEvuB7579MOE+m
EZesngunVeBZ5K1vcYb2wVqHayGqw7lNTAIDjYp6wexqZ4mU3iU1ygh4VarVV1y98Or19iqW/j4g
yKBrAiEkuOqE/dVzvOF1A39/wj6NIInHhX/bwtKtgdqPNY8DING9SsmCqWQNDfC4yPWD1WyH2jNz
JzE+NMiC6nQz9Ci5rMB4l+oDFzbn6/ls2ypOdaWzMlyGz5ZiQ73SVmztA+pQpwk957f6aLnaSu13
6dADRWdYYFeFANYVdFiH6rGWz8816ZjoGwmPNtDT3d7LhctQP7cx++T5shQZo2/NvKzSVQC4Ctwp
vWPhq2zYoPNs11LQxdOHjs5Ms4fEEKWNS3sR44ZSD3ietEChyq9grO5stEEcjPn54dG8l9HBlw6N
n2zWRDwWd5MA7oZq2fxCFPL4uh4DvSV4p4XKXuP7Yvg0VzWd518v3h4AdPyfDcFJ8izWWsgIIMPe
GHa4DTz1gx1b39pwW38KXGWlQrS8JNBUzXWrWUXjcjPTUgs5n7AkU8Gt8LtP78ZmxQRY6ZfWhPe0
YWGKaSZ5vTTSREM1xqEEcQcpLF8BJqS/qBx3b5qZFtu2YOpnUmfWjoWRdDKyqNlHqZJ6EfQjtiyX
+S6IquZDG5j8s4xytpWVYPIjiUKHFA86ssm7gPlDoLZ7GfBkzZ6MbPqIR8g86MGQwD0GTS5sqTQr
Nx2j9q4JE/hIrRdOWLfqXT0a0n1VQoDJls1x2pRKGfxUIyW509O2eGRFPRy1KGweEqlqUZXihQUk
Q2qBk73FAFYgq7/MKW4BXdNqptoqrtmXtg1D3ApdeKJGRaHfTEOw0hcAKoHRlBu1aU/5WL81OhjN
sXH9E66UYKfQUvGgqMsnu21NbcuLIS/QmiqrY0jI/MsgN9yZFnXVss0ye9R4BD3fvPdLnVa+nPVW
upnl57ZoFfQ7naVh4MgTJ69BMpn7Xq8HEN0OGQk9KNiPBRR+Ze2oFlAbDnoLdPpFLde13WIT/T6F
9DTFUBa4vqDXte3aBBq+ECm1/Ejvwk06WfqPtOHAHMiy9BLhivucmMnu66LXPEnhpMXEqEYSOwQo
SXNJEmiYxZVj5Z1MKp76waAfkrRVfkJKXP2r5aH80BtJBBFdJcSbEjQoiStlefKexnpfOoGVJ38y
Rod9RKT0LVK6bpdnyuRU/Zje4f/eQpvYBF9DYpA7Jo0KGrCE78xBje7UkJZulU9hYZdoC71bpao/
9llgRbbVVqQAKZCZ9D5LgyDZgE1T3eVq3TxCG7H0wXtnQU2UkHGPyan+0+i4DMhVhaaSKeXBpgcv
FaA0IU0eTNDFnBJWRlAJt+Y0xxqC5wCYyqc8m/TcjQpe7Nq8LD8CTedositV/1PrIgxbJ8o40b3K
k+ZHhJliP4KU5p61MnnJ2oKwndbHIeRR1OlR6UkG4eeROhKTjEdqlGwH1XCK1r2GHr5XtiVTbD1D
88TRonjsNkldD49J0Y0dZMUtduyplIL9SGq3LCwkxTaGMv8F8iD+QrAv3C55JT0HCq0zNzM64Mwj
bXhWoS/xaRVWBGULS27sqIiyl4x05U+aoPIIbiMdFDU85uV73ifWI7OCWrezgpBNK2npwewHADRa
EF0med2/qOWoVnYgVfnX0PWDpwDx8KLqIUh2EhNNZTtV86HwIInOn0nMomMaUo4RArxfX9RRlfyc
tYTbci4n4CFhQ/9GqqDfsSStLDvrdf3QFyo7BaTBAc5lOuAUYXKRp0V36PtY/hgxtWOrcanhp1OT
pe7Y5cYprVD4An84HXYlCyWEDr2Kx01YTNVeq6T4YYwmYDItkDvuSgjN+hkF5pjRiVeoUtIB/DJR
/AczSf1rYVjtLjUTC4A2NAugs81BADmW3C2qvPoZmIyfEA1bV6rS8ZeRqqU/aaCyh5bRwCHPWgCe
No1jcAi7EK87a9TZBpDg9Bl8dDjqUa3OKo9asMutovSBt4zvtCKPniQ28q3OCcVxiEEMa+q88QKS
DRAQnzofwhjxBxSyJVsbeeuBuNfYgncXchp6QDu3qkYDzQFFBTTTaNGW1kbDvO+0svfCKNO8vItp
vyl0vbIcM9XoZIMysLbsHuIbjatCQ4ujblEBvkILw1DtDsoKHlhOG4IBdiP2dCVOXsyIoJSa1YM0
IYTRanTAATQVjiXX8RfXZ7bGIS+btzK3mDeSqvgwNNZsO57EPsho6w8SSM22pIaBkZ628SqjKlwy
bzrPpOldU1r5q9di0zaMOH8EoMg4Bg1EwQ3TnHYKHPG1TSUg0m6nQYup91wYAwXmjPATkwMq12ys
cZOmlldi4BOsANBbMLM1EO3SjU0JqCXhlyDgEiWAejXC2zJG5krYXpX+lh0ok1fK4Gsm5vz8LKOT
6Qil2wEmWvPZAsy9rVx5XOk6rtmY//czG3lcdaZmIjM1868y9uL8fiie/ssX+WenrhJTsOgWPZZR
IFSU9N3MPxm0uqq18u7Sc+X8iwhfHmT5PNAp7GTtnpLXqFsp261tlZASSiUuZ6Zhq8rUKwEbr+mb
Yr7d3qs1G0IeGMUqSN0LrKGp91H7XlnPMXu8bWJlm76fZGdf3GIZxooqmFC1Hzwp4VX72wYW14CZ
T+CuUU7B8b90qVFu41FO8TBIlX04eFIa2jJbe8Qt5efgvf8/I8LH6EgChq8GRvTH9Cdm4E7TVnL0
/+Hsunokt7nlLxJAKutVoXP39OTwIuzM7ChnKv76W1pcf6tmCy3Ya9gwbKBLJA/JwxOq7HrVNlAS
zn+Rze1Bzb4ap4DcykQxSlbFcVStRXG3nYfNudmj9OosrcHDQQ5Lj5w5Zx0l86NSOCRjDD5ZTnRB
LAyGc6xPUO/RnnXhvlaOHnq91IVgxbVCOuIoY57tn3cBF62Q5Lgr2wjvAsVECeuqfGPbu9bxdEtd
h2fV1iwfFBFvbKeaxjr/SS1cEc8yNTctAivOwjSPb5Crd9fkW7hXpR8IfSTpbggy8IchWBGUg1Dt
XTReR41hDF3Izahfyc3qNu7cpkCJsoHKd2SHrh6zJbqzMjpWDArVuugSMy6X+stnn+cTBO4w9+pc
9MCujtK9uv/I6XeMSjeDuKYqIeMVfBlxfJbZEj3vbHxFJmCwNVARgV4+bi9WYSVVNPyztKIVo6QG
gYeNDjJKy7sLPm/P4SIYtyeLSgvrTgBYNHZ4B1ulWdXY/LoC5r1NF7y68ndY/CyAjsbJG8x0hNy+
zMoQwf8EoH5gSpvyO9khrGzJX8SGYvs6fV6AG8dwDYfHhgK6GOT5uAmVSVF4rjAWl9yX6FuKt5+B
5R2ZqSXovRXP7qraIgmhn7y7pWzVnAGhLut/yNzsGuXge2hzRUwRfHHb+Mc7kK/yBbT8Cx6BOLcF
p0DcjKZGFLilDyAZDS2P2ctqWIN3CF1Zsql+J0flAS2aVnmCZLt6Kp/1hdNoNkqBCh4dAUd09SEE
c3l9VHjUiXKOBT1mD+xOP8totV8XcLMsaNRbEIw893s8qsF99Ppf1naCzJ2DiuFnhj+aEkQdFfMO
bjFdq7akmdmX7qOhsTQDu9oHn+G6Sa3FvtRZQ56gcydfIEhCCsc5tIqXFm+yzR3VzPiltSG8vQ5W
S30oc9cLCiw0EBkgs4so2uUsB5UfQ9oai5y5pyAwW3XF8nVbHd2l1NKcNzAF4s69pi97oxkLfIXy
qS7fJG9bkwWTmTu8pxDjJ0w8mrCAuQbj0Tpo2y5B4QKV/oNLgzQ78kkgB4HqJ7clMjQxyuJYp2i0
+7ZHk5JjKAsh4tEL5g+WScqA70uiVVIR2iBlIAz6odXjHQsim2aBJYWifdvQ59Z+6lpwS1LgGeqn
IPexerKWIXVe6qas3kNWMFtq8py9ElBLA/VolBeCHpybuDBOFLVJAOXeh3cadXD/NDtmBaIjfbsP
t4c1Z2kTLN6xFWnuFmkIrIbaunwa5FXT/hffGeRFqJZBahGtmpeWVnaqGFMXxXQsPypGZrJkYQyz
VvAXQBnzehNTjlOWqbo/pnSa57Rdqf4+c9fqEnfP7EyhhBmspzLF39yG0UiQFlU9pgq0deuthCIy
ITp/ezXmRgLJNHBUoMoBMoHcAZPlAzguW5SO+KCoTVBLpPYmZEboEuP2XI2KOgXirJkIYSknbASq
GCh7EiPapQhIOhqrqjMYDl2rbKB916hoNiS0stVBWcVqIFkQSlzyt+Z2FpJxY7OrioqsP1frdPmY
NGSDiEeCFq2IiEYs/8Eje4bOu44uVKvNHXpTKO6ySnOxgLMAqLFpJ5DuW3+plGkeASITIwsRaJ7G
wU4GI8VQWg3HNAur1nl2kpqFzTRrIUhQ//P7vEOTQuyh7PD7Rfod1qHtpYh0GpojBUtEMHMNcyNv
PxhZcMSCroAzRhgiSjYgwmLpjWqjcQfeqLBSPHTXI97MBg211popeoHjRdkBTUmnHnH7oaoR1W7M
EOwGElRKgtbY1PRUuyDKW1ISHg8O/vSffiBnxGBFqod6nItaeNXVs6/uwH7hZ1bBdkW+kZYKLGen
fjIf3AGAfAGcnQDZrQj1HlXATDXvwa+18RDcvX0MzB0104GNXzIxotQI0X3dY2AhOhakZyacCHFu
Q8za6agbC3cc6VXeTlshhXAIQT1hKB78iCLnvljcND9ffyE4U+3VTEYCA/MF7dvC8qEYdUpXnqM5
ha3e1VvBTn+Cp/pRX/AJZoMO6mRo3H3TDJov5OM6oYMtOLEzeLKReDG/yQGKbGgUzq1/rRiCWMAE
kacPDtLYyFCdiYo/6EvH1VOlrdL4La4OQrLUXXbt6eNy0MaKeBD8qirawS9tIxsoiQwBTG5kXT3o
6MFu9hT0m6mJfOMBvWY2scle24oLd+yVSf6BhfIkKieRi+cfGK3nNkkLTSK00OuvgZtsaKYedX+J
kexPAvxiT3M43AlNlUwvyhg4fhI8V8UzhP22ah/bldhbUv/aDeA0berHKkCspa3MHBpneh8/394c
VwcL9xHcySdrCQ1aIpWgu5Luate3Arlywlg+CKq3w9XtKK1sZ4C/Dbs0x9x5BoV3BfWAgI1KyayY
ZOZUcxJ1extlaXDjV0wOFynImIdmzxJPYkvHMLpnKVhJ0htEiONo73ZLm+PqGOAmkzNYkqlR4Wsj
nuz4Y7eelSIw1S/Y5ywKFHthmtBWRhbjclSghSRJz7rSSqUD6daKZ7f1UaJvt+fummNmHMwEhlui
fgBJUjLCyMfhTatN6TOE1PEp2LFXdcvu8wcVOti/BXsB9iq6MMKCtQeKrKAgQa3D5egCT6uQtMEc
BtlLKYN6blf+oPxVE++aUX3G7ppffba5DXrllnGY3PHtsUpCpTkwabeKwp9OQXlq/2qEJ+YvlaSO
P8VvekjMgtwU7S1QZuWGl/lMS8oKm17Rj2V6rP1jKd+x/EUa7ht5YS7nDGWKxQ2rFoWhrzNgybEP
FQgnd20ZhQpCu7DNlsY0bsPJNguoHGSqPx5kdexknW4W2XcAjbMwheOQSpZa687tBVsYGf8MGlqv
LkpvnMX8LvN+a81zMKBIgCxM4JxdoDwRdLe6BB4rvv2wTGPSCpoCGHSy6PFJbXcDJCddtheXOBPm
DsQpFLdWHWLsWY3qEAvF7G72i2hbxft9e9KWILhlSkHnWCBsWVotRQNHcBbyr6LzFg722ZX5O2V8
XadRyVHi0tHmglp2QoJGVFQ9UDNwdfWOGu5SbGfW9kBGPLLdjeWG3KBUluslPBbgdeLLEIaeNaAP
EsUm+7HkoK+kV1DZWLcncnaMYyXWmHhBlwUXgURZAfXK1i2tJCvtaLxImNX7diw//hccaDgjoACm
db6j2MtoCaJurbQM9PEiqBD2mWWgEz1foqQcJ+nqUIIPjIgFug0o/94PWjmswFxYWkXzq8r3BrrP
pWzdRaPuNgoDaLe+PbDZfTXBGyd4cmAkeeq1Ygc8cdhkrSmJtsfeNXpMlyQ7rtl8cLLrsA0VbOpo
LFW447YUgxYnO6awPRonVKjS12iTb4JjuYufqYXyCm/rnV3H/W2gGOtzKSR/3TvMwXO7Wqr8ihgj
PCo6TnUM4kkz/Yz3CNja1QbPt9vTem2XCNiAjxGMaWhsvaKrFxMB/CdBWKEOd11pTsuO7mD34vY/
oIx8nvDJVU3jqwQTOVLEfogrqwg3nXJQveeys4UlrvE/pCKXNimhfhN8c4hCqeJVhXrf0qFLGgh+
o6DLDBwR/6zWdC+dxJ2xYmAHWlcSKknR2ujvtG1gy5W1D+wlkYVrS8VXQDLVAH0XKJf5nmtIlqLG
scZvx3ieDjbKsJJ85WfnvPy3xQNw5qZA3JZodc9HBTSG20lfHuqqGlurPm8v3DVBKYfBbQa1IToT
wD1rkXt2KCx1q6+kdYNpBcvmpl55a5CBO9E6NeEjIDumbMlad+Tj0vtqxrNEmzEaHBSC85ogxXC5
/eV+cFvS6ZXlvZRfqkNrc7hT154p/NacdBO+Kke6W6pjmXltXYJyWzFQjC4QR1D21YNJWDOHDco1
TXlbrYSP8tRvbk/29WV7CcfdS1SPiC80gAv7Q0V/1OYrixe8k6V55L0gZIxFEM4C4yXf6kewkN8L
0Gg03cOrsYNw75EeFyJyC4NSuIsP8sERE0dAsd+GylYia2HJs7u+ii7mTREvbaOHwJLrxoDQHqVX
uI92bgZP6XIS86oBBnthYoN8+LkjAwvrflyfbQnRqwO6PukqXslP2AtOtu1X9eZZd1LTW8emG6yW
spjXbPIcvnw5Tk/1XLkazbF1XMs/yCe2Ct8TB6+rfQeeLoY9qGEvkm2wPf10Z/FOBOtd8OnCUJdS
fdfRT+5bxmWfXMcZSUPJZfgW76V2JNs/hCvEk9BY6USH8LN6y1+EdXh69I+oRFgvvb1mojyXK8Gd
fIbSK0o0rkS/Ux0XVXKmse8duqHm74No6l/Ru3Cvb5YyT+P88tcLCpDG22UUguCfmblQ9IRRvbS0
gKxjluxLL/u35XmY1ikEd+J4Uki6oQdEKzSbPPc2AXYLCsIXco9zVxQuJ2h/6KPWJ2/JmhQzsPjC
G81a5VfkJ4inJFp3zHzloW2ZjtpXceEimdujUN5CHSZ4M2Vczpf2IveuLhbu+N6jPjSkTygxXzeN
4w9b35dGPZ5kSeJzzrOZIP7pzJ9YKFS/SV834+soe/GywumK4KNJ3cOgNkvyI+OqXBkG+izGxhWQ
kfGXk1jrKG8YHxRgYtmjR/BBTaIAXQnqU9e6DzVp7AwK6rcvi9k9gFjL/0A5U6lQNVImBH6i5g3n
Jm9tNdG/oAJkGdpHj/rZyINwcYmtkfXCPcKvJ5CorYn2TGLXNuRmhwj3Ko+8h9ufNWNZFE2z8CbR
RYa4L3dPZwoyv0MYVHh03EPPOIQuvZbbKh70euDchprxlNFLg3I2hHyQhQGtwaVNob+UGFkO39UP
XSscvowc8esGJf9BvwrwsNekjJro1UVYaHhIlaUs4fjzt1adM+kCctSum2ABKBsgkF6eujaHXnmx
sNCzxoWRqGC6xeORf47IeoCGkQ5HQtJ9qExGcTcaP0JLJeeh26Cyxbw9qzML+IfSDNLo6J1Dhdfl
pDJSDiTUMao4eWfoR9BpcZ8MP2kj7XPoKdwGmx0baGr+AeNubvD2eVrRAMwFh42eRpuo2hLDQoq6
YluqL9FQza7YBE66HFvplYFSlpjKwXXNtmmdUCEW0nYLhaRLo+Lu6VpQidC4OA46ZpiC9MsPbIH8
ouEr5EM04fv2FM4ec5MxcZug6YzSgBY1jvJYNOGugvv02+vSbVwkC5axhMRdupWQlgEZX/xq+pNF
Ti2IIFh9SvWlhPf8KskY08jueFWlKuqgfQ0hNGQVaEsHz8iJdbHpV/9aEGW8anFW/wPDrRJE/vAc
znEH5iwitpsFdNOD39m5vTzztvAXhVueNJBJpdcYjFodUC27krS3pt3mbK2CF3hJhHl+hfRRYoEg
4cbvXaVLB8MVYN9MFyyhxnsQzRhSgYblVFxwVGbHpVPlj7TX+Ki/3EqF2lHJVTF7YoBSYvVBKl41
6G8N2UOUUosuMfPPnUoISxOwK48SMzzjVCoN0IH2cdSnpWJG5amsfTPL7/vmrVzqq52bRB1FWUhl
4xoDjc3lyFIZLn6YIlaRoVFq00BV4k4Uw2Cd5so59kL2dNtARjPjbxEdyWTwoaC2HWXyl3BNmmUo
NfEqSypDJxG9U+91q9sQCPxdg1BigBAf3fvggeNrSMJMT3oFeXlLR3Brp4Sh/655feRQ1pLBjEEJ
+JS6QusQycu2QiAlXyzTVdRLu9ljk+v+k8vgRHh9WjlRCvY4PQxQ76DowqGVyuZUM9pCOl3JME25
FIEAWk+qtyjuJEupaP4mgiQOqkA0F9C6n3WfRBDAxlPo2qlE15qVFIm/oY3X/Q5q8OefOldGY6g2
+mnxQNQftWNZhS5DNO/lQyc4rTfE24H4WmIzI1LcvRz54UHJkU8wExTrQVyxYSJoJrpehbCkIKet
Gano21ujlxqln+6QyL4T0lxKzYpoFZ4Rrd86MVEbBy/J5qepOwPiHRDhDiwjrA3Jctsh3fZU6vYh
FZJDBdnlJz0a8pdKKJ5FSToDCiTUWaqhqJMMQwMSdQMqLj5aHc3SFaVV0LTxR60xqCDRPH6okR/d
eJVBA6sHpxzoKpAxHuXMy9yR1ahtUKNP1LWsxJKjhiTc0jiFMgxFjE6VOm0HSxKctCmrrVA2xU5p
Gh1sViI6x/S48x3WoHvqK3Jr6u3kGNqC+Opc35VMDTKnkCGXB2m1DuKUA6bchMvm4rxISWEl4KoC
A7zU549yGYRwXiPcXq6vviR5CQkewTBWXeNmEFvU1NrU5Yp8dH2IXF8dZ71qy4bXQUI8dMMVaivC
3Cryxnush4rpj3Hc1eCwV1LxNW1ZssnlLqeWOiTRqqW0/yYaNGuTkuboDhSi5rk3sGY2TV01W0PC
E5hiqfivsoAW2J3sFcYTPO9k07O6El0zKVzpOFBVMUxdxPG4SWnNDp2Ya+muQnpBtnv8dyctCPrD
MkN3FVNKGTonMxQIoSs3yBHhkdoMBeZpKr8EiRe5VhWn6U5ICNnkLuQFuoIqll4OOc68OJfxbIpE
LTUjz31SGonaTUfYsZZYt/Jxku0qPy02rsCMg9RCRxLYXhTa6DHxNixuw4dSd4et1CKhag4d+h4y
lwVrCDaAnjI3mt70FKX17DzWmi0oGoUUvgooO4tBoj9S0HihWTUB3ItG7FDz73XuQRKE+JFoWfvb
gNCO0xtDdN+3GdvoaDj77QsduLe6UB/2URq6duIp0n1RUQGEQYiDmxLGvFKKBuqkg+CVH14CSmBU
oecgOQlD5LLyINfbs5umya50YwH5LcLie7mtjEcmFt45kdL+ve3Rdb0i4MZYD63opptBE6qDT2MN
F6ASeE7CIvW+yWNS260uxPTASJw/KAJL96Kghj+ZAucJnBsgt7VkuWod3UtrA8zcetM+MkgcWiCn
Q+fIoPW2kiShEylU6xfu7Wt+X+Ro8AdPVrAJon2D8xVbQ0sUMIjibMC+sIUBLEBdYvWaYUPhwMGt
96wUv+W4RI8qTs8a/PefvZfZaXZUSPd5+wC/rkfkPobzVSpC8sqLxjsJhXly85SkiR1qH10n2UPt
/WTFV+EpB9+FO8YYlNeWHrizT63pbHBuDPqAYz3txgB+G+7CtLbrAoV1lWiViWwKLt3IMnNUdIgm
SOeiSvR1YQLGW5C7JUd4RCtGqguJV/0ThCIEEwYuMLX8jHzZ9it/JaXVRx2/ZqRrzRJkTUzNPDtG
X6yRdwuX9IxPAPbhscgAegMgz+OGj24qqYu1AvCsuFPc+hNbZdekuxQZ64WRzgQZL6DGT5mELTKh
HjRWlxW6kgo7MKCVUziIb5olsfrmRQ3Wnb+rxc1t1BlvjkIaCK9LUVJlON2XoBGJZRfpPLhXuAeV
oX1RRG0zDEQ3jVSzQK/6IPS/bkPOeHQocEc/BoSl8LKVOb/H9wRhAFdvBaIGCMzJhemJo/4Y+rwt
Fq5vY834WFDmgCwNofDqr8g9mtSv5FzqESiQvpjXmtoST8qcfUwBxvmdLBqOQbHIdADUrEDvDrri
T2nrvsVo0sdrKS7s2+MZzY3fDRBUARHVWH0Kz/ESTlZCXOHKgOVqHsv2xQ9fPXUhQjg7ZX8heO1L
vweLvtACopM6W+0quyoXFmVhELzjm7qD3KoiEOryU282tfb8H3LUEkRhxv7d8fC46lSTBgEy7hGF
bx34CWigcdcX4CKj9C0V80Pjs/vB9828AAXy7QWa208SiI8hQwWrA03u5QJFUtyTnIiV1VTUdJNP
kjjw2QR/cKr4qSML8YbZ6wH3lIx2EgTeQPZ8CSckXS+IDEk69SO1mWjGd+UrPcGL2mbfBTP7Bbw5
a4c+Edr/QVtuYEddwqV1UaMFEFdjRJ+KzImHT0Hbd0sn4RwK+jugS2TgfMCb/xKl9vHgIxLsI0zv
qtLq3c4sJLgQ/74AD3xUExxu7yq5wdogIhhNMrJOaJtqiA8ZHNU4JQsJ27lNNbKLwdsady5feALp
KCgG+DALuBuHWB8OfbR0ks/tqrE/WtHG5zIelJez1jdEhqsAUxBqDX0xaqrZRRe4oEtE6v22kV83
9cErGUWdRh4vTaYGN3N4bhSCAsIJK3O6Nzx81MTZs3XhyNawz1eBpT66K83RnpF/N/vMLHfpQhBi
drCTD+DsvjXKKI618QPiygw69GhAAWThrJ2Ls09GCR27yxk12kLqogEgwgZuf+EcE4d9gnhyHa/U
bfblPlXn9rX8WJQ5Gh1M/pAfGzMVCe915PG5lVQ0uS5TATmuqjQ/oH+DZtAP6El628eCmOIG/TyL
pSfjT96C5BZU8oahjVwMlVjNlm682lbPDTMNh1rCu7qRH8KdeBLOZLOUwZ31ttHYg7/QLz3qLVxO
sqjkvS8xtwJNcncQnxFCCu1g7W5QV7CGQh7YoB7Ldbt/uW3Bs/txgjr+/8m13dO4LoxQwNJ2Z6i7
mK640FAzGuD1hP4d1mjAE4BBb/A29gBQHkAM3OzDn/QlWBm5Sb9vj2T2CphO4HiaTpDSVK2iQMYE
JqUZndhbeggc6Ld04Fw2dmwdvd7Gm995fwfGGafne0HDesB5KNYD67UpF60Zt0+3Ua57Ff6cMH9h
OIPE+zjXaAMY0GOfFJNYhfPWJCbZuo9k9avaBAvDuu4t5AC5E0VWu6BpNABKXyjoTY4DscTWrN+q
J29Y1EiaRRt5spEyRLkZCKQvF01WMhpqBcwDFfzsrVqL7yhnOep3yk5Zso+521SjKk6y0cHHI+YS
Ck37hTEkHoO8lvcgPTY2Kh3ZIXyDOO6DLDs1RKDYr3BtLNwRsxt7isvZZZCqIE1FStSiX5Hjv6Q2
+uMQVOgeUJ+tWOJJ/ggFk6z9Y7LgpMzazqifKBuIv4E2mzNRNQgKP4tU+JchKTZVGiFYrbC+twU/
FLZ+1mL4oIp0zVxSEpyruhw+DgWpnrNWozZk5rtNBumgY17mJHNuG/Z4sPDnwvTbOLtmg16mkFfA
uZA2luh120xoV7ch5o0LpZ7jswf6ELwPWkAVUGp1DX7NICMGKD3S4r0V/Q3Y3Kw8RXVB8jvPyX2j
+AvRivnB/Q+Yb/eBuetV0GPi3ZCuWs1fpTReLwxu1pz/Do4nK/dVRP76GIMDmeeBflcIv+CaJM/o
qfd+H4Tj8Cv+gfbSUnJ07jxHAP2fOTXGOPvklGVD5tNcVSprSMkLy8WN51ZrNFRZuSZ7ZlSACLtQ
z1Uuv98e79xxO8XlDopYKlH5QzCliXAu4s9C2Gn5822I2RmViQh3DtxT0pVTX/SdrrmY0QQVBYhf
Kncq6snJ222UWduYoHCGXweCHGUQ67Da4FsHY95SSfxcyR5FUg/kA6ho1fFIuVyhNCxaEnjwmqQ7
DMICW5d2Ime01H0VK2NbbxY1o2dHhCcm/Pqx5+xP5GxiEgM4zYiS4cZoxBehPURkYR/PLr0K1mNU
koKblOfsKdFLoHUiBlSXGYqPOzCP3TfoHL29LvMomkZ0A286hNIup61tfZyELUbRVw9Z6xT9uYwW
DuRZCBRp4F2CyAXhDcyjOmtYi8uu6P+8xU8ueoPCtvovdjyB4SxMHxL87niDF+FWkaFJ425k9YUk
C0+P2e0ygeEmzIgJQvPjfdr3mwQt4tq2FmyoitxelvFjr+6Jvygy9/ZojSAdYg8oogYR9gMpP2LN
NiioLx2ocN7Gmr8w8WwEXREoKaDifGkDQqw0cltAsbb+pddO0TjdTk8hmx3vAlt3mhCc4jZISqSF
s21+y05wx6me7CCaliFE3UbcXbvW7oQHvOeOWW2xI3OYxd6XZNBmlw6NVPiDYvErqQSZ1GonoUHZ
CukhGBQLIn7bsPyOhHyp1Xa8Dq6W7y8Sv3wgnxx03MNYvt6q85Wu7pX8lfZQGN1GaWaSbMvC+yQ3
K2+p0mXe75pAc+FVqaTgMqsxSOMLYo7Gq/9IH5JjNFI1dRayi5Fg+Ueyz2xQOd+2o1mbnSCPkzJZ
zga5CQ+U0cyKfJQXPiTsINUvXX1KwkNXLHVbzdUzUw0c3/DvdB01AJzRktCv2rLAOCvNro5k5yJJ
thuc/qyt8w1SjkcpN5O7xXL0uXyEBrYO5HpQCQpmyMtBSllaRKAGhXnazSvOftN99Lbv/tHYDOfb
03nNiY0nyQSKN6Kw1Q3PHTDC/K121HVxUj6j39mxvwPhL1jLVsoZvBAf3rtvLsYDRrfiyn7/jpKP
0Ut9K4FDAKNsbGoaZrKO99op3bw/u1a2XzSceZudwHGWQ5uBxWCkwqSuDJOCC88Kjo2pWdJDbHqW
doiPyedSIfP4Crg1RN6zgpiQmqLDEl23d6Wwj8i5bE1BRT2Qc3sdR0O8BkIkE42oUCg3OEPF+zhM
QhfLGBho1wbVXWt8Nv72NsisMzKGS/8fhDtKI7VktRHiwBEU16TdA7KUtwHmpmus+qEianDQOscd
K1HeJInuYXMPyNaw3rcGLz5mHVi08mqdaku0j3NH9RSOswiPSWjVywFXh64Zy96qLo9CvkqW2qNn
g3xTIM4MxLKDco+IietW0nZUj98oZmd3+5aa5R7FdcpHvRdATpjed0v7e2lKxzWdnJd5Z8SIqANa
XitfqBEAN7AdOYYj35UgRbyXQXbvbQfHddKl18wSMmeSRC+ZVCeYXUP/lfi7WHvqYxQ/bOpwddtq
5mx/OrucWRp1q7SMAUhBeWKRmpm/Fttw4d6ZvQogXYXWvbG+47oLvEpqnY0+bJE6HqTo9Xjvxa+l
vI1dsw73xH+ACk0HZnj5EIpPUWq5/kK4b25Cp1/A+Z4E9O5aO0YxWXIX94+oIDBRy4Kkq2mEwcJw
5+b0j8KaNiZ+dD5iqpEoGfQOrmHQ34nCd5GspKW06RIEZ5lCWTWiMEL0Gb1PQwTAVHfFmnzByZ0t
LpgOhbPDqEmTHMIIOPeNtRH/qgWnFB0v+wHRNSqQbb8H7/Jd12xuG+WMnwIzgR6gqIl/LtjLfTd0
LehXCVBpWZiUfjZ1ZSaJKdPHzkXJeL2wB2aOsgs47ihrsiCOUTuGh6lXnqH/ZcssXDVolsXjbmFC
Z26BCyjuMBvwWtRbdXxpNYlTsggqMapze/KWRsOZRtkImtQzQDTJ3UBfe/qoD4/pf3gyYiCQWRoZ
KrFUnJdVtFD6zEaHoGsfUYSjBNuULSzLXJhsisG3iYDg3k1Zjnu5B8EoOqVtAxRO6C19Z1oG+qYC
oj+DPQTdpgj6+9uTOPfiusDmbtNeFDtDaYFN5Lcwd9poF+ebLHgZCqfynz1lw6THvti2uS2Te8ji
3YafOa0u0DmLjCRflosOs5t4suWT79Lwzcj3TJDqv2T5kuTnEhpvlEYMjvfx1VUbZyr9hjaCpaeQ
Tkr2qOi8PbC5ZAhinnDdINFlQE5o/JbJlSqFudiAhB/3TQ93uRAOBKndlnnnIvSR5nXfsxQFp4w+
INt1p8ugk43ebn/CzNF58QXcTZAlumDQCKMNu1FGTm8pCtxKamm0WOIEmp3YyWC5TaJKJKlJisHW
gbL3BW+Vy8pOMhoo9MSgCfr+LwND8QluWHAv8uEo4g1+nFIMTCm2cmcPGYoW17ch5gf0F4I7W+Kg
KVyhAwRFXWinmXk0IN56iJp1GL3chprfgdpfLO7qAb07SAUonK9+h8SZe6Sr6qh/IxNzTmNT2cmb
+H7pVhVnj+exFnvUMEOBIbfrDdpFtAmAyZ5qJ7TB+LhBGawAxj0LaV5HWid25ySr3PR36gn/4wDb
3UvnaqlIZYboALff5EO4A6CIYJZtjA9R7mLrJdqD8SVRLZHZ+gFNVFa/+QWx1sIUntJnaesvFBjN
Xr8TcO48IKj4DUoFq9zHm7K1iLRnriWLTpA+5GqxcNTN+YYXQ+VsCmKEkdFm45yvoLJr9+u3qrOa
TWgbD/SBOb6p9eslrsN544IqLXrhDFTf80kKzG7RiiTG9aWqZoV2owy6REU+mGHfHGMFksPoyhNV
z1Gh5RNT0czEyK6VL3TWLbwLZ7fU5Eu4lfZ92lVDM76j0EPWHmUjBbcVOqVLu13i5p23qgkWt7CB
nkc57TFqeZcejsjKNOfwzDbqEx5SkamakgXm4W/Bvg/Ru3t7Oy8Nk1tlIrYGUyG0YwkaqhZU9KGw
yC7L2gwbyLDKS0Y1Rl+5J70IRav/rS93eEAmJ9CVHHC98Nr5ilkX21LbJC44ruQnQz2DVsMMioUx
znpe0HyhOihw9SveFWEQ1TorAerWUMpGuF5X83uwS9AsXRjf+PnXw/uLNH7J5BZVlAKcUzKQPCSe
AlBYNMjUagvHwDwImFbA5qqjM4W7vQIdos0KSZjVMrjCer4KK33lk8r+t5YBPneQLAOEjjmO0XIm
Y8kkV2y6HHqxau2usvq9UEKrIvAna28nIv57G+36bLtE425/XZRDFQXS8I6LrUCfw3KntP79ULZ2
loWmpAfr23jXdn+Jx00iBLebMCiBF1fdKtGkc65WJnSvnICFpy4T4wXLuLbBCzydS0voTIw1Lcgw
Pgo77J7K6qfQvjvh4fawZh6GlzjcTcl0yMblKXCYIX5UUeibZZgKewotVTGB7ibtOtVBA2JmkTxB
WZbY/AgsjxZsZ2m04qXtVIHe467CV5TCStTtXBMt9LqYHVoBbo93dhlB+w371MGh/idRMjFSqN0k
ooEeK8vPj0mx6qJ7muPELF99d3MbadZAJ0jcQQmCMiMdOiAZ4gsjmMdVCkKVtDRrSCuBYfm/2Asq
OMGZoIy9btxBKQstOIaacR0LIAXUTlLPZIN4VON2Ics4u1gTKO7QAlV3TnIJUCgcetTF9j1Ueguq
YdsSfUG3J/H66IJ1TqC4M6UKhTQVGSZR9hCmM+C0dPWnrFcLI5rfBRMc7jQJZS9FYClHtbfnSIOd
gpJK9HM7hW0U8RMayhJ2HnTUtiyY49JUcqdKpPkdbhpM5diHy0RQk8e4SqM2s9tUWTpSZjy0cTZB
Z0fBdT3+6+UuK5IsR+IYaErY/Y7hEBPRu0OAawud8TcXOSVTrOqfELRwkZEefJ1AYbiywdNvJ2r8
KqMt+fbqjniXt9/F9/AF8AhwpHlb/5l1tDaCUFaXGzMGI6KSrZAfiA0nr9r/MOOjpgruJ/BXofXo
cg6ELFakLi2x0gQUZyTVHDnr7SEvbVwpCwnsmcAHargnYJxZxY2QoTwRPS1JsZeaPVFBv3doEzvT
ngPVjJEyXOTMnvENLzG5RU6KgWkCAaZMd2lwlzBMZG6z8DGS/o+0L9uRG2eafSIB2iXeaquqrq7e
N/tG8DKWRO378vR/yAczrWbziLC/qxmgAUclmUymkpkRjtmDafISyceU+sgaw+4yrwLPV3H3YCV+
Y56TSDRVzDvBmyVgn9YkadZiLcPPaY3o65i2P001PVRTKMhx1mjKuhKeS6BVANZqDAQw4U+pohK0
soDBmORhMosvir0ISkm8q2MLwYQ9EqE024PZCbqQIN/Wzy0u/0W6U9IXKKvuHwwRFOOkkMy0rU7B
wWgw2xDn95iADSrrbGA8sS0FK8ffoPeVY3y0a+Mwz2yYhUDkypMXgXNg1gXiNHwQkNKghwdMhuwo
ezoRO2lR7HbTFtpbqBDlUXjGbLBgi3h3Lvp4/oNhbGmSrAzrBQNP6CmcmifUZ9/a4qbMusCUJyeG
XJfgfuJeHFtE5rQtml6g+QCIfTG5cXkk/8A47QbisFeJ5C7oSRiK4C+cA7SJ6OKGnAXIWT5GsA55
aAfOeXSQR2iv7MHPZmGwurshylOnidoruOdqA7b+fZMvVVlUREayjpBVmj+NCbwRpAoV2ESqYIgg
9jn4uvJSkvu6Ocr9S69Ai1VgL3+NN7+BOdsR+nPAwAGD8YlPwq+T/gDNmLzzdei/y5Ufjg1mpG9b
68v+OgtxmQMPBU48NbXAbZbUyTJXHu7LxqnVoILwhpRBhcCsHLADK8gM9qG5x2VjMXP+i3yQaDED
ueoxMj9cgTv1ANHgfRD+1hIESyRO4GJgMn9MnsmlFPVgjVtkD/Kr+Grq+rd9DE7jEW4j9R2ESewx
PoIh/anDuDq5DTH0rr4Scmik61y/GZLCrV/BGNB2N3b5oyOCReQGgw00c06gjqJLAwE0mLjc3sDA
dfIkxehVwZinSY4Vuv4E0YCXz+AJBbMk6I60MEf78bAYVUFRvAWiVD2h/ARmGisJQsyDZxr0GjEh
Lmp44CcY74js7TrYatbOBRAH69CpvgmRrXRxwgFD0nGH2fvGaStHzkSzJFz/hA4NwUwp2EnYDlDa
2GlhTOD9KqVrqCOn4aWITvuew/XOdwiWsDjqi7rse0DUxQyaiMoboXm5DyGwwmIOQK6Eo5StVhjo
kmzS0ovmcxz/sw/C3yIMVKtYLnDDf67mKxkI5oCSpfEX/P9BaexjY1U+DZdLYWiH0bwvVAXpYFwK
ojf3BGygmeC9NDm4Jwak7ZnyUk0Y2oaS4Jj0pz78oo1f23o57tvK9f8N3rrgm8uijhWDjisdnEGW
g7ZM6ECQ/apUnZwMt1FtHmQI+iSZ4u3Disxk4nQ+DZMmr7AqkV6k8PuQ1bEDeo2g1L4qeJ4d1Ur0
vch1HVDsIZvBCwOYbD5a2sd6TrqVpylR5wBPjM/KUl0SpTpAI/mGKs+JMh+nCD/DmqGaHnYgxiXS
K2QzHLsND6UpmkTgnhYdRE3oKicE9Ikff48+JXNPjZV1q54Omdo/TLEmOJDcnPQ/CJOd0RsqfJAu
MSA0sPAbN/h4oenB1gNtEiSk63Z9SuU3QMyxlHrDysm0EpaZoZtgJLXvMECcLsciTv19z+Fv47/L
humgj8um2ln5/+i2Buhjm/f2+Nopokvh/xMA3kEYX4Gy+yLPHeyx8gjVPM0Z8cyUouM3xNNl4Xdg
uoAmo9KKFLWFwMzxB9tQX8UKgAe580OUzBfNr/TjQGu3QY+7edTqm9oSpOCiJV3/vokB9lCmNpUA
WqiehWagMDpY7fA3kdtA9W6t4KFxkwHRiiyf7PX4FakNTajqoM+mD1IrQQbBdfkNDBNYatUETZUJ
GIiWO331vQE9TlTaoAYMwnASgHHdfgPG5HwKQTNEMwOsnkGQDyKYQXfn6FtbiqZtRUBrON3skBmh
GWdp19hV3NHxoMAoy3bnRNCoxXWEjT1MSDIqXAAphSOA/Qmfe/ljLM9BXrePf3GEDYxjayASg+gK
Ey3qqoxzkC2DIVKDHKY2o479OKnKXzncOwoTKIq0aiI8fax0g8ZRIfHTXCcHWhDBZzL3JtsYw4SK
PrGyqLfBZAf1X2eJD3pY+EZy7PA5WUfeIvp65W/Ru1VMgLCbcNT7EnBReROrLjo6HJqIZv9FNjFn
FcWamJi/uTVRmfQalcTUSZb8W4LhfL+TUxRTaug6+Vq29E/7vsE9v+A9WSlXwGFKGPuaus06k2Am
MTfOyI4nBbIJnafFrqz8TSkTTVT/QTFWtuhz04uV6VDR+mstml2qP0w56JrlPvo+NNkJg9/+WIXq
3zjmBpcJUbqcThAflVbJBh0vC/4E3v9oGgWFTO4eblCY2KThYT/UVuug1tRlD5WeuApELzojqBri
R6L3bW6E2sAxEWrph54oOYzKIn9AIXioDlr7VQcX2r5/iHCYEKVk44DZEZil1p0zrVljnaD4nD72
JRVljGsc+pTV/GeTwqZPhS3lYWIDi8TPyYjZWEdDe2zcu8uItuv0cSG/Jvmp1Lvjvo2ctmt8gW+A
mQA5SWYG+jcAJ63tyfRXG5IosCfZ6RDK6lQ65NXjACI0MtjeiGS1GsJAHRJH1WJHHawH6IHdgSdP
9LKz71JQM/14CxWdpbdDhj3u6HM3nA37vivjK5q9QO8zbUR9eOtOfl5900ZTPV44dJZpTFPmqmoy
xO8mgyBk5Q4lRqS11imU01R8m7PEISI+L65zWSA9WYf90JnCRIQpDVU1aRBc8YHuWLHfdl9a7Z9a
RCLEr7BscJgIIPUzpW0I06z6VBWnPMEE44+sOebD/awcFPU0VT+b/rnO7mc99ATOxfdqULfh4RRF
j9+PEZtcQu+luBtXyZ2m843mvPQ+JCohUnNTlVekA38aGjYgii1UdFsj9+f9/A/3N3X+BreIlnoe
Uhi9KKDiQZ97OIkO7OfOk/XcvEMw52YepC7LViZ6uwA7I6yorKOJTFalbjpBg7kPzDkAWakgJoks
Y86FVRSVnA1wG0OCKnbVvyyNaLKbe+1vLGOyDMNM+lZu11BUXpq8AHX3k4Xrf981+CfuffmYuxfM
+LY0z7ADb3yOLp1apJmNCjZHbJg5PaBjepEEoU60dMyJy0Y5L3oVkEUY4oktuwrL4uu+VdxDvVk6
5rCZWoimDBtJLRQinaK5FGF56M1L0otGD/hA7/kEs0fUjMdQ1xAedWu8U3LoZ6kFBkQnDHbY+uu+
UdxQvIkgzO2u27XamavLafURCstOmL60eIHu7aCPPLn/Y4VpGwdrA7f+nM3ZNatWoUoHuCj/p05u
dPTr2beFqGWX6wwbFOZubwk1s0oDypAuJ8Pofyq9KsjWuXv0HwSeHT8aksmUVEUCiKSGChGyE0lz
Gukuq4P9/eGeV8zZg+4fahKEZUa0yaB2NI9QqJ/Ki6RrFzOXX8zGetiH4b93bHAY5+7iKu1DDXFB
G1/xlKVoPoUsp+J0RuTLjSf1RzN04l40F8+/wTa4jP+ps9S2/bJeImipWpl2w0UDWWvqhcXkFGnj
x+RbW8Q/Kgr5ldpyir69tqw5FkRe7nZufgbjl1q4FNrYrRlJ1l9VenVu0dSVT5MDvUYB1GrRp+tr
A8U4Z06MasTXV+P2+U8DjtNQfNxVQTu+gnNMEBUFZrHDF2mbhgX433DcmiAC2TKwyIxpCEFk5AaR
9WQrmBJev8U/HgZdn0xqjXDSej7o7T/o1KnK3EswUdI9N8JeQ+7tskFj9or0VtqBCx3FhfGr2jyb
w1klLyNkcgvrXFQB6IoFZ1AEyOxY2oaSXpareQV1ItMtpIvSqE5T3uSab5i+JioHcePXu4Usw4sR
xwTNZTEOva07MyoNi5AWnd8qssFgUpywRbtPMcEoOZPvCXTSnTYrQeCYqxhGzqYbzNPeyl37o9HG
xbX05bkFl7Jkh6gfJrdJo8Ru02TULzMN5HeDTpxxLnOHgh9fkExwpk3Aqg7p2bVxD63ZLG9CBoJn
ObcSdF9qeNZvo8Pa8m1kZXVUqYzumvQqHrqDXqVuhVgs0fEEXQhREUhdcy/22GKQDV3B0HExIIjy
0cejKidSv+7J7NauZTm6a73hP2gUs27Qat75X+TvGDR6kK6LQ/esUze7l65FopC822D7I5jEqtNA
TV9JWIpaQYPkqASl7oI/UhCheCgQEfr3OLMsPCGRdSOu4RpUXq4kvBuBivsmqtO/eoPb4DBLCsoK
WlELBxlV3COo8P3aatHaLSrC86OTtb4q4HUWSi8fdy4z9RJtbTDHMp8Hc4EUk9d3mHuHoNV0L5ui
tm7+VYqBBIzvYDABalYf8aLRmsJUh6dAHjSzZqfsr3O8AU/x0wS5ruJI0KMsdaVTGIKTwg0bG2DG
O6KESFmJhg2waNcHaRoPo0gJmnufbBDYLDvODaRSWMoJukfFElRm6KXWsdRFLsi9JCFNsuo9EfBR
M2toUUqmcoRrFPGDUfsJGi5kZKW6n4DLfz/14Xr7BopZtXBSB7koVqj6XldGx2xlJ4/+fEQb52mD
wqxcHsUg+FxrdVJyTdAYkKDbsxApyHAvKjQ3Q6FzZbP63QO6ya7jEb1iWovtURQ8ViTXM3VLOXK0
9pZkPk2hdaoJbn4Op8QanME0jQqrZSjsfEGVDWmeWoDsQNN/MR7mO/MJQzd3YSB78hsYNJDUnaJf
SOr2d413qDe4bGajNmDYV35/Iy0n2/JBJpjSOzU694o30/t9LA4R6wcj2XcGkOylAxJh3JUH4kQ+
iF/BEu8ujnmXX+UHiPMuzqvsZM91EHlp5+gQexB8bvDOw9bc9Xba7CwekbXE1OE+yxRg1n6eUVt+
sldqyG/7tnIfDrdIzMkD32yhjhGQVHpGSO7n3tPks2Ggs0Q7NmZQY4StFhV9OSQsH1eYOYS2PUTq
IGGFW6e8LEjzH2XqQAgbjx/xa/ccPpw7zcncxPsW+pHodVsTORNzONUlTeQBTDcuceIgfDLv6Gvr
WX7i4xXuEGFD76lne7rbnIyH2pO+YrLrdGjfKnh35bZHpE3Es6FaedS+NIF8L50T0XcSL7RbMkZt
Vz5gVAaYDDsz5yUFvwnusOkmTCZ3Fl5bvDC4zbKYfW+KvMvkGZdHETpg9Xak/BAKBxW4n3tbFGaf
m8xI9GW9osAEIEPZysouVe7q8U+tRy9FJgVE8Wv5eZEPIwmMWfb3vVtk5Hq/bY6RjlddNC4CXinv
Rwlyu2gfzAvRIys3A9hayeyW3uWSlqfwJ5QfGjto22tQ/puS6SbZW0uf5fKI6d56edg3jnc5b1GZ
7yKpmtDvncM4HfyF6WKdx+wX1Kdf21mkiSZaRiajaga5LAob9lnznaE8z8NjF/7aN0YAwX4C0T7r
CyuCMSqmk9VEdUNtCZas8PZhRFvFzpAuNomNflwXTQ8kVB+QaPT2qVFvB8MflZ9UOZeKJ5v5aR9X
ZB4Tz6N4GhQ5BmxkvDUoYQ/KvaG+7mPwo9p/301sHmrYtK3yCruUjGgmHWqUdqQ3jMqfG6iPUvux
tZPjPiI/Sr0jMqd7JmkDoQsgNvUllJHi5mYjynG4GJBUBb8cdGM+dV8Vrd0q4xpB1D6+KcmIUhDR
y/7HviXctVN0Ap419LQZ7NrJ6HYaM3VFqU1vlqA5dQmz2VMlzavN2wiF8/8Nj1m5PFrmlI6I72n9
0Oi3YRqk8zW1v+Th/WQ2gtyJ63wb49a/b6KgJSc0lU2AzcOCxvhTk0KMKxX0H3Kj0QaECbVpNIx4
3gdIONY+aN5cOSGoNdi3aGoRuJ1os5hwa0YFVVMZUCXa7wnac/xu+T5Pj5p6ljrBazh37d7LAOxj
otW1c5WFSFSsyDPm8UqxvaQW6S/zE84NCuMOhY6vfLSMQk/uEt82x+WI9/ZTfqkKvEA5eEMpncTT
ToUrXfJAzp3sYvuqYP9+k2PvFDxkxku6Xpf0JsURGH7cash4X9C/+PPtSYVAl1d7g2scwJnpzq+2
37vaFXgeu0AkFfj7g2XvNzBOhDrwlIO8ERMWs1N4+egaD9O5PYBY4Hv9I77X/LQCt0Ct+PunkZ+O
btaf8ShIwc1mWwMXVGW25KDWcu6O6s/wZ685eA2XA9Wpv6Ov4xaKBZrlC7m1uYdng796/OaEhrqe
piQBvvF4ITlS4PB6pD72Xg5mx37oz+GDehMuTvR933ARLnOxU7OtDBO6uy4dnQT1Ef2ySH4rerYW
oPz+BNlYZ6WYR5g0WJc032l4NjI3pYOz1IJvU97X8LZYxlQ4VaMNNUrWRYxyN4utfzR8QxAFIiTa
ryWW8Vkjo0Ytag/mBqP3rftdzdwYpxdLEw8zUPvqpxTqXpYewzhzZvvJRI00aYP9HfvsqhCBhhYp
euB0W4WyFGMlSIW7NIZQhwvJxmvtjPvJJTfErfzk1P6Qf0Bf7no+GhW8RsSc+ekmZpCZHCYkZjPi
9TB1Mch4hDTltalngsj+KdoyEMxHSaup80TDNnWJ2R9KbcRTYeFkViY47+tx/hBmGBgm3EKRr9GV
EGs4Q2JVRscGiJPq1NOHx5Fm3v6GiUxa/77xjxmyRfNgYtUgKOSZ5XNuYgRd9O7zOXAyFq1HcINC
23HlM4dF6Qu51u8nD9fiSbuMX7pzGGRXw8PsiNzh03FjIJmYGcpKAqkY7FVEj3KDB//2Mo+X2lzl
a71CORBN4Pp8QDAzER1CXZ9enZTeTCYj61N3eRtvaje9Tu+WK81NXvc37PP7w2oYat4QU8P5gjzd
x7Ws6JyOug4cK7mGLF043WY2bmHl1RyPvRwkkAxXXKgwgHhC9OrAdRaMZ4GHBDQoKLt/hC4mfPVX
FNBxe1X06F0kFGPZB4GBXPffoDDOMlArhfYvUFq/95dHw1mC5Kp6LSofj13NeT7Vj/RZGh39QTnt
Q4vsY3xm0IsZYt44DMQ+UOvQ5K2jdnf7GNwwtbGOuUshI78YiwGMCS34hSmBRUBwpEUIq6NuDls0
VlUiSUDANjqhVEKCVfB58DkZ++2D6Hi3NAs0+GxlNw+JuhQdWo9kdzwkD5lnBDXYrMyXoHSJO1zM
tyRAB52DYsP18+y0R8EP+FznZX4A4yOTkdglJFCxit4l9MiP5Nyc/kmvzRO90RzJQznqSjTgxj3f
KGT/azPjHCW6as0yH1O3sOkTJdQAfeSIUkoMIV+wI9ZOl80PWdR+kwcRwYzQXMZpNDWZOrMGtnmJ
8VQE1sJbGpiH5L54NS7Qo5AOePFU/CSwBL7EjTZQq8brkQr2wE/TPHU6ttRedzoxovvc1lzI8I4t
nkAoFPVayy0m+b6Zvi/dS2VTjMGKiCLWjWTvQgsTa5Dz08HbyX7gjFI+qiA3x5AtVVIayNYsH/VB
Mn6SrEqvbbtUnvfPJy8GYJPBIghdTgRzJsZNyah08QCDQY+opJVjFrdLJGJI4YW4LQjjvsDGG6MO
EChUJlaQlccMOVHfPLX9y7453PXbmMN47TTVczT0Mx6jJ0yeQrY7pihg5ZhE7b7sI4kWjvFRpENm
1uRA6si3KDpa6aNl+fsQn8tjOPYrfZ+Clj0UQ9ipVt2MjFZaj31tecu17ptefi39Y1yNT/05PuyD
8c47xEMxkQzaWKS0TBhV1bpuk3HBeQ+/YXY2tUAlXGH4QQaV9zdNCmrR1w5/Af8DZAdo7ayv6NIC
UC0hAo6u6Mnsghxt0Pt28Y/0u2EszXs6Jaoy1yvOVTO4Ty311J+N7Q6H0cHjgkK9JthH5Pvgu2FM
Zl6VBvpTitUH08AsfEhzF9mjpgtCFe/a2+wXO9wKmfEy72ugaM1bTg+DSN5B9O+vf99cq1ZiLlOU
yykYsFyKIcqRitIrrsetaR1kKlYhU6aJb6Bttgp3I/GxHpsOcxvTSyNDzUF3IumUzK8yWuH3d4Yb
h1C6NKAlB3WD34WfjU1RB6lhvQQigTZGOLgFDQoI5o7gTmgTgRdw12+DxXgBBhwlw2iwfvFvyv37
XHvZN+YzAeMaHTYIzOdZYc+F3kxAWIuk9KpqHssI5Uu8pB96eg3Rr4ZeKVEwSuCKQNuUqGjKP1hQ
bkRjELrOPmXm4ZibSh/CA6VYQRE9t4b5WU+khqCpzi69EtTD7qBN9UNmmfmtGaVp6YIMJb4oxqI3
aDVBW9z+knBDCtTAoEEqq7LB5mmWGo01yg74RcMjVf12vOqIICaLINbDv3EhLSeYP8t0pILUukn7
wgkLelMI6+zcs7GxhLnHcLkMdrIABpMa3dmwxhKprXJFp8T0WoNe2SAcdnQanfUaXEr7q8hNv6wN
OHO1jQ0YLiHBkLoPGXGMW9UPv6DFqjjKZ+0+9xpffUDwFEqBcA/nBpW5gMYODL9DtZqsQTxGDZr0
EUz6KCovtSCd5h7NdyR2hAFDG4MdNUCKO8NpdMzjiNR9BV7CBhpLKy2rKYGQ6fimqgIVaia6SKRJ
ZAYTYcgEsbaYYJsG5cWygfG47wfcDUFDKZJDDPF90vQoKC0mo6bIhbPIkQ03nzyaXaTwjk7HfaTP
D9MIZfg8w3c24hnGhBhT0kyhmWaWuDLtGZ0O52H4BVmDkt5IDQTTS3/UoBD7ZQ4vlXGniNzh85zW
ir7eQiAlMzDJynheoafxAgar1B3vSaAfygdU/FNHP3X+9eyBqqRyrtEvDG6RP20r+Y2rQ98A/TtI
vplDHppSQaUQnZO4Cr81sRSY09e4ghiA8aSlrSBw8SIKpM+gCqXZGsjXVpfdBK6yRH3DXlCTQjOR
Oy3nnH6fNBskvW5cnIcUNDT/7G8qFxDSDTJU90z82wygVCFFqVAedVO7PM/tl9ZGGXS6ie3RXcLo
aclnLxJKiq3/KPv9hKQBwuSYiSLoX/topbW2NBbKAFDdduT0pA7neRAlLlwQ01jpzkDcr7PCpsSe
eqo1qLU1ehusjbl1LB/aSMT3y03/bQu0gVAtQzsZ2/jUjGpqptb6MZhkl7m5XeYa2UR7A2IMP+/0
IK7jO0yGPcx4fIOyxP728aLLKvGOb2Aw8YJu4+NKmmQpzJqs3x6YfJGm66H8uQ/AXUWQgWoKzrsB
qr6PAKkKen5ZQ/pghcvBwCmoJDmIIlsQ7NcL+ZNHbGCYC1vWMru01jxMtWSnV1Wnz9HD9aiLNMlE
OMxhVkplHHobnxkhcthkyp00/1aDQNYwBQZxz9XGIOZ2xiSr2Vd4sHZLFQqD5JuOIa/ssdNve8sr
yuTY2ld/sVFQnIQwKLSXNJZyCDyRRG5qhMcovZqXN9k8Ko3gsYjnC0SRNcjaQBIcKp0ffUHSKCrV
EmqgkHdCk5Vf5LibRU2LPI/egjCXjJkuVI8LgOSmfSeb/T0pHvZXSoSgfTRD04q8nHNEn9pY6Xtv
jUywFdycG234xqqKo6xEdB8RUvSIRWODU9nar3J5Q/rzrD5K/TON7xXMNF+kC6rgi+gbmufbG1T2
Sy1Grp0Za/1mRDtQaL90DXQLbK+QDvvrt7oue1a3OIwbRI08ToUMHKU2iwMIfu6H6bVZyJ25/Mhl
FaRe6fd9RK7jva+nwfpEkWolJFtxXxigJmtzUOw8pH9Mao57fmsW4xa52qpRE8KsgRyWNHYW08Es
lRYLegZEu7R65/aGt9pRmyzAVPjizKYZ/T/fu/FYyX88n8vYw0RuHcryljoCyEBNP5q/LSE27BJW
D83UO1FaueBpQyYnUhzgnC48N2ngfEKHNeqjzDISGtFWXa/DbJCvusK6GUSsFbzjtb5oETTZoynG
ZkepQqMcJxKuEBYIetayAPQMkhha6VRz5rFGOezKgmjTaLxN0ZtaRYJEmLOF6P41bfD2IS3E2OHH
LTSHXskTNMS6MvgrxvJA9bdY/mqI+Ac5Xv8BZv0ZG0/BC0ekpxZguq4/ht102+n1rw4aRPuHi3Oc
P8AwV2LXL/WQdIDJWnrRewpOPie9B7P4pSlD8EmKKhKcmxEywogDv0XSCLt70J+Sa9riqqdm/aKr
pR/3v2KwIEnjI1zKmcrvmLT685D1AZO5jSWwfxt1p64hy2uWxya9dxytShza/SmpD3TtZXwnIK81
FeRMzGJWbZNHyQqESa9Db8fBsORX9RIJvkm4rrGBYezRpiayRhkwU3eA2DdtgywWOPn6S5koj0ZZ
w8ArB+S4kQB+9L4urCuQR5kIhxh7KxKfNKhaOQNSpk70uMq1hqgoMqKkbeOJ4yMUkTUcqRVqikev
B+3W1LuZqF7CBzFs/GvrHrHqC22uFdZg2Kg6gbs8U59nTXWMSHDz884SVIkUglQcy2YzixZFkwrG
UCkFBbJyCGO8bFA99Wp99shAMDc7oXCaiDrheJZBL92y8SWFmMR+wtHRxIdxFUFoqbNllzR57Vlk
GINEWwTm8QLfFomJSMtimYuZwryY6KBe1a+LgZyiIvZw05z2oxLPKFD1ox1gfVf59CEM5pMwIymK
wBXkFUaZHhpq+nNDBLcxz8shI4rVk6Hca7EzVLXVE1DcoQRE0gLdXAcdq2ifTcuZRcNNvLXbIjH3
fizlSzhPMKiQgmVCf6L1fSD+oD3urxvv+t3CrOu6uTQUSZUjmAsYY7m1RnIoS5FWIt8SC5/tOEro
MWZiXJZDeAM848jQi1/zhOLtq9X7o/E3DoBZjn9RmBCXpIpWx2uVuK/uyv40x/40HfbXSuVZomFQ
FUoXGBsxNGaxqmnI0RNrwBIHEedndZ08zFdPkpudp6MRNOfkZF3hPfdWdYqbKJDO97KHfO11/1fw
PH37I5hDleQ5tEnXH9HNN5PxIvWJK7fu/4bBbFkzjQ1uXGCAj1KP3kYFZN9/zGOGsIoHeQKFDc3C
9A2zmFOmppNl405K6PK9yuPrQcvPqUaDDNTQRm07thK3zr5dvFwChJ6g2EUJS1HZTMwoGwpJPdiV
DJWnyDcU1wZUHJy2iVyz8nsVD2KCpVyXir0Xt5DMdg2VmkWVjIhR59YNOuJcdcx/DJXi58QOBisX
XMMiC5md0xuLaiEkAaB/WqHBWZ++hZXUnrKhfSsH+YtMotIPE3KTG7ItWFze0xVGJDFRJePlSMF/
PsYSOsS0rmasLlrIAi1JToqpuspQ+IPVHXHZoBoJXoY6fBgGLYilyrejb7IU3WUiSenP51SDNhNG
ykE4hMyKrReOWZxXyYQic9YTEIqfkuortd9MK9j3Jt7tvd1aJuRIcp9OWQV7F0uZDnKFeiHUWQcv
t6RvUxl+kUvlEhuinsDPxuHc6FjhtbRL8JT6cZWjJVfnSlqvoPGMrzUNXFALWChEw0K8OiVwMPEK
0UQVlQnmfOpTXU5mCety1bzIqQnRO9MjKjnUEj3n6ZfOzk/GFPlGNB8jQzQswj02a/0QhWuwrWlM
ZmQOkJklJnI8GUzmaY6TkgRqNCCT+JZLIo4o7pJuwJi7VjPkJGxbC7UwNXyozJd0SU+kjYJVH2Lf
ZbjHc4PELKpR1h01G5g1x2AZkO2zVVhIx61jP5W3tJO9BjTj9kL9fVje4x9aTt6Xc12BzTVf4E+Y
UgJuTEHxkDUuxXSvUdfOQLLLNM9unCp30QCVHiofw757zCvz1krGDlP12aFOewgTiOYvuVv8Hi7Y
HtB0HrJm7NfjgweDLA5I5Jm6F+L1bhbUg7gHdYPEWD9aDSmVGNbr01ddc/LsmOHxC00iIYiCzeHH
/mKve/gp4m/QmBBczjKYLla7EmgQyfMbeOscRchrJkJhgk88poZkZKsnGU4y+roB0cJMpLbOddeN
KevfN26jdUYfK2tEX/ruTSPdddyDPTJ8CZvY183ET+JvBWSh/6f1M5kA19WSGU45QENZ9XQQqdlt
cqikTnAUeZmvBplmArVZfK+yTf5WhrkMkuIDL7KMYKTmkS5/TAy3pjgbCKYOOTRNMkUS4ko7RFfU
itHNH7+Ey3LYXzBu+NrAMLGy1LrS7mZYos/RqWmrizI8KIWNHh8R7SPvSRfdsroq66qqoamM2Rsd
8g+SFhMkn1HvgMppMR4yaIJqL5b+Ni1BH94ao1Pog9P3kIMO9u0UojPrGSMth7wjDFVRSCv1ezO+
im13rM5q42f9dxO/BLSCmTuoaBEcBTGUG0Q2pjOr3Fpj3TdrQaBMGnxduot5iJLei/LngoCQT+Cd
nzkDVt/ZwDF3UhTFVZzjk9aNlxtj8Cv0/BvDYUkapG8PmvSQqd5EBYN4XEdae6HXAwEVjDXmbI67
RED5R0pgVmF8KprBMfFgDabVQw8T9/eSG/xtHUm4Agq2TyM2w2zkc6iiNGDEA1oSFV/q9UOGD5lF
f0NuedpH4xm2TvMQ8GqAlZ59c53LSDfAN4XvCs0CJVqa/exqMrhqBHa+RTWe99G4BWeknyDlMywD
Gr6Mq0QlsVvZABwaH/VDm1bXXVuXYO6KptNAZxMUh9qPLqlbZ7L70tMmO3KqcHnMzcoQxIbP64xU
GLpsNpIovDWzwXQsG61HR2Hm6vboq1N2MknqxRCNyrQv0aQLvPbzpfQRjTmgy6AOlDZA6xbFq1XV
z6y7evrjYuYKQjQ0H4AIFinwRy9V43SKLJJkGD4Yf4yTOd3Z1vAMoWSR3AfHGjgLXup/s/2C5+gj
kKFL8YQ0OHOJ9LUlkdMnvikLVuzzDautbRRkff6wUNxe929z5JR+GjGUuh5z83sWnpbMGxHDrcyb
0nNZvk4v+67JMwl9P/paJUFdk+WXlTsZZbhoxnTg7Ev20bAflz/vkgJNzjsE24dVqaMhWxUgMLCe
RV9q05dEil2frVAtZCXoLIIukIEy8MdFU/NOm5CwZy7NyJXe12BnsC6ZsELBicF4u16Xau0fAvMU
k/50NBpUWxvwDJA82MW3CnpVkzfOg4vOy7jwW0lan/z2d+hzqAImituYV9CgtM42UEi2GidlCEya
u0r7mNiNU5qnEqTW/xvO+js2jmepPY3kAo9is+V2/eNcBNZy24ioUEXWMO5d0dEwYxvWGKA8i+3C
yZVHXUZvy9O+NZ89Yl01xFxMHUC2nI24dRKXndyt1mSP43BfyLe1/ueR9AMEcyHHRrUQskJM1vfI
OoH7PirRkPRrEb3jfU5McT5l1UKnk4EGXLaBrIN0mDSvwxtTdR815EG2e8GrExfBxqc1KuW4ndjW
OE2hcZiEeFLrV7rwVzCg7u8Gb9dtvC2A1Q9FCjyefPStPq7mdvr9fGY9t1oAGjonDW+LpPsLH97i
MN9A6lSga3hE8drMvSjLnMh6jqBqVYt0R3nrhcdjPN+i8mvglZqxp8PXSGWittyQW7X8JxtF5M6/
K8cfvxnxdY7CpAkyRA3fJExEMyWrkqcBX3PVNWaiTl/VyLG82g+/tofZB62P83JRr7TA8DFxCmKs
HNMOw1XkoVbgoBqCPu2VwwmdIvNB9A3D6aPET8Mm6oqFgimqCB+NbzAfWcwFPsd6o3La6UnuQVpr
5Q7GWEDXeSHkl27S+07rg5Tey0N7xOvpU69q3ioKYf4fZ9/VI7eudPuLBIii4qtC58kz9tgvwtiz
RzmTSr/+Lhm4n7vZQhM+B/s8GZhqUsWKq1ZFFcxXIyvYLAp0dV2AdBK4GhW2UriuludhZ2lIrEIz
P4YzP7YJ2dLG2Ex4ltMsg0asiSPo3YNhdvE7YlxcVXmWDRb0rO3m+sdkhdg4Xcy2pXlVnne5m05E
H7yUN8auVApMrep6b4Fx1xoOURP1gcPn3HYzc8K+e8ZtwIbVtO/eQtSGH42q12VczSvWEC4YtFaA
aaK8LrYVp4rOjGKBtZfMu0n/rqanVgaKWhUB8wHqR2yndwzhice9RtrZgpfvxxc086bshHj6thVZ
c78YlPorQ3jek0FAmNlBhtO+zz91fF2gdY3/tOQn75/yqHUNXkhkrh8LK5AA7dExLygoe1ODoqNC
Ycoz2n0UfSVGoNOP28e6ziOhtPSvCMHxhkS1C3z03OvCYFB22Vdn+Gl5PzuB1km6lbLTCB/JmaI8
1jlEOaCWjMhuSH6iy3f7OCtv4+I4wkfK+DR0RIWMJpmwi87VrW+TXYAT4khlVnLFrVyIEsIxYjVt
SGqIGqrfRDnk3Vc9ekO0/ecDIdQnWFWAHgLYHwQVCOc+RIcXtmVC6wLc7aqvzOPBTqrTqLDPMuES
lVtTcwiE3dfARY5gU/AuE7aijpG9VDWUNnHBMeAP2HkDJgjfmie/bRxU+gsQaQ1bTDfITNvyx0VL
qsGQ6jaUHWGnIBzD8J3CZ+ThY+/47aDuFNXZWCpmegxjo3D6NicD8nMM9mivfR398xw5NeBVyfIL
ABkW+3ElYgisUkH2Y0S/htjGunRZxWpFZ5D2/oEE2ABWit2SvI/GhvYhOplhoMf7hhzHMuDl+22d
Wf2G52KExBdUGoqqtLhG9VutBdEb/aX+ALWVeaeDb1GioCuv+uJIgvMby5iAOBOyemvfgs8xaR4c
2ULSlVLbUi6AZ3Xg8dB+EV5B187J3HYAiWAv6SbDVKcbRQ7xLEamLXOyDEy7Q+bnVRahDMXGewDO
0UwAi9ihK/hTz+YpkFzxcoWCpsL7gpMCVT5j2RR5GYfM6UBtk8MbTE0G8ivTRdfNDXl/tBrTC7V2
Zzn1PajUt5MR3sVW9BTLyG9WTB16/mhXG/rStBbdKk2w3gujCMhstS9gGtzCvg9V5ZE7A1AToy85
79rLxJMEhyfKrRqeyOV5ad8BYLfUG2sSUhfTzicnBC9S3FTNjz4x0w0yngcWzda9RtW71FYsP50z
yQP9852FW8eCcUuDWYJ9Alr88leEhg1aPZDtIBkxB+bZfUFVLzIL/VVxUs1nGW+xinPMyvgINDke
GXjQAJgiJZn3lpW2ryPN+OwyxdI/QEhK/UyhM0eIXmQHFZv54iCb8Zfcjpnda+UkxK/DOsaSn5JN
QTSbxZtmMnhhVpFXlenKV1N2zdZJFe2bEYbYr8Gmwk9jfT7FiV4ADRGGsRsVdv7Io3aUQaavn56O
R7FY6oUwVBULD2piqf1EEjw9bfYV5OTj+DOcZQOtMilLOnKWmodOWRh1DikJPcbpC6gU3WySeJ1r
u4iTwO1gQslGhVIkP63bogpnBzIaA6TTILlACRLI2Fi6t+b60VwKEuMDp2QhsSBo1DDbqPyOmjuH
BjP2fveb2y/mupSmmwRzBhQEVagJiUmBEvLcmS2YLLTDjPKhT3xmvfTVPZ4KdhFbhaQMuRLHgbJ+
oWhecnUwwl9+pWxEh0Try9yzNZBKaNZjafxmgJVkpAXdJd2MstGalY48LA+0b8lCFrSoIDHtTX3g
FsrKfAoc+4lGfsm/l9Zr3H9w5ylBswz+BrtQb1/rtTZCKjTFAtISfDli8gPKxsmwcnRVhpjtRhIi
QskezFaXXOf66UBNDiwQAGmY27u8zxSo5XZYavRVOGDM5leHFWrhcQY59AgYUqBZhx5UNjX5Z63B
8Za920i/AQwS52BsnVmhWaDIa7K3mb+M9SFKT0xxM+VNbXdEVtxZ6Q1g6hIjkRqK8pivFtFwvOJ1
gcEBFOTZW9H7I/VULGZJAoatoek7zbFWZEfMe7ve3v6MKzWMC7nCO0y1uFQGG+e0O7ZNrHE3TLIJ
uuunjqOhqITLBGbkqqPasoFpeYkvCLaquts3w25qimVUqsKGgNunWVPKc1FCvJVVEYD+yMs9O2JI
AcydbeSuWuQS5ZCdSPDBUQqKiTaGmBAsRPX4OGbvTlF54fQZc9l64TV7Avg0GhsODIouxjdLp70r
BwZPi7FY59lJHdcxntrwhauoo8ia7NqaPpiwJA5wjCYMp2BMSKP0TUuXAA+jK4y4Tv2izfhygdI8
deE3kEcp+h2PPrCWsrB3FGlqfY+18UBNbO3+qOqfrdK4WHWYY4+06Sdl8Xz7C69d/fnvE/TVbDqa
GRECjwQD8qrbT5vWeqLdL5ZIQpw/bRwxxIE5BR8ZynswcYLhoS3Yb2MDN9HCQ5XJNp+ASHObuHVZ
9tSYkx8T6masDPIKlj3/WdNjFXp589ugh2z8VoJy2xw91XwaI4mTXo3Cz3+aoOZcqykgVriEpjhO
ICUlaYBaOjYOUec1LTZm6vfZrlL8PCr88n9o5IBSA+IBETe1K7Bk06BKjNJ97oHY0UMH1Q11b5CB
gK6dNr0QssQpZ7FO1tVOCQ4JeBfygzHXYFur2ND4dTB2RfiA3YC3tWr5c1ff+uxMgtY3zWREyQRx
ppF6tunq9H4EMYEjSzvXtBcFSNUwTURXQFddHotPCuj1KlhbmvUgldi383OMtEUnH7mM/HDFbsBd
/hmdAqD/ai8muE/SItEhKklfTBTFCgsLIquHiLgZ9TB8f/sCV77XhTThew2pFuXK0hPN0v3cVKAR
ijFKpbum5hb6TwpiErDK3Ba5YusvRArfLAXXTGn0EKm1NFAZ94fqTpUpxsoHuxAimJt5SNOwXTrX
0VC4TX5AHIxrdbEOom8kkY62+sXwnlDxR28EUItL5SjKVM/1abnD/CUZ90Nyz0oKQgQfe+H08jVJ
dS/uP7vyMzFP4byzaOsPuulSdWNzD7BaFm3aMPcJDzBM7o05d+N+g4gi090qfgDJ/+37X72as58r
XA3sIy+xeRX2EfhAB0hp0m6t5teg2IH1eVvUCvMqKspnsoQSX2tjLHleopSw+VUZfqd8T9A/cpib
xXt1CtpkU9MT9hlo1SMzD8VUeo327BjveRFva5kLWjO/Z79GExcSdmoeDqqKX+PgmgGviu4McDRn
qtv1e7OM3HB45+24NYzHsvCH8X9o0Z7jD8RmvYKaQDcuoWnYPI7OK9gKwap1GGOJA1x9X2cwB/VS
HZU5VJwugZiye0/awY/qXdnINjit2Y3z6o1gN2oApcHPguoNtff99J/Zv2oUrecDCMgqe5OoW4ki
rVRPMPOJZBD9QRuhvRC59c4cY5cXaJB5m3g8dvPkzaqCPDyM+uyOzneKkgpDiCOxVX++ieBgMBqk
2mhbgHgEUwaXl2kVytSGlQnoj9t94x9FQH9RP/6sgFJzE7DCu9Fn7Fbf2Z19lPHxrXxHiMYsDZg5
wHoiwlWyljWhBejI0vWxbb9g234Mbl/rylfEuB2xDFSlwLYlrv2qC6sem0SB+2wSj9kbU93G1EXb
zDUSH7YolUFwVvz1ucA/ddez8MDUypbUYwi10VM3T2tA3fczP6VUUgdfu7uzg4kd3l4FRYVeOMgn
lMizLRSTRreTvQGZECGas2pulCUstxdjRNIJPep8H1rJyN2KsQapCGBRC2QFmiD4lsxU5oJm0D/0
M09dBRr5Jj2yIQmqZaq7l61hX3FlF+IE3wBeMBopKnQu1z6zJnHByufmStDYBxt3KZsVl0kTvYPB
ATwqIU0z/Tb9wMCJq7c7LDY1tKeMf93W9RU3jcoVyh5A8CKbRaokPGUjdxrGosw7oim/7Tf5a7Wd
Du2+C+y94ylviac/RCeMbN4rPwHSCeptevJhcNwuiPzbv+Vacy5/inDNqhqaJbcUsGh0DZKNA9N7
t6wkfv76rUEImukoCKKxDnaay/Mac4FO0Ijzamhp69xvlATB5LOl7G8f5tqIQA4F9hNNL7SpxfAn
naNKrRPIIeQrswKUsebmu4Y1oL35VFiDFxsSB0eXh3VplC8lCteHvDolYQiJ9OFn4tH3LnhJ98mW
B6+/HXd+T55/F12APe8euAlrrKbyk1Pt5ofqJdrMAQ1Q2tvKGizX7/TyJwmqnKtDRaZiuewwaMtd
7xw69sMx/JJJVGelNXUuCQT8l58VGJ16KBc1nnUTOydQIAfDLgujO0LTdJM4hYHIqa0+9diMnmNi
x1uTO9nr7W++MoBy+SsE5VInEg0D2AK9wWuRNQSx5wTsV666j5MPPlI/wbM5KjsZ9e/qNeuYbbHB
g2tcsxm2TksLFdVn1tx1mFTItSfb+jEaftNKPMiqVp9JWl7XmacqjFRty6XOnQ217wCo0JiuCoR8
pe/i4XuvP+lM0t1ffa9nEgX7ZOshODsoJFJrWw3BrFloRzyE9f/QicK3+9v1EOFi+hiX47T0I1TL
S0zPIJ3b9+AOVd2Wf4X6s5q8js49xmlu68z6t/vbbBEUN4zUNMLiDJyPgKIO/JPKo+kEpROogyQj
WzWvfw8oNsFJ1IIkpoIkRQ+M/G6YH8n0fvsw68/wTIbg/Imi1BaPY8yCLCxCVVCgmM3mLnDCBMD+
tx77S6d9L2N1WTmZSaD2ANqD4ulq9jqNadTbWYLYPj1Z5DE33ot/jzhQPTwTIRjXBLzDKTZGIf0s
H5n22PZvTeXN04PGJWZ8pWR5KUmwmWMDJBJahEhE37MPbA7E2gq3/xZ5wyY60Xu3GTzdjT8OiHke
ugNN3a8v9WcuqX/8wd8KvgTFUjQA4ScBrBcb4xOo1RamOARYxKXc1bf2Qf1ocjf7Vm3zYwliy8P4
NXYbTZJZrLyGC7mCfWk4ipRWD7l2+JirL2nj2banw6Cn0+7fVfVClGBYgF2zrdrEPdv5F1Pezf/i
watqMODzO9J8I+ldFHLJ6VZs2YVIQYlyRdfBSI/ToZw0kHfsKmydUynr9Sx/5da3ExSon7Junmwc
zCGfU/9BFT90npv4OU92oSaxKasnAjXjgsFbaqhCAqryoYuHAZVGHYWCHl05bACK8hPlkq+1+sLP
5OiXficbeo1mDHKi+UEz/LB+7WWxyvInxGuDwsOCoGgJSIKgDyWz40oLAbcPNaA51S8qqzSvCwDx
InglAYAS00pqozpgzRj7jwhIwzPtZTYqSV60KgJIyKUzBWCXCLLKYmIMOPRipT6r+tnE+NrtV7P2
vReo5f8XINj3mBFtnMsCyMHiSUUzXcserPw5loVza5/7XIygVm3a9PBUOEfc7efym9W4aSjRqDVL
cy5C0Kg4wnawMcNJ7OqbkvxwqsBWUIDD/tJcRtK6+lXMZQE9BdUDMYXT2Jk+kE5Ff81ITjrD3tei
kXwWmQThMBmClapausoMLgF1oNqQRGGrH+TsCMu/n8V9LatRw3MAA1Dit0R/pROI1QfJF1mVgWmn
ZeoSRT+xNRiFc9lkI1rw1figKL5dnWjxdVt9V8LXhQro/0Qs6n12jLyNukyvIaKe7pntcsfXgeeq
7xplx+vGLy3ZAOCaLQbHOMb7iYMZB9GPAt2ARYcUVcd42jRm52sVUq7JV8wT7HMDRPvt860q9Zk4
4XzMcGIwYEGc3Z4Gskusbxb1p3ZXyxCV69/q77kEYzn0NujRZgji408z3TaA3MpW+K2eBU2sZXZy
6RQLbsxunAKDMCjI0/p1qN+SeK9HgOK9pKkk4pIIsoQIvOEDL4oGhl+ddn3xiqg1r70euCxTMjCy
eml/T2QJ2WGERVSMAPDmmfF3Ja9cDE4HjowpdNVCO8B1gyMKkzWixqlA26fgfYGKU1fHOF9r+yrH
KLskQly1OGdiBE0jLE1JHEGMhq3Vynuj+Lc1eS2TWAgx8ImXbRQI7C+fapWaaRkuQIFmLoJGiY92
mvk00XYkHo7qcD+WJbAkWtm4pdNJ0N4rLRFUCQxg1EElj2a5iPtPS5pYNpthiu7Jsdii5OuriovG
7ZaObhgASTZKRP4ZGBTDj3ORiyU5M02wFBwEgBCpbct98vxa7qPOJd8dr/HrL1QPtvE9eSI/qaf4
reLK9jKvaQ1F2LNwQi//CbfNsBuAziUe22g/VFnuGuluUID52t/+qmsvADiMJX5AZdYWKWBj1tMZ
a3hxr2Srhf/108NkyerPKxArfLy/QkTGVyy24WAhghBee4DQ+Jp9F1o/dGvrGB5BP7d8Tp1tl0se
99qDOJcqPu6Jomm7SO3KY4IFxvW/DxniWBYeAt42KD7F+kSr9XM913gQbFRM7ulW2m0ppssbbNjJ
TJA1c9UpJK9wzV9SICfBWAqQOoarL5VypDNBiwQyQ4aFay6mq9MevKLYf24lzN4ag6b5dVcndwoL
UdubCrL9HxTm76F1wTajgdxl9nLopvoorH1j/+B8c1vEuqU5kyF8uWboweo4QwYx93FH3KE1AD55
zNnjjBJxF/qVEqhacFvqmtNZFvssHGtInkRcZZ4rNuU5hOoIpXIaNHh0oZO7Sv5NKyWB1erjXjqE
qPCjyi/u41ULynvH4WiZtYk/p2UQKaxx41xDnGjIJntXn/iZMMExzFWZh2OD8RW1fpx0nw1vmS35
Yqt354DfADMVYJcXia+UKLbyMh/wwZoSrD2Ka9kfSKyBwcMEZmxIYqrVN/BXmiOoYGM2DBgYHGhK
9JfY/jG375EzPxWlelRLG7ECpgR0Gcjw2gPBfauY/MZ8G7Br2GBx+fKqVOM5opLKK6fNqD8MBjiM
ACife6/PXJXfwZZx+8tuW9cyLJ8Ysozi6jMu8jGXC6JTRBLYXnkpP1RKjNaxHrA47TAkv/XmKY4+
bz+Ba5DohYyrmv1kGaFhtpDROfqTpoGpmOveqP4G7d8JsPsdTcqfLJp+pFxxNU72dSZjx7kKz4Vf
IDx90BUwM7fxCxaQpQNoQ9fd1zE7mmz0DUTnUyLlqFpM5oWfh0iyLAXF1a4MPDT5MilA9MpTagD/
t4oxtO98jsIOJEoDe46xR+apURWj2GhGzTs3NKwoOi2kxzurrkApx3NdPaSOPciS7isPhl+2RFwo
5izAVnHwwxz7aqyoXnpGamyV2d7UyT9HjYsILGhDoWgN/dmbRTZZcPneMEf7RrM9re8kLuvK2C0i
QCuArSjWEv8KLkvlU+PMaEF7dVHstCZa9j+0ieY6cSgx4WuSdJDaAttEFuJmQZJZpXkGbpUSkDSM
xQ6RXzkHo3qKZK5iVQ7Ym0CcQQnQCIs5PIsM7dzWO2Ax8F0K9UjU32rT7LpRxUCuoUiOtPokEW0j
0gC+ecFZXMrSFFrrsYVlV8vUz/A2GrOrxjuSgx+velCqN5MfuXEo+rfYlFQY1p7iuWQh/u1LrU3i
Nq+Qhd1ZzR0p9xpRPIPeW/EbmSUe8TpGhJYYwOAjvaAYfhQJY7BMISomtaq8GgACvdKep/7V6bG2
Nqo2dcpcRoc7VQXLqWIfOhL+uG351s5qgPkAO9AWbPKfr3D2RRMOxjGsJqk89I2/TUbsYo3gxklt
bEhR36GsRxbJVu6tn9jG68O+IBVFEEFblXGi4BPHicfMeB019aBMxB/JsuPGjE4mGdwpcw5qTT0j
/Cx06UKYNeti4q6B1kCb0hIdCg1jYvUMr6XqTtimw7q9PXReg51JKCTZTmA7WwcLpqlfpN5oYJZF
9skXPy0aXkDAFxQ4smJNzL5bB+yHXIVhGNI9KbjLDIyhKl8xbIOp7PJpr4d34+D9+5d2cNkYQALk
GtHe5XsCkVXUgBmk8jDwl54yhmVro8HqO9Q2Xmae3Ftp+NFnDpPUgddMhoPJAfC6AH8JN3MpltC2
zBONVaCMQRUAm94sc3pIxsFViYx0/SoYQ3QA24S5VqTJoEpbAokzXQ5rvVWtCqO0vfHb6fgW44s+
qzrXYe0ee8Qkwdh1sL6IQ0MKaw4gFP3uS3GgROA8W6YTEPq8jLru2lrhVWoWELvZDt1j76hez8NN
RGS1tZU7vZAsfEqlMtMGO24RrYSPQ5h6rGwRrUcbjIhIXNiaFYYoOC9whiFTFuF1yjRjA2QB+8Bm
etATLB+oq1OsRD6t2yArdEwkxJvKfp7N+DgP5hYsxpJ7Xj3sAu1eBjWWce3Lay7npMEoDQ47Kz+Z
cdcpmEliz10qYwpdsYRAjoO+dgHjEE2kR+Z2EYJDDCctCT+0dh/AVAN2R34rJdspxbhHMrG9/SSv
qT4WFQJ0ETktxgJVsbKk15YFtjfIzJK9Ue0SA5smt22+01WwwO3iGcy23w3lVDobDcvLkfZiEYlh
PXBZiWv17NiNi/EoNFktsRjCqTPGyoTfkcZ+kW11+moZd3Ybell8dHJjc/vYq1/0rzSxKtKP2P2Y
NrD/ZdV7TP3edLE/jpj3kZm8NYOALdC4X6SbGKkWbE+ISbqB8xnbxVXm1UripQ5/Lkl9jGn2PDrt
0+1zrT6WZWxXQ73OAtRKkNepo5qARKsCFnAC/UPt1t0m46qr13dYxZTWC5NgWH5LbDCIJ6+3ha84
NaShf2Vrl88k6weitoUG2WWEzXDpicRMoq4riRi6B382mUFjAXm9FNF3dR3boV15qBgEdso9Q50Q
BSb72ye5prXGqzDgnEFEgoUJ4AG6lGNw3eh1hjmoDjSy2yTCtMOsF8si8cjxe2PMtxgGu0stE8IB
ZusmQFXjaEJgGBlvCpzNvq+wFu/2r1rRpWWZOf4PWDqsvWCGgKbWi8lCslRlHTc9JEHhyY6zuQRF
c47Y3mppdjSUMK0lgpfTCsECOg4I0UD6Ai5FsSdgJpnJK5QXvDYKtPZ+MBtfm7E8vqu93P4oOp/1
sg+w6MotkcKHTsA+OfQjRFr26Df1m9OqnjoWWNSePWI4AkMPLHYR2Yxurqnb3HG8IdQk8K7rKbFF
C5b/CFjGdEDLL7WgmBCkpRyPqaUJmHZRDAPPT2N89pQddbXwwgwOT/9wEhO1o3ar8xYIkXKXFI+t
be4yg7lhUrmpmRxD29zGmuKOtbTAu/bqjIVOH4zdJkokglb0HUjdJgevruzBi5oeePaehi46XWEX
vaV6vdeTd9IB+m4OrxqmJUHW6LaqjKdl7WHiOS7DtKjUgALz8qrwADAiPyPwSShYexOdjLvWKEqP
dq0kNVqXhDwT25+Rlv8J7c9CLAI4bM6XkkGqazvsC9hhsW5g5pbE0qx5CAujzwvwHRukRAuAhYZK
arRF7dkxKoPdLsk+k6ra6IUktli12AAQofiJsXJQogg3V06JkTKQ6HtVE4ZaECdqsTHUliFwU4AR
syfrO+GE7ApMYp46qyMn22zJUS/r3muIE0k8yMq5keoSzBOgn4n/LUbo7HqRi/VtOrfYf5NM70mO
npzS3jFF3dudbGBuNXzFEBv8PWp6C8XHpaxKqYG1CtGY6EBknZzC6pMrXxoLQCxsaFuUM9Ecvm1C
rxtLeNLnIpfjnx0vSXnVWxlETh7x2+8oiDz/yhoXua3LjxgFdR8P8X/g9/Asv5CYk5WbvRAt3OwU
123npH3tpeWPRgV6Pnfb6WGgMoa8FTdxIWeJtM6OGBahWnUcchQtB4WQ4mXO6Cljt+dot1Mlllzp
WuB2fqOCqxwo5iaSATeas/e5BT10/TIkz6riV6AArGSDaZhrwM8XPANqFAg0MExPYJoFezenBRbD
UoRuqKxZ3CvacWy3XYNGWgDLYB5apjU0iMD+vZkK1n5T61Z7VAxnogdmFUB7DzUZN2ZGMZjDUX+L
Nvo8TU/aVAHqSmdK80cY2WYLBLVu7ZIwGz8yMlbAwE4RDeI5grWP7Cg7dg2oIX2tjXUQW5h9he0z
htIechUdkmR5nbTUQsUruEo+HaZ2O60bsslXC0dJfOzNKC2vG0P73lCa1HAJsetHGunqa6OR/N1Q
CyxqUog9I3nssK/H0xMSai44L9M9LwaKdGgCrS+x4ha/web3vRVSw82xXOODtEnto5jevtCGApqM
FuAQcKwaAKEahUnT1cSsfFZEsbkx4kY7REO1LO2qlw5z0Q1GvO0KpdjXMC+zq5Nc94GiU3dOowEA
zHKuzZgdH9GgSceygQVWp/4wgNKWe02U2p8VwTDKxC3nK4tqsi+ok2xRfMKGqzyMzQNWo4Gbg009
7q3CJbtRl06p31icgxiBmaHHVb34r6knfmfOTtV5JEtDvklCjgV+bZsaX4UTsg+SgAHdy6Ku/Q2k
ZPlSJdUcYsPBZPvMVpyv3MD1PluVFd23ZMT4KEhwK+oOII7R2dwEfYuBVvg0uM4Bs+99GWqjF9ds
XzCeHuZhKPeon2p7lY32RzPW4GTRyrioNm0HDVPakZYHw5hocVcalR1oSp9Efpvz8kirPrxTtVpp
d1NJrMjPNFW5Kzh0150qrXrX2ikE0Rgo6YBpneam8QeQUFZP9ZjGR7OdqO6hC9fMbjliX6tr9VVn
BGMWR5s0Hrp7xZjBqdqOyew2DdbHuRqtNPJYG32JjTYD4RF6kC09jYPWBRS51a8e2+63YFAqsQQb
miHj0Fv1YqiVOxTJJJRIpBZoWwbtKbB+JlUXZqZt3Nxpw48suadoCKU7Wn21sz/Rk2nLaCHWRCNZ
RukQtNCARogeq+qZ03QZAiCWGKeu7++N6DPTChf8nVsN4qah31TacGww29sBaMJ02RTNigkEsQ6m
DQD9BEOQ2J4qFXUuYoTIHleIq3lb48QHHa9S9eJExoO8Yt1BSwya2IVl/JqQiii50RGmoHLJXdO8
rwvTS7rdFL6GNPFuO8u1Y6FmtixiXJqzYjGrngaYzSaqvbDTUSVt9OpA1JHnLrBORuHCinB/jgi2
os3cHAZJYLTiLi8CEcGN5QpAroqJQKQZm53dGL6CC2YYyY3o4z+fE9TLuoMKPwazsULo0mHScXJa
ewKDVYq9RSF4mHxNqV6UcQhSqwhszLaNo2zIcSVqv5ApxCFWlJpxn0JmzrE8oaUI2F9un2olTgZl
GSJypAVoq4uIsbB2Er2bOrR+DPD3lECrg4M0tH/elrKiI+dSxNSwjFPezwMvvZk7cKrKtyRz7pPS
9BQr31iRvu0j2W7hlYNhYBy4RTw2/bqBz+jUJfMAtdTB59CpHIFGuM8T8u/hGvikHNBKoRKA2TVB
Kxg6EHYd1wjXCAtaYwfCMURUrxhWu32Da1kmJuOQNuGJIXATrcdkjjWto6T2Sjyi92bMLNTgp7k0
PIbtLrWLESr8ijjNptk1Bz003QlByM+w533j5lGUncqIWMe4651dHJlxEIZ1dIyTQQmIjiVgyF7M
LPQzNlSPY27ajau1PYZSbh9jrUZwpm5i4aliNTHnDGwBgPOZ+aMdfmnjPumCOX+Mixez/++2uFXr
8Fe7rSVKPAtyU5ZoGPGCuDi8s8cdAMtz+02XDZ+uvtIzKfRSSmKgxE0X7W4tlNOGFFWeLJbNIa+l
QdAz1FYWWkwYoOVXnJ3F6RPsauJt7dUmyqvxDDAKiGfmnzEtXRL/HApPy/1CJ5LAfe0dnYsVFDzr
ykJrU4jlxhDUBWDMYJLmEiFrN4gVkACgqSoIvsQUj+W0m3oV2W2Pxl5E44csks0IyUQIppRULXxl
BBFFkeFthPGTxpJ/Lzqg7EjQRQdZ09Kyu/xEbaMC89IBrW6r9XPZKR9RmG+KsJYk32uP6FyMoNU8
yVuT2RCzIFbzh4oViCDuwAqVOwHtvxfm9vYrWgkmcCwcCSSpC+2PoAJFg3ZLYaCMx6bYryr2kM5W
wEb9oLEQ7HnT5n8Qt/Cdg190gSMI4tLZbExOkJmGaE+ROQ+MxvS1GqRLNL6rZTPHa64JoJ3/kybo
RdOPo5JOkNYqD/PQuZr22WV3zNjEaGmXMjO+9ukI9n1jmgX8WleMUnqGbd/xMEOa+Z9uBY61HYev
PH11htBv+OcIaP2/XyYo2k0UwzFTjZr+pUrqdESjMcoasMOMgVGF4EnI9dHlWKw2xdbkcZP/ui1x
xWCgvIfsDBT/S6QvfL4iHiunsmo0rStsUhvNhygythryvv/hZEh8Fo4+hC5g5b48mT1NVoK3VoKc
JOjnYxe2YBsN4hZpjwxZtvYAzirbYpBEQ5R+5xxBptW+V6rqVsnbZGJiJNxNsgbXtcdaciPAiZAe
QU2ogJzLulGZM6tgIO/ZpIpfho9Z5w/OP0ctl1IErbCNUY/HvGRelO2M6Ys5j2npA6En+USyw2jC
J6qtciIkR0tL69le7ZLfSl8238ss/Y/0NA5uK55MmuCGi5zZThbi6sLsywQPZvJqdgc0m29LufYj
uDpscEICAEoELHq+PJNhdbYTTynz8iimgV6bka9PiQz6sXqWMynLv585+2R0YswjALuXoExRcHur
lV6BMpFRZJLzXNu/5TyIKeF8gTURYftVXiSU9JBkWoiVNU/hXlh8MKiG86DEicTRy6Qt/352rlnn
sWXr0IixZUcaIuxs6g7UCj1hG7SfJ4SuWLxVOI4MBLF+oX+PKdQfebYQWkc4Zju91AVxE+x/Ledt
Dq6h2/pxbeGpRlSAzW10coFDXWzJ2Ql1q+esTPC0Sjt0TWYFVZW4k6YEGZlcde78wkYXiua722LX
LhaBEzIdEPAsxCSXYptEj0AvC+UH47aDeKB9icg+Kn5h4YrbppbkkCvB6HLKv+KWV3J2yqpkWq/2
EGfFapAZ9xZIOirsB6WPxvCWJJuCe2X2P+jOuUzh5fW1Y+p5DpkRQDqWjjV0OYBB92YUqNaT3UqC
nj8dossK8nJEDDQvKCSwkQji0OfHYkWjYp6TvBmqR9m2U/YZRnZTeiIA0Dg6drT5AJpKjOY1UZR9
KVh8+0MTmkoNwX1YntQWC4o/qvqtUcAckc++DS6dgir7CbSw3KxRrWv9yuBb0G9vuxiEhQ7fhDVm
b0q6MZV/XuP2/0j7suW4eaTZJ2IEuIO33HpRq1u7ZN8wLNviToL78vR/0hef2WgeMsZnZu4co+oC
gUKhKiuT+23c7q6LygfIGbt7LDsTkriZ9hH1G5vr9raF/6jYE4wTAYnFYzfLstS8coANIahLczAy
wcTAdAsSmKRxhiY7Aym7xfNwSy83OTYzygWmNtVH0vusBvNY/hr13U4PGptlnRmGOVDFqtXi2RgV
3xgJ71BZluPxXhFfUUc3Zb21M3WwFXk8lV72T9tw9sO4wEUwj9y3BKshozAD1jup2bctWl4/FWDx
ss7x2b2eHtvmsB5Ppt19s/tRJUUTA0ncTYMvi4o+iMRpPfoMSJ56L1F/X2Vb3MPLgUQEuPEPLxqk
Lq4DCWDHKTBHONRtOVgeJgZGSFrWum6ptWECAvWiBLmNXtzjMAYbS7t0k6Nf8p9pLoYp3SQbNsWw
RmuPYVEcZHXrMlhexb8muBiSdRKaiDE+nlH3bl9C8VGIUVnfyk+XQ8bMFS5kdFpGpAh9LKvAK8mO
99Wu+Qr36Cqdyn22x5jHg/RMTaMzMeC1H57+Zav8dZKLCQwUQl3iwckw7m30Lp1Eq5xu2GqMLl6s
Mx+5E6oDiapX08VKAUEbXZo/Gbh64lPU2CXZN/HGI3vr0/HnrjbkMp+WNBHtqrvXtJPW/1pfuI0N
qHG5PnhFO4NN6bGQv/TyZTOJXPz7KEsCoqSiEsrzs8uVgmR1nFzILnX5XBj/knNg9BGCOIaMsU/u
w2tpm09aycg5gPruUFWBfNyzyl40he1LyG+1ffW5vmLTX7yJSjOL3B4oUo0UhgSL2nDQcmsQHjCF
rua/vHrjgbT49WeGuK/fGXgz5wMMBfTSVKqlNGbYVxs3/aI3k2oIZutRQOYvurgbhUiRCwSgDtdb
mvQgMkXnKSAfZCiAYyUb32spBwaOewJzA58F1Mp1rFUalMDzFJiRgO4r5Z2Ktma4m6Cs6RvcfCPg
M5H6ArEu3kya5V7qUw1L52uJXdadGUF4r9XQnvX3Gaizha2+2uIy/jXID5sFdc7CtIPBIt9R6VyW
Tp3/JvQFo4n/sPtmhrhXsy/QAppBk2cgONdqkASYcfwpiZaxJZ31Z+KGX0SQ5aNbOPG84mly/alS
AA78IaiR8kGv2iJH7ahZgCNAR2sPjJkZH9T7zj1Hx28Pnm1YzcdzddfYyZ26K9zMxJJbqHNuHAlJ
Wviws9/Ez5Uy0pWlrFUQYr58CI5/lPf1Xf6YvMv37G48R+/g33QeQYGrPhR3vj34SM43MsMFwCVy
OzBKaaBjR+nnhqulZBmmrpsKtStLOcq73g5s0KcCnOug5v4A+Nou2JhRXsACXduclmX21BkSry01
Cpuf/miJp/6dPAwP5KOwv6EeZAMgZJZ2cFTusOp7dWPH3ZLjIS2dO8ylR50hR4aRtXD4mO+VXe54
gxXvBBBbdQ/qDs/YU3KmLt1a52l73Wy/2TpzqZGP563HYpgV9iPEJlUzP0LYybCqn6fiRblAWtLW
7nWb2MBfbQSpWy4vzmUuStVD0ZFBxnrLF9EdzTf90rufT5rZuJotHskDuRiWvFPswYzfnxsXGfoW
4/fiY2C+6lw61WZ12WkefoJ0D4a5wK6dJ1ADu4L15+hlbvrBdvpRdgx7PcAs5nEQqcEbHkqAaPVx
n7tvMbvtt1h33YywtSonMBuz/ZDd2tbd0GJ30QDwGRi+UtezNvVclvKFuXX+q1egNdUprHuSYiqt
I6Gbte7gkgXMH2NLE90APoHzjwlJiO3cV1aSRNaI9kW0RRi1uISgn8CDHcsH8De3fUQMOUchgQmg
BaE0vkeQrj+xc+5+Zm/M/O0f/JfBDA6NlbzRraf70gU7t83tG6USMfzvwbYBbn+/s/zMDlA6ELZA
D/8PJ7FDALsA2zI/sKm1ZRkXIwyBZ24EU2llqZf0h29CLu8RRBSlFVqtlX9DgQQjarvNqLSUHYHm
7j/z3EbpijBMtX5a48FUf/Yf8T3QwjIDizD0aIG1+iHjoZFefq1vnsW3Iiaz4TFm8ikGAa8jcVS3
kVd0MpZXfNMTk8a/Nf3Uxi+x9BapdhAf2y3S7sU7b26SSzj1UO4AwIBJ6C/Gj+1eNPVLZmd37BDv
MV+uyaZ4VmNcQJEZPvdvkePjvn5VtsCaC/EYfTAZyBPUaCc487XnXlmhrVIAk9drr8A0GumFKTvU
FClFgCgudCszXfjAqGxrQBpjjh7KEZw9SRpopolFaZEibXeA8AHH40UtHkJJ5K5/1YWQgEbfNPOC
QtuEUL92LQlZ2CqkKi1MVLmUDT9GhWzwxCx6MzPBfcQsbJFqqzAhVoVZ5yMIFi7tlvbiwtkHWQQG
s1BSIKCv4pZMK5pIDhmMjOCXzP3YaeBOjO7vt/X1WjoFMITCGOi1Uc/mX3W+mMoQ5qxL6KIce6SH
4EVslZ3smb5gZuKBJvcseF63ufSNKLSnQY4nQQCX336+DG3DuMXcQkVTN/PYIdHLjW2wVG6FW39t
cGnWqAZalkAz0IpZaaUEJE+llWcYepXdsrZHjCmNdlC7gb8x9rm0OYB+mkSppnHxmyvJyFgIYoDS
koez5/0O++d8iy98cWuAu0DEN1NBs8PdeqTPh2xoWyiqs5fCEAFw+KknEW7Yt/XPtOzKXztcWA6y
UE3TGnZykPjIZ6U5i1vkDwswSugmqJiHhpjAhDCcfsMsGxb0MOk9Mu2+NH8cI4/tvTh/K0d5GrJS
/P3gj+OuJCw75WJwKA35m9ENiZ2N/pYGxx9QCJek4qdA9xNMGwDm8csqKhkas4CrWW3S+yCdMfTq
rcsD/0FPevZzULIeHFQdgyA5cJKx3VYZPQdxoOHSFNAQR0DL9vjj+S6L9T4xC+Qlp55WnW6WxqRO
Ho7jg2+AUSoUWL8L87o4scCvX1WIU5Vm0jGgnImvhg9Zr6i/fBob7/WAmS7SD/pbaHQiswMlbB4B
DhexgUuzl/rICmopuuTNVLLy2ABhW5DCuXk85F8dJht9yC1KxPFBgPcgZgVezoXYSEepaeiWluQC
omzCrdGJpQgzJRguuf6UnVCD8rQcSiDKQFuVv2KJHQC83dEY9xUFhy2w8MilPn31ixT1Mx2AK5ei
d1wYdgpNtSDFIET5HXQO0P3r9gz0VInUbnClLmxpY2qnYRx82m98tzWZVCoLFd8YYJ27roOMTd4f
e/19/eAsXK9XVqYDPNvU4UizRiWwYlSsOyuA6gdmQGMZ/CJaOB5IVsVPMTF2vu6lFuu7DWTpgpPY
yAYWDuDS22xOIkruE4pzS1BlTKChQ4Ts5Pn+P1yD+NTgpJrYDg3+poVcWKoxDO1YQaNfGGntwYCa
maoEG4WCpRsKox7omEFnhWLijIt3YyF2LWYoEO+MQYPEfYLu1IBpwEJvi2fQSQ4miP4lwNVAoKDR
KnOkJvNf1j/pQsxF8QmpEm5i4K3/bP7ZJy3aISpqNsUp5Ett81XmsakAHO99/f/Z4a6tMs9SJusl
cguM0RhacSKq9xYl9NhBZ8Zat7VQ6IIzuPMBYdem/Pt6mwYeiD6jaZuWOcqF8nMEGqXIcFtwjvhb
IKyl9Zvb4vxSvABv0QG2BONolDs1qO+Jf0o2JR8W7aC/hIR+IvfgfYpaRPjRx14JA4k+DhJSZ1Wo
xC/oZkN9UFOz1/U1XEhlIGmO5iLiKAI1j2XL+jgc0+nSMKB60sndU9ptFcoWjvOVicnl2dZra6Uw
BgNxtQMVVSSLriEOmH2t/iE0TuwY+J+BzIxPOP2QivkwHWel/CwxQ9l7z5Hwe321Fii18IdnRrht
gNkfFVM3WK5C/9N3AWkClC4zchDFVznZqVA4xAhTV58bUJH879C8yTjePARUGaAz5fb7GAhJFifw
cNQqU1f2XZVC0fMcoxga2BUkXtadXboFROTV4DmZEDE6dx+mbSHUQzltedYdvEjZidBwBqbiLvfb
E1jILTIqB1Xu3tbNLu1ICXP/2gTBFxEur7cL8yDYrlXwMuqrXS3lZ1n9hwcQ7re/JrjEMGmjFFT8
MKGS8LEl6RPGgzAHM9rrnixtfHwtsPaieKUADn/tycQ7OOpNhlhYGvaYj67ExoOxPeC+0GHALYmn
IsZBARLgV6zQUZGVlLyEepcIocHEwAczS0/tMDUXl6rbBqrm0rbon2nD2jNLEujRSwXEg0sBP9IM
CUbCTJ0ElYTRtLrQzbovc5uopTBYJSD0D6qQyPcCCqAAWEtsxyoMEpgeIf3Ja/XxqERe+t6PUoQ5
b8Mr3kHkiAmQQExBgqTV4amryvHRUDr2UkXGeGyBdbPbmo3URN1Eh8rXWOP/KjMWRRaeC6lq+ihu
/JTVxG8dDH7leyETDdvvA++BdlKBu1LSOxfATRBaMaXdyUUPZXSpomjvBsFD2cqhS8TCOwiZd4hz
QTroguqIbJTdjOmDO3YMtM0IShdDIuNOUQXlpBZ4bQFE3uSQIsti8ij3Gog10l6R98NYjW9DqYmp
2ekRJg7BbYIpgj6oPXOIssShatC+9Ekv7sAbGn8T/FDEKF+oAXMkeAA+rW+sxYxiGn6Yiv5QUeAf
oJIhVFmi42E46ZWfQnBPnpuurA8YOlHeAG3zIrPMmt5mQk/PIm2izOwB6t1IoJbuKpBfoQ6D1AJ0
21wwBA9+RDIBv6KG7Gw+tJbSPcvUGaqNfHDpnp/b4SICFhBc4SmqLxRMCvro5pjgHFGH757blm4s
7ZZPXGjIgDJs6xj5C8HcW2P0ZoARXZAHVxtJ4aIdTC9gwgjg5xsccuMbtSxV8EmugSHP7FK9Zwo1
dXGjfbAUTec7hftGCXpqrFPxjZB/nTAk8xRnzW59Ny7dExRsYBPfG3hMeHx6h2dcpaACC4SfiIGm
AOUe5uO9wFwQVH9OtE5eRA9M22rfLm0LkIygUoatRyDHdR1eDaMTWnlawkw8SaGVC5ASQLkxSvZo
zf3Dtpjb4kpmmEHtU73FMjK9aMwGvJquoJGXOinKp8oQ5H85WbNsndvxfloMVaKjeKYa3qeG16/p
A/pVlQk1u1x/Wv9+y1vx79OA2/IDOFKLCr1MpLaxnYLtW4sdJr14wdYi3rYOFVQlZjSo3IVYZrRQ
khGkq+OFBJb/lIGLARN2Z8MZz6EVohVh7Cjyd7uzMY91zg9b0hM3p4H7Afxp8AtB8kX8gBRa3hOP
frslxXTbiuBMcJ9OF0gq9BGAW70ruupz8BLgrrOVI0bj74rIxCNIP1r+N3D0mYa9VTW8ORJ/jGNw
BxgKyAXwGWKaskjGhCQYgaMveRTMsTMx3W5kryrbOBBblriVhJZhH1QTRW9DjhUEmjQ0IZFLtRC7
/La+PZctYXxiIoejwD9eH/MaguNyrfXgVkUvXa/PZWG19IWU+xYTDuumbhI2LJ+CDpKkI5LhATb9
++ylosV0COV02p8A3cWsc4oGMUV6W7dyWzPkzEwHcmYmDIQol0qYEfbeff4DvGj9kwJStlNnqw94
QYC9cN3izQn/YxBlOFQoVZBAcJEyBzsa3s8DxEP0H5H81YOhqfAulbZROl76UniNG2BGRKsRw1HX
fjVV0/kl5iiABzk1/oFI56S7k/LHRtsYn70tjk8OzSxxu4+kat4E9bQnRLYbS+MuqqF8LGcyOJ1Y
Y4tofCV5sZMQ0Pqq+sXUj39YUHhI8DKaplO4BW1KOo4o5mBBAfs1BMX2C6cGebT/tW5ncUPO7HDX
DhWQdysRwYpSoGzvlMgVtrhub6ns/qzlX1+485WKA8a8MFZmkUftUTwErSk9Vr8hL1Pvtedat4VX
zzdHK7Qhp+Ksu3eTOVybvhnu6TUGHhQsY9++Y5rcLPp91KOzIX8NkF6UhjORN9KhxZOA5hp43gwN
I6rcFtVRtO1EDwuaQsZRGSxN/AoG20f6sO7Z4lGAjhzaApO4Mk9glw5hI0UgPLPicQ/9VRa+CJ1T
sYu6JdS16BD6KH/IDcCiwDmUNH6V+5GEk5AIB638okb700hAU1cWG6d7yxJ35srECwevhKVOejQo
KJ3e5Uq3MnT21pdu8QbFa/k/l7gbFNIzKEp4Ilwq6P3Y5qasoaeRRa9gcnsq4+YUEjR+gxeJvWVh
8ICmoCmEo9PRbwrQggPoLUcttPQiOihtcFj/cVuLwOVKTYLZS6XAbxMLQHsdptyTAFoaT+tWpmN9
1cmZzoUGDjxw4IMZjH/e+YXRSWILSW7af0+ar7a1RlCuFMeBWd2vdVN/CnxrtrjPGqS4ByHmAc0J
J/uAbsglaN3KorZf20jHbPC/gKc0/2w2DshSJqZMvMVg0UQrUOc+sjJEYkfj6YD0l1y8VPUW5f7i
l5oZ4L5ULAtsiAsYKAC7xIjKUNtJIbvtFuP5Yoie2Zn+fXaZ61LeploDO2r4PUxHUxUfxfhz/SMt
RpOZjcnXmQ1BEcDBM9kYmtSM4o+e+VYsBlbUPNEtddbFddOn4hgFJ83Nq6rzWwifDLBVMjOAKfR8
iNVvqW0u7vCZFe5iC8qqg7odIn+AI6tFDuooEJ1vCBgQXIW+rC/f4jUzM8bdcMRPOllsYCwk9x51
9MopOxShXwIfoKh9EX5bN7exgjxLaoYngKQOf5KDjybf9ZDdkV98Yq9bWb63kRaDjBv0PQo/hKuw
QR4Debq30zvdbT/QJTUJ3t7gSnrIzApwSO25sX8MACCtW17c8X8N8+QlIsvjJsthuBLobhRju9Dq
e6/WN0LtYoSYmeFuNjWE1KEXwUzQFGYYZKb0vu7HbRVtCrMzC1zoK2Q5jZUGFkbpS2mIWZT7znhT
lCepeA8gzy6IR5pv3W6LZ3lmlAt8fdASTYlhFIXLpxLSU8jG7ThE41Gntqz/akKM2mdPmMFxYuNb
HwaYQH3PSfbS9lB/jkCMqXSv6wuxuGFnP4kLlUKDrj2EJBIL1DrQQXlmzC2Tp3KLgWbpg6pghpUJ
6CdldFyvo1jKagxIQCvDqiU7RLUwHceNnbn4spqZuDl6aujTHMouFroiTm9C89Vzw9dx17jxL7Ce
YMh/feU2DXKbVEOj2icZDEan5is7eMcWvPsmJtPGL4JqlCm46waXPtXcQW7LYmJXK9OQYg3b957Y
vf4o6h/qVqFmywq3R70I20Eu4NWQ/O4ByfBjdAS+18bXujNLgQQCoxjHgYimAda26w2hdXkVQaoY
yTi0oPDgUBV3jLa07KY/wuc3MyN8tKISIwGY/pAHoKCb+s9GYRsRxmPNKrqr8shmwPeuu7V0t80t
cnuCSL7RJRIsaoWr+FYj4YxL5pCdul9xtqULurGGPKMPNZoWXNkwhpmpuLH79lX+tu7OLeYeYVIF
hzwoT6aGNE8dWdeCUg4NOA7VsnrRtaLa94Pk6sX4YeRibMYd7XZ9VQ526LfSkWrJR5cXUBSLQDnw
U4U2hpp2rtyPWzNJS5FUA/kPwU9DGOdb5YbUKAHJUYKiLZB+SogBGw9s+j8izcSY+foiLC3z3BZ3
7ko/J0JawRYrOhNQD8z7/lS2hm6Xjt3cCHfskBL5dGhgJBug7eyLdp605xQTkuM/6QgDeYdCF+pB
oGme/J1llEj7aFD5Pa4+0Vb72AyyH+sLtvhxZgYmX2cGSATKbz2FAV/MzQ6sAnITml77liuOmG2x
AS/dLJjM1SnQNSJKT5w3DVUGEvbKpPr6nXU/i85dd2bp68//PudMETSK7nsyXqQo3/pyZQf6S91v
sUEuLdncyvTvsyXL0F7x0mjyIjq06s4jjiK2oArHC/f5H/yZ2naTHB8ournAmwCrSGmOmxgE7FZR
uTLELiR9I24sfpS/Rv5kX3N3VK+VKgIjXpGZVN8BN74RaJfOCwCkqixhK09wGW7BSgIC1gjXlFzs
R6DgM/B+Pm1OUCz78Z8Vyk2lZmDJEjsJfki+m4pfvbeFs7id4kKABU+pAR4kECzcUNk1jYr4MsCC
Bq3ATDmgtqA1kFrZxcSm3oGV7zihcb0D3Z3Z4bzilbm+H5YX8r8fcDN4KwhRCX7SqZwaWCU1PaDq
q49+i55+8Rj99ZMXTPJJKOZiBT9FESz0uBuSZ4xgr7uyeIjQFQdAEty4GPK93hPeIFdSG6FAk0lv
avmshkArHvLKibZql0u3PEjn/jPExwQpH/woQDkMVUSpu++610HYK/VHme6VLfHF27GLaYfMjHGh
QcmNpgSNMNI+zLe4+rNhgkMlMsG59HAy399Hy3ROjqOZe3mrz7O4+2eWuYd6lwPdMOiwHIG3eISY
Cws3OuG3A26cc9wxjtIuMvweJuRLk9rVk2AJZ8Eqdv697gAkeWCWY/aO/9zZ2aty8u2t9+ziS3q2
uvz2z2ipBaOAPUO/i8/+OX8TbVab0fNv4Xv1ID4eMVBvlvdblEYbG4g/DbnUg2iUwqoE4HAVQ4Ty
RJtTUdtK/D3RNiAUS8YoWvQURR0wxvNaPKNvKEkzBeM+zt1QkqxGVw/NWO4r0bBCsTfrkm30sBfD
2sQiAnJfgNIxzHB9FOXaC0MvQWqah5YnExPoTBmKELVw8YqDCuyP9xu5Mqb3zrF00mO73lTpmUIz
n/vPf8G0uWdXkEDLVgxb/AI/P0s9WHchyOiy5D7w70vsr+jJw4N3Pf4sFhWmutnUAMNwCF/YhHp6
XYNMCY8aD2UmBZ3mh5A9COVdoGGQUEtB3h2bpb9xFd4CE3GIgJGZZmCAEIX0wrWrCaVZmmkwa4CP
5heLxwqtFKO7a3owkmcVRiSpPia7Qme9pUeRjAeJ1OGRSkeCXwYd3rbp/kXgfWoGQnsFE00gmb7+
TU005nEp+VD8AEhCfk/A1xuC3X59wZfurrkR6dqIlI1DnXpBaikY/wqOGr0gXYKY4rqVpTA4t8Lt
5WQY9VYgcAXvDFMvQDzs7dctbPnB7VWPiCnJRFhQ48cuRdUQNoD7CLYACksXpKFgLkuVpoPJTznE
lOQFK6PUEvzyLdKNh1IUzrLW31Gt2VVSveHW0p0P0Coq/MC9yzeCIAXKrpkxCshtSG5m9UdBvxhg
EOtrt/h1/hrhU80eLUSlMzwE8KqxSgWs/1up5u0I9HS+pkk2UCej6cs/NnO/8/zMgx9BaBapmX4J
l/Cuv2NudofHTXjSnQ5Xxeho5+C4OV86HRQ+jmFEATB3sDuCRpW7IUUUSiiYpiBSF1itYeKCOsX3
gL/Fh9iOdsAorC/n4hb5e275Qp0ag/XAr8MU5R9gM/2fDegdYuNXxh6KrW7D4vb4a4ov2InKQLsw
hGeYWLLDaDyFfWBLfbfRu1zcIH83PX/Dx2kYqaMHj1owg/Vi/zji+ltftEVPoMgC0qyJDZ0fsNBE
T239FCYq9lMWFDAeO53/bd3GEoAKVLqgu0bvGkRUPMNMqiVlC+lWwL6t0TVOiuUf/d/lPnj3H9kn
Co/yE2QxpV8Smnbo2YNyNDvE7+u/YcHPq58wZRqzO7XRKl8tBJZapBo8BcTBhDwAhBrptpJBMNJZ
t7ZUYMWcIMBMeJ1gsI3vbxM58eRWgccKRCAiAZeXevIA3mp0AHQsNsYmbSZx2Qe5rN2oJhtHYSFv
ujLP3S6klaJYi0t8VcUV0JrqUWyCHkdhyeRChI1MeCl3uLLG3TJVleZxHMKaLD/VKDeMoFAHq4Ee
vDUyLnYU4E5e/Q9X25VR7uJRB0NRIP4CjkR2YX6HJH/rebn0fLkyMe2p2Z7xZZqnQgK/BOHRU92K
OnIAmlByr3of8ST7IpjlLzkVINMBJad3sONb7eCgqmNhrF3FoJv2k/jfhuKFtlsCzMtrrqkSouq0
x3i+TzmM0yLs8dsa9pbGX1X7A2RaHaO7tHxRRhubz6Z5b29s64VTRDFGgk7I1Fy/ISyQQzVPAopF
H47kt/INYPJ2X9iqFb9Ak/1OPBROR8xNXxcCO57xBG9JUC0jHHLfIYiEOhMknN3eHRzph/ddcia2
BGiz+L+zs+amFwM7+xA9bl2fi+6qMsC6OrC6Kn97kkHxClHDuIrXgy7yTYMIYO2uL+mib3jaYNoC
JU2waVzvsUQgci/rDU6qJO/0/ifGzwa/svps10e7dVMLqdqktfmfKe7EFAGq+1oOU4FoJ4JNmr2R
7QZ9w6GFO+vKCvexWF9MCi2wQuNdL10quqWBt/hRZm5Mbs5OZRepucRCGIgkS/Nfw9YNtgjgl4B6
kxI42iET7lflKb2CoBTKsE0SSw+J0w6I1qKTxp8QVgjFk9xBk9GFyLAJMMBG4F4611eWuXtKkBOG
kRlYDorHBm3xFFCWTxQHR/QpmF2iSbdV3lo0CTZ44EeB2kFxddqiswUVjchL5BaNElRpkuol9+/F
RkDhzqyHxowgF41xmkzZCCULX3GioP/PKO8nodEQMxjNxodceyDil9b/XN/vC5fglQku/Sw9f8SA
DUz41AIlcamb2sGH9BumtdcN/cFNconu3BLfrKvaWu1EAksy617UpjhG3qTtHZkVaHvjWrZr+atM
PjTxGa+JQjulfQDRZuBuqEniyMQUziFsNSiYlbavvUoesVLpZyjpJkCUZqtmD32nXiJha3R8ISBc
/WzuoUvCNhDVCj+7RT1Dyt1OfDOAl8yc9eVZ/A4guACmEFTYQBVe7y9fCTwGbRqU7bVRwUS9kX4H
M5VWmqkiB3iGqIjsdaZBMJtAVex/f2RhFBAUtEg+IUuB4HdtvUuKFMyWIRBbyXNO7jD0tO7d7UbG
39dxOcEESG1479KWhaUX4e9XaNRCQAmaWLFrkI91KwvoQpiZJihBJqdPIenajQnwoeZqnECp8QnU
f13sEvCm+bYG4uLKu6iYK2pN3TiBPu9FVczasiRTZe64FRqX3MWIo4a0Q0FGzyNR64CJ0SDB3SL/
ncfaqR6E3dBIW0jp22sR2rP4D1SawFMCdohrd+skE4ukLlCEAzXRC9m1NnlLj95Jv1cxt2Xq9+kv
MKnfJUd9Iy79UVC9PsuwDE1MAkVBSGXwGOmRkEZgBAG407QxMAU8r79EwA3vIOXWxiZJamD562Js
rTCXq8cc/Pt4s6RiKdsiSIYfIOKHHNtPKoz2MKPSbBlatQ5GCVsg5LUmzUwoNYKWoi7i4MXTm+ql
G3N8O5nEdC950dZ9PG2MG3+A9YY8NOqZkFi4XsmiSRNNiUp02hUftRmmN05iJKKlC5SahZSehjJB
ip5E3h551hac8ZadAokbeCnwFkIr6nYMQvQw1qmUOPzRQfru/ZBNdhJQozYs5eDZ+UeLEvUeamKZ
eUwvyhlqnBvpyG2Mu7L/5/KbXW6CCNltYsB+nnz52p0X7lrvXU03UqvFU/HXyz/5xMyKGrM2UltY
odVTDJ1GMHaBVno9BCwdCWguAWGrKAoEZLkP2VR6VDG5nYaA2IPUqPeBIe80b8QVnZtU8DYOwm0e
ByzzRDgLpgLQL/DwiaqQBV9s4BLGnyyjlEwp+LHu0KIF1JuRZYEe84bXNvVySZKCKQXQNddQoJxS
bpA+Li7ZzAKXKoKCkCYshoU+f2y9u7F7JtGdEUNkc0t/7faOw2oZYIAFUSpqKTxbajORS8ZSh20+
njEOQIq9FzigHVepFWwizac3AX+kZ8Z4ptQCmU2ZTeNgZWGn0n037NLCobEDZlZNcXvZzqtLGkIp
bU8hyLj+0aQNT3m+Ak9IJ30aGC/O1SPpTeHVsAan2/1K7lX7Hjrdga3v3sW96R8YmL/NBOq7ZmZB
rdpJgczd+DlLB2++FNJ1dIMEFRBf07qT4gTmccnY+8FGBFkKoHMT3AuNBYbnidP0X5PYTX+QAHkc
7a5GZ9EVqFXl+/UFXug/TVsJdzzqVdhMfOmoz+JYyYAitXzmVvUDGT+kaE+rC7hS9fo3lQ+J8p2B
i3DIYisnPyr1fy464tCjwA66WjAn32BsvELzo0aGv6kBAku09ltpI1ouHXyg8wEABvkfJpGmjzqL
lmRkLJa0CSIrV6aY3pNwi/Bvof4GJ7CKBG28aSCBS5fKQiCFF2NgBux+nnaXDk+isRfie792cg0S
ObFZVAC64X8b7cOl4zEzzJ/NWG/9um1hGMNqhrAT5c+oPovDa8WO4v+O4b9ykj+K0YBQxCYnmZ+7
1fCDjdLxH7RecIPPPeKPWJEl2jANcwWybGrjJcnu8BLxtE9S7wF03rh2lg703Bp32hrA9qqYTD4B
e6V/r+pj1H1bP2FLtwII4kAdI+sQJuNfBIypZVnUDS5rTwFkpQx/h60kYEJ5HJyg90en1CrJWre5
tC2mMh0arEC9gybqesv3QiCHxgTES+NniPKk1BLIay6agwEp5Zd1WwtLCG5WEMpQERBD0eD2vtK0
Yi5osFUbKPxKivbCam10Ez3c4oFdCI2TkCU6jHjYgSuEs+QTDw9filAVZqEpDuHZzx8wzHQWRHZk
8jkgsktVpMf/q38TGRTF0xXpOWrrnNWRGVpMBPSMoxyaWtJjo++YVDjrRv7owlxfsgi+EBoG0gyP
UVSBrr8YZmP8IJ3mFFA5HxzlHv2dgwzK0MFNbGqPGDUK7N4y8wzUVHa2s38cLepshOKFV9/1j5gi
6SxShjr2qjLNmww7FJcxmv1p3Hl2dR8e8oNxj/z9V/z7JJnxhdn0aX0BboP0tWlux4ojDcq4nAD/
oCvvUeiSu42bbuGpdW2CS8/koqQtneZ7kaHFyJi/f49c7dtP9UgvoK4ztcf6FH5PH/OX+jx+Qk/K
VyzR8Tay0NtocP0jpn+fLbE++gG8w49ALb2IHiLiivI+TU8gZdrYtws3+7WpKUjMTPkJxHw0CaZ0
M/kGoW8NrEuf6eupfRO+6F55qmNH3wDQLH5FjBwDY4rqMvTtrk3GWZ8NdJiCt4iGTGNYLPi5vk8W
il/wamaC/4phCDaVESbyxBYvmHlJd7UtgGD3JdLNn8QMvrSXd+gFGFbppDtonzNzort1w0/t3NxF
wsYqT+b4c6sheVLweAD5E58+xV2kM5nJALiJR6k7Zooz0K8cCtb/s9sGENx4XBBw5OG/XBRSk7QZ
QmJg80aQFjIav91nrVGOpp6pEJPTjYDehyQNzr4RNLld5mlx7rokeQ5HOTwmqZTmOw8ghgii7o3i
gPwmeZYgTXCSoh7DxJICIWz0YDCeV3Vd5ZlRjgKgo4XhIKHMGKrPeFhHpZVUknaIqqrACieikNnr
bt5GePiHRBBz1tAxpHwU9IbY98oSXsqxShzIZnuWUkFAq6sng0WNfozUKTt1aLpd2RZbGLfbqwzm
UbyATAAADBJfh0/1rgtjhj47sF+FW+ux/0EHMFRnXrkltb5oarrGUKRE5s3TkIKISYyyCICcpGnB
KiVm4SFgGjVRt9kCWy2Zwpeb0OoQ1jT4CzpispB3CdpKwcCqu5xq7FGKavpJmRz2W/tUujkPgEsD
OTfN++Oy5utZfVg3XcUKXFNW9mJc8n1vq6I96bpjlMSMT7XjufHJ31FbdRIHgeg92211NRYcvvoN
XOD7P9K+bDdyHdn2iwRooii9SsrZdnq2yy9C2VVb8zzr689i3Xt2ZTKJJLxPoxv10IAjSQWDwYgV
a2lp343hiN8wJDeEvEb0R4q38XVPldngzuOcqmFf2rCxFMegPzbROomfrpu4DKZnW8nP/TfT0nbK
AhPmMq8hiLmdo1Zy3kQmkE6ZDio8Dt6BbJUnVwQdzaJG07HwFBQCY4vej0UqWYUAc4d85sQGF7CH
DgW/ToGNepVFq+Q+f7Fv1J0errS9s4lcDdqyso8jWxZ3ybYxjfDghEnQALoOCuXD9wvG54viXCxE
tbpUmIXmhj5Fnt64pkceTd9y8/Xot/7g2Ue6B/mfRCtagLA6N8z5nYK02pkiiMraD9n94DM47g9y
0O9jz97RVQbzzqv2OtwGHpH4ClvS+U0Hy6C8tjANihuIf1NYZABks4ZlC9KUZvGcvJc0dcnkW4ur
Tp/XfV9wEQCeiYI/Q5Ih8eYcE+HFyfqmAzZHO4IEG4rAoa+GILIH1H8zB9ZGbbzrFkUHGgu0ianb
kG/k6Wf7JCqdqsT4Y4HUT532efITUh7XbVwmC7BwYoP57clxa4xGQQcANkDAHv8ztG9q6Ccy2nVB
gxWFCDz6oD+JUQkwOJ5baUkHElNG+he8qPvqyWJuoa9r20VeL8HiCD7TmSluQdGoB1OjjOiNkINi
JW4ePVmoi0UQ4bMODfHqRUJfKthBHC0Ub8FXjgcnTxaZkcGx2gHd+Ko61sbopmbigpTfrJTvfyrV
pGgjGBRcimD2PN/EULdqWqQDEFUQv55jzXXQ24oo6EnM+vG6Vwii1akpvmcQVGapLh1MzRZmINvi
OPfVj+smBM4Nj2BzbGgzgfeVW01t5sjpKpgYh9DPA+M+xdBvlMrUDESxHkOGGJaCVAvoRy6aBrGj
jGE2594yrvvlMc4OSvIa6jsCeFCcIIM7LJM3JiDXvK+z5+trFPR+MMpi4FuBQ5QYF0ysVkdoGgVm
7ukP4+yW7nRj71bpJt20bjS789p5UPCOBXSrd1+UTSBxGNFXBAAP2vOQOgCwkYtYqqLQIU5J7mmg
CM57HIl4fX2Boo9os4IOuKMs+0LhnvQQYrfwtPDi6pWU+0V/kKaKgjcj9hAYXqBo0ZK8AKObMSi3
c83C25Qc0tGH2vF6cKeH+HZ56EB2r6x/6tt6e31duuhQo1cHsJUN4BVIxc7P2lJBL5fUWFjutm6/
f29XXeJmIJZknyp3jwMEo5y7amvcBdsGiLdd7qVAOLqhF65lP0Z0wWIg6u+PYQnuSYxOl7ypshY/
hvSu5rjJ4AZe6GO0+z5Z4zmpvtNHzNDigRR7d78kG8H+NnfFntnmIndvF7GWFrA9vKf/zHtfC1e1
a973P77sX8tm2rZetx1vLMg8PdBNWbqaV/nXf4KA6IbNg/1dPnPzk+X3tZlUDfsW5cp5Mt4HF1C3
W7KB03nTSrl90B8qSddMdF+BodVBhQ2ubaAZwZnEZQ9GtBIDb90GXYd51d6i7nVs21V6P0mMCc4Q
e6WDxttmw9D8tM0MfcZmaYAAGdMtKAjdZdnGmKm6vomCUICxAZBBIwoiteYvYMg/13Fla3ChWfP6
dIXGh8SC6DNhghc4QRxUSPzwMJAA4N62KClwfHftJnozRze40XtXfbpP36NVmGxRkJDJ+4iOxplR
do5PfENXorywcxgdvXYTQtXIRv67bX9Ub/RW3+pHAj7ddXSbHzQGlri+p4LaJHD9iO0oCwAJgvzv
3Dh1lqkKchvYHT/Y1LfJzt6H0NL+1O+RFj4Ur7FPdvGP9C1+SjYyckVBgEItHShUihYZTHPDrXkN
uEUURMgNi9sguovrW+r8M+qSOChwG9aYBmUfkBNA3XBh0E4hU5sWKZ7O9atmvlvZ930fdQaI8aA4
B0UovuRQtH03o9dXeBWoYsbU14uj0UvyM/YVuAiG9wHItRl41sBdeP6V9CwwrXFgjz1to+XPo70p
6Ztp7VTyGED9QwEMS+IXl9NryHZxYUFzCoh/kxdcj/NhRvdhLryu20DX2lV+OlDWdhM0gWUvINGp
O7PFHQBlSRM9gsi4h/5Dfpff2r8iyAv2a32tHz20om/VT1X20hR4xZlN7i2rlTUj44PNchUBmVTi
ioz8FOHYuI3uOncvlaOTrpJ72yqqNg1Jj7kIymTi1Nc0BARq3s1u6zur4Enzsn2/kwGhLuvi55+R
c5yx1UuznNkynadFOZjgcIPkTpe7xSyDWYuy1NMt5QsrZT4Qq5tgC8+wdgWsJhrPnvlUHBL/nj60
T6F/3UcFlw7AiJi+hzyAhXcLf7DNoUBUUxEs+xksSugkmc/19O0+FQMGotKCUU7k+IhV50dPVQN1
wSMF3bEuRXfMr7TCpfHmm0vhjHC+UVea0wUTjJAAgF2MKRrFppUFqguXZ9hDRlGBZ7iJ+XRuv1Rt
nKATCPBhosPZDR80+pL78yKg/7EAG4DdMYwTZ6HrK+jH6UDdTbXjF7VvO49a5njq57d3CxkAME1E
1yi4t7k3QVA2Fd6RFcCadedm9eSO81v47WcBEGcgkUe+znQvVH63lLaMSEPRfy0i48HoB58U2kYP
JXHowoc5K1xaPGdj0CcBs2KkO0tVN1rcHw3aft+/cH1gv9BTAd07X6seJhTlrQUt3iEjN91k3FIK
ptVcRsYuWg0UyHFj6Ngy1D7Pz8q8KLrVEEbniGlbJDRsVlVJJceenYWzuxBbBpA7bkFMdQKkxd0W
elkXqOhbGOokZD068Qod/80YWn6bJY+TAvbuSFb5vrh+OZNcDEjsqqZTR9H3j02gdVZx9TMMOj+d
ULHL1iYUeWS8BOwvcotEbMPLzQFuFvMynIvTpbQq0qGjatstkmo8TcZqBYDixlrsxyHIJTnS5agE
qtR4oBgobEHDA9Wt8y8XBWBh6Rn59BjUmz5bVdY+dzYlyDfpS5q+atpDFL07Mrk/0So1PE5BHYvC
p8bjg5FVjXHeoNhqNPswAoFO57bxoZ0wZTpIKryC0ITuHvJsncGe8Sg6X6DOtGvqEqaQBO9yI7jp
oW+Iysk/vdM9XA9PIlOQRwO5qIZbA5fTuSmzKNuRDPAWYg2q22pVf2tHc3dTtbXiduH8HyIVcGYO
mntAfLHW17m9UbdbLWAcMY1urQClAt8N2pGyQozoWwFIiiwXxRjQAXKPaMdJZ3gPeoig3aJ+SkPq
LlnxEGsZdOCKcj0Xxfv1fRRbNNja2O3OJ9Y1bYasYQxt9kB+Z/O00c0aYmVN6ybQ8mwt2UiSzB67
P0/eYe3UdiWNYK/K43/UqPPaAvJ2GOxulfrBamT5kiBYApn7d3ncEZ/xzqyzFBtqF+CFUJ41i6xL
2Qir0AhePw5xINmKaHK+pqKcHQwQYg1Tqu9q46EbyMrS0u/f+1Q/scLtXJj3TZowLM8U6Wu1Cd77
rr41lq8wbiRICNF60GxFUMT9AlAz5+vGMifJksyIxMNjNjoge1fcSBZ8BTcMqtPAWeA/6JjzV7+Z
mHMTAN+PIRAIjqtvavwWoMtaBO1DHf/MqSReCM1ROLkBRgRMZXJrmqdIVc2K3ZpLtafpTWb8asZ6
Zf2uxnA3yDDOgiyQAjGHJACJDXaRi/SgrerVdkDGkTrOl5JhGraIJS9iUQBEemag5YM0DbMu506H
Q6SaeotYizLOTu0Lvx/nD/Q0XCiYSuoXIn9AlkbRWmItf76hFWs13nAUsJWEbh0gGzN12+qZ7DEs
2rNTK9zlYZlxXjiMeLvLzPyXshBrH0xGc49ZkvlFUxa6RXel2gC1kqE4T9tDUqFXDkHOxDnqzjg8
WflKH2Ujf8JfxeQHAdUGtwX/RO+zaimyyESBzwnuIXd8P9Uv1yOw8EMamBBGAMEbi3DRQw9JAek8
ZiGu03gPsTIt2UyGVkduUpHgZxcNskqpyCQjmkDOgzIfXOjcd4IOPHQtQRCOs/x9VN+W1Hio0E/3
0GZZX1/dZYUUSc/pZ+UOnhPPJIgsOI8CoH82bqx+ZS1eSCKQQvtlbXhmtGll96jotAPVhKsac0mm
zg+ZaGA+oQtmQ70KklmxZeyWuL8Jsmk7I5QFTb9Pzca/vlCZSW5Ph9KagyKESSBm3c603Mn+6gI/
C4MVUJdF/B/iGd6XBNhVBqvSuVfAMM+DGSqIZ10Rb3qqQqGw2pcVerJUv+1mzCbmMoZMkddgds9g
My6Y+OWDWlQvE0kcpFwUDThzUTGEWRxAXOYWNpGU4oSpMs4bi58wiP+de6hOkxQCIPDQAK0bIx0h
xg674TpJvybqKsZdHTxRfW1SSRQShjp4DHzGBNqIh6pFgMsuqckgcS11QWN533TpOgCx5XVnEWVB
qK7/r5k/LCCnWZA9hxhLghkVemdh96qgaVGX62heoFckid6izwbyA3wvtNUBP+Y8JSSKBvUIllNO
wYABSPuXU4/UU7opAqY63VxfmfC8n8YW7uoLncEGYAtfy+qNu7h5LG1aumk5bjISrvUl+zEtBBR6
x8SKJDei6NsBAYGOBBJnFMk4n6H1UARhAp9Ja5K6FTH/cbp8j86yjJFXdCcAk4ZQTYES0/g5wbgz
QI4+gSkIuMYfZQ05ekPKDSD8apBrxSMKVy429PwAJP2Uj4AesYmv2QXZMFjfE1z1OgYjZcjpiyo0
IjTe+ijxIIywUZNzU3apQB9mAZzP6jpb23eOEWa3SDarycX0kmMxXs/Wdq1RT+/MjkSPeqT3B7tv
Ikmd5nLNeM4hsuCXoIQCPpHzHwKhUTJWyAI8dDJWowXmmRIiFcQtisfrTnp5/GDIRvfJBGKdEt6Q
MYykNxxU+oP2prA+JkiiZcUWT1UgyiQn/dIpz02xNZ+cdIxUVMZkwpQGOXToiTgl0ihZCiEzwt2x
AyFtrTEoHBjpwvbTUQY3/Tb7ERPUQS6L+xQ+ibh8vpAYat3qFAIuk1aNb2XDNqfZ2lBkRRLBUgC9
xo0GyUscZb4JM2tIFyoN9eaipT8xWL2hAeJHWIWSqCixw/MQGAoqRaOBRoGVz1CAVNatMq0CoknC
odAM9F3YZYJrk58BVxx0eNrawq7NweCpdmm7jlUWbtcH3z/GmGFBooq6HSo9FxJgYd3gDGdO4cVW
5eb2yqZgw7+1y9i3mw+rita2VntQjLt+lC7THtbuw0sORVyMftic61lxGyVBDKt2lj1XTfOqV7il
VWBUoCEPYevUy0Nndd2mIE5A1wmpHVYJaXfeRwYjTLJ+iaE6SdX1YHxm87hZkGvN4H68bumyJglH
/GuJ95IgLsN2mmCps1/AnY4rdKUEZLVMH0RHarKqZe2DS39hzRaMxaIwSS/xziSuettBr9pLm+4F
JQVo8OqJX4AsQ5KuCu9pUMOwJgJD/vDw2YRoUWYzBQBUAvaGDXXeFBJnQRt9BMP4a3H0V8z0eHpZ
3GuoCP3ftpXLEbKuDICVx7ZCYNCFzK9J75JxbelvMbVXrfJOLe+6QaHHgAqCEfwxPV0uB+qp2ZOp
TUtPs4Cmih4mffbVwB2oJG8VnQbAPv+/HbQSzoNkU1ZqFVhYWKIZqFy/mc7CxJUU8p47b7YiY8a8
TETA94CqEw4+u8t48BFdojEKGwTL2jrocwU1jO835kBHQNmsNroALK06X9BUZyg09Ihfla2r7qyO
ySrtcscFy6iM+0S0GNSOLRWMqogm/EsbHbVMyXQK4DOUpwm5l6ZUl9x6uOkdNLUYuBQjGnyi0zdq
mjYBYtVE2sKtAnKgOenWypwcI1U55q1J9oE+3miKsrftZqfo5UtdL7eVHobgekGsaaN79JBM5LLD
vgSTZqAgIwtVY5DEncuhXPZTMdzJ2q7IhngI59gMANGlUek1irWutHyrRkDAWirELMDmO0WYvwo8
dfoKF+InWug5w7cxxaxVYOioLkF1HNk0d0bbKkAHclYYinkfDtQNm0cwFn7/eoQRB+RGBor5lD+X
eZbXeTWHCAQIQkGrbizQ60jJtf80xc8bPVgL4BWATuHOuEjY28xcEt3BsZzWZK3cfU5+/rN1G/BM
1627mb+at0cGei8ON+mxcbPXJ+U52lcf1JeCTC9zbfZLLPRTMWJ2mdb3SV1oRooFl1O6KvoXOrMx
qG7aLnXjN03vQ4DvUavA0E5aWci/vFuYbeePdeRw/Cw50u4arHSwbSbOz3nqvKnSDlkkgzkLzvGZ
GRaLTzPeosF0bw8zcYlOU2bddZFMf0twLbPmJIoRGFyDugUXlewarJC5gu9pNY9mcDcU7yBv6KZH
u303zW0fSHJFQTUCdJwn9ljYP1lSN3d2MMdJ6S21XzZ36ezGKMNr/rjsTeXDMdxufFGG7fU76xLP
ihOIfgK0LBmgyuEnutKhcuqqyTAcv1W6jf2grkpP/4H3kOWbfr4bNunXr+smRR5yapFbJzTvy7wC
zBDNGfU4G+V+CskxVt6/bwWNOwB0gXVGkY6LLFbtAGqdgWieZPOq6eZd3bQ+hsgkd7EohsJBNKY8
hEYDyqvcV3PGdLKnEl/tGN1M62HXAnqrfZQ35lfiSodbdPw1PsacWuPcHixJAarksNatMdO5tTbx
Rjs0h+Uuc/GQ/rbMNXzDgJwE0K7A2100GMbEjmrk8zhkc+Ea7W+8Xa9/pEskFWeBrffE5ymtSK/m
sGBobrbr3iGI46porbqW5qc3w37xfqJ+/P1+HRAtuHF0gGnxWrqo+yUYph6sFjFKfdbI3gAdVCbz
C+bF/JcCqAEjfuxBi9T3fGUBafSgmcbSK3bJ0b59tn7pO+du2atPqe/ZQIphLs5TYv/6horOFsCF
4CSC7ikLXZzVdI5KAAAQs0BdVzQWNHBR4ZBRWF1KOeGznZph0fnks81FSKOmGhA0juADG3xkhKVn
PwNfm27obXnTvFrb+uDsFkno+FNwvtzVv+vjThsBz0pR5VifvvmYYHg5Qg4LUWttPKH+97u6qYH9
G0JoDutHdM7flP2q773s5+yDtmwnhcKLrojTfeCOo6UkVqha+DlduyJb+tR6w8Hyq5X+VJV+u55W
jm9u65v4mL554G+8/q2FxgECY2ziCHL8qz+07NJByROn0zr02SZvMe49PqSRXwS/m9HPS8nbX+DR
QJthYAoPRwMdOG7vs6FpTCftKgi0q0A+Tq4+PnTlfWzHbpaAzVxGYyzwZYqRHEA8VExHouhw7mTK
PJAa1aDSS4thcTv7awiRqhr6t2chcfOhmAsMGnsWoBx/bqcwtCqIYpU9vxtlv4w66EAGMkkeh5fw
bJhh0umQ4cXpAfT93EwS0dDKxxlH88X+oDedT4GqDO6d2AVCdvJ6f9kzrchbex3K4BCiMHtmmzuv
ddLMdV/Dtu61/+SvzQ14rg9QyrPhpE7lLZ5Ru9WL+nbdQdlf5Q7rmVXOYey0hsNksNrmhwmSXTIO
F8EBoBbqJvB+CuA7j1HUe5qWgOOUntKsKhUNohRwkmetvQHDlx5uZtlwoihXOjPI3VZVmjpdVTGD
B2vT3Wg39LAcnJXyu/XBBqu56qHdXt9C4RIZsAQ1BfCW8yAJYArJ2KnwTVpO+96ZNuj+uZbzj0E/
8c50A41uQBonoUwSfjdoOoCj0FHxJuO+2zgU9ZjiWYoUvtvScIR2nIxtVuiRWJYGfg18P4hUn58G
szeiEvyZpReiLK6Yr1m8g6puhyoGlBeGFx1ys8s9CFfD+GfWbwYkV7LMV7TK01/AfcyUTMNUFybO
RLAoe4P2+tGsydf173cZM6HxAJwVVErxhkD4PF9mrpAgnNq2wpDLk1qgGb3vpkNnHhV1b5q/r9ti
GcX5cTu3xX02QBaUMmfxee5/UnNTYAJrutHiW0cm/cH+0LkhoDROvh0XyRoj1eAd+HZJqq4U/Au+
3R2NZfcbuzx5MwwLgjFJoCeRRp3v3eyoczw5LC7jFdlVtqdNYHKMj3VZrq/vnGhBJ5b+VDFP0hnS
LHEc5VrpZcayzU3wLzjJahmtx+tmRAsCQRIgA+ino+HG7VuWanXSo93khehMUif8nJr4VkXpBSN/
ssekwBYQO+AwZ5RaSHa5zQPIPs+MELb0pDr0fXi/zNaGNjkIEO11mnZb1bjXMJ2e1brrTHe69mRZ
zU3YErc2Pps0lSxd9Lg9/T38Fnc1qtxtj9+zkOCtHLSV2Wh7UhX7JI3uWzQSMgDyKcoVwCJE7lR8
+xwii8DgEF7xTFKJj6PjoM/p2AElX7Tgqdd2kwbRcy/TY4/pYsqmoQT+ZOOmZ0hsIFUxKHruuYsV
NnNexbC2QBGLbObs5zJIgrTMBhe+SFCmmRNEldfEhbsEm2IO/VpKkSR0o5OVcC4b1tWkai1WYqYb
u/uhYMI786Nk9e2DcbZfXJSMKqfvzB5rsUBsHgI1t0P9UZfJt4t3DG90AzQ96EdwR8LWloTCDSsv
g2ygZm4dDNDOjiSUiDfsXyO8EE009aO6NOzTK7eFeczpNpm9qZeAEC6vFbgzCtgYIQcPzwXpc13Q
IJkoNkxpDWSs3a4y6pverMANmeneqAUbfZR1HUTbxzoAmI5DmoxJsnOnzhKaNg6oboFjT9BodG7U
vNg4nfZy3RcE17KNRBkzjJCYQwmTM1OndaLNVQ1fsPRbyGVtyuDzuoXLe5KVuRiXNKo2UEPiXubR
2PZ6Y+BdQe0498cBkvBpNOYrrS0+xjnpERfDXBL/Lj/Y+d3M3ObkhmFN094scTd3YBew75LgxQkw
5v9YFjeTLnmnCZpuwKQBM4IGrYOyusl+zIkxR8WIf4rRCmhM2bsyelMN4iX57FkUnHkFwtEEGZTs
KXBkWd3lzuoqtlTVAHgA4o/v3i9IdzrHRH7cxf7g/DCNVdDvR/OjV73vfkIYQpmdDVEirPO3Wxxo
Rt+WyFCr/n2yfgTNLuxfG32/yEioLr3xzBB/bbVlSkk2IjPQmndwJ7iTTFvwMsGHrB3kFFmBDXz4
fD+qNYel7DoLudR0WLp7q9go0VsTbuvxUOmHsJXMToi+0Kk5zg/LsEj6poe5rJq9Wd0tc7MJ4g9l
2naJDGsrtAWqB4D+gRwGAObcDYcFAoOIJ7jy1dfOTrYmWR5Ko1kpTe8CriLJeC7DE+OGZLh4qIvj
X+5UE6VLwpLdh+OYu5SuR/slqFbX3e4yuDMbmL5y0NcD5zd3g5TJYM/lCL2ovvxN5sc6uYlmQCEl
pUORz2EgCrwqgEIDacHtm6ZBIMGgzIr2YAUQuhwfri9DGIxwdeBl9yf+cVvVq3VVQDyvgqyXb1WQ
t/gKzaOR7HLoqqSyWqvIC3BG/zXGBSPUdqO+z3Ah2ovpxumO0AdCKpequ1b2Phe5AIYX8DgBHB4l
V+7zdBCQL0iEjauhDJg1G0YsTiIZa6TQigEGF9y8QKlq3O5FTUnQpQWLtqM8zA5k0pxHhcr0wkSe
hkTlXyPcrtn1qCDSwsiCw1nu2vhr0faqJmPrFn4ctPSRFaNkfMGpWlRVS9MYZuyUHHIwtGxRVWhd
M5w+aG/d6mGQS46Q0CKEm4C9AnABo07nQSEiUUHUAHdTkP9iiURLvVrZKWPld+XmupsL9/BfU4Cf
nJsazKJrk7KEO8zbNt3V4Ll0CJJXiRmhP5yY4Y6rFZC670eYCbKVNfzoo8cqfr2+EuGmoRND0dCC
4AgPw3aSyGwAoq88XX8YknVH9qoTAKvpWTLAt3AxCD4qJowQHfh53AhcTqORYzFjG6+r2fASYPcn
CKhdX5Dw05yYYf//SYaS5aNtQSWh8tI+R/HYm+LVrFluV/6HUMqGS/93OWxjT+yAry/TtRR2Gij6
GL39Wizhf/n8Jya4k4ricVig4VJ5Q/hI4mPsHJdJktCJP//fVXBnpjWdvibMkVstXUfhoYfIcwiy
SrN0B2nhgLnredUFmerf9fAPGFCLjm1twlhfQByAjGxEb9ko5MPqbb+j+WpYTL+2+gRsz8M2XZz/
237yWYNFMUNdh7CP8Nrrz4O5CVpZxV/i5YR7O+sZeKjsCjayxvFpdFQ7x6UyTK7Ex/mJm9oqIUGl
w4gW+k63Guw10fdUVroS+gbmfYGxQ60HmjLnHm6ocxRpE6yM1VdQuPW8GrKHLAg9CgLn64dWULOF
a5zY4lw90sZ4ogNs6Rtt3e/ju/KufEGXa0sXF0QzSB7u+y19vm5V+K1AHgwqO8yiI5k8X2Bk0haP
nArhVX02QJCZ/6ayCM5+94XLn5hgCdlJlEjCrDPsAOuyile7+Jy0n6njDfaTPeousMHX1yOohLFd
/LsgtuATawEEVrSsxoIq0FPFrv6jODTQT1I2se9sjF/XrYnd468xLtBCbDorRxOv6UYBYXjc+9E0
gWTDHclnSV6v27qkl8PT73RlnC+m3dSSNoIxdd7mK9WLXyEsu6J3w77ZpjvnRXGd1bDq9srG2DSP
sV/JUjPZh+QctA1DqNqW2NqoIVuACobpjQC1qxk/9Op20P/Di+N0uVxYBvwvbUIT1vTC/MzoHLsA
P63nRttd31eZx/wBnp14DAahKgAKsa9duGqCZ1L4FEikJdlOvV9a2zLGHRptA1U2psQWcOVc8MDP
RZsiUoGdA7rr6evgJDtneiYBs4lxeycBG1ni1c1/eZz8PR4GF5vLYGmjMIXRfmzWOcjU6hHCJxu9
/TFCVikfv65vriS88FAQzGHVqcrCS9FjUAlEF01XPWYKlaxKtpVciNEh5LUMOcyo5RdJvKrb0z5A
9XEbjd7suK3s/SBbFhdkwqyKlMmAvWC+pd1dWT7r9dP1nWM/+Zp3cKFlqLOqdpiJZXya5k9jlmQ9
wjLWyfm6QAXbQWglAwzYU/e6zMojhDHdSosewJ+5mi1yiItjlWEWMbdkJ+4SQHkWyQwukDS2XqtJ
DNOWWb4aeX+TZOGB0nmfmfG+cVRvqQq31KwVmVTJ/SCOYcjyKZ5HjObs/HoowN3RGx0uo0QxvUz9
UpNoE+XLWlsCP2+SW9CJSGpCQl9BAoFRJTyaQRlybtHAKOKUJezEkXFl1eOqgErUmMrg+MKr6MQM
d7DN3m6cZMaedlCIzW3ba8b4OMS6nxu/I0dGkyOAKOETnnReuVVZePnFZo6Ka/ChRC6TrbB29W2z
DcGWs8MNtE8mV/uR7GQde+H3O7HLLdNqOmMA4wTSvk5zuzz1nH7TQW5AXaDo+ZYOkqRMvKt/G8xc
emSSZGl1BQ3moHxVgOe139rSX9q1IbtbReksq8iDBcCioKDgLnditaRfAL7yIC+xmxTngMP/kDTW
7RBFMlcRRctTW9zxg2pCUaoFzsCkpxsofI/lQ79sUdVZOYobRsg1MSl4PZqJ9vHUJPtJJ3esmYdV
ncVYXpv9k9sHpf9n6l5AlutFiuFfNyXyEPa4hggIkKnoEJ6bavqhmzLwa3lLuqYBOC8+dPsmmMu1
rvt2KKXkE8WyU3OcQ+YlNaq+hbkaGRE1d1mku4r9YANltDg3drmq8t+9ZUkWKXSXk0XyfhllHa0M
9gmBaJo2Q4nXAQArlowSUhS8TlfHXaxGiRnuDnUsrxw/UtVTo/tURuEtuuhYfV63wanNqCHPvxea
RH1o1YiPpV3eDVXwiHxBcuHITHB3aVEqlV12DdKDKrhBZ2dVt7KHonCj2CQqyJ8Zhwzn4Cgq1XFh
I1AYGFvWoh8tpAITGeuq8OD+a+RiMgmFsNhuJwQ/Os8fS/ccOxBSRsF3+myVpyTWHmyQd14/TcKt
AyAUTV3Iy4Eh9/zrFIBU2EGLr5POH41zb36fxQLNtJO/z32aSS3mQWEJYmxZW9uJj1EKxEBYKqtg
/i+1D7Du2sAoAIsIqfPztVjREI/gQcE3ApWFG1Ild+O+29eRrH8mdoZ/DZlcabSnU6anBIbUCk+K
6u3/zQtLQqowBPxdDZ9XqMibaIyXLhD4YATIXBu8O/1LHEmeYQJgJb4QSLHxmQCsAZ3D+a6h463b
A+DI3vwAvo/gwZ++yj2o9oN1vivews20Lzazn+4CN9vLEMDCWH5imwuuhdJ2s21gjTObpgmzyIvy
GINlU+wtDtSk0mw74rV03eUFdxXYDJkSJATlMGvDxdasIEmE+TYgrrNVPPjmAOoutyl9xXm9bkj0
8gSCHQRAgN8yjgzucKVgArNyywESkPQrc843SrasgxSD7M2y7czfAAXcERTQktm6SYgM5SBaJ+BS
wBozWgn8e/5hrUUdizEBZsjs6943Mr1YaWPquH1adh4OUeGrESgjr69ZEE8wkIbpACAQMI3Igx/1
oi/mQENzLAugyeMsn+MM6oXrNgRAUohOGKwq/UfciC+zDwtprbxHp8qazft8ACwL1rqDrdnFXpln
PK8n5R51KXrQkH94+pL8BLsGAFwWFK/jEOJZyfcJ/NhPApgd7EAgR+Ab0dWsq/lkYN0D+SL1Uxqm
PoSesOszpCUdSdAWxJ8zY1xQ7dEGVisLxqZwAnRJIVCKtRriKtH8eX2rBTcSLKGTipcNHh/8WSlq
FCucFnldMw+pl0VI/7M4VnxtVnb1HJN1kzmaC8K4391UPl+3LVolJkwhuIDuGnIHLjAVUWB3gKwj
ANJoV4TgBipQgOtl87kyMzp3TLRiXkqKJQKt2+i5a/ahO8oGNQXB/Gwf2bE5yY+7Yu7B6YhOobJY
HmaBqe5XnbEyy9X1PROd+dPvxRZ7YmdOUKhsK7S6wrm9o8gaa6hfVY2ngNd8lEn7ipyDgBKY0bVh
uokPb1G3NHo2YVF92w5ebeggAVWt6bUsMP+mmsWvOIMCSNkMyYva9Lnk3S3aUqAZbYzfYaga7Nzn
S+0m0Jn3kwI46FI1brI03T3p2tqPSdF6yzL1EnuircXIM2EUYBAR4AkNwF0whGaK1dYgoxj6V6fd
98FWC2/jTnK8RaUbTIH+a4pnNFjK3CSxifhmTiRwNTJAfTd6J53lpXrwlvbNDrDXr7nSd7Mqe6j+
acBzhSk22P3vseOuxyV1ljBkTw9yzO+yY7d23Hh1X6xBSbpAc5G1KdrP4RYEWkTGLitIB85Mc6ek
GKzailnzjMz3mu7pw0PXPurpTY6CuCY5KTJbnPtkQ60tUwtb4TTeFL3lNknrmUO7GpLoPhkcaLAO
ku8qMnn6WfmA1hIU2FFbBJosuYeorRsS7aiUjZcOmD9cKHUHotxfDwiiU8JkrsAGpqFGxb+W7aS2
q5HBLXr811I9JXjR4tSfQ8lFIVzbiR0uiqKL3w6JATt2MPq3hV8WmHev75V0bev/4cshu2cocDDm
Akh/fvCp0qe9QRCwSxBfh5DnBAFr3fldo22JebBlo4jClbG8GHuIm5AHywWkysmfFmGvhvG2XiwN
LHlAe815Od85uaP5WRzcVtn4fVoHTMFj6AE8xHizXiBloAMP+o0ZyXGVHxmjIwT61Hpz3T2Eizux
wf7/k/siSQsjUEfYmBL62Q3pIYhjDy/CJyTQOwwpuoZC/e+bpNBdA/8ueLgvOIqGfKzthaGVR+1Z
UTwn/EGXXTs+52gXSotFoivq1BgXUcpeDyKKUjT6uYkXDb/MBBpiwC+rxs8Mdc1gPMTk28hynYHl
kTDhH3w7zj2rKB7UhJlUtGU9ad1+6eJ1P1rr/yHtynrjxpXuLxJA7dIrJfXm9h7bcV4E20m07yv1
67+j4H7jbpq3ickFZjAPA7i6qKpisZZzLh+jYHMacrR1sY/gIAE1f/7pFiykdc2aBGrTQC39MUrQ
dAU6HdYhfC36QIsLlSkFNJiFbBdPdKggAVgHR+EOJr+bm5IUSyc1fJ2gG6o4SVAkT8R+HqxDZD+U
eoLRmm+XlRVFsT+weFj8W+l11l90YqZAKojSTsGZqrH2OADsYii0IMaSYVvKsJKEl++JLH6Cw5lj
jD5lOFcj+xmDw6EAF46HAb2nNkqCpKz2Wj83lNTurUOi58t6inKMFSgbI5KAc//SrUcTbewGgovf
zYF1ET64SKkwLEddJfLKWjLdIxPG+cayYEszVSFs1D/caKv1uZ+nL00TzFhnvKzX+qf4nOJUL+6y
bZcOoC7rTOaoPmv5GzCM/uLvo02PSWAsimE36Nw+ItJHTu3i73du8ajG47tWKP7fiHAxRgQSNoBw
cyJq0upuhaYdMOj9HIjbpI4l6YEA+gYeDZ6Z/4jgASfLmhQkz5C827dV4tXHeZ9t2V3z3dhYjxZ9
q3+DLTyogi5wtspE9f1lBddv8OUbYaR4Jde2gb7Dx5OwH6cUtWDPJr1nlpR1YK6QbQ2K7pt1bvn/
hXBpAnDMdadd2yC6+9TY+yL3tcXx4AheMd8WH5c1ElrdiTAukwWUJmvMEsK0WaEqMP0MWRIpPDOA
SGNkGhhPX3af0WhJbK1FdZNFmL8D3A+Y2/InNe0k9i2WA8AFBAXASfPfBuSKcNZ1Ss5x4mlL8MIJ
Mixe+Krayapjwi/kgnABgRZJI//MUUiagZ0O4c8lbdBbhxS8V/0vs84oKb/p4cO//0Qr3BfWHTDw
8QVbyF1AUVHaMPmavfQociqyIpjo5D4FYA3yPDKwZnGK3IEAa3qzoURjH2LZlSGTwXlOjC53V6aQ
wayNm97r5g0S7cvnJLoAT9Xg/KYmA0EXCiKm8RinAL7d14MvJWCTKcI5jAkWIW3QIaXVu03RZBuG
yb6ib4PLyogunpMXJv9ytxXN7ac1CKwc6A6N3acMw8WZ9VG6vy9LEir0+Za112M9yRtSd2BIrSGp
BpuQBSaIwtrmnSThE5YjT/VZ9T2R0mA5ktUTjm1MlnvTUejU4NqOVd8ysqdR7f3Y7fHhGHq/QAVa
+pGWVbLJ8/SmbWbZj5EdLpfR5yTvSmN9vg8H5dZ9ZPfgcAaLLVVt6m7JPtwxvwzSJ+dFxm0vTJxO
j4G7IZlhdhpLcdiz4z5P2NFNlmqTA/DUruLDbBgUwWsLfAg/Lv5iBPGscMB5eYw37mCsw6JRcj3P
7w0AE6cAAGwMECfq42Wb+i96Oqh7Af8WFFKcnm3TV6xZ5x2xwRXuc6YXG9QMv9tFtE+bGclaPphe
ZqaPleseSMPqzeUfIIjQeDzh9YQ7Gjtq/IN0dMJYrzBn5UVVDO/8mCoH1uWZ09YYD6ksuInUhTjD
wtgCSvroZZxbd95MqWulKB84sXJjqMiLzR41r8TrwW6WAYaSxVbASEcJy3eXNRW475lozn1zo+27
NoemhXqd1kHePJehRITAXSAC07H6WmHGUtK5dqVVh8m8DoCkzX06+IoRpO4mHK96XTKPJdQFrL3Y
rUG1EjTC54JGlqlmYuMYR2unsUNcPafTt8vHJdTlRMSaD53EoVyxoixMIKJMgnS4bgAJCrzcZd65
MsKF9eC5XBGLfZ/KcKe2tJM7ZzU+DIDXi+TA6h9zhNWK98v6rI70RQpWrNYFalC38i/pvFDGTssW
XHo5VUfqeuWbHgxHDYS5lwWJ3tLAIMOrHZi8WM7lN0QyNKfzKl5t+5odogd2kwBwUNlH+wLSBlnH
VZCXnkr7MpAKHngSKwQ9smO8TY/1Md4k186RbKLtsjW3rZReVCgQa/vuymOJ6SMuYtlZ2caLDfVc
MKiO6D/2k8SNRNaND/QfCV8mFzItcWd1gASi3I3gxe72Rej/zUc6kcGlWQ7YRaZwhAx2v/jsJgce
yM82YJvwJf6hbP7ivacB9w4ASgh+K+LQuTMB7U8bl7U1HRVkxpAksPmRhhf0slIiRzqRwlf67XrQ
ST3hATEY33vDK7SrMn3pl+1lKaIb41QKd3JGWAxKnECX1AWGOliq5qs83Sjpi6vflMv9ZWEiU1hR
OlDpXqkMeF9yBsBkALoIU+Ss1VBzszo6LXUc2FholZyeSJQDc1ZXmmJg7XEBr9bVBcRjCENVtkN7
l6U/BtnksegDOe66NYZteh0Lt+dmUM/TaHTliPmV+Ger+065STrsGMvAWkSjAoAL+kcObwgR9oe1
CWNtwAoM1E0UgGUJRbU7MwzyQDnWsrEf4cmdiOMsos6SwmwBXumRDqPwNUBX1zFxicfKhHCPFrd3
Ry1p1/toemymXd49pNH+3xvb6bFxt6pS5ZGTYMrZU00oAO41LcaevsTMROETqR5Gv2DQmCvmDksZ
8LBH1re22ye/W/orRmSjSyIPRZMd5SsbKPSIo+dmZjrxWGhAEvdikO3U4exVrNpqqNymlXtvxO+O
XkhOTpQsADJ63XsCGgWIHM4l9njoTdFaUmhmIN2PDdWUBzOPqMkUmpgSwA2ZMM4SGh2jbbm6vvjK
oAKiIJsP3ZJumAranc1li1hPik8aTvXiLGIdBXSydUN2nG8I4LbB+0vDNCgKvwt7bLbcKXhyXhYp
tPOTo+TCUDtlIxt7vP8wd3vISvd7D+wN3Yhlcy8iI4GNoAkFtjKMtnNGMi54ikcKLosZs9Fa9tzY
zy5Gze29muzCWPKQFJ/jP8L4YmTVF6yyNQiro3g35SV29YcduHn3iVFSxV5+adY8UEchsu1CYcT9
1JJHMIlJOlnpusFSmQ4dmqc50uiSXIM2RvLZvtLNA9j25Dw1ziqHEEF3XFWctPotVo2Wks7EXcKO
dj0HBdH9lMS3s/NKrNCvnCekbNu002hvTbda/S2aDbRUE0pAifsXBrWSGgBVGHW4L0OZupLrtQ3f
nK1o13XIC5L+d7O0krRA6JXoM/yhc1kJfs9DgNph0F5XcFNb5FsXPvb6bVtul58Re/kLdTSkvOoK
6/8FkWFym1FpFsTPLDU8hvKHa2NzXTaqJNTmJBngtGnyrogbA1KIld3jt3gZWHBDYJ4VeXXoVVnu
Ib6xT+Rx1rNUy4JQhtsNRRyNtuTnEv+o5sIjg7FB1/N6Udm3kDzZXetZuYzdSOgkJ8K5KJfNyphn
Ee49jeRXjvlYkPAxi5eNjZP99x8PFC54+8NVCNBBzo0kKrIh1CtIqpoj2Mra5hjLOMuEJQYMZMIS
V8hpQCafy0hqtD3smeD2cz4G9i2KbQoWM2xo3wwwmDmlWvroAG/zsmaia/1U6mpQJ89lPHCZC4JG
RDjQbvXEs7AdcVmC4CtBIZSIMB4O7nR+QKrB+AI+EhzMmLWnTMfjK9Gj92E2Ma7Uy+bYBPaPgUtD
RTNCxbuFv9AnZi1W38H+FfUncBB8i2V7pWS+Y3ZUTz8uaya48s6EccZvz5GqxROEFflhmFtcQnSa
JP1J4emdKMTZOEgdF10dUZpZMOS1aE9a/pBhlz1Wfl7WRXDTnenCXd9Tp5Cuxj9eos1PgArY2D3m
jdzGbx33mg36EwiVAiuVmZ/sCNf/f2J+1qK547RuWClo8loYKCkqwLnvL+smsPEz3TjPcpwhUusW
ukWAQSmchk69bC5OpgfnRgMGtuY8gh7prF9hNwfbRS4UySVxSJD8nGmy/v+T44rBv1mBehzWYG+t
/uj0m7nVVn+iZl94lcQmxOcGtFrAQyM/5p99faEWptshuAOu1te7qyaR1Zz+bN5ziSoU+kcE/+LL
awWsygpEmBt9hzXWwPBmWl4pTzfkdnqNjphb/ob5m+t6GwZZS7P34ncm+xGiS+zsR3CXptm1zroC
gspQTIeJuupxNj1gTtmgXgEiwaB6aM1aMrHiUPWpOhc9YndUerWC1LwxaaffF8VrPR/HeKbRLAki
kg9pc0FEn5Osa9ayqwXCrYltHUX2dBeHj09l1l9wYpiVAkiHzl0l4KXhTHSOgindFtlKiAbal+1U
7i77tOz0uMCRoI05LwUEgugCW63LcpdMmTck/qT/uCxJ7NqfqnHRYyrdoi0IJIH0hQ2o6qm0VGXV
0LU3c8kPuPjRGGXXDwkSDMIwHe1byUtb/uixQzuSH2XqM42OMtQ4mVFwsQRrmthgMKCXrj4P4Q9p
qVJ2blzOpDYjeI1m/P3ejd8UNu2A9fjS1+bm8ucR5U2n3utwba8ehHHjshp3HRlYStwAJa6LgMIL
MO/42ir9UjuYMkg/UbfzTCgXMpLWmovBQiCGoTv7JCA1VXflVbJH/DA0r7lVviGGlL1/WVlhNgCo
cqDnmxj2/lrDRuYTahDrTJGfFGSvo1BhKx82loYuSxJaxz+SvtSyWzUhxTBAEmuxcdlWtO7+xq9O
JHBHWNn2MJD1LmuBuW6PHyBdjWRobsL78kQGH2OdpktbHbZh5q+W+7hENxhNmHPg5uuYIJccmTAk
aZjHtbHlAE4sLiSpymQ3WH2HD2v3uopujePP3XFIbmtle/njCF3rRBIXkoibDkNmrNGieyCmb5LA
rWURSWwAn9pwEUmPtKRaJmgzKUiYxkDR+6DUArXuaaN6VTuBuRHMIBi3fM6K12r0pkHi2bJfwAUo
ALgit+6hZVf9tPQP7L1cPkXhnXVyilyAWnJ3CYt51bB8jqYHVwWh3104wHH9ogN7XC1baZAYiMtF
KnMpQ6MER7oXAcjSJl64eFME3MTYG2WtKJkozrmsqdWWQV1tEYUjZf1e3xP2fcwOpgynWiaJczEd
e3ST3a2SJgWD0leJEntqR635Y5YNVwijH+D+MS8NBGEUAM+TjGZhgABf2wPEeVF60NlZ771518nG
wYXedSKG9y4tybtordQs9hu21sbpaIWSuqLQtE9EcM7VO6M62OvLcXIe4/43M/aXTVumAuc6ZtpY
AG7HSWklCKSyyCfDVg9//29COP9hRuNM43pO2miB+LMAKMdWj77/T0L4271o27RHnQDvUtxDqRYs
ikntRIZhKTkvvmzQjnpqdGsZS7WfYuNHEm1zGQDfn0LqlxTv85s7nKOAs7LJs1UTW6XuDgCz5u0P
7Q68TnfqTeOnLwAz9fOeGn53fIp6EDzT5kqRhFShs578Bu4h0DiYQHbWnA/gG545Pidj47XVMUuO
KjaNL385YXg9kbX6wMmTQEm0OLMbyIrqtxAspkuTP5NU94eJBL3r+k1TbEyreL0sVXrMXJCIw6pU
cT0i7dyoRxWLxnTZgJvrd+Glk2/tl211DK/aoHwmm/vovTs8X5YvzDhOtOaCR9+rVr6sb+Zo+mHU
TwrIIMbW2uSqigaT5dAyyxLJQa9/8pJhccGkisdwctYkp69BoBRTNwyATUgV2eaWzEm4oGJbZavO
q2oa2zsgppxepJQuMhFcSOnbxSC482Gf7saeH8r8Xbra8Adk5sJx8bcwAxBg5S5QIz12XrVVHxKK
Mbk7JKHt4kfX5rZUvfpF24QP6Yv1Qui0024Gz/Wf9G3hF7IqgERjvv3QlI7ChujPx/uWD3du92Ak
kstGLAIbI2ubE28Hzj76XJ8asnoEWwYap7ssfMKG72WzFweWTxmcbQyWFs6qAxlJzp6SoqfJbGyy
OaR1Xb2WhmwuRehlGEgBnCNg/lGfOo8tTQtmvEJH0mFjjQkomdQdNmOb+E19iNM9kfXwxRUiNL4N
jGdj6YtfMyqssivmgqHS+9A9Y0IbJpIcsdhn0uLOuOlkTTmhR5+I466KNsT+KbOhXkJeDXZwmn1c
eYWzv/zNRPBW4BH71Iq7DYCHUTpTBa2UnXPPAnKdHPTKz1/qHy1V9+k2PWR3phcGl8UKzfFEKncv
mFmOKZMSUnv9iHlGMr/EikSzNUx8cXFsDapoAAA8nn+JTW2uWUWEpkaO9WSyU7OgA0awNvtdtDXs
mS7Zy1/odCKQi/rtoCmZrkCn3GHa0UJK7IWDiWEcwmRgXcLjOxHFefPi1Fk6L5gHHNzsfiljL4ns
q3yW7HkLLfBECufPGly3iwZIsfKto4N/4a4gN6ZsEUaEBosB3s8Pxcd7Cww0s7sONy6Rj431nLTU
im+aOpirZ1BDOskV1uqS8GrsHlgK2KGN+1dvaXvdwQQm2YqNfR5KJgPA2JO1NsDQmdLno8l+WLLo
KLTHExncaeoYVTBM9CDW93qs+0Xxbvdv/RKo4c/GCBoZJIHw452I4061U6KetCFUMozvJvtQtW+W
eyUtvAnfMODmA/qYgZYbjxrssNysyvXbdWz2xuY9DiU2KLT0EwHcqU1GbCS1DQFtv82KAyD+pKSG
onsE5SFgHq9XFzrz5x8f6ANK7EQItDqryoc67g+uiXmcZUjNQ481upuIgLRIM7pidzlgiD4RsFIc
zAgCZAAU6ueCtbmcTbecETCsB9u+xxTirF1lsgqK6AR1cIPogGPBPC8/KwMWSqVuYn11L80PgbkX
mQvo4fXtZWUEloA5Ryxno5GDshffXujADKAkjpl7BNvvgE8LCQWup4wY5osyWDkEuzS2sYB3Yxr8
kVVAVRtjPe4AF1sCTqbxTP2lz0r/si5fLIKTwkXyvC0Nks2QQtKPDhWhwW/iDzMLGLAsUxkJ3te8
gpPGBR9TmdsC5AmdhyFvIMd6Zn+HpnUyDv7Q+XHlD2aNRuxzEslYSGSHyfmWNjREMQuo2Q9bLb2a
819z/K+BLDjluDDUw6fUooEMV8Pw6/ep2BfL1gnLoLW1zWJJelxfYuy5NH5Uy2RtMozrhwMPnDIE
gKkm5U8lTPcLICyYezXLLo4/M1hnWQYnkUtCa6dWkqTFx8v3IYhsDwXwK449uDxzmlx3mxRNPe+B
bZ7y7XiYKMoWElP94nacfC5LNFG+jOsMGitZH0S27fWyNsdqfl81xPSyhgCCuV8uPI6DYuqGBkgQ
p3oe4r3tXvXNc5wHtgzOUiZoVfWkVmDOSlMVIQTVbNPEPxdyKGcvn/xBinv2JfD+ObRPlbjAa2Ha
IJ4NSAKIcjVRy0b71aaVjOdY/G2AH+Zgf3TFAT5XiKU6UXMr67wU7cLCyTxHVuITB6pPCZwHMxJj
adiC9S1qSlmCGn1SeaFtHMdKoTkgQLvJlnVs1u/91R4+ZXIe7Zhx7DYEMpOyeck0G1jaedkExM2L
nd3Vhk7dqNBMmqQZe00Go/CyrmiurNzGqnaZKPq7NizdxzBXyrE1nPlIprn+YfRx/jAqqXGdJEg1
qOOOya5Yut5Pa6v1m6F3fucTCZ+xx8jegYUSe3UzGz5Dyu1ilA6o9JkVRbuotwHX15s6OtDYg7+2
x2i8BohkBFZYADKlfX/d9YmpUVYZsw/o2eQDXEz13slcc7fYnfErJk0KJImsaDxLMYNUnx9JbRfb
rDEfdZTMdkalmUGrJHeVm8geLUIfAM0V/Ay9PdXkbh6l1Gy8I5AER+orlpaYklBbp0Z2nP/9qNnq
BCeiOOu0sLnkKEqByJxqexCQ09jZ1e6rYgCP3b7K4hrAVUFueZevVlGEXudIAJZhgElH4yy2GUAu
WxrwCTYXtO3yDSsz4HEN+9YsgdCb7ljR+V0vY5AWnSt62cjtgYcNxbkgVo6jPTAnB082eIJy+340
0wwG0r2noXstp0MS3ayn4rhQBqQVUyEzxGXkfsq7oHOe0l5WNRI5/6kQLorZGMpaqhFCoupXWYES
ywdjR9OqNK+utFCGw/t1MwzHhlVPbE1Z2G8ChO15NEvyZapnt+48C/R1efg2ObQG64ke0mz6NsD/
up66JaMu60En/X7ZbIQHilXBVToWL3n0vVwx6hTAth3g4n4C28lLlpe+kUQ24XmeyOA+WlOYepvN
LT5ajHGqZTtFmm+nyCBeteGn0Ul6q2KNLBuLQToYs/jdWQc9s8ic4OklAI0IJkmN99n817RF6zcD
l8t/hPCNk2zCcIeSVUiXq+4ZhFmbsnWDv/kynyK4BMiqF6UcFOjR1UkQY+W7Yb1njT8vS/kvSfI/
tw6vCQsXu7U63DplFCj11pgXWoB419S/NwSgMMelerJZ4I4yJxN9pvUC/88dzjeFShar2lAhVSjD
hapAzwgREjPZXo1MCpfFKXZeLlWGqAjaHdMcvHDcxOGvvzlCHf5DMOcOYJP1R5zkV1HjGlnJIGRI
H6NlS6anxdxmqJ2G0bZINkr33sZPiWyJQeRVmPf9Ryp3oxkg+O7aGVLD7i1pnhM1Bc7slTLu9ewx
A/7oZSWFB3kijbvUcjsxwVIHaYrymugfBkBeF+nNuZr0lwzoRAh3h7G5SqPQhZC0vg+HW829mUlF
h+rAYhQX0bWr0NIH6KkiuTtFl9jpjc19wDp283zpcWPbbbhdgDhVJPHNMEU3rc3e7K7YXD5LkbgV
UgsFEIRcbIWf24ur926SpIiHgCrqM+Cqpgi7qe/UeMWMuX9ZmMhMToVxZqL3+qJVGYS542No3alO
7YNayMkr37T3cf9vuyGIi0iyUBZGKoBVNi5ohUNZ26E6dMDbqQGaB9DM2QzKTHJprb+Zt5NTKZxX
Ax3MrMwOl1bl3oQZYDfsbYZmby4RI0qpTsVwuc0wzQsDlgbygKXc5b2x7caBtrqzqTOsbGN+tZxv
CbA3Ln8wkaedSuVuSzcLI3caVqnaqzv81vqD5n67LEJ2fpwBJiAl7jQVIgbwHIDjhsW0drTXuTSu
OvXhsiyhOij/geR45QPmK8ClnRf9CNBLb4IlACYB1W7ztU3+dZt2NTwXNeb1ygesEBef6r5KmTpA
jImn2woPcjfUxm89qraFlBFY4L/qurUNG0fMc/mdizZNjKbM2tYznd0tsJkAjXGjJzIyt/U7c0Z+
JoVz3JIZgAvA9DQo8Hb10tNWlpYJzBsCLLKum9raFy5oZrGEZSEEmFnnF6lNF9XYVMO3BTDPJFQ+
Yqyid04o2dMUxCMs4Ggu4M2sdZef+1BuGGN4pu1br7GRNZGQzpZxb9cxTctjf0Sb4P6y/Qls/Uwe
f6cAANUJFchTxo0+0LSrdnmxB1qcRK+vQ6vARzxVjHu+lzEAHroYgtRmXxt7U/N6a5sBRct9tqeN
1pQ0z3ZzujXRJ+4HB4/AhV5WVeBqp7+AH/fHw8icag2/gLHrnDGqObtMNhn+dSD4XE0e7bWIBryO
1u+XKSwIsYxmYOM/wSgmCvrI39JgQDSJ1emxwpNHouB/EQ6Ge31lhncI5xPZYi9s0obW05E0msCe
xkRynryUxmOnYAfX3gPilErxaYSO4n5K5UxWqbE3T+yx9exhA6rIUvPwONwAKDXC4G6RbaSMzOIP
+SmQs9kp1MtCWaBm2103zq07Y4NaUtAVHqUKKilbt0yyQl6eJyHMsMM6qoFCrpKkv5ndePYBJBQG
IG4v/Nkta6oDqYu6sZZS01gsOhqVLsm7RHpi+wqrfxjoXWGLz39DYfVMyaal9SI8b8MIcMzLTVy9
XfYKUbQ+FcLZjJJj3HEZWeuVTeTN2fdc25LQd21vki27fsW1hm+ciuLOtCdu24Y59LHmILK8ub5P
zJe4fpz7LcBs6AR8oew6zt91sl0GbDx7i06TxNfs18sqi2Le6e/g7KdPsGcJ/gfEvCLyav25JMxH
bk1T6Ria8AsCNwdZLDCOsOR//gWzlYwnbjRorJtAEAc4ggLWzM1ldb6OUqzneiKFS4lit45zI4eU
1Cx8tfNBZueQw0iu4mYbmlejXWxC7Zhk16rtzcOrmf0Ol/culvwM0c11+is4a2U1IVhtUxF8ksAG
EftUeVjloz1WSa0WdUvZQLPwbC0VEziGAeQRfi0WwzIhaA4hb1nc2gdiIvo7tvZm9qbslfwHxYTP
NQCOiGYpxOj4juefEdxyIGWPccAmXXygs/rYmaLMAxD7DeZC9wttgilIDgNI23+3O7ZJjunLrzoo
brWbxFe3uMxeci8+kp2M20d8Bv/8MB7HCLXUZpgn/LDGeczCmOrLPtMlbxZRgAAkk404aK+vMe67
LvrE8rzUW69onxuCGJHuenYwMUCgyRYyRTndqSguFiXMVedFhzp9FxD0LTJN1haUSeBCUNH0+ZQt
kFCBQqBTG5rJuknCm+NUCS66pPNcJMYIEUm6N9ur2Aim4i0mu9QIBuUQdkdVNt0rsgKAC6FBjRR/
nSY4N8+hLQuWqqsVGBviBE1ydGUi/nQweRfQNB0vciBO24RnVwmNGC+HFFZQ0ebQbbothmi7j2T7
wvxhU9PCD72QohNZ2LTbVQDMuRzjRCH7VDxnGUpVmDlbVUxApUEQp5EZ28YhWf5GDnJ9hwDrU4e9
nx+lY00k7RKoyebbFSoyfbeqW1N7vKyN8IOdSOECNtGUyTU1SElTQi1lZ0UYZJHNX6jrb+U/2Yp1
h9kiS8PMAqfLpOUDyK5Rp3ed4kYh23aeqfMcRs/DQnWzusrcuwLyDWfj5oEr8zSReEx/oARs2HhC
fSEJyJkVxWrFOmD/3nbG5M/2vR2/mPOHVn7DVk+8+J11cOAU+i3WNi8fsMDN1/IRwHwAPowBF84j
OhvvT9U1Oq8lyk+nbvyoM2WzcCIZWFIE/QrYcYAYztVyhmwEdZZroXZaj1jAY+bGtDPJ60xwp2oA
g14xvDBI6LqcHmRSrawdY6BBxw4gWIJlMWjr/B6SoMPKf+JIrnCBl52J40KXFbOCJAvEKVO6CRXn
Wldm2o7I6c15d/kL/bmaOOvUQIu1goapKAzzd2rsGCM4oXPAsh4qGm8ws+hXFPRnmT8cqu2Yegut
gnfHB8nJw+jF1PZSGvkfhZ8dMeZD7ddWorzorE9+EH+XKm5uTIuBH7QMnpb8YnbsI2THbU7H6Lpu
2V88iHEAhrZC4GCamM8Nx8isDLuEPBUrGVTxCsOH1h/d93jnZhRk0bSyacY8ybkLosKZWC72aFg3
gdFC7HMRzIRGDR22lefScG/cJcdl527Gq5zOYDp3f6BEX9A3d//W7YD9o9No073fVIvfb5h0MleU
xeKHAdMVlAqweL7jEfUJQa8SPyx8Ujb1MfL7j6Ghjh8eo0BtaU0ZRQ6yl7HtiNz4VKx2HvHDKAdL
hA6xUQeCD32kzsvlE/8KM7BSpJwoxsVhnUzm2NiQMH+Mvr4zguSmukm/d0+JFz6aqAHT6NH4Dmwe
inEE/xAHGf39P/4E7qMXdWZGeVT0HvM6OgT9u3o0/Orprrj+eK2xdTC9AJiZvik+CHh9diXbnRNN
K50dAZdDuloUobeKI1B210CZ/+141c4EG+X+43u1BYFSCECrH8aj8+hu7XtGf15WX/TwPBO/xr2T
DtTcYo7IwGIACJVuHc/aju+qP1PAA9x/YN3C6wPda2cqabR+nS9ev7sNmGD8B7cRH+FAhpDUxZL1
3hAGXb0xATLSApRjtnw0Rkl/rUQHtA5J6jm9R34kcTDLGgHCO1i3DXTBNIJ/+QoCq+3asiecO1a/
glzvQWFrUARlz2i2ur6vwKDR0WjAlFB5szg3tWwNS3ShANgObBpAqrUJf0cqs7ZUxgD5k3nlpH6U
7ks3Qj34+fIHlonhfHgCZL/WEXzfUEEIa6ojaH0+lDZ+UPvwcFnU1w2e9asCislat0CBAsdd+3EZ
A8lqtSX3NvQALL4N750g38/fnG/qVt+NV/ODcl3+fjR/IuvY4CrZdD6js9fJ4b7Fan/+FE5t0GXZ
U6TgdDMGtx3xBsbTNN0UXpNC4Nx6AG7Yks1ysPeXD0H0xllzHhWDZIBKRPGCcyimEqC1pTiEnmFT
dd4CUN4DNB66GMUCQmh2iwLrWw9+Pa2bJDeYKGCjNG7ArvAS/9LKyJVWbxoGt9Ki65D8GmWECILk
fOWSQFYCl8Fjis+5mOlO0XpBajFjwEOpKzsCi1CUAzGtkPKmrH+NS4PAYov8DqVpTDDz6NemTeLS
JujpFtjs6RX3sWkdLzFBNpv8GGtZFV5Qqj2TtlrUSSBsQ7W1wNeFJwHIwcr8umi9MLT9ynrIpo5m
3bUhgz8SS0ThxSY4VAB4nkvEzA6ofDoEPDDpBl2Ld6LxkhYFHQr9cRp+52HkjZmsqSZqNgD6Fl6O
RxaKt/zYVWqkY2+tLIRq73XmjYYlKU0rqdEGZNprwHNdQEWioGn+Bk4P2mb7Rpfkt4LvemZFXCqd
Rk3HAEXfe3nf70ssYfadHjBn9LLEoCx+veyQQp+AyWLaE7iNGPk8P+XOVqNpmFZS2T7BaGJ3nImM
hE10phrg4cBRDSK7tTJ+LiNKK0aIDlyCqmI0GSu6hBi5bJ0gC6ursSwPIfjXFCPZ2a1BsYXqVWqO
IjJAlExTFoRFkQ+zrTb6mWCh+9Kb08Yi0seh7b1ScYJ67j3DDa8Klm/ncN6pubYpy3xjT49qZXlA
kdzmA9uXmkpBxUdbMz2auuPFwOMahgm384+0fMvQrDSxQlhm+TVLACKk9Dka57YkeAkjJwBm8e7R
TQOZAecPmaHFSkTwy9Xmuz1h85lq/WvtbIf4zqzpXF5ZRAaPJJqgA1Xfp0zO663QbAnpIDMC1HCC
qYNSV7AiHBS6siHV7exeqzlIEwZMJ26GvygLnwnnzCbOQ21OGYQPk/LUd+nBcr51ah+keUHnsKGG
DIVSmO2dqsu7Xgm8vblf1QXbjIMaX1y+ZihIW4ZvRRaoQXy93ZEIC1cGyi49zck2URANf03synZ/
XfZMYQp2+mvWAHkSctEXyyMy49fYaee78/HPxDD44UALEGaBHd415XcCnvQye2lysMU9SuR/AXdC
vmKjeGvhogbTNl/RMjO1bWJtwPkDzAxZrhE/o/qiaXsThJv2xs0wayjrzYue0qcyueeGkahqPRsj
Ym/+GI8bB/wEikVdfTPONa0iSc1OEPzOgj0nLWaTrkQuLjXdrr6XXV3v3V5rJSFHEM/PhHB+ayST
ElXr2GQyRvsITH+Wed9aCdBA8k1v/MXwGqSh7eeC1Hd1H85o0t4u5gW3ppuQwNYW7CK+qEnyra+c
DUuRIKj1/rKdrL//Sx7yKZHn3EPapqbjsE5sYp631vIdVjCB3/oXFX4ohvkdA3kIyMm5aKBYBpZ+
UwzzKniS0VpZfhAiaWgKjO9MBOf+oabXk7bOnpK03KEwCjSYzTp2UEb+HCeepny/fHJCywDnHWhg
QMf4hcwe+HYYIKsaqFTSUdE3XXjbJlsHBDiA/rwsSnQHuyu/3v/L4kx9BARj202QZS8Vufs/zr6s
R07e+foTIbGDb1l6mX1JZia5QVnBgM1qDHz69xC9/9/T7UaNEilzk5GmsF0u21Wnzpn6+p5Q91nM
0ModgI62TO3VtGkXGMgogwWynJ4S5HvixsluRMnyx95n7PPGNy3piwvPOfkmZWeQoZYDofimhOVv
VtV9ZXr9UJbFj0S+MRQAiySJpJbsnSIPZhuUMEn6w3TTrZizciUgBOlYvHYJpHJchd+oTtGRPzaA
1lUg/Gu+iT4ixTvTt8ha/rQtqsM9taO8/5DHaBK9k2heizSI38Yg/kanEIgj7cDZf9Pup6h7nGMW
pa/anRtfn+u1TXpqW3nwDWTIJ69abJvF3oGABCpCR2b9y1SeeplyX6gqR+T+grjv+MNAnBujs1Ha
efPE4fpw1pYMGXqgnAiKBL7a4TV3EOGaFjs0DX1976XFsUIL2yagdO1GgG3znyFl29jOMFJLwEUH
/4eeib079cguJ97nNOMHa2Fn8w+GPwbW1IN9670zhyfhkPcazmrw4iGf9IiSLfr/1Th18lHKvqmA
hRj1DB+lO4Hp3dm4mnX+nnmAKqPpZ5yC65O95junc6AsqqZpQmtNTLaYUEboo3GIKkCTrhtZX1Gs
JpCMaBFRK5FSH3k75kBOgjw+8+od+HACBzi2wtg4jtcn7z9Dy+9PblVV7ibDlHfomeA/bWd+8uiz
8HcOj8T0w0rkxuG4NSzlOG5l1lGgdrEhLAtJgEAnUCAx2geibwT45Q+pwcUn/xuWegpXzEO9iQGN
nNEvHQoQpR4xcOv2znuTRZ5f3I5yf33F1rKUuGXgiujjwWy76olcJACB/umjmNl4GJsxMIAM4bQO
Srt6KCzIC7v1znd+CvHb4b9MdCLj8QUlShK5gm18zJqPnn6LsqqzYzYFZzi6O5nzoAUUI5KNlUU2
zYrD9XGvLempKWVJa6cq/RyqkWEh02M5GEFKxTGfWTiP5sabb2NUanPwJOrRHNGNEDqGdl81KJ5Y
5sH1NkqFq3eDkxH9ycGfbAl4TVl5CcwkWrkHJ/S7VgE87/SxllpB2ZthYQAUKN396KG8PeSxR1GC
hSgglX58fXLXdieiOtQG0DCPrLNyRvq6FFrjwI27VIZlBVqN3oMwsHMn++/UGF8ln7fOrLVbGMEN
DAAFJCUtFVkvceFrMzBugkzB+kxaQYOuyksY5U3UWGAAS1NjY7NemHQWhaX/mAeUU2UgjTcKF8wD
mjM91TWDcgySDj597UDf7AL/fn1SL9wI5sDagNcctHuX1Md5yMv6skTXqlcCZpnFVdv9sPoRnaL6
xmtq1cwf6DZghz5AludmPEM3dDbi+jrk9QcfIKVptE8k2yqOLJNzFumW0SC5ihZlBxUSFVXkUZc5
doYbVOJzJ/abIn/R3exjLtI8xll9x5L6ocjd98pq6mCY3fskZehX6+dmyRqQY9E5zsY+XVtPywRf
BSbXcaEnfj5y5tQGnZuMhYOVBTLLg2J+cJCoKW7YX3cYYPQwZAA5gAm9QNNwiNNnXZGzsJYCwooi
BXqGg7fHAOIclfBO67eSQGvzDYUuAPKBVzBAOHI+OCNhyJsbHQvBUzAEeu52+76uuo1j+fKmhYGh
02nZFMA7YmHPzehzl7TVhCOrzvYmMIhtnJF7juI20MBlBBLCfavfuHUbdPaPxI8z+0vWHhPxRPWN
3XJ5T1e+ZPHzk3BY5ClN81EAdP3WLeRq7XcEgnAOfwk0wwTaMbtznrLYj8XBfZg2vHvNk4C4QSu1
iXvnZWl/MJtuWDxpUfuTpJoD3rtG4IHDLkwcCTA/pv96dFg1ifc7oh8aL0DRfD7cbPTShhuMheO4
I+IGKT/8fJ0As6+3pF4vc5jL3j2xZZ7bsqk75K4NWxOy9yw78AF0E0iFzA/9HFnW8wTkeattnCnm
xYmtWFXin5sgA92NJQslK8oh6EYvvzcNvDeTxJ/ukfi2Ho3EdX4lcvTrXdqLDi0Frp4cU90YngFi
5CBqN5d0oDbqR2IM7RB2bQdFhtoSBg9LjRho6kjdWNIUtDU9VFfHoEQ64ZAUNP2ccXsqo0broRWZ
DM7X6+u3Njp4DLrEgbKEpqyyfk4DpQ3Hh7tq+SKldqiriKZvZN4wsxbdXTCTgaDJRD+1Cigismwm
o6IsdJkBQJix87ssnhJrY7FWXQRvcGDXTWOB6Cq7L3XcoZMtzkQ5kXKImcyc39rQiiKYEjNPdoSi
KJ50Tf9SIgR64cDR+x2kBcu2+sX+1CLVkwb1Xw8XEQtRVxWSmKd8cCyRstDaaXaYHI2oCu1gjH8Y
EYAlO/GcxhYK8YFWoiMkyG9yQEyamB2GAFXd2ynmewHIxKt517zy8B+03pfi9P99nNqTYhmV1LQG
Hzc7NGisV0GO+MjM3kvvng8bkKO1xT81pviYTBGwtGUmAPE0QYujtfovQzb+i9Bo+eW6P1+cN8DQ
A+yPGKhDDgedZ+cxwqjqmrK0ggPo1rs3dc8dbi5/b8IEcEpHfQ8z6Csm9FGKkRQT7l01EjBWYwJe
knZb58jFQBB2TidNCXZAcHguW1bIfW6z2Lg1Yz8aoPUQAM2/4w9JrEe/r49ra5mUQDdRdM43xeKw
6UtvH2tjnxQbU3cJ51VGpZzTtlO5dSdhw3v9AKzwOETFV0iFPt4Z4dN8eEoClgX2Hd1Zcbq7PrrL
d4piWgkNzkzarjFhWvz2Ps0fw+N3vDmBkXdunth+DIt6YwXXpxOxDmlnlPPVk9GsLUimCxzGpfN7
5E+muKVbl6tVE6ASXHCMHq7MiicKUuVUtrjM6s60L6QeoF0DFO5bkmOXhbxl6gykOSGaB206X/EM
AHoLU/zxDFoF02R/T/kPJso7s0OImsqfLRo8AMsIHVYc5rpEPKVPG6u3mLiIpieXZGX1ilLvjdZa
nLPHs9Er2nedaHIHzMQQNmWuoeHEftVbvwx0nd6ODtW+oL70wgzhxsakbbWmrx2bqAFjSnCqAWOn
hDTd57Kwlot0bv3qjVhCjKiZD+6WusKWGSUIJCJvpFHDTFE9JHlUJ/cixwo4G60W6wuMJyxAyyC8
stXjWcgSfGxNwcIUrYK7oa7Qk5Tf5dP0iYj3DICNthQhSJDehavteDmjjfJjY4Ev3u6Lj518wvL7
k3uzYeRZymx8gpdG2SfUy3Owrvye4iZ+NLXgXSKxbaB14kiOgwzyjRNq7RZrQVcTHD0gioDc77nx
Ie3YYDu4Wfb2T99/g7MFY7Vv6U+2JW22OswTS0oAtEzZ0Xq5w7a9g0rBR5aJoAAeNgMhJhXyWCdy
Y3FXD5JFJhmgcQIwnDI2LZ2G1lrur2BLRJ8EMrxRK+y/5g3B8iH7ijYl9A875GJDTNTudZ1jBkHr
XnxGDSjQ52jDRy5qyosRG5hC3CRdoLeVIAAlSc9uNNzu0A4kq5txekPytZ3vfB2oyoXGKfK2UFlr
UqFnNpcteuKXKU0qRyOwaaLQVRWRgVBTfxusByvZNWY0u49ZE06IRNpHY4K+TQSVHvXs6FZHgiz0
9RlYPT/RFAoiKxD3eMDEnH8N4d3C6Lrcb6vblKAD9FcyPtd5oCWBNF/dJJhxt+SR2z46xS14jRMf
nnUjRFzLLyWNq3zjVF0LUPaCSiQOVh14cuV7xgp5lBLPB0f/NXcfQH2GUw2Yp7HVC2evWgJUzYZE
MnpjL/JDJEmzFqnfsIvLqDrYe1wfdkZU3g1AGx6c3YcMjJ33SAPyoAXdXgwBD6rwSwaMLQv9YLw1
4uLIH/xIVsGh/5hwyRje5n0SPNdRcp/Fb9dXau1oduCpAAyiOfHikiiKrhsdW+L6hjcfPGemT74e
/osNVMwM9PwCbqEcQh31KwFtdxbyyTl4TnPvVcZBM7qN4HhRHMCuw78lsQKIF6L0+RrLoqzSkiC3
IjtOaDBLQ38cuMxvWr1hwLT0+vMgTHHDpl53w4ll/P36ONdfdZ6HMUKIFE6meBkOWq1FmgyP1EPy
VRPB+B1gZqfdaTvUvq2Nq8baynk2IIPoOfQckNWeD9fIe+ElxYCnkdwR6ytH2QVN7NdHtHYKnNpQ
prSAslqTzcu2SaMZ3RbmwQQsKa92DUfL7vG6sT9frN6dTq0pZw7atHiWpxgRbfHChLkm8ILhCyDw
LEgD92e1B96sKUNklO/m8Mb5OR2MjW9YO4SANgXiFHz8yAAoKyjypEKOEJ/QztgMAhiMXOQbbrK6
cCc2lghyGqmZNuIQh43Eh2AyqPiMo9ll3z3WbSW9LiyhTQ8NS94fcDv2nTKhma7Z7kAHHs6Jt6dG
Gpoe+oO6eXd94S7MLBvPWqIqIN/WBeKYcYvOrsDG05pjOnzRE1Rp/8ERT00ot66mtiYkyWGiwcNL
S+5mN0Z1Jh10aHr6QVvF/zCikzStErGsprA6v13MDWZoM3KfgX1movPLdTNr2+s0G6xsYdE0btM3
2F5z/q2rIq8F9FB7d7tPRDvWm/RYy19Tt9epNWUzmyk1Z1vCGjINffkxp16Qsc+4O2f1e+/HVaUH
/i+9OZb51uqtXVtPd5VyGwCPvKelHIdM+amrHtz+cZzv9fyRvv79dJ6aUZyE+UD+1DoGmBSvKTAZ
ZRV2dqRph9ne49a84ZJrx40HvWnXQgUPuCZlG9vDyM10AINJ+8FAhp8F5pf8JnmZ0uAfRBkWWm0k
P03cKwCiOg8YrdO7fWnAkr50iexL89ltw+tTt3ys6hsnJv6cbCcxyZystpHNskLyfZY/zS4CcQDb
YrhYja7/DeQi1UDNwgItFi7fehWaAhwB/6BLjw5vMEUB4YS1MRVPc4oatQXHwFXDunNGHjDIdW4x
qq8t/J+yJniP8FL50892MldkRKDtoGEBbn0UEPYzg/IIXkdmnQZjve95EeVyIx6t3ixObSqR3AVC
xEXSGCE2nQMbVEdpG/TDrc52Ei1r6QOIWCD6d90nVnbtcn6Azx0VY/A8KUFQ69O8hagxXhToPx50
IKDZrxwdH3P73UoO1239wXUrDghjeNP/6RrCHf3cxym04gVtE9RMQjscXqUdoAliAnHyG73tj9aO
3cwhfyHovCyD5okcyV7wABiLII/Rxrz1zl5Lwp1+joqWc6uk4K2GsfM7f++G/FMaF/fJIdDus1vr
hr7qL9fHv2lQmexUTk1d5Rg/dQNolqKvM33uDx5MjW8JSMzr/c8Ni0u4vzLj7nJcnLjxLFliDQUs
SmjDBVpQhONNvnuake3nobkvouv21p6EZ1OqHD+ZkNJnDez1UX9n3c0DmmoLNBnyRzvUv1UPafAO
QukHLDEYUTqE041byuYUK3uIZ23ldtWfD+juO3MHH3N3P9Kbd5Q1Eg+180AE2kalc8WvHRsXV+Qz
QFgGipTl7nQyy2grFdwbAPeCWgDWNolcfwimIh48tLw4P/0cBVDno0bKiKQZ3qM7JOyDgvy28vme
IYspuoM93hHvtdePrv+SCh5rbRl53Q6A7usrdLnfl08loMVCXEPXtRI7dUqmemb4VPTJUflisC9I
Xww6Xunjr+uWlpk+cz1/4Vyw0baPlPBlVrIj2ux2mVuGoqrwlphtNF6W89/LKMAKeCJQPMLJeRG/
0FNWu5wCqeG1bL5Bj9XnkZjzXuPu578fjoeSr768xZaMx/kaD1afFGRG0VDP0m8MGd3ZTDfW5uKm
iBnzkflD4RoiHheEDRxdESXyfihN1V8m67UH4h1SSUaagrn9zfl7HO1SlALlIrghkLFXO3MtXk/F
7LSoHNH2zTHSOz9r30hab0BpLhxueSRjSyD/4KABXL0OtNSramD8WWiUuHrKTxZHT4rzotkWmK02
9GouLjiw5WAK0WhrY61U5CVN2ECm0ka085F++q0ZEZufxPh23RPWrIByCQlaaBaBSlLZ7ZMjkTat
nCXxNz7n1ne7Gu9rDpIGd4usb6VvZkGQLpnMxbWBWzl3usZOXcY9mEK1KBrFzWChDH8g1UGzbw0n
HOfYRZotl19y7xaSb38/TiRygN1wUDMmqscTAcatemA81MGpm3l7zz8iKxOgMrdhaCVSAHeJupEH
LWC0RSjHog9ezJpMMAR5vHDKxcOY2s/Xx7JuAg9+AFFM5wI3ZlZ6m9kO5+B4To8o+uVo3qt/XLex
5hdLfxmgC8jWELVnNs0E9e2kxkMc3LlIhIKdAz3Iutwws7iXEleXJdHhefB0YCXOfSIVeSGJ22K2
7NuqIffM9sB3tgUd2rKiPLNQyZKWQWGlrfl+pu1d7tg/GWcb+a3VOUMmBvOGUgeqeueDgRhETqoB
ZlL3g/LvY5kEDSQINtvhFhe6mLT/2UEQP7dTu33l5BJ2St5FWgMC569WdTNnZpC5ReCQB+AzeROW
w/G6T6yEdOzd/xsfagXnds2GlOmQLHbtPvY19GoOJMhLPx5GO7CtFx2wsOsWV2YUAFiIV+AZaQJ8
poQMPia0H6HKFCJ2hekIaYJeBon1lmyxQ24ZUm5aLmSmDWuCoc4q2atHLQhZmKS6ndr6a+FlW4/X
lZlEe7gONCbawfF0UMYlNFYI0E7CXF28gYUy6lMhAp3xINf5vYVkVGJvgZbXhmjg6MIJiTPyAo9U
eIbm01zw0BpdEDYMwZBFi8pC0mxABld2GyI8+KH+AGkvstp0kG3jewgdqO7c+IxngWugimR52Uao
XRvRabJQmUUy6fUgC4xoQuaTmp8G8myVMW23WDvXTq6zrKRySI6g8DV8BkPJzKOimENL7jovdqew
dm+MAo/oLGzQfF7g9jvfUmvj1rE6oRYQBq6Dm6GjIj05qRYsGZKi0FeJDa2IzckGV1/1cn2zrVxu
CEi9/s+MKoyQ2MIotRJm0gz3+uSrtJpXW6+i3jQOVb3lJavWlhNygcahLqwES4rGBE36MwaF9dLr
6la3v1P6Kx2gVIbr/PWhrZyY6GdDYQ8FRwfkkoqnGFqnA7+JoVmUP2nMuvOab9ctrK7RiQUlgDT6
1KaMwIKXD1CWGMAt3b/YRbm7bmZ1IA6oR33QcAONpcxaT/nEBl0icPjps+6NrxbdeP+tOzvIfyGV
iAcHUa9pFcV/s8qBs4/JS7IgXatPHrJSdh34r5zH5vDs2ffeLz1Dbz3r99cHuLanLRDcLezDyIyq
/DLc7prEmSYe5v5jjqQhlz+oiBN9Dq/bWYvAoKTCaQZynEUG8Pwsax0mDZMCJJpb3j1UUEEX6wYJ
esoJgcCabwSUbZ0xK3xYSL7hRQ1u+IXmRM2KQvaGc2nbPISI47udjkeXMvHVK63bunfuuejccLaz
T27rvVA5QuOtyIxja0v9JmHN0bFba1f3DSpLhvX5+mwsbqPcKPBIA9xpofYBc72yP9raMSSdkGho
pRFYEOYBh1Czq9mvBCDGiXza5BBYW2a0B4KPERENdGnqva8UDnXblIfISAeJ+O55O17PId2Cxa0O
7MSOcvPzGy/T/EpDgn343I9PAz/qDrTGgcYFRUK9q+U/nH1QgSAEIW3JFShuReG8WiIzXM39PFyK
1BqkyrrW2PDetWhzamaZ3pMcjd33EILzMX0ueZLQTeuhd+uTT9edYm2LAGGHZVr8FcRX50Z82jFG
BOWhMT4kGZhl7MD3DkTf9TzOpn+ZuBNjykJlelt1rMwRdWw9aJpbk+67st6YtstmBuTz0A2ydKsv
PSrqDRb1dlRcLMS2pulATWgFEpTt7oAqlhzzo1klO0fabaA1IoCsFzrMfzCH3xeQjx+gxjw0Mmic
307TbAS9NS/FdRJpi4XU01RTbgjzicwzPOh470Vo4sAO/13U3b4yPvM51Kr7mkXX13bNgcCFCr4S
MBLY2Pfna1t7Wg/MT4m1bVh+aPTSDgsrG+8rq3T/xRTmHbd3cB/gxD83ZcOPEk4wuKqd78kEOM2o
fwKH2ev1EV0mS2HDgxVQlAKgfsFqDICFy/TlVTRzZ+8V2eehh27m8GtKflpSHv2szwJH6CGwI68G
HWMHQhaRZurB4IAu7frHLFvjIp6eeLMy5qJLO3T8YOtMgFJ4IuQGD7LqrqefzWHjRrAaSf8zZSuP
wWG2dVmmMJUaYJ05jMVza35qtsgktqwoTz+XyGLsHFgh/pHU71P9iD6yYat1dW0fgI0YDWQOHkeo
rSiukpZDThleYamVRkT80k2K9OG710F2QKM7w9JDf9q6iK5tBYL0A3oNkau8QPHRvDJZ6yHy4BYf
E/Bj5G0a+1vNnGRZB9UlTs0sN7uTkN0bTS40AjMa8r+fReEM6ELpaJ/Hg+NNr3YyGsnOty3uBCg4
CRbVBhm+IVbJCCTaoBP2/KHUoChnGNWLb2r92ygMuuDTOuKhiaWFq00ZwGukrbzvbJrJy+C2ZY1M
gOG/5klOnkfXtMKBJd2XBn8FQBEAkz7Kxh/3fValxS7V7KFHVVBnIsh6FCafW4lMV4RN241gNm4q
P4SsSrGT2WjxWEppdzuvK8HAM89W1LVe/VQnzcyg2FmCZVXUaBL1RogONwAmsLTXMnSJVRwlsUzU
BMUy2TyQtkcXq+uOkNcVHv2Y9ALFHeoBExvU6ULpNdqovPCuSQWkN2rTvSkGKMaaXqq/ymYY83th
T9B5yhgZ436oZRp7o1k+FiZEe4EVB0FQZkN33i4BJgsaDcqfWU1G7z5jAJeEubS8R6Nl7TFLwZ4z
5gNuBxNEAvW9zUnvhmTKvc8ybyDHJcRQ7o22r3bM9mu+y0nfoSxMbXkLoOv4LQGhtgBjnlbHmWPW
W8pWa5vw1IWUy0U7QzliyLE9GMqbXfIgkhcPSR+/2Dj4L2u3CKWoqiBxjywmqtKKoS7XbSjxIGSD
M5tXB0gK5vpuaj77PhhN81vIjlja4XrEXN2FJyaXsZ9sj9EfQPGsISPSAtdfm02G9ET9nNbzl+t2
VucQBWJgExZFHvUOTrpmHngJO/3YHiTacqom/5xb7kst5MbBtz6N/9lSIQrjxCU1llTw7IKM4rs+
Pfc2DSf/m12DsCHuiue83Wo/WnlkLO2nKIQA4ISbhIrmBAAuhYg00G4luU+bp0ret+OPNPs2VRCT
2E3YsPQT9nlgII1Q90FlRrT46P9eSez8K8zz5USHsZ/0Gb5iKNCbmry2UxFxfQyTLJL1O0h76N+r
YMKi5QBughc+0u/KCcVBRjPSrOdhgTbiutF2NvWPMtky86fEcx7HYQc3NZRHQcJ+UWlK5ODW5Vzh
JJTuq02GZzpk7aHPyI1rofrJzEKGmYVHXk/bI62aJvbB8LfhWpf3CwNQESB5gLVb6KaVq/kMjeGa
LplY2kEwp+nAWcp8EUFdBsqp0HALbCcz/z4qLCN3MbkGbs74gPM1TQxA3Y0CRhnEF8mvIpsCq8VK
al809m2YHibzboJs1/X9ehkXzo3a50Z1lpRpC/WxcHTmQ264H30mdlVrb9zAV/Yq7CwlCFTd0MOu
Zj10NJslld0hH4ByPmMPLfnEcNtgoNMNQTLJunsGSuPrY7uMRYtNlBGXKcXZq7gsawpBQHmIZA77
1XZFmKMVJZkAqPt13c7qHJ7YUTZjQkg1lR7G1nY3Vfm9Z7Ehn6+bWJbhYlecmFB8o82JAIYJQ+nb
5xkSluO01fS1NVmKI/hm5zkZxyAKgPJxUhwL6j975a2P/qmNdbm8hp6vyzKfJ2cRq/0cJRYMhvuP
mvdT69xgHo8Wni6JcSeNBPrE5obJtdFhRy1NHhaQ2GpLK7EaqL74yDCbvR1l7HGiD3xAs96W6sea
K5zYUbtTQXtjQeoddjIDxJQGj3u3jOYyja67w5YZ1bPHcrCFDjNCA2gGbWUZa6OabZITLJ6ruh0i
EcgQUXGzcX04Xyng/2qq+8i61lSCxD6Vib0ze0FBz1z0FrtHcx1yZn6jPVCdDrHVTvyrL9lwa3aA
AAeyBTjs70cOLIqBlURcxll0/kX1QGow/AHHmbrAfbVsEdVuZBKL2vj195ZOx77MzYmXelZr45mA
sfvJ8Folxs/OsyOv2nhWr+2FUyvKxjZ4N9cTVE5DT76THqoYFQgPmmegHTJ9xtXzA2X7fxgX1CPQ
e7Eg+dRjJq3posyEFDelfrLLG925qQD7Qm2zdDYWay1qoclwgcDgIMVl93wKe3BCp9ViSgjrrk2q
J8q3VOpXDxZUw/CUwnXaRGfjuY0sKfJ+1lHnaEYRpNDSmg6mfuihzdjHBnky3SzoxUZj2lo0wfQB
3o50F66Aik1NI/pUj0huO2MaeGBMLufpyGw7dnm/sVqXSUIDneXoxAHiEtbUm4hXkKadqclRUWTB
rEXzkIKr8Etr3nN5w9vP131jdWAn1pQsocdkPzMGaxnSxj7fW3qPvEoXVHRjBi/7Nn2MC4zhJmDS
wGOp6E5tbsuOL+OaHD3ynX5nERZRAID7TgtzDzRW0zu4F0JQQt8npbdL8i1dj7WxLpTlkA1aOoT+
0KGc7G/Gqjod0RgE7oBul7Afws8iBrC7TujGGq7t8QVvBhYigsy155y7qMYh6UI0QMJJbg0f+jTL
Nkik4XWB3tn+t8qdukeHphLd+ChP4jmIO+I/fIKPujToHuFG8N3zT0A3hs+BQ1sgLY+DL3cLdrd/
cvw7Kz/KkQYeOI6vu9Ka46L84/soB+IirRaAfDcdja6kFaRzv80GbrFPDAD8DiLm3ghxoSy8bm7l
xo61xLtk8SmU75Y1OFlNs6lqdHE1C4jcb26byfZv0HqVyWC0cxpbyILs+97vko1Rrj5XPHBk6FCp
hkywekI6dMBACw/ZV54EliXRVPPaENBSf3WmR1o81vaj6+5ncJhdH+/iM+rJjH7JZWYRfy4aSg3f
E3YqXVwItW9ghr3lyI7wdKtWuRbAcWFHjsJZlJBVHIUL+LXpAHQaemYWtNO+qp7G/NllyKntM/eg
d3emuZupHUrcpYwvbIvdb2VVgc0DmgIhAn0OnnIprYZxMiTB6YiKTGCCqFz8bO1nh/5wnY0NshIN
IPIMKAxcCClSNTUqctF7RoXTfpjwUND7yKIHEBCR5O36uq1sizM7yojyjgjPMjAiywP1mSh++LUe
SiPfFSX54iT2TV0UG7CpLZNK+PG4dPJ5hkkGgvY2ibLspZuA463wlP+RgZb++gjXZxKZETRcAKGi
MutPaeeXpodDP0+1oBweauDnBvrsFFuAm1XnWMC8yMQADKZ2I8zgszR1BkNd+e6we63cIc0cchI3
cksMfHUKT0yZ59GF1yPxRgumJu1OBxmWyURcljepiTks7hy+EcxWtp2N4vz/RqZEa4taGZRflynU
m12RJbeplIfrq3TZHY5K9KkNxREZ6FmpLZbZm75y92UywiqD2t1006M9dt4hywKwaFkf+vwAtr7Q
pZ8leXH7pwkQuE77tPE1ywQq4ezsaxQfzU3gvnUbXwOKKdHeohky8IgIBshQ1O4tSdrA1HdNd5vx
eLNWvhbDwasHpVLUYB2knZRXjuaCO8bvJtRGoVlfgFXJbOSDJrLAN4r9RKDbwNtobL9yUiJnnrCt
pVj+/sXgfUCe0V+IUKtG2cHRJ0k1XGGF4R4tawAVWBlw8Vl3h8BmFvC7yNay5Jvtth+2vhEdVup6
YFhYiMWXzAxAgMroK0sMbulj9IN8l9yNErONJn9p8G3eEmIevcqLa4gN+xM0iJ3iQ0oeJ25/17JN
koC10HH6Kco2cxIHdA89JoIT1CayWCe/rOxeb9J/mfFTQ8oGA6m3vrxocR3y0NxQvFk+uPdqEGB+
cgcRaXzfDF2Q109WtpVvW3uvLKyCS44P104gf89DCdH7YmgIpju1qsCqY8f9aenPzIhzNJQW+WM2
PTDzHw63U5tLeDu5HM02dpZoYLOh1dzEJp2sMnJzJvdtSccveFPLl+sbei02/2cRtGbnFoe5FaVt
wOI0QtYkaXByg56LvjKCR9O8yfK+Fj7A7oPXLJAHPlovz82V0LWpBEg8/qg+ZnOo68+OXQa198l3
v+cLoyoEWOyPKnkUW/r16z77P9MqAXE3ak7hTzDdN+NOmjsmRMRAqkP/oWq0UKHgB5dNkICqWG6v
HfFqMmGJVW9ZsmunRc/J1MEeYd2UeeTN4Tz800Y5sal4jjfPJTcq2IQsUVB4u1K3QzRb+/lOc25d
QKOT2NUiany77j4rILnzsSoLSgdfE6UBu5wNYUuObf8A9TsQvfXyDtVTXeujpNxl1U6YQbLZSrG6
pshRg/pzoSpRxbqMLp8KwlBjABPvZyHzZyplKLO3UtvSelnONTX0A2j0P0vLl5zszH4cSrCywVKV
lFGdZZGFrGSt8X8IAABEw3sAGgZRkDKdlTGMGjWRsCi1Ct1PeY7XfYqYw237a2GIv+6sAaIG+Xb0
JePnQvfIb1pmaDoemxre9+OiedRnIdOaZ0BgN25Ka/N3akrxTwu6G8AywFSmIQNaWL0TgKXajWrX
2W+45JYpZQ49h2fDwGCq4red+dUkT279IJq7rP5RgMQTuhzGm5EczOG9Kl4A6SJbLKJrMfVkrCor
Nh8bt+t9fICofjJ2o/t3C3OZbz4xutXou0yb6panptTw3SR2R9IU3fKz97vI3goO9j53iGoNjlNn
u8EuN6Z3zeJ/BwZAU+cbIZuh/DgsBwY6R3LtFpx2WgKV2zG09Pu83OqVWlvL/6whnp5bS4xmys0a
57/HqxtadYcamYFNJaM1KwD4YsdBztm56GbTclcruiGBc3LnSDrxWdRZ1AxbZABr0erUjHJrsvys
pIYNM7hF3vaVvZthgo7OoWXmBqHOyiohYQxsn2vheQfygfN5A+nl/3dBj0iwGSU2iaQOSbw29Z7y
XtNBbTMiwTN07cZ9YuVFBLAnshDQa7Mu2+g4+CozxrIqdCqqvViCeSEDYGfDCRcnU9weEmOgRF8Y
qoAFUpxwbqykYhYexqjAuiLSKQquAIJ89ckUlKC5MdqNNOgfdmfVIjodgYwBfR1otBcXOon/TTVo
btuA+4CCN85CbrcUA3ocwEUlHBR2nAP6U2Nq2kHhaEcLODrPS2Onp/t+zoM2lQ8U+KXElfHsep/0
ygh8v9yXpAB0BqJEnISFudW2veIDaCeAmOTyZoILKA/HuUA+AQrAVah5uCaj996P3SRuxJfUakKZ
RBth9xLXtUB90TRhg6XNAivV+Qy1PhIK5mLOY49t+h1NE+ALe4OWlDcfDBlLsdf+mtYc+Vg8jj1v
wa8ALKe8DpwKSc1y/n+kfcly4ziw7RcxggTBactBlGTLsmyXh9owquwqzvPMr3+HvnHbEownRPdd
eKUIJxNIJBI5nENL4F92wBRGyd/wyvCuMW9rGgv04xxeDTA2uCbXrgrkny7VmyfgC08V1CvaFiiJ
iFcTO0s+8u50fR05u4bRJMCPrdUYgJmvl8uZoRlDIcXpAJ2mzteAphdEu3B8IugeoQAVgKf/v4lb
P+dMXKk0i2ysSziFP0orshXrLhmOUfCjGAdbOHzKe1RBO2BvAGcTsMcsSFNe1fHUyjqqgqObAf3H
6uwkVdyWPMem3Wq7pTyUotQvb+fW4TKcARwFZGEvVQxJr01RNpbO0LgdWIpBh1fMT6MsmmXjXPuf
Q2z/K4dx75h6GfVagVMC3+KALhjd1iRqK4uTVSIAG17Yvd5TKzywulKbsNYYTk1DwVTpGMr9RO+l
Cf2Ig40u0b4bMPi4QV2mrDboPcJYh28Of64bDXcbDZxyDBCjDw8jMpdLmutGoufz9Gmknfye1j8N
bUMGDBMA6Ablr97PJsG54F0s5yIZQ426YCpaHbuot42zLNYjKB4Fdxd3A8+0YjxYpKvzqA0QIdXR
LUg+NhJmP4YmPmhp9jIIO/156Swc8X9W8bNT9uzsET1rK7PDKhr1+NFERwOz9FkUHpFR3Fdq/yiF
5sZC2rejr60piqx4hb0L6cyxsEoQHFcWtI3aXVp7dTLZY/Ug9R9B+GxGt2X1qJheoz5VVPDq4Bvv
md7MQYklENbOIMtzMEntSg2aSjpQFujJsdHLH22VbebxYVYjXwqB3Zw8zuqzMohaSIWLz9wdqarP
JWjVkBeuP7Lg1Nej21kOiOSGz4HhYsFr/aUVYZhyfREmHDCAT1ELZwOXeQ7BI0UhNVLcons02vtg
3CSFwJB5dwjGif5XCtsKnyZBX0oapGgUEVKPWGWzKFui/STgixifrjsDTiy2ouGrK5aWDngG5tTE
xlygsAhXZJk/pCL19ep5tqTHRgbxfaljwpzYmSYiWREIZZM5oIVXpLGD0KF0y+GHFtwkSDlEoBuT
b40wtvVCcP2vDpWJ/9BjaGBYBn2G30ko0GZphaRB/JcrpwpdT6TZzcO/n+NFCHUmhDkYWq7nQadC
yDLdd8jjZBbKwIhoRXGTSBnG9mPJVEqjWuWYv6NmRGUhsE0RvDzHmyL8BG0kshgYlmdNvahBj4BZ
axghCKmzZ6v0zMWbwRqSVKLN4Zyqi0iX0ccicZCWMkRVwXEZ/tTjoxE+ap3gTcWzuRUgFMV5BBEY
ULq89EAnUZLARKhUAsiwTMGz8SMqX81psrXufVG9Bj7j+tHi6YXQHf04uOLRkMAcrbnWszAZIRHE
N2BtDkAtGt4qS+CSTDSoIxDF5ixQc0i1Ol1FSaOTTulWIi+qtthLaYrqGHxReEKB7xHAShoTPLQh
Caop1Epn7prsowjC8rdZKdLrSNrqsTVIALzGMgtvRi3KbrNlMW71mWC+Fp0h0S7tjbK0zQlY0Bhi
BPY6wCSjenBlNR8EEQfHi6KQTRQLlNmADWdXv9Kmqe1BSomYKsNTZqO391oJ6ow0tNUSNErN2/Xd
5h2YFcsEoP2IUqnFnP5Q76uhaiEv6mo7LdEL8TYhgNTlezOOBO6MqxvKvijar83i7CtDok3Zq6tu
S90oLxOJZo8Y1aHBnIE7LuCnysp4C+UFHC28Z7ShAGcUYSseN99ebFGm1jGSmpWjNXrwbBby/GCE
VHlc4okojjpk3duoq+mW0Fz7W2u99cuaosFrh15N7Ak1nx0tWu0VD5ZwBvVabj6YSaqlvlTScXT1
eogirxn09EUDFY6b62rrortE+RsuKvIdihIqwlCc8+5du+aAGqSg2RH5o0u3EFRoyRzTrnKq8o3Q
A7EyV9NPFTkBC92Npn1LPZQkr5sKZ/suZK5H7CxypAbmX6jZVo6UoeiZLW4+/1rzqhrIzrtsxt8g
Cto48feFSObUTvMYTgZdRTaeXG5K6ueLv9ZgFWNbKZ0dg5s6PCDP1NWYYD5V1vN/UdnCoxG4Ywhc
WV+IKZhsyEBjL8sHMAi13YPZoS63eKhFFzCG69J4MSrU/UccG2CkcZ1WgYJdTeTIAalhad3Nw66v
HSkH9tmUo5jxXMlbZCZz/WNqqEg+36q+5DOXTYnGqdwMoW647DCAS+OXKnFC2ZnjH5G6nYA7B5b3
6zpzooILlRn/M8YrYfe6woScouEPOK9o//e6CM4VeiGCuairYciWScaqRhHFFUpsWdloKK9a+RbA
Cs26s951iRynCtA1QA2owBDDvCCzjtKoWOOiLpWzWPvZdOXBtK3mdxz4hnDPeKKQZwBSOqVU/QZJ
YTU5DeZwrJxJ+lkWrragSyP1VJLb0yJqqeHcoSvJ+DqpgbDgW06DdhooT9sJVF45qpjFLWJTL0ne
h3p7ffl4L32MgeAtAd+GsIeFv1IGGXS0mVI5tNcAPlwYtM9smlGML7UdMDHmVkbH2WTJxa0umd3o
5gmoPtw6nHJBCpZnnoqOwioaP5D8Zb9kCCPwAMygEMM01V0ZlrdZodqBaTjXNebsItC30OeJBgv4
mk/HcOZawchkYg4zrVBItbMlsGXyiMKplf5WRaMivMMA3LIV4wPPFcJiOg1FEZU0BgQteNqC4rma
ASvW7psJFbjJz8toh4vvum68Ry9ypehsBS+uaiB1c3lvmFLTVDUIrMCl8FdOfYS0tgK+JzB3DFO6
Sa23snwO1eekEAD3cPAGsKZfgtlxi6nqU7lTIZhiDqLu3aWV3MS614JfBIR39Qjeub1V+xhtii0g
P983xmscvi3lXVsJIh9eG83FpzAeYeoAHNPr+BRJahwNxjsqaCTKXU3+lRggWW22JL8NFxeIUKHk
aBXoK//DbATGScEgBjJSHVCDzCcYKpiJKdg/0cdkeYl2jCLdlss3wWbzrhD09QGsE09KjIUwm02M
juSBDikDqhHjJiO/gtw3V0NuNsm8b4DPoxuisUvO8bnwF2vkcnZ8MEhA5UGVAZgaTad2eS/j1w7d
DnOKeu8i2kuuF1wJ1pW10xr9p5fCTE0Nm6SHc8oWTMYHhkRdjPK8lpbxKmVoGLq+oBxpOK2YUiMY
TwI/DHN5ybGBuL1MajRK5y9m1Q1bEptgAV2q9DQEc7O7Lo7j7yzE5yD4gBtaOQculYvCITZrK60d
OVlMuwd9tBcoBBhbHRX1ZPM0Q7EOWLca5kYBxXYpKgaanQXgkdpR1MqPmsIrhmE3xcYWTJMCT8AJ
I9GmoaMJFOH/93ZoIAmj6NhClJl029yY/MhoBSect3AaWqA/228U7NelNkEkybWuAvcvAfS6jXn0
D2DfYAJ+Mf5c3yHe5Qj6P+DI4doHSCZ7wmrAKFRVM4J7Ff3IVO5v0CTiWUOwq2TDl7vmLiU1YNGq
jRKYH9dlr4f3Mh+Fh6kJNQFThJQEW4avLXUOlxIBgNyrdxKgB5XyzZoeDPJMQPoBfA/EOLVoTpN3
f2DeF5PFGM2DvbBvHRQ3+iQyltohwex1weKVXbZT8mGj181h1CM8AVo7l1Q3zzW/mKNEsLUc77Ja
Dios6IhV0ed+ubVNX3Rqrcq1U406CEyn2QAC3XCHakjk0UQCj4rRK4JLk2dOZzLZlwAG93ASBqVG
zAooDuOnjMCgyDB2c31DeWdw7dwH+ywSDgDwvVQtNwBqYQSkxrSX5cvj9F6DKlVbmi1o8zbXRXG3
ERD7CKbgNPHIYc97Y2V00VAFLkfiFOjhpAN1Q7SUKnHnpjL6afvazYfnFA+OYQj9/6N4RlVzQttd
WEN820+Gh/mewKbxuBkriiadWJod3CDHKZRmu07C34aW3AZm81vwEZzbEchqKiDI0JKBBDbjJeKs
WdAbodUOiGvudcCIIqEDfuGg/qXMZJ8Eqt+jY7yPrNCGzxK833mbjekF4BlTNEMqLPhCYTaz2VhG
7SBGOIzt9FCFy4MUyq/1Yr1dV5RnvmeiPn3Y2YU8gysLTUEmRHVV75ZzkR+TQY8cvaGiFgCebzdR
DUSdHOsKbONLEyZzZ6oYKsCNhTo8wpu3kWrv17X5DIov/R7CSDRhGOjNXSEgmW3LOy1e5pRUK/5O
TV25vlnmjz7dZplqF+1r1Ok3evhjrnbB9FgrH4lVgXboIFWbfNkahU9ndLV6VegDi2UUsSB931Wg
syLSQqhrYuaV9cntpIW0HGKQHNcuAZZLn4fOTN4T6+H6InDlANgJgMHrZCg7Lj9ZgzqgdFY5JYB1
NeTuE1DCZeqeCoc2uZKgEpz+J1rkalxnxhNJVROMwHEGhnMBbLUHg77OwXHKf11X6LvhrMCDa1p9
rc8Tto3TWmnMzABvrm7MdACIAmwmCITMsDxlcBKQwVfQYvntAdn2ktY2EZIPQzVlN3ixSoeyIbpL
0DAazqOI0+z7wVtTx6hEAcl+TekylqoEcjctAcLvxggQtPW+BjJovTQE3pS3dhbqUkhRgwAamOzM
FlWdmgL+GFkHY5sHHyR7vb43qzO+PHBQ4xPFWcOIEELqy/8P/LBh1vMBRCmaq1Z2AG4PGt0oRLMT
uqP9n+vS+NqsmNH/I239/czgFCWI1SyFtHjUvEUOb/XMcK+LuB45fWspVDOz1rUOaZpR2rb9JtL8
WXakKfdjHe0TeA1XoikhjiWskG+4ZtR1upT19uYUJdYwgXe9amugkmykRXZTIXAHRwrakzAeooO/
EAvI2FswjeUMjglUr7Xc1csJOFkSsoeJQ+bkZU70p6F81qTMTYMTJlzegRl8g2GRxlLdmmSCYIbT
XACNzz6GXO5jOyJZE6wxuGWdJED8VJ0XhrGb4jayO/Ol6MubAU0H1iJ52XiYplngUTiLgQch0hy4
hzApyE7qkCmhUVJONcC2zCe828Cf1g+tk7aZKJhaLzXmfFB0u6HFDvTIwPRnlr2slDhGWa5xyhmY
RgPA7uxqke9rI3zX9P6Y1qkhGPb8TrYHntUV3Qedj+B+BDnC5eIqVlOYo9EBE/aW/AT2gBt772+J
ixy8lzrRpvGIjemr7Q8Ap9onUY2aM4+GUXAMSFOACyJ8YYNHakqA9Br7BlVjAHra4V1xv0Csq3nh
YXDUZxWoZn50lz9tU1vaXD+7PLvCVDTGPtcEoInQ91J1DNJOklqiA4gcqlvVNvfmLnVeytdyl25E
7bp8YShVAUZqfeKxCbpJDXoad1hn6bF1li26Q0Dine8WD63lWyFv0XokGENCy+6XNMb1RZkRLroF
1WpP34d7yY6OmRujleH4Rm8K0UuK83bFwTgTxxiRAYA/RRmg3HwCIglycPZkG2Cn8RNb1PTCKaZc
ylpv5jOvrisJjmoPWeO+935PN6nfv9avyHnBQKajKAz7bH67tpJMHKrQHgWkVbXutffmX8YNIN73
AKqidmWHj53f/DjlojP5/TlxqSLzpinQhjsqJWSap3wbueizcWcnurXsjZrbtdt5dDP5oIqVN4X/
LDgU6xX8TV+0EyEBhreMwSJrjJkltXMD2cq79ZH+2gQH4gCjb4PswLIvd8Lt5Lg8EFV8yWMsVYt7
Oa3W7aQHPLmPmNpyEqx17YT+EtrkiE4qJzuYTiEIdTg394VcxmS7cbYwnAK5vVNtzMT+/aD5siw2
V75+KPkDeRuT5qyHyxRSRcCchIfbE7//kx9UN3IlGww+TuMNv+Ldr2jf34DsSbCP67p938cvuYwN
WYWqJjRZ+eBe01/IMgAQ+rb53XiKM3nAivxxEg3lcAWiuwFdRxY6Adhah9YBVZOshjNKyy26dm+6
ovauK6Vy3dqZDMZYhgWgBUWM62Jlh7NuW++o7Gbn+PAauMEGABO2cUd2h/jHH92e30Y3ssONH93E
Lr2znn6YzvWvWS3k2wqD7dTE/DCSZmzCboy12EwIwUkpn6r5ISv8WXQ6OK8MpP0Q7YFZ0li7di59
3aKZaR2kWgNukMkFjaFCQIseHEIR3C0H3xC3EtoOkLNFegqY5ZeCpDJRyrSg4HqMnHkfbxebvFFb
OwFHpwTUtlvfyrbhgilJxAnNvToQYuKlq2IkDrIvJUe07ut2Rv/0tBnMbXUPgj3H04+SH8uC+567
mGeS1t/PLo5YzmMlnyCp9gbqgKrTxqTEdZPgikD32Nq1rWJUhnnfxH02hGOG/aqHHxHQVgJ1W8c7
UxS5cMUYso6XIIYkDDaWaAokrAGD0DihdKsXD6TeLkDAFM24fmfqQ3ciMko4zQoBZx1hFiw1c9oG
BugCuvfJHR0QMfuGBwLmnXkbZfbidfvIvhvtchscjJ1o6Ih3uvDuANimjOwM6Ccvd8uao2qqDVik
YfaAHzC3fWdt4pEKdoyv5Jccdb2Lz6wiXxQ0tU6QM+9RtxtUp0J3nKP48JEPo295i2ZHkgctvYjY
CXBrPeIOom6Jz+IS60uUlSkMuQRwlrNPjL6IIyUtYTj6of0Fej88um5jz3Tnd2PTbKNf6mKrPxsv
fJK3mVO9x2jlFiwE16bw4li78IHiYTCmm4Y0R+MWviBfgA10MoLaBtyKiYaD/3BEzuQwLnzOa3Mu
I8gJcnUTAfoJFvajT0DSU86C8hDvikdd4x+VGNcSp5qamD1EzVJz0AEEPWqWW9ZAC1KG50Z/zxpw
FSiC4I0bn55LZU6N1BXqMjSQuqCduAH1BfkzK3Zd471Y2gbdlZGHskLXEQxx7si/52Qh6O8E3CGm
R9YaOfOmaRDzF0kRwJCAioIGYAyy/fsNBF6GgW4GpAZAZskYSo7yE95NKHcXQHWa0W9vvCXZI1i4
r9sJbx2RiQLp7HoxrOOHlwezIiDkQD9B6+SZrWyqI92BR+Agf3Te4KFvA71xIomcsPtCIrNzBpl7
C/BkrYMhRxdWcj/eW63dYw23jSpYxdXMmQN/IYt5Vgwk7atylRXXIL00nBF5vesLyHGgFxKYAJAM
7dLlISRU1k5rM1tqMSQgWrLVnK6pwXjpvJr0vrGi1pF9/RS5vYcZjMwb3cfZNz6u68OLFECuACYl
9HuudsEY3pK3GfgskhYvE+yKZAMRHRfRZDe+fljeBMIIT7GVeQiiAFfHFienGL0OoQacSeJbR9lb
boKN5VSNnfxCz7kvHPfimsOZOMb0arVSRy0vWtDLAfIdzRSKCNyYl2pBnPqlEWNxaUCLBf1jLQaE
3PFE/ai0E2An2Ypvur1ld556Wp8klV3exn+1J8F6ihRkrHEKR3BfFpAOYJA1tXT3e9jITnCPLrrH
8qNxoj/XBXKeXRfaMoYpTb081RUWdLTu48yTCpuomA4M7ELEKMqTBNgDtFeAWAkTK6vmZwGEOk3w
9nLZOnN+03QoZCMF+lHGbifixv7sEWcP27kkxiMSidSLRCBJPySSPe51X/OO90e5sqvtZId+Zu/R
BNmDd74XFZQ5VV4AU51pyRjo0jQG6SzILk9AObctJzim/uD97Q1b1Ca4msI1NRlDBSwTycaoAkL0
z+I2OnZb6SCd2u2/t49zfRh77PocnLYl9LFwi4GeKc9RZEQjMBrWRQ1avOAOa2esqBjrc5HtiOnQ
OxUrab0qtGxapwuRq8Jstzftmu1btClfrQN5ih7mmwRJgvR3KsK85OWwLj6AURY9jm1jjfgAMxiB
lvpal3e6ZM/luza7BYi4x3dK35f2DkVcVWtsDND2puA2Ivxd/VoE5kCCerlHY+e6CIdkN590X7kx
/elG38kf+Q7gVx7wJezJCzbKvrHjjeEDQMGfjpb9bOxEvMY8Z3S2ISyre503vTzP+JYFI8ODfqKl
oL30M6vzzYbXZkwwDK8zmYwNp01cL7HctM6AtARCGD+3+7sIMUwYIStKt7Hbb5d72RedHV6aGTCG
X4KZrS4kcEa3EwQvmbPsZLx1ZWfBca1XHx9XduRfP0frub+mKLOtklwWKWg+YNUKsUdULprAJgqY
Ui3vuqD1H10RxDZ9mtLc9qmJPZNnzCk7bXBD4/1aq0adWqMbNXq/Lo/T2gmP97WSbMkVrV5JMpTQ
7Ge4b2v7D24QnNrFQdDryqCIN0V+QqThGpKcXSRlKSlDqEPDPtkWldtQ1H02ueYokl3lf0HzfV1B
Xnx4rh8TTpkahrS0brWU3u5kIN39Drv76yK4Idu5DOZu1KY67zUFMpJb2en/BE/ZjfQzsfU79T+U
RS92i7kb205tKdiAYIc98Jmfc+UuEzY8C2zdYO7ATKdd+D8rtkE/tUP2hZv7aOnpYBHprt2A72xL
XujD9UX8zOZ8t/x1xBkNPIrGtopqdZZ2ugHVrEd9b9yoLxayx619PyAXQ215Uzkv8JxOhtSuvJVd
5e0/pJuwtl8fwOziWCdpXMTYRWUFSbztQy9S/SkRHHCuU0YJUAYCC2bkPlOUZ+aPAQBDWpALdKZE
xhB3blvCOZjVpL+t5AqDAW2A+cq2H0TWlMm9CUV0H3UxJ/mI0LJ+F99LbuZl/rgTAfbzo6YzgczK
9YmZBJEFgRoCDHse7Zc3YreP87bcisCb+GZyJos9ASCkkpsAskpPBj6b13upLTuTTXcdKva2bmPQ
9D64f68eQq9D8Sq9BUOsKE7kbCK4P4H/ijoAhhE+s21nm5imTZDVZK4dHcVrG2VXd9Cm1rl+Ijih
BIZHAL5H0auCq47xXNRIly6xKEpEdeNKut+kr2jJXQCVXvXHSDQPzFMJzVEoyJvozP3W6VNnVF+a
CI1oeiYvj3pX/5ixpYJxYJ6loHsQpQQULykgYJl7dAStz4IHzQqq5AaTm7W5G+p2Kz+TDjxCnjnd
Yg5usf5eX0nOHXAulb1U8yUdSNurKDSWH1WmvZCGeGZbvP5rKWiV+lpBJiYBikhRlhkaFMe4sRVK
9h34IZNU314XwzGLdWJSWVu11x5qZgnrJFCSArRBDhCwok09GBgOAaOPXRTlsW4s8yGgdf0UZ7Um
EMy5uNE4hyAPXRufNHuXF3c3REFvYmLSieVdaHq9dd8gvE0Odfqz7QAVfLquJ+fBeSGOuYZoCPUN
uuJvzTjlspeCGC2pG+QXXQVmel0Yx/rBugqUKh2WiY4jxquE1Kp6MDAjm1nvhjx1MgyFXpfAuVUv
JDDqGFmmVVE3QZ0K859F6rTJA80PZTu51wXx1u1cFSYmj0bcCaCzQmpUPrVjaRchCMPqG6XMMeL6
H9LcF1oxNl/pIEEpQZzp9ItUH/MonbxeqsNTtVgnueiIQDfeQUZ9GfkdA60D3zDM5ryn1axBHNja
i3zXxB/CAgFv+ZBZhgsEZjP6zpjlG+p0ymeyoJANRg/NHvvtmGJU+HEQAY7wipFrKeQfSczagRhe
wXgPJM1+4Od/l01383tBUcbwtAf6GN5XPg2R9btuHTzvcS6U8R4BCTBjnkKomWxzuCf53hhc2rtz
9BANguch71B9yUKC8dJhmP2QYFwPsrrpMR73pqhOznvww6+vIc6KQojpw0sBYWEsgZLCry9HsEvK
Xn4Y/QmBqobXEi7+EQ8Yy8UDphYUP3hmeC6XecLMYTQhIQy5cdhgfOIlAb6pLP0nIf9clezDbCwz
q8pHXJV4bvop8D/yrNyrpiQ4UjyDAPLg2h6O5nAM5lyuYWAVwCGn0MWQ/5bZdswfljK1h8ZeUBCX
f1+3Pq7Nn0tjvCCJqNKlMaRhqEP/aSZTutOthSrolA0WQHaoqjfBOu87JdQcrWjLWwPDhzvMCrWe
LGWxA3Kodhclue6OTWd6IBr9uP6JvEopmuUxuYtJDxnAhYxRxaVazLk+w6hS4g3dS4/Hdx8RN0ms
zVi/E8Oy66EH4StGv+Th0KkztccaGa/+bTHvs6jZSQrdo2p01OTArSwR9wh3Dc8/kLG+CRStKInh
A/XDtEnuRz/cZnih0c4JtvQx3xV7DIonPiaarq8M7zify2Xi0TEySB0kqAmU6UtHD7koqcOzxPP/
v8o/C6pLmtCUUrgLglOlomewG1wj2ifJfTBg2l1QNeWd4XNpjN0X1SAlBLNCQAv6OTdr3vxZE+Ev
8O78cxmMteu9uYx1hRUDfUOSPqnI36QumR+u7wsv/YBhA4xDY7zMwpAHszFhNeZTnkGVhTyPoQGI
sF0DdIkSGUXN19s9RTtBLUp68HQ7F8rsVgvWOTPQYIXj8CNLn7QMr+WDEEKK6+Lh2jVdxkzuOrV3
aRQUvSzxvCgIm1wcvMU9tn5seNgtrzoEQEeyrdGmD6KyJc84MG1srIxCeAqxF0ts9ENOTKzoWKVe
XKMC1w7PS6ELAEJ4Fn8uhjnJZm4GclrDPqLOX0pQJTf2sCzA7Z9tWU5tqgouZL6lnOnFWApw49pR
/jTIuXOmFENsGBTDY+I2VxN3LGXDydToWAIgxapF+LOiNWUMhkQY4FZlrGkgn+L+Le39RkRQyIvd
zteTMRaJGOUipzCWeMoeBpPYM2i+WqN5agALgE4iwfbxcqfWuTzmfKNBoDODDPLUR5fuQXnzqlpu
8NhuFmfeob64aWf3+llfF4lJ7QC0VV4HFoBR/I0ZCYUxLW4DSNQz6c+cjL+LjApE8PYJbfLrhN8K
FMzm9NU4o91ooR2K5vdjepcBelcWeSzeRp3LWA/GmatXEWS3QwEZBnGmG8z7PkhO7Ok7sOksp343
7PNN5k9vykcg2DKuciAhAd+chmYrVrnBzEIzzRF/aAt40YYUyN9tZedBIEh0fJdDARcBsGWAjQAP
47PD80zBoAqSECkiVKHN2kD/2gJYyHic7GjQBJI4KRWIArwHgaNCtuh7o8ooxYaKhFje6Yc4/LCy
fk/k3pej1EvSvxgFBQSaZRuk35XysPu39gjhSICtT2cVLQvMa8lUEtCC1RAOJI5NnGgP6bD86zj4
UgRjKyRBorRcWtQL9HRjBMpWztC2ElXedU04vvFSDvMyUgvsUtZDTpLdqtGPEUnTST+1xE3rvR4l
Tia/SoBLvi71+y26ClUxKAEIaFgME2wWtZVbbdshVdvHDpAMN0XS+0aJ3jwzEjh/kSjmsuk1HUia
FKIiU/cwPWQnSNQ2g3VEskdQEPl+r61aAbTM1MFWh+nsy+OdZhi3DDUspZQBHfS5KzZ4ZKAD7keT
/9ZMUTKWr9iXNMYLN2Ha0iyBYoFy0M0GJPM7K4oBKr6/vlffndalVoytW+hoNLIZWs0hhlrAvhdX
fy2gz0zRyyApgoSUSCnG6suoxIRZCaWkzovBxp4av7tgPLYis/+e1LtUirF6UsRdSkBN6QxzbAGC
KEgxrtidOmN8Dcl41wN23wlnutxkeoJ0xPUV5QpHjGWgrxyxK8uTORDk1pUcwjEe4UqVO03vUrsD
dxe88mNW/Q2TzXWBnHAS6n5JZJ3loilDXvQjptp+gdB0TzxqIttSefOmeKhRNoaH9uUbTXClcp5s
l2LXa/3sOghHzLWb1Sr2ufQyDEZsA48exmf6J/eL7Qwm0N5p/iatrQlOIvcegmuBe0FH2TeWcLQ1
xmUQQLBJDhbeBEHtzkYjUm91HZdRCdQ7k8K4Fol0saq0kJI0vga6z3AGgYEzLq0rY04qLL1w9uvE
suFFreHp+pZyD8qZbCakLQACEVcSZIcdvZkzCJHr20qK/SYWZd65DuBMFLOLeVbISRVCVCGNvgQo
P0yJ2nVuOqWeoeVV+3FdM9HeMV50qoKqzwqIU6y3SjmVc4rOA8EJFK3e+vuZYWoZ3hwR5ridsInh
z055tw2NvRA4m6uKgVwWwG2Ra2JxyFC27iIzleE6i5tMcpvqPRIiZK/ZxG9GCAwBivkO8A2w7Ud1
N1S5SdYiZPeimP1+HKsGbU5vi9QeEAt6w1K9FspTWohYrrm33ZlgxlXHbYH/ud52sbppLQCELHAk
XWCPAYYIEhQtdE2Qu+Aa4plExmnnmhljVGC9X+VKsydibBLzbQqGk1JLTk5lQdC82vWVlWX7iKJC
jqJhvWDBguJUffhrmNFMcd3YRTLYQKhpMitPoBLFriGcBYjcLIsQKrnW/rVuOuOn5qzTaN9CSN9X
bjzImhMQ01sMBTEDqMmva8Tp7IZXNGHtJsGYDGAALs9W3dZARZmxbHWyLRc/Lu+T4C1ob2n41KnU
DuYXou365L6Kdm30JhC+rtf3PfsSzhzscezQdt1DOM28VLuh5BDqL1qyBWd9lj1G9a2i2eYguG24
9/kKAkgx3IFwiNF4qSujLWMILaT8ZYrQcpvE7kiIV2lgR251u0K3vpyLGjf4T6AzuYyyUxuZk74G
S0t8u8xxaus65gDN2ZvKZ6PNHWV+LiJ05JrPWipi8RUKZ8LCvs1UY1lDeHAf2hI9lMWdAaiAJHFj
Y9+DRiZww2YbGKfrO8y15TOdGa8jhUtoRQPESsRrE/NU9+DOCOqNYjxfF8T13WeCGGcDWkJk2iMI
ioxoN+MFBJauDUXu6LoYgT6fz7OzmyjptGSqtFXMZAVAN5xeIkwDSZjPUXrRDKdozz5/PxMWpTSs
0hrCEvJXqbxJdYJwFwAdtpYsME1tZAwCt/aAM3JdSX4giJoVoLENQIFRxs2VeR52RoiIt2vQojoE
gA0PXaBw+SZGntWm3BIgEYdDs6Ny4lEstLQYjxkwJzLreVb/VHm/E3wR11GcfRHjE6sml5a5Ac7D
UJ0iwxuH4wDI0jraa3NlG6ovtYDT7jxLRFP6OXH2zUOdCWYCtzarqFaYWIqlfmtC1e90YqOsdtRn
TC3moGUFHZuSnLp83g/mBEQ/eadF+U6VH9Us2lta8FTrv0fzrWgJAN0IzCTaD0aaAHY88rtS+dNm
mCQLU7suFdke2iKxMZ3pjLXxcH0JubfxmSJMWIhJs1SbNSiSDfdDtwuT95ooNpXdcJoFu8V3sF/m
wzjYJqgGK1gfTDW56chjG0y+XJ2U7ghsWUky0In0dF03/uH/Esh41rCR0Q44wjoqCsCx1Nq2suLo
0+RdF/P/OZBfclgnWtBSHYb1XORH0/Bq0wnRrwAotbHZpamz8o4OCxrYR18geLWySytEkX8lX8MA
qKEBHevykq4soG8SGQFwFd+2QeyDpFyHxeP50ie/kaM2psQZitspdxuQlwWjwLlyHqSQD0YuJHMx
AI3a+6V8SR/UVl1fhmENKi7w8s6bVEbPL3GD2nRzkFMb5X0jO01WOEv7oAEnMIuO8lxsri/EdyO+
/A7mOiFS1/RRje+IuqXaICMw2skUyS4tmmNQJrFdEGMWyPxuXJCJmi4STKizAKLwUvdxIWmI4UWE
Y9ZdRrdh/ZSW2+tqrZ/9bXsxjLCiPmKLWUDQYWkVc5p15IZ0AHIBlk/WSq83aWUrKOlawW0bCTEJ
eGopaAsEDoKJBDBbskIVAgZFodY03+moLObzJpz+XNfre7iMG+RMBnMuJx3MKmFI8aCKHFOC2SSi
fiWRFoxhxnOdBdO6ORiVH5BYnu9qEUzW+pHs5pwr8f+o+9IeuXEty79SqO+sFiVqa3Q1MJJizd25
Of1FSNtpkVpIiZJISb9+TvjVey8zOtoxbwYDzMAFFBKRGVcLeXmXc885WnMjKgMxITARyhsCVt0a
eM7icuj/5cLnx2d1FMBYvA962Gbp1F1503dln/PmLvLO1OFPv5Gf41FA3YK/7ONibubAFnONNzK6
NhmKdTWceeWnn9Y/DByDGHMxQ4m5goF2vtd604TQSb53zbl5yv96xOBpuQcaKgrRadDdfLyPIhQY
/jo8rdz8FPGOGBzv0ub+96Ac5XPhk+r7wtrhYclLaAf1dZWfySJOCF7gEkDS6qBWcABhHS29pQzc
aF6KIdVrdd1t8l3xxS+gdAceoVX95KcQbL6+WL5792FmP0cJKtmpvpzIuVjt5BsFOxwYDg7nQ3QU
q4E0dQmKVgxIoTJ3P2XiS/AyrtttnjSXFXB1q/iBtGeMnrN5FI1FxDDexXw4HEeBeXDPceCf3NXv
7uno7eqBlBRY7SHl3qVut0H8GJ9jSTpn4nCL72LrRsSWsAgmguia+ECKopHdn+kJndwLoA5D8xXj
AqCN/GjDRGJxghI2mg7sEPIV6eWkyqSP1r92s6fsgDs/dAC2RQ31OE9wqnHCKq+GdDRBvYmAI76v
84jbdIxG9+tUcejq/NriqXMYpVoPhTKgy5EhfLwzlBOg86wJpiDQhKfjjyJwklJh1YfQKGTT86+t
nVpu7ICkBAwRbCg/RzHfvSs0cTrrjfApkFfbNFGArOcc//HJGwJ/JNpAgHwDV/XxhsLFKb0mwAlM
Ie0iA6hZgUAPg4jeNzbc//pufr724wMF/GYoPEDcHISIRzvW6duyrvsBq3sXb4fPLkiIJpVMn+11
leY8cb9FO7teroPkUV4FN/PtfPMC9OU23oaJlwyYKPj19Zx6uu8v52gzd3ZxFt7icg4vcYLiszM/
/drCiZlLMPW9u+Oj/SxU47n5ABPe2r/Or9TGuR2ycBteN/vxhWRm314FSb0xuMvmUmJq90x8dWqD
vLd/tFwHt+/Qw4F9BtBgXV9G4jpXJFNnJSZOGaJgXwZVC3hnwL30cRnJkllHMaxUt+Dp2O0aJ+nD
KmnY7tdP9KT3AisoZlgBMQYlzEc7U9g1M3TBUUXmXyJjEuA7wP5w92sjp/YEmuX/MHK0MAIegpLr
YARK45G4Xex9bZ6QiSTjeE5R7tQafG/qaIGoIgfImMFUlF8Gcb2SY5P++mYOT/540723cLQEcncK
WmJgwbLPjdhO4gaxIm0f+2DLys/KnnH9pyJ6OGTwOIKTNvwvFDLD1IMcwY+RbasH6YEu0fUSzb/z
9hsLvwh5ZjmcfHzvrB3fXB7XFjUh9OfnbVd/Je2ZSv7JhwdUG5wjmiPhcdOi8qrCFgbu3jfPQ3Hp
OddVi3pL/BKyz+Wcdvbbr1/WyeX9LrQ6fP7O4UvjzE10CK1Kw1YdCt9wmavGO5dNnjNz2M3vzOiw
iRvbwkzt7xhGB+Guk/5fx6OC1vLd4Xy0iyBoXpCiKYdU2mfT7p348dfP6pTLef/9R1tnqWjbGBff
T/tta35YTyTxvDHNudbHKW/gIv2HLShzg6Dz48OaKS2dwMEacKaMWp747tY4u8j2SIjOuOtT7+W9
qaPlTDjgYnmH99J6KG8uVebx5y4S2a8f3Dkrh8/fvX1igqEoB1iJnH1DTRpXzwE5FyidNgIiN9CP
gSrFPTzVd0aWEeiuIT7civs971KIEqYDP0dYdXIJHBQ+/jJylKHqAsiqgsOIgJzh4okscAEsqWjC
x4dfP7OTlkJA+yAteNC3ObodsCd6S0kRaYZsSFh+U07b3FlBIuPXZk6gnJDSIa/zkN9B5uNn0+rd
Y5uqWbgC/YrUhAAF++FTyUIATRedxEEPWTwJfg9/g9blOujJ518bP6yu45Pive2j1RfNUDOyObrA
rlxSEFbdLjE9k4Wf8qcevOlB4gOJ43G0WfCFS6yXA0angMsZJYZbIJ6ZlWMMGJzyw92gc2CwI/0s
mR3PNEpPrUlki1gwIKRkyE0+rkkDHc5wETgtwhKRQ6EAH46gw/CvQ6/xDlFhOIgUUeCsDg/h3Tsc
awIV4wkhdZCvXAyqFWDgGgoQIHXrX7+wk/fzT0PRoeX+zlAHtWfeHmJ3z+mpTajOh3vZtBZD7hAX
PVdxOr0235k7ir1QoldzoxBJBGJKKgFh79LZRhMOeUxVJqWQ6RCDV2K6GdvlXJx0KqxAIRKoUBQi
oeZz9Oo8SXM6iQhlD9RhWfypbfnaG6GtUbkZo9+hpP5/mOgdGQS378QGefD6mGdLnIEXaeELuXU7
97Y06J52Z3bfCc6MQ64A+RII8mKFHisGlDXwh701QwoPBK0nmVazzIKJ7UWQb+oG4do4lIkrnFVX
vwETkjkKpGC/XlEn3zEoPnENqJId6DA/Lqk6p0vHehRVymrc577YNUGUlHpcj+6cTHWRmPm25E1G
+fdfWz61lt8bPnLlaMZ3KPHA8FTIZBRbSbpkmM6Ei6e8eIhFhEkqhHOOf7iIdxvGwbRPFQQIGUi4
WfKNU26i4Ku/nHuTh7Vx7EiBKgBhHI1YAPGpj2aq0TI2OofIpLgNqgU06k4qqnpraL8z1bAV/nwf
tC8HJPxSSEhr0L0r+Rk45Ml7BV892LcxKIUu18eLIFCkJ0DMDqkd6hSQ0lIVSQNirXNn8KmdCYKZ
v9s5rntO0ukjIGywYmT5yRPlqqPtlyV3MgM9obb7PotzcL1Thwio+BwMV2MgDnz4H++MLU1t6NRi
nkpgLAKHY7PVCnlgOeW3nqeuJmtAi6FIDoZFV515rKeiQaC4IReFvtCBFfCj8Xlq+lLPChm9/7W0
t6Z5W2w69evJntmKp54raNKgshECugrd1o+GBJ1IUblI3YPoue13ZfnSi29V+zI63/JPv957J9p7
AMIzUGtgyBBk2z9JHd7ti9LK8TC2iycK4dLRrGf0tOwaI3LUX0d0HbkcYdwzWH/P2D0Vcby3exRx
TFXlEcdgOt1h6+9Tegf1Cr2OvnwiTxChE/1KP53xMiffno/5+BglCvw7cm/BUqMb444IfesljfxL
5iQefXXKR4ga//reTm0/zGz+w9KRP6t9qyJxsIQ4D+SbSeu8WmjenhtkOIFiwqt7Z+domRRT6E3R
wY4cgJSlW4h5J3Lv3Q2oyGfdbZen50j0ztzZzyPk3WLJbfnXMxSoiAz5jVbPqsIkb3NuVZ58WUi5
MAsCFQrIPn7cAQt0ww1TE4pXmyClW/qwVimDQMIN/VLcL2m56W5bJJfJOdbFU0cRqpP/sOt+tDvU
ORlUZLEq+6+F2ZniqojXv14dJ/Qu8Nre2ThyI8apPVUR2DAQsUzcp26fZ9Mu2vWYT1IP1GYyBS9K
4mfFa51eADSf/u+kte+v4Gjv1WVIPFLj6S6ue1stIPBpljQAoANTsqb7S/nx375N/168qdu/nX79
f/4Hfv6m2lmLApCjjz/+5037Jn+7rV+/vfX/cfjDf/zi0e9t3tT1a/Nff+nD3+DL/zKevQ6vH35Y
yUEM8934pudPb/1YDz+/H5d5+M3/1Q9/e/v5LQ9z+/bn798UVPgO31YIJX//66Pd9z9/x0P7t/ff
/tdHh8v/8/f/URdvWrwe/f7baz/8+Tulf8SYFDvwNaIJHf7Mj+3b4RMS/QGWa4iBA/HgouYPdc7f
f5MKGK4/f/fCP+Cn48M/yKxCNhjLpkeUh49o9AfGohEbH1SncEAF7Pe/X9iHt/PPt/Ubaom3Ssih
//N3TG5ikf8zhoF8TIwsl0K3D0S+IAuMjjYB3m+um0rslQVfRPWgnZ6xK+NMfgXp1Wl27SSyCHLi
GgKFXi67clPESzWlxeF2SZy0aDMN3rUbz85LA6F1bxiTJmjHPoNYplc0n1UxTNBUi5mYnS5BF6Jo
9GvJR+rchWHhgA+xGWdh3S/+hGFH+cKBQOWQCiXuhEGthfucPYaitmFWUzFO914vIRJkwfRlsmmx
vsH0aQy6sjaS3cXAXXAOlrQ2HIcbCHTmqq+8zIt5cR1A6F6klFWNmyhIii6pUYZ/L7yo7jaqhFj6
jpWQDbukgXCC1DAXXaWlL32S0WkhYhtGMgc0LYb0yNUsCalJypj0u/KFDVM78bTgegm2mPAKyiem
3M4Bs68JLb0n7TxFm75iXnHVjY19AKdA3G8ZGar4thM2dlZ8kFBmx1sPnLUdxkBum6h10kqYoVq7
csK11Jz6Y+LKFkoV3dDUTTYqcHRA02oGI2cbQ+s3qhuonbVKd3RDZxYVWRt60mwAgwgCKEUNJGjW
EVCaOPwHXfXoAPUddta4aiCKVyz7jgiTt0k5tMzZ176ArwqIXycaLHtfUXFBz61rgOVcdaLhowMi
V1csvFt7dYC2ezYTSnW/L1xW1phcLJic7ufWCYvbRuOzdV4QBq2WuJqkm/gLlVhcRnbNtRMLxK1D
q127bkg8ewmDhmELMB4dHQJ1MBOCWsc0JkoblwQysSSK2m1Dva5JUWrrIAEdTOGyilVpqlT0XWyy
Ze47u4c0TX/d+VFPNg6SPfCI4numrR2QFt3RJl7mFWhmqMnywoA3u8fAqg94WuPTNHZn+RgEaDwU
vipf2ioeopQHkfsYLM7kInkK29sFEqZd0hRquCS51lczR8KQhCL3QiCJGGYTRr8NwBiF4ZA4oXUl
n4bIcLZzeFv8CHlQQsqBhlOU6LxgzmVeuhXK6uU0qczhfR1sg2jGs+V5E8dZrwJygzJeB06U0gqa
El3Gcu+3Nf88la11V4NotLMCNWaEYRamBE18TC/ka6eZ+m/V4hcUXOFEVViuDbmlrT/IFCiWsUww
WBEjwi0JRRGPtsEXGgPklnRBETtpHFgpISvtzVUaRXmHPmjp452FBTRVkqjhEGZUZcFwXeirgLcC
eedrD5ufzdSQHxVEc4PEKymktKAGU9uEN9bWGBcZkHfrPiLFuiuQWsTqgDKrIhBAXKpp4i+1PhTI
424ZLEqzQhQrrx3jVzKFoBauJPe6NdHwmInKFeZeHJmrVWhG9GpVBerGSoJkG4LZ9XIhg757LaPO
LRA7UQDRWhjGwrUrhy/M7CuxdCA4kowWXTIvLOjWAeS4xs0yxhOQ8HE7RK88Mk28J/3SmDpRjqL4
H8Nesyur6z54GI0qnZscWLL6LprBeWhAuJ3LJotjMzRqpaN6zF+tsWbK0yIfyFglAtVN/n3q4CWw
sZYOtI99K/0iiwMSL/5NxEU1scyvteNti7Fwq+e+5pHcxiDpZQmphl7fT2TW/ornJhcX4TKq6guv
ysibkxY5VHdfcQ8aSdqU9cHlMtM1xQ77E94b/iJa5mg1xa5qsqmn82z3DYzUKgt1L0aehj389yqX
jIT7Ng7y9imHEifbQG+ex9eCygFiBu7gV3MieKvmz431PXmHrl0M/t4hrkDeQXLgvXaTS4fwORTu
4G4PrrcBfXBERFkkpQmj4ntDsLVAbbjMpEwgd06ChHB3Anm/lq1ciYiBvrxsS42iuW0YhJhsp9rd
IGX0OpTCfTEW+fC9MT6YdWM6sjuWB6O9RUJHX/lCqihbwCYgVqOZDF15FXX5Z9pQp1/PNh/d1Lq2
XiDC4Iw846Nv6+uoJbPdjAE69A9xNOpoxVQADV/LbHEfuCN9qB0KQH8ZzX2UTuMEuQpYAMYeU8eT
TirXK2aMooT5JbBcFpr1kPsF3Bh9DRwnrWtN4ki/BcEcVy2mclhX3bXM5c3G04t9NMrneh1PDNoe
VVlz0C9Ygw02Rp1A4XHkU58xtwLmNgVtcoiaDfDn3i6vVcywkLQDhawhb+lLDvBitC0N8cmm6LB7
0hr0ZHrTzwXEQ6ahQm5djzJfEj9gC2CebZOr9ZgTpDXoWGAaiXNVf+I1Bowznwm9dpidio2tcXSk
ndRFsZWcdd0urBR9gGgmZRlGYbzgivZsZAk1beRtPK9efjSQ6T0A5TX9gnUsejA7CLcAPTDK/Dej
oXZJRNjk5R5Ewu2VpfX8iCBWVesaz7G6ng34+lY5Cs98SByoWfQrzhmeteNgSnO/NDpaF12n5MYV
SOPhAWsOmcniQG1xLyvXr7DeIBt+I4OBOZj4ZZhUrR1j7kuUjVBL6Rj9MUYliLoEqa2XAbrRz+ja
thM4XXQR3talgYxT28R+te6mwjzMTV94wGkKeW9KHXzhHeq0SecHfEqHcgZ2nC8S7yicWpqvCgZE
zSG6CfiqQgz4qZW6GpLaBTJ95UV6+rq4uYzWLsm9OxRBRm8/tjJSK4qoKliBRy/sLxBXTfomBq9e
r6ERbsB308XdJF7ruOv7ajVEUE+AxGoZNPZxKq0uNxVV+bdFEV+ljugxAUPjmV4UKJfLa0xudeM3
NYX2B8spXqnhblCDg60iPKvHwDfJyLqhTQB/8+K09EFtJ/Tgt5u+0UOQtaUnwaFRNLS+y9lckW3l
CxGuI6MQ+YG2I1A3tPAgud3XdgqToJfd2h9Ih2RING6GPayr1LNyAuGtmEWYNKpu66Rq7Ihxrigo
XqHX7agMHMBabwutCPoIMateWneZhxtat2H7yW3mQd8TTnq9oZ7SP+K6X7oVk26eJ8KOs7OvbCRq
5EGuDFPwcttghXwgmNMZvf9yD5mlOX4VcorB1ObNVN0upQcOIgEVCv8zet19fetGTjne+yWiZ8jc
2UabaiYr0rQIBfiGR7pV07gJFG4DlY6YeKOg2IUOL4VfpWYpvP4y17z8URAf41VF6YQcY4y0BI2y
0S4GLjo1XLfaWbykqwtgkAh06PLkgKLVCZjR8Su2xpG45552PUTopai3ug9Ad03RfUkR+UBglywB
f15qcAIiuoI6R1h4I03yIo+cnYeVFSQQQ5qhKhu47CWqogi6SL5yMQ7hBC1i8BjRM5Su2+i1zbmH
kRM1MIVqpyIlgquGmAQHnL0KjdE3o+wxmJzn1LwiapmnteC89tNlZt2XEJnkQ9gtFTj4R9DSVbUF
CkkFuVySgDYYUNWlWl7gEVH1NzF3mlUZ6hzMEAQncePhua49wcPPwoJSFY6JsRKxlSV+MnpO+cOb
mGk3rWnQ3FYl008TuhUoMQs18YTXTeWuI0xW/uAxIoX12Hk4lQLMjEVb8Fe3RbYAKvyV+oFtIR+e
g09UF3K+Vw1EquCsR+97WLshEqACrC1pGLRaAPZQdD1IxwTO90LXqoHGerBsi8aAlTqQzNSbyiFU
4Ayp9OdZuVKmjqvQ3CNayjoFypu9DmJy3so8r02iRDjqVVmXCFMZMSNguCowKCkh0eDJz/T0X0rS
r8Q3rXr1Y/hlin5I5e8H/fY2XL22x7/5/2Kejhz6v0/U09e5eZW/7fr6VX7vP+Tr+Lu/JewkjP9A
mo6U+CCuAPDrYTrx7xk7/eMwUecgcnUPCmk+SmZ/ZewUf/VTLhk5OTQ+Mdz4z4w9/gORfeSBktQF
l8uhvvUvZOxHqFyMZgDUDKA+2pqHqwAx2seqlZwM4nCI/K2NqIZN6RbqxgXX7rTQcE37qVgPHhUv
zGHfI+sWt6EzzRt9GAHv6JK2lcmzGHjvrTPMCgt3Lr2kFRHGcpslv+2ZmVJqyt0YmJcaFD7fYj7T
HZpT50AjR4i5v90GEikG4AiDwOTxjCIHzbTQnnbWi4f6UVE9wke0idvZiifBxMfreZ43vJsHN3V5
K6Ee0mI8TBXKbDn47m/gAdtNTafgsiOTt3ecAwQhkpOPDMuM9zqq2k/T0j47dXmmmu19LIzi0iFM
gTkGUEejaIPyzVHJ140q0aH8gSlj18HxTZl+iPpielGsg/pzrCkCiqlVr1DVlZ/azj7yTjhXsqDj
tWhk46G4Kctb4zTtU9ktGDRz+xjOOQiQRxUA7Lxx18Q7yYeXWWkPEDtuXgncPIKkuZF3QzQqTBzP
ss8mJ9xpHAZINDlH9KYGoBtZLdv1zMWzE9R5kYGRALxtZPYROHpiKL/+X/Ml5k0Po377Da6k/209
yu/wb0r+f+BVPLzh/96rJKPGvYj37uTwB39zJ57zBwp5+A9tyEOLx0P97W/exI3/QGspAsTER6YJ
XwKP8ZczIe4f6APhLwBGApkJgCL/9CaE/QGUsAfJL/gh/EPd7l9xJxA9/FAABAkkaN1cTApDXR7W
0HX/6E/Q8xXE8dqnGXv1ru/8VRMTm1REOPupj7YcwxR7HqAjDY3YpLMvXrRpDm0xd1qPQ7UK/Hvj
3U9IM8uoygYwP6SumNMlxh8YiI6RT8Nyj/LX2tHNXjUX3ZBfqtGM2OQFffaKved+ouS1HoKtO+Qr
TwdDNo6GPCn6vTU0G5aLzt3K0Ev9/ivp9MW4NNVOagwDhFQjLCydYa2rJuF0WIVRiQkjyIoE0VuO
kR8JtARGG0VaRZ4qszEvSQr9qKQrbsrai1esH3f1IZSA7kFQXk+R/uQvn4QnoIEQFPccLerC2H1n
yB5Q+oRgKtU3HWYcKwVN1WHIurH3EocuLNGgkefCbHLdbckAUjXI+4V9veG+c9H1YHMxX0xodAbe
iiUlMcl4UHxXTQSVrPLKYlzZcVOpdx7w0bpwXAya1kW6eOO+N7j+HlJXHNoMssi4tRiTR+BKyNoK
iCn1NQKLeWWHH0TxLGp+jNxbsUVtlH6M4u8cUd4SdCCtWOJPhtHrgXYA7aLYvOnzn/3/q8oPHpcp
CLYeRUY6OVGxjn08FekD6y4Sb+RvvAe/Hw0wCYdqTRWWT6Xt1h3yNinLbTRHGOSaETFi6Kq7coRo
E2T0e9Jcuuy1mvzPQVD16I6Rl6X5WsZTRsIrG6udsZWHas5Qg6jb/ZqPi9zUjhgvQKjfX4+LSjzp
P42InPPARwEKL9nXSKkQaxW+89DZIAuL/InKOqPCd1fcfw7EslG9vW4wKQC9grDfz/5yGw8L34jo
QiqKUlC8qwuCYkrhX0xsogIRtnflAYg5G7tmlmUTnVYcXM2KjgjNx7cur7Gild5PgVw5qDZ4WKQd
1z9oCcG9CJyfcYPAVqxppyChztDvJ/4EjSTQM3h5dBUgq7AojXRtnoV5xeq00mSDUSuQRKBKEDvF
hpo5JTPElpGhh2DZxltOSzBt09pmkwYdzkgyGyHqru7GuAkSHgOmsTSoxM0b0kYrl4mbPCxXYWXW
jaF3LkNbKbpnwiaOti54ReIMBBwR83aOlamO/K2LBDkJyV4YlpYYZyRiLftvvXrowxV3nnKQ8Lhs
2s15vVIsj28p1Op26GOklYf8YiYXbUSTsYxTOX6ZWoh9yzsUOncuxkGodFazDdobr0HfQPJ5Ozn2
0zj5G7qoG9bS1EeNx0MJISFyzJPI+WTVcy7InkK1sKz9jHGTxaLp1850XQ4avzEmQJpd9OW0Qn5K
lmfhfHYtTeo27+5sU2WtOpQCRouU+VJOuwEcaD0w6k3DxvUw3tFyRHGgWbvDfmL2fuzK3dLfgew0
EUYPGYqwl+XUbAWfQZB145piBTgO8FUobCwUlajqK+o3CbeBSfMJStGiXYHNcJOXwc5r0beryK2q
XgLu/sgLZAeMo7/+MOXiM8A1yCoWiVX1VYbQNUUBqPWg1ThMyTx9HdomlXm1ajh2Gjo+acdB0eU+
NnZIOmzz1qHJ3AF6sLzl5IfEwJNBVtX6n5CzbYbyrixzuIhr44v4YvHoZ1/UWNoyNbT4SucKaUT/
qAJfZV3orDA0dtn4Q7KUe96A8q/jTaJnvo+YvdXIvXMsl2YAWTkQqmES8nJrGFvXszUZ+PWmNc/h
AJc8GVHNGAweTYU24nMcvcYEWRlqfA6Xa4x5r7Du4lXhmA1qMDkuHoF2SroqT8PG/Aj1sl8icrlM
9+i5gHPTGVl0x7z2oR+QLxX6pWXhhheoHxxCF9XIYFerDj6+QO/pMqKaZS7j19oXw/XgL12CAKv+
2vv8lri+RHuhuwXy+YvBrkVb7A7SkoA+B85Lj7NGy2r6oq0ADFHG9BKkZasO86ixh1I2xh4ARlL8
pmn8O1cHifR9NuPGxIUuq2udN/OXuHRShNK7vOmv7IKih6+DdTsIc60UCm1U2XJfueMaubmzRRVp
XKE1VyVL0X/qGk5TiJ3j2YHBbNdZ51BF6Y1/6bV8eg606NFcq/UjUHApCKPQmA5I/2Zs7D6jPllt
NcCGicFcdIokvfqs5SwT1rTAbwGyXMgcInA1W5m+zzc9GmRQRaJrhoCZddG3pqXFBWoixS6IkMSW
NhaoDI3jHh2q8TH3oyGL9ALOjgieSAk018QA8hxuIhBASFR1bYjgVDz1FiB5zBCt49DegbcIO5Jf
dRN9zEm+in0H5A2qCGUS0ad4xrPT7FMvgmJT6eUWgtp2Vy+AgTrsWXInl0nnTu16Gi6Kov3BHPRA
QuXIrxQMJvuiz50liYLxIL8Ul4BXUfxcKafAfuL00fXzfWUgZs74doqX50HrLF+mb2BSizLcAcP4
9JTOfrBDoX9HB+Cre4kXHI5N1kmxAhMaqk0+AfJmqMW64GM2dPzZkfaz8t3n1m1XBTKNREmz4013
27R6TVT/rEO74VpzgJAnlN2og1Kj7LaquJlQBUcvDVSny+F4ARYEnbrA7yxPGUETS9Sg3hrwMAUZ
tgvUUMwyXgxTEKEcGuuLGgKCAPsN8qnNSbSeZyhzdH7vrehI+hGTaDEyJAGOr2GDaiTI4YjXZhBN
Zjc1akPLuhLcR3NlyMcHzPHzFStF8SVgHcZDidSapi1nSPr6wE8ChagBmqceKtUznHYrQpv57RyC
ALF1b2XOEBCJsr+Stgo3ms3sLtKVgOQJUrOnvA0Y36Fy2t7lvqfmpPdKHP6z8cS2OoAKKys31dJV
OnHrIqzhQiPUxKXIS5nkRMX7kLSIKMPRxhi26atmX3XYR9CMIeEFdnV/U8VR+MJmgAPjvhkuWUOn
ES6s97+ABUmhFxwt4itof/Q66Mj4WWExrMw4QFmKdzkt1mPcGifROF/3kRnqS5SfQ8SK1bCDT/RX
zBQY8F842D4GN8QpWs2bhlTLxeAVxZ1rcXAMdJZXZFgANGffdPxQhfbCR3jxNMpq3g3MIsmqaJEo
HniX3pTbe9Lz6YXh6q8DjgPJlrmXxSV636CICu4UWixXcT+pO1xKvhPl9Cmsc5M1pQ8vVeqnaqbx
rozrKPGhr9AnuIDl22hdgTQ33GHyt85iMBXf4jB21j33+qycvBzxoHNRtR65HqmSX6Vw5BMPlbr0
0eDE1ivdZJwj2JPLXGRgWcXgkcdXHlrdj30o7KVou01M26yOPWh71M269EKSoFDe7R0UZDPiV49F
rZ9nSvJNnEMmBh3hAhRzq94vKUp7i9oXtStWWvrzA1kq9dq4sf8koOa9Uqqy4KpApIyuE8q845yv
3TkKHkMZ8zWxyt2im0TTrrME84gNYqs5InwdV8VdXIL3ZUE97orpbrwAMQWUOurgG5j09loOz9aI
tYjulq5/4cVDpxa08UAle1XxFgS2AgraKIlsc9+CUSaHsGMeVytmzYOIcvTPdT9ij8b8kk3sgaAJ
mS5Od0VyiwQoj4AT8CHeaYR46yySBgnwQuJV4aXbTfdaTSlI63/GhtuwwsNt0fS+FAUC9lp8K4SB
RGYZfKYjYP0G7FZ6Gtam9G9zZvt9YNgl+GBBswW97Vp8yst+uHWAtU1yQKszLQj4Yovlf7J3Zjty
I1m2/aFmgpNxeGw6fYp5kiKkF0IKhTgZ58GM9vV3eWZ1VSqBQt986IcGGigkCpBSGXInzc7ZZ+19
XoXlvrZCU9pWeQXYwHiIfD/6kfhJRvmOY/B6ixn2S089En/w2q7zw+xN09U8LXQHAzy607JOdpg+
bav/pbv0LS5NSh7WV447sPVws3ZBoOrbNdC0IXFLwxT7WqdFyIMSxFfRFMpnDlOK4tExh85qtqTR
iziMlvs5L/V425S+e57nIq4ewnjqU8Nz+1GJYsDQkmXnkSyUvXKs6FZnW1semDoM54u3sGTUHasD
L/10W8tluavLkqT8tam6pBm6mjejidNSDy2ZTSEsSSebMJFD3nCeFiubdmJmd81cGvqoqHFvNjN3
Lp/JNP5YlbbUTvadnTY83+wn6Irv00yKx+YVV/1mTdPNvMqSgYSfL0mnxlNvjRmO8toW5XUwscPK
nITXmzfLNvV+sNZjsDkfld0fx2UIU9zGjEyd4AtNcYXErr/lnVx3ysrj8/+YtvK/TKeFXvz3gsp/
tnxgv+BU/PY/5BTXB4xin9rvQSLRxS/9X3IKoFUAzRSgzPG0s6+LX/kvOcX/zSOHEIAYXdf3HOdP
4qwFT8X2sIvUQsrB5Ze8vyOnBH9hCm1kXvB9qHP2EGId/6t/qCtsMuX88BBW7mwfR2li9ok3/VIu
WEw9aT9AsojnjXNZcHyb+aytWFg7d4i3H7kV0BK2PNDfho2w4svNqN9GU6j7TazW15m3rUtdVajX
sQoHfzfNlbrz56CIruUyj82OxIiAMWszWu+rbxWYiSy67WRp6NJ3gxWKGJ1ik/1O1kv8XAm9jEnI
LEvvIr/byGYnH9U7ZirK41e7tOgBDBP0l464tpGssSL7mdd23qR13uiN3pT7G3hSlp+3rRo6JmQl
/4Ww7KuXEOYk3MWWoPPowGsuxutlqdJ1tHWVQpdFFLGe2w27qB/slRvQmT/7qsz1Va/qttlPXE5k
RuWdYGlqqJXKb616lMfQbtdOpwrJgY3cynKrct/0XtX+/NMj9w9S7s9k3K9cHKKucJHkYPN80sM9
cnF/lcVU3xt3C4Iz92l4X9uhes0yHff/jZb818cljpgV/G6T8uic7b8i7rFs52V1nXu11p6XWijI
F8Z9mYrTmpuy/G8SPQL/4hT6F+3HojysmmiH4cWXFQtkxF//Vi2j4iwrl+8wgaNMB6+Wb20cNt/K
OJ66kylRkK7ijip5H06B20JWFfEABmhGtS902V93uaYbMHOhvlRjRNxVwZc2TB+UvZHTveX5FrfH
XmKI0PXSseoznyMbTGTLomtmqbNi6stwMHGDjGcv1/HoJd7gIYKXo9ZX3qhbBpSNxEIIC9ATlltY
84M3O91r5G8lVPA6eyo1fkhgpMnZWCOtQcfpAglIfwgQFb1kyuu5LUbfawiVNB6cQkSapb+Uk0lg
YQjckKOntisyVtaewOPGcw6i6pYfdsOMcePZqndijCqTtJu/FqcJHvC0mBHMbiiFFR2FkOJjjgpx
pUSvilTVS23YMQc8F8/7YdJGb6k7AN6woaYjnrbdVcB792O4Wdx9xtUTigFaWD0YtEMypyitJx1Y
2OS8XofH2G7Eg27bKcYVVHoq8QwfAchCjQ6Rr3l7YDZYRjC9IUmKoXCwXgq/a4Yksz33m1PkG+EY
dbOREmaNJamPhZUR5r/VrftkDHgpZHwRKj6ObrmbvGYSN8HcrNigVoWgILKcBF+51PH16MrIRc/1
FxrBuKHMH8O+ZRzPz3nl99gld4K3/8YoBq3narSWlxFwME+4D333wPTZezXwClGSjYu17dwqIseu
aKC+d7XfXPbCk0k7JhpWb76arYiPgohq/dznmVui9PUYfu1ltv1k89pIH7XjXxaCrVVG/lo0KBCN
cSMt12upzzp2q7Vp4XnaQlmoqyLNTV/2x2oIAEBCms6S3new2/2C3Rf8Bj7ucw3490FsUP1R+NFi
ktVCHeVtRDa96vORBWeutQhE5KkPUo4+c5rJ07qJ4nKFSiebbTcZcedWzHiv+nKscFJ4VX1lBg1b
Mm1GvHqR0Z9AFvurxlbzvtez+tCAoq8ln6Kbhv5Y9TsmkmWHQAxskEjTUKiT1+nDkLrr+BDQokQ7
0KS23at2o6x3FijCdHZFdD+jQL8HfMav0rKQNaM+jsudOzp1hFK3rdbR5GNhJWJYZsJWy5xvg5I9
ClO77EYoOLdVz5s9NVRBHigfEXNbubBWq23TDE1t3MmIPM/DrMLoPAdm+Ck5YFoSUVrlpMMsxk8I
OtrZt547vjisn/sQiwJwUV4wnYV2LBQWEY4CxKKRH3yLdZhmG1p4EgOX9PtoWzs/HbYge+xk4VWn
yvRrgS5PajC2KqlNkgflPKar20Xf8UHIW2vbtMM0oI9+ak8E9wpd4KMwXT/urcETbWqPUlq8W2NZ
JFJJvK6B59WfCrOMt3Qt+iebBlEbtdVkbzjMB/rRtkBQz52eY8o4yn2O/al/2vqN38ZL5CH7LXG5
pVvZh/e5XQMsyVyN4UHOIRmR0dbn723u969eUW9FModmhsmyXBmnJvJoMcSa8fyZiHyGyYPXOcAP
xk9Z1NqopGGJ7A8VuPDjbr49pG1mD58yrkd09drPPgIjAjarsrk3SLpYspnal2t0M7teFy3vrW5B
HqxhqOgkeFz5PWpqohsYnu7Rni4KbTHoYTzFsrEXDy3N+N3RY6G2a64z11zI1mW+IM+2sNarYXEE
yDF8IVI5/ZybcDyEeJSbOLyu5WYsCM+xf3S3Hj3Z4xhAI2zd8p69oqrfBZ2V32oECAIk2Sr0tc7t
JjpZm2w/UIM8cQjyYvs0DlYWALVYrbsDmilPczuRfOMFddWmXV7hDz625PLdxdu6hCnAUAmpNm6b
c5R1jnIK+xf0MDDUAmlW1F2eqqxEdFmKyP6sptn5GMnv+yEawac6szDuHtey9abXyuUhz6zyZ5Vv
5JtmgRyIqq7BuWAdB0S/IZoaXqFoEaj0XbH8bBme+WlulUt3iAh3HhN/A08lHMDVw176w8SS7rIc
WlSdDF+s0oOuGEbT7yQrQ6kNsCXm9GeNUvsC+Wu9A+76X2Izz/dgOuFrN472e5tlRK3G4J9UPZ6J
Nt5T+Dg2tDqYSJzRXgVJ7vawJeTYtzicx6x6xeJh+Tuy6JB//HVVHUbhKrMTcE4x7Evf974XQeNC
XLubooTbUMEGy57vM45f4F85U2P5ReUTud904nNuz+XzzPPOkiBygh7H2uXc76WdIXGRxJHG82IY
h5XactICmOdLn68CpsUyRZeCUZoiRZdsrhiCWCxtigs/T7kE6wdVTSQa6i3uED3qYn5wDLUkmKsj
34m/QEjHKm//HNalfavXPPtBWrmciO/Oo7doXfjyndaygwsLnV8W/nbBD1mIiSpS95ufePHcuntZ
6+DFjDL4NsPKfmlmXrqknWaYP7uehvkgCDElhig3oHlQXbaXlOyhK9IVMvytabPgDZOIEQd8CDFb
ohNZD1pe10r1SOMAyLDTAg7tZ+NsF8DYn9w7zVv2tQO2fxehmi+kpIV0HQamyNOqYdEOawPrcL3p
o1CO3OmqGB+mKK6Aow2KYF/W7IF0DJi3rwZydcK1YDepHlY5sWxlqeU+rqPVoITWYQvkC96wy9jV
jR+gL41zIzxtwmM4S2u+js3U969b7mX+TlultT7pomVBZ65U+0xyZebeKWvSw2m0zMwT2eJiH+k2
OpP5ercKfyYsog9GwcCClIq1Smw330TLoEpAsCXBsLViOdZDxerlZMFi4kNu9NgHXtkpWMurQfTN
lnGjRzk0R5srocABVtqFpEEHLr+XAlrztOXS07uOxQjiRtJQE9jXNm4ICkyJkzUPVrCpnrEYZYS7
86QQBWoHMFuldg1Vq+Wxfal0rQdS0E19Ey2xleU7bU+m+OGOQlqHpvWr8KEeoSx/4Pvh7xNlbVn6
e9aHNNHZjlY7bkmg1LW97IxqY1iTOOrKQ5+5Y592g+ZvIcpoo5XBiLGFKLvLUH6aYsBNmVZDVC2f
zTaY7hOQdOMe5FTb2ctSNeQ+JIzJyuBAKeLCKsZTNTDBgkt1H0tGsiAbTojk+VQamo98Vxaa2huk
P+QWtVp+2pQFjEhZYNOItZ8YGyxk2k9FYHM+siIn3ENo+tOtVXRFe9MO46pup3AI5y7prYgJLUs0
aHzPGeKZfb8MPtxhg9FVPfb9mrnP7tRHwW0zIt3tNm8j98i6cNdOncFU11tDeRMpBoxOVvneqyr0
9nNC5Wp2dj2uF3sDe1FObe6pt8npl2yPe2e9HoKtjJKpzhTliTdyG7bYLl4samudtJVtgn2ZNZVD
gTe7+U0VhJPNQbkZe9fBiB8bx/W8XQ+49FYYtx9SVDrfOQ2FL80+6gxKdQzH4l45aihsRmXlCOvv
8eHzfGUBZ9QcTjSt/oZsaxrdLffDzCo1Ardwhey3kZI8LRvL769IQ8vLfRVjwehIhIVwjlqYha6d
xidbNKU5bZNoWEzCajiTbI6cH3Tk8ZN119Xa5D5XN0uQEkr2kjZB+ZTBQ1Y0XgphLJ8UTp13t4q9
H4a+N0dJGso32Y/5Y94x7UvAmKB9A28aNcCnVj9cm4ibh6zzObCFW4RQj228EHZUdMu+CRxub7DY
6WPkkWCLvKXLE+Mag7eAUS7NhH1ZuQGWNurzWjDQ0b43fxbcgowuDdOORK5lEEIZTuox6rqpSnwd
2O6xmDwZ7Sy6XTBWKPR7p0LRTO04z1/sMWi+GMolKERuCCvFX+LJw1BYBa9QkZvvJqxYI8RMQA5J
x7iG0wOHhn92RRW9D1mYP2ZkSGRp1RvG3wGYBn0Ze6y4lKqGcWrtOUij/yeasVoVEyLu8D9pGBeT
4y82xGdVzuZjvLCNf2aRfv+3/lDPHPs3sLULPhR5LikbPmTbHzCS+I3yG0kAJ2IAUsQGy3+qZ374
G3Qe2gRFXiB84MZ/ko2++C1CJQGURSzx4gsq+TfIRta//aJOhOQuMYW1+SlC34n44/6Sc+IBpA9O
SZ3i+qZ4q/24hmypmDg4TCuI7RvIrIlZS7vDasLwjLeEoCYrfGhgnc8AG/a+L2IbTiWf7uJp7p8L
T3/tp6U7MxNz7jkP4mtGHPlNvLXrbR7NHYmiU9XdtiUJoqWBnl7jcS/wcZ77PA54sddpvdKlic5R
nU/7wOp5oVzsCdfCs5bjwplzVY3zDHkJv6zDykn1itXs3MXddp2vnrh2Kv3cxl15S3vfH71w9GL+
WEUBPuXj25wJvWdIPR3cvn/kjkOD10xdQrlidbOaIj+Gm6r2ckIfqpEwLuVv7BC1Vorj4MKVJ4wV
9WPV0x+HyDq7HB4wmf3BPzLj6a9CRhtHmbfegat1fVdSL4fR8z/w9biwLOXl5IUVceu4ugokCr+y
5LwHN1wxbeTrlSOHGucdObVneK6w2SsMUNA+HrylllPxZreb9d2lkkidPmZjcSOXnXDKDXqsIUMp
JN/gixnBe5qlCk/z7BFi3QVD/CVnBfHVWG7987R41Icg06d1quVPjRvtVLfrQWfezJXHMbh2bXsu
qBTCtG3JqB/t9hQ1ff9JjeBUyyjwbnsmvJ4KTAl0r9N66ooJucctpbjuQraKLP1ozrKOrTuvtMs4
CZruGHd2lW5dBb1Qek2bJ9g8YeIlN3G39VO6CPETzju4XkdqF5N15tGsPmwAjU4SsOfm3C1efIwG
azyioE3Xq0GaWLw6uArqVR7kqttTqJoIpasdP7nSUmk2OfXBcR33OLTTxZMC1SNY4YoaZzkvAMmS
pBumN26DhhJcaIuLIMR6IMbgnmnvVIPfYmYPmQpDflfXCT46iQikw9fYbQbcowHKSphBp1cDEk0O
XdZOmdihgdOuhCVg2oU4rxtimEihay7T7flEm0Zpp+Jjs672Z4+lci9+kM0HRVKPRemXFXsZSFY9
L8G6L6Ds3zq5FCeibEH0Re621+ywpjq0J5ZoNTjKMPFPlfNWyMIct2pd3/PV31jw4NF9cI+66dRr
5xxNYh7wP5XFkSljxj/EjMARlnvXeJ3EBSSyHYNvmXgusBiaIv9347vEexC4zn7WKqCwkvqrO1JG
THOhv7duIV5Wo77WFiiWdKR354zrtczXZocT2zl6lnDuY3/M9pPcrKMKmnXf9YV9aBs+onkNnNth
0CQck7J0CjRwLSDDJDThx0URMjKXy+dB4YOG1LGjfSaWNyuYzSeEmj7NVl8dpq4BXdLdiWghJ3Ut
ouMDp37rosneK+a/r7yqy01VRfKxKfTnMIvD00Jtvg/cy9OIgcm71371hEMLxW3WDM/Kun5AQ89S
v54xnNZKL3cDvvPlD89r0oLIfIZJ0CfKlOV+9tbwY2D7y/UWLT61XzB57NmYy503ZBAJjrbnG/pY
be1Vbrm3ZEs0KzZWNQ2pDuL2rqDAvy4KNoLTNo1Hxs5jAqL33VLjdovJz/wYwo45ms+W7mPfTwWY
T6APODmJqDIy/nAydkzF/HlHq97mq1Y26tqtZz+RznboZf2ptnzBAiBV0X0IC1/0VbSgoN6XHT05
UsZSvw686ncdqGwFDteax85qb7Fy+KkX5e6Zq6zIEvrvTO7UBPIgQ7990V2A0RAivD0WWc1YsnL1
nvumSCj9rtwwB6nbyjmZBcedhNk2LCFy5T4qrc/MUYJrUzfVi7sEhyZW0Q0Kj5WEY4dByeXRrbui
Omog06zL8ildrTg/e36x3OSrHSQ51pSj289+GtfruzfM3Fj0A2dv2eKD47gLzS9PUMEEZCdxVe6E
BFBHMzS3ZVAxgSmbY9dM5SH22/egHr/IqTmH8foWSnnn28VzYJUxSg5Y4iFog6BMQHqX3Zrr/sQS
9m9r5m1IY11+A0vGD+t54wlL3LRfvNnrdznQ7ak3nJSVme62ePHeLHCJfS795ooK2E0gGfoXzIvb
V/YtR/tqCzSY1wLDsawTKoHpvrhyeIvX7a5W8X00c0CN6/hjHofxMLvL0nEwMogvFKu2Q31nLN/f
5XytZymm6zkkYgZf+qPHiABSj8W5yspe56kvUq9G58hbY7i243Y3wWil9OXA7nWx+Oes4m60vCh+
QhfO72Xk+emy1tGjlJeeY6lvljqXyOBcwB3LcVRz8svYfu4xRn5rDAb/hLl5iCmozABP2+E4lUJz
2i3ydctqfYWH2JAThfvHnspsl0Vh97b0XeunlbMQ7ILYcHbc3vueOX1/cIIWrs/MHsAKncKPrpDu
/UVaexz7gu6LQP3o3kdrkTtWf7t4yq7UBVbtVi2q67Ib5IPOsncHD/TVmHGJBZ1+zEPHe7aImzsq
bbpDPs0iGcI+PMc1k+xoFsWXgZylGJLUs77UVt6fW5FpoNRWnMOB24VzGfipEuLIg2mnVSf0tXBZ
51Kzxksh9Tj9Y45U8K115cPqBPZ6oKwyJCk2U3vLV4z6NIdb+4ABd/ns1fbr1PFGaQwOu3KVXZQY
6MdqyeUB4TjfszbS++TC9LA2YhXFrqX0DCFmkC+HkSIi6WPrAiT2wRs2E+7B3huv0TWz28CV/V0x
VuvTmE/67Ez1kBYW1uetQUjddR7jFzfW1js/o2SoCRzGvbJG4V0O4XOdF5F1iPNtTiZ/3rlidPck
S2Q3BhznWEiLBly5KEFJHbM5YRngo+KlYI1O3566tbkFpqVFD2WcX60+owhrLWyHtR+G7nfx6304
E0LRrWOd7bEF+19nsjPqxEXlppF1sMAT6/ijdUd9om/c7rqsLxDZI3OlR2d8wRy6cIWweIztRWzN
UY49PKwD1NNJ4gVINS+7OBVV4A27kjC2rwwJaQjzyFE712qiYwdNgvATWfi2ERlhXgIrmUFqP5ux
YlEPhLt9IyOVfUgPqfa5yC7Wl6IP4TQkyg8ruMKvY7kaFDM6MvfQ5qW1QyBoj4jI0Se/m36OnvWz
mwPvWcVZBDgOXFhw7TeJAEr9FsNl2yn2meFYizm+G32G00yKos8mMPj/+FXripUORwe2i4qk6J4Z
VoxH5p3iMKy1eWKTFKANGfH84OuuYkJ9sLexii529xmsE0LeF/R/M1/4vbCCV59a8qCFnR2aPCz2
RuvqI2pMmEaEsJ2XjZs0DOr6hDWbkYGFgqXZ0/6pRULDv/R1gCxJsNrjsbX5bpgf37QxlVhDb64l
7HHzJWxZNR2W5Y0vzHOO1wDFwFq/VbO4gw1DkkNWPlOnPI7+cJBBfwfn9+F2MQOK9mmw449W4g/Q
/jszmqOFBHBSnXFR36IXdWEbZfiQIWXtNa4pbZqJkQJg3DRgsveL4DzmAXePzvWeg5DRgKCmV3YK
LYz5U5rvmp0AHJtqo0SLoUsOWRFMT5senPiUlZ3qz9XSNdZjF84ifLTq8h1csnp0LW9+CR3fW3CZ
MyJo3S1/tHJk0dCWatcRt5Aa7TXPGfvlExNrky7DHF3hZM33yihzH4sNwImh8GWgVWbBdWQCK+DW
y/NU5JZ6VPYCMcfQ4WJcGKunfOG3ELWC22m7tVVPoldcoUnQ6LN1UXK7NjaMoJVL6yE0XcByzmU2
dwwsyg/bH3Narq7blWLs7gpyN3ZeWIoH3x3HfdgzAGy1Yxgb0y8eoYOwNOsjifIhn6e0sHovoLTJ
uowXjk1yCjd9capV1u4lOg9KCV+wKDl/uHu94bqaXbVzolzfNrPPWrHyLeh8PoipZUjYbvhk3SY4
ggDpnbc0pJnjinMe+o3LlQnEk0SgTdvljXn0jstkeUYcIl8DH8op8DJyzCKMdLkIr1rQaWYR4Jkk
QayPxeDeMBZ4CIbF7KcgH15ta/Sehvp30bSa0nZzi9tgMJCaamgJK5XNEbAjPzOiyI6dHZv9Rgl+
H+LPuy0c7R6GhswFIRfSKQBAHquGx9u4Sp2XqbnI6voWDvwxFKtz48/KOqveyFv8rFhXbdStfcCW
HaZ45do8mVn/WNi2eFKLrVLgPrdjvpqDaZaL1d4IXjuVZBPbPpAmy0+hC4/ewV8/OZuqXxctcUTP
7Cbx90rZ08vIMJT2oYn9yx+AepiXPv+oy/yxzNxW77BOsN53jE1aOJwIlnEC8g4a/OJ++5Z7fnzn
WD5P25pb641oiQBN8956G7uIYOxG8m1l0r6CMYAdXw0Nq/ROddS3D8M6hrSRVf5gVBbvOeGaJyHM
TGCEbXZD0IeoxYH+Pq6OSavZ4rHbbPIK+77pXsUsSCKZNedQQvpCQlxKV+yUyLzPeogcYoGC+nkd
NjtVxE0eZqYKZ1Jm6tuy8l94GC4s/LzZV4wph2Y/9n6z67Q1nOclK/ehvXXczxXfb3GZDtF/+Je/
C5OTTOt7fOrR85j31IRuOUVvDQ/G9aQiYlIoMG4XL7R3HrOulwjdcxcu2vqemW3bTe1U/nTmIHoL
rK0618z2Xv6jEw3EOaaxpBROcXm7WCHVZ95JxMrZlaH9zYkqdf0fS1iZCqFDkOYUryd7QADf8ljf
ASzeVeUCoc8ciWqhfKTtrO4c7Wx/UCh/y3380jX876/Wv1+ywv7/DMr/izLE3AuN8++pt085wt0v
1Nvv/8I/bITiYhZ0WYDiE2nMGpx/cm/YCEXo4aAlqtK3yYf6l3D3m0twRBhTcMG+2ZiP/yncWRiZ
uTKdOBYgQaFPBuzfUe48B3nwV64ouqzzdgQ/B9Ii6sWvXJGSWzW5Qfw0DKFpz2M5R1ZibwvL2Ytc
W7dbPj4P5Af1ZD9L2si+F+6t6LzYSjbEli+WCvE4NYFCXRuJ3yqPdBLYXDAfhzkhrvGm8OE7rF2e
GuKcEkDSqUuLyqg3W3ZiO1PNbSFRz3TjpCOU2cs6z6veu0xoIkrHovm2BU3OO577ZrgZKE+L7OgB
62Gmqx2zZo+xMeR0S+w57eQcPLdo+35XB+7o00T2vevsOjkP27NiiCyvc7D83bCSG6IToTZ+VMW1
FfCWVuXz6OfBeLRHl6QkYn6Yn6nJpTlloENaSl7iMgCzaZj5l43TvKnFClED15YhVO46FnN4N6t+
2ovrvw1BOdzVumk9fimDKVhhMrYdiC8MgEvKZbCzu24cDjYzvBg0hx1KJIiHuDBcW1Xtvpl6+xRj
G8aqFFT1O/Ol8bL42eTo/dkssZFjQ/nqVe7widC2nDF83nGnmWwI913OzJuYm77ClufzeTAU7+Pr
qsTpDtsY4TNf3Kx+FxmxNKkkt2h6LZVS8RfXtvovFZdEnVYIPm66Fas8gyMRk4RLQryy7958C0l6
ti5eo83dyaZ0NvJBldaMI2QPPy+qlEHSXKVh03LQ1o1X34yhA1BZdyPh7wOJEjkb1Qfqs8HE070i
UXpMR576Iq0tDbXRMAm6CaPZBS5Rja5PgEG+TtfBwdvScqe2Fx4NvirMo8xKAkI22S7gtJesmwr2
8VA3NaNqq7Vo+Pt49TIkOd/gpOZOQIfSYgIzbpHIk1p3eJ6c1ssa2oip+HAaohswc5q2T4BSBySK
bA2qXaQsCAWG9bVKJqWiu9FFpUxUbMUM/Zxq5vgGH/ru9K3zgN2CqkAyxv0RTTNjtRWRrcTjw1aq
sgndJzWH8G40z82IYaUueQNYMrJkXo0tisF19mWrMRX9zBHJhZW4KjDLOS9zng5GXrrudgZWhPKM
N7y+tWQdvefRohgH29qfcGG1Gymq2BPvpWdInsnZUirwRXAc7JhNrW9j5AW3cdc4/dE2vcoPLalu
Yh+SDkJYKWQTeXaEuVy5TaR/bAH1TXKhkCDIw7JyjnhzCgaJju+IM3lt29Hrq/l7NhfhS2FKmAcz
NfKRYQaVqRVAKuw7YklrlARrKffbYumTi5EFrwdoDsWt0HcR3VV9aOq+OvmyHhkrRrl5UWoiYn/r
3finTd7AXZwNZrsNrYj4mRGk5pkkO/XFXgvUHq7FZduPblF8VjZSalqgfPu70B/2yzR0487Bx4OB
hgS3m66thuGpUxcDmRewZHxfRW3/RSCJ4rUZVu9L0QbV69AADO8aqT3cyHUQIlFkdvCgAppnuKwR
Swt7d/N0IlDoUx5nfnZHyhU0yQipeTV2ZdQfDVSwPsgoHH2wx7Ledk6P0+TozPP2s++8Vk83Ygmx
vh5Cr+6Yymetap7sgmltsvS1+pYtsrsPpQgA68PChDuMsRsZfPPS3FaLn5MjUUwceV47bPf5XM+w
RNSHxPTErQexm40TyoiI8BEwSYcca8FGpkeEqcDag0htSJdRNmEGZ6vdlFoQSNWJIAX+nGZmcPxV
M5jvEzL2NEe9j9/wexxV/nwI0G3fgaDVG+Pw8LuNEPsUgEIfvEnawA+aCIuHTvTswaQJHfNTZ3UZ
C+hkGb8LW7Ui7SjLEBBxLy5UNJNsefwrUmO9bO2pvQZhTk68UiGKrOfjoLccc6ana0Bkdr2Yr3PY
8EqEceEyUCBxp03dwOB6ZmYWLjR0HgF17uTDc2QU4EOiRJyZXesAXJildlDnO1t97uMZE5stpujK
u3wEiaDFMXRWzuQk/zfo/GPQ6Vw2iv37Sun6o91+KZR+//1/FEq+8xuDw/D3rVGX/Y+XaeUfI07P
41cohmLIfIdaRFAO/cMgQHFF8LYgpuGS0xCSt/CvSsn/LSQD5vf8BifwQVniv1Mp/SXGmUKNzQaX
+s0jYeb/sXcezZUj6RX9KwqthQkkTALYPm/oWbQbBMvBu0z4X68DVodUxW51qZeKUEzMonuGfI+w
mfe791z4QsvX+5lMH8ZGwstYfHbHMhTWM4/7kW2mHTOlew7GnFwvKBB2bhCA0m8EKBHTSOaMxgV1
XuGwISg7G8GeBqNuitZZKNrp5adD+Re+918d6T++IOjWwF8gMxLEya9f0Iq8qg6z7usYS1FtgUSx
pXGLvOwZGHS1t//7T/vgsmdqKCX9HIiCQjJm9D+gVPp5VArQJyHsSEDE03P+WI9ZffvPP8WGju+C
0sXz7n446HE8ZXZsUTwdTQ1HrUj1MS+9/jetI8t3/dlbv/wtNs5pGL/skXwPZsfPp9bHyhl5FjbS
GorCrqee4yrg9X0opRuds9gIoEzW36hBmX7z5/16ygitLB9su4hM0mKX8I74/fJ2l5QRxF/xHw1h
KD049C6C381BiU7DUWmDISN+l/XfH8mP6/z3j3KwsLDKISvzkas+l7yjGhRIkup42lF0Wqh2zRsr
mu+mXfzxhPuFJf1zBuNPf5jPa9+i/dCRrD6QHn89ogGTbUzaTOSyKXpipG1uffJlkwRk9Pd/1nIB
/HLqKHDgIxxqXFDYOZa/flBqZhmCHwjAkFnnhkhJsaWWhmYuWWLa5fVyDlQ4/aYP90/Xvo+viG4K
f0FN8TzgefTz9RI6PRnQHHxcNijm6lApu++iw+L/4z3xPx7Fv/wcXB0uCiD/NT+4Knq4L4FM+ZzZ
iatnpA3kKiI6n//+EP5pC8jbLFgMHMt/TC7KDx/jpulktRaUFCcFAR3XFkUNQe/sE6jStXIu86ja
5Kmz1yok7qkOXC6HTPbH2awuGUQVK4EWaMv5h9rwj/564aP8QtKxqbH9cA31iVtWYN/iVTq75VG4
6bSCgfW7C+gvrtTAssmYcRQEpK8P59Kc08LvHY5xMaiB97+o4ES6WtfVOgeY+zum+59uQ441favc
9kS2MOd8+DgnCDPDRyuGChhBgXH8V9H7Z+27JzjF0W+e0X/9YZJwkmcvUaUPR9CtPMHClw8bnKI8
FLPZ3oqkWlyCTKq2odU0v7uU/nw7WtyFwiNkzJSSD/1wZ7iszQbB7dhD/7wiHoLH0CeXBBMlg2Zj
znujfU4WAoq2NnPI/NZmLez10JvzlhZuh7zvairTx9io1D++myy8U661hMKwKX3Mhcnlvcl3Bu8R
MRTkK5lryy6m49/fTX++nvgUh6NAExl4qI/tzyJMYp9PglSkTTmdxxoZZQO6Nxz2UZikwW/+qI/F
IEKgBnE54bpCu+E8f3gA2tSBNfCGIZOYeDxPPavifF3NcfbdUZUzrFxi8c+pG6VgM5SOoBTbvvGE
GZhpowqH6jf1YX9+ZOHzZHDNgsukZXRxo/38aGy7MvILxZ9fZEGnD0M/d+OBJXhk/eYP/90HfVgZ
VGkXu+CqMSk3aX6oWCZsAZj/7umwXK+/vl74cxaBDmYX8Qxn+RY/vaAt9u2O7Dm6ZdnHYqNK2xxB
8trycYAuTeqBned0dNoUESxsCBv85q/8q6vJDjiiKHTLw+nD2a1E7uF34BmYecaM3ykOlgFbu4GR
YBz+/sK1TevjH7u8BThnwnL4TP7h1z/W1LZRpjZGIHzfujkAVg+7laPAOPBwLCNz0zHU/wRZCIpR
WGmvX1tMy7BeOfQif6X+y39IirA0/BUk2L5lMo3VhMRgZfR+9Zn1fVN+UXHUeVeBwngMNCfG5rdi
vRUh2KUzikdbT504GbmuBBc0gyHMBNaY3RpwhAvcYvlk3jHU4MVTDo2GUBThYihR7MhbWQxhhwzk
P9yoFo+HOV/F9Rg56y7lO60N8KztLrC6hpHjKNuefPloozAEhrGuUf9I8UZBuym1EcmzXQVztPFF
0cZ8hTbL9jqo4ai2RVmh39mT3YPhrUK1aU1ksb0CaNGcuM/dVxZENv3mKlfWvpBeAkkKJL03rRy7
H3JJR5cXd+u4L9hSRKisiTWEl0rXXpTfxkbPpOVsVhG5spcUHSnywMXGWR/gmiz6AO99gC8vhg6t
gHdtgK+r7uhVYfvmNHZ7Uxc5YyS/9rDf6aLqN6kyzWDdJE49bbJczPdZkDURxVqw/XHWldkrbPPi
q1JG3cNJoLJzoycvLdA/IUdlsxe+JPi+eft3uGZW0JdyFCFK7fyjyJWfbf1RJZLEvx0TYRmCPj7J
0E5eekOa6jyXLKLwjbSTjfeTdaB6NgcH/GrKePFlcTAvM2IOG4Swnjg1Bzh2aFoZotLAFRkazg3o
mtI7NfjdgSyXLLM2XT2mcpOCKEdXySs6D8oWvgrGt+gN1hAaBhoMWiP1LSLeBlFO+jXu6+nRcYFX
78LGKfoNveQOzocE0nNkVwU4FQBADbd4BlEczFMtSF/7klQVjRfjHQzzpFgbYvKvwdAHt2SpRncH
Fndm+D84ESRvYF01uF8PPXm8TD1IzcFqng1ysSyn/EjzwXmZc8V5g3qKOgj9NAK19S3Cem/g5Jfq
QmsnSDash4RHNe88AtcqUqXh6HZxsAdPhjkLRzeKM5xcMBiQgVrzPqMVQm19qzQQ5cYcDfnkONit
oKaBHDKSY8qrKjmyoynloaB1AD3zXZwcU9+88Qwz/Ty8i5fVmCBkEvdA1MRt61/FAt4zf9Eie2J/
h3jGox85VL9Loy55IYNUFIqpyyy2WGWxHoNt/i6qju8Ca2qlIkdJWYTX6l2E5fmAIJv1QPIpaWjN
bhc3RH1hkJUIuPJdzE2AHtIFUqUcuu5d8LXexd/6XQiW76Kwpf35In2Xipt32bh/l5DrRU1mL4ew
XL+LzOkfgvMiPmszyi/kuyTdLmm/TfguV+vSHkY2l4uMHb5L2vJd3i4WpVtA8X/Kf8jfixKevIvi
fVmn2UYsWjm8N2RzmDlI6M67nN4uynrzLrL3swL2JaH1B+dKVa598sngkgCB9q52Smo20Cov7Nf+
XdFv3tV9OxiJ7oXSTL/EfpD3+2KKzYPFrqOkHE4xIWi8jGkBR4nJgcZV0uxYBXhyHS+VgSuPG3pi
rNExdfBTDba0XoYRWlTOc46nbbGOhCRSdTczt2DwY+MhYpyRBeZMML+gSnVNpIunhA2rJt5275MQ
4udjtqZ3qWj3VZy5GAnKXK5zaWcQh+Y6ZaAypJW97t/nLOX7zKXFOmmJtV+0uJqtH6MZo42V2OlM
mQqUfw44ZKCq5ppgjKDBkftszh4HRpl+dmDRzyJ22ySdqhkbKM8GFPTNS0NXvRRx7eI/Fb0SMZj4
CS/SrmMt392MPQZDah6q1yFKhV6PoVsyinCbLDvFleuUPHFyKAiMWs2kXitAn8a4VnYx4O9hIzJE
zp7+EDNrfqwN/9H89H83HP2/Rm8Wfyv7Qa/Vw1v59nO4YfmJP8ggwb9YLKOosQ8zCTMsS+Yfwh9o
5oXJ4TL28liUIPX9l/BnCO9fHoYk5D1EPjbjPquVP4qWDEsiGHq81/ghhvvLzPUfpBsEUt8vKyPo
0EuygdvJtaVw+ZofloFM9iNTtUW9ctU89gwdlM4+G3GG48TJBRsJRxIywJyN0nNtTCYMnlWAktzd
DODdk43bGJPYVCJK803EQTAv8bPSHhLQXR7uesa91H8UVo4VtYuy4GS2GpiUP+LbfPDGQMJ8n1X0
lHRi1AcJMT+8DFCM3sxhpkRnWZoGK6Y2/pttF3BA46C7CUffefNYzm2zUGfPiVeR3B0k+5Iszl6c
viRn7YYFJK6BXDPPuw35xvSKJRDgw5F8lCcwkcFZsp+M0s1fqZIrtw6NQzcqp0fWE0BbsSCTLnUm
hcVbpfENWfAwISgekNqcJMsqzhqmIhN2wqrrDOeTNdbNtSoAGmzypopuOzz05yIgEIEzbbzyyqon
kM+ABp8iLEsR9/i/h1b3a78Z5Vez0S+BFQnMUWW7CgclbnQ0MJDxBuouKmcut1OY8sp2umbcE+Eu
+nWL5fBkuh2w91pW/rX2wuQzlEtYFV7+ya3LGF7zGH0Kohp7utH40cGWg7+dyMM9JL3JzykKJbcY
/b8rv34pVJatJ6AVK04tjFd2QuthGlk7xYF7NIjD7qFfZA/SHhZK1iZmE6aBQERExumdwoNVursK
lv6ZTit6QuzC2My21g9Z24jrOBSXSZU9JLYLa3DyYX9aYxIRVVThmeAsi9wq7Fmu9ay2DCA1B2EX
vDcNSmUu5WCMOFKkqnAkkTCI+W6k/gQ0T6378aQ9ztaYL9yKqg7iYxcyMCOiadwHkj7OQC+lH06a
betSkrCI45nEGP0NFC+4pzC32lUKYnC3NCpgBgv4PHhpWFKJTbDjHzMKxrxaHLU9LWs6+7JUQJ5k
FkwXQSOv3Ka0zyYlN1BC4VcxrIKCmVvRZWgN9acy9YqrsGrTr7MzY+6bdFccc/xO+9Ge6K/Bh/Mo
y9y8m8uGaXbgx19Y3zYbPdvpviyJUrSlmV41EkzsZFiwL8bkJrHJ82jSMyB35+ZUTlmyU0VxgUu8
JgEpmhXQiAWsNZDMo7tpwWJaNSehIMXnW7gqU3fqtlJBa4xJdn9CXxV3jTFY+zSNGhpKpgcrCaDV
8uAg6lzFE3i78tQVrjjP0BE2pSVeB9I8x7awI4BhwUBlhIPpoKolc/K8Hq8hn2OGg5ywMY3eXeeB
uZ9ns7huDbfcwTawL0NhBNcaf/UVlbu8Im3s2HNikuOmxMT5yl7Bxhilh6PGbnduaFvYCU8/C4U9
nGSBv5qwBS/tElRdsnONLF+OYBsDMMVDkLb+buTUnyLTANcRNBMgt8j5RH5Y8YCKYSQQgxyf27kK
MRhO22JqOOVxEuav/mjl6zDlx1pF8kk4dBVWc8S9NYoM/MRSfzTilchi2hIVQNYwKuFXGEqlx1DJ
ZiPDKH8iBWKfmkE452w0sjV2YvtUUbRieuqr1WefE1F7Nw2WFOrFXIDK9eTiJikr/TgW6TztvbjB
dxoxAcrMFaf2YLBZhf/c0t7YfSazA+yV28xtIbeSJwLSl9B1s9GRKw5Bb5ZvmcNEJm8hqzSpIy/D
vieUk+YmUlGcNOIOs78HF45jp7Jt1nvigiounjqWrYH9RQUn8HYEI49fJYIdaYPbXhbRO7vqLscF
QlOZ9cFSNSbTjGVOl69CLrsDyWwsuOROs2R6JIZ/aijvknzGhZn02yD0PjtL2tWJd7Xn7NIWzDR4
g4OZx1eRVYR04MF4s2HRjoiiVd5sTLJH/K97LcxdMYT8c3XIaTvyvemLk9ybYOYN332Bikt2ydwR
rNlXvXXpW2pXAumk0WlrF0S8Uv9cp2w6nPzcF/Y5HAFSs3oOZ7WnMO44pTXh0/LKVxY20xRnZbAt
IntH/dA1eeRtOUC8DHBuT1DEDVyFosXPAVGnXptA7gBLsWqzicVmRnhnpyMPBeuQLTzsMrwYaK4y
nOmmpSZphBzziQcboTkDLWLF24sKH7CKtFrBgoX30MnplmWbzai7treUKdw2VCwAwyqvG5sSsii9
xwayYyu+V0aqNk1hWgfXzJ2rPHfjrwZpxfmUZIO4FYqXbGxkeDv9UD40FtjlbSYoN/C8GOgQHsrU
swUAJYmrouchugNFWzBdz40t8Q0swZHnbrFbf7doxdvTNGau51JcgKr7UkseJbKiGamPSfb3xN6P
wTh8Dse0vQxjspFjp+xjhrXpWo7Mr1mSKwz51Wn0yVOMMS1/pDnBGqTOicchPQsDTMCk1sMG6WMj
qvgQ1cF15amJ0Q71V4jMcIPtqN5WoddswYJxB7f913CuLgXVgJ6fdZ/n0uaOCK4Le7YO4RAobqLq
HhM3qIECVmxjvLUpLG46csiJ5TBXmdCyT6p3pIZ3wBXxGJrzJQjTaZ3mw23P+zBwMTyNJQ+RfIye
yI5FxCq9Ew7wUxTqWzOyL5rB4uFIZNDvMOX4yiyehqLCygDE+9A2WXnZlJP3tliCTtQhlfuwDTVA
tIAolb1wE4a2Ey8x/Oda8vDWdhJ1mFYClkA9SBlC7RabvKLYuk2SPVN1aLwM3nzJG4TIU4fnH/Eq
cL6xbz3J0oSC2HQlsclkWJcuapYnndewt3wgyJ3YugM+7FXn5eWe+OSLGCM8RV54P+RUa6UpTz2G
1s5CUIVHVSGwrpjnFTfSIk0D+ggkJy+kpJ6fQuohaJjIrzP6uereBQrHhnGQNnVgyr7oB8jOuVbk
W4wXkSQ732wQiXy9i0c23Km2b925sK6K1L4ousRZFfjN9kY686SwjO+6JioYzcPdbGZ3nRvUrE4E
1299bnO5M7pqM8ZB9j01eVUYsyE35DPJsoNcT/ugOmR97+HuZWdJOoiuP9VSD9mY04NOmmqV5SzA
wC9itxX2C5rYd2xji6U59Q9TXZ+lVwfroWiemFW566hHkcEMTeVUyB6XNiI72fQOMfqdH6v6sg7H
/DTnI4mAefhkWSydMOO9hT6CS9Lo+Zj1MJEZCRDsEHexRnBJXSx7IZmMCxV7+kZ7ntplbSy2rIRh
oYWG3Gd+Vn2NLFy+a0yD04Mw22BYS3oZ31xdqlXvY4JiVl1A/S+NaeknbG8rjtgqSJClKNg0Hy0w
cSvXx5OVztZ8nIyef+6GZjYOIgsK2NqRkx1C7Rqbtqu8eptwTk0MKj0+4hy2xropiP2upriRyEZl
Zd+CwMlfHSPiA63Zvw7TTF22LvaeZhjDq0iO801b57N9KMqGlvI6l+WlBvLyao4D0UXWusfMMzve
RmN/BJzAhWaFLsNOw78A0enCf0I8wQuVLUpm3exYcHsn7L/PadHip7fELPa6d8RZi8h51lPDQidH
hExat9mNYNq3NBTezDGIMpAvn8ehY7ZHgWV5E7WtWW8osPP7RzH6Rrqv25CAkGHI4TQrpce92afV
lZq66dwJYcAtEuNkAhcneOTpfTpWs/g6urM+GAFW9EvRCgAwBEzvQicphkOQ5MQlnG5UD+AOuGHc
thRvfdDEj7kdzv2a3jj3ovZiTKYrpycNXXhRpL7aRiblCqmXkz9RAphvgb2l9snsikReVhWJ4zPP
akD9PMYTY2OA8W7BQFXsKybfwf419y2gHHyuZtjulXRSc2d5unGhLJBvfipxkOu7PFackhiGv3E3
UilfH5ahEm0IIxnijptdymY7RppixblLaus5G2vhHFBGyesoN/TcTReX+nUca5/4Q1EkCt2L4rGj
x2vHuumdmSx8gXWuRGaf2Jetmlmm3XZm2lNzw0aAMsLMdT87Zlh8aoii9kcpedLcN4jH1hUbTF7T
XiOz4aKcaOdaBd6UNQjTWvVvZVeVDA5IQCW3cREAG7dj3LfHWVFSd+gZ0K/mqU9GSNxZ3Z2HkGW2
rQr+LqwSsNGW7AFpn4ihB4M5O62Sb2TvSUy2Ivucg6XZAProb2nido9kbORNXPhE0ruZwGsmjXXq
UamIbZIyArjRwcZHtb4ZrT7/lET+Bg0cPZgQsctcI4txBqcGhkzGHA9lbtA+0O+sTMhjaGvv0MAc
s1NdXfPaqCm3YBdbxOo5zf16K3F0bSke5TEVdDtPi+auS5KWCHMVkHPsqTGu/DfiEP6BSc5jOZLb
KgxPYcipxI0VNvE9br77nCzvStXFw9zFFRxhSNhhcwqKCM57N9wA8NwAlsRenBtnkSEap4b9SSNt
pU7NAFznSFZkC6dkzLZz0AjMvc7tVNkvispRdgfhmhYXc2XU1Z4g7be2ktuxmh6RDq+GKX0Cr+w4
uCvHFt0gfeRUv+A1vkGtYptnNG85Bd9tdnTL9ktqVgdyuxfzXLiHPtUv5NGO/hisi3amfMGjEo5y
hahujmlTL+q18WiV5h3jyF3ci+uO3M8yxTiB8f1mBrVcwUuorixD34NqAdNjFjeRM9whaF6KxhrX
msbK9Vz3kID1OfSsm3ZkbFGZ7ffAQhBpslMWjtOFbdNdV/Us4iuwCAaVR8QKb+cqf54C/5Vd+XCw
s/AoG5t5r2RnxG0oAfMuL8EyORTN9xQFWcrwJvd5ldn2FjDljocvfF5Tvua0yaBZj5Q4U/c7a2dn
hOl+ZpsR5f7nduJ4YCZnVvoyBcwE+yF5mVCj1+GQHKc5fMn99IsDHvMszPIV3eOIw4aGkKLdFFM0
b62qeAReYG47p993pvdmhHG+gatDp4tMhl3P1IKQTQV4iQ6XqL3y6qVwq7fmt9bhcgQDzvcmpD6U
BF67EUZZQxN1J2cbcjdf2eI3Wbp8ESYmjokN68r3868qMXZVGwOoXszjlkjPY25e+J4Bd4XqCgNE
XrkqRA/+yr4bvPShzNxbnVLOgDnxlugzO32fo+xLksbJ0WJ166Ppzvz7rKaJwW/z+9rQh5a6l9or
93DZ7k2W7uYYkZobScoM4UPeFds8od/Emq/sIHuwzZ6IoH+Ke/NIq+k+mdXBox1bqYYWWk0O2su3
TAgZu1nDuW/DAw4b8t8te/rsgUbRtfTzLc0NR/xv95Zf04pBVFaoZCNwWlwEpji1tdib4GZsbTyE
VLszgEu+4Vp2tnA17T220xPc6W1kBXf2FGq6jLjBec83VFtg7hEZIHyUiXxSN9jq/OteNtfoJ0ek
mudUJ19DFoYzr2j8sVl4ldhOd2EOPV3ERfWi4sk+B7VVHohtbFTMEyPtS7FJ42lgXGYEN9C26lWf
QpWoTS237KMYt1CfghfIWSXDSIFt2Ba3gHQsZIL6nChev6oFhQrz7Jok8T11xVs/NVap1Jc+oQY3
Y1g0BMFdF5FBL40MBgId4aNo0DcWcIO99lB3TnPtnJbghAvzCFiAcUDYMVdVbm0tx71vIT5MTr3m
3RZtGqM5z43v7Ej8FHvkjtvQ7k6IWuy+USYPADHYGRrwevqDWxblvjG9nTUUIT0Z7mccRc/aAOef
1Vt0Jm6UxBNrJyuv7NReKzM4Njiz2Q8RbZXeyVsoTkXAooYgo09BiJ8fnNE0Lg11parmohiWmqKJ
Pd3CaoMRs8kC6mWc8GuJY9esGQnXoMrduN2kIcgqwlOboImIKNtcsXqveWVX7Bk917nhec1QX72n
CJZRxrbwbOOS4te7MAx2TJe2U3tHYehRNf6Dac2bfi7uLA64E6hjZ7FbY7RkCJakVraDy0y3CU4l
6inAt/Sh67A3n4cdW3AGD1nz5sfzNpqiT2pgK57kqdyJCI4DhSv1WpsNABPrW1kYh1nM3wEdrkGr
ki5UEgCNGS4fsLByRzz9HmAawVfX1OPaubyLawo/SbFsdQlFDWhfAxKj+do3JbhCCBe0b+RDuGvF
uJH5/KTq/EXAzcHkzGKllggyZQWYb7jxI3tbuu15KpvLgTUHNRgUPzuP40z3XCaSp7TIrnt4GU6n
z2XjXCUpLU3MOssVnjGeYBmt614YbeXkvkzKuc5cdUVyY1xh4QPrZObtWrXiyELikULpnVkts8/q
BR3tOMpiTz8S80DwH8cwHC4oGoffJZF4aXMHdNdZD1FYbdoighfIr1nJjPHn3BHqKZN73yyoJ3UW
JDzVBwOzWZGYBWYg99S6pQCnEtkgXou3XECId3tNQ03XMVuOUyRV4bw4THPWTR0NO0AHWBMStoJT
X6tTXTgclrhkupwlnztOwSYJBvL3Uh9YD75k2jBx+6stgMiQ8nUiTL1mcJvmD2XYBcNzwDaKpSzW
d0iO0G4hjQKNLZbANlXaXsPJhFQTGbl5X+i4yKG7+fVIbmHtJQrYWbeA/nYzEPt6Y9XQ8XaDIcI7
HfuTTb0BecSzkwKC2xNtdR7mAm4I50O6HqFRKT7RjBoX68TJjRi0mut9n4VH8CnhCavZcg3h14p8
SL/Lstb9DmfIu6vmfrhrTD+jkDiA2boaWT15K+3Dd1zBgehQNmtjBnYUqfplsCPC7rWajCUi75e8
6Yohu0pkzUwh6K0HVs6BQ+WbD//DmuLpefSWIkcmEka+84ouZldPuXrMd/STB2tcKG06hOlJt+7A
sBEwzhwesqbhNAZjWnJF1I6rmn1JPEEf06CSYsVpt8dtl+kOIb/0jf04VcWrlTrt7QAG7VqMGY0d
pWDNu373s/z/sO3fLcZT/7PHHlxbmbz9G5HEfzt8U/M3gHTJr6O35ef/wIoF/5J4P20fIyD4HFvi
ovpj9ObSpep7pHOwXmJydfmZPzz3sMMspmoWOGpMXr947h3rX64EcoHJkdGchU/+nwzebOdXRxII
gsVIyC9choCYJt0PdsKxK2u36J107fTQoriYAL8ujHH/kkIh0BJBWeuXdmRmRnwI/Y0H0NzJddFE
Y8VDuR3SXQonnnUx8NK3qB3Eg469nnQaKFdE+AIlejvO4D22bY/4sx39Fs+Ba+WNf6xlPnQbCxFg
5HlQ9BDIJULUFZVNFDYFejK/m5S85fyoDLnG+5x8sMQ38WggOYCflHBK16SIPQdDSmCDXGipPk/A
tYFsdJInFcXE4oIOfVPkvns/DGRxVqEL9nJVzWNBEXzdDTCKvIF/QcDwIFjypVQgBeSpJ39ASwjA
QO0LS6uzD5nMWHQOkl5ep848WYJ7swgYKFEEt8FCyK8Fw91fDbQpXiWTDXKlS3u2L7PdF6y9u7nZ
t5lp8cIKs+eQrfY5LyqScMAhaZNGJ12AQvOUVKuqESyRDDtt7lgRt991XBbhOccHg+yYLfwSLOBY
WewBj9C24cFrH2ZHmyG+KHicdDuZ4VY0Jp2TocQTtkJCSl4HQrE98p4XXMNhhknStGR1aLLKqRBI
tXw1VOEvalzZf6kg+38BBzlP677MmKa5WF82oUq8QxSyRFmBw6B5pc/D+AHgqKtWg1eO3qbHMX5V
YEi40pY2idX5/Uh2FF02RW4Dd0EASiAgZnX4aikqpVnbJ9ajpQzzmKXEX1diyhU7MBigaw4+y945
Kzu0j8JJHrAzAFTkvqgfGGhFn8tYDvQkhZXnrxCH5qfCZyoDq6kujK03Oe8fbdKxnmcla0Is4O7N
DEmIYXHtSWtTytwbkWWVFZ6l7HBmz4RG6SUKpTinAMJZoqoEclmdgqlfJTJu73v8eGrdeJhc7SlI
j7mCk3asp6b7nKfFcAXalqHKaLZXFEfC6aL3monGkEPvI08Y3rcBsItVD8+Zjj56n/o1C//Epqgx
IfLau6zLjcIgIetLdhSQ1W4mj5OIk3fwXnVk2ZJ5ssaK6ZQLxX7m/XJvMFRnTphM/hfWo8aTjwnT
XqGwGW98pem29KyQZeqkfGYUEnV03SVDdibPUotLeyB0tibQAvKtylUUbMZIikcXxwvrH2bkn2jW
YNRrMCT3167RV/qkLDp51w1WZUbNMFWbq4B8KnMyJJyvoFEAAcN0nm+yLCifkjG3vgSold/KwW7E
Nq0LDtuU3epyGJ4Z5g3PuWlld/YQ29O+1yZUBD3G9cD8JPOhNYsQTavHXs5QWWiQN+7IaogAvixQ
DJjirnk9Mkm2fGTyIIHYCBkMX44HMUDZXf1k6Hb+EmsvW9KbbCf4niZNCA1z40/BiJC9YhbinFpd
w5jzm9L5OtSZ8yJagAobnTAI5ncDOlgDdKL/sKnw4QwISBRA4ie41dq2JtxOAyApFZYLgnH07GYf
iI4df+KEdyaPMM4KfKbV2IeIUEvnH2vDaWr1Vo3kpy+4W13ua68ev83GkN8CbZjwdplGKzckgeUF
K+GR28xiZ4JnPxu+8JYwcBlUDSxg6i3qsxHQxbnmFvAAdEuixyypxMguAIo9wkdCsrBlp4dAjiOo
ulgGqrjERptZjzGyqF2neNiLqwKX0Bef+CGHcRi62zCIywTJrXLvLK8xv+kxs/Fk0JaQbqRv8y6Y
29kiSElU3N0kOlDZiQlIPK69OqQjKgYdgSwMTIn9XJ1W0zqAqccTPZLQUchdDwvvZBkCR5H1SDY/
p+TQs6RzKO3Ivyd6qxg+yDp3d4ZvEh4y5iJAfG7T+raByYL5SHOS1iKKxHdENKamFCK56f0M5YOI
KEh240HS+FLfxkutydozmlZsKc1p/XMUuGyWkPMDY9vxyn5lkWvrlRionccW7LUe+r5hXZkym++q
SgP2JjRBkZTlwc7oaKx/kmhd3QFcs3cOHXi4yyq6+9LGyXDdc/aas1t6DEzht8UmtOetMridVonO
Iqa4XRy//rQe+Yug2q+m6uWt7vgO2WKMLgAQvCUy+LOp2ikHl+d4Uq0B5eibwkAR5a3tUS3bRlsr
JRGak5U+Qx70ftip/39N+O9L0uJv1oTfyqT82X21/N//4FPQcu0KB58VADbJicHb9GMJaGKwkmxK
Ao/0pYu1IeCH/lgDCnquGfbh2ZJ4rCzp/bf7SgKvYClJJBOQlfBccjv/wHxFtPYX7xVXBy3znmmR
vuTWwST+wXsFiiHsmT4w0IrdMdn3LuU1oL95Tpe7ebLkTo/MaNY9aTY2KGJwfH/bE2z4hmsVLSQb
9PiFEkKMFzHbT4TkmpqetTvCF2TrhPBFIDulhxiuHAJEMzeWu1XUCgqQ5jitN1bpi0/t6Mqr2ObG
2GZDNBMgz/0Gl8moEP+GrmNomQ0Oxho+GGyNOfArD3McTtXaZVtJOhlaTXWu3CqhpKxTEZ5tMK7x
TdrAggJllWY4rmWUmdz7sY/y4JnxkxVHGeSuoJD+Cd4A06ia3SGyBUR0WlpqOKuipg1oZGtFf8zo
TGfmEX2xqni44qTAeva9Iat/1+FjkVt+haMBqlk0okRiTONdYzvNJ6cUzAsbmJoPYawThncQwWE0
5K6jVqws9T3dXDUO5YiO8JVTa4O1bV0Nb3CasADgr1L2dgRTRCfoPOeIKI4W39k8qI5JfBcB1p5Z
Fe3/k70zW67b6LL0qzj+64YCSCAxXFRF1Jk5z4N4gyAlEnMCSMx4o3qOfrH+IMk2pd9Dq6s7oqqi
7RtbFMlzcBKJ3Huv9a3YKJxyyzYe4TTrutG/gG2ROmvy+nzKzlACRkQFX78EmfDGlcoaMdG7mJAr
G1VX3be1Dfh17HgyktLbwy+Sc1+ew8BPfdi5MpYoB3pjhpYPDnHt5VM4bYVuGrEX/iL9sQ3H8ihV
Q+8JpPsACUh0rwhARH4iEdG2Fzw3U2bxQgPC9QyZT0dB3XvtgXg7Rrn2PNDCJNqDpxQ+SwBxeFC8
aWN17HV7BbnhbQqNUexHrugjc7pW0qKNi6dSSpKWGK2myqejWHvj3TCCy101SAoWYEqbkj+YeG1G
EGgTprDy6AJAAu6LSzmCRQPaGqQfWewNwQQZnkRSMvoBYlrT2k/gbr3nVEhL7sfZri8dyyI/U7Su
ZNQX+Ew4EUdwGqmZkBabIundU7+XVb4xm36R1IuMDO/Qd2ZG7HVWemv8D4uKpfPs8EJ2skVoFeU3
ZhSaN4oL5PGz+/hOpkN30/X4JHaELuFSKIuMvlQOcPBz2jfOQzogeFgLjd5uFVZT/GJanXFOKEFo
AveKyCG2+34U66C31GM/C/sRaikzz7zmGXpmVKN9aK0kfEPnGJ9AGI4+QzYQ1630xXMLzoN+o1Lh
S2so+y0B0P5RdH19zGPWuQtDV3007QkTi51yuuW2IVZpV8papFuNKfvYRBeP6AdNRYEIzIxwUrS9
R/3mcEOSehyVyUeokZOxYyjMbDSBKEEzmSgUap++75hpDQXMZM9MXeIcGo4ygCv9GXWXC25zbVlJ
RRJJgFQGWwdoS1va3iaVVn6ZYCLCe4IiKUa/78YvJVjmR9tP2jvagkTXQ8Mg5jbWHFhCf+peiU3k
s26tujmPikFc8vEq1o7VHiGB1i86lYTXitHRL0Za86YgajEA8hobz4geluR7v/HkK2kp0NBieBRg
3iokXxydE+uptcv2pKV9mpEHQoVGERSFHi848oJdZsksWQ/0UG8TDl4hkVSNHRLSrWPAncxmAjIu
U5fQdIAkXDzSOCfAoqNdzCCgLZ2T1QQAPKLzBrrvUkEhQrNQZhd44/DFeDkD6d2AFPDFdAgPhA5U
NQ7xTYzJd3MUFWcBqlH3FG0VXUwHL+p6cJWVXid1UBL8NVl9tXfL2OiO7HpmeySF1LIhn9aYudcA
M7Jx6zSqJ5xdOv5OUzxn2zCy3DuYJ3i+131qufWdj4jW3LieD/UuWQbVddMH8X6hXsb7Ipy09VAZ
wpo+MckSH+1am9VW5GxvhwCfxWVQVggMMp9crHXZGoixMvK3LrDIoNDLGJ8B8xhIxEB3IGp7JYO+
fY4iU6jtLGsi2cJhOXXzAI9NxipZdZegk36iiA3vRc48jKXOzRIKdBeDN8XnPHMTRtjIaqxTEffy
qxn+/5+R/kG58VeHpOv/+e8dkv/vzklfvuXrQUlKkPmu76EFJynSwd/+60GJr3CmtTgqmaZrOxya
fjsnGcL8sDTXFs+XENIMPDpsDcDE+F/+wZL5sJy5pImvkAMx3rufOin94L0VvCSoD/TzYIcJDL8/
HpT8GYJkgyNNeTALzj12k5J0Hfxsm36EvLGzJ4Peg4NCPKShxjJkUaHqObG0Q8z6qEgH29pLXvee
Enpk1c4qaI6gF7Ij9nWb5seeZVTMP2UMst5HsoleNPBzb9PYpruI42NxqTSBWggfAvYox2IGS2ME
IWfkpAEQnbqzr8l2WzL9dEXuUJMHDeaxAasotHMbHLJdPTadW34irgkBpNLl5y+f6U8t7/9q7gpM
VX+1cG+eaf/T7CV+7fl//PJvzadXOIKl+tICvtVJ0z6rXz4//7LuVPydBePLj/26uA3nAzAD6QS+
ZAnZGJRpxX4tAwzLgVNHsYghlKUKo4UvfSsDDO+Di/0CE0YAxEIIsSz9X5e3Y36geSsx7nP2cGk6
/0QZ8IVB8LsR15WCoAryPLE7s6KWyvH7mpFuKGIlIi5N1Lz5jgRCEzIq84daHbSy+uIOfEtVvkSZ
M1bhKl5SEF5s4M/lNhUeNtOvheSfsgks3vM7YzDNUunwlpY3vQAKuDLfvx7hUpegzeT8FC9nVb/u
gCP0NI5Al7r2VCafjL7x25hDR9GT2UbMYNAcRuTqQJUxY2CD247uLHDS6sA7fffx/0GBvSyP714d
l0osmxH0BJMt7Iuf5Z1tOQqKHOyWTUZyC0F9XlcFp/7jrPXg/eLFJCURhJoGALUOPQcR7BqYpl9f
UgaNwY6a3fCu6FXAKf6b1/V9LefKZXEh26SSozQUIliu6rvXJWyed4abEAIu83LazmbnjKcGwh23
2dZDbvgecgsxs7t0Zqbq+xHtfH+UWUHi+WuL3EhwZ/ZgTDMc9kDh1nToTKe3BTbpB6vPEMltMp0m
sUMfTDJGq0IL2Nv/s8HS7X+AlblsaJ9KRsRJFLfNv34Bbkav5ZId893/bFWbtNNV96qn69emy9tf
77Llb/7vfvFbGs3tVL3+yz8+obdol58W/fAwXJ54f95jWMfPbMWvX17Oknmz/O2vm4uA38Q/ZM1Q
xAPyeWfwsj/wuFz8rNzRwly+5dvOwvc4EgQmT1q+SrQNS+XbxuJ9cBzLdAP+LICjYeL8+vU9f7s3
uFx/eifzrd/dLEy5eFkLHgr1Hv/6X77+blGWM+2x2nKPOyMD873yrbAAw2PEQXXkh2R3+GToGcg8
/bbIbu2gjOHiLiFVhOPBkgjrDI1gNge3gRVJ54DUu3J3SQE7BLoYyU8nC2aOvuSMmNCN0iDYpU7N
IAUJudFOBDQUSbVrNEDyu9jqgnbNk89iNk96G033qIokmjdUvBOgDLdjqCxBbDRkcw4Zg/SUnjfx
TpDWYeZHoQOOsV7YbxXhvlACS3UZJxVRjARHEpjpmKDzUWrtSV9WqEtxrXSOmjDpIPazCpLpz4FM
KvN8wdHAiOZVmafKNbJHKu2gOGR5a7mPvspjhmnAO4yRBjTMPSVQPJN3GmBeL/V55cl5o/PwjifS
hPajCD3dSORM0jIe0A+6i85vQtHUFbM+x7JdggvWboi6PAqi67TAJaLXvFCIUnikuzo/NUuvYCAU
RoV9oag+4mvTmBB7rNKQSdTnMZHpa00yYirXfs9DgDkPyvubKA5aeS0N7SiSDnU57aY5xg9rj8Nn
CxaOjfhQly9x7U1v6HecmshA8L10gJDiXjhTbh6asEqZ6wGHTHZAlbszHwNxekEVThSw0QhxURM6
gD7EJV0LZqaypjsfoNxrKix4WHnoxhhpmD2SeyyiqLqtkyA81gatKHPy3YOJr/dKzUN2GKhn0MCS
jkpnoEEKEIrYvpmGojGrlec5xbhLEhq1RIJVAVCuNXHhRXCGXjYIUUZQkJLJhjh1SQKI87FA7hrF
numcoHwZKEpd9hoQyq2oJ2vlowKt+lUw4wQbV3h/IEJtPBVWXF960wytpJN729EphX/SRgP0C1i2
43QUgT5ptvR/XOOkS9wi36MM8FFStm53PI/MoQAAVHVIY6jt+g0hQNDjiWTo8oOns1odNeUg7zEw
EEtgzOOmLMdm37ecO1ZFXXn91qzc6nRCSX1uFEWzo3RDTY1ssTgnbIgmPHYXA9cEGs5dD6LnZgL6
rbewZPWBUr2/ihDeXKTM5zYim0bj3G/q7moolUWCRCMUeY70N+4tw1AHgcCSa6W4JbbNVBh7p+8q
B7qhzm9gxxPRFLc4XqpaOFej8KrnSEXux5ClxRTDM6DT449HZDmZDBbWuYqMaTXnpV0dSVsV2cbH
+mSsbEIxoqWdnhmnaZe1D24o49txQqnjZ1xp6tI6bNojoOJNUd+13ZAm4+dYwJRfcmpaRJ0FQ1g6
HSjUiPUb6rb/xK4ANX4LIrz2gtWY4iBrok1VjB3rcwX7MsjFPtBqhIVtm3U7etsYDO/8JCwBU+Mk
bhyzvSHcsLfWbR7Errkm2TQV8zYc9VwWR1mALrl8q/Rgc65BChZ6cbohaDhBAzSqtEKHjlqo12qr
gnZoUJthmQqKE5RVtdWufLceaa4M5MQ5O+xhJvrk0R6cXRUMKsjXo8fFZzBjZrdhRETEMudr5DDc
w8VAQbN2fO0xj5FARs19QhUjoH1UTlSv3V6EnKiYAsd3JRGo+A2UIJfz2QmiRt0Tcarcj8gDyuzW
F/kw7jqrK/VZkLWJPmOEPydEcsYaMEE5dKq71DEdZCRdoAIwjQ0FXjULxXmopfvc1RJdElZw74BP
1dm3C8mmLM3iKebDpZgfjRUoGHtDrCQK6z43bhBDj2tFpDY4gyJFIYbweTMJqQih4AedUfXrYz9z
/esYj/1m6slW1ImNiXb0/c7YBx0RWd44NB9texBr6LCBZtQ+dxvwIcUu6XqYtag4rf1YBPk9IzIi
jduJCZoJeR4pKzpqu6UjRyS6c4TO1rjo3GpYD1rgXiB6Zj9VERma1UBMVQ0I96mfGBe1Aw2pohvm
DQovsuzjvjwN2M6N1VjP022mJfOyYMl4KlJpk5VUYIzBvkF3VTXekqkrgp2DD3hPX9u6kxmkepM8
1TIquuOqM99ch5Qsr8ILjo/UiVdK43kK4krdw6B2ixMU7HIf2t4LAvNaP8URO/ExAoW+/hzmdlOe
VUlJxGYGWqOC9+vh/xM9R1jamvYEpMRFckXGWKnoL8vCCc9GjSDhMy3V9FkCMzQe3ZGgmVOtMuXv
wjQ1UHHwhEOkwJJZMbmGaBNEyeCvnaRRV6M3VfuEjPBpVXauOme+NpobRzn4RpnDEXjB4DRZhvaR
f5Ync6M2eA1RKIOH36eiwQ6ikcONUcCIsQ4KTG0Sc+vWVp3JCBv0Q4AcGjMGivHJt3dGURYY3WJJ
ZHtf73O78p9kN5vwj2lxr0zuzquiqb1TXCTudauJa143WRDple2o8YXglOGUENfqeRgRLjNAp58c
GsNU0WeaspvR9hdFchi3z71r8tkfVMxjhkltks2fmhgYz3mYYafeTdAa/H2YJNMJOkZxWlQQ6iC2
4DubmE68TbMTTftmViTRsUF2XfGV/PZTNfp/U06C5PT552fos2fdIiepu9f3J2lr+aZvdbpLP8lC
dOVxXubkSmH9W53uWh8oqUzT8wRDYsbPv7ehKOF9z2eUB/QJEvbCL/h2mOYrjNT4ko/1C3k8XaMf
Ds9/dZj+Qv38vUzneM8Lgl3i+wwUATaYvIT3BV7edGbJ1J4+syLAbEU7LDyk7Ifdyp2m+bboYzTf
XebtqOzIk4i64QFUr/NauHH4XBkkqTlTD7+3SoOCnFNRP1i2sVe6Ki973ME3Ttv4p3Oqg9skxcjh
DWm+78TA7ZRV6qnuGvO2HJLutankVRRhjUG0j5x9pAdM+KuILxpC0Y7xwcSkNml2IjE1PIU13mYc
hMQ5j71vfXaLTj4iltOXU2/TwULOchNVomGHhoAeY4O225uU6HMQ8lX+NlVNQCz3ZJH5lCjHvLfo
834GLLiImbBzXOmx6KAMVRzI6NM75RKBYferUpLYkyM8K3c2zYKjvLSmbWhH8yM2CNxJfl6elbXZ
P4VF7a0CPZATZAa4u7vJi9Cat01MWmUmPudlH+3rjMqiMy+rEJWbS0DhZzuZ23vbKLPFyGOaB0+o
YD3OlRYb5NPM+8e0PkJFgXq0Nmbn2O/jPF9Py8MwjkmoebeS/6ApsbQfv18agAiXVWsyOKZhtHz9
XZmlstlyVBSgB3Eb5MBwQI7MyfA3X37LT20df9nee19W/+tF/0r6sn795ey5an4hafjzc0vR+2O6
xX/CWtzj7l+KZsYiywieWuUvCSz/9jK9Ju/3lD/8/m/lOj/pa+tPeB9gOPJZYRwRngmE97f6nEBa
qnJa3jSXgB6YkgbYty0FnAtbiUfVTn3+tZX4E1vKF+rc7+tm2ayYWDL/Dzy6iexrS/n+bt1guGV6
UrVP7CKVu2UQ6NaAxHVkIigb0b/gWihdbAlxE5JnZ0/6GGmAk8NqLyrtXzeZjMgJsnXPjPCJ8Inl
Xh+SDGy7zj1zwkhhxo73dbH/31uG/wmXFIvo3R39zyHFr+o1es7fL6Iv3/HtwWQxzGD+wA0uHZYE
B6pfV9GC6pGkrzs0/wIIsyA4f19G7gemJow/PDYH+rqLLuXXJxMSE3QpaH8JA2WoS9foJ5bR98MR
WpagKOkn0YVgBTG9+aHzSL81GacivHITw3p0tZ3f0ekmowA0dkKt0frjS8moff/uCv39nvflt0KW
Xvg9PJlhvn6/dj0/mhLUule9A3TVn4rkhgFtcvJ/8EuAY7vcoewJ/g9vrcbD6Eetf5VFjvM40Wm5
zaJ6nFZ//VuWJ/fvt+HXCwhSiQoODarPIeP7t9L58EA64h/xBeSL6ylyrrAF9NsoGMyDqby/0Ygt
/fN/+nWY4VgyyyzrR41YllKB4SG5sjKrPjFH+yYaLHnadMh///p9/fBY+vIReb//IvuH7cVVgSAm
wbtCqGxtYg5RK1NDIfnrX/JHq89jV4Qtzm5GS/37i+cuopw4dq+K0A+u+UsY+sYB9ESOX2OHRpfH
ruNG8ddn4Z+2Nn/YOr99Zujt6G0iy/eXHur7rTPnaD/FuX8FAg47laNjMilbx9mEsbR3M0eHm04H
4VZ5tM+JvnZ30kaznGD4YsMkVI22QlWceDqoj4c4t8JNjo8s+ZsP4A+vDYguSPISvb/548LSukMn
4V2VXd3AFspmZ02uBNFfpp+8oRoOLisGnoe//kD+4FNHTcZDjfYxdMAfrwwwmdiJB3EFgMM6FpoD
5KzC+OdvTB8ILoxunz0RwvT3l1/j18a3aF4FRZ+tRehjE9Wdv/3rdwJW+Z9uFY8mOoM77hQcGz9u
bQCGU62r5HSc+6VxidjoMSCduCQWtYACArOVAyA4do8GgoCfSdIN3dwVuFCrO0yIz98gqIXRZkaO
Ra6N59CxpUOTenuSO5BPpzoOTwm784PNQEQambdz4F4TdUhhDBs9vJzhb9KfijFcMA9OqjvPLao7
TbrwwBmz1m8xGm0cdQyU6G8aNrryaB4R2Amjsh/GXvecuxFB3baVyYdfYAtfzpDtFwIHQfJJAiya
MAKy+FrMRivu2PGUaEP7Ck9hiEi+TLJnsPbJuHa8OSXvyXMtor1t+y4cHDRXkxHY15rhExnHqrKJ
CbR0cZUa3IL7jD9YZMTERa6aQQ5PrlVNBM7WyjRxNzPQW9dN5ZMONyX8lboN21eH6sZYZ1ZrfIo6
Mb7pNHWOcFh55IEPUkIrY3xww3UMjsSoiuDIQg9MBgtRrCcu2uziqJzi9taEpJXuItWGR8r0Bii0
tCdJnpFxHW3DrBzivSqtvtxEcCLfcAESehwZOOYQeINjOhVDYjdo/kkxBZu6MKCjRhuveuynbMNM
Xx4Cl27JMQiAAcgTE9YnFboIEAtyJMuNUxv0/7UfZ9BdWhXc2ImsL6Miqs/Lgt+wJgU4B8zlIhUi
uce/46ES7fnpWJn9yh0++vCVTrEx+zaomUxjXGjkCVGb0XMceHj1aAXTpHL1mD0iOFbpLslk764b
Z+xOcZ1hcRUY+fJ1TPhQuDfNKKs2hRcMKJGCgexnVAYLtA2Q3M6DrmtROUTqOUH0QzaMkTQGYdVD
9VI0IYVWM8nyHOBZm67tbIQ61QUx6VBz6hGNPM1ZRMeUAOGVoyovW0dKT5/Moe7QDCFN2tpjJh68
qnOLzRynI3pNx1+oSjV+ABg5VnheZrgvzuoBF8mqkGjbNn7mDzdtkrWntV3ab8zN3ekywyxwIqJs
OC8pUNGQdmJyNpkqZjweU4war+hAGa/UTDtyr3IJ7zwY4HnsUjkTGB4QXmCuEXhqGOrFVI7rue1w
7y+RVFjKNWwlqx9EuAHb0i9xOSOBVxE5QW+IHs1uVfc+vJfGxPoHz8JMeK4gY9rktZmm1Jbd+CkZ
LecO0V/zNLR1cuMNUOGYXLuTS35tZz8P9ZTfOUxbrjJ7Tl6CEaYmks6g0RssfdkRPThsyETzjqR7
cuvRm3XKo44ZzrjmvVYv8Iz5gGZfFi+mGUYfeQXNg0JH6a5dNXvHPVH3tMatMngK4HxI7JwaER35
OwWykLmbPuJQIFqTwHO8xG0UEEUGpNY8yzNTPyXOPFhrBfrrdeJjSGGhqP7WEmn5Ce9V+NFnFl/R
2BXRUwXQ7n60nQU1FaTqAkM3ykgzgAu2lmWJsk04PAnXDZ/4pW+Q3bkyyJ79GBpxfCYaaKWL6UQC
VB3IJt7hdNHDDs6NHW1KZVdqY2A5uyudvr8182UNjmZ3DynEiNZTQy2M1RWeKz60ejLX0ewM9xYO
sisIa3m2r9FtMES0cBPvYRfZzVoNfXxm2gmsKLKt5AQ4oHdyOBQg1dHfRFa6y2RivQ26owcRsy2P
mwniEIhAUFTEeQgBqKKKcoYd04RtUxrWKTN5iTKnb23YBlLU02ok9hxqbK6ygcvU51cZ696n91wB
eNStIy+boTCYxLXRfAc0RjlgrYfsqJ+Rep+N7OTVU9ERjRSvHcHgaxfAHWYHqkuFlJy2iiySU1+D
Y13hH5yRSFSDLDrcPx6jhBtZaGZ7pdmI81Y7OFEmw46LDQ7VQBwbqHibM6J8UwNAhOLOlZUALuTx
36Q5c1eM5Dz5RMx5wVwvD7tIs22KYdr4w5zk297wQDzYifemyi5wtvmImmm2hyqip1uXzYpY12o9
9CH4KQnd8QTiOV0c02asQ77VdOpUpt9jcnN7QlJs1/jcZ0Zzn5M+JRGaT8QVl6mZPHVFkV0iw+xf
jVhar5y/HapRlfDRozWNB9iKGP1RMjb5iJXGd64qIsnU1i7pmln3fkKjqp5gaW+qqYmSQ+2PUUuf
NkEAXtklKBgj1swB46qY8k1LBjKZ0nlqfyZgwZpwSuhsPKC9keQje2km1phxzPFgk75nbF0mJ+d5
M0beofUJX9xOdg1Y0wxqg/y5Ksth9BZO/ZCmrTduBB7Ch9D0yePuvbRrT8KA5bMxCGTKCAlbVpbj
1hI4XlG5cHjsGH90Ofa4y5RynzHHZIosicGrwAc0YJuAmjI4024b5ms51ZBcRqdY5nYtDCKC1rLK
2JopcVxbp+vwRDfmuEDq4jz8BOXZWbVDbmK1CTX3DtCIGm82FORwi6IaNj2nGSQ20C5Uu3ZSGS+N
O5uQSZkwJ11nDFMK5MVljxmOsgI2dxLhDhgSVv3Wy8JObChQM2eFoZtRUmrEPObBRDX1mSnGod01
1uD3+7ApeVK5uT+lhyRkAn5KWiVo85FHATl2EkTSUQG84AELhX/kMrfrN63hQjfnqAAni75CuJYZ
klJicdF0r5WBzue2oNmhqosZhnayKgotr+bC8p5EPTDjD2Evcj6ZW4PUviyEDO3ZRc6JCUoB8u26
4Z3NNiUD2t/JuBBuDq/ab/Bg8qG4HBxsaDdczhDY1i7qWgubveS8t4Zvhvxce46aoaUNRHt7aWQN
YGxD623s7K47iJBAaQxrwt+LRcR+iT00HXeU7DGJv4gBjQOI8OLGNezOP+hp8BhpJBBjITEGpeiP
tTTN+C6cwixYkdAdLER8C/trx0NE7fJWd0wEuTGcTWW2PNUanfjJp96fSoY2MQrYajtYzK/3dR/V
TokU3WasKeYWCQDzO9PLLqY0A9uVqeM+IlHgaJxR4GLiKwh3HnAdKpZDVL3iTmDc7sCtgubUKUlU
tTFWmq1e5hYp0ZN12sGNAzrGSaUDpdF1DECLRSE/G0xj1m07uxepxfMV3cKc3yHtSINVPBIUvKLW
IvB7BLyFUzg2bkdpufqkcPu+PaJlnfWbOU/Sxy5BS3705Zz/Ux2l/54zkUVq+OcjkW3+y81z3j9/
LvX71tPyTd86Tz4ixMASlHMUuVRC70YiAV1KQciOpPFE+iDCjd87Tw4yIrztAd+EIG0R3/7WebI/
kJBF3YZYCegzWsOfaDxZP3Qy0BZRki1SpiXHiAKX3/O+CBdKJROPGrnr4+C8iip7Vbvd1myz4yIR
x5xocfGp7EBUOOd6D25SlXVql+lbVdYPiOASLIxzc/nuGv5BY8pGfvldg4WXRY4dxq8lC0z6DGy+
f1kgyMbJnmFKpn1427kgsJivlM9Cu/OhlVmY78yQWW8XVBBjSH6CCtMzGznViE4u26iE3pT4dIJa
xwQ004iFzKUcOX0srWbCq1wxTVbQgS8i3wtJzW0kUuKgHTcqsdSdJfPkCb2Pum5cTplLgrd1JWnq
Eppp4fsti/gA6204SqQYEYZgtl17ui6hx3neC3jCdCNkwkhcTQSzbtFrwJJP2pS7ncbwQ5wYxO9J
mU2PKm2W5Av0DWcxo39KlbkwrlI9tVcw7+XnKoGYsgnmWFSrrqlDc9eRhkm+JKKMFnVUE1Ewo+ng
2SpkgdVDNgR+ysQLDumItoFxr0D7jJ2q/ghedj4dkf3sak84T0mL3nbdYg8dMCwR87bOJhk8EHfi
PGeFnGAq4zsAGDw8iW4KcXc1wKHqwtlQcxF4Ctjjs6FyXATSZmS/AukkITBZIHHaOGovcmFr3vpo
n8HhjNOtyjLzeKj6vRraY5UF7mZ2/Tczku0twFgbby02fGg5M67xehQkApmeX5xZ+N/OVVVcOiJP
P5cA2yjdtJsi7KLGgBlcNBFJgnBQ7qIuJryB82L5jGrHtKEjBPGhpTP/aE7t45hx9E4dZRxyMlxX
bVUtv3PQG3CRHwsH7cSmjSRUJGmch4iy+lUPIPQttH25z0hEX9WpdZdZ+rwxW/NMh529aXXgPPU6
foIhvMhUUYWv0jZqTrDIgg3oc7326kFsOnxuezupjr2hURzSVXtGbs7Z5HbnJIrO2KYKBzCEPzZc
FC87MA9Fq1MY+XQV1qZ7lilIKhHnstuZeuiTbKmmybcokr2sFmVUFvv+A4ZihB5WylC/mm7nuIx2
Io+rQ2u34bwqMAqqlS3QAzUt8q1It8B30pj0eZ2nN72XZHuK8DUSNmo+0FzbwlZv7tDFmJsFndTG
MF6l1aDharpnrVJm/l37OIjpCkmRXJugflZonbtTRElQevFEirh7cke49CHveqMs+6V2dbF2YtAT
9Gaom6GoI59b1CzSNw5p3iHgsimrrLhqdsj76QuG3mFs8YiTTLbzUkvdZnXw2lgsdr8UxRbpzGUl
2wwiAcKHsmGdGpYBM0175XxNdWqpBahHqW7mhrGtHGs8DFmUPJV0kh+1I+ZdJAaELM5UqX3mioWZ
L65KkwDjyk9LEF1WshWjOVy0RAvt8sK9n+aGB3E52i+Cnr5c9VZjP+qpJ2W3DTWnSyxnUMBVSpGl
Jhf2nbAuKYu4mzKDRgviwg39AEhwFFKb1s7V2qrpy2joiQAJDHEc0feAjA+dOK06Z20rSGNe2Glw
iqW11RMm7MTA1T05xEqUoVVyyIBqiLRcNcG9GPHeQAOa2IBMEKxjuDRBAGqEt04ApXozcziKzs0B
fqtDHNEevKzdbJjbXkOsIH+i8sL2cqTRcxxwsHuYIju8GadpgH6FL2PLACuBWZ68ZM4X/t2UHQf4
Py9z8FQ3Je8pRbTijJdZEmMuj6zJOsxNUzKkDsJbjGzzAXhYsAfH1Gwyx8uOfbNqNuRTR/CqgmRd
oIu7HnpijQi/xqsV4NJiVD5b/VpNKtj3czpe9MNoceDKMe/X6MLXfFntJc7FiaaMZCqOh/aYlu54
OeEBI+RGl/2r7JY7bGwqPAswOTHvq/CtW0q2yzDy6wddjHANMM25mAmhNZ7meNz7v2m3I1r48eFm
Y8hh4mO5/pJE+cMz106RJpCOLHedgdpzNMIH7Lf3M5rFFQnC9lFvzbcWZj3c7p9sPnbMrmWziTjR
ZYl7DicHa0yZdutS0YAKymDjSAApZuvf2nkxEGzdvRUlmIKmSRETJC9//XD+sW//5chgOYwumadJ
lM6cdd4fGVztNRVaXl5+N6k9+s7jYWrOoqF89kcy6fMqvHWD8jKvm3FViWTPBN85kum4skdirt1s
j8myOEAR/Ztwtx9a9V9fF8MfYQfAeCi0v39djoHCpJWmpBSt2vW4KLfiwl61VBmryHO3dtt/7dP/
1Kn3P6Ki/27av38tz5+L1+a/wHjfYcX++Zn4+rWC1ZJ8+qV8+6WNX39hHUbl+9Px8u1fT8eWj0PH
dgHHIMZhzLXMXr8O9xnYflljy+CFD9Rbovq+ie/tDx6qegayTI6waTCG/e1sbJC4jL2MpEHfJn4F
L8fPHI4JJv7uTl18IEtus/AFPxI5gb0cU99N90HIWW6qqx1c23FjR+UUnQVigt2O6LBWpz3YnWzF
+TfLtwOHtPF4FKN+jJ0uafDZiJJ2Q2f4znqewKjyLOvIB4tmiaRF9aVbbjogOcE6C8riZirQL63G
Ka3LbdZMCe7KbgjWeVSQBVQuCBkQNnH4piR9xt1kdc4tLvwSIkvsdWf4ZMNyPaM6sA+dT0b13nPK
qd+SeeDhBPfmaNiMQTTe1xwNi6Oup0h/8DmzTsfWBM1+0xtl5G7qBESwsEqyF3pJgPS6Sg0LYeis
wyenTWZIH2BOI55Kha6ID9MAesiZi2guyiIuePzI5CwwJqlWrugqTQcResiqx7zwUuDiejJRxwKW
tCUot1T7wf2cpMkjs1v0itEYtOeZr3BI0VGx3sq2Jehl8nQJmhwVxdFABwS2a1LmoGctnxTpSpRY
bqpIJNvZMfDsMIdtzVVSJuG4lrNfIcQateYtJfS5XRvz9spps/lmSBIkxUrJcDcPdFu3g+bNbCxO
m2wUY9L5e7PqNN1ju31qkp6eeOAq7xIXAHDCzhXJBhi4AUWHGWW1ypsBFIJjVg6JY26ePutA6+vS
jZJp1SStW651PvQTTHHPPsVgPXd7HsxL+J+VIPG0Yr8DIaSA3+606QHoF0SFINry3TS9HnXfutdz
UQ/JgaZg3xxNneFVR02X1jwsHZHFzLmtjgRGlVvmtgjgiq9EBTWUOIom00jrDZhLfS/Gai9dkIJb
STIhgPb/xd6ZLDmOpEn6VUbmjhbsy3FIcHeSvnt4XCDh4eFYDQYz7Hj6/phZJZ3R1VMldR2ZU4pE
RjgdJAgz01/1U5g23V1J61Z3l/uFIbYZR6MpRjYwadxBtSCyXmJNVVVgFB/ITXa7yfg9VNwbEdtn
omcAiQCe0iORMlEoYjG56ME1aCAJIhenNV1djtnfzUUW2WviHSpid19h+1SNnvTeEMjBW6BnDNyG
hsh3iOlapcazZDn0tqmFILieZ4OlTJej8ZYLzOLbLAfFiYiH6/Mub1htH3Pms/2LV9lFFk9NN4/v
Ii9Es86qocufoRiOBbvopD1OYzCIEwxme7ikUxWNV85r3XhQbB3CLdufPuN+LZ3kW2dHpfvF721Q
N0PfjkWQVBkIrfNs5XEgbdk8eONQ1+vUnO2cprh5yjfTPHpU33ECyg9WEcIv0xRvLjFQZFVdQMsE
4bWie4aSEurXnSMMJVZwhHzT2mXR7H0FXt2NsVuCBd+YniAgZpYA9jFhi0puFchqXMYeduj95HRm
sYucKiNJu4hJn9OEYMm6AqkgLvYEZ3FLnryzP2XBIWglzKTv7iMr9/DfAlHPth6DF+ByyUy6HYCS
rNcZRNfuIOHuZBTt3P6vjeCb75EGlTjjV2+L/WjqFiazxZPnlmmoskPbUhazr7oawr7NfUSCJOM8
vquZnQGhbj3lUodhaar1cotKIc/JSGxIZm16VUkQT08u0YOa7Y87eTFKdvjqRiW/Dp8+/whee3hM
bjbJmNBQ8Q6BQ3+pOfG+5hLGCKWYs3yjTZtXF63DHxjZoJklmIkJCBNJgLmtmzQJzzeT/zv4No+b
DAcyn4Sroo1KwqrauuSFrrbXEXMhdxJcsmExPznUSrUXc0koeEyKTDOVCPJfeCiDSwm5DEAVZQpv
GX7Nrw6Sa7JvXVd/sYP1vojYUOdQQqXwOBm1bJpFVsm30GpDmxFPKz8T0FJ8Xh58Th5GJpGdPmlo
QXfQ2skvLPM7/hV2eZn0TUhy9kT7czHderpybwHhYKJ3hoebRcQFlOXp/AAbBlAJdoHpdTQplbiz
RF4+Nx2deDvARqNxGHQ+yTULhtEACnadb2yZSsfYpzYFgCQcc4shuiBccdfP4PZWnJ97aGkFN9s6
M8UAnSB0fuWjW0IliPr5cYBND6NjMtNxnSa9+ZxxqDz4iQ3DHy00iSDTt8l5sF3nU/cgCVez5XOc
1lbX0oOTFBPwL7enGEs6VXdnS9/jQBTNot7SryAv/djbFnLJ7DyTp4BxOzhMBQhVuOTJoLhpLOAJ
vKaeCfSDtmEI7bocbiGHpaTkWTRPwC2syXHqk4LFVa6qybSfFS9fEoGovWzLVM8+JemEwYB2yDZf
g2xEAjcNsTw3Vt4+hNXkvxUG0YGVE+mAspBcsAl3huxbybmWh5me0u82z3I+b4z9lH+MygclHqHn
kM7qqufFpDrHN1VYbOm4BKDuhOl5jEY4QU6VlBfmLfVb04nxDcK8/c0wpwj4gmuL+95XbcrkKrJY
blSfBACE0kFt7FyLF6tThbNyrNJhjQlFwImKAeGBmb9UBIZmw+TE6Q6Fibk3UOCAhsae000Dnt2K
S7+w/bWyneDTTmpp4nv2h4chqNvnpvBAKLIB4jTuZ00hSEWM4ZVNQKf3ZptRnpOi/nHYCoHIQum1
AKdYdh9c+kkSnyAQrR87O5EfJQAaHNf+BIqO0ByBRPIDqAeNkMBk3CKY6Cy2cuvNHWv9s6pvH6Wr
3fwez5zBYaGTLfAhyESPeJjMD3qJ8pcKeiNpipDT0rqZ8mbYhBGMlh21wfIiK4d3tlVZGzc2hatU
H3v6e5ib0cfSe9WznUrvZGWT8yojcMkxmEP5ScZcmCvqaTOELo72hCj4wWrrRxUZk0p77pviOazi
sE5vHzJZ8L3UmLHWfWi3EE5uC8caYb79mRP+gFk7SY6yZt1E06oqKHHeQ1lQ86bz3VsNq9lNTwZg
GHvNma0YYAMVw72yseJtuJ/SX57Xp/Oxmofsnb5j0DUGFCp6TthJsRGc55Davs4n4dCbt7KxgYqa
VaYN974bJ5Nbnz5UmHVg8mAAO1NY0ETpFt2ailHa4giELlDnWIyOINQNhl9js4SxZcoS7GVD9WxS
RcW9bDobsDECDWvQbTldmbXXMPP36/E9p3Ln1Bc2LgYdGZhb9DIX4U6PCgS4EUjmMxTcTTerVqqC
radB+cQOhvSzkday3FquHB/dCHfXZi7L5J5MeEZEs15S4A3SbxW7kJwWHdba9JthpM6XNrNJxPCN
sE/YRsGvM6UGlQiuMV5rtgW4LMpuPkcNEOkVlb45fy1xcITReOKItRqWmmx+A82Y8dqcGnB3Rgwb
Va/Ewe2dUcVD1eLgU1jgvtMD477S8dobMeIltIiCd7SPJ4KJG3h+srrl9FBO0dLIO2mqRX4VRONo
wOl7mF1+Pj9Kr2p/OtUtho9TYvgWyJblA9SqsNczmXHa7jzBPjX37Umh2fWoTQFjtHvdGvnP0BXe
uxUWE6Yn9gy4NHjAss9O6UZG0WESveL2d22KWyP9kDLxXShHVUQte7x27rpylP+QwpN9t+nkYNNl
+tnnzUscxaoYmJ2bmXxZKCjEcKc9MqRm1po4+BPdEEoiD7lhE8UiFA0SFtRUpSHBqLknGJCH5fyd
+EDFGDTEXcHalvvJxgPjTusqyxqOD3Nw8WqZ5WXCc4tyamZUu0AjQ+vEaMqGHn6r+7OZPPDkqSeH
b50C3bOaC6v5ySA9AdSoSsqddGdLtDwWOPpAjJ6eq1bBvSEG0Ih6neiZJ1oI5PFNul3iPyJ/Zx8a
R9v3eRnT+7Cby+UBRz+8QDKs6CsZOH8jJuHUs13HVvQwRx14cDojG4vVTVOL5ZluckcdS038gsnD
sfWI7O4SqELURJJn7mOsSukDVmLPA0ctq2JtjWPxM28m81dmz1WLzWzy07ha0umuM3qeK205YnlN
Zmc8d6FvV1tqadsnXC35z7y2OJTAwB1f/Ub3b5NVqA97mADbFqzOr7LXtlojtZZPraxw/UAWmNXK
UUP5VuBfgLSGRghPiI3qg4tf9DIHTvguSn9q1yglgLdsNKz3gMj3uJqkqvDSGSkj10GxcVGQiUpA
k072waSUyK2R95hO0plkyGrw3O6HaPP8A6Gq+GjbqPuWghIn4mtYYbnuA6+4g/bPiZA/rh8Fuud3
jjcVQl049ldPuy1uv4LWhbiO+Gp864ccqlfucHxD8wVwvDJcUb6UtIi+mLU0PkxqmBvmxrn3bbHD
1OAAbHPbzxiJMKO5Wf+oZUl4vGa7c0YBF18L5FRseunyEUwtg3hO9O2vPvPUuOXGEseA6mbmINVQ
MOMtElxyaevSFT225vCtAtX0/Ta7C9YBO79ilVtZH25pkRpo1vSqil0zxNF0A0XXf+kYaYwXvIcY
goqmisJjLyiviGma9r6ot8Q0YOLg/qSquYGB5ICVeciWHDKoLQfv9gDDbpCRz/ZWdAHxB/XIWI3k
Y2VdpqyeBRuGTr65yJQ0+jHLTzeMMdKfbTlYeue2WXllU2zblx73wrCGfG86WPE6uTy5I6cpGls7
6rgqv9PcIYSH7NjmsV0D3QKivMr8JmGAJwOrP7Go+psE2yS2z1tbFNhWNoobYVOkeI4WmqGoYu3c
8BEkQXv7S1Nmvt9skOyljLan8Q4LTlUt5Dbhsm6cZUnttxwE4n3ahMRJefMI+v9J6Pi39Lb/N6fM
HJT/maT2JKkYyH/8VUT741/8qaJ51n8gIhN0Qe+CO4Fk9ncVDchNFEZE3gKTKRXObvS1v6loCGww
L+wAHhNqKaIxcurfsg2G9R8ETlF2YeoENim+MPh3ZLTf5W5GyjexG3mPzddtknsD9PxVRGPjOrah
FVLHmM36Ix9xhRa9KbLVX96R/2Fo/HsE4G8v4zj4GIkEeaiAv78MNzoRm8W1V+gvLeOPNj3osbNA
LdAzCAkxePrnr4f16Xd10LIAgAQuvnBESPg/t7f9rxfGFw9fk6bFiodIYXZx0s5kcNkkCYfNmJgN
fMeBqfqUnLkAgb0K24aZSo6BnYen20VSUS4g/O4BAIQIj8ymXELK7jDLkMo4BBN73UVE09BuILcZ
wzoHntfBCA75oufsGTPHTGKSwAm1hiVnozFajY3RD5oTkFUwPpqX3uWrquElBvkqaJgMjyc9lDP4
Y6sZqK2cyFSQNBEmO4NhPZjONBDAw2QV8N0OI+FTEgUpOx9vh2c3hVJgmkYPY7OtIl+tMH8H2lrb
UR6KaD/VVcp8Nitr9BMGlN3yGiirwhI1teTF9h00cMzKDH7MdGe6yr+NfYcFSRKgJhImrtKR8xrN
znSewxk1k8JPExLtQUmrq+fhNFuF5CHKQ7X4vhubGmuRvcmmKhghhuTCI4TI74LUFBquw2bIzciF
xGWp7BB3bVgZ+oGaFDM7in4wIsDmXHjC01hqceJIVL25olL+ARJKmUPaXiyJ6xfcSAo73BRwTSKe
bniftLDl11x0+tkSXW0fjMLHvkv3rK3jWTnQzqlrRL+tlQjtZw7ADcyUGjvFhtUjZ5CdFoAJfZNt
/Y733GBoa8EU2DYJxIufY2lzxq7l4rKt5zazMK8WtSNOUEatWyMzznYXh5s7hAzhLJpkmnwG58Rx
cS6RVOwb7mMNfdsSl9wdqR7QuMuS0+ROg3hsADrLox/UBl4kYQ4NrnWVKqO6c6a6759AkTBzhu5f
q8e5mHlBagNK81KN5uicpHXrgWk9jEvUzZQ2sg2sGApOBW4vf1nN9ji4Di5khOEtNOvEP/ldqvzr
BPoCN1Mr6kae4CxG8OJzz+u6g4XQoL01Kqt0N5T8sRHauGk+kEutCrvBV8chJJDbVIOoemeHgDUf
9qqL9ViULTUvHdTd8qwEH9u9I5UdXTQEGAyzMiwF5ywn7y+3Kgfr2dXssMk7hLVxAIYo9rNv0rnr
Y+PMEATSTU0JVCpX/phU9SUfQpGfh3xGG1+c2WsOagKcr85ot2NfriuNbZEZ/5ib1S4MkWQOSniO
fyz8bpkvRNEhUfZB41vx2PbQO4gZLAvdXYtSY2GR32/zYN9Yja/fI4WK9oAHGJxAvBD9H550Obmg
O00DCalfobyX36VHK9jJGMoyfClSSGk8fRaLDtK4h6NBR/jMmR4tOutdoRamqJPXojW2PdDQ4ckV
rqGbJza9Th5deGZJuGAaN3IFptwAPdqfgJzMOvxAhIUHcKhtnI7PPX0+xvyk5EQ35MAhnk4gqTHZ
r4Bg40BRPlVkFIxGWrWboPCLW1CjGEa4uZmf+evBakYH7i+P0uhKSoyeCIy1GtvzyhBR0AIKMFOM
/wYn3+2iVaJ3QdsF5jUK8BEcF6NmdO+0XZjEmjCIgSMAbGmsUWTQwAyzbw4+Dw7rxSgNKA3sDekX
73H2uFDFGn2qU062jJr5ODAvWwAGMbzYUFXnBD9jtl6Wpo7cvXSKlJOSo2/mVKoMUlcX76kxgA06
DXM04F2O6lCPyTkdwIDQMzdSFNiv//m68vs6Fv65qhDEwvfF8sKo6/dVJSjyUAWJhTlAGZF/QNcl
taAOrfb0nZu5g7395693+3n/lWXj9UIT2hnj6MhB5PgDo/3bKiYDStL9m7K1EIRf8hqxYWEkgupq
MXUWuJ6kO5s/SgD9/+JSf3d5/fHSXO4tgogD7IbR+v1SpYk9Kin5UDovqTbYuKttp5ChTFOP8T+/
yt83IX++lI3/zgawzYpmM4L861WyukG683gpi9Pldc7s8i7pw/RfXNA/vpe3C2Fe6TIdhyz43+aF
/czpL3CwRLnj0jK/mRouJhHeN9ftagwrlBvWTEL2A6LPv/gY//ECYdWz9wugoeMr+IekIKWfSIqE
X5we2/lG0Dk5ryp/yd/+3TeS14HGaPtssUjT/rdL5PLNrnK5PWXZwMxpqmZ4Ak0T/bmb+/9b/f99
uyn+78PzNYg6/aP6X//nS+c/IWP+fZj+163/7Sf8ufMnAu/etuoMwsmzW/z37zt/yBkuGwYSyoRu
SajfRtf/tfNn3M7O/7bxZ392yzT+bedvw+iAe0jm0IVpyfz734LXwXj93ZPBjYKcZQeuR4iRfiTo
G79/7XoY4qrT1S6XGKEHzPNey6iha+p2Q1Mvmqg2v/ut0zBtjfrv7mK28GT87ko4Tb5ZwTBd6eJD
6SuNoN6miRW9lm7+QWCAqdDSDG3sD7m/C/zAigVlmvUaIo73K3CK+egJSG5//MRJ5VNs9NXHXNpW
PLcdMpwOQqY2UMgo4MT0fmANmV5TryEu5TnlI8dp785nX8KmXTIRNViH1ovSxVU2iw+JPptfMbvA
JerbT3emyG3VejaDMPqU9k03OGfq4J11bvFvzXmqNxHbiXNVt3GbVN01y+nEy73+8xZyuASVuJXs
OfahaABhOFX7Kag5e8tr0V1lJygWsQL5Zkyo6wTp6l2f4TBnT47Y3jXtV47HZxCo/rd/Sd9RcDFL
x3tGLvtUlF+ehiaq7tKQX3kcefHpNpsibBHs85wmRoSVjyDlDWQ2XV51uCxkjm6XkdWBv28YuP0R
xbiE81hezdvcC2jP55jzr8qFBYLxK6UlfUvqwvP3tRlZcUrr7he1xfIt6l2qdjJ77K7M4cw9+lx5
9aIkO9go8HEX8BOmwPviU0UDtThMHUyDuhlkPsvagby7FX7yNhciM7d+N4ywC7ns9PaLo8Zgu090
godwLq+jy1EAB2ARXFjOuBKDX98LGvPU961JZ41f0cup4XXtIYlMm5olkaYGFYyMwTL7UwB+wRro
AO/yPQOJ5o8PT834CXDOlrvbm1tkIPGWiY3KqrmNH4ug+lB1xSs646fQxQfSrb22lScPt7cV80AA
hZtLpjIeQp0SHwu9iWtyQCM+1dT/CsNZf3nsdQ+O5AMhgxfsC6f9dKDWgTks2UNCB/xu088N+ny4
0LY33tezCfKYkeuKv/rKkPPeqhIiNIOS9iGg3zld9aOqnrTqgk2RjcHVyFV5srok3wXDiO8w7K3w
Fccmlc+JNq9Q/cIN9t7wTuCK3KTYt5iBOqPcsnrTUM3X9gKEHF94M9H05JkOs/RIxIHd6/e8nEBH
ulN+iDCorIHSDiTVO6DgRhuknws5kn1NuVUSe7ZM9gHjoE+H/mFW/Vk29orsxa3SWHuxI5f23KUN
+p8Mu1/FCII5GCJ637GGMILURrUC7tNeR274UAYMByLGv5RUOx5+l9J/UBxQ3siLjY9ktOVGp3ZG
sNGZAUIOfBGWhTxEWHnWnon9+DinQXHhru/fdGZYm3py1bAuezXEcG3SS0vW9hgso7m1RD6u/FYi
iqU4Hm52HPtizCp5jGSQcWt10X1v5iXKeulxqFP2uaS28ZI2aHKkRxzG+ViVOXeaKNdDka21HiQC
WjTsM9McQemTotvlzlJsgAb5l87vnatZJ+OTKROKMELaogi4pceqEQwXjXDyz5w/nA/By25njsW3
iOPPPvDbR4tH5UhqcfKOFZ4iRirRxc8dImt0JGA0bZ+ZSjvjhmCU3qAfOFC1G8VvWGtAP3wlHHYY
6Ia2ezDY/cNtFuNxMNxXicxxn/WWdSl8mb+UjAqOdm246MKA71albXYrwzc5+jKMIT/Q4jzfRMwN
DlZjvdyY+m9UE3lvBFxwPeDfWLoxew7yWm58owu54QwVL5aY9/mCXYqUd9Yd3bpNXsk+EhhkuLNP
OtkxEM36PR092NHZWzH2cMpuPRZNeULBNc4YFGmMIhiDfNCQ+NJm73LCGzHUkH5ctg0l4Dibwrz6
bJrkl+6YPGcG8bTMCuKZHdNT3+bRvjcagpHAlwJqvIwi2ZpExPA0a/+tLTjxW11NoTLx4b2esmAD
W0pTXtb2N1c+xXFM9a6YPOttqEL1QsprWfmT5R0zMKb3aTrR65R0YcxgcXpnQJ2fsiXhCNz20YZm
I8Ldk8JqXdrVJiOAteoRbVamtDU+8CD9sfQ216SxXOUEAWJzMb6VS7I4q0lLOkbcSZbHBU8IOD/0
flvb9gHaqx/rHPqqruuWfgpCRBslpmjj9bh33IavdwK6cXD7sy7CCToz10vw9ERrBhmEthoOpj9H
+yappo6vqCcp4BMYU/pZn3E58HEwq0MAawbHOmVTpE8wI5l+WNrmhrI89ZiZTUYwMBjRm6aZKVgC
y9Yc/Dc9mGJjjOH405jpX1dj89wONXYG2YiXtomWVzb14Wlm/HX7SjiXgHZjHsJg/Y6dVSsKl1Of
xKo/Gt4Difx57y2Gd5iwV91Rc7PsOfsMG9u+VQ1SDId9iTG6vVjVJakhKIZZq3YoIf6GYCHPVlPy
hcCYeNBDcGwX5Rx9MpaYQ6JuM+FOYnTISsV6VxzsDJHfSNPHCjvsJfXG6JR3S/nZjxRzyMRjEy7r
Z1oheT5b9kh+0ha/8ETXZ5+gO8FwDPk0sMqt7hfJFLR9Eky4o5X0k2ArymT85eiU4FyINbAFqNu2
e7rg7FNI7O/BFH6RrLhTg6PPCzLZGNQ1akrzk4lzcGrdMHu1/endmFv3xGnLA9jpkt+hzIyC6NaX
d3PKQ82XisNKshC683L5CKbNpajDwsVnMy69dlI9AOe1dkgxZ3jr6gFEOHU6CYOA24Ruj6O93XoG
VgVjquN8QLqoR4biBGXHXZKJK+VIr+WMF9swkyHW3VAxlE+HNUl8cKbOyl0ccea7Oq9TxU3chu5x
DHS7Fk0jrrgU71uHBSAX9jOz2NgXywc7WFwjUw7CPPK+R4nFbdqFzqbRJgFFzeDSqrBWNkEFOCDA
VqcZpkhvMo/ost6K/Y1B5LRrX5MxC048aeqNNTrWVvYuw6WmHD6WYZLUII8ocEmY6+viWdMBa5N7
bWsCyIE7RY95E0U7iLE9I79s+WISe9SjOTxZXptclZ0bF49Ky42r7HQ7pM4cC8U654/hrVUYA6OX
K8yJ0tBEgytnk43OvC1m39k2Y+/+dPKw3kBwnxUZWYTNqmtffBa3sygmoiwJytzBJZtDtEkaNgLt
aMMXFr6K57k2X8JJ+D9na6q2NRvftYcrYdNGlNvPSd/u+rlT9ADT3+jIqduGQ0gxVE8HDyS7YxZ5
0OB6vtJHx+vOgAHIV/V0d7ZMPY9FUYsdnIhzhUlrpcjS7qKB3nbD4DlBSMV/cTrxVmh73NBZpzZd
4BoHX3SYD73JXuXZLDYUgbrronJoqRzATfvG+DChcm0djB3ID+5EHV1QxsRo4KpKb9nL2pi3iyus
9TB3+LlqRJk8G/LTgNpKP9TY70OrC3fgMfKd4Srzc85Kf1e0ERJR68wbrimJ07xfThSoLvcTmwKa
OdXP1BcCiof+TvwIididi4eF/Qpeksm9k7PLbngIL7RKXOFWYkyaMmSvtjafZtO6YpMDFWqT1ZX9
HO5YGDqNZZW8zBAZ7U9IFu57xer2M8nm6FA3iIsrSZPfoWb0Z6ENzAB9vdJwzjTBk1SjBSEE+Tn0
4ylCLjgEbuXc841tgHS43jlsNH4LXJX5NzNoyzuPIf4lGZD/8Eh60zNjAvWDWL+B80VmewoF5X3f
WtYa8nBxBom6nMJQLJDImtyPm7zFBtIPlnr0XF0/iMgw3i0n0+ba9Pxkx6RmkBtWFZAULpa5e8Kv
Bh3xN09TJp3kw5NlsmdP2L56iXkzCrXLTElN674wPveueeR3kEw9hek0KKoVHR3dhHc4DO/HqIH4
Z5hAWnXdqQfSh3VA+jphekAlTo/sFTQfji+CTxaK5UBEkbFEB4Xo3h/sZdeBB1plVtjvKjUGrzBu
xw2I0FGuzEFa5zSqxKGmLOQ+d8iOrWxaMTFahE5xprn1bBk6o1GnXY6ZUFnGcQfWYlDYN+toVD0a
VhdjI863oNfDW8j9B50gaSzadjjRWJJvgqzT68mPRjDoOa6F1Ps2tfm8Hg3rhYEJnrNg+ESrzjep
MNkzypmHNOv0XY/atZkMTidiaSgVCMIfXVMs2MeGfp/imbxzU7O6o/nqB3VVqPJWb2yngd14arBZ
T7hpP4fOhRAihsdgaXYhyGokLfN1xie9tsfymPb+uBl6Gh7DTIE/QAdaTYN3noo2PxN3Gj9KX5eX
KpvdL5rVrIcxxUQb2UUe93XApmzOKRp2TLFn+/MAR/b7bBVAXPMhPU98X+OloPWXibd/DCwvPdaq
MzYlQ8YYC+7dJCCpmxxKY526ctcY2XLB1VDu52CwXm+pupUfwPIAT3krMu7uGEV98uykIbnOwr0I
3K3UGcbXiKiVEb0mWjyX0/wkOk9s8TuV6yKfyZ7WjH6IooEEeplwx2AsLtz3ZsyWkxRFcO8wEXsx
JjDfduC8Lv3wnoilvu+9AOuIbyUgLsflTACQ1bz/zBsPz72wPiaBn33qoyHuQ3jIpvb79Ugl+/bG
sX8xDSnuCq7tINnvbtVSPCExHFCAyYyVY/mNcDWokmm5oiA4MQa4jzk3P+rbXorE57OeWCWjBCGa
ne2xEKVaT1753SjrYt1Z3hMgwS9MuTH0m6s0p3c5ygE883gvPMI8eGDnO6rDjKOPDr5dfCeublbX
BR71mkrkedWDr7cGvBHsAO/GHs9XOdDYKk1VbCJs3GenwCinmCkdy5TdZGc23tEoQwQLt2F8kRYY
ohlEFSYNhkUxJRszM+dN46fNYbFBFgLTvXO8Qf6cZDCTzeoBJhWetcSo4gAGoml6hjkSnsJlAJ4S
RW08hF66oRztqMAX8DecnyYr13GswhWh5C0YqHPpCe8aqXrYFeyF4az0X3MX9IcRLMSqMwpsM3Kx
twncBz6a+kT49DtQk6dFu92KcNI5z1Hn8+EL2/VPQBnbWpVHGsIhH7OnyClevpN1csol6yZKzgUa
/a5CBjKc4lQovC+uSWIV7zfDqm5+xXxJD2zxQtPgeHab2Xikg5V2D6Z90IpI39qfnrEc0gh2Qmlx
kiONfOn7Zoyznhz/jDNy01kWZsHoLWd/u4Znvx9q79SULHNhHxFgCNsjFm0gJ5Cv8tHwnwjzAo4W
rKWp8V6GmD801vNdOo3fsP/GArPNCgbOJfVHDDMFfeJGL3eJG1ylQdWiHWbeyilEH1ddJfDtj9Na
0djGkX754gaHkVDMDWuAuUvE9Epng3hAwu53THzI3jkNAkD1YlrpThC23YjcjVm2X40uumv6ajra
Zv8Lfa5e8X6845gGbZS1zrNNcE04xvLQFOa7bNG21dh+swz1IIGOCFe8qSj6GOf0q3DDu0FwcnEY
6DnRV1pZh7Bh323fap1TqgDWk5s90lb9IwNqdIJ8xd3WOP3Wr9pD2kGuwKbYrQLLKq8dUDP2ipR1
B0IWG48sdVzRVc5Gs63iEiT0ytAq2rPiNStY4fOOGVqMaYImCGoGKs/YDY04Tq2z09I9ivqGgjH8
vUqXz3qZpjW/Du1zajkViXrnzXzq6mwvBV2OYTZtCBRse6diWe0PeapJ7WYGikCpqz1ZaLWtaulf
6/5mXAoIyozWE2k1Eq1q2Jp5w6zUNJutzKN1GjSPmLTeU3ol0Dw5NlXBfVclO6osjuHgH/Cg4WXo
2Vti9id+oo9Tlr/eCBvGrbhK9OkPv3BYRDC5g/XYITYlLwF8Epxt3jYZIdIPQ9Ds2cc/GItx5vuw
46c8+vRD4B1uN7QCXNykOHRQUtZzWL0Vafs4YPDME3o8GPOvI9XHslheAAXN2ChzI05L1IzWzR4w
NFB5X86v9kTvUZVcXfyvSeqYu4oSpHVURgf6QZN1mPd7QiXpM/EW/Kd+/w7j/sR5GANaLVx8zVa2
b3iU7SabUX/TBty9VCI1O9mYCaPlKvihNaiUEiL5uoM91K6N0m4e22Z4QSS0di1mtCM8dnPdYXzc
lXWrqk1Csv6VwaF2CEhJBAw4QBx+QmAZELYo6DG65SxDOzz00uy2Q94HCA4qiMGW1RNE4oCHJsOO
o09U9VdlD+EhCQj4iqydPjpgQquOxqcj4KnhzE61/pxLt3pb4J0fWmvJj12AMoxGMPk0KEyifgoA
7/xMWmG9I7G5+wr01j2Fbu2LbpntFpqYFO4qk2N5lxyroJyPqXTjPiLPz68kX9mZ4FEjcBDj0OVQ
ykY1nmX3a7GM6sTXFoJDAHQGtMtMn4UPMqqHBcZzon1sjewmGnU+R7nM0tvwFgq2Ar1cy6VJzjNG
ehoDo+w+U5yU3caKvpV9769z0lrRasjUazBk9XObVeWPdC4VOXHZbbOKVckZO/vItM54GHKD3z4z
+nxHMoQsuNMU7fuNzhf73RRCtbNDyVYa82PkcgzD0TjuKh0Md5zWERxaAmWKL1zNHByA20AMB4gO
LufcS54CMEtxNCqLuP+k9uRJKoAVgbdXhXAfwnn5NadFcuaSkkMBmAoalmCnAVyAzt3UzA91DnSA
FaU91VRJ7WTQE/QOtGN9Y1g9nDl0UGN6S8TMLhIB/TPIJE5aPpLImZ8yKdNDEKjqP9k7kyY5lfc7
fxfv+QfzsC2oqq6eZ7V6Q0jqFjMkSSYJfHo/6Gc7HI7wwntv7uLqXnV1FQVvnvec53xpraLnMpg+
cGO5UxZp6w7ymQc1gjEen/N2LXr3CWAPvh69DlnoFHy5RxQNyQv6lVfx+iKCyT5h9N8rbdblzBij
f27oBjfhEK9p73byyh93X7mKGVzZwd7IwmrfCGJzHna4Y4s+LG/LobVvNc+/2ym0/IwONO+6aNZL
nRC0HXQwXQjS6Usj9875xLfozq4/gWwyrYbVy0b+5tCJ8UG1dnErbEqBVdy/Vr5yn+ekdtGa+4H6
INXRVtByYGAlG2Bwck1xCPy6v7TUTWSi2ZpbGQ4NtzlFf0oHBG+vc+7odujnC3/t8GdrZn2TD+wi
S5y3R13sHyz0AEnGnf4Vq+Z94Mo8FnnoYNoX+Ft98wKEALhHbY88zbGQ14QjLz3QvqxK6gEUAdQp
XcgCToFjDlWne0z8c3Fd1a3za3E4IypX1sdiv6u4KhR3y8JP5VBJP0lcREe6LOtT3mt1xilE2wWM
j7RYguABvz1mh3V9xh/BhrOwF1iI/cy0DB4javMntQYxzZ6yIaTebNfjpIadO9cd68pwCh3oZIh3
cbVGbUtF2eEtqMvqmStXfRHOw5wWsjQFlcW+yiqjrHKJ/EWtfsk1e1Q17G0LLG/StjT9D/wR+hiG
S0TPBJ8GkvVANZEUmaQpLcMFM57RWlibhFZwD7QJn1dej0+YIMK7fCHayOu5Gyh2QUcMvbvdQHTr
xs2nL015UqvfwgGjykHYtLbnnLno1Wm4Oyb+Nd9f93F2sPDOTY97VSh6aCA90Xlbtqeg0D/x6Ew7
cyC+zXu/v6oa3Zyrdfk9Sxxpw9rKHmVyK26Utdj3am7mr6KesPN33eZcr5g1zqVvy+vBluMdq6j6
xIB6QuM6znQ5nlxfO8zb/Za5be9kWKzik1VYwbGnzyYN89w+U+XT3yBa2ken9Cv4hM33TK/VjarL
5eItwsDnrJ3fdMHERxngWCmx/aaYsiScBfRZYZf4fLdxucb/1KShIQChuDecFjKAB2mN3NexAt+h
wURvs+e3hOuES/51mo6CXVBaoLXTw9RAHpNAjU2tjokCvNmHI9/AOpbX6+rhcGk73V7qoP21Vx6d
x9Y2dzP/deoBpDjWVuRe4X4JXgnXxhRptflpCIPbsvMZ7TcKNtKiGZsDfqPlkIfAV/zImvglZ2qW
E7nYKc+n8Am3WIjtS0xESgk/Vi+0zU3nARLkoYWocC7DzgGJQBXsU4RfLPPwUb45gDgfnCnZrqwt
UX9s0Hn3Y7CZb0uzyXSsGcTV0rIUy9kY3q1iG8/Tgm9Boak84hNBrYgiC+W34jvg9N4lHDbvwyEd
kump7d7jYO7QXf32PeTkk7U2+jMvM3lcqz04iE38Gp4me8dknt/mcf6qqq647yZmGXT90LyL2Vru
RVVvqb1NX0n5b4vLX6LDnuJzHdlVNoSz/0GzqHi01yjndufID+jquMDwlbtpbgdYFXPuMozmXmP/
GGFxZcsYzj87s5oxpSgqCFIIpJDxbCxpB1fz2ooy/rswFKG3VrzyuOuXbHKEuibsubzXO7eiZiD8
XMra+iFmpa56GHvXOsRnT26re3IUzvhD4fvhvSfiv4bQNs56dvE/O+zUdzgt/YdIOPa102hQLkLy
ZoLo5v4WIXPArPPuMLANP2abd4/l3N9EsvGV65pz3GTB6S+8A4UqN1ZgFlsdPPDOl08VFasZmtNx
mdW/xzgxT6PXm0u/rshfFvVqo7uyUfbsKdt9xI8NXqYLxSkV0yTw37971x8RXlw52bgkjFd0MrSH
tqcytd1QNEouHTdm6x6QD8lT4XCwliv/IqUWY8mWkpA7Jkn+b2CWV02pxscySNyHOfHzCyiO4VNz
T754tvQ/Rlc2JEwb3tnNwxw57r9vMrPn3hwtP/qcpehBt/trG1pKYpd4YUNsEITvNrfjmAy4pGsP
s2x/z8rUGTuh/OBHZZeKdv7am+yzpGt5+c08iAtrdnE9GMtOa18XV0VEURs31YTSZ16LHeXdnLqS
rjU8fp76grQ6CuuJH6Nu3ICaqrSo7Pjd8bj6BpbW+uB5W6TO+7vS87s+5hP3rox+K+piZw9lV7Xr
9uibmJ0c2BsicgRHYT3rM1bHKUgpp/Wv0PrwSXqjKLONhqnjsO/Kba8FK4OpYwNbSw9cjrRL5qMl
sZp0idP/ZM0ug+fKFsVyJ9sesGGV+39XejyBIGICHW8bpbDr5m3JD6Vi0sj7ZBH1N2EROtoCiFPt
QxvQy2diogA39Vpt/nHjJFk+u23kPghSs1N8sGwH5DhD7nycIMFOPE22lvMy9wV/O22bXt4JrWz5
izT1rDMrphqvwnDOc5OsESwsY/FEclf55WI1ZiPLNwhm979SPcIq5L3daQJJ2BWcflG+2/eNUw9P
U3L1P7piM9GPPvTr7tTgSzDMunNz0xK6bg4rqEcuxIRCYR5XdfJhgsaVd6xp3rTLn2zGysWvroBW
eO/P2NvPyxDr67gaSHwKldvOOxFYy0nXpsdZB4msWDPT1jIN+FjetoHb7oE8fXCEJVV/2MEU/JqD
Wd1bZra8q64qXME6thl9AmZFGx2qeSjRIcb+KaY6O2XXtNcTEjHT7lXEFXVTYNMh5T+xi8MlSrx7
1/ROSauuptG62eyQ0ofW3uSp1JyLWEFiFi9peT+vbRc/Im5zjwjWCWxwaRT7ZuYM7OK+WNofZsqX
5uz/q1tMYMXWR8P6o9VnpI+eheigxlt3HCViZR22AAOaxZ0kmztaKLLyX4tjjGsB2ioAB8CYvZ7v
Sl6GYv71+/wWrSRWaVCG4TdY0gn53gwc5Fq03yK1o6T93Qa9v6aD645fZYDb78FthqJPsRSKv8FW
OA/WuHusI37Yc0Jgazx50V43KfbmSRg3lFDWQDKbG7anlFPmuageBJ3P/lEbK5mve141x629yrK3
FYMrxXMI9XvVJW7IKCt9LveDh48xTruCBtsjcNzaInW1x7nADUXYewrTmks3Jh3OYRz1eHd7YdF2
OS2sOv6S1azTXrKvjgJTZXz/0iTPwYzmTnfxtlWdEssOH1BEprM1qP7WGXR9UphxUsSB81YK9cqU
7PGmqfqb40k/gcnKNWEkOnO0CEtmi/adGe1uQzeQXoNsXIXrBcu/zCySHekA1DUdYBY/8W7urOz1
A6BFnEX5+hQNs51WLRI6I4hKLe39YR/J+DuoHyNPYnyh+qpcS/9Uh9anHra9uc55UggYJK65WQhu
nSrxu7NjJowLBA3pTjE3CyIItW1hfitC74U0VpdWfnzxC7DlTcAJKSCUTmDIPTTRCggb1aMcsmWI
YiJ+TFRQuFekNNlwyCZqSAhsPG1CJz/XqBcpLIok3XxO13x+3usW8JClBu2VhOeIVwVFfShilFFu
Y+ynjtECWsou+vhHTFS7T0eHE2G92PADND7DYXWPk2xWKts67og9LuQ7ML94tCtZ/RCsQHbmxdTe
irEfX4M56O7KtXjrRobDaBXvCQqtydMkMMSx/Ib39yDqNeju4zyKMVm7eMBRiHIyYOyrxaGZkiLd
miE4+oOzPCIazNfbwCqS8ac6KxUcyyJfDkQGbiJtniAwZWSmH/1NXKEYXyBCD8fRr/10sq1HxDGZ
moH5AqzqU06LEnzuyAYqosjiV5rixFYmz33LNpcI6kntHlIWprd2TIjYKp0HbaPnJn0oTtiYi7Tf
iMSPfvN7q6fo1ANzeLFnSOlCLG5q8tU9s+6zU5TgG73YzRlcG41VNgf/Q0gC+UCiPGRBsDGRcwSy
swJHLJ9hUT+OCZJnKdW5sEX91BHyLUanTAt379Zsjxbq4GWo6h++32UGUscVMiCKVi7a9hqwPwof
dYbv7ErNL7caENEwYKNQVj8sUTY3vdd80hFSPi+t+3MZepmqKbCOiaHccDX2BI+9OHrJfBLj5l7W
OAgPLpkAuArPtB4uR3tsDISFeTuL2tPfSZR/0WqHIkVEJRs7FoMU0703LJAvhuDmPa5ERDgc97cQ
pa194Qj0gGQQdXTLiUoYAnIBG0YAntsXdybwHXiWfoVQ1m67QNon7LyZROQ5FGMVHoEPfuQ8qPRS
Dre+1aJ0FL84R33kE2B37WBDCXzzFgTOiFhOKnJbZ+swwTF88CsWzspfYWRxaPb6kANA7X97bgcL
zxv6h9jZWFzHJYgPnEzHfMJYMi8Lsde4/hV1NrneAeRx6WocOgE4ZKzcJiUY/MLa6ItcC0PFssSI
jDVNqet2V7p9fBFr9Gb50cIDHxshHhxWETbx0KFxo7PvscVY4fBXlZXi7f+s56kkk2BxfPjb9C5d
hMkfyDQW9/I9Q8Bd+tDBpn8l44zXw6muEsc6kv88aVuhelvXaxc+ugmf+uTG7WUdPNKoZf7UufPv
un4ZwvqhsRiOxsTPkNluyHLf+2C5srW2Ht0CjG+nVgw0Xvc7km0GVfIOblz+IebhB2nC41pJBkXD
un20owzsZ/5nhnYBnmd9lYHLPnJ9BoCBrBVH146U9yVxxmOvWwLpzScH4SwW5V9b1bQ0RMg2fpKQ
vkR+i4ELVrm5XltIhknvJWfPD5jQw+GhXoL6hDsFUFJHP21MjfFxquMPohAftYRvQ6khWGiQ0cTj
/eV2kTavcU5OocElM0Uu6F7lBncBh5JOLwYycvUQBu1bXMSXsvaJcYnusiFIcQyZOWvNv5NaoPd2
JShnq74PiLOhA8m3QZXXSjZZTomix/DXjDB/QWj8mQLnTDiBtncQFux7+vIhV1Qtu/V7EY1nrxC4
CNVTYg83k9M/RJW52usyUEuuvErd14MIbyZ7AjuNxYTJZyboXjttRpfvtd9h1CMLnc57+J6ol4vZ
YHgrY3UmfpQ/ydZ0x2G1TtvkXyvdfNeze98M4w1HHOcAzanOaiuEvthz1bcl+n9s44upl9/OQmX0
gJwN+H8IPj3y7WiNZZUCvcBWQkdICsQi4ngNo4J9nXuSFmF4xFbznOjCu8wGsFviKOyODimrbJxB
52Sj69+GWjn3k89zy+UKyFNKurRZU0cFQVllBrpqd4rwkBIp1qMzDDduxxctKX28MPYKmD2u+otT
5g8Sk82DaRtOPBhEkoYX1hr2WoJHzDYHz23QvEMEGNISr+5VzAnE6n0e5RznQu6e/jbeStA3WKp4
jcR8rdQpa0yNfY6GWuoL+8v5wZeen3ocpR+1bg/e1Bs2ewAkIx2Mt+QC49u2Hqe0bMwTlZ7njVU4
Z4lGZnaj/TMSDjHkqQfvMi03ypP3lRO882i7AdYQHdw9rV1B4MPE6oRXzaC4CIzfPSnPeI/j3AUp
bz+dIE1+C3b7OOrqisMJq0mUISIf53KUxMbFb8Rpdg21clIb5pa/xRYMGnlRkbm1lEQFKu7szbsM
qn3nSYRfDWBaN7wJiEEZnX2oNgBM4OnnefzlxyOIFx0qVx+xygTfxvequzrp61u2k8ldwTr0ugTu
QQSdmZA218D/Cj3muGrs/jYJj0ucJ11G3Q+TezTFTw7TcWrWJs/w5SawJEV8b1iZ3dIx0/0n5PH/
own/zSc+8H+PJmTfWEjlLwXZ73+mEv7viD/+pv9EFDznvzzcIuSMXYdHEj0j/yui4P6XQ8KJsIEH
JZX2PMIB/yOiEPwX+D7SzCHVrTR2khv+XxEFy/H+yw8S7H4h8Mz/MAP/XwDYnv1/xnjZsuxFXqyK
nB2FveME//do0Bz3M84lXNHol4bSXVYcHYG5CmfeX5ogUI4x6QG7GODdj1iODVVTNo7KnyK08FE6
IQ4KyDEJfAGc0VyCOaCLy0xyF1kFDQLfRsdCk92bHT2iaoy/Qq2Ll7KxLPvIScCKjiaHscQSCLnj
IDmfegcoCPYFRDTe9yoGAHSonXII022wY4/GHVPhFKlRZedEU9el18X9Yfn7tgskX/vGEDNgd/Ns
wYItJ8eWevOyUeZlbbK8aNiqwKNLwv6omFv4pyzz5SdvuopvhiZs6FQGcPKVkxllMzZwttV2XVEV
0oQMyskWodt6NXtI8Btbm8rYQN7rKRWhUJTw3htxy/4PCZNNX81BXKFRVXz3cWGBQcIsl5PL9CHs
QWCw+k/tb2uYEQ92z7ZyaWReAPGeJNxCcAaBMi9WA874oFQSjZggzPhjBMEkjr2qMcg6MEv4p/L6
AoyZw00+GYN1RfrcAKe5ahHMClCWPkzvAlzxaUaYATZW7WfsDx3hcAy1UHXbGQUFy/BD56IJwDj3
CyZUWkevIEmJvywdOU52TTUvlxF3VX/FzFsBpl1HDrqbrWNaKEBoY25SzCGkXiE3H3u31i/ozzbn
itCyQSo1wScCH0yJulHxezCX03x2aeJ5H/Jp+tNQhKsOdsR5eJNtvfs+5/fZA4bGlZFvbMXIAD2V
g+9/RXqmvaeCJq4PS+Kj+MlgxrWkhbfWR/qzYIi5WschD3PHCZ9KTs8T7Jnet/JLZ2KAY2lTUZ5x
18B7cw5+V8CF6RBuYuBSMVGLzhbemaeD9Qlvb723aazf8rMj+rK/CqVgHdzmCiafVyQh+oe92uoO
XAcr60lvBVaBFlDVoYbdIQ8z+Vj6w0GocKfOp2hcCMhhN7dvsR8rxPeF0Gx+L7FK5EckT/4Z0zZR
vePxk96pxbZqLqFbNT6H0RxG3icrS37PxJewmYeGi/Fmq5NkvrXLKt8uuUwIEQp3tDSveNTNMWEr
zyQxNu5wLWILwRIBHZ+WIldEhign3Xxn9WvgfjDU+AX7sZ0ll+P/osSaSIzJaKaGMD7Th72l856K
/WzJmXfvegxdcw/ONxQ3Gpt48EHpUNLe9AbIknsQehRgp4pa1M/tXgl/WhLuQM92B/MnLY3Ix7O9
LMbcC6GjGZdI747UBWuEFSo3LIImM45P72gmjkcv/ohqThS8ZvfewzJ5YO1U8WOcSNfYVJUX/Gzp
DSuOml3clPVTFf7GiIHACBmU2vkCvhU40Nq07+w4Q5Na7BAQGyzwkJvs1vh2DSeEokiBCOxM65DN
7icqxeami+/I3VOUwm7O99NGUrb2gCoSOwfOf746sfT09K+19LeXvK4ilXLfxVS2tImo7hjQ/PwY
zmM3Pdt9uCPnB2pnIsMgc8KSMz+Fi4vXPU4Y2FLqDwzVSWRdbqs8NOZv4W4shfKZbzMyCPGGyuMj
5fRs4AfhKnNfQNBSABLUVfVcNdJd0gaS1JVZbYyiqZyLmcQigWYWmRjRnwCsTn+2KtYfflOKP+yf
bH0ywYI5riAuC5TASLjlqq7K5Sd8NAJJxTJ19ZUHIRzxPPEYinRY8UqgoETWkYqjdiIdXKFZoGg1
9qHVNKel7GJ4syz4RbDwcoetsg++54FrYPLPlfZZryIjIlW4ECYziz6TKAUwFvVZotvhQcUB/VL4
3Mdk/Yv7umvONcQ/HBpoD9QuxW0H0mqoYnGeZ7u9bkSNH5D308/vm141b7CGSHksoctNN8nt8LFt
wghiU7t4Fa3vlkf1U1lV4Jdm72cbrS5/RuyFVqw6DI5m7QH7D5hwxmcQTuI22EK8Oo7ThQsfoMus
u61bmWQtX2fULWiAR2cud1CSWxnAZXX0wnJXThn4IGe9c0TR3FdUNvwdAPxEB7YmG0w/IPzn0eHC
uwq9mb19Hpd7AMLR3WuOtUJn1aIXIns8c0CeR86CgOPsNWughoazN+oEa1C9v1S2XrtPrVbVevKD
IuLi6BMuJbb1LmxLRIoZrLrXUsXUxesTLTvrz3HiRn0sG1Z0GfQd/LWVb9kFW+G8pICum8SYFtiv
mcBLHb0tHkYvZO1oxuJgeYqq7sX1rgYLa3WKfYiW7tzTHIrKmmMGa5fBhk9oK4zuDLgAIVwM0uyn
N8k0bhaSN5WwKRXvUK0pC54nDNoQBKPzEthxlCnssq+I3nx+HGGS5xY9LWeBTPyu5cncp2bj1J7S
BTM8Tq6TYwSuHe9tFhuGp8a00wPXhP1Zj8HEIgtKBOd43o3fTDSBdTKRWnB0me63E0d4I83kghDB
JwHTVvee9Vpi9fnYQO5/gW8DscEI0GB58gpeRDDiP4FY1Nk8Nsv4AtCC19PQYRXcstblI9SOZu8V
2eHuX6ICi+t+6cg8EEHtsZk5VvAS850xmd07e5NPIfDlTss4dbfQxah1kJ1jfaPVhQOOCVP7p0JZ
mBGL2JD0851dwzK4VbAsDA96wUrIOWaCvcxKXj5ANQD/WPO43gH+tX7Mo3xU54UGqypdOAviW8iL
PgGkSNMF/BTuTYSB8vHo4VXwCP04HaDbuberoy+8PTtRsaJI6e6qm0M1CuYUuvzK/FQ0CEwG3I5g
l0u+LTPw32j2Kra8v4f/tP6cpdfN52Cet7+ejMBs+lMVL0cgVXl3Oy34dfZrb7sNpSe+oChZP5rc
LV6LtRBU8yqT/BZA89g3uO363bGv0tnGhfkzpy+tO5nN8m4ppJhI2K6wEw/8ywr1aNp+eVLHIFFa
yyd/lnsW12hsQy2dVlu8awdVE2DHRCEXcAqdVgs3kxSpPAA3IWV9A7JducexGvNrO8BpvzuV1VPP
OPtlik6gTlVT9zLJdvxMKGz/KtSSNJk9RxDXltmrPlm4klNku9i/6bJfvwexisfaVDkJos1OXmWU
NNe7pPOL8TXn83OM/MNTWT6hSiyAbwZSwMw/on6v9no5V67bC+Cc7cpY3cArHi33c7at7hkmVS8P
4Gj93aoGn9zHnMFcRgXdb7wRxY81aoNfkS5QVBcOzL/FJql31CT1bhXgEjiRZU6Yj+kSfBpXyt0S
aYfTPCd2KkdwOnVpr9pNgsxxW5QHFva3Jlo7kCcFgYwsGSxDkmA3rofgPdg4NwJfuZJavBZIF1eU
EpKK7IslfpT+LnIYl3ZZwi9b8gK6OahSLOnrxeGWj2gZN+YH9zTb4tHTQrPtuXEXqfXPjb94uzMf
wE8gj2K/Wtxmjkuqe6q2OUadDOm8iWVgTnIV6luw8Pn0LUIL2ByAbh4NRi/QOK6yfuRLZ/6E4GVf
a+4Y8JKVIoZQMeS/0WglCeLi9x5O7Nq2q40NB8NCO6CMewVVVmmOvw2YdECpw6ERZUUoJbflcCWC
zWeXjvezIAMtqWDDfaeSK1VLmrA2kKXlYYuYp1NZN1gfg8EXdZqvPpYn5mPrNZ9yhVnH8sU1/0sO
trwm/OkyZ1kQOPsV+bGhcvRYqHH18aWT4rqSyUYZBxgbnDh+SKgsdPzJQSydqViMZyZ2MEodiVNU
KR7uc1cP38syh8kxN8y7bLalz8i6JjxZLMhEv3Dw9d1BeFgBWBvO9udiGU6AM+UkIXeH3erO8kDF
WAf4ocfKLN4Hn7N4dJoq+CljyytSrSHGWVaCRozaAQMLq0V8BKxWvpeAZOJTtOGRv+FsSfSGE5i/
pf0e+tps6H+8JMeuUzGNqsCrYuurfEh0QJ9da1Yc8wHZMbewaWWSHPXoKsFFy6aQ0BmlJ60TAyce
27A8YXxCHp/zkYPl5FKYk1qqdcVVbHeyTIdAkdwMMfpYBx9XHksxNEcAqP/CfEFZWCWVQk4nztO6
4PJ1iNmc6JSlADDA2sepA1ogGHzfGt0dPaTlvRUoAnUt7tu7aEERPIGqcYZ0pOuC3rKAW1mmqBuB
jDoT0Tvp3mfeJCHQTscmRErCCxtW4UvrgQ7MPKvgSErLZVWAaCFwmxKOVrBlMH/U525rwEYtw7CD
nb0u7C+0CsYwufuGI0I9rzzQbVKQzOJbnmisCy1kxwDSUX9mmJleQdwSlsxDO0Z8o6GQW0bjiDBr
CYfSSVwEwX2ydV5MftZYzwvxc3WeJOYBnHS6Se7w+a17WinmV2tMknzV0hJzOrJ/wYNuuyI/CU4b
FMkColyvm9wZq6vWV9gr2kZbZxGKBEEvmVz32i3tpHiDKaTso6gagsHh2lIiJMuADMbawiLO+L7A
qN2mNR6zaJGEQZKCxxCJ+SoZ8BdxaZ0kWASotXNcM3Z6Ldevj+MPgHkL4D7jSDhS0RrkqAOY8GYi
VWWr4zMeoTa/Lr2p5NTTtQ1E7zGqieoTtsQUw4OZsJFpZY18XODDcLu8YgfQ2SRGeua88pjQjkDX
3D+S+PSPKq7G/U8VC6oSquJOHncD8v2PjNnggdwwGd2vHGVPnEQIOO0eLOjWp7YF3wckoseTkj7a
rT7X/4jn4h/9nBfYDHSQFdKjlHInpCsdKEltwpSLrNgh6rVtNucc7Y/3TA0ULBNpc5l9KCYO4gfN
Wb29tyKCmtmyjQSE1LoCz06C1ddZ8Y/jbm070903O999drn6n/Cu4jhq2iYPTlQDEei3Ejsfzr6d
57RXszZQaEjuKOPT7OnJXAybUvOwkqPBQagG3d043COACA1CVq85hlKRqiqfzc85KLgeD5WzbdHz
vHHYvAXrTkQa5sK0nOaVW/wqZllfG67qNjWuwOJNVi6nHe0/1Pw+1qw1Nj1iFBk54kqO6SgnJGkK
kPuYgmCidVT8auwhuBFTimJ3RP8/XD9neFGzPgtVeeXWGICxA5NLOiS7oz2bysqZ8CFSuv27EYP1
EUddN16LYdqZwbh6KXrlLe5OqOZK3UpvWhVP1Gq1zorqoPW4jdqIc+ixUUtjf8Nn4f0rJ3AB7BVM
28Tij8Z4fBjuBr//OCkovSk2uhDBt+nwUfOAR5dOAinD59Hzy/oZc7Mzcm/fRHeOGm90TizuKVGY
/1Oo8K9cYfhXtECOzwMHuOg1A15NFQOBFrBRs+vJZxwR9S/TF7R+CWwxOl31Xucg/1U7DBrNIQtF
O90TGY4e7aXArLrOrf6kFEqet4VgICvAvTJi+VcfQcJaDEeib4yE5cC1btjlv1SOnUM7pbTIz1a3
JfEZbrF4De0hwemO39s+ID/2K2ZAi1FTNlEfp9W/ggu/YueOPADlNQBBzppIDlj1B6h4RE3q7me8
LANLB0NzRrUN3XqyOOh+VJJmjWTuVzo6iMvZkEKH6BNvS/N7/VfIMdaEC/HF7UUdLeGZa8d3KrlH
+C3N3XKv9WjEXvGxlHvdhy8pbMhcioA/W0tRCLI5IdOK868oBPIdqCPqtqYvvvxUiSSRpFZk/lcx
Iqu9bmTdm0e07mZi96GExs8EvzCKNrPRA2pY0ej6ji9Tj2t0nRdl7luhK71jY+TEIDXYnJwh+fcl
HLaQFXS7HCwB7qM+5xoHxZXiKjH3qFt18QpSmdHiUTrh4N1PlpPMVpHpzm9YnSedUCcyCAFaLcmZ
SbzYTbK1hwBBKTwGed2YPzpmtw4qFvB/ITPCkBaDe17Ba6Mue7H7Vwdf5XiM8YLpbAwhl2QFhPOK
VMeK+ZXCD19TUn2YSlf41skP4Uyl5UxU9QR639I8AZI2vGojD6f5PA6huOYsOG9H+mmBohw8jSp+
9nt8S/KMb21zfrHfTObnFgBhfOWXeeDzYYdF9Nw3sGW+6WHOmVBlqzlV3pgqCoYzwoDNEaYbi4An
DwfkkttFI0ys/5RJOZs7W0hOdhKc1OwcosGhKwCdDi+Wd6ANzYV7AxZ7HX/ntVzzT+WGjX5tchys
ggVyzimBdXSIMMY2kN33eoh6EtkfDNTl9ArjLoaW45JL+iIDbUo4ycy+4UtEXLpKE1jlgOp8lVS4
iSrg9A/EGcmd80DKg/EAR0Ww83FGdfS3dryuvWJ9kyUdhucZ5oMCyQMIx5a7wFtH+CB8y9+uOPqP
GA8pCQ9SPrjuQmwsHK+1pRXmm3KZ4UQsZfttr/n4LYbKeQcWgdJTmdGm+Xj0GQ8rAPn0L3NYFHDn
G6pEMNxthKwp4+gzaanoNhJKOmA4kmXAjBjnbJ0cn7T54vXxco49CnQORSGYkyniQ2MJoUi8TFZc
dQczjYQQvE23EoilXzLDjg27w3HsHVJbCetFjmXO5BKCQ01CHrLHj8QR5ZdVtwHZl7WxXkQ5EIQD
k925xxWFCb88xXv+pV+G8nF2+ZtScoTqDpmoMEC0Dc4uM6jqiKC5BI+9O+A3QP6PYWtT67YcaC5s
v4YYX+u0JYalXhtjRJ6tEhictRvy+Wrn1V8HFZRfISpJ0XSSbiBK7Rb4wmwvCrbQQzz/GT0FBgS1
TDAM5oTgjjXeww+WxzhA4nZ2n4kJLDPR2tX5wzGtOIHpa56bfikNqNHSwrQUjm8UfNRdivsuIlOo
3Imzg7vvVog21nFmi7g4mUlRTM/VzGl88ZwRJL3Yos9hMYEAfe/K7zliu5iNbCKf1shWxTHeIi6z
2caeQzzJPOd9FE/HFYn92eeAgoO5rctvxYj4jBzCuzMrSfIrWTVioCVzLNjWFDxaVSHYXG5Lzl23
5pucMj3U1UnIWK+HsK9IsrbWYH50gY2faBb+dpdEbC0JAW0MmBbwDPewzTWnRlMi/WUdj7/mWDUU
PaUNlUi/rCohATXYovtL3YX6nr2iynJEIrii3ChuqYrZXQeyI0JYIkTzKKvW3sJZFDc/faZhjDBD
gdpvrNW80qaQlJektSiAyrtqiQFxjDX7UxBEd0tihQMqp19/c46qAt7dIb7tgB5Yx/6/s3dmu3Fj
6ZZ+lULes7A57k2gqy8igjFKYUmWZMk3hGzLnOeZT38+ytldlpwld14coC8OUCjAUEqMIDf38P9r
fQvt9CbulWOsa6Ry48FAGlatUzeNvts5MJd13Oa0a+zSpr5imTH7ZNxuYt7EGAqYU9LEQs9sOZXl
aVRJiC1k9guPdRcUbJHJdoIghwISeUwCfLBibhSrudL02yBIe5iDcYRyzM1U44O1NsCdlhqxGyt6
YQTjUKGhHUSUOEfOstYofHDodbDQmuJetb47b4EChddmLaD5tPGMnhIQf/QtYXKnHDKotqSO03Mc
p4xhiWNdltVXjUP+vcshh6ae30YXva8357LL4K9Lp9CuAboDJ4hlgUYlaFpaX11q+Le1pfsdVVuT
wGuz1jjRVy6dkDP7QnVdjhAlkMyl/KbfNm61Cij+yv3sZI7YdGkVPrjVCOc8603QUr41lFvAbHqz
BrVVUc9xJnClLTIXRCKiMz5yfJNH6PnII/FT2ODF/BJrJRwanGZGH+vzOnby2VmblVnHjzj82+8x
fX7szDBIvqHdzZIbp21aF5njUgWmFkM3SKmiu2nL2dVOgGHNc+vao0Rh1sYPTpaK64FDWLuzSquO
Lho+3wVBJsA7hs6f7y16T+Wa9c6EWNPn5XerLOZuLQYDU1ujCUQ7ptTDmz5riidC1qpkM4mquYcn
BPVTlGnx9aUv/T8d+j9g6b3Xov/49OU1JHz5z3/04alY/BPKp4QMLEiONoRJu/1H1t7Lj+BKCIDS
Cty3Y/wECyS+2haGFJbDrziQOv9vJ17nRzoHcyEsW6Lrdf4WJVx/zc5E6+7ATuY8bALbV0rab1CB
elwuLUboF3PrarsJ34lZYbNU3fD9RX023OIiXQg4w9cm0A/EWImDNpdnE4nMpphrFH49HndBw1Az
rUu7ffxvG1Q90Kiufv7H5VPZ/IPqxTdEE0X+v5bx+5UCZx1hpPjfr//Z/Ph38FxsntqnV/+glY3z
/Lp7rqeb56ZL+VX+0J//5f/rD//x/PJXbqfy+V9/fCVavl3+WsDH+pks6bjvjS7EP08QgSPwlLsu
yp9fDbXlV3+MNH3B0evgayWaDiVRf/yfgWYzYBRnehSlpoWmUucZ/6n4INRx+a/5ESOUZoPgR03B
3uxff4CjtxwlFhy9Lhi2HCn/Do5+IV/+BLzl85isvYZjmEhPuCYZka/0HhEN87LJp7WG+0R57J17
h43bTKEdAXz+oHVa/JkGQoE7aKKai2WhysddluttDRQb+RlZbmS5oxgeZiY8aUP/8nsnecgbSXaU
PYgRdo6rdV+jQmhPdmWL9GQRr8JpDPAdAbSUQDqv1ix1K/LJd9auGGig0mysP/hW4hor4JzdSvr5
3Hlayg5w61u42mhCGPlFh3KxYiNh1d3hp6f5FwT9128gN8bi/bZNJghQ2JZhvMHxUnkZWc3VSoLl
OkLv7h50nWVnpAqABE3Td5hL7RBvVhH8Lajsjysj6XGU40jJE16YyD/lbIZ6Z5l8LwrptHSwFrbn
CbDfb/Jh1dsHzyGGQWczMqmbKoQhr6+C32uqyZ9dE5yoU8GWtB1W0ZzY10KD9GkesMbk/Yned5Vc
a73or2Mtp/axmJrREDQD9ED62V2ZFJQB6hLYTDMHQJk1cHGrBJNqs9LSANA124K+3GaTRddPzyX4
uXBoaMBYdiXvOJDStG5rkjpWMzsj4rlGu8fQ2g6tvW1hJGxkP1kfKbVY32jTESsvcFGZw00yy/QG
zNf4WFcyPCdhaHynDe/gxA3ENGNGN8STKWSRrMmhQXhh6BOZd2zuOVZPVfnFJbj6ucxpDq4FKOHq
SCOPTZpGWl3s1Sk158vRgbS1QRuDYq+pe2Q1nIyqR7aEVuXNNBWeldNPxOsmszI8mHMEyRRo0CEz
BihC1uyNHIGBOW2ILme0X7kBqBm0qOAY6KIZ+oPR9HQpfa3jrBsFffGcdcY87vuhGj9iURLWLitd
tlwgXUKSAmM9cjdo0f3klPgOOVPDnPYEJalaR8FvFQHbaRGsSESqvtDyTae1QZBU473/arxkMhfp
RKjT4du//lCCWUkxqzmQQ1wphPNmhGpzwRa94aAUFke7qvG700EsCUDSR6xDPTvXskK4LIpHtvXU
tZV5zvJUbIgxIh5UD4P9ywf6ny3OH7qLQvA/qxCvnvKn7NXK8/ILf25ypPynLk2DODVmd+JNFMvI
n5scZZINzLOzyTNku/nCSv5z8XFJISYwlDFPmYcFSv83EZm/50p0i65lslQIR1l/Z+0xuPxPa49t
IzNkglv+D2u+6dhvQkpQ5LqNBVjMqzAybSmZ6B8NOaHHplZBt2c0zlrWt4ee4rO59jn43ril41yy
gsQXJmHDG6Nr4Ka1ovcE2GV8KAHaQFRUGoKRSOyg7VfIA221lnLMf7M+vASa/PslePn0SmcLakFN
YhI137wEVDph1vuu6VHyVFdZ6Ecn180M4iJBFm7a3H5kKhDMNTE9RJlAOZrimSptCdaMfn1k72IV
5qjpo+1SDfVGC3RS1WbJsclpug1O97kJqQMZTvXAjlTA2Mjdz34qxUaPzXjYUJnhxD2CTajMsD+F
rgACOLftJnMbx8OKVZxFT+u7QI6xjaXWb2nHG9tqLOJTnWXjj5fwx+7qtwvmcj8Mk4HkLNkorClv
7wcGEVrQaWJ6qs7G2xSeGgD9rgpOvhvSrsEZ8FCJ2RhRQ/dffhr0f3HpZav0ZiQ5BLCzVbcJppbs
6F8vZhhCs0B1jY5Jjv9b5G93NKenTaGicUvrapsuFgrZoachivVeG5PkOJGu9v7HeM33Xu4Aw1nJ
RUHLHXg5Hfy8cBcY35J+VK039KYOd8cGwDak3zVJgKuRzQfuQ7R6/5KvV/GXSyrbcvHmODa0weVd
/fmSfRn6XVvJ1lODwBjgqAegijeNQnP//oVeb4f+vBATPgcTm/Ai9WafCKwvyBfBk2fFKfXc2Z5h
LtEshUlhcKSXhKegDTSOcR/bp/cvrb/WJP+4tstkYJg235MT2+sv6fNk4SB3LWqltmBBrEqPHgT+
lQZ8RSrq2zKnAjWm8MT1+T73sQa+/wn+6suzgV92g5isfrnLjRY4id/XLcxM/4Eu1xOm+YfYJLmc
IuaaXKVtnju3719zEVq/nl54jQRzNrtPKZE3vf7SVIqhXXULtwrv1gF1KyHqiSrv3r/Kr+OH4Hgm
c44Rtkvu1fLzn/aa3Wg1TS7d2kN/gIvcBXY2TZBucyr5P5wC/3F++IvHyLUci5XFsVzFXPH6WhLt
YlI1iDQS3zp1bP4q3X7WQoBv9Lw4DsS1V4kp3QOi3Rht85td9cur8PqGKsOwXI7WlmQttN/c0AaX
hmSE1V5rGt8ocl6Isf5MOfSzGXR73c+2RQlyKcK0Hofyo9Dcz0PsTmt7xv8YjfauWrQynUowDcvH
v/0UXn20NwO8bbIQBysfjf0WFGn3yrXaLzya/fuX+YtpklsghbHUFXST+fL1E6BZpMYYsR1imfGj
bJudKsx7MIZUpLvOa7R4G4rwEoUtDtAEVfMwKvWbV+nXYc1HYIImKY9tCcSe1x8hits2LrqRQaCq
wpMWKKOhNKvffNNl7f3lWbtsK7DlG9Rk3qzNoojTDPQsV4nlXTDJ2zZt71FrI6X/3Wb410lfsfaz
H2aeolizlIR+foOQHbmisjvo4XNZ7+dAPkTFhEetC61db7eQ85Ux/eYm/tXXM5ednU58kkWZ6PU1
3Zq9OQhLcqHK7jagV0Iqcf2lteSxD81vvxk0v86+fEFJaARVKGGQkPH6YpXmzIY/1bWX0mwH1EOD
wV58RMFU0LEt42FXthFmh1Y9FIRei6o0fvM0/3LcEtfCtyXEA0/Hm/ejwyUhqraqvdqxLgnQ009R
1WM591EsTN3zxGO50PVFXx0VO/atN1GP7PY39+HXPYYyrJf5H7sNi9CbB524AVlaIQJieyweTFPc
TLpxOentbamX92ztrli75lVF1gOKFHMsnn5z/WV+ejumLQJ7OHwhv2FUv34OKLSA3DWk2fRNT3u8
1y7cRBTY0hAJQDfYNlbj9UmUbB2kzBghWlSyoWmHG83QvLalZ5BP+joh7RPctJbsyc4RkLhysXn/
g/46OF1FZYp9qc2H1M03gxONuQxnnEUsXKBvO1MdY1ftJIkZtHq0v5eatOwNWEqWOokrLcboSyzh
TwtYMxj4GyFdea7d9N+SJPpom4X5vdd+t72lrvb2/vOSczHhSNuwdePNnBLHvp6MuC48vSLhLi0f
ZjOx1lPeXCGFqFc4ZtNVUE/5tsry4xgYLgo2MezLjGqGwESVS5jw8JjQTiXycwseZ98O9AjLPDP2
rc1mQg/D67rn+ViALih7QUOAX4SQq7PWUoxfgzY//r1nxeGdfCa+C682o+rtbDwgInBIYZy9jgMU
0sVMXRONhpJvtvxNBALwN2/y29n/x/XgtXDy5CAplp//9LTCDFYTzXZCjNmdn8iJtK8bYGe/GYFv
p+TlKpQn6Ay5jEL2rK+vkloRGRUimz3Dn0mXK8Mv8xh9bq3yosmE57Zz9psLvh0aXBCbh+FQraNu
x2h8fUH4WiGthGTyDDCXDyXOGi/sqiej1r/qKRGENPRplRVW/pvrvpQCf54TlguzJzaXTSLhQtab
b2rHqo1bLBBeWiH3LVmFjMK89VvcXcnQmEcqb15sx3dq/h466iPi7Q+OIgSAHRACmQdMiphKXZrv
7w+rt7tKPhYHBeYoaQk4S2+DjsYcF0POu+CBL1SAmgPrUPqBu3bROx/ev9SLIfHNLSDT+uUA5OoU
Ot5MN8mEpiElcp05MMB+N+cBBoUSMpgxrwJOCd4sQTo4CEfswd9OeF3WnPy0tVVYW4aHwsMcfXn/
M/3FcCD1GloXywX7rJfmzk+jvKss8HB+MnpxA/O7YS9C/7EpPVvOT4Y5PYDwALEXpeH2/ev+ssOm
UcAiyUmQ5pFYDg2vxyE1G+bzhf49Ncl3zFkop12Z4Q12F1C3oeL5Ysi74kS8EoUHFM00NYkn+fb+
x3AsLvP6kbBR0KkQ0ltgwnz7SOjjmn3QaaD+08H8Zpf+Y9JHHwZhdDsUws/J0Dm3PXubYNXobnCD
wmXak568yShWXmuqPiSpVBddnxT7sYYba8kAE12uFfWpssZ6a1GAvJZgyz9gP7QPMEDogBFp7hUi
zR/trLKRxs7iMx1cAzBw4ZIRBTm2q/NqW8mMhEXc9dlUZpu06bNzAX8P2Ym5NqYqQxROnMlokVek
SbgJlMKemlYfb9qs4EPSvnZjo9iSO31fDeZ4M6UA8tSQ9HvDaQgGIpISByBupYye+C50M+mFlQ4J
DDYXxP1hGC9TlA7nVsVURRxRq9M46IR+QzO1d6UEdvKbl/Hterx0K6WFQVjSxnBc683mCX05caBp
3XtD1tnfVIonFWtMvscUem/X7ui9//T/YhDy4NmtccRaQJtv5ySSgKbY7lyQg7mJ+sm64xl+KWT5
uVvgixHcG3tu9pVErz5pv6nALL3ZN0OPL0t7DPcyVWom/9dvQBbNcIkdjE2lDHwsHQjc0Sjbm0wK
/ytJm7QH0hEuIR6Q8YZY0+ET/dH4NoS9egpk4Xzv456BGI/aqcXsBDM2jcxuXVdFNLNtYjZbVGY3
cBEWDhkAKRi8/NNuxA4njX62sErv3r+hv84m+LFtwxKLO5xa+5uXOsXB69bDwNtU46+VqGWvagKG
P6hyZOw4oX9Q/Yiq2JCIad6/NBuBZXS8fpdZV9TSCOfsDKvrzQ0N0X4Evk8ZwidsJNomMSh4xHjZ
wSCVCtlR6ZSPdAPwAPTBKA9EKdjZysm07AOJ9vm3UUXRpyDHyjuMEeTZxh6viPbxqSAlnXWKIRk9
KCc0D0bZf0+7kTilUDUnIyGMRg06J6fKz5H+9qHCMNERP78l5rS4Giv7MSd8SchU3xtQcU4lIs5N
OGR3s5s9gUwKeO/a4mA2jfGplpn8PBVuCeKwSC/z0RwPKY5urBlGBWbakDTAhHtDp6k8D5bRqLVf
dZDQy8wyD/gV6n2oYuO2oJ1UbMCeoeLN631ud+Vj2JIFE/tOvk7HjtSGvESoAsW3eQizYrijbuN6
iQWSzSN6B8lnFQfxGkuu5kLOJN52gSAVYH8xp43axL8JLytOfjxAJ5JNPz9p6OKf2Gfrt81g2k/2
WHUVVtVkkcw1BrDVFosixtJ4M1fDeJ3EXbrFrjcfBOaVD6mPtU/v/WLdlxoyrQbUDUfwGJqdIeUT
BB2gsZrZo4xeKRvKW5lj+9s0cKOIDaaavCVUwV8DMxwv7VIrNnYogmoLlAVvoa/hm91Nfsu9cIbm
NmtbvNYDDarHGefKtqlQN650U3PPekQLk+Bdf5XUUf5ZmVV4IqOi3aZFIMEMACrHlRKBuJAt7bcC
wDW+hzx7ZC9jG/ivoJrBOI4XrjjMWhV0xMAU1ZFQwnhvkOj2TQR9dzVNysFq5JLaqg/hmSzB+DhZ
RrQjSXaghzDHaxxfpJiIjKE2mXgdS/0y9Bepr1YkiCN7FxUYyD/tqKeh/Ty2UwnwCHoyJh1OvIjn
Wspcu8ieFDgBo652LV4S8zDVHIrBlSKlXiM9gUgCGDWAXKdUtRcuyVJxQgx1EPfRDluHeVBZFe0s
iOBnAYX4GOIK2aeIrW8ESWP1OupdTJX4xabjLKfgWjpsWma7dC8Ss/GpcUcf9ThBemSX+Q6slLiv
XTM/RU5pe8Uw+dumFnrmCSJsj2OdVJsqdwiMjMFJjbWSn6POqfZzbuG8RieHjSSZsk9Rl88sr/l0
ScA6MdvGEkUmMtc4DrZfraNZevqksNuNjsZLpkc3sTGWR6uQ7v3UE6FV+/Z4UxPfA9u9UBUws4Xh
ik277CfJHQFF0+YExKCHtS597FL4G4djkejyXBTQmUesMRvHbaNdA8m4XdVo8Bz8GrZ2bGlZnwmZ
qj/ymjx28Ko3jipTAvniftfWhjy4beIehYq0/WwDy55tTd5GCbF/Y+C7D6MejzcjjuqvJYR8pqtB
YYuniZxQXwbqULabHI/keQLzdSml318SQiW/GKwCX10yl9eBn8UPJXTF3cszHRrIVOnYWGc/GgvO
ce1UnHQCy8e9bKErNVnN0W+K+vYSIRvdqsi09FudDsHNlKt2T3vVJcNeVCcFQeCDlmSeazbjFRK7
8aZAjHYi/6XY9hT2twbgO08zlOZB3HHWo7DVqeI0fEwyJPvO6NJD92NCnLTW3KeOfe1kDYtRWS9+
TofgF46oVzkE+mZFrRErDmK0mSirmWjOVsbBKtchGEJisNHTOji2spXdmZdOZPcN2P3hLgfrD9F2
/hgNsX6WMeOXS9TUTfty5cSJMDd1XZsmiV6sgm2b0+7qu97nQBIZxeBhXPexVPO7eaPKR6PDTtmY
ofNtwOqxbquhOJmyjHaZGlwvyzOQ6VFNDvYaG1n0UAiLz6gjpzvbBWl3rd8faaofyOMM4KmSFJ+X
dnW0KCee6Uyray3GKJ1PXXWDQXz+PJMs/smZrOk6d0PSuArt2ZlJV0kLwAbU0PSzibhlncZ9vo6n
ubuSfhPqBy3Qu+myzIF2dGWDoWTM41J+KGNQV/u5z9UNxRQE6xm0ZgfyK6szzbG7nqRW2GnCHYxN
DuN73Od5HVxHKSFZW9liu+IODyDzOh2cM1XaeNwok4B2JBlOv+sQs29pmxNsUdHexbxf9fOhnPWF
K5fn12UCOWCtKswbdVzfpSP5l9hTnQ/ARIrnWNfGT2noknCIA3bY9vrof4L/G8Ks1ooQtXBfPMRU
x+Xa6RG8Anq3p23j1kmIBrd1T60U32YcEl7Xt9s2scHa97Ai1hh9Lpt4jD/hTMCL4JNsjr9NgY3Q
ouGK4nj/WSZa8pSILLolWyTYZjk24bU7Dga4AjibEbO4Nj9qFphuEhZbDJb8+WyPQp75RqSHAZvP
Nf3R4vsMGm+t29haIDV2w50zmtNVqfVURQL0wDjkUJ0YcWkeQUjh6iry7tQ79GSSckdY0uCNHE+e
Btdozz3utjsCU8p5O+paePYLy3wWIvpSyl5+CFq7/qaR2wzwD7TG3Tgwp9CdncarUh/Z1SSlkncz
iS8biYcFMEWcHCCRw02e2vGWc5BcNWWSAqGO08cOE++672voCnmTMZlh2i4CbBX9ifNOszZJlFm7
TXDCNnbt2D3Qhr5yLzSAL+c+EOaBqiOxbY7PAWcHy4s2d4nPXLPH/GYSKVAYfWjJE3XU5zGes+ge
i+wjUAXiYFmkcQp29bK5sHoeUFPwdoahe4SGcwzYh++zsa44cnDm2dWzfZUOWg6I1G45wIRGxSpn
NiZTsGXWLO0yp4/APVHj1TD4ITEbyy4I1Fi468PSPhR9k4CnibJqr4/RkWTE8ZLtSnPFRIr8pZX3
GeE4J79O3RNqyRQmXH896EG0ZemOT2M7n0SXBaRYVeo2ZjeNda3ZyY4tNaRcnUCDdN/hMmYC1Qqk
QXYDRgEIrp9h2KU31WkSg9dkfPcZU8CD83lVisz2VCm9TOucLXwIjK5+rgCDDg9O3Gn7tBn5yBgV
bgGkh/fcoeQLkVf5CvKt3JL9E5wrt2J3rdxDYvejpzKj+YA91Tl0S9GorsLxk+Nk0RF2LTMQccL3
QqTtqZC8KjCwvSFFgq0PogD6PUIHwfO2luQ9HIhp2VVd3K/NZii8sthHJYhkqEW3vMwpdvv5nJQ4
nVxRIq6azKvWGXDhV7p1rXx9pJY4iuIwTlG3baMw/5AM5XRlzGWTbeu6DM+Tzgxq0zC8ruOw2M2O
Ls7zBGGQxs643Bl2sBP7DejsUP4ct/Ei6WRrkJHNtT129FKJR72Im6i6GaDYXCg9++rjmTqlKQWs
jdPBth+XH4i6jYM1/pAUdzmINEjaCLqiRnkwGus9sz9avR6QfDiMNvWwoLvj75zIy+uPPd22pWqv
t09B9jTJyN6KFppxwag9Yj1nRwZmYldZKeD2yo8vjM52mLGwYLgBJILIz86jnetn6N2AW9hjwBTO
99ijx23YEMnjG67Frw9fTUfLvdEOp3Pow4622QweBCDxOyy3FdrYYLrpI52c4TYRV0EHd2axM9Lf
hVrjbHQxgPejYYrZUNenCwlje1fV1nTnDGW7Qg4Z31jAZSOqJ1aDVRds0UrgdLs0MdqaKCella4K
jVE/c3BDQiirEz0STGUkaODirDGfzatu1mM4fLlItriQQi+AxZmsBxBhUALN+RnqCElKmeMm/J0A
Z+RKq1rnagItw9Ahi/VzLNPgY68l5aGN8b4BVRlUsKFk0V9j4GNnF4t5OFetP5z7whi3GIKwowST
zzRV1HN226FkvEjBO7LcY6KiRqkDEHSpYaKv2UCjwsNu8+hFZo03DUjXp7HPvmsANKwtlSyThy7q
jREJiSFdDWWDKgWV3m6wbEXS1Kgdg9mMtzqpXjdR6oBDrXT3McSY/Cnrlwwj2F07wqhccgtyti8p
6d2ruZ6YeFtZKIhU7AQtVsGD1pTBB+HkLVvsOdo38Fao5NqlB5kKcywJb3lvQ+toAU5SiFG7GJsR
2aXOzdTOk4d7q9zqrqb8dUO4oDdEpiT5Omg9PMXl14nhtRGBJClIaXJrs2ukt99O0DArf9KubPjZ
O84I5cWLmKaFtYTcDzY83ohCPBVjgRWvVvrRj/FSwI9dbPAYfTjgqG0z59j6IpRKVQqoc7DZ1Jlj
uMHUPjyRFFhvCX4at8XgHCHbnGnt6fdzqX2TeRzc94MZfelbIbZzF2RfOy1D3iEwaa+tNr8Z0i44
NnYRXkyYXFcOAvVNWE5Yuq0Ba9OQu/pHF8oa8RtgkCdt+UiNQ+WlTy8U3q1yZZs1Fh6399dA9auL
Xhm7wWRP17YASKsyqTAcye5IHIAFhMX1j/pspjsyzcuNjisGtx++afaZBPYE+XDqmKwAJNacX2DA
XFKgn8lPmWt0IhRd9za5aNg4yLigH1L4LesrqPtbzMhOSPCqjgY1yULyv4Z0V1MSuXQFFdratI+A
5drdbNZsbxdRKEfhAqrt2NXkaE3OqojM/pMFleVQljjv1z4kLyL8atujwpaftMxlvauNTR/ezrYV
HuG5F8iVQzaMfqpo3xDgBG1B1ezuciJs0vg2wAty8HURbAjja6hATB8DEFLkdeCEjBRkvKWG3B18
U++3pIlE60zL0VgJpiQ3LdC/QhguSbXDiE5loFi77N09cFOJL1ZK+nDcsNPQF2h0eVEn7bkbOS6y
7Kx71+y/BnTq1+ygH12jGc9T6lCMQrB3FVg+nBudxGNQRM4a+egFXG2suW0zbGc/dj1TKw7zjF9V
s7SHsY4PjRM+44XDKW0th7ihIDwynvHpzk6zYrfg7uq2PFgdmVWDX823fc4vmyFRE+2oC0jHkRcL
mlecVdYN6SWbYggqyiATylnqDl4ZSm1LkOeW+n5Az3FZEeKo3BEoN1yomIqfYRUQxJQfb1J/up3g
XmyETEg21Bx5qZvkhNtRCQg4ibwkYijYoT55ahK0TqLxMo+x/M5BeuMnsOVI68XCXRLdMIw7wxF3
PISnNojvuVH3k53sCfbZTaNzGuB+XVasyJbX18HCFvLxT6GYM122KPPk2qtOAoeA1TBemYBljzrw
CHMmR0IyUxItatmagq6VTldqrsdrK6pGHFZ9rt2QRo+zKYiNM0mB/TPhnvZa6PmnmR5lATOhGdZN
QPHEbbTRQ/ocrP3I73YxcvuvvE/uKl6mfeIPDBLkTaNdlRSLSDcxdjnJYOj2nCs/dXAS6735qdfN
W6xa1nrIsvJsI+rDy1p/IgE42kh3StB76fMpr0n6Knma+6gw9DWUcU5mRNGyEzIhjOkB53lIYZ+N
Zr5Lm4CjJKd2VlHcYMTEfqM4QXqLG90Zo9YhxiS2TKaEP/jxltmOIYcW/0h507iyjd7wotgVl6G0
1LWpOnWOQr3Y6AQE7NHGAS7Q9EPCKfm8VL3JhB26lPUhje79aSpYvhP73IatsTgI0rOoUJIDz96K
wXxQwaJGz9k7+KjXL6HeZLxcg7N37Nh6AHc17vWuASK7/HG2Bqj72vELXs3yBo4uXQOHo4s/6/OR
Gjf9A8ekWoZ7q9w6XdXsEfpnZ60iHqsNU/eLLBaGL34VV+D91KimpQgKaoKXc4AuTYiz766lyIMb
Qo2+8dWeJQtUqmO+WQ7I5rnHugpuOAg2pejCJ0lN5FTxTkCpN/Ql2C0/5cKEXI/lsnl2nQniXBvG
tCWmJSglnoIPUpbD2WZN/kaKD55WePjfcbFNF2MalI9NZiY3bftiTBZUtGRFw34agBy3cBZo+GM7
hYfVe2YQMniKwN6YNSQVtzTqh8BoJgLuo3oHiKi/a+DJXvN0W8Lhuijc+z4bnwDf74Wsg9SjVV+e
8iL2U4/zzgjaZHJOvozA+lewxDt7xH2O1xAyAZe+bPMxooNWd4e4guNAHQ7pVmOp7VQ7MbLAvj27
JC2tgn4Krzpfy2DqA2IgjZpdjUrI54KgawT0BDgfjTeRno+ENOFkmleJXttPwRxRqEBR6cInG3lM
WOa1+GS0TC+GkukXt2admuUAm4G4KvcWv7K9rsyMOIo0s+7zyQzAgNoYuifXU2SyGyuKcyBzqgqf
/TSyTGSzRvhRK837qDEpo8kx+Mgcf0NFby2g4QHWGdmafAQPiXdB2NvKIfANKyGCY0VYDAuYUiAz
9VCsdZ1h0rnp5zaj+NAUo6QJoX03E1Rl4OKocEMMn+fO8ihr70OaDetxcVJrKqDoq3jnqqS9j1R1
4NXtvtYdxZp6AQYXIcmrZBvflEVFRdDHdFyFkX1M+OorEjXsi1rXil0o3cKbx7TdpH3SHkKq2Bvg
Mv4znkhr3dqZsbVm237GTOKu7W40Nx0bPacP2ZgMbn+K8qK8WASgB+r12loLyKmvoWc2K6snFDok
dgVqSzcezQqJBbeOSh8l2OZjJ4AWUb7qL8uAicIQvn6bdJ3ric50PHLW85BdbsDBqFEp6dYNFCdE
qw6DaVTXFWWti5cD9xTmw10Q5vqFaQb9xmrwOYuJ5GaF43uJyVKnqHGOhrUkFJjGdlItNasKbTvc
UKP7qFt6tuutqd9SrE61FQLoeAci0t1bQzd6htmWj3FdyKc8jpKHWifvnLqag+s1glm1IfG4OGVw
wr75dAlOOV2uw6hRJp7Y8VxUs1Ni30jiXT4FV5MC5W3mU3j/fsPlxVX0ut2ySMj4Co506O2/FRkN
NKOSELOrpy9pCRqso5Wtu3d5Qk06LT/kvl5+tPlUd/Rcnlme2LQYENCQ6kFIeXKW7fQQKGcnK476
qUjv9CEujk0xgwOMCOfIONX85jP/RQfeZp5HSGJiV6Xx+0YYZVFhwmqcoN4sYutuwlK2DgEDcgjA
SptCNNg2y4xjdMW30ORFamgaEHLSWJelggo8G4g+2RzVv1EG/No3syVKbN1ULsdBXX/T9zRFToip
DCrPoOQNGZdUihwXzrIcVSHRYX7ik/ygpev3H+GLa+HNI0Tggkdi6UJi4nqjyZD2zIhuIwxChU4K
BAg92EhjH2/8UIK9NZ+Qp98B5wYzXsc9RwQ26jYNg1VbqfwKBHyKatF+ovSQLNn2oLsjqzjIajI3
s0a3LZuNAvmsWJpUIF93yYjrhmbH9xrx7YqKNkjLqGQaEIHx1a+rs593xCvCscnDwQURhWyP0Drk
Y3OefdUmXAPY042j4y7e6m4uOHY7zi3lmPAg+plQq4RU49rPiMiNiUhBT5Sym1lwK9MIGiDWna8z
786KV684kccxPb9/R3+R/0kb1TVuFBdtg/OrctedChSjA3LRUrOnhVi/c4XrnqnEJ7u0cKgGVY4M
bzulRUw3ybdId8gdApKU/KYf+ouwAWGFAY8Rkc/iHl5A3D/Ll3p+UgKiINBqMp1rWNKKXoU5XL18
3/8GN9PuuTg/Zc/Na/fsiyP239ba2yLjf2//k1f22/8//LaLMuE/W53WfNG6eO3QXX7jT5ut80/0
XhKvLEaBH/brP61O6p+I9hzHdQzkxuqHZ/tPpxPwdMSk/8XemexGjqTZ+lUad88ABzMOi7vxeZBr
njeEpFDQOM/j09+PiqyqkCorA3mBXjTQm0xUVoRc7k7SzM5/znes+QvFqUSmmx/3R8zWIOjtzj5G
nhsY1vGT/Z2k02dXwhyyNU0JnsvA8UdWw5j//18MQXlcG77FqKqj4GlH4+90LC0G+hFYrd9YgD6b
Pf7xSrwQnwbRYfHFidbwuEfzTFZJRq/MUpUymptuMIVigHjFLk2N0S9fwuXP59p/8YC4zOFV1YT/
PvkDfr4gRm5Mb/gtpPM1pgCdCzmW2bNSccgxcoDGEcHI/jG61HQl9Yy6ZiQqKHJHI/jNyvNnHyun
I5yfMIb5eL98rD7VDOyNwhW2Nj1Z1YXgySCMuuFwyTQr+c1H+2ev5toM2rHRWCy6X5wQoE2bDJbD
qgAlCF/ep6YQP4+LONkDtu5+PgT+Y1rizz5XDIy8NdO2SeN9WVRDY1R9nuSryonSrWBct2piB0Bz
JGH5OKBBWUkuY5N//PX3+dk7+fF9YthzZjc7kSr+9+dLtbNlXMDhWXW09cKm5OwUNzYQDYulhJ5P
mPnB37+CBJsdzDoerN1/SwFSzENwqEpXBtAgSrTBoO3i0i9OsTPRkykZccNR4cwR9O1vMtD2hzv4
X2s1705YAsCIZVr80wW28PndEuzLxcD0rmu0muQL4LJowdePk7flcfK9d0z/pHLN93aOb8pyYzTK
3hO50m9pcsXs3js1+6xS2uP1qJlITpnhWu9GM3V3MrLY9RRh1SGjzAd9qiPb/Aw/CiJvbLTZa18R
YGA6YYpLjSrygc7v2kjvBBm6fOFmPR1idY0ddy0/GkLswe+c1dhm44Xoo+5aAXRlcOhG2VXLZQFg
uEqkv+bQWBw0E0FsFUeJbyz00IH6mLD3Z9pe1bSZTbFDwQ54elpru4/KF/dn/8tQzWUwZvPRDOOk
HpI8GeaI+fpYCJpMlZXqQIaAWEILbjOabJyuT783STVQ/6OF9hZRPb6Gd1rbV51XyA1aTJmtCgUZ
DHMOWiBGVa+kcrXEkAgUH8FFMSKvdgWQPe5kN0vuXa2Mo42WONNzl8tQLXF+G5C4GPc9MXZiJq58
LcGkjEvkOZj3vItKcIGtPNhRd31hiGzr1bUN8lmzs2RDeQ6s3tqEK0g9QdBw2B4QU5K5F0sn0vau
6q4Z143rRd+ZX4wIO34d4R4Whn1Aduj8HepnJ+4tFWSMgpnMZnsylvQSTUChxqcox5K06DnpGI+e
pWooXE1eOyk7lIBmtQqW9QigdqgzdR+DfSGhzXrh+6uhKYLiivmxrh3HklMOgYoWkh0mmU7E5aMW
B70zN+spNQv4FDlSqdPS+nWeDY0oL2ITvvgiRYYkudOkMIuSEDLq0iAH3/MszFrdgy7TuDEWtTBU
h1TvIcQq1dFWXrNxZooaSgDDdKDpURqcQXaUGsYlPo9soQ9aMwPUU9vNw5U7GnJ8MrGtjmeuQ33P
WV8yzNrivujK7/jjyh7YOLD3AEiW3XRMZ9yK7+XcEH4YvOmtlhs3AhXF2iAEhXCJi1LDmSeBofWP
k27m9qLwQGVTQlYJ/4n7qwLC1+pmsBodqp4WaZM7P9pEmCXNEnHs4eOdem5Hz20pX8Qn1FHg0Xe3
qVOCYtIZp5C2DSmGXcS2GB9V5/W340CD1bKGuk5dWDEp5D0/024Ct++ZeTD9agUr9dKYmP8vKq9j
KurCuDyRH7WfwPz67J8Nptp6S+skgnqEgZ/hgzjXi7qFc5/TggvDGDraIgUkrM5g++XcfdFo3Cjb
mO5S1MQ3zRiMF0buyZPFU+StND34YiW/ExOoSE8uAzq5X6va9b7HI+WdvenLDqm1apvN4NLsBE8f
vWiRpbZ2ZZeMuBa5I623AEuwSQtnJm6yVhHBh43K5wnvqb/3h/m540IQQ2zAiPnDMpWkllC4YKDJ
yuKallpew1zXx/S5DC05WktHQoLN9p3Ioiej7Ukv4zqGw8AkkH56myq5dZz74cpTdAhSMpDKp8kr
c7Us25gQTCojH8/SoBf3BdnVcWk3/IsJhPIzKs+K9D6m1rNe9GSp0ZNLE1VNZTYj2wDnWYV+7cMU
0Sz6DBeuGfPFka+GvjlS0nToPfYrC0pxwluN6S82cwHPc1mFnXws3NjQqbByICRWvuZzsZeec93A
8AV875Y+17sQ6XPdRYxDdZhx6UZEedAuOEdozVrSgY7GCvB4duLhCj653uRDfNPmXt2KhtSTX6f2
uGD8H1xDOWeal/K29q5TFOoidO2wX6c1xvp4xd9LPEio9A5fFlULWNUy2qI6DDPpYTGJwenxT6WG
vZ1x8/Zm4G6jNLwrSHVVmklsx0TDPjGpBG/q9Z6GQYsi5JSne2Z1NzQQJiEnWrvS+eMjCLEU43+w
EhHnpKVW2kOyDpUUhJITza1nwphQwbtHnte7C3DJBmdKH2NGB2ryki2HR9liZuAYujCLIVHfDVF3
FcVd7pgunNAV494oS1J7ODL68jIumkIceeY6ITdiXkBUC1ov3cUxA7s3byzis5nXp6199oM980+q
ILMjNstUnHhf0/RYty5ubEymAdM09iVhcx1HfmteUGAW1JSP1dBF2alU3dGukQoOSp+iZFNqXogO
HPRWGbwCv+wYRZPfqYtF3Y6y33dksJnCd3UKEIRekJvcpZFrV/Doo8mzM++CNqx/qEKp674PQ2wv
s8OwzTXte1229c5w8ZouRgPgOaq9Es4SNXS+8wRWzQXzBAe2hs1LbWIpmRV4blAdcxcXA7ppmgto
KLHsGc+UQ41Ui7ltBZnQeevcsqBPLKA71QgbStyHFDhT3SfiPrQzXy21vnLf6jHLef6EdfnaK5by
dezVpbUQiOPpLtDdRmwwTvn3djL6OLTyYNYP+8gfHtFoBvCAthYfLbCH8/cNIwQKMZzui3FKpgOr
f8gsybd9d1hhp2vPvBZ67amPMNTeMJh07+tgboDCSuFO61rBBqRis0f0B1cLSLCXjJBuOqnTjjoJ
03NWDBhB55e4+FKG/MiFpzwzAIK3pWwwFeIjtR95eMM3iLW8xRFa+C4VoIPnfA8MVz6WUK5eZGNr
50GPJ2qtGhtLVibghJexPe6kHtJ0PzE2steAo3MLMkzeN4vBHmh9mqhjqVaZr4UhU20zmZaW1tBj
GeuGLHaCpzzBLG4f8mfJOH+s8G+7ZW2XsBqCvAueIXqNJ5jqsE+7js3PgtSc9mwWtnmCEY0KWUpF
43xDuQ51k749fYcbV59hF03NU0lIuydWN8/AbNkM6VKDRVA99Ojs2ob+Bct+HdzRy7bObO/dwR23
YQG3cO4BqyPwHWqXXNlhoAuSZlFqgH3cX2MdbLRmBphDji7lsayofbgNpXJbZoVDp446+ELI9hBV
C2tNMhBfdqTYSiwDEXBjwHnmaATcj5THCsi2eIRjgRINHQNqBMm1Gm+i7mT1uodzjS+MagAMdBj6
l42nilfHmEZnGTjmyIbUG0+Ud7rkL32WInY6aextjH4c1SptYh7DEeZugy6A1gJJT6l0i7HPDo0S
CDg93ib8DSvwf0RW3lWM7AbuSZ2i9eghZUiFyu7x8blvHk7FZJ1wid3b0slfNU9GvJ2f8J4PkI/F
Sf4lD2a8D0U8TkhSG+pPNyTheTOTgHAtp9eT+uADhdQs5CsTFLO3rLOQ81MzI4VAb4/bCZVb2zlR
rc6zMI6ebdvKHoj9V/SLwV6yVy0l1j2G5CB8BsFrMr0TiYJlqlvF+eC67g97ykFXa0aBdyOvKmpx
RvTaPO7Rtm3RiPQMePN4oaqODSDP3wCc08jMYxUXA7d7LUDHmkZXjmv6bmEJdgR3SN17pYBUntfm
C63X00NCxipbajhlvrtl1DE5gLbAd6jL/qTKsnZ4xdJ9aZVXMuYvNbngq9d39FxHc+m6P12GKXRK
FvxK302kotnueQHIgto3tFfVy3LfFRng5QGTqbXUON+DUh7j5KWtW+8SD4HUxNLC51BqeNw1hZ0+
dmuomRxR2HJRXbAAlYznnt6Scu2xY3TWNocLGOKgKQOsaGZ66esD3pzIr63HvEn7h2IssweR+PE5
OzKD4KrlBicfLyNNya0XbcDGxmfSapJbgOgI3Ibo5biM6IGhxwsaEqspAMZnHldWgWW2U489zdR0
wHqVc8BAAkCzNn37wYja+gpQ1XTbBDGLpIP9COBuMOCkGdvRPCIISwWt1KAJXUXKuqVPC2RpIShk
PJLUFM7KLpk5Q1/yGNmWpivE1mchv0oKUKJLIVgZU5Nk4LJlhuvRZpFUIWCr0bpt+pZjgMeG+lz3
xjTbGLlNzWNmJc0ZmI4MXJYfYQH775IOL4r37Kap3t8buHz/A8RBzJ6/CBkzFvAPiN8sgP7f/3N6
ScJf2X0ff/ynNCi+oaCQ3iBtSn6csCvB7j8oSIb5DRMJOVT0MkLEaGb/RPCZ8huyH4gjG9OMZJrH
3/qHNqh/m8VfJOYZZcDPlX9HGwSyh8jwLxHChS/HbzZHe5AjmP6IWdP7RR10Da0J2rjeCMxUJNci
wGuElLCjPVo9vxnRYg0PyxrbwwQK3RuMfsXBsKRVFqyet5V2WXTX1oDyz7wANzf97n7T/VClmddH
p/e7NSm0ot3XtBbVe3r4CP8FpZ0Me0FzATPOSae2p5DoE/dYeGu2J9bUGzsAu7mxMgYeL4+lE+ZM
TvyRlq8bF3BH/N3tB7ukrnlwlL2irSCtv0eIgBepVVfFSuXkKr8DRaYLurKryttHo+jFhQqrcD2p
mEEhPYrCuQrVRAPekE1JtKrxffi3utN71bZF81+BzedO8t5yrz91jp8y246vfKHB1Q8tn3U+iQpi
K6Khr6FtDCRPHeNSfXJzz8WaWT23XmEExPmgr7FdY6mZdOdOhOpBlI13mEoPonIhBzrttGhyUwpk
W3dcToXFfjILHBh2imq8e5HXPoh4SxswjeM4CI69F5cHxw1VfS80tg5bu1b1cgp5uNxPcTUBiucd
VNk+HnLrItcc/6ylVare5DH44CTXAsrFAFfvaxNHLkptRb6nhoZFsVZHCyD1ua6/n6gSyMkiCePa
4pjvLQ2iBuDE2ZYOr5E7QDfKfX/Qt8NIf/XlpJW+tUzYXBJbMPxzy48m56rqJ4UTOajwYKTxaD6Z
ZTu+UAteXfUhI6MoUacem9+qjq3Z74K1/NrTOh7qDa3joWG9JzWNVFu2F32NWYTMmaJlnaPJmxha
RBWhauaiEtN0eyqigVVGa7zuMbTpgFroY51uqYSqkucoHMpxywbIbyilrfDljE1f+tcqjdyLoaHd
xVoZXRA772ErE+MdxJ893MQj8QDiNXjUz5Mh1TPG+EVisSjrBj3YVC9PjsXmOAf+E1u7miAlnG7H
JJTAtncIzTfb8Z2SmpdR7xnct02qHgrq75wnh6bG8BKCt9++h5oWzeN8S1UT+/suz7otJ3B27ngR
SwoyV2ZiBacWGIZTbfSKmxLmODBujsD0cr+CiWyDveyG0rlhja/CO+QCNt+LMAoBGxOpz+t+Qatj
U1/WOkxzIqCJk5QrhYXY2PkG9sE1eCmJeS9s4SIaZNLIBGlLmB6pY+7tHItvHNnuFm8y26i+zs7d
0kuXZW2dlOywcdMcMN40MEieMe4B3ooMc4OpsXuOM7teUj+L37mnqYa4FFDvRqe7jZKNfslv5m0I
AVHlGccpZEtGCEARHexhY9zmhCK0Ak9dP0xHk5q9AddBFt9CqsjniiB2m4p5//3YttWRZ1y0s5vJ
PmQRp1/f63/QjhOcD4V/m1SGe53HU3DQE4fPPQ/AtcUto5tF13M/VExxLtJiwO1EJI+9SlaJrc6T
8EBJJ02keJF6Wlu7cRMYg32ny2q6wnJWH+hhoGpjrDp6ICqb0hOXHXZiqWHpsj94oLa76NZdaVEt
E3o8TOkIq/RtaaIcNuw+jjouaRJB5Zhtoxguw1SM+ZOZMb7uAH2v3U4UG0e5oluI0KQdw/Lp+iCP
tGwKnaJzs9b2JtbVE8fNSyRiPi+2YRv8kBxayklyCoxtezFUtkukSgy3jiyoSIma9jhUBMOSPuZs
YlC7Bk3yBH9yeJWd1uNqh+XV1EO4owoDY74w9KXWYRU1RewvcfcZRxG6zYFRgXqkqNdZAlt3Vr5u
VxtnaP097vyb2Kn8jU1EZ9G7drDFtYFlMmmj8zCV+VmkVdV1qBXhvgvt8Smls4H2I0vTbksOAab0
qk049O1j4DrtVdkAr4ZYzqaPTgc+kX5rsnOnWzsy8cpjKsbl0+3ZxWPeocNgYfCH50veOAUTiH5G
ViDS7RpOy9Cam7SosVAi4q6ppPF2yrT7fTs45mnAVP5oRrgEhNsV+64Ki0PjJ8fOpDxxsqnrZcki
5VYxTRM1DeSlpMSB3Ix1GCjyOQW58reWJs3dUOTVC0fkam3UVrmn2MVf1Wba7ryp4YiD6itD07wu
+26Tpok6i4MoI5g1Wsyxffcp0W380uTfnI2ItTBdCgBkS8/w9Mtitoj2DB2fzDAEcZu4ZbBtQpnt
CQNYl4Yacyw0tMfuaeZqjcUY9Nm9SOQVLfasiJpuXoO8tVZarcqNrRcjmJY0ucIif9NV0tlZaWQ/
k+AzlmnYW5uQRnpyjcBUepFZD96IchqZFKEFcnjTkpZHS2hVJj+PHJi/tCmzJJ4zim5Z+JF1o8+9
YhAVx4p/6u11w527Vj0CK48uF6a90a5Ln1yelhfaqYGltygr9BKAJnlzrox5FRf6bOTRsIcRt6J4
7aoM7PLMjIfoByWrVn3W6rg+0UZ9zWpDAzGHoz7342ZEHlJNu+3pjrMKsbCRguzgkU4GlLTLsOpb
fFwldUW2tqZfa3ZJU3ZMcWkfLbuk8hEnF64ikUcrtEVs3tLnL7xS+g22D7PWh33f0iuy7GJdtbTT
aHX6jmfc9l9mgSbGbBvI5rmpjXxfTiX6DCOIzZBQ1xinzXNSpuPSoRdzF9UyvHRrjRJLWyW3scwS
d6uFYIo3umPZFOci+0B66+dGBjfNr5tZv6agzKCtHTJeVUmwyUU6jBvZ1JRwUG6xwkxNiM0pxuXo
4OMXHRXay8a1qr0Rtt1e08bwjBNrek+dClj6pHDyN/ReNla4ukllhgSO/SxzNlaZ3GXYJBYUcjoH
K4TAVMmYphgniF6KMiXb0BZUFTSNbDdVTLlG0k+I5EUxMaF0vfGhrr18l+Zxuhn6Sb5H4zgHWENt
i03mpfdp+cIBb1y5OKYOLvVH106b89jgB3LZRK3TEnwKFbVorpOxPcOBTALypqhdfGbMiLyFHDX3
zRxQdOmiBe8m00cfn+NNxr6GaiMVOVdMYaxNOT+0SLmWPQ5oP9kkTS+bY5HXFbJiUJk3+JRTwgta
kkV4vjPr1JaTeh4G78ZIlXtZsPvd2IojGVPS6LKMtJ7OkW7uu0ppNUX1z9oIP76dPg8dfbJhZJu7
KZfFyRqDFlWbIEyinGSXq86kha5y21s3tIezMKCpV2lzK4KhyW7v0va3ot+GEMo0oUfQ3dJ0OBFl
JrLHBtf1kpioh1c6zgeJkYnOjUUWMifZNTRa0uOQeNYV/Ub6Y2sR4gN3UbQdT1Dq+Hq3FG8TJps7
VkaSg83w0bzTxucqUzzDafLYR3Zk3KrRNU8ojMF9Slvha1yNwbAK2ny4I7JS7pxh7ufgWK0oHdcA
UgVJfVL2oJ9SI/UPMT/Co9+i0M+mdLJv4XaXRzFaxHe8OhZiZUzsYwo5qjt4JsGJJs5h2kwIaDed
0Ztb4nFgOuJpoGCXvYZfM3DrwnJFd7To34eUDCS/6UM1V9lFuU/EZgkCwDBfMVk28lSVdTVeMKsY
goeSClHzImqNDqgcKvc0LKBg9+0tcmlYnDQt982FIP9GQS4yxtxrzAmG5sQkj6Pu4JHUGpZtNWjy
ZFBdUq/pXtbjZZoUg3EQDMqyjdN5MXUtJu7SnQtGmiRdTZOqkSTLoQ79XWWke5LnLMicC5ZRXT7w
vop10FMaS9IYk6PGAkirclnsU6svzzRqQ459K19jcC6ncZLeVV2K6JjGDGfT1GPQ1/fYrFvpLAj9
0ANsIDQ0hGhWsoiOSo79wlFJsWtUmO5t5hF7IEtPXZxctWZXUhXMou+M3RP9pinZ2TCn7jrRtkIG
3t5uTfWdG9S6CXh0k/fozaeG2p47uoXjA9KJvw2d0j7xMLXZcktj2miWHr6gbCZHhsXWC1XUTnNO
HG14I8voTDvBiAATIG4qY9+NHAdXRmJX0Tm7ePtZwtSYDn1npNBxoqQpL4ymjZKHNKRXKTAES184
UAy4Y1jRlXuV+PxmWeGYu7LrnWegNindQcL3/I1IsUntdSsh5gJUUu57Bp3RkZEzR9gpNYpqzSSy
i5ZJHGlMrn07JySP/xh6rJOHLWcvxSXspOzM9m3ELuNgDrJHwXbHcngRhCBmxFIL08OuLITgksg7
E02Wnlm2TvGBZ6ODH7tJhXbyFSVtV5rT8dG5QdDQEtRaPM6lrYbD5FFVSuZZHyh/LMi1rsRQwJSX
Vhs4V4nv43aLMJoHV4ZMHP+E5lPIVd35asIDG5Lj1XhT7xgnsvzc5ehHDW+sTXLTdlPt75jBuwLj
HuGaleYocabmWc/CACbFYbU2KUArjXBkbNOO7U6L2nvJgOHgg3taW2Prb2aj/QVFR+GmpBBlZ9JB
9aZPjXpuOzCNzpTYDyTgpzUB4WzLrKvYRsAvCJiYNOyUUIrmCe6QvI4QJintsqxkJ4iSHt2Bst9S
tx+TSnZc+TravapqElu9SRdvTCcPcV5nFVFcvQiyMn/tTJruMJVO1lsadoQT6N8lrE1efpZ5SYdS
nN58B4iTH3RwAa8FCgrPQFlYHtSUSWzgLpGEQlkpR8pjGTitA8EhMEJV3Wo6XigbHURjcpsbWzMw
m6vUN/zjaAQd2rlnXo56Nq37fDI2TtDcY+seN05iG2vdj6sjRmXuvCkzz9wxNk84dZ1oUReV+0gz
fb3GZdq8WrnWHgHGqs1gOjw6Ytf8rhVNdVRoNNfBiOlvoZduv6GtkVpgBjlq0UpCcstBZcQnhMX5
nRt+I1ObD2XSXT5h/8oacTmlg+UfezHSU8r0c+8oqwaaEgv6dMmRrWCeyJt8DOK7JghiQCh8IFBp
/HYPWGFc5KiFe7D0BGRgZBzx/pCkQ2ZFy42IwwRNsabZsDkRh3J9jPslVuaQIXjEgSBrvQu9TrLm
0GialGwkKVA8aNKas+ql8uQWP73wOBNTVttc/K/i2Iwz5n6mZ/2FHZE4b5XXv2qO81/4Q3IU36Cq
Uy4AlhBTnGvgFfspOQp6Z9AMgbDiNuS8M8uKf7gRNcP4ho/OgGhoAlcXlocb6Q/JkZXxm6CSBvQ6
Hj0LzNnf0hw/GEy/SI6InaB+mbU75F0kLqMvLi+WZeKuczijCFpSCzq+Wq40d7puCV1cW01AEJJl
z1gLo+zedLJKCz8u0hsTgE+zjjga7PMse0qSbMBfGFTwNDzRqlWnY7on72fjgui7NL9k8pCqJWki
55TRx8552LWbYSHroL3tpfTvE6MPOXqj9j8XVZYSGq1y0A2MQTRo3dMqYFU9gYanhyEqcIUlPEke
R4JHN7DGaSgO6nwVpuqOhvX8QSMVWGGUKGjs1pmzbXU09mCZ9y642d5/CGWevQ1eRbzhl+/+T1yQ
X3z7+L3nlBZ7E9umtcezzC++SzhfxpikI7RXhKvbCeXvIIXLgwOzjnsFENb4TtKZDckkJlryWMb1
JS6j8poJQfwAsKb/MTEOp/OqoUc89UnIYiMJbyozHQhIZ6I7RCqR1i7mrPWbX/6zZ/TjdxfSFjjv
HAO361cTXIKlL0H6YOyZUZHae9LfZuY4rAk4u0R0wt8BQr+QmP/9Bb8I3pavK+X0OLhwFlEcp1+k
OJ6MmohDK65GEW8qBJKFGNwDCZINhOizZErOk8Q8kLh/MBG00S4B1vS7v/4WP9u7f/5eQNRdl3uP
woSvKF/UhaHngpeMM+GJY9zID1o8+L9xHf7pqximI2E2Qur7CossENhrMl9cKppEtaoMghNW2/3m
S7U+Gzk/3ow9jz0+6G+UPHy5xS0rnkLBuXThRK6GlpYLrVsUhh8c6cv271XLqR5bSjk+IBcBD5JE
5hetrUcvlTWVP5SOlzDkFaylFdBxjuVqogEyTeN3w0xqvAiTD2m/RQxetwr7DraSvAN0lKx7nwOb
F7SXhjWktE7jSLzpkjp7LPEBHkYJg2AJAWwdQIbBPJm1/RwCqTNcBkayH/TOhC0QDdOekx9Z0P9d
r/5Yr/5yQLZ8Kd7/6/69+v7+acni7/xcsjTT/MbDy3E8Fi5iK2zK/7FmsV9gYSJGRQoDoh5Uz3+u
WbSegXTXQfNLXO3klX6ZkolvLr53CkOA17HeSePvTMkEP+iXIRmDZ4g0rJj8AngQyBt9cV8HqW32
Eo/CYmCxAvlIbztjbc9+kjQDHbp4sp6LcQwwmFaWSSK5pBXSiy1rkwVu+pIb0QHbrl2uOWbaqyFK
asCA5KMuqFcSL8LNzWPr6inDpLB3Wewms5wWeLbcR98zNE6tcU/b9ZinD7POD7EF82aOTlV25KE4
V3raQ0u3UL6M8nGrWiFfI11oLyIdLZ+7rl8LPZ6W0kZSS5Ju3GOk7ykvN8O7v36EmfPn8K+VfTbg
8/gC2C2gPFBIZ81Pn1+Gibh1kzLOrB8SK+AdGSgKnpJy6LcQyv2lCBKi7kTB1S6Q0AsXJAvf5Oh5
sz94Di5rQTDcaGGEey5yzO5et+MUA2s3VKgx6oQhnXQSJzYqKZuqwk5itC1tqrGYzv4/3gfPYAaj
Orh472vFkNXR7SD7/AfPDHWd+v67suJxmxQQGRJbk4zx8+9VQV+UQ9fkNugUMyuUN6zWNVYLp4iW
gAuNVz8BFeXLRiy8VD/rot5Ej1XVMc46cWllKiLdnod/j6o8fwdEL9yPEhRGul/5r5WlJ1btBT8y
1vGzTHfF2cepc2w682x2Tvwc+v/HqIAxP8o/f+eeYZMt4TvlW3W+Jt0mqDMjW8731kqwDMs7lUzG
Gv2h2TV5lhz9vueITb5j2RNfGKIh/U0ywvq3m5P3O1v4KQRybEHK5vNFl0b1QPQjf6egW6f4JJIp
Vro6Kr/ntPb8mBK/pHW7ZjKgNTJcl1hMX1Nh0i48hXJ86Y1SdWtoae5ZMpgXEvIQAdEpKZ87Hw1n
ijnJr4TeFJRbpVoISsm0s3VuONp9HmrrztZjuQnom2+Qq61rWju1dpcmVfCQcRK+1nwXlBYko+I3
vSRfieDz4spmQRKVQPLHJPDlbQurzwMIH28W48JykZv2eBg1p3+shrKfJ81hvsmtUGctHUxGRz5j
6HkFrs8TN7GxAyvF4JtJkQGsOR/P2yaLgF2MRftgazqyuy0moFXSvbLdWt4P+KTP+U8VE+JSLHgM
5fusUNXJkHl4iyvpCm+us//r+3B+C58uLfwSXMGwnjyTwob5IPPr44SbIw+YR7wWJR5xFu1pncQa
lgGCviAz8NH+9ctZLDL/9nqzRYMHGBYO+RVIXkY6HR1j+doCCnmUdGKsR5D28DiaNNq3gAhfrNiD
3KJNR9WA0ABLVl+b1Kwy2Oh4HuFx687yotLSFcqHvauNLA5WlRDaNmGMs9d0t7SWZEGadtnGFHqA
kKqvGHl3t3QxMtsrm6C/NYZilcvYvUakToCPMghnZGN1jGa96uBZYfsDT4dxIe0O11RE8PI3n8Pn
9A9P8bn1UZBX4TCo2wjqnz/2VIRiGNLprff8bgUhhsg/H9ZiiCp1xHa+qFlYfvOSf/LJu9zDrOIu
Yof+dfOrwtABpzO8YTN3917ckLhJHGRMap1/97z6t8cFtwvPR77h+aSLheXzu2OVTjU222/0uD/a
Vc6so2jq5AmezDKaPNA2dtAzPiGhhwZM0v85rKL4NAq7H37zqxDj+3q9fVxrujRxq86p68+/CqBQ
x1Wm90oMSH+KxwkbWeuJ6tKMKgTooSsIFahhdO5g9egWjvSAeERW94wn6U7Mkr68GKw2T2BGtRMX
6JC9S9enNjKRgB+Jx/jtriuLqmbKUGVH0w8tGvBgq2DN9H2bl0wx+Pz1TfRhGPp801oGKgM6A3NT
h8v285vSw8ktKSV7IdULlxKjj/1dr6tpWXGXX9BX2GA9cTM2OPgLqWngxnkHCeot6pD+iRWV4Rxb
KyP2FkVI1IS8cLM2sGvOOAEje+nDgHgfXmic6Rpg/YWazBvspPU5lTHicRqs7r5Ey7/gMdyB6TJ2
sV+GVzF5JQ3jgAu9JMTDEi70hnHTovLzbGfix3uKkxaskhiTOx17xtGWajoSuGvPjMRJsQF20FMY
DEbwWVGjoysjTch5tPA+92GQa+VvPsbZF/blWWRRVOBwgHLxe3GBfP4YrQ6iTh2YL5Wp9CeBTpIt
DSU4rOgqZSRJa2rlrAxvSI8kPQYUv0FbxnjTD1EK0GwlXeYziz7xl0maPDhmI6/LsKqJC9B2x1gO
fXAxBHZ79IagDbDM1PnVx4Xw3xAk/h/nBpxT9f9ZnDvl00v6Gpbt+6+HHU41/zjtCP3bzKWny4Ot
MkLdnJP9KdBZOsXQLHVk5R3+xWHjn4cdzdC/CTZ3yNbIPbMKx8/7h0Bn2t9crhNTp05LcL1wfPpH
M/Hlz3uTkPV/3NJ9fhjzY+brTkr0JIh1VKlYny893YmkFkhcIYNuaItAy+VZ2rrRVWlT7fab6/zz
Ev/ztQyH4CVBZzAOH2rNLyeGuHOABCUFdmcoYB1MAbczIBda6q3O/e5oMUwrfvOSn5+6Hy/pEqE1
2N9Tr4tu9vntsbKmUTSPfzWoXvSbjNo6q1T4t/YuP19F0mKJMkdFo/mxbf7ljSVYLUt/nsCpwMvU
nnoje0mzDuNxRegUG7tkf/gb2eVPvjjX08GaCWy/DpfD53f2/9g7k+W4lSzb/kuNC2loHN0UEYgI
Bin2lChNYBIlom/c0ePr34LyvkoyqCJN8xqlWd7M6wzA4c05e6+dFDTw7c4dg6if/SAWc8nnnyxw
Hjq3j/cvJvU/s+al9/oPb47BCDNzcCNbnL1fDwaEVxomhc1gIDESv4Rv/xT1KA9SG5pjnyrf/+C9
re/lPxsLNSVC+Cj5rOVpTLP85+sBmZA69pl6Qq6F6qedf2CKbs773v7cZrZ/UVbOeSI/Ctg6nSzr
oB6JIhSrGZMiw+tBOeZB1+PWwumHkFu9dCautHXxwWR5Owpmf+zWFEI56Bmn+Ybs0aW26EjbpNEM
lyks4k+U6X68/8JOZ4dlc8JAUQyIgHMslJfXP2WC+7w0agW/2YZ68Md8xsLt1GctydKHvx4KPz4f
NBc/++3vaUGLJhm6+SCLqZizBdVoJFI8W4iKk34J3x9tnWmvJwaHRtYrnW4CZwT9ZGKMaS3LuoXB
qoEfOBCbF31JmqH/oqDdI0SY4cc6GSXv90c9nf88TtTUhK/SR0GmfSqcjjsHJ5qXcI4xnO4mjZbp
PPP8Cmhuo7AxwGv6YP7/YZKsoez2qhjXWeLXf/5iRZkyT1IkwjubRtILfSTIB88lf/X9n/XnUWyf
cGmPy/TpZ53a8OjSEg2rZXLl7Yjn3k4+auf3R/nDwyMdz6JEhKSUvc58/Vu4yhHTpSOPAIso93Vu
a5cc09yjiabgOekref3+eG/XDooEHElXFAd1QqKDXz079LtOWTccOjFXHnjKA4pYXwZ11z82pXGV
earbQqT8oBTzhy8OcIxFSJKhUwT/fYV/8ca4YZmlqsD+et3shqqHvVnTDztAWO4f3v+Bb17bukaZ
YBNo+HG0O6VRSPj8fWHNgga31X6iTQMqqpLZ305BMsh07O5UaldigX/yGFF4o5o3IInlc4ojUyu1
CcNVZ9z95Y9ZVymdOCux7tAgZ1+/rUx6qQ9eywJd1ECEH32PHRqz/l+OQtkIBQIHLjZomhXrHH3x
diig4doWTHIfDdfWRFOxaevK3b4/yps5wBe7pptRGuMkxdN7PcpsG4iWvZIXI0h1UPmyXHP5noBa
tNnu/aHezIHfQ1Epp1hNpfw3yejFD0LmlM5jVolA2Ym1BHPZ6+JsblLXDN8faF1QXy24K+aGUJZ1
rQUYJk42RTV4fd2ZiwuY3okM1vS5cw8pVXGibYjQBjlhzjmGawnDkVvrlPfgeTEM/PXvpSDPl4V/
BqszKZGvHy3fq5XFqYsKfCKD5ohZ3df3Jgi++oPf+/YdOmthk9WDgyrjnOycWgSdQBFGHxRTXe3w
u7lkSy/9gagv8/79R/v2HToMACmXWLUVDXJyqiIpDNl1OXkB4SvNlauJ6lDnXvLB8vuHUSjRc8mg
20Id5DR4d65iB2Tb7AWZR1RNTaZHQCMs+eCxQcg6mSgedxhaN/wi6szQ+9ZL7osZaadZtgwuCNYs
Tjpy4ti/WrRXifxJDSxSX7U2zWCPgUxw+22XNpFDU0NFIt7HLYaAO0cBstiZk5Qsnxrdk0ABCDVA
QEKtuEiRCf3EYGBhKM7mXP2KoqJGKhyJtiTyu9XVHcrgwUVQU+mK0BI5VdzkYyNXR32KEDQFbYKy
FaK6P7hdhOF6IM0zGOsE5cwli3Q8e2cYdf30ZjXkDdDAvdixtuxncoBcHmEaz/jHIlyqqjcogaKK
wV+cobN0m9wnID2zZ3dP0gulsz5rm892Uut7nKg5zgl+XXMVCV9zvyZqnItPelu6CypEelCA/J1I
30Ag7CDSpL5RXS++Xc9nUzsv+Y0WgYPdGfBdpwvO2zMVisrtkYGiD278/VCNFIMCKqoRe2puo7fu
JjO1b+t2wm6btB3xMRYRJeImL20AqDmi35vMWAwfk8HCmmhD00aD1XK4CnqSn1GU2a1ZPZpY5fVj
3dngzMHfJugBmkmlxXccqjRjYepZcCZji+Kyodt9SRS9J7uDEgOWipX2An/cGeNveQYsfJOqycy3
8DXTBz1JteXM8xvN3ArsrMlGmapOr905cR6okhXzAaVbgbdeudbz0g6TvkXQvdAcLgCp8taGWakt
wS1U9qeoT26Qc8E9Lt2kJNSlzgsykkr+7TeJtgYiaqUzgtspbRzbSeGgnXV6SjqXABAd/1hBhLnu
JQjJ+1l47XyGO6qySTAS5eiXoRpibCVYmIu467fj1CbaDw8zu7A2CLan9lJlolTnI012K2y0bFA/
03JezhQwVoxjTYGLv3JKLmaCtZqEAXJSTGuHmrZTd00n+/THjJ6bRJOKDg45KsipOqulKulrEEla
sN8mmXSljN0hjBH6YrwwEaEMP32r1rsLQQmu/dXLTDUVesPOX+IdulsSq0qPbBT0hMkUDsox5IE/
on3Kda+y95GPLwYnhXzWWqfFP1rDCAAj62PnwOAEj+JaGprRUZNuLSDRSxZlvNVeab525sNzHn7o
Y2lWeyAMEABNkKImaE7kauC2s27EdKIyO0C/E6+qfwcrmhrSwt0sSSrjm6mwXNz5mLf8T1MHMWCP
caz+6fFRDfsEJoz+VJLaIjYgeqpzjEb6TMsGGM8ODtbgnVn4+vRw5uMZt4QnDbiyrTg+n+AQFLfe
iurbqTIzkW5qUpqhAVBn2i6JyuoA1ag3Q1PPSazE5IT6UVr4+vdJFgF0ZSVlB5v6hsegzf7CkaSO
nCskIMbnuah1BIL8K0UoUO/j/nWhkYWemIb60KGfBWBrAWzZiJZUgY2XYTGjd+zmvxY85ByAkwLL
MABmYRzsfqzGr3YuZHuWcOMBpqyp0jpv2jIW16gaRucLNMI+vR11v2rOHK/wFvCjeL+YQnFh78CS
+F8k+UOf9MbX4tAssvqXbvRt/AkkC2j2pROwj3Igo4htYkRCd1J5BVcnHf45L6gfv4vB7xAU53Vy
X49ZAdteuX62yfn8L/OpAsPbG146H1y8OJgBWzQ9QeZw4T+MeWLgSWgTqqw+X+Nj7Wrt+syK8qbF
jkimBGjUy3zO5R0Lv0u/3PK0eG+hy7eCClc9hPiyye8xkDXGxgRfo/bxFNntbgE11aDlNvWE99c5
LXADZZebFNOgFzZ21pCGV1FI3gmjkWpT062IHmNONVzda5mAdfU7TV0ao5+ewcNwxaE2MA5gjDDT
6ise2CQLq37xvzoFG+eGbJnReZZyTnBwGEbVnbstfno8qAnBOhIHhnbhSD1VW6BRhXPEsgpyIh71
3t+wic86BeZK9qEw+27e6cMAxRKGm4slprU0IzBWriSW/rpbjglfi7FTaJFanJfAlY4SynuKTL2x
S0DkrZWdSV0HARMXRWY+dHS/Qdq5IiZwiq18Jlak5Po7URTijOLMvtyBMzOdMDcb9wfLmtQ/QaaO
d31sC7nhY2n0HWpj7DKQgIX7bciKwd9AdtXz49zHCOp4kzX1jqSnKNHMC79kRPYPf07MabYhXMVe
Ql+J+HGODEpp8zTmdFmNAVPb0rhWAUlkRF8TT/QlN4vRcChsfEf9qjVFLJNI5wJGuVkhApx9azzg
n1AQ8OcEvFI95na8Q7YqvqWzGu8y0CUdeHuHT7EolHZFlByle7PJsNIXtImarYkBJDvScdAUim/y
WFm7hMowiQ0S7D4oeLGl1Jg9m6WpShgTxuhu2r6cf3iNbIdNRjcVlZ4idi9UDrbHYNThBW/x77Z9
aKJYLg7oM3qBZmngvgqZCQcxpDZzw6LrY+uKBueL1xHyju2t0oizTwzEDnU1Rs4GTfl8Q9UP2rvT
NnrBIUZrvF2NVe28A0/jYflpxWeXUCd0IaSSyqCNCx3G79DPOkLhaFy2blN3N8kCP4W/JwFkhP3G
JgPEdTDukIvo4yMqSOUJ2jHnxqkDKnk02fr45PFLVcEglWtSdZTWz8SFHhggV6Ss1Q5VmweQK6UZ
AFEmnFIhLK62CrJbQeRaXn2flVgDxoCT3Q8ED7AVFKY8Kp2sl42hZauusMrckN5n615a+GC9HbWF
yeOAVMgNRRLyzxAymzrKGOkCVyOkI5LXcaTL+GrGn+Bv8HyVnRVApB3Gc1llixWiC9RxuOhVnXzK
c1rzQSHHbLozl3KwNzXajewSSvEy7HNB/giACcHcKZPZMc6jLvfz84azRHdfEe9T8qWlgMCODrL6
xsVW3WKxD2ob8/Kyo6sPi62WS93FF/R/U/tJjRwV2F9NSRPSV2ykJEy6VIHyTaNZovnGscUEj7i0
UL4yOUJTExrGvpQNsd0PWCLsQxpr85oiWEYdGJFVU9gTipWyd1SkLAhugo9SwxF0VIWHeKAqlUFV
uHbnG69Ppb9Ne1C3IIsS+Jkqcvp5uwDKq7cUfnC4c+iywPfCMOfxSx5ByJuxjxhK23bfi6640bUa
04+j7OVLDQIEcVBMduM2Bot2q8pxONo4rlNk5WZ/EUeWAEcDO71DcAe+hxzIVqlw7CK6pH1sWo8z
d1umm+n3xg6bZoVLTi/zbjdgHyD/M/IXQCuiCyAiOT+p9WM5raHZA23ULXmdCN2NKL6ohhTMlq0R
gW2lXeoKm++KukKbi3aJEvlATSEOWyPNHhFqsoJoWkS3ubc4JAZWm2LWK0FrfFds6uOmh99NhrQJ
B2YD63/8ssbNkrw8mgRXNUbj3IPSK4oQthDgH7PI8VgTjpHqqIRjQmln01PDYS4N4B4FqZr3Nswr
FDwD4sgdxz73muhFzItWUaDktTCRPZom/eCNh9Uas4dXQFStmmhmdJozgewn7xYKKgIAUaKF2kL8
K0lhTOTwq+hMMm7iGcsKUyZr1bbH1sZ/Y7ndZ7BRyVOdK0qmi4fDc8udbXyuvLn54mAgO4go4iwF
K4zbEncBUGmxlrcXM+6xamsreJDsNx3m2jKjCBoMvdsQhMp16Puode75QtJiGZpxVpC7UdgJCaZ9
2Tz4qZJw4BO3ZSphVnS30hfGrkQioO0U2ERnh3CsJFmusscei1VldpiSaSSiRsuWm56MmC4AfCIu
XI0cAmIkK+1BEiGnPzSeCfNIqXy4WqSwrqe2162NlwjtFlNJooWOPjhED/X9hdQHQYSgPUsS1vKm
/iGquL4eeq6MHLFJ1AvAFMhlg8Y7mnn9VWGt20EU7U3RZxNONS4aN9Q8xl9EJ1TPRTNgRCi1lt0T
S6iptr4xVd8nOvArRUeoCbFnNMxGRPSV3XENxlG+4DRDA84yzfSps5VdQcf3KzEjpbrJdS1e+BNx
muP6SD09f7CqsurKoDERFHDGtpTZXZEiVPBV4ndrYZdyAOKfEP3rfi7VtDyMUPy6ENW6Pex64jnb
LUgg+zFus+FecBVUG49bKBCCpaqxduCm7zZANj0P17kxnE8Lh/aNuyxcQ/haUyad3jsJUmlTdMkv
JbUWAHftLd9Jtex/ZrIjRKP22XWYpxpuHaJpehJGyjgnVRGZ3rntRLAUSpwCHeGkpQO+U7WcgHFL
W4ibLP3zkLF6s9gWern33aI/4O7BuyQBhFxWwiJavNQaVLIuJ/WfJFkRdo2iISenEpXBliDGYpc3
IrVwei7+I1FfWnNt5qQxcvMC5978AIM2TPdFSZPsG892JthIG+ESJZAM4VBOvfOQNMrPQdLBbSeC
yoXTGVnlMOxi9EnivHR7+144Zg/AlKMgfMGBaoJ/o1HOyM4rV/PA6MAVEaE5EJNMQVY+GbMtWNuc
jMOK2/UwpQRJC0NIsYkDed2JuNko2XBTGNrJPtggzJxAct4EyGFMy/2yaD1ORB8dcg3m69GbbedT
NfMv2ci0Y6tIR2f4PKZKx4uqdGmHzDjODpRPbfbavjFrktGpoQWUhwn+lCqLiz0Z7W6OXmKonkp/
WFj56NISJ2Vno7HpO7c9WhVUknBOfLdZLcClEaDC6r9rY6LSC4KdDNLBZuiYe9qfSMg5avS3CgRd
zTbtTZeV0ZZ+aNbA69jk5XS7dLCO9ks1kCYzDpqW7in74dzmdOsSsLSQe+K6I/DHYaDwHNiabsjL
Ok2hPqRoyNyLoTTix4ro2WibOk2D4oSch3s0riU424HDbtBOznp2KzJ1TqLqNG3dRcs+c+SbOYAm
7KEbMlv5+OXownBUoiqLwO6AEQS55/cuVkmhntw6RvcA9Z7Iwsw18mI/sVcjkvIKlsN68kmC0+LS
j7dE3mLKzPu0+CZHlpmgnQXH7EVfigdNestVlMXTL1VKcBXxlKruODbD8JN5GVuhhUA5fV7mvJJY
NwCTHiMgeUZA+l6y4riUURw8hU5uDwecnVMaHgYBbr26/q0sibHF35YRWaX0bvkxyZR1py8T47qI
INad4cpTX8HvKA5NZLGR22GhLdSiT9rsTWZ5l8y94PsCjpLtx4YjCcm8jTeTryIX09iSfpoosmPb
rPymZw58Dvzrbbdv44YyVSChwHb3Occ4mKnNaDraYyGgnN3RVHRFFkTNkvOdJrZetLcFaQ2EcDgT
DRccIthfPRJSn8cp1zCKVxM2WhZvbstuzn2FqL70Il+86JctiV/jcNt/bQY/Mb8MUdMXz9nE6Xvn
uByhA8MheOZsJqutvkuSuJF7syCo+97paFZTBZDZly7ubqt8xkJhD52Bu4ypQWw1h90MCwBKx2Qb
NcATeM7f2pKE4UpdVbV45r6bky7m/qwKc/qa+V4b4j329w4Ey3Y9cmqNsQebiK8e67B4ij0xJ+f/
3fApRXm1+hCVZlTboU21a8C8VhvawIjYJBtBzTDT2u4rZQmbq4xLCXZvkpR29d9ePUV4JFa5YVnF
UxADSB1oFGX9ld9bxh03M7JivT7heDqPXnvd+PXEHoMH7+H9uvCbSqqLM5FirdDxwRJ0cVIXrvzB
ZmY6GhcQchwjSpQbrNv+ljiT6S+Lw1wM6bvQQ6K972D6Oi3aTjAcl2ZEXq2l+aeYbXArunn6y5Y3
o9ASQaC8ilkQx5wU71vHxtKbZGhthYtdiaWb2EdhfTDKiTrZMxgGSBaldDpjsLNP1cnEYClhdqiy
/VEjDFrl7DpBBFNWhm6bz5dpJ8i4cHXuFPj6tQePDe9ZdyyOPn//Ag0dx4qxNjyFe9KkhgwiDE3j
BXJQ7jdj5/obTW/B6Ertn3bF/ymv/suhT/y/C6+2Wfqj7rv0pexq/X/8Y4u0/iUMPGZrU5GmBwqq
/6+6Esa/6GfSafSY7b8dk/+jusL56PK94YbkDKHjaaDV9Y/oCj0WDY+1LeTRQVk1pX+juXrdkaGJ
huhrbUfa/JtozZxKd3CBE0zbcTWQxhgf+FyAVLml/1fN/X9G8RCeCQM9NTKQ1/0Y7HSLP1LxCrxc
zBdx3CZYIJX5QWMVkfarvg/SJn4PGtBVRU0f0jtt4BZDklrmSGEq7zuxZo6p2dg2cFevYR157Z6r
htiCgYKrPdE32sQNIG+iQ4eOFXQtPXdDX91XM6iWEN6kUX/CP25a7Fa6GAIrVpO7q3LI8iG5USkr
8nr/DBQUk3Y72WZ/JjIjSg/LMvV7w11EUmzjzph7Pn1CcflThrYhp4Gj322aFLo8j32wShDdsiWF
wCjiG3ShdnXQe07kWzet8Hk7UDGecIK23kFMnbF3I0thB/EqODgaDPwrsp0VJ0J0wucjbP9bm4tC
egX+QP88m2a0Vlmy/GEYSl8PQUHXl6D+uwKYrOyrnZaVoHoJSy2JGO71hc7ANAILVv6qQyavx/a2
GRBNFzurpzchFUBDyAAkgnAO9HSiz9XYDd7GBpHq7dcQhSZMCz/K9n3pqCL0o7QazjXANtAxV18+
nYU5PlPmuHScHUuBD6m2/XLrtNg2PsO+as5Vtgh5UJQkrqOUEN/AUABlAoCsHQdnk0JJoPDmf8ca
639vG396qDzVPA+lBRFCxZhqY9x031K9t5+GdLCewQrY1VdodAtFyGKCckesmekduA4qQmAzrU8P
9KDGMeyIc80ODfW87Ba6TUNokFkMuN6l18pzHRynx0Vw4kgAJr83v3WKTumWlFlq6Z3JCT4UBjWj
ve7LZqQn4OsZXal+TXrWUXOdKSca0h3eA92l4JF1WIzz2BgfPZoFMMLhfTUH2TjZlb0g6f+9KP3f
8vxfq4D9f1+eQ2ob3au1mf/5v9dmC/0qegsDOSbbI2cPltl/K2JN8S+SOajG0fVkUUGW+j9rs0VM
DmcxdKoIotjm7f+szabxLyKwVp0KG/9vuubfrM2vxUOuia0IYZ63SirXlI5Tz6ynwW0mSwCSkicC
b7LAGBVH2AaUcTAKFy1IofsXD+YP2sqT9fPfI/rrcY/fjb375AjWwBkCBOhCtXc9oHb1vozSD055
v08+/xFx/POrKCNhuWDveSOn5EbeDRHg8E2zzc5g1xfm1nmOjukhDa6m4Be/NOidJxUcaYD93ans
99iIXNw1c8WD3LXuqi91AXNhNIWqIsjG6ilpr2C5BInTnDdOA3xfw251WXI1LOfn9x/ryWmQcdEs
McswSzE4gpuTQ1jaU2bLdcatqLPkUb3XlHFZx945qcS2FYdT1tyYhb33nG/vj7xurK8etkfBEz0/
Fzxu0CjRXv/gztPqeAZ5s6lFHeHsUKC83SYshuG+tqxx6xqR/cELfjNrGXKFPPCI2YLN357WF9qL
lB2jjHuGbJv5RztNw9HNILInvXY96O6D4hhy25Ygtt7/pX8YljMURFmsaZwyfvsaXgyrT4Ok30Fr
gNS/jAqFYYIv6tswmvIzSINbyz+K0dWe3h/1zQeDMM1EQ46pnc3rzYvlKk5sCzmKm0ITrUWDsiu+
zEQrfyQ5Wm8lJ++RCYS6yuEcz6s8OUA5McAiON/4O+ngy9oA5UIFglCBcf4omej1jW+dq+icLRt/
M85n1sSTKePEA3rklRJfuV2QLpeTyWKzfPC23j63dRBs+tAj9HUZeD0vG4rjhK5rGUqMdJd2LrGz
I5Ww91/OH3+JjSLN4i5mIaB6PUg5lUgjBnrFKqmjnTYQYzwtzXcr05Pt34+EApidRLio007dBHHm
ZybfONOASFTWbUD0xYaP74Mf9KenJmwEcNwomQfrxvNy+YLxitqpoWwQmwk4TXUni+aDIbg9nM40
9NN8RTgHeDXW6UPTRqNvIJoDIWwNhdHQMikkyfoAq/1u0cstfE/KorPRD1tL8/ODouG+McncuTUV
lLjN1MFKQaH0kRbuD38XHxmP12NdwXNy8jKntGkXXZdU2ZaK7kVHbsyurL3o9q/fJGUI5iWqMQv/
/8kOWGoGANsY2PBCk9OkId1q8AvVR261t7sg+mPOCWzv3P0QB5+M0+mNAS2P9pE1jT8USpdd3GX3
gCTsLcZejV5r/csnLferXcYySGp0DoFJHf2Y2np+IWOZHkQ22WdSUJN1e+u56y2F74ry96L3+s/3
n8r6cF8vP6iILQ93He4hlMwnEw+EG3EIwuWpzHfF9NONLouNeTNbD+8P83v/fTMOp1/uiTgG+Gxf
T3DDX2DZTVZOjc459s0w7kZZTpcUejMNOUg7yI1qDcQGszmNTmBN6tDnZo9GL473s5bXTqgX8oMK
ytudhaMhHMD10OeZ2CRe/1EAW02dhiJ7qBaTXkoQ7uQP3/Pu0NtnIAi1Q4U66YNN9A9LF5d/ivHW
Kq/G1Ph6TEcruSVla2FfuCEknyJI0uoY1d0HSvHTrwp98Fqqgodk+yB8Tg9EmaGZRl/yYsmw1678
xIq2/Wi2H4xyunudjrL+FS/25oW4JKusEr7dGllEYsXupqgXB6yyJUPgDP0Hb+z06Z2Ot/7zF+Ml
gKbjAdnFxlafhHG+yM/G364Tv4ew+Bhcm9M+yqzXQzi13qvOZwi/uHDQwJReGtSi/GCb/C2dfvlB
MIzAD833sCKKfoOzXv4SMydlKQNEtbHteLxAwePsi6iZvg4oTC51XbXfW3Dbu5SQqqmcrluDVQsO
0/KRZv10Afj9dxhYhdbvwHrzc6diNqoWxNyG0g0qT1sFXtSzLgEk7kydUE+//mDO/F7Q3/x0DiJr
lLFOE/tkwackTjmaHtFGIDDdk50U3dDJWSN8rCJY0iG7g4Rib8kUpqRjDVvH0szdlCfXuUEfTc8u
l0oeAPZSkZL3nYwu31+r/jDH8N7gnmbdQ8qsn8wx0v64G4mRPy8a2yfNs/Jd7bdshZDpPzLGfzTW
+n29mM/Ss2qaBiyLs0xXXcNPpFY7ILkf/KR1zr554i9+0skT1x14qqQV5psx9r0LIJfHPI02oyOu
Zj+9nc2Eihp9P1fh/H7/Yf5hGaIGs96cOatxdj8ZeUnzztZIOaA5pKF4VE5+rrBJfDSl1pX61Q9k
W4GrYnAZWn/mqXCfzRH3Nf0xEMgJPPiyPMxc+2AO6xu7cXa0Qx9qqqCA4I+oAPaFn3ywML25CHJ0
R53s6ORD4VEHWvP6Tcba2pH3BByvOP7pduKSntidXqNwoWV3ZajuXu9NxMRWYKro7P2H/GYWnYx9
MmO7evD1vB3URllP41DgY0fq53kfLVnm6UM+GeZksiK5q+VIGWEjxzl03f7gaun3jhJL4JjN0Snj
MAcFJIv+zMJmAGaiSrZGO+zf/7HrjHn1qte/AuG/Z6+XbzwSrx907spWT1tedZfDSk4GInK0UDOy
O6uIwqgu/3qBZLx1HcCZwlqJkeL1eJ4bzbk12WBKHJQywt1PU7V1mFMO6UvIjt7/db8JJKc/jxI3
v86ndsVF6vVwSMkHIlV5l3KEId+kx8Qeblo/PVZC3hiZ/6lxVAMw3r1AbmmipPRoFKqP1ujTk9E6
m12hA7xyoaxQcX/9V+SpO/ZjZ0iE1JXo77vWZI1atNa90nIp1OfK6sfmrhBWLUGPD419+/5jeLNs
cBHGdMSCQTmHh3pyLK3aSVu6jkNhvowXPGVy2Z3k2/tj/GEirQ1JGy4LMC7wHa9/Y52lJeVdXWE3
KL7adk/PILn2Ov/W0evHDjHM+8P98Se9GG79ul4s9SiZLXJLspU8lfaEvEng/v3d+2OsX+DJ5Hn1
k04e2+QJQgMNkDrsrHbgjGo7Vm44RHyNrAkf/CAa6m+WXS7G2PlZb6lDcaA5+TYimqwJUhsNBwZI
JIwk6Ars3tDUc784M9g7Mhq1bYv8Lwp9UgPvCDWhLt85vQ2rcwF4g9kVrzWM4VWM7cW4LL4kNM2L
S6BdlXtsgCqjpu9me0Gn6U6XxWhojwj33XMLDUb+DblklGydTtRXI7wyYNdNVCcBIb8Zw7def0CD
qzDIzSUJUl5qXkX6oPIH31hWjYfRLxfk9t26WeaFrau5DzTNy5vRTEbvIqVl7x1mMiq/Gn7a1nv4
GfWN0muIO0brRIGzDNNnfTQHjiSLR46xXpZnEzKkUIej+5yysT7G4AI/mdCdLrNVsanlHRl+5JXa
druIszafgJU1g0GaaIyCUIJhcwDqK6Hn4VzEsbOfSZJNQQnClyesy+KGhHoJFopHlAUO1WNF7XcM
iS9MKH4ilH9Ep2+SkxhVFxH6QARwXrOo49ClBGx32a4wu+QcnnF0lEY+7KCOttw/lfNF1/JFHezZ
0C90oxI3kECsLaK8OycnNEGSp35G8k6LfgRNPNj/XSSzKjozWt/dRGadhONYJd0B7nk9/mjtYkYW
3dfjDsVNty2t1L1SQ2ded5BX+7C0S2vX80a3xowt6i6GrPVgd1M7rpxQiNQTPdLybPCq5dzIG9Q7
0ix5cGUIdqVHa6zkhHpTT67Hcj6OIus2S4Xqx9PlHr2/++jURfuMcMYK5wGmFOCTDQG5pNPM8rqc
0DIyM4tgKqZnz0HjjEEL1bOO3i4iuXYPQf5o6qNGxKJwfjYlXP6NA4Y6R/y51VBjhe7iEjdtiti6
lKWZX4Pv0m94X90V2YG68Ymotx82Qd+BzksjLSAueM6iAvaSc6K2/OrZGuC76Zl3Xa91pVpD1JsR
8zjWwtxUUhdf8nb54Vqp85WcierCaMcmJDqBPzDNSRGpneYsrd3FAC9EXktjPjcW3p9NjhkOr0Ua
NshLetcPtCJ/ABtLcH1Tn3mDNlOxFbdR8sufV/qGHs/a42TXV3PNO2ZhQnQ6W/eLperNuMzNEeEn
ScSzph1KrJhHtW74GnEi5w3/UxvFjnmV+sQCLnWNML9P6rCadGOXGcMV7AVz0zqzcRjL1UgwnheT
DKGq3ReWJOiTry7e2PFa9hoI3LSm9FvVcnhBZ9ljuZJPFprwUKZF88k3jOXI0Sm/gv9DlPlES3MD
T1McI/WNsK1zCnPGuPG7KvYf3WkOxqi8AqjzUNqPTUQH1BgfaqZHdWN6yVSH3kiPtCrS/pC0PhJN
La/yu1GjYRMgSjPvev1ZLGaxhdi+dRJ/6xXJ18U0v8ckVgeToasAJ4q+5dWjkqK0dd5mbfHQ4qLb
Goi7Q2rkSX7sWNrkABG41+Su1xzzCbWQs0tl65+VcMFd+rYk7uTGpzU+KsbcihuEeE/f/uUO6Xlb
2McqiXfjjIaya/mAchEmHomT4VDYXRzo5jJsLAPUv9fVn+OhaLYO9uTAgMCOaliRstaW3GRJBVjG
ZS+S5ID5LKwW/yzBQSx0/5tNdA2UxW3HBlEs6Q4ly2bI+i+Tm2/1LGU4IN5G0f3sS+DEXFKAkDlh
J5rQmfpDg8LMmgKYbRgcxgCO/JaNIBhq8kwPQ+NYXyRJllucOI+sY4iQC3046nN85LKLNUdfnh20
oiJtGoTt7mf6ssNl5rAsIHjPArnkU7MD2Wn8MPQRMIgDhol5cRRKLJ/03HIkQHlrRH6wcHEayFl4
gtP3RELKDfQL1HWZE9OeJn7jqhFdFA5aBp/Wqbw7i6RW5plIgGEu2EA9IjF2QCXl7QQsjPeNpy6o
Z1O/Nte8BUDo+Y9lcSNyBqKfXmtkQRkPzmfcMsVhsZJPooouukT7XNniMasx5XgZaTaed00W5xS6
rXWIMb1c2/kgb6XmWoHvTyyvlUbMeCwnyXyim2yc2dJQ5VHNk7hBfygDA70YMjuSNNGRsT9AH/zS
VTXxVR5hBmFZyXE64jYjI36I99HE5x2hJn0WmEv0MMNVn9xXXTVfEy4x7TXE8BexU0TOfsEaet5V
eaJtZ48Yg7Qlw7gQ5pFPLr7wvFrbgsREW0+9O8HXMXZeGSyG8dT20xd9mJzmSENBhP0wRk8+2AiJ
FEJf9ottXxdYprmxl/l2zJvL1AIiyrF2i7d0y31h6+XzEbtFUKgm7GDWmGkpNlh1Nj1K/gPu8v9H
2nkt141safpVJuYeHXAJEzF9A2xLL4oiJd0gKAfvTQJ4+vmgc6ZbG9rB3ayJqIs6pyQmkUisXOY3
6oIBDwTtvx4NUoSH1ZckA7OH0RY4gsc2NIyfjYaysVVJ2DS2vVUb69ZQo1taJPs2QB/flj6iVkF9
FyN/0tLSAwbiYw1XHrMMbLQv6bsAm7fqR4y2+qsMvqzwVAOfbE06yWdUNafsqkUrTfNMgaRblI8J
YobumPFB84kic683x0Yck9Bont0xFVeA3A2vx9Ct9p2iyNzrMRSzX9OhWDC3auJ3LaiAYqKTQ5/U
AsQ/HyIZzk/O0Jc8YFV3n+ZGwrFAPHLE1t1BF9IN8bkIwt7ekPp8D1WjQMdoxuCj1KrPRKpXmtAV
TfPObDfu6E4fQh2rrdnK67tMGRIbIhGmcTikTsadAr4aF6tw8U0KXfS7Nw3eAgjRgO2AqhyklI1K
eTvak4peoJF8UtIG39gcpbJDtoBnweFKADYqBN+DXttwMZrQDe+SuXa+1k0l96MrZpcrRYzhRm8d
QLaLAXK/GWIXm5JMlC8uxgNJYn1ubQx6jAx9SZQOx5tOV46iqj+OjlZ+jdEc2mfmXO8qS9Fsdm8B
cMRS3uVWPj1ExWKmprovRtLVt5WtHMC+SPhr+A7tYUnrPn8qvNfGslz4PuCegeGgtxbgAaGXc7XD
3fFTKxKmHbWs0CKs3eS2A9WMuEwYfg71kgQliJ3FxaI+VHCwMGoV8xdzmu6KsXUwhAuNQ+RUvmKE
OM84FCgPnXS6G1xVku9o5IIEKlyJO1owYu8Y7O2hvNZEVz+WURgvDIR20+Exf8j7KLopHHnsIqCa
tBrD7TznX0CDHmWRNdG2TjGNcJ6Kqmjv3cB+gVkEv6MAJAydms7gKBh405xUzHTIP4eo3bvXWTuk
+4r7wSemBXfY4tgHWE33bh59dGBub/KpJz8cUlRvKzjDj4Y2DLGX8i150CttAIWZ+ZjUyFaDLlSv
zKlsrh09aj9DfXwMM+2DEYwvymTsJWoM4SHLCDnZ4jIPcoqfGFqvqLobwzZoDOO3bXXyYMRcNl1w
bGZzeIg77Ce9RCiwuFLQTniCF/VLh4f2Y0Xie1+3RefLdq6e+rm6xiAvbzalrB7BiQ8bvcMhMe3s
TVlW6a85UvG4bMbPFS4p2WLoDqMI7/FIgDFFEuHV7uOfeT6PN5E+htjrxiK4auweDyVd7rWRh4CC
ouJQHT8bBmzEJoVhLseFrzQsnpcyuw5FKe5DaJJ7IWDtmgPpeDvFd6Gq3nSNvnVnjYvNbuVHXJ1q
IIXjmMLYwGqkjF8XdLY1VPavxrZoFnRVeI/y2ZUVpzDbrR3FqW8xyzZxat8jjWNvs9oob6RmFIeh
dEFBO1F7sDT8UiMHV3CY/UnoScLARqnm5Xv0y8h6mFASHFK9vsU/JGOUk6LTIka8JN2U+lYC8i59
ndEv8mcQLQH6NsHeGi3Yslr3a0xKGr7q1NQ4r4/wMlKjm0Lfpij5jmdMAMVP6r5ZR/JrE5AJiRiH
en3E+CkIQxLn9hHLma8FxNbtoGKMd1M3DTZBkwrbRA+i9Nj0Wn8L+wHENIyie7cpwo2DNme5Q88d
PkKvDukmTtWQARn9Qs8N0M+tNGtXm4yBsCisfXtsGnxc56D4pRuRcmzGyt3CJUlQQQntCA8Hg6ia
uw2NqTout3oK4H+cuwSlx/ZbMTHw7IL4JUV/1EskGdUU1wTxNBqqXdb0+NDYmFkzyIgHGBjjc2G6
qWeWGLiP6a9S75sP2HjDPTGkm93HMdfkoSOMRn7cS/JQDcoPYBdZl+GGD6d4naXr1ldUzejTD7Ne
FTcjHgRzSWIPzeeQith9dHGDEUzHHUjj8J8HyJFBl6cHV/bN6Bt2XdRQ4rgzu1uM3cAW+8HodjBI
oSISrd3Uemzo3hg7Ji6Dhres6h7H0cBWoIJTqz6AY0OBFLuBVh6wDUMhrkk6ZRPZQA/7bDImnOyR
ffNDIfkFEsWFyhMygK06x/bSrnBhB1uqEbzoZT7EewTxZb3XIi2BaAAb7LW2ggYd/TSF1on8SPZp
QhkDufxxmj7R30+NfV1N7s9QTwdE8Uy7Qq/aiB7sNus+uljjfOl1ERTbcJ6i8Wah3qIrMWjKVxk6
IaadUeM8I0w5QCAos9H4FseV+0DZURKVq8Qw7klIbInwv15sgzB2dS+IYT48D0pYBPcRgEzHC6vR
jm9wr7TCuxKGiNgQniovVeFiciV1N1UZaYexkY+yKOejUtSCZ2l+Nl2Kca0ouhaYPoWWx+y7Ma5y
iBzuC2zLvr+mHY3+g4IZ0D5NhbuPyce6wzjHwGwV6ii9EmG65fIOLE6jezeZnbxlBo88NCwiNA+w
watRINKUAo46kS39Lpuw+RRrMrqpmimj5MJUWELzgdIAhWj8BOBRyGGP86jifozj5iq2SgrxhKgC
F9oKfG6SHRdfNUR3mO15ifkzDuuPsJaN4ArlSP2G0jy84jYdNqFJFavuNfUD/LgZmzpoHWhWG3Z+
iOaNEH4YSwo2pdU2QaQ3XMG9umn12LkJJuRYd0WnbQfHmIsF+XqXxcG1EYttpU7XRvMC/3uaXX9u
tHgXGFN5F8aNkX2AvWahppb7svfnmXN310Wi/FAVAhLPAwuWn6WuVTs5JIuah8SRSKPUup2Dl8bZ
KFblm+P11PbBJkoEHbqkqXdRYn6j4aH4iHWYsVc0xU3VxjdRrXa3HVUdjhyVwi5ZsuuRY8DOXBk7
4K+xuh/GWf3ZMjXocTmZA2CbhtM8ZdQCIuXDg+WG0eY1ZgHGI2qM9bPU60/VNRqXzY2NRC63ZcVP
h7qZUG8rnQnTt6sy1S+LdhPmKlR57c5CMK4gnKOysasCGWm7TE2D+9gCyazHOMxQsSdeT7KH3ocO
n8aCrO/hN+urBNkChmBSVBhlFl6naVs5FBbRPav8eIh9VZIdskNw4zVoemZ+FC6mK9sYo0As16rY
JcCFMdIFhRV9mNTcUHbYk0bdbS6Uq0jXv7rzNH63wwwynK7gDBpKA2EgDiTFjV1Yr0WKiecBbii0
S/rx8CnSuGt2yphFW51vbjO4EM9KNZvauzCtAxo6RgDgJ1L5hUncsm1f2+YTVI/rtA8jWJFF9WXE
xxgPV0kKZ2Lcti1ByUZ3yoQYYt1HTzUgM4QkbPNnaxr73G5fupoq7JDnXQS5SMOc22ZceafBG8Sg
XpTblO/kiZw0fOxcrKwyC6wu8GVx1DVaULNUjXsUDzDuzBTAvp5R5xAETas0PVpftR9rTiA3rY2M
UNg9jZBvrW+9pgY3WOfadEBi4RvczL4+LwwAqMXEOySb7CJQjr1QoJK32q6MmitZDncD0G06b+4V
vMTqDrWsbVGq2mYCop5uRDcPVbjpsbZDsaOURtRzcER6A8x+Ri0uVDhScyFukZvoGTcM1asWQJZB
UQJ4iA15nH5CCuKOZgLavNGQjfd4axMVnXimDrPLX1kWZckHZBnVjy7ergNiGjMMcTVTXnAdjG5G
Bf77fVqoE1leNwbH3qkbPfAaHeKzZwdNP18NolVvFqsTZ4vDEbIEI8hwzLbCGcUDEtxdSvcCviFM
/qcIp5/jjPQ7jHAjKW7aSC8VDOMy5FBCS08lAhso2+xnfbKnK60Kn0ifkEd1FVDiANJH85eKZrTc
tin1IYzMZNPTMD268IK/B6Yln1ou/R94nKXKfsD45cOc2R2J6RBomxRRD6qHFu0zQk0OaHYGSxLB
fHTFFH5PZadeu1oSHgIkoyCkpl0JFzEDCXN0HJSiJ1g+wtklrT3WxY7edZWLx6qzowB/CDm73Hde
CbdS7b7IGIZC8V0xxxb9OK21ifGe2oeggLRdFMz8COa2KRLR+xnv1nEfVRWNAVHE0QM5lPmJnviD
0c7FIc0N43pSW3E/5hRGWm8oG+5QmVwBb8+ekoGTRV9Cg5Cdq4NjUp/lidhibEMX/jBmKjwqoOWN
PtfKq4QYDunHDDKkLkYpstQjAkyH900VOH6/EU1YbJngpuzVSAqyxhxFJSotqKlsYtpfEzHccp+C
8cLUZz11WhZiqIdnmK7CeFwLYKLK1cHYYHzBVKHz7USvfKj5L2lkvVC0SqR1KAzEYJYXJhnr0czv
dQV4ccbUqoEJwuloJgIQHioZaLcB1+S92oTpXT6V1YUh9XretKwiwLdZwJgg5ay3MewUhLIztjEy
Ld8o4FuiBrGbbWcHU3o4dpiNXRgmrufCv1dcZpe2zRAN8Ozpc0HXnoxSMkss8nuMP90Wg9zokojo
eua0LMJgFAE/5u6AC1ebR2YJ0x1ZFbo4R9rOVF0YCxuezZ32/mOI9w7MCnpDxl9SkVWmm7m+ADFM
esihEmAMmTZ3KdKej6hkXBipn3kqAWCBGaiGtidcgNOtS0YFKdOsY7GB6pDUgzy7xYyNr/fCS/oL
CcQGYrkB5AQiACw+e7WBiGNPIRBzTt9n977A3Lz5FORY/vRkM/TL450jjpZ26cyfeUCCHI8I1AlW
wPoBEVcKQzWgLsraqNhEba2+jIEu/SLNcGguE+XChp75xgBEQnaAhrl8Z6unjGjSNtnEMXExJadd
C5O9N7Xt20fk/CKWBXKbGIJK5ulbEyr5goz5xDD/wT2zTsXGiMxL1hJntg6ZaqAegPiwllizN3om
rK002LrCuc+Hx0L+MKPHJnt++1l+fzh/DnM5FyxDFISNgnLueriqWkgSVslY+3rGqCxJn9tYvnL7
gdvJrowkeQDUs8Obp/SyPvDsxsGc1brR7d6n9fRJX3xOEXCYfLd0H2zZvv9r5EMEMLrYmgA1XMWW
qMvbuidroP+k5YeqoGU/TFVxbEDp+AY4o8Pb27G8utPdQNsWpCZ8SxMMs1hfQhDgSr3iK3HaZO+G
k49z6F3SuNSi0wG50N0UNd+6NPv89rJ/v2sTtDRS+JxZvnixOlExt3+d2g0ffpXvuTk2Yxf5orUe
g865cHjPLmUKSA58lS7Ug9PDOxaI2yEhwlK0hSHVYVYFP44y+8I9tHxppzvJhQAylIvOxQpHrAA0
BeMut62Iowb2rIxpN11fMV/GihYNsAmyGhnypRhnrNckccACZ8HsCKA77urrR/nMaBSbm72HkY22
l7bvIi1dSiBG5eqnVku/tGV7CJlrIAi8M1K6dkb3mCTMMt9+oX89PcaQKAdACIMAgXLzapcHRWun
dEF9iJinNT6UUvUZFXpGQ5mWHYpLpJm/zu2yniBKQCOBqm2szq1gzqU2pc7UYJs9dNezh9m4P710
+7cf66/kgmWW6LoAzxeXlNXnWFg0ECzqBp92eIFqRm3j5T49VkJ5IgmNkV8YNv9/K+qnx9UtDCfX
GeL5VvajwRl0yLA6xuzcVbpdgqDz26ut8XXABxF95cKC5eUs8X11goAqYWXkcAPjoHKlWQG6YPmm
okalPVKGB9RgdmGl7KLq3x5O7yJXPpU5//yf5e98L6upiRGX/W1/8d//a/+zvHvNf7brP3Tyd/DM
+Pe6m9fu9eR/bIsu7qYP/c9mevzZ9tm/fn74s1z+5P/0P/6vn79/ytNU/fzP//297Gkd8dPQ8Cr+
ZEkuh+MNUmVDDf/zdf0X/ovyDlcJBwN03HFOgN/w/2iVEC7haKNoQqgkgzcWafJ/OwFrzn9gI2Jh
SKAb2ImA2ftvyruOFSOkbijGUDOWDHXlKvKWy8jq9mdJDVkGPgCd9GIBsJ2eyFgoCxYJRiX8HH0n
Q8bU6ahc+tJWYXqJGss/C4uByxn88ukqUZuWeicFbEaq3M+dm40HuyiHq4hhDiK9ncwvfGirLP7f
YQqCDIhkUhuxiljjbNeI+KbCQ4Wp8tzRro7MwrqrtLCSC0v9tYNLRKRzCRuNDfwLxDpNHWNW3Fm8
HjWnrzgCVaiCVdHTH+fp4V9XzZ8+H2uM4/JE3KYQJuEv4vSxRhdq1hRG2ghCDfOz6qGwA5I1XSrN
R11RarRzy/InnfAh8sx+0bDV7H6XaRiutoiu70xtzi4gAc/sMGeXys9gg8lOVwenNWg9uj2/TwIZ
cPB0O1D8su3aV9iOl6qYs2txxTPZIV5TNZ0en7BI87zAycJr4c7dV7Xsn1BpEpvYzhDxvLDRZ84q
4GsLziZARwdn7NPFEIyaJiZnjJrbxLjSGjd4skTobJuSMa8YGFums6ivAE+Pvmy0AHt7VcNplBG2
B1TCWloQAfKMKMRcJ1027cwq6C7YDp45cwDDOWwkJMT1dWEw8aJnLUXRt84VOvkGmAfkrPr3n2zL
YhfQh8GuBFzL6U6oRdzbkZNiH1xbY+ih4PCU2shlXtjxVXaxnGxOENEMtwEKEGcVHBCyamSehhaI
6LnbWQgpHRPYn9/xMW2ORj4pjofKgrtdPGY/XnjZy4X7R163rO1gkEJZQoB2YBGePqJuVjLpwsj0
VFiRFQbHln1wQ0qi3WAHmPsloYaQ4aALv2eqCDjFbdpDATeKSsyS5U/6fpesPM+8W06dTdrO3tuE
/9NfKcSVDZ3slFiZi+AD/TrMHVonvxBPzpxyqIPUzuTO1Ajm8lv8gaxVqC2Z1zEK7DQlB2k2A4BC
R9dEctgS887ke/7+9l6fey5aHQufgXqEa+B0xaBG4aOMQ+R5G/r/7GPoD2T2m/ev4kI+RcsIopi5
lk2SeozSSOji9Zpa6hZmbeNNpeLs/sEqpPwYwi0X25rBjvipro05WJq4rYYHrczirVPP9f3bq5wJ
e9huAH21qG5sGkWnO6bos5YxShMeiYXJFFECXJiUciMVxX7/A0ErsjG1AbBMeboKenaBSqfS5dix
21OwccY02BQBEttvP9Aqr1++NncpaQQHDoesddhSx4aJhNqxSmv1xEnkf9G+2xqBtSkbHfE1km60
qB+GyL0QMM9s5cLoo4gRoK71dShzRJPVSoVUiikTNBhFmzN3GSxfb4pLZMVVVfH7ISm1wRcsFYy2
tpux89TuRq5yb0jKXdZbKOoYhR+pIRLchX5Vt/2l3sqZL8vlLlCp0egT0fk4PSfCLZ2uyxCENxhQ
e1Obt5tFEs1/++Wd20JYdwtTl3BNP/F0FR101KwzY/JEMRiHMjCjXd/lzZ3se+PCR3zunMCIN+nf
cAWD4jldKkTef7AkAPxRtcKjGzr6MVd7uQe6rd0kRo7BiZJmTw2qMDu1MtULy597UgD67kLy5aBa
qyctGRwXVqcTQ3K0YqHlZLeW23S32UKle3tTzx0WyKZoC9BOXGTYTp+0AAhBW2Pg1TXyfgyKxykO
kHVtgHgGCZbRfXphweV3P73wbOTkuF1wKKQPt25v9wUR0hmY41G/G7skDfTrOEYb8+3HOreKQ59k
yU9wEVpTURD6ZuIc4IETMx/a2G2n78ossC8YhP/9nmx+uhD0ZVR4N45xunmCJuwchhSvTVlbH9Ex
cL+Dne9+ZME8799+oN9iAut9I3aRd0P51OH5nK6lp1HDo1LBkBvaKrAJp+o3RmzMxibWBnHvyqEH
/uBIAEs5ZigIG/KveMLWUu02ijnEX+eAn+JZmNsWnmwHU/GFO3a/YnXIsHiWtd36CfRj3QMBln8B
kh4yLrOyboBK2cS3E0P1FCjXIA0vTpT6hxstErxxpKLGvKhij/ARdfEUTB16nGnRp1i8YgeEtlUc
i2+BBWwJQT31XogieSlpLyFUW/Fb8/vqlrwW8BeeokKQ0neZW7S7kF/4SwTRAM3iIhY3rq2EPKJV
h1eBjb7shmNtZ550WwWPktAUod8bYow3apabzoUG3JkTRRMTaTbGJg5Z4nIW/shXsjGx4wgIlze0
Qr/N++qrA/jyeOEt//1xLIpsZB045hG+VwlvWkVly2jI8JIhna4TQy8OTuVGfp1n7aUDdWYpetXc
h2IxC13HmKSO6XAJEH7zyPgsReQZKPAkwk0+TNmlcdOZ4tGmR8i0jgqcgmHdUEOsk1lkRgFV2JX9
XfYCvcwUyfcHMGGACsjNAMfaLkaVWqNiy5Y4+vTDiNoY34cUy1Hhdhe2+ndmvfqg2El0NbDeWvhQ
S2T844X2lYHyJCku0Ck9u+oqq239ADzMQUlcZM3VInNua8Fp8wyR2I4v23C8awe8AL2ymjsdLXlh
4yphFNRhGfPnD/XoqJcIaH/HZ943ojYQ6hZuu7GKz6WjM8wHyMQW5fq3tgaWn1aK+EXRr/+Uk2bd
hVGyWND+V+/oTK1/Jq4hmEXfB5EWLvQ1ndGOshjR9YmtAVB8kye9ucnVWDvMXapcIDmfez6HhgKS
mIvKyVpZIdWShPqqQPYtopBVndlCE3n80MTlzwlpf1uW84UL6NzDMaem24S0joP80+l7NwJYTEm4
tEt6bEpbRGafM/5PSDAjPtLv30jaTS6HnnscGbnTtXCDKknCcAThGuqPmlQsHx59daPUgIT+wVIc
ZfrINOf41k6Xcrjt5qEkZZk7TR7sXOV0ZIst38VJ2rkNXM6iSYucZNNc3XpyzqdkGqijwCsau5J7
FdqK5iS7kuL0ko7UubD7LwtxgPhLaDx9rMhGk7MICEgSjPgtBIt5R8FsfXt7886sAl2Wegr1F/Lz
daGjhbk2QNUSOClo+X3apCVGEi3csn+wDM/hLnJODItWIcdVZdIqkuMw0tY4IjJv3FhINx7evwpZ
CUkJEAJNXc/2CWR0wFSDT6prhw+jq0+bsHb1Cx/uEnhW4RPzG91czEFhJ62FiYRUS9FlisBFg+k6
gIJfgdY/aLF9gy7LOxUXOGWLUMAC8qDU1Y01CiOZ+wnZTRbjgjE+ayXwC1eN5L6J9Pd3tliK4h0X
WRALmCycHrjRVNDnlJbwbDV0btp5dHaguYfd2+/ozO4Z4BQo0Mjlli/pdBXRamhIz9QyaOrbB0dp
+iOCIebHGr6OHzJ2v9As/XsSw8bodP+Xk8fzrf0nR7e1J3aLPlNVICJoF6n+IjSzu1JoSH+YK23+
Eaez9lGbUO3x4GQNB8nvt3//YxvL98W5BHiyLk1nwxqDgBTPq+NqPuBaUm0BZenPHWQlfwo6eeFT
OLfNhCo4+XwOf8/xcr4RPGZ56rBRmXIjvbNzZRR96uYAgz1XKB/efr4zoZGJCALBi6QEg+9VEG6G
kWb47z6x0vY7B2rYRhtCa0ur7fM/WInuGfATCxEuQz89QNhmYSiRjaTKaqTDi9KE7yZDcZ31WOe8
fynGoIugGtIGf42eQ0SJtdDkm4be+tAahf0MJHO+tZzx0pRm6SetYgoXlwsrFCllFamd04cSkY5w
W8BKjT6kD4jIfXRsZdpA/WJIAwQ+3wxQxg4gau33R2ZaXPS4MOnlgK4T76bDuIrhivCGaHQ+sQcB
NjHRfOF4nDmOKOxxZdEtoSZ1Vl89LQ0XCw5ii2OPMJCU+bNdk/2GWvSzDeT7AzT9C4IlDQRc09c9
jBrhAnXQiZlWmFTcBS6qKhHuClOiym1FN+XCMTlzh1K4MIPiWqBlsZ4PZdhhLCWdAOaIqUQW2tle
9tGlL/rcKjaXF37AoK4AJ5weEZKtDE4K5z6bo08pfkhbmVysDc4uoquMYMgRCZarDCdfELR1QB1a
ZtF0a1W9uGvAY23f/13R9ae7ytOgjbK6aYrSQKisdoQ3Uc3uzdgyr8baTDalhhz+20udfSCCIG4q
SCFw55zuWmR2FrkZCf1c4bmShqMLv0IRF9rFyy+8/nzJ4untMI2jx7rKdpvGwaSi5wSghRQfsMoN
t05rl7vBmOcjNBsYA0p106gYwU6ldbFDcmZ1sjfSA+4t4sfqGcNYw0VLHfiEMYV9zqo2fMU7S78v
LtuW/x3mQRcuWnBLqIcNv3pzatJjsdwK0sXBmXy478PHqOzxIzFg87795v4OiSzF+F2jC7fE39WN
Ims9Asw+07FWhjryEeHCca6uxWusjHbnwWveOOgBLCPDCynKmZWpW0iICSAc0t8IyD/q46aeZ0tx
2sXeSgTQy0TyMS2F84ka1IHbXBoxNC073syTzhTn7af+e4MpCEnAGNMA9mFGdHpe3SJLppzqwuti
PfaXwuyAcFB4nJBOuLDU358GeD2SEezgDZSItdW3HkBgFKVJS8tWevshRT79GHTD++8XigtGTkxK
f0tRr8IWTVZAgRkPZE4hniuTUMBia5dAB2eeReedgSha4goD2tNtc0ps77gRUKvKlO5g1VBnjQ5S
y7tfDkefKMLYdHGyWD0LjoK5oVWO4UHNVbdGN7iLy2fo4407H99earkQTyOKa6iA+BjX2EtDYhVR
8IGUuaRPjkNSGz+Ffe88TlHXv4ayVT8QoyEvRrr27ouMRRlKcpkxqCE4n+5iENpuFjYjTU5Mjr+O
E14ABfy0b28/2pl3tWh30k/8rXhur94VAiomnPmZE0EZvWvnydwwFJo2/2QVQjLlEzXfepWqtFIl
6VilKZJgy2sDwpBn84VVznyuBKilNFsmq8xmTnesZXuitNMNj7HJDKtTR+TDdWBYOoa80L0507Yj
GlII4tRB8w4l4dO1JFOzaaJR5qEvjclRjOryVrHTHo8tEsvjyA3wJZYmWh6wNzZS6vkPSlXX9erR
bPaZEmGU2Aj5mLSFvpFiMt/dJ16iNeIWgAGInGuIbWOVkzmSL3uG7NG+KW2V3wQ/sbff69+ZJKvw
PdDwYVzKZp7uQtgEQeymfINwP60Xw7aLK4RnEH/J1Cj3uSDjC6/4zHFFEpBO6bIo18LqFU9IbIVV
zSuuoJfeImw776BrTxcGKudWIRlaGgpUbYhRnz6WrnRdP8eW4aV2bnzi1/jcB/2lL+9MM3oJxGB1
mW3Tw1rLG44cmUl0yxSjrMxbKFPW0ZqL6mPboKwBHT0sXvI0xfwtL8pbGM7ZjzmNemQxhqS9FXaU
X4hyZz4fOg0LUozeEy3e1bRxahy8nrkJvZDi8tHM7XhfWnX30exm/cKlfmYpYN/07pZwgAj36jWa
2OSqjQ62I4GZd5+jfnOD5Fe7Q3OgufAhnFuKNhRQFFCClFSrpYzSLv41gqtLp/6GKgZ+L0lQb4Yh
i5P3fw5iydNpBpKU0eY4PTe9VCbcoRkqqrBFD/U8JneRYmOeOljKDtr/pQHtmXPKzJRGKzFvKQtX
b8w1qUAcLTfpygdii2RAfLDg4l+IdesdZM8EBTc2UzQv6LOungpbyLqzG1aZoEsfMHK0EDYK46ck
U96LIYROoi7oBNr9vCocDk830JoY+7VpxsCbqZ2vpGqyHduuuvCatPW+LcvQCl6UjdHNB4NzugzU
7BkFC5Zx0tATudinEKGNONvMI2r9jb2dsWYZIVDgAqPtXDP4hHMqji0Nkk2XuDR/7y6/ywJtZwLE
d7XuoOjZNMyqzfBWFFmJ+4upc813zr50jW7zdrT++7FpBnEwMTqDJkf4PH1saRVdmscgMmDJJleu
FbXXrQ4h+P2rMGtg0Pp7wm6uMgrMaes85tP36tYav2pial9qs/j87kU4kgjdOCRkGBKsFplg+1Z9
q0KpdW0YSKneIiMQvzdtoVWnEZddSAd0SVnsdMMQNcHEXbJhqeHUW4u89loUKL9ceBZz2fg/88tl
HUAISKmDtqDEWV7cHzWO3g65ZKhteBZg5+8liMavQ25nX2ds0tFN0u3qV7cYGqWLtZEhEe4x4jJh
LiYT5Owi4GtYwWt50WACgT0SAU/UB1Vm9lU2jKr9lOZTlaJBV9kNWgO5cgznsgoPdlx1D7022CMC
TsyDjuTAxU1RJDnj+XEwvk8ZPpHbGP22QzGUiC8p82T0fsGn0tIcU/V2O+YoomwwbqpvIiFxoKmt
qPtiNAF5Xp6NfXio5ADQnzvEOWDoqry2vQvVFOOpxPRH3YrFrlCzFE39zJmm8OAEimr5JUlpeD+6
fXqXwf59Hkyt7P1uUVOBumy2SA8Wib5DJXxG0FSd5uaomhliSWOZ5y9l1yNXM8UVBCZrjm/zpjae
VLyUXiupI6VnZ/WI3lim5fl+JHUJto5AKYOEIP2KFE+N7H40Yj3cuKPm3tZJQNyLYr1Mjkka4bLe
kNmhl+UkZrUznNFVYIPryPUpWlXkmw4euLOpEhENGE7WSvgpqiVOkI1V5TbIySG7ztEOTDbg8ZFU
Cuq+xJlbUZrKt6xavlZqpT0bk6wHP40C7NfnonCfTDFa7TFCv+l7hHQZCbQ79hhIWVqD2XCWPphD
g+pYG4z5Z9KWOPWQcCsDfH8FclFdWtk1tJVGqgiLZfWtjnH4s47cQOmNwkqfVf6dc94N1qFVMCkG
K+7U/Q4VlKHZ4ClP+E9ANSP1ls8picEMDNtDOUm2qClV8L/jWre+BUmhPw9B3JSHsC/4E/DKkdOr
bVH/KMImCm5BVs0pTEjFeArVVMUuOE+CF7uehuBga1X0aA+981AFqXFMpt49xpHZoPkGD9UANudJ
sNhf8Sm1nmnht3h44qaLgpHRwdsLZiNhBIQ4S+0byYAWA7C0fNy3dDZ+qEjSxZsqlyOH3XFihSDY
KN+429LPePC4lZ/0qA/7DpCP0Xfhbz82YpirTV2RcXqtXdf5Fd2zcPKwNaU9RvWbqt4UDvbz0JaJ
5s38/e/DMGb5HqWR8aZwnab1YCUnB4jXGVI4uokcKcoTmusVTj3+6MbM/iY7kD3bZFSDZmdUSfQy
0mwoNoG0ygcLoI2zydSygfekjU5QeFlRmViCJ1UfbRlXzDeNE+fjPTgK6xXjXZFtpFuIetelVtdt
yw4TYc+sC8e6SXQnkfeibQzjSWTajLaQM4V8DDVCTH5hwrvZZJYrkbyyUrv4AE6i/RItI6o91IlY
B48jhuBLgnBmfhtjQosTr9KknxvTcTBKGmv0yoo6nl6ydqrLzCtSjEm+1rMyI8IXj+UNclGpPFQg
DxF4YJb1pYnmqORwTBnxoStwkU1FFbXY9A7N5x7vnscQbcARs0yrPOJmiz4TWgxOfFWhOzhvOi20
sWuvMlN6qkn6DF4nG0m+IHvIjdOEsePpRdMBopiHYLgRkZprhyTui5uybjCQG7qEl4dKJ4a5lvqR
+N9+rbqcaYlj1DgtF0O1wJeqCofZqXUxdbVqd2tEENApq5q08UNXdvfJlKB5MqotGp9AR/mPAmLH
cxSn4cMwWTG6jJ0+99i1ZkFG33vRBlNkI35lbolvtJ29arEZPqRBLXTkx1UE74IxY09CNSlcb6I8
yPwqiMxxU89OGfq5O9bBFs1y477La13fdNksS9+d9EJHA39y5aYD7BuiudlmEz5SHTqbR/qiGBL7
s1vIp6kJhg+h1qeQTtDKMZ9rc8B4PMHs+GugmdrXpicUXPWaGI1XC39aQz0OgcGos3Lc4Hbi+5W+
LBr9i4L+V0H8j/FNBPGZim07ifSBfhpnszaaNt5hXGKx2ZqTI4/qZv+XvfNojltLs+1/qTluHHhg
0BMgDZMUnUjKTRCy8PbgwP36t5CqVy0mGcxQj3rQURVVg3slJMxx37f32vI+dZNMIrLIlbc3JKcb
sFu+n2+h28w3HWkfQGQGtqNg6kQ7bdupsm60NGoe08UFgocQzrUvnUQNP5FwEd4nUnN8yOcJtcZH
VRVtcmiB4D6VeLyajsQQYZa/5rhrQI0l9nKZ58O4BJUfYddYG03GlqEhVag4zxOtSzo1gMVIeGk4
mHp+aSbI08K2MryD3RM6valwHX4ZF2YBaD2z901LUO5zf1Pxs7Eiow8g2BnTTlLsXphlCOLepvUw
f9X8OnkCY9fDaTUJi97GDChq4UWRdjBtmowPuCzImER67L5fyCK/dxXBMxsk+dGlqYmc4A8Bly2w
4mz2t7bjNN/SNXR776HFASxutZw9llKlh5TIQgy+bSkpzloJUdU8V/KNJ80vwTFOUb5vxzy97/V0
XLYsYYRH9iSHXwx+6z+QKA+QXc7OhC2P/pO90WOmjK3FlHffTCmGcrLnG7iLNUHHLGkuJFHc8NoV
yM1BA0TSKgAWWeLfL9EwWaHI2/ZGFVN3o3rXSkIrWaKtQAfvh20tnTs+9GUiA5IF/rtuJkkESMnL
h5t5QuV3LSeiQm6XSB+nJSAh3f1lFbam7dTUeOJWRxabbSUWE+vLVDh9seezdvtboayUuUPnK72G
jpMZqOCdxHmfWpK5L3UcNe+SFE7IJ2nk0wxGTVMkLXcFmqpULnZ2rRXGrL/3/dE29lCoE+PAkadW
h2RxC8iiSTrauyiT8RhqfjF+7Zp+VLdzpsz34KmjaCZ8I7G8CwhUZEtGx5xJTsRkTipoTL/e3kS+
OEaQm+VSEqH3xf+9sEWZkGSYzmd8DPNYbxOjBOZrxfmt64zx3duXWk9HJ7vVtbmyHloQ/tN5eL5b
1Uwd3Yi5QE9DZcq65DgbpzP51q3en0DbR+oyjaVxgGK7bKVU1fbt6796q4gW1kAmhJCnGoIxF0me
lJJjDPmxu7a3zac2Micou117pu3x4sTEU6Ubz5Ee8oDHhvb5rSY5sNTZQ5ZcRzSANd2a4ZL101+W
KNj+e1SbBOYf2iuI3Z5fRXNEFbkjK5ch63ybuey+lIJ73fTinIP5lXeHnnOtFyBjottwUg1ZhFcs
/YJ8F3S3oJxtIo6103QOvMQxb5jI0l22NMm1ytzmEtC39/3td/faAz02c5A84Ig/vX6baW7FFg5J
uRe1+3mOwDXZtFHfvsprXwi2F6oWWIeQIJ2c7xtVLpykRgvSN8Gz1qQBSXTZWMxj9PcZxhTnaWbQ
gUBK9eKI2PWWyrvKQ9qR+tl2oStw7Ujb+/n2Db18bOtV8DWwslFd0k9O7gRJs4Oh4oTpHV21MXgT
nMmsP/PYXtZFwBQI4vdQxWDCpYj+/ENMUw/1QcxlNFmMt5y/3W1mrwBvaPsQfWXj3UxyghExD9ON
U+ratp7znKgUxCYHTw4DhWbIXq7mV2eaIacdGJNfRpV9tXGjyqCQ/PyXlXMrrZoNNIB3R3yNB1vb
wa+1dipii+7hUQN8ppJzQpDXHruOPGiVClGptU7O/5E/q5oldZ3pwOnJkoiAcUrMM/PZq1fBc0dL
jl4/xI7n9zblauyZOa1AVSVw/HL8KMR0rmHxssSAN3WFFFFtpartrUPmjxIDC1rqxQ7rA/p9H5am
rj7BZhOBLnP3via8+PdN/ZXz/Tr93tWy/tWf+tqfWeFvyU54wDX+s7/+2pz+m/8LHfCIj/4YvKvD
/t/O+dXC/1//evxaLV+r9OufHvjjH/m3CV78wxJNxZvaFWpCalf/3wRv+P9wMLF1FhyaV3SUWGz+
bYLXCHdfyVarApWCF+Nzddr9O/ld0/V/cEPzdtFIE5TEX/I/N8KvrW68rqTCrjYxQYPiZIUY0tyA
NlUAFoyjbNpmUSku0raazikK1g/uv3cR63XoBuJIZyFCGURy/fMPcvaduS0j6q5p1hD7CohdfbeW
pf5Iq3Lc/PEG7n7/rX+axp+PsN/Xoum4OkmpSmI0eH4tyhk+43jMAjGRva6A6G6WSBVnukbPh9jv
q+BTZblhkqa2fLpZkKZfYjrgjmbNuLcJZlWBb6TJbe4tSRN4nJvP3NeLZ0g9ly0DDah1ZONfPb0v
S3ptB3wxs2TSB0WaTuToZbAs0yyeLt5+iOcudvIQW4ps42zKPEB4MU/7wqjNpzw2Rbppp/hcuuKL
N+Yb6FlQKGM+AfxySphKeiEqZQ95YFJbus8airzxaHe7v76llSCA6mn1XGPpe/789HLG3kZLLfCa
ObvKU7Pfd7m7hFhrrL+qivNxcENrpxjBHXpetJInl0oLU82o+5h6G0D93EzIgB7/ar/6+yqI0XCD
AYtZC/DPr1KUCibPPOdB11g6XQ2vCOEEZ2f2q8dgz2djl5uxEQys20gK/af9E0NzS1eIfEWEQjJn
YzA5hcdDbFiBMX2pHo98P8jrZrDbr3Gn0aBdUWv6fmobeOjlUnbdozEx2kOIQvATo0lFXpAOVXE9
V+CMA72PlE4ShBfHYT9RIts7Tr7uPNq6wyDkiprcoFGPf42kokUEAyxE69pD5n91CoqJlEzNlHKU
Xcr3fiba9pCmpOxsMEK4n3Fo6edsD8/31b8fPB8qDnI0jihSTvYnzAZEIAJSR4KSE55mz44ICGot
7mtwwO+dATB60St9J2GNKvZLqX9G9PbKgEGPzjYJX7G9fmDP3zwSe9SXo70C9uEEGGM3UQcbz3l6
X5kDTDTThI8iBkMOczLhxIgrB1e4eaBaNYcGPIArsxfDBs6Vc+ak8GI2ZUojGp1+M3MqQs6T6SZz
7D61KWwHFvvrH+405H1Q2Sblfg6b6UNlR4Z9Rqr6yjNc/bzssC32vziknz9DjcpGnYKPxEbCiqSs
adixJf47cQHABkEriY08th8UuPSkn18lNasuNclLYIxqer5RdiqnoHPHwTuzOpzeDmVIXpEt1gWJ
c/opA67LHVknWlYGme4kl/piA2K15PTw9hz62lV+bxhQf/Ppre/xj41lDXosSTSoXx6ZJJxbG0rj
HoThv74KnnwcgpxZMYSddvFLmnB9ZaiSIxyK4brGj7wAjTpT2Vgf/Z/zGt1Rzvs2AEAbNaF+aq7M
/FS1cQpD1ZdLc5/SHtpoCgegXv4wUPZMWGW2b98XRYvTa7IuePSjoXZwRc6rz59fNTkw1B3ZBiP9
CCeUoqKNl5SVprZeo6fVAfm+89EahijaGKv7bg1b7auQY2+7Xwhqseh/FUZBg8rs1XYQuvQ2Ldld
WgDjGs9qapkj+WTYlYawU+X8Tfo6wAG9NLqS6N2OIARw9tZmcPrO2Hi1BfPbMRdSW+hAy25DdSIu
LpGGJM2GBsUwBrq5eMC1M0O7NQoUK2GFRaMPZ5MyLLVS6wtZP068U+jm2qCIo64MJt8cLzqjQlNT
910JKlLrom5bjK38OevNuITaaDhzGI1jDamigUsd+vowEirCokkqUISBOGiiIvlUeK2zbHW/ybLQ
8tqm3hTE3qit9IhZCbJEr/H+GyPNJ79b67dwVEY/LCrWsS/FpDskNg9eI3aQnO02dMDT7hRmc3Ht
LZb7zWpmrX3yhYJjn/W0+dAX1pVb12GnV5lVkHTuwDkW/lxTtrZF7X40EhjG/MKJOdddqhTC9qzb
zZ5girEO4mIaHxcWojK0SofAHmegDEGjbqw8uTGUR8gdJDSB4NofJvcilmZShX5Tmd9NPgISw7zB
+dYnZTJ+0Ooy+urWw9IHvcbQpiPjze/9wtF+TLmOC1SVZfs4qMzSvjWOWB4ptSBc7WXrlRe1o48P
sWcP8aHJxroMLBLDFkKy/VZ7ar1VzO5pqf6pd2TyRZsbUYeNbzSf27hKST6QvSsJKBhHN4eKgkWY
krgLUwrK92iFGEJjb+dkSZEkodGq1rwkz3PIdlRVhy/0dkTzhU5db221wYqSXUanyd4T0WHOO80p
4LC1coAxrpG1VoHFWKieUlQgN8NK2sEIfKG5X7Ral4BNnWwZgimJ+c793DTfozVLnbAijqf/YaWa
MV/JMjK1g2e3JDK0ooh7CrSiL4BP58sdzx0usMEiJ753dGT6JyIwpbxQrQ6Jzmi0CuZ2NLuf4qkC
yBEPTfZQanNqHkBa8WArv2iHQzlHR/nSEIudLcbcDNuZ/FiapCmBHU4pSnor0rSy7xJ/jHYz1CJz
Kd+gV770/LbP3rVKxTqVcFDd36QmMYPCbFVLSxqHQ7gPhKWo+dGKhjwAtoudAwh8mYgloqPX3NPj
SQAeVWS6BKMzG8jN7cRWm1wvnDKolNXpmAgVuT7tXLZPuhFbLbzGpqyu/GnwoqDxFzfe2mSrgKHH
ZwVTHOp7eY1y35DXSZrmJYR4yx1jay/NcnRsohhxvk+05gmmbULa2BTN09q2qg1POs8vEbqV2Sbm
qCfDuF/qL7gzAVZk7qTumHISuTOGTgceVCWN3beBl0V291m6pur7n12qOMjoZOVkdu1uJwfaRX6R
dFW65B8yj/TmcBqn9BbZFk1UZMzWUovAhdAd++TeAPMm4csANg4mkTRZDNHFUnyNeKyQ45tOTdum
MfxHP16bd3GqJjcA/Nl+mLyBgKaxJG6JEDoTOjsG8UGn0ewQPIzqSQPjyzHBDywK31Vg2R07VT/p
3CVA2ilGgOUcFy603rc7+OOFo36MyxrBYA6tkld9nho0ytmlij3djJgOeMw+ddvk6WyHTYtOcpMu
ZZsE3pAJ62IiNSfdikFmN9pUs2Tb5miPW+BMNpF9+BgqOiZeU4bGaPp3hRWvLWo6ofDH2LVMQSOz
8qFHFja+hxnCMaato3baO0ROgWoyrJ55GvT5FDpNI+61QizRZVONEcIN0cR3mVOUt5zItYrddJQ+
8HeQsjIqwrmgcaQyv6oLj7lZnyXFMBC3BBWNmZfoh0WKqdrpTe098KQMoJjaWH6qZ0JgQr12ip99
27pImEfD5qS6RH4aMulU6aVZe9E3zXNntWk4SZiBmbmOFtJHar5phnKJqMiS/NHUs14Rbz204kCe
QUsn3dYGUjEIf9z3kmh3TiNrh9yOS7/YucwqH3q3Fw1BdJ3xSPAuZ8hGH7BwdW3MUUKWDgzhZV6c
rw1LZxOUwkgFWQpG/aWse70OFlNvDz6RMC2VeU5Cqzaf2Rrt8fJBc9mN74jDTEZ6Sf14xeCw2yAT
VXNtwWhIg04JQtQWI5I21JsWO1mNWj2HiF9KbrK34yeV4d4Iy2okn0ZMtZX8TGvGyBM/064PXUkk
Ch+QRmDFgqS+uUJE76orEsnKFW5O436rOlXhxKiMJPpi8ceAwssWyJ8udewttHyXceM7yrLDISEw
g7gJYcQParLsZGuWMLZCF+1OHdpRkYtrmWuuXNWKphcSLAkLoYErW1965Ke5ITIPlW9rowVU71NR
EbuF/tlymDPfH97R7jezK4+JJ91OhjVn25r6qf3FNtK11ZAPdj4eyo41eef67Zx+UMKii932Bv87
tjC+bppyQvkamnnViXc4RduJNXwNzbq347bpvkVJ7XS/xixS/b4yc7u8iFkdpqBmYk4vFqnTwiYz
DqWCxtyiXxCjkzx1eRzBBdSckYBJ6UX1Ft2nhtwu8jVSc+KZUCxnTOjJL3Ov4qC1HMKgtLSz5SWx
aqxGbm/4Y5godPiI9JyKBZW9k/mYClOZoTFVggFecPa/qNAug47WhsUMSwORwiEbBSF0tpYTm0II
0rj36JiiQEFzobaVk7OGcUgmO6pI63i4BGHEdJ9ObMrmRENQkRAFhk2V+t8N4o4o2w5sWzrSiVi3
6HOSQxxmE9kNM9OsF3qgQZ5cBOd8k8wUEYEjbkdQVNTm8JxFU/sbVjr/mvBBIw4JQErbcNTLyCJI
1cmeEqGP5mYxpS2RUiAV3DazWp8vIqYPBGExRryioIuc2QWqDtYGoLxFqtl7q+vbd3DwYY/7yTyY
23qcEIoNtjl/UHLQbmXbes7G8Dvnl8dLE4HdLkW97R0nEmQMG1Eacapf+unXyub+vGrAhscpmSZt
TwZqXBBFRHcTQ7DddduRrd9HM4/s76mNj/hd3ihm+UVUHtOaaU7zJVA3tFFWpeVImMeaqAw7rWSI
9s4jTb5AqRYSF+g/ZV2RoKnxE/RAckrFp0zRvAhdllL2n1NnlDsiO10qDlFtPlhlaXaHmCaFCiTk
amL1EL/pO9LDSGmVA+mFQS9d3wuImWWk23ViPxZOVn+zXLI49m0cLVSYmFEJeskXQFUe0gh3i5lm
8u7dirrOzokH6d5ApmEN1POp2JoqzZMQckl7uaQTYPfarPVHp0fAFyTEaHwdepcQJa2f/ONC3Gkh
YV6dwf1YFOu6rsuJ2CSsNWWL0Jo/VNu5SEyJoaoCPSl1M5Cqbj51Y05z3SkW8mxTckFmVFIdMnTd
AdDPCSNhKeL4n7vbyvXkPckTqDSMQc2CvEJynTaF1JGqDXyTRmA70vrQKIHHiN1acTVwtvF2tmxE
EfTWMHF6qdP5/u2j1FGH/Oz0xsGQGhumcgxBmJFPil/CZnOqL6grtJ5Nz6XF4EhC0dOIf1fjVCA5
Nek1fz83kbVs3HRs00Dly3y36P3EXp64wpxoLyaTDUChxd57U2nFgeU0fX1XYIGo3luDHDzIP0Qz
7rxYy4xDPGTGZ1KFq2G7TMyG9xy14zQs5wrZj1k7zmdHeIn7qC+uiXwEudrGU038wTKy6UNG4o1/
OxepLvZZznex16JIozujIUQkx3FUw+e3n9FpUYWy3doQxRzpU1bB2vD8sJm0SRPFlV0FXqXrT5qz
RBcRXmc0NWUmngprVo9vX/C0YHS8IL0tF78nxqm12/FndWCYMxQ7s1OxHRPF90Xryg2HDvbJNXyQ
MzWCV65FjwsVrYvtky7JSXEqd8wBDQhJjHZHdk6L6G2HGzg+LE5+ToLw8tCO7h61Lp7ZVUd+Cu3x
YRcQM4wuMPKaT36az9ezl3Znnt3Li2Dft459orXrc0qIyVq/bJ1hYmOSqOxXmRnJXVc24+HtN/Ta
VVBR0JBizIChOXlDpddxtOGQg4y4GC70NE9DnYzL/dtXOfFLUYgy1r+fkgoZ84ZNAsLzDwEeRO6j
PWyC9SXVW/JjBRncmu4Q0So7fIieErK9i1J9MZ4gL2vDA0QGBCQc2Xta3khbjHesTK1zmJU+u4eE
HCSyw91y8jdv/9bXnsjKzaQGSEtNN9d//kdFy/QbDRvM+tzd/r2JHuwgtdo900159SIGNCrqqFTS
T6uA+uAPRt/MVDMlxxD2tQ0xZXPTeOegiC9GBU6eo6acojT2u9P6Ul65Q9v1cYuqs+932pj0OVpd
TwsXCy/03w5BCnQ2BlZqdbCGXuplYKRVbFuIfDOXjqxuTYaF8j50Rn3O+vKiVMf8tWInkCogvngB
DDSszk1pSRG/ZsbkakKjO7CaZbdpUsfXkZP6CMX8c5bTFy9tnTTxYlJlX1s4pxz52OuUIT2aB2nZ
RBsL9fbOsPiaj9/f/7XO/8XZ+o+h+KJ1/vBz/p78LIqf8lnzfP1Dv5vntvMPfQcPUvHayCUfixc0
/pT9f/3L4p+sul7oPGsDnUb4fzfPzX9oWWAVpDmD45Dph7nnP71zwZ9juWCgUyBfGyh/0zs/GWs0
f2hY0AFCC8RChEbu+cxRzYo8NJ9INFVY2m6uPaKSI7bUhNj5Z0bayaf4+1JYX2Cg81++yJNLWWNZ
AgfgDB7Nyaq4IQPdLf7OL44QAemLQKuL3gA5EEFCz6/S1ujyOatQSvbMEpWfJJNOi70zi8PLe2G3
xl/u0+6lhXDaTlSCe4gKrNs8p+WC2p0eSk70uz++pVdEACeZOMebQdvARgTLJUvRqfYMHL89LkWV
hNQafrTqXUuhHWlxoDIVZiucZ3Evm5JU2rl4ZxMUqUqxseN6U4suEO1AeejOaMS1uyQPb/+yk7mM
p+yjy2FSwWFOf/gUGdEn7CXYZMRhVupR2PblQx1TJPG9ZKSiZM2bSFJPePuaJ1qv9Wn4+B7wNrEA
ccnTZIAhATGASScO/SrzDhNQ90OPoSecJ1fu1xzFzYgZZesRpnlgsRLUv52bKnGoJZlVckgckivj
lQf/9u8yXo6hI/rsCNCwGa8nn1w3GrPfSw7ZhAnMM0VxwPGdblB2yRRIKOxKNAViHWHuUkwPzkSI
5JL69UcPLXaIv258x9m/2y9uQoI7arafpF7HnNRI2zYC1dTxF7XYGoUKY3k/GJxFNlrE7odMPmsb
SarZIe1Fyldv39bLT5y7QmbAtMB69aJ/NTpuP9L7TYhjROhsYqDiNGid07ms88sfJ6D1nbK/Wrda
MOqwg65d6j92Lktuzo6dmsRw2oKdU+1MmyUunU0D4yU08sw9Mwm99q74MD2GL/9BFPD8ehb1g8ad
bEZUUhB32SL9FmgqNvM8nvNsvvYAkasib2LaZ7Iwn1+qK+ac+pOehC4e6QCtORHSGem9b7+mozL0
5Akim0DZiK6YV2WdPEFdNSDABE9wsfzqhpTb6db1+m6bp5617xtX7ISekqil3DwsCs+9jTLd2C0U
kILxeoi2yeCOhyZ/6BO2uhSVyrsEtwbVGM2+aI3sC/yPdFPHmtpZerRs8blLLIWT2BaZOVDeaBsS
uzCC47Iozsx/ayPx9NYg4jCdg8tY7cnPnyA52fWkkikJ+4LaRMopnljSvNiAmTBCBSkKOq9aE0n/
sne7fpWrnA3om6Dd9MI/TKkMFGDrJmEym8mF32Jg0FR2Li7glUmUZZcmKmwn1C+nIupxcouuIjI8
HGAHsF4hUcLNC7598B3C7Odkh6Wq3bz9vbz2TDnQCLybHAQRKzx/prQxxMDymIQI/UF3Tln+TvO9
/KEYjPaiS/X0ozLnYue5Vfp3x7b1obIus8VARsdwON2KIjKhtLty4mc1K2J3tWn1qKkz4+GVAY5D
f8UPskiwiToZ4F5vFWshgcmYIx11JYO8GnbdmBu1+Mznedwc/fl9sn/DlIz7mzOEia93ndz+mLyM
OWED0jeYEDv9S4MZO1HTxoFjtx9pHAdOLR9it5c7zWvSu7kjP7YsiIoHBLavUq/YN60JvdAofErX
1blIx9Pp5/ePW6VbqK9NZofnP86PrJYqBz9uUXZyPy5LeR1Jal9vf07Gucus39sfz4B6kecsvbBo
kfnzVuekS1JvY4f4bpdv2BSTg7Qj+U5gJ3psC1rctbLpH6lE3afTbG/6Lvo+ISINUrr+xOnpaqfN
5efVd7x1vTG+H/yM1Fs3K7cm9p9dmZXlVlf+zzP3cboQsadmH4wYFaIzaqhTwigTM56+FotI73lb
z0/bHyjE/A8MXBgIqau+9VGVst8xckEGtJvZ4Uj1XgRqZp/VyKT43PTa2h1l8FJ31GlV5jmRDPib
Tf2hqKSG9ZLuWBsqvyfCN09HcsF16OIxKSXUNjfYfKnWq3igzr1Q/X77Bo/LzfOPlc0TWvl1t8ac
fSrna5eoHF2cbkGrCAyhJTp+5raK7ZQm/iW7jpqwA2/ARyq6Laei8X1KFTX1K2eL/TospW2dmYle
eeKchlFKQZ2gmnMqcZVGG/u5NbvseerpQ2Gbv7TWxijaLvHWsQjqO/MAVnnuyQNAwQQOQqxBoKzK
z7/Uss8tWTGYg3GcQvxN73IMVaEixjhUquz2ORvKYJGRE3ZeS9cox0Bs+tOZWdBYd4PPfwZDgkmf
/Suz74tC3Ozl3XqiwI9prMnfIo8fe+X0Idtt9U7Bxd9MCJ+ujULWV9rSF+Hok3PXl7W3bSYJ87DJ
MIUboMebpswv066lOalZ/iN8iHbT29ZPoLBndMKnk+qqyULJhGKXXsYqOHr+6LC0mvjDeg0h2wwI
tNK+F7FOrHxVnyMLvHolbAscbCn2UvZ9fiU6rk03tKMWaFr1q0Qbsm/sagz9RGhnvofT1Zd7AsG1
Ml0pWVJ6XX/JHxMXwggkL8TC0tnS7YsvhwnJ964ux3GDW/BcNPGLb53qLjBJPr91J41y6vnFsC6r
1h9rdjJyWQUiQxL6hbXH6uMV/bmD0ss7Qxy8ws8512N6O40h8htw6vnIZBVRLYdCN9TdVqenjjHS
7u5z/FRXepKfS/o6AeUyITOFUpjgPOxiD6Oo/fweAUyLvtfohk6V3HhCPQ7ldF3jRMs6/ypLx8vc
tfZZMr5jX3dmUL34ahhO9FGAH5G2CcLt5ARWzLZCXoJH0kzo5JlRE4WZpG+GLv/cm3zxcLkU3Rpi
S7kkpZMTE0AWNX3rGmvaTQwGa+h89NFTQ4+pkdomz2ykB03b787MXeuu5dmkgfiSIcgDpkIJ1f5k
7kImQrdZ9WyCOZTtsapmm0yv4ks0JPG+zo1wqegBZmZz28S99a7toh6XKTACwr2fzvyWF/Po+ltW
M9yakQMb+eRb9tAzLMDCeM/9pG0MV04QxFolAkeNTUhWSLNvokHcNs6O0ir9rIp4C6Guz/yM9fj0
7JFAnMVWxpyEvhf3ycnPEKNlCVkgK9DYXd8xlTTXjtHUu47j1sb04x85upd90o3phs6VfutEjdz3
oz5vqBzY36fS3B9/0f8VQf+1hsD8JwXhRQ102yf4+Z/bh9Y/8W/3kIsRCJYuCDkIXXwyTAu/C6Cm
8Q/UeB1BMRuSI7XyPwVQ3foHRhQmEbJhmJ2JXPpP/dP8h70Lp1xMOCyTIL/Mvyp/es/HMzt3dgRH
IySkRIt5a/3M/lgGsmKeRO8g24hzvXYvh7Kz74zGbtFbJEbcXXbomBQigqpGpZZzzhbuZsgX7bOk
Tw1SJrOM7lObdBb52D7yJY77gzK6KwIOs8/m6A/JZTKZCRZDzP5gqApc4ls9aRzv0LdZkV52qo7o
i5eZzuy4uNFn126iO6ApOYqpPNebjWave8zFQNPbN1X+JS9RToYyl128z8BiPAAyaedN2rHwhHmV
N8PG8RqSs9Fxpvdma/Z3UVwkmB5pA097YXdxHfKX2EmAjrbJN1nfdFeGj2DrMptxiqOAFZ29byu7
0Z9kmo3NARsslttiRknI7VdxfOjq3o82g9XF8W4qRQx2QLS+uK2sWevwVLhtvMujKpmgUAErCB23
q/wsQOpBBBumRNP0b7MawiJsAU8gh5RRuxZhnAyKfIC/sJPbxlkEGt7KBb+wteuucTg+VfqKlZgy
u2HzrfJ4eXCzOpbsf6BWLQf0fYn0vhkinSZ1VZGIKtT94LJDp1AJbjHzb9QoHDm+N7RyZTGUEgRt
eZgQ10qIOKmyiMt6vzhs9dGDcFMwanJZdcBDBqIz/RD1QawTc9L57i6vS6m25NXna/xeazZXjQ0h
7ipVRf4FSHGdqTWzoPXuOM/rBZkxCR0g4XfV8BAXjJct0itFA3gy6NbXbWvm1yal5HzvFsM4hmaR
ddoGOs+SEEikjD7wiLV0Ah0eEmnvMCyMw9J7UFPCKB8bN6zH1k8vZttQB1mpSW5UH/lLkFV1Omy6
zDbGrRV3k7tz5hgGEzlcwrzkJCvq63oeQTlMaVo9+lUp0UvreX8XDwN/Ujf55gLEFNZGagX11j5e
vLtEyknfSBA3RuDwV73jDdHQsvOqufAV9CIwVOn0yXURFSHX9Mb1u3WiId05YsqmAxiayECMpvQM
WK6keDtmw2zsJxutGU+GwiBteA9QBE6qyfgC5rDNNx7CGAQr5qBapKHGkAUz2czo6/Uobrp73e/c
9z4K7fRiGoTkwPMbbTB0okNB0GWi3BtHEgJwDqgI+ZGQEBcrLSGio1woJLErTMGeXTToHExX4oIg
d6CKQ/OIZch6y0s+seEG2jAfAQ79EebQLzHq18A+sh7S3tdclFe/URBHLIR9REQkbRlHYf0bHXHE
SLRxwhLWDizi5sqZUAPa9RDSeHej53AotFZHsUzShndPViGgiuIIrbBqqV0lR5TFeMRapPmKuGiP
uAt7JV8YRwiG0BJO2l5MkzpA3AAow4X386BWeoZ/BGmoI1SD+KLkPp7MfM9VUabLI4BDHWEc1hHM
gS5vSHZi5XW4R3RHnsMnRGO9Ij3YNjXf7CPoI41W8MUi/CwPtUzjgHnEghD6Ndw7KyskQenibJlN
UzITdJkgWa0R3EHlRLa/LY/IERcv1VNWwyGRJFzkW68sQTaMqdSnXXvElnR5WpAHvcJM8pVrMh0R
J7WAduIcwSetHnkHK1lxKOOqrI+OkBTo4QBThiM8hQZOq8JIJp6xrY+AleIIW4G/IS7h54FgYYSU
v8gZL666vrOesHzBaxFLibjvY05x8ME5Ml1m3R9+4nGA9JKaRLwHMZvFxzSZrZtGX6kwzpEQAwxN
rWc8wDHO5LEYGErA1GJLL719cuTMIGfs7hcSF+mVJT0kmu5IpWElg1CTM+fdVUdujblUDKjYWHk2
lL30zwRBTswTlprvO7uJtS14ssjKwrhBtX87a4xk7A1FRG+d3V2MAs2Rfr+q5sVkTxs3N3kFiD2d
ZrsmgbHSec7of2ywZiIc6Zm8AtfQJmRYvQcHKQNePA1hO/roD62kw9A5a45zn2JL6c2d5RSkpuXC
XrygkJn42GnQlS+dOUPx4hi9gRDX90qXfo6l/zBERyAukFBZXTawxsg0oi3RbIqqQzVq9RR90TGZ
+o9KiqXbG52v3AB4S69wX+Rp1O/MqejI8NVQETb5Uq3+FE+lmyrPzevWqJJ8DmRj1cNWax3ORW3a
mepp9C31EC0cKqCrFe0dQ4B7JWQBeaXfacjm02gVdZp6/XEx+DbgRtGwR59WIi3NjNhXV9grcup9
Nml8+a8qoVB94NtolqAEDJAHzVQM64+cO1Kt4XQhf6W/VXxwczlL9GeJih+1xNaaG5H2VvstkyLj
6Rp1XdYbNIOIrLf90uUewC+PINYNHOJM7LAuxgYekmYqQ4n+WWxkxjQdEggLl6cYyQcJRBN1MLUw
zyMlFcV8l/PwEGrVtJgCLepp3tmDn+TbnFTGr/x78wd36P33c6YtfCPo5R9HMbg3oyw87IFj236y
9dGARTRNrnm5jIZHzaQb/V+azJZ4k2OavPHFmD74s9XfGX7UeEEV+8tHv4+sL/zU4XOmdcs1pKka
klOHMaBwku7RHBqMArEJWmBXWiyPgUr/H3tntls3km7pV2nUPY0ggyPQ6AuSe9BoSdZk3RCWZHOe
g+PT90c785Sl42Mju2+rqpBA2SlxkzsYw/+v9S2CG7chVud+BUSCT53Unu3PbjpJpD89utUeSylb
GYl2M7C8uO79AgVcskMcv55H/Yaw06syPrKiqilY7THf22kbl4fEJsCl4lbITsvz7kazZqpxKN7r
cw/vNTga16rve3fqLhHAG+jQgR3duFnTv059b93kOXi5UAd7F+8Wunetb0cA5wOVaNGhALKvgrGa
KtxOuE9OLGlZA99Io9soZa2y2gtZ1HcWpoRTrYu7LjT6qXlVa2IBVEzm7pEdGmrQykvkCxPszFKM
/Bkf85yrxaf53H1MnIa+MOQphPGMk6L0dS/SmoDRNB0Vaq8SnWyfny+yMdhwYh96sdsE8sWYTp3n
d5anxT4CVYG5tbWrW3ChsjqbyxjPR1a67HmqqlbY4+zO7g8eWlYNEMNofxZ6DoFvQSlYnSe8oI2/
eF3GZK8NXeKXSjeb3SpyvQphA8Ru2Dvw93wAiONnxPzZY4ZEnV9bJguTHkK3PBBsYHqQTLjcw5HE
FBUMzqq9doObCnziGxgQ+Kpd+F1K0k1YVn1s+rZa3Lvt+tOunyNy1/xCtkqQJ1dF8NOaiEg9Vox2
kP4Uw7tijpOtfqzjaS73OVwlMjvhooXKmCV9r2zO8bDVpXYxOHWnHzR2g+nB9lb25g2czT6Mk0Ec
8desPYrk0t3VBbaKfVlq080UmX18WMiOFED6wP/ZqJEhlBdYfAbra80tiU/T3GMXAONY3ddbqLvn
R3QjvQNUSc4RKCZWcaNTcXBu0SzQciNJuj+P6mKk+KpUc60p3Su5val78NoC9fYh9dy43y9IFJmR
U4dTrYcuvEnni3YymqL2pypiA0gbcsWJypq9Wvvcbb3rbvXcjzFGlZIMymG+iey+oaiNcGz2KypK
whdsI2FnGgDrmdmF2aF1BhRHK8wsx9Ase2/Yo8Bb7t24SJuzKtf0ZIffqyp8u0Qf5meIfb+klUIu
tiwF+dypGxUHA2ecHeaVPmSADbv4LxzMf47g/wK2+rsz+MWXoUtVOvQ/y5C+/8yPU7gtP1jErDoO
xs3NDr1FeP84hSNQohFOMWcT3aFd2BpmfzM8dPGBriSVS87p/BPtxX8dwzVDfKCEjVEX4z6lKeRI
/+Qc/r1s9qaaA3+aojdMkE0cpFvv6r5rxpDOc7Cu7Gz0U6115ju7zboE/zvL2wqmbN/3rR1mrUIu
reo1+zKJyfnWtsnyh2LiVqd891FQXW13RdsM2/O7wlLlLT3enhSzOKfKI5UwpNdaOhydBgZ4wPKi
qKHG0QtY/H8Gp0dq8T1mZosZ+67Feu8gt9uYkDvAAKGnJfccn1Y/quavGUlqXcyk+dMIufpxR79B
jGwXg8276cjwrUNxe1f5aJbOxuUBDIHuwRIuyfBFNrgP/l8ugoqE9ihjzH13ETB+XcxpqAkNMM4n
Wp2NIbpy+en3V9lGx89fGbJKiuvGBqYHKkOK0tsiTtOPqmZSUWE+1teWRu4EfI9bDkZfY339nK/N
iTuWV0Xn7X5/3e8C7XcX3jze1K9o5iCK3eq2P1WPasKltVjZQwgkERfG0KbVss8nt32I3NxU+8ig
VBpgP/wiSTa+mLXau01MULF+O9ZRGQ4Z/kPQx2nhy3Zy75ZF82TQIMB4SLctkW8aGl4dDXAVu8nW
GE28UasKXFxnt6p3+W1dgp9yGAFTYJ/Po5O2WlYohBaFAWNYC8M3jB7FUd1phsNmM3a9E6/fvICy
Mweyz8pUu68yed/xyNgpdQNCfl0Njr7D18ieTDb9hvQEbjD/0wHIF70BdeD2bLLY96X02mpqLcfI
ua3o+YUmomHXpfTnfv8dvW+90I1gmFOCRO+w0QvejUCV0jTTla7CSag29HCMcy6N5gBWgtiPq1EF
v7/e24Ii7zBqFV4qMNwOEy4SqrdDwtbKxhqSToUgrfjmhooNiA14k76dwLJB1UZfWvef3ySx4Ox2
UT7ITa3+9qIcKnAY2GyOyPO4QrOeH5HoKX/CcFktafGHW2SxePe6sYwgnwDgs8nk3+MMVwYHtlh3
CDmtDgGuDz0csB794Z7+W8eaNgedMuYnGo8sWvb7b05vDLb6pkfxJ6+eOCAbVli5TU4iCdCLW3ck
Dnbo7BjFmEGxdGmdck9sNlxQqmLOrb0Q7p32iHN/3P5/dhn/cnl5/udC/23y9X8dvpTPb0v928/8
2GRoOrrl7Q3jf5zNobfwVz92GbgiPmzNSP58C9BgqLLq/rXN4Kd4a9xtfwJ1DDsHDae/xM78Fb4L
JAJsQlhoXfAW/+d/g2KLv9Z/LXD9u///84LHZuLNwN3yadEybho5MnBcC53N29ekoVq5wCm+NuaU
SrMG2PipouB/LUHXp7ARsqhqPpo6lbtbZ/T6KJj71rulFj69rk3BYT0Wbna6Nm65sdjd4kEuArCh
1mTeCf16+YAB2RAH2Qrm6SRdbwhrY2QKCNLJadtpjnbOIBXZcVqG9G5Qon3q9MkdDys7Y7WnYdW3
F6mWCJDnZRG3QYcKGYiMoGqWR4MRzpgSn7zUrSvOcTHU8NRpJDVh0pJ1os/xkQdmOpVU20tw7L4x
Tn3sg2Q3d7bHbjxwO62TCLBGgkQW1ysiCLPwpvf8SqZ69EgC7G7rYvOrRfTSrwWEhsnIMRKvmZnE
u7iikRxmctiSq0CLw1w3F5ROS1uO+95W0KKjeILwb+X92AaaMTlNoMYxI2oon8fbRijzksUFnU3b
UnRBDTSa3iZdpHbUWR3VklJv5yXUVatlJ9JMlp0mNvy0VF75kGfKgSNZmu0DfYtCIppotXRnY5Ue
g6bLUtzRjVFUocTKHvuO2zmXqcZBzDcoRDS+mCIxHxcno2O6TMTwBBgk8vmoFQQlBNFIhsZorsar
pSdmTIoGlZswTrtl9ltZU8uCDZ8J3OgTeE6ryI0JWLJgU9jmA+ovd9bWW0XEs9DveyrMnHKbfOSn
VitXR71Dv+t39gh4fUJ4c15M2az2TlQSLTkIpyl3RUn+45iK+BQmt16AUae8RtnDW6Gh1HC/gjzT
8VMCsTXiH7Ptfya1f9Gj/t2sdpnGX7s3x6Z/Ny91ixYlZWvUtdiQtnPT3xOa+IDdCpkYm02UD5ui
kFnrrwnN4LCF9pDQOkI4YDJtu8a/JzT9AzH3LGt0RG32Byhp3k1gv5vQ8O+8mdDQWXD8wrf0XRpA
FUm8O6sg/sEM3tY7+nvGeFZm8CCCjuM+qqG2s17h+ICc6YeIqGStWXgj654iyamEC6od6Ibq+LWh
nuRXmDjH4jRCom2+UutJ26vJldolhcg1P0RZgywJ81X0UDSuO/mzPVcv5E8kz/2cuReegoDmA3ID
sWL3gFQG0dXx82ToTXyuGfp66hqqPrCRiPZFFY3O2SJI0NhHegk2NKR876zWzhM50+jSmU13sahu
5OwFN+Cuq3hnfIotMHmMrGrX3donTKpWXCXrt2VtFufcHhc4HHmeNUc3sx1YFWhRY5AcmTatYVYk
JigLx6WS3lpw2r9W0NthuBHrMQITAbHmOpQxp8ozj+XiKLlTWTRHT64yKFIVFpigS7seMHlEkGrs
lE5fktvgnDq5pR9a0etA/+OhzZcJvd8SUXpe3Ersh3EESDDZ7nizOPFEpatdzDgUw5Rc5UNPW0sO
5HrWtZl24Wy0bec3gH2AwwkxNAFZqjotu8a4abql3Ks4Ns8iWxBCrZbicdE1yfypedmlWjRXBCjp
yxf0NvlEz6lKPnl9Q67cnHvCnzpjDEvTyp5KyT7UnwqPwrhep3QYRNN1J1GrtaCVPCOZ0TwL3K/M
8+ZlXiR9E6YkqumhmQ2f9WlSfTC660fmt2mXL2o+wH+QewKywZQ3ZvOCCHHzcLdTSvNPrx4XpSfH
lferCsvZWe/XorReKyv39KBKSEnYpa7Qir00Yx05ZBbR5tET41Mph1FMvlbXGH6Z7TZW/BSpnJkd
g8ttMSrZhJxxnOEpbrs5Py/jenLPK1O5lO8Hy15kdFhju5dfCG8gIMGnhNGvl81KG2DfUVCDNUFe
mrzUjFUvtvcir/cCZO/tuljZmdl2Xmjl9vlYzxerp77hOAey1dCqXaK28Ck44qQuFqhQEeCMFJAN
3W+1m93hvOgn4XdJUT1nVkdwAf5/oIAiHBrhxf7suC9T17ShnJnEvXZjw4yjdcynlWM+/fnYaChF
JlhbabusQZNo96oQ97kZyUNtIidepzynFd8UB4EnaG68UJ/SfK+45+NSNAejd+4jAdGgSo89OdCc
AKkM5gtNVk108y5fxWs/V4/rYj+3dnGW1jZWcPBX5mS6XwmXeNUKOsZudKUtq/EJtIUTmNNKbEqd
8+5DTIggVoRy8Ygeh58U0mt4jUXasw+IgPhAsgoBBoREY7QHGn8fV7r1QRJhraxn9iNUc9Lnke/7
bAZuDfoGckbLoJks46Gq4wdVx6eUjp/M1vk0se0IprR48iwVhVQfXUrEw2XjZPHnJimvkQmfrNko
j5meQXYYutOtpxuoRvsYJ9Exi4qHBNu7T+ewCnU6E0FviOgu10v7pm+aO6uZPmul+jgR8ZL36kxk
MTEA9XAxR3V5x6zeYvNV9Tc70zU4O0RZGKnFZDE7MBumxr7JppXS/jjSMohn8rdjoF8FWeJBV5jG
zljLmQ5yBZ5iFJQlGntcg2geCeRpinTv2hCBgMQ1x6xQTzLtxn1m2a9u1uUXLf2ay8rrruJqnEId
1BT9bds77zvEg5NjFP5i9e6lqOwuaAbrpuv1h2IS+6yWdGoSM79WnjpmGZIBWVsnvfCIbIk+0/l4
riggB+xZRViY84OaQVGXcxft41VYO1v2yUWVEtyQq4jEBnarSADYLVsyHLq2O7Wa3uQpyAtJh+Ys
xiNyCoKC+L+EUHo7H8/AC31yhv6q0TKmkCZNQjZ8LwS83tAPa0/tsegOkzM9FkVcfupqOQfFNLec
z9GWpMowjnqkjoYOsNvtChnG5Ar6jUCFLdtzNdMLM0rs2EBmiKuUh86Mn8tpMG/HyfxYlFTn1QDo
zGCYZq3uHcskdcNEjc3Rmro7WOCvpU04YZ6eVSBUma6H+7KWn3tXgyCzRtrlrBY0wmlRBEqjO5Ui
6UuN+U6Jed4jIj8V03pRbxP9VBycAf2C3tNcy20HuMVC482JDqlpgjLV6yOBZXtVj0RNyPpQW15Y
LPRo2NtejcP4WovydInbSzoiJ/0qtJOxMq+Z38pLZ+WelYs0NEsN27es5nWpZjpG1TejX05telxL
28RI2erzkfiUQ6dj2lgr7boQIxtfOjK+NmsnZWueNmOvnpOR6PKonIOyhrKjw6wKzAIHVLK2L3W9
XJUF0Je4US/A1JfQTdLqzOy2yCEc1xBCjD1pjjfr4MnQ6e2wHL1XbV4/KugF18R6ndqTc7HqboaP
2o3csjqytOcpEBKjYLqrBPCsb0KJ/FbBAkGRERc1loFsFHwDHmf8vaSiW6CrF1r9MuuzMllSHAn/
JFGrfm8m5bInXpYyjp/ooNzSPfvhdn5xZLf2tH6UoXfVbtVLSmYyhs/VhGya020dm1xMT7fukOfT
Odkz2QnV11KzgkrBsbSvDbesvXYvNFac+puh0/4pT6jDZsa6G8Cs2AJxQEbQD6CaCdUlH7Zn50TD
zjhLIRatT6Zo1ezsoq6aXXixUAMK4wAIb7KyQyRraDsH2o9gYeC/VUevM0fjji/PqAkLiTVxKpbE
u5qXdr7u+1Q8w9cyGmJg2EMiOIKRNn/qEEXU1tHREtvwy3KU+xarQmw95DRcbBL48hnETUVKiLgu
DN5DKPeapN51QnxTDKiRldfSdvZKtRE5mTCbuHyMFlzqwBPrO6GXU6F9TAW0LP1kcHPxea6KaVRh
kik3WFn4LKNaVQ3PzTTb+TzLJrcMZJS2iXlj6HYUpqmFXgSwftxmh6bILYweMkaqangZEaABFpWC
Imkku+WiNMTQ0lLVC6tsQxScjsvjRctA8zNKGgqPEIeqkiNkKa2gdwuyz8J8ZaG5TCI0d1d9JDom
2Y7d9TVh14sTyL4lFk3FWUG+kdunnyu9e1IsBOkdlNva+YTcQsUnlCGa+jlFN53t2EJddZi6WE8A
XjndnkZ5fJH0mqzD0utGeJNTuk5JCao6aZJqPFBkbpGHGcD5SPHq0ON+HSexpFdT7s7qUdXlXJ4g
fJ2jMGnZlgXzzEOnx5fmoUaiynrrxpZp78dem7KPK0yyxd2lAK+cvUInCOBmjJJDPpWETWXOmM0P
FdGSN1FpxWSw9aSm7Wy0aES9kHhjXiYjOgQ/LZZ0OlSwShqf3C7Vn8pCs0GkFK1zSCKRCV5vUw8T
tszlTis9FtCVRiL1g8jLg4lMwjrkTd+Sh6SnQVrQbMOLSQGretWWxEnW8O8+dktcOfsIRGBxojeV
Yd4nE7E2sNFoz9PKW3tvh8wN5uSUji7SF4l8YKopa7fLCsANTmj3qLsy9Y0ZnDLa7OK0VEa/H6wF
vtDcrA9GJJvPCJsH9mqS5qoHlKsnxmbKqcr4kRb3IfKBIZTJrE48MGRYFJV2PsMsPrHt3DzPRzrf
qzlPJxq+shta4ogCFm0gd64nXorHfWqvq3O+zq5xdNB5nOJycS64Sw0EFFgrp7NT/ElRnx/tNmId
W+P8zC2GMnAikl5late3PQoWiKdQqt26MS+0sSm+kMk1nGbALe8BWwlqknH3rVpadokOe/yvRSTs
b12zzrlPHVx7dnGbUJDgLb/EYpTtdLhbfpPma9jmFacGvXYH9j2psU+cMtvnshfPi5ViaacPPB8p
L3AAadWlF22qKVk/N67tgkRC36jVCA1bgKHPnFmTXdNpilppnh3nuU7MoGetPOlSMe+tZHnWams6
6QhaPGKDgMpFoSQOtGHOiE9kYtTi3D6JyYDZoz51A4JUH1l2isBc5ubRBJS483IitcBKJPeNKLcw
G3XmDb0KZYGogPg+jifOYJNGCj4IwuMoxwdqal0IvsUJAZDmgUvq+nFu1Veg8PG+t5L6epraq7Ia
y/M4Zdivk8TE57KW5yuoSwBWpL8UpWeExDead3M63EWTmZwgkdHo9tt7M4aZB5fM3sWN0E/12KMX
3abpC7GLHGSdsr4oK7RZOpJD5Pp98amNAU8ak0mhyxybB+6ELeriDeOhLseFk2RmnziRvl5SVmtO
hoisVS8f54M0ljnkTlS+/15++E8l5l+b+Pp/Li8fvjzX1c+FmO1f/1FZRg9Op5kTGkIZetjfeRg/
CsvuB3Tg1JSpDlMk3qyO/y7DfKA8gmNCbNZhtOfURv5maMgPHqZbTNMu3nObnef/B0MDD5GJp05s
MnL6CoQhvTO+mOwvWuhAyGPa7NqsayaqFAXd3BvyD7jvt+UeFyM0imCMYNR7SESBMf62fo2be4nK
BUuP3qSB01aEh7J67RrWxd1Pj/7PzeEfV6IaD32CB4Xc/u2VwPIhAGVBNpIWiHNmUp2dGe+/v8gv
boe2MN8ZvWH67e+j0WPL5TxBbdlKnfYYe3X8sV8oRrtGQrzoHy71vdP8U6uWbhWFPGgVmMsQLdBQ
eHtHrC7o7KwcdxD2SEqoqo0uPHJ/812LxLihC5t5uADW3t4V8SiHM8p7EetgumJzHyK7rIJ1nJUR
NtW2pXJjxSFKQq0neDRHkPCJkgqH7miRxA9ldWUYl3HS5x/zSRrdQQkZv6BG9SDYWqTAUdlw6gfP
ipYyQJJU6Wh8J/7SiFv7W1qtROX2IqGoLuvR+pauqQbNkqjljB0PK0ugp5r+ampzikxaGkjktGkC
zJk3heeeRuBIUYIZspsuRV7ZdBpGfrekMIi0US9HgKKdcl4cr3KKYDQiKgPUifAhI8FYPs+9GB+T
3nSywANMkfhdMWY0GapqhuLsyPJ0TKx22pNp0H+t2LBEu0LMyzO87/lhhvLyjUxA64KFB+6FJpPh
Zp7dlZUsNkCeakBDtcDrU+uRrbfZYF2qted+aJ27yCzzu0hZXeenZkRJ0RiQThGYXGbDI5XMwhAh
yCT1WLrE1hEsyZOu3Lx5Qh9Q3RgoDWLfUFN2XmobNXEyOUZxePHUY0e1/hmkbfrMWzN8SRbPynyq
pSQ2RrXRjD6knv6Lo9PxCFadb0ZoMccXDqhlHLpyoe5hqHb6jMNWtw4lurk+QMfgfkY0Jy8N2SOq
6iDr8TCl4kO0Y/4wG+7S+jKfP67NlNTBin/rUwVvp0XkUpr3HHA1zvTD0j6nnqce5qiY7ttcA9ab
2kvKgZlzdE/Xs9gbi5ouunwimHZmzwCbdI3nc/D1ND/1kUOvnzSz+CqmKXsZCe0ECm0Ly/LF2MVo
wKFbh4OJBZkWizuyDFaZfgoklta0p1LtHBZ7JHAkV40ezAg1a1osVnWthDcMQbF2MAmGbkE+oNcU
I1DtreV6Pa/E9FWlPj7lk5M84ymInRu3S+PHwSYu0yd1HaErzSQXhIhGYBTGYzHp/LlRr7uR+IXY
H3F/Q7TJ9OaFCpAkqwpL8qPelPAvDWdC/Fgr3J+tnVCQsqMZ5rByMF/7ItPyS20VuAuxPqBHZHtd
3lTSTc6BXCcGNmbLrH3pktVJJStfnsYsxe4Ad52Xf5YWSSCg2XnLiu8maD3qmlc96YVFABspkNSE
tckME6wedx19tbucad8LO2Enr4NZTBAP+8T5XMqWEyTMdjOoOfdn24fJEcd2XnctiLQ2zpYINwqb
IT1v4MIJxr9osD2FzSrJc/bM0vrc91r64vZ2ebVABeWQVTeMG6+PN+pqtkVX4J0Goi9tNnwgfebx
EVlpTXef94/D8rDcyMx4RLzOt5WrYbpEIL98JdGAkTS02EKCKKnqAvR45O7Q3VZDiBwUqR4w1kEL
22g27zumzKcu0ijuW4OcKMRoTleeeHZUfUlLzql+b8uIERUvwPZR2mIhkpEE0ZkkDYENEXIik56o
XC5qNqfcpqlNH/m58k5qGf+CLrK53Oa0uQzjOJHfVp2hMpPAQAWgpmuA7TbSJFha9uI7jjV0aVer
KHYGKWo3MTeQ73H4rIFLDQ2uU2HkoYmQ3aHtaE4REdF1Nu+llVrA/TFZu4ext7I5gHYpJ99GUn+G
bmP6rGNqmtlIpnwmmqsThbBGGUxmRZ1fWZGumUdDkGnopY1wUdXPMaHMVleektSL8z+t9Y6KOLJJ
f97UuEGBZP6bQ81+lC2cP7eTu1F3KvrD0yw8H62HddWNZZ360dqlLyajNUVEP6DwLBK3KMMsH+QY
oEslKiIZvORz0cTpcjpXVvw11ReL0FUrG6/MokQ7xQm3MQJXqPnTgEce35BrtssOZDgb6bzyPAiF
cw2oOpWLol2oj/1LNEYDJBMxwMOStGi0oEdLevSq2PD8dKrSNmycznyoTKi1fu84YwhcVnwdoro1
Ccs0RUnj0z5Kd0lsn01QKci0U/KorUZ7kpuVSyQqENHzsUssf5CRebbQC7olbcd7xtLfPenuTPq6
CSm/D6ftmA08qr9UUjTyQAwNivzaTVsZWAkU97DsivROcxrxzAFyvjH1idQHVveNjNurlNNBlNYc
Q4zupckn/SFORhq0atKijP5Mm1HTy0ZI6IPttM9bzsQOoJ+swsGI6ueKjOjruhMSEWunX7EsOJd9
01EX1mZjT0yQ84JqFqsbnhSqtJOthu6YuxPuicnexnncsci0mVU1vH9VfwuvPbnxSmumq0DT75Uy
vWEHelPYOgdKA5aBdJi/fFNvulMtpV0YxHQGY/rPW15wZ9CwCOiRdCeKwffc8jRUAEKCOOpROusR
r/HWcIo7jAxeb32c9Sql1jz0grRnkpL8MfHaT/HoOF/Stu3hS67jdNGYNpJdzTSUtZMqK09Ye/tD
iSKiCkSarQ+MTf0LhS+SuddZZwHJhiVXFLZGhhMwzQJwcpOpz+uSxzl0pJQZgPI0yl6aZBCGTGWW
5/VirawpxpKZYLe99rPF4Mv3DslG1wuN02+JkM3lwELBOOLtg9w1xumTAf53QtgtBxsJfdw5+LRl
9YA6NH2ysz5hYh8t7UiVytqnsoz6ENEC/qc53WTpwhtZHSaas3cUmAjxEJUzkA6K3wALXjcPzR4w
OzisLFu4r4ndJGRFnDznSyeJoiw1mRIl0dtC55kqxaq8G9XqJVA78DpcV0j58muSGovxrNfbllj3
lrrNteG0APuF0fPdYcTpUQBYMQ0gZvj2ecxjIAyrpuPjoRQL7boY8W6MSYrxCBxVfsbxd7JP6AqB
rp2cWqfHSKnkKosNoz4Mbi+1s3nBieHPk0OJgfPwSmyJ43S3Tcq+E0E1khZqYo26UlNZJZx23e5I
KWbOdzOSa6JCrYzKUUeQQsRoy+dnSpAGZCtCYk8zrW1p+1EESgMzHxL5UWa8cSwkmnFt9IaK9/WI
18LvZyczrpRhsyfq24W1S6yGi69POEQLKcyZYRaT43WZIIdFNTr3bOwGMkqKS2wE85cuq1toyqyL
RZjToEzCLHPHV5AXNBkwM82ubypJXjH0IYQQcF34zMMSuy0DixQJgjtJ8Tbnun8d1nFBSGLXQO/y
WNPLAAkFC07cd/0UdJ4Y8X73tt1jRGcOJoRcnExFoXUhoBPCvbDUNO31Os99f6FGmXk7qg/SI9xb
jMdiLBPkeYnWjHlYjLZJriTypWdn0nvw1rhtYKsVntEj2bD6TH5MVWHQMKZbSJDGmPNiJDYr0Jqq
6lR62axB3BqEKvf0b5GhFANazWNkxypqwj72qiFwCBwuw5o9hf1FT9j+g+jmEMK6LEhoee4bBwOT
nzguy8EY5555gRAHaoweFc2jHmWxvlsENqr7aKrn5kuKy6q9gmnSOleNYVILJA2BNZh9nZ1//X56
+k9J4l/QOH46SP43b/thSKuvX34uSnz/gb/0bs4HW1IAYzYGMcChcjtz/q13s74r1yS+MBTtYss5
/FvuZnwAxApGRThbdQI/4H/VJZwPuOH5U/7DGZ+/+Ufe9u/RZv8+8aI72X4T8hC6ER7Em/fikEzN
MWt+cqF1U/cFDxr21dR1x6+ZWhuc6GlpXlk62mBiMjbtLSWMsT5Lqyx7tlxSl05y1U/VH478b8X1
Pz7TJqs3KJUQi2m/q2CUZUWcw1xcrMvSfCoLzfrcTEvhhTai6CeavtOdhzjhkTOy/ifY9var3z8O
aifQa6jYoM7dqhE/abWLyQCb6GQXVZNpe95I65yTKwdUIjSu1KInzz8NlF9UUH51uc2ugyYXwhtS
nbeXk+UMIrvILlyzwFKVJF35QiGyeoJ2hIWeOMLX31/vbTHlx5P9+XqMuJ9vT2aU2CmfX+jGyuIA
evDEbntxoCeX7H5/pfcqym1ccU8gFFFTInR+JzZO0q6plxXFdlGpCw5i5UlGgsIf0gF/NVAArXgI
dajZIL16ezvYCb2BrfIFxfD6QCyT/q3DsHm+ULI9MZg3n4eW0NWusP+Ub/bWS/DXc4TlxvkYhg7q
rrcX7lFHVFWcXMSIp5Dik/29l/kU37ir5d5U8zCezYU3BmVuazcRq92f9Oq/fLpI4hmi5haP++4N
8ZxuYYXi+nktqODT3UHn2f2QML+Rxv4shf3F4AR3wRSDQt206A+8vcnccjGs18lF6qbWyyAW7aCL
Nbue8zy5MJpOXf1+xLyz93x/qDrCeDwSXM4A0vP2egZAItxE8UU2d/UZ7R7tsU6N9KoWMrp2cRR/
9tirHRabw6AYctHv4drRnRYTdorff5RfvCa8jtt/GcJov999vSNwRSGi+EINhY5MBO5aNPRsQbx6
/MMz/sWVQJhsrEWidYnX3b7on+abodPyqoycc6jp8aOc0wy63WrvJ04ox9/f0/eX4d3UhrUBlhro
d+qo74npZctMBv3nPBWpjgK17J+cJnefGy9fh9PJie17J0qyzRxa5l8iDbE+wp1mevr9x/jFm4N/
jLuFco0IXL57tBgmORXZ+rnRDEvhW72zIF4azIuGsuOuFPhfFj0u79elKE9KDKF/CFz/xZjGNQXq
nHXFYmndvo+fnne5JnRNpSQ5I3ePG5IXskPicL5eaO4CSzr5/d3+6qGbaEtxzUGxESyzb683eCZS
BM84N3UbP0eJubvEuOrV4CBbqljTKOfzLnGHh1Rz9aMWVfIBmMw/i3H9/ma9+RTvRhkTfeQMjXHe
zar5SOZAfEnNVgJdMOxrYfXiusqW8bDUXnNQHFv+MPJ+MVnRLReWTU+GWeQ77O6nZ25XOSCNVUeW
U66nuTKso06C2p+AZr94k5Dtk79Ni4cF1Xy3lKqpi0TT6OdaJNQuskbSs5JSBL1eqT/kBL8Lffjx
OKWFeQHAlcAc967v4cTrqFmwAT1K8HYwJovTIWxKiCGQowuqMIkRp4p+OkmNxQiRXOTnFocrVFyl
1d46U11fWmYrL2fU3YlvAPxY/N+Pu22qfPeumxCTEOdyEqAd9G7YuVVP2Io1n1NPWM4nvMI7nXy/
K6wy9mGJk/lmdbr4a1Q7zZ8G/Pab314ZnqqJRVH8X/bOY0tSZduy/1J93kAZouuAi/DQKeN0GKkC
rTVfX5M499ULJ7zcR1a7evdmjpPmgGGY7b3WXHwYYW6tRkaKI/WVZBxJFkwefDKp0MbrwG96DOKy
SAmcMieoSbEpOXFOWA6/ITvkhlpsTaOmV0VBbbiySzjzEpIsT1Q1dEKsqqj9Tl9CbeyGgmDUY18X
6ImnpLsLssj+RNqB6hoAtZ9r0+z2tjLhO1QGZRt1ov96+YGc+bhBDgUTbLKfJep1kY+/X3jisJpt
AjePFBaau4LcnFs18P170UDuqYWZP0t6qe9GpHg3o97XpKdp+aOBw9q58kM+vidvd2IBDdLu5My6
+iHdqPVKh0g4a+LfviFKog3Hg0IHyO16lKHORFzZLmjrao9FJXotqeB+1wFpOEqozYeQmCLa9Hp9
D3xYv/ZmnZk9Kh+o5aSksm1cv1kKhHJuoHYkXS2g/9OFwu2ISMGkOHZ3VfbDl+fUY5MFymQESz2x
4joBNcijX7RhhTsdDsyV+7V8kFYTWgXhS4eTn7Xo8U/vV6Cjykom+UhgFVoWzczKxzkiP7Zs2XsE
ZZk+T1gloYM2P0J1XBgthY3Cp5iewpoS9pWdybm5zM8RnAx5jOw/Vx3KcmiA4pjaMaDmtqtNH45s
PSrQ/kcYHnPRlp91UkOex54Sh17m90iV9L9eXEAMCFx9wl5WQH31OnXgQ81F2SYT0UWSdErNRunk
xG3hUr10k1EfqI+8QIHSr3xIVma/ZeFlZMa04Ptj+Fp/TaNc7+TUVI5x3lR7XWqjHY0sc2uKFE1b
bSv/KKNV/7GzkAU5kSMfXmd6MGOsSiq3x80yu72ytnxcaAWbCDwetPTZtq6XFmD+o1/PMfLoYv4B
OoqpOk90A4wk0BtHQ24NDYct3t7w6869PDU/fleJiaHepMJqZXlTVlNBCgc9oap0pNEfP7dk/e2I
U0t+Xh5koeit5v8SRoP6gTWU+77eMYmoLdVqDo+zORX3k9H0hzqTEqevCcPWWlPfpkwHEHN+5PrJ
qBNJV2IeM0NtdNNOm1+KVtfjTU6t0rv8y87cej41Mqxh0gGW5K/TFzP1KZ/X/DDujrofCyW7hwkT
bX0U82S34UmbCj93eGmvLOXLbT1dEPD5sH9lJhK/gqvndNykpYFIQO2NZUBJRVxr1a1TDn2eU3AH
gYjQ3aeUjb59vHbqezvWrYe2lh0Oe3g+sOtLbhEz6vCVjmg9i1utou6XDVHriBgvGWQspzWUysvm
8SnoK+M4DLXYCmmCLb40PEqpTh5rxAxQz/32k6lXD7aSz0+zIuq7rEJ/XPXBr1ruPndDrN1MMbGM
ORV7BzklulD+75W9wse9uIktHsXFsltgw7bMvHf7Qrg+KWuqeaNWy/uRInJ05xD/Qi0qu/A02iJP
l2fMx6m8DIgXn4WTU5exenJMl0yddeNmNBE6BGCStklSXbN2n7kq3koZjY+MKRl1zOlV0TgpZ6JN
b5AX+I+9qeOeqfIAE4SipNMG/qz06fJVffygm2z0MIzxgi7r8fL3724j2oqaXUd9005V5NrN2Htp
qBhbSeTqlb0DWxX+rfcTkBoVW17KhTw3LnANwqzyFOlfalD7XsAFtDzUwmkCOf+Gw2DKCersBXBG
P0OpWbJybWYmnerRpO/zgwE1+04dFLa8Qmq0PenSs7pvaNERS0HXvvM6qF8P4JYiGp65ZexS0x79
Q9ZMxe+umLM/0ig31aeJmO7Z0bvSL52mSrWvQ50mtz3ez0UfsKQGQc78oYy6iRBFNVpYhlZI1vDg
W+mvuuzMjK4+AKQNJuP4vuRxAfgOUYBsVTpChCOPGT4zfZYCDD9p+guA1nyL4XRo3NxCSk57t5HJ
QhqRecDxTZNHU56Rsxql1v3i5a9fq3Qej0lhIqGBoA4zqEu79LUpkca4IQ6sP6gT4mdOqPJrk4/q
E8BI+oVhWZsDoDZF+Zm3Shq4UjLPJfir1PgRF4ZKjgb4g3/0DHsy2bAprgd/kGO4Otg4SGgGd0jY
nvSZIoAa7vw0hboUQ0Ecj9hyC5ohuqpAw1JHfMmBb9ObphnKzStwNbcofA+oanNHjSvpT83h50uL
BseHW2zYzOByUnqPQM5WgUc9xcY2DetvatflvWsr7VBt4zCoKg/iXjhvVPoo/WZC8hqhManRy2bo
HF4B+dU3cp8a30ngbAe8QUFhbVr6VPOmaGZbp+s4wZ5X2gBzE/S94VhINE/cjmpv47Ryii8m7f0K
1IpRIv4QmMM2YU5HbNPkfApdfPzDvmkycKFtFYaSSyx5Rk5tJfyHrO4BRRJEQCs7kSL1UQdZH+4Q
bgw3bVz3M234qQocg16qtUnKmt9TAQ8OPBo0osACmZRoYv3YMjGZGE286Zow34XQUX6JWI10J89b
5lYDzLLf2Gnef+VlgBY/ymIxMIi6aT2t1qeD1mjZC9sqtUQMX/k/iV5YHkxOfMomi6bk0Klm/ZWl
cRydYILhgRg1RGtVjbSPYHr8NnK+thsRVvoz3hfVdP22iCBkzBPaHybnvNSrsM8xRyfxaUBl8WKF
4M28Lgmr2CmNdDimVpWKXR9xat7ULUobDDzIqW8A/SNDgPyNgEZqOlinkLIkE1VyMv0qjQhVW5Wl
uQpctFB20QAYc1OaM/lSJF1FthsUcyk7ihTmiNOYQt0RQmcR7UCGsUG31aLKd7SmNCxytUBYgWOT
7VI22HHmlLgvUyfNsq5zq4ksBR5DYQMZC5L+pxH3Jswp3Qz/wQiKn12Z0BBvUeEHt/ogzzuETgs/
FAvYi29nCXHoSBUewFWhLaKZC1YtALt1q6UQ6twB5UR1UAqh7Udw9UvqthxZ3jxJWbYh8bs+FuAB
scLykPvFfuj/1I0gLj0tka3EDeoGRgfxzhImpKJsX3zLitsHsw2GZyitaupUftRjquJGBpQFLP9r
TjQ6KqVk0Uu0g1xa+Koilht/6MCV1hVOCTedSczdRKUlZ24bETrLXksuoFA2hpl5fDDtXyXGcd0j
aNxCYlyamQXrsUQSM1WL3QjSL1t+vG79RsfM/jOodNi6E6XxX7OZqDeZXFmftVgHjwGepJY3BXaM
bEdmj1p7dWXgRE1QAZiO0pXNJwONVk0YMGWCTYsfQqNYlrNOp1WXs60tl212FKndl6hLROIoQ5HH
1Lxj9iWdkk/3NI7nL8irWHyCXiXWOi5mi1PdIL2akS4mxHcGDlBDjNITXlqOVwaaO9K8J5bfTaI2
/V03SUATq7IonvCc1ahiRnv4JpOW9SLUWr3jTgmwsqEVf+EB9M8BesNPKjp4zcFh1E9OFuRy4QG/
02PPMuiGbnxtbOzNaCthvlWDyPxkc6ZFRV7QS3AaVFK3GJznFxu7PZoA8AfdRusRRG4SocwyaN1S
DtwiGiqgpLhcM3fS+bI4w+Brv8mnj+60OCf5Y+IKsZNJxKpBLim/NdGs/uzlYvw1mllneEaI7Gmx
hj3qsO+/SgiU7gPNR3kWQEQ3PAiWBpBZPUCeGGV96zspMqFy25Le9ERuMSqHNrV5MjZRVcRRlAAR
N1HQwINiWy49Ftip+QC26bDHmxt/U/Ve+UNB1n9MaaZNG+C6xnPhs6CRJDKbdNfYad9irQDKp9dz
ZO7Y3ANm7PEuoo2yhA9DRZar10Fmj4iuJEQnMeCFWozUKXSjCCAxIiAmZeGWXZ0UN40Qw3d7aAzh
ARU104NMPeh7FSONd3mvuvYwCcWoj5MVSp8nyRRANzst3KVDFpBXMduxvVHzPMWJ2dvFBpWx8SBL
Faa7LlvcAvEok7ZrZKYFYMZC+rQBaqrcsnWhbB9LY1k7wySxdgsR1mRYS36dbPB+FH9GGjc5QdZ8
d51p1msa77Ww+0M5JvnNTNxRD44oeYgGWit/hNF3e4UvTgdkQ867m7HV1MSB3VBUjo4T46HWFxcL
0luWdC0ptX90KUsqly0RxKUqRxqKjcDoXxLMI4dBbdBHVpqG8pGEEek5B+mAm0BVk98gxNvJGcMR
dJ6V6gSA1LpS+06uZd0zZ+45dhk8lRYzZ/arMfpx2Oomkpu7YcKBfghS29hjXIfLTH9V11jQUvEL
WnBw385G+WuI6oQ067xLnvTMlH4WMPB7Ciq5nrmNVKKpbfG7l46ip4hmprCqWHDs+JNmtOM9AccB
PS127XwUunbR/PoBetG5SjGocSaZQeeag/QtK8SY7Ij1sbuDP5Q43fMcagneXV/S7xTWH3aGWJ6b
R6juRPBpoDXQxsiYVQjWYEb1sEqBF3oIWWQVxilTczOmqFsQv1E994BddF+Nwmdn0VdRSSmNppSX
GqL+3lT4w7GDmkG8UP7DbzjWjN+GP0S5k/dsfhDHRupvvTOHJ5BatYUVOYVRoovaeOp91L1QzwMk
0LjpZfJXcu6g41vspjdiHvicW/NUypveDBS2RZYmvodSFN5OgWF9IpV5+jRReP2swQYRBykvbb6i
THhER7JfRp7Vjr1wEKOVx1aOkRaZSIO/6VMy/RH10JYuGhTxeWzC8TPcxsUJRZRaDtbdNwGhAmp9
AIasDFs7g9j9XIk6IGBFiHbZZwmf1HttcToGjVUiejZjW9ku2+s7ib1C6YyAEfj2FHX/ZAIa/yeT
qtZt7Vm/s1QBR11J23DHjp41ZRgaK94sBJ97yR76eetXdoL6lz/5B+RsPbrhCNTGA5Mt7gQIg8+z
kLNqsdg05b4apuwJhZS5Y5GJ8l1MjsrsBb5BIcBXQxLa9UL3//ihnD3Dy8ODpOdVt2kDEklcnLN8
JzWWT2zYkZQZjh4T90OSoVna2zlrpXCLuFZRPFVOkpmNbme/Kk1VWs6Izi5xs6Ln8U121ip3ZAep
wba09cBABN7qKBq6mfj3afbFpxyM95cy5L/CuEpiptNLTfvSh7BnNzrusOxo+cE0O3UbTYpDcVT8
jqci/gEtLAO9afJMXEOxmp9sd20ZtfoQ5Nt2ain89AB3OGdPVtFBE9PN7wtLV8c2N2ef5SoTbNN6
duye6ClHeyAvgm9lNCh3tI/nf0ZrTL7qba7d4CvDvlWqw4R6sCZ4qegbENpjYiL7KueK7c/UTzuD
sqm/13rw9kVs7zTo+VhRATUUO63G55mz9dLuRm7OU2fGUbwvI2Hd8r0F2r2JZATwiJhxumKQJ44F
Hpnoi+dyrvvPuY6OawEdAzS1hqT9mYFGfpnSfHrGHourP7dbtFnS2BWgXKu8NfYsrwgOm0mREwe7
bnWkDeNLG5tyM09/KjFSxaM+/q7TlukQ6g3ohICL8cqm6V+I7EZEGCuB+nucgoQZDXl1W8LL4AZr
rf9JmkSBgbOZkns60umrCeUYOgiwoO+FKvrQkyIlVp1AKXIQ2/EIOgSoyTjsazOxFI5XVYN9D3BD
jUi4gtQspfCS9ro9toarlWOtY28TxDiEoTzdQjXtmFG9L5KtD9YVLkEKkU9UcfCHkpbZO3x7jdZN
W2n8btRxp+/MQfZfU6VXD0KbUHvnrEcvS1PiHnDyFB14CoPH+p4HXqiq41dA9Kjo0iZ7AJPaAZyY
deJvNEtKPwFsMW2S6Sx43RrCt7s5kW28tr6Ftq0HE8KhpAt+hvUiN8S1ipAPL3LVbBo9ENiisdMS
EQheFpB2Jj12KopcbNWcalwOOcPrnGBu3dZAQlIyE8MBglFumy85f3I3DVXz3PSp8pj63BoABNgR
NjCx7e9NxyKxLZvWVDb9WOBTLI2Q+K856KTv6JUQpoeEPGjbQZOz18TMpc9VbMXcu86EgDRhJOJf
Emm0bEIXD4YND35JD00xVhDTgHEfInLXbyUMBjeipkO7rUXHjhmFNHytjF3psufT2WY3eSj6u5o8
hcEzinG2nbYL7X/I28gbj9pLiZ/SlgpAtliHFqNBhKhUrst7bJultBm7iDNlMUrTS1sTguGkiA+L
7VDE1ueasMt6C2ck+PJWsPn/Qrn/tfil/u/evW2Upz/y3++Fcst/8K9OTlNAzBrU57CT0dgAlvnf
MrkFIku9YTG1mRSekA38H5mcKf8XJjdAtZQuFhnFkgz7H/uesP9r6fCjt9MpUy0dnL+BKJ3W2BZp
HuIsWkAYHKiFE0ZzWmPTEMKGiMFCKGIRlHaRWhQNjCD8Yhdae6UselrXXsYyl+w3m3YTLdwPkbAx
guGkbaPIk9G3/MQH3MCLyAzdHTKFvBYh5diE5sW1JPI0uZKYdHZwFHdYApAkaNqqJivrAet5AKcZ
0TfwCykpd7VdIYTvMfzUGUO3GG1BOcTXQJ8rJeJ/rhuTn0kXhaLwurOlNb1USYXGbkCDqxtLSuRN
NaIjKNHD/TiULJPGqOdHQlfD3ZR1SxrPwi8tEoPzwMCq825yPv5b1Xwvf1q1bP/zg2z62BRzLZ1f
dvrQJaWGUE7NwIvBUd2mehFyNBDtninJhmiuilc8xmwgiTEDKBIlyVYFWfRkoT65Eq23asK8/RTa
6YiiQCOiolgnsM++UmdzUUQQCaT4Ls5zw4Y1UdkHQw67dNNJYfYIFdgKtxKJGy82W/TXVosCgqVZ
+Diry1N9a4Swy1xOX9a1vLNVV/Lf3/eGt6VmurxxqybpiMK1majeehUH4Gdd7kcP+9fkGLUlvDoP
m12Ka/OokWW7baDxuVgYmiu+13PPi74gbVGdKOVlsTh9XhZa7tD3wTaEej0+cC7QXW2u0/uoa6QD
fAjTnURAOMAU1MltwqczglGW9z+gxlvu5bnzcb0AhU2XVqezwcxZ5y2zHaSW2gQJp/hYZaujJ9sx
NlsCcYgbuzzUaUn+31v/bqg11ZVSNgYngUNVlauGqqspdTeV5Pv/CKgXjwjYzO3lAZcl4H96AG8D
LneXpZpmAJDMZQl512+IFDuW0rKJCWZh19toFRQYPdeurIJLm+TDKKgTcHIDCUUhdzpKLjKgxpyR
PMKnYJ0lGh7QmX0zij99Y1vih5kQPXL5ylbCnv9cGt29RR3HTNZWMyiWJikaA+AGRpZm2y5Lpse4
WaD1AB0gTXXhFl9Yvl3k3k5nzfirh4CXaUhk8zHJCnWntDGORYxb4gt+DCyHl3/gx2nFArCom6wF
UyyvFZmsU2kVdUX6Bnrc5Zx53DFF/KlRd78y1MdphXAXxI9FbPHSdF998eD1oKhaimYaGyxHKiO8
afywz0GVLnRuM7jSSD93aXjIOUAuoW3/QgzfzapsLOZGGHbs0VgKt3lliJ3fyePBgHHj/f1dpF2P
pJWZxY1cTa0uqVlFiwAhSW+bng5ky9UAx2xHwravdMzeevCn0xjhG0oba+nYQoNcpvm7y8J5YUZy
SFKsmtijAAwvTTdFP4xkvKQ+WS1DSdKX1QXavVIg1eoSvbwLpDZ0/ca3X6tMQRnY6fZjFU2wsBrg
WQXxPQZb2067Ir75+MbxZZIVpDeLcpvF6/SnmtTybNmHreeXClvglpqo0gVLyreuubLRyts2V4cr
N+j8oIsUCWUqj54N3Pv7A/jW56TGGThqsItuNOr2T4KXal9Lc/4KtjG8TzRN+vn3M4Am5n+Paq3e
88oC5yejIaaQ1OrHyOqf0jA18CpSfb880sfFkpuKlphZRov2QyiuZUwJQDauTytinY8ghp1Yn60r
qtYzC9fpMKvbOIgygrVdE9EDd/AGslAFXSeI9kogQ0rS4q51KrPonMnqpG+l8AVdzBFQzsbUExA3
YVI9kdjku8XQlbdimMzHy7fh3GqCn4NvooHQDon36WPuzcia+hDHbM/mdq91Y+CVrWV84qxWfBsG
1d9fHu/MhokbgoBbw4CAgHstMy7ksjUIvkq8WVTmz5bU1D9Tb2KLhc5AtXxo7OF724f5Yz4I64nK
UDce6MLpxBeihybrRfXlHxS+DBJLKeQ3V7405+4HSgSU9cvSwH7l9H4MhB3RluozT3Tt8GmisEjw
YlFJX1lssQEaU/HXn1Pkxxws8NPgyJDX+3qc9Zo5mCO4u0Ch0wbsXt1Fqpl8a03+VxtDZndiouWu
KC6Webda/tANaSj6FC5TWWcuJKGiUAtsIfMw6TaWNPmANCgeyLVVPAglIlxMBaypaAEt7cBUrkyD
Mx8Vhucs8basUS4/vc1qBXK6yYrMU608pMEhY/srywQ/9jReWcjODaWibMfqomEIWQeHQ8CyYBsN
fJrJ2HEbCnVHQFvUfcsB1sPl2X1m0UTDD+x+EZRawl4WnXcfFZpGgGaNJPVsvx43FlxdGnO6cGdO
Dq5CFNmu6wbx9xcIOYdPNLoP9JnrQXutmf2+BCUS1l343PgmQLdhno44Mert5etbHstq1hjgazi+
k8VuILw8vb7EEgH5YQGd9y7WDqgbh42fqp2L9Zu2EKccNxrb7ACl9fXvB6Ze97bvQTW2Dphhug4I
KjUCi41g/J7Cevieh4gpNDZBm6brVC+2rOTLsvu9doQ6syKwU5ChE3HII5V49UxTXV+aSGXgSWDO
H9IqeKWSb2xxvcKmKLThyh7o3HCMRlGD1YCt/OoWc8zmjIKX3KVjhI1Imcxvi9rkaxXm6bPi++qV
O3t2PJtgamSKfAbWp5TKkCpNlQbJLce2uc35WFGkZHcZ9DjP5Ky9chb8OINgN/F6wEpDxEQl43QG
xaYI+rCjGjwTjrWcftubNmlSb07lbieF9WMSyp8oHVZXbuub3vN06jKwKdDoLQJmipynA9PQx/1l
y6HXUIWmPZBm3UMylsa4M+PRfiq0EZ3gGPBWIxSWQBQkjTQlx9I0RoSqbAGdBl/XUZWxZYIHluvf
aeHXsFboMXzFvWM/dAE06w2OLbg5U0BJmWIr7EzYPEJ+nAYEYPQk0aW6UUCzRikRrDhVCEVQKW1a
EJdfmDMbD8I3UNOxxC5W1DVsqiYdBurjEHkQw5FulGPpKbSN3XQcQadZRAf2c9t79E1Tt59ijT+T
sgXvA68GzoqDMXA6hiRDeJIqXTOwnakI8NuY40Ll08OKuZoG2B2IlCdjgQADcC+tmNXnAqmykwDo
2csKpAqiZ8DQpWh9VErOu6kbJcA7hn2lrPbx6/Dm/6WYhAlmUY+eTotMUyY9jIirNRSYkcEIJwoa
VHDI+vKqSPrcWNgOF1MZAn8ih07HgmSESqsnc7CZaGgtMpn6ptdKVEtJJBQkOG38RTSwHTZVFfS/
JClETDOMg+UaxmzdGFVbwfPJyL0huGYbBwuW5PKs+fj9osBLNRUeB5L6N/T+++9XT0xGWLZB6KUx
jwUWQOICQahvS1FaniqBBU3gblzZC5wddLkr7MZNqmirN5OeaC/DgAk88o5BWcFUD/e0U8gNrOkI
fh8sXsY5M689+Y8HgKWY/T/DrtZ1Q5KHUQoTFrl4iA8pAkJKclcNi+cuDlcfezuFLyYHtdNnHuhq
EZZwc7yo0IyDoLHjdMlAZ98PhVPHufDGEfjn5cd4pupnM53RVwPVo+63fvlpGc2pgkoQc1FaOCky
LTCzXeoaqF6e7T7i7Lhs7ZNcZy0o8EZQ0TCvPNaVJ2Cp2Sw/gvI8nho2tuucIbv0ObgsPwJQvfag
62OwN4O0vjfStiXEMO+/mTXBKqSYZYc2CrJDQWf6dkhy6QZpvXonxJQ3V+7Mx22vzUcHLRobbhIX
1l/Xxeun1shQPTbipdeMdX6UbHPYRiP2MBSn7S24lWyHlMdC9Boq7pUHo/K4V18hPFhUc1FXc/xZ
Hy86ZQx6yWf8hm7gtueAvc2wht7adUjCqaSOR2K8yRwLlDT+2ViGdpfPDVKv2Q91Cgzl3yEJ/31G
JOUt6mtFoaa3WpIUu636qq5Dr4VahPuvG7ZjYJELKa4tLWfvPBPirTKp8V06fRE44ZFpI4+8CEki
9uCm9JeeStquJLAP/o+U+I7cDdpeQVJ57/ej+nL51p/ZeNAlwo6h4pRQVHV9pVpELzRl44F1FYlj
5f9B5tN9HuthyQYMAUsbUewMcOB+XB743DqDK4jeiWlZCkee0wvH2Dqaw8wtBvIL6xe339H0qYBf
HuXjNs426MUBilq6dNY6ys4oaFdZUI+8rsxlL5LhroWNqF27MIPPWp1nVwob59Y1sbxJFNJBq8jL
37876Uhzo0R9xngzVsobMdcy8C+/Ah1bVrb0hb1NStB4nF6LFTs3rsFdXIAYRECt7+aYxDOpJqQG
KcWEyUg1f4bSJD8YQ/SqITDYV4b2evnOnps4fCV0FEOUnjEMn15pKJm+FbDl92pdRsY/Vy171Mkk
7JZu0DcFNhlNrtR+bIiiuvbSnNsx4GDicnVB5NXamxiZFoGadoI8iRQMt4N076LxCfcadqArG/Nz
E+j9UKvPIWI+0p27LPIkKwMSaNTC6TE3OKjA222DC+/KhD37IDnKIClgx2Gu8SYUWaTIVqoITg/7
4Hq2rLvSVzWnAyiMRAYdfzalw+7yszx3PxlqCRDjPEeh8fRZ6k3TDD5Zlt6sB3QyaylyAjgRW87o
w5UvzbnXnmWVNZWMOwVu6elQSRcnNtsmGoOU2JCz0pmcyiD2Ll/QW09n/UEBrUVtmOw2Cnir2Zm0
SdXq3ELPzKL6Bk2Zv6VzTQNNiqpyn1rBbY+c7YU0w/LZ1AtwzlXZvoJC73Zqg7yGTSB6f1RRZIgr
9KdUxM66lg0erNzyyhJ87pHTB6RTj02KOvZqo4cWPUnatIq92ZIjR6py4Za10LwagTfCrGLe6Zmh
fbpyh5Yd/OoOIQ0AMEyiHcWZ9QF3Gs0iT+o68jLVzm9VtfuGAmz+OvnS7EgTM1zpqnRfKwvQem4P
vaEOV5rEZ66bVjWiAV1D8kAj9HQqoF0DOp/TP1ejvPN0eSSNaayjva1JpJDrZrST4UJeudnnjlgU
aQiTVBArLFiF01EbkhqCsOa0UfZWvQtL2mCAa0LTofza0p0iTX1W9OxOadv+XlJyROpzFcXbiFbt
tbDaM+8dvwXQJVVV1rL1yafTVej6gR54uRHIW5S504PZB5qraVfJM8uEXz9ugT6DQhhtQvyXp5cd
EKVlp1hwPQVsp36T+W34omVGpngVPZYdbJjkT6yZDXkONoncQ05+0uUZd+5xUwLkwbHF0+G0nP6C
EfJdi+wOjA/V1yPxVNphMLrokAbKa0UOC8y/vtteHvPM6k1VjMtmww10Zi3RUEaOxzFGGC9SomSn
xUF/IPTYOgDcSPfk2IVfL4935qNo8/Un83H5MpJKfXqN5oiJIRc546Ff8IIiyrdGq0hO6Da/ulIf
bxcOz5UvxplJxLeCF4iyGJvotX/PFtIY4/+gc9AgQ6n0QexSTY622iiSp8uX9+F2cmABCSLocAsU
gOuhKvpsM6f4xIslEAmc0EAkFKyWuS5JLhyL6sqlfXxZmap8mBQ2iLa+kBBO76cC6DKr0kRyQ71r
DtQihEemW5pDXUiqT1GiTIcW14MXGL2yTbq8+BzGduZVWZZeafeeuXQa2djI3zBfSLtOf0kziKqX
W6pUhTyXji43uVel22GJ9aiz7eXb/OEbuVw1KCqbjzGlIGv1psQVqxYeRclFg92DyjOyySCfscQO
dnmgsxeFfultIMBdy9+/260GLWEkitxK4GQki+IcgmwpFz2N8x4W8GQkzuXxPn6WOeEwVZmkcO9B
va/KSoWstN1Ez9bVu7rcwREpXTBu0R3KuPBPhWloE4NlP46kEr2gG2sfcAPpL5lcim3Q9OrWzGHB
QpIN9kSG5i9Vbta3SSEVf/q+7q5M9g/v8vJb2RDRDqcTpK7XKzuAiIUEXnL9aMxvVJDfP+de7l6U
JAgIMBN1/VJMeelZ2Muv3KcPr/QytIZ9fVmtOSStpj0JMv2QWzQs5LadDn1cqZ8byRZbEi2ufQ/P
zDXUhuzIVHvBglmrKYAANTEGXVo6qVNwA2ptdKiyR18vP/hzo9DNeuvlAXgRq6/PDNwRxU0suZav
FgcOC92xK8trvfkzo9BkogGzkG6YXcs38N10jhWCiSgw++6Y6dqxQhu8UXtxrYBzbpS3qhWndpkv
9+paIhsFjWUOvmsHrYV3RYq3FoHwV84dZ6YARyvOxzancy5nNYrUSR01LNLhoiHKDkHYatteYN/H
D6xcWQU+DEU5HP3i0uUggoHT+OltM3AxkklkCxfvZu2NuhZ9S8IZynmcBb8uz4PlnzrZhRjUmHif
wIDASwREdzrUoJeLQXVgqDpWbmpF9z0IUyEbcgUrG/TxB8Czn7OBQILLA5+5RgAgHHA47vNS66td
X912SQuU1XeJNYoeiOsMgI10lhfDgb2yzzkz1BLujBFs0fGyrz+9xjKQAwtXG0GL8ohgpu0LMh05
GR87G2qXd/m6ztxQ+ns0/pDuWfjbVytFbxh42sPBdq0xb2sH2fp4xLlkctBpGvNHlzflNxEksQPf
PbiWmH7uSikb4eInvoMNyOpKE0jpZaYkvlu31j+RT9EyCzJy1nz0KX9/mdBKKOzxEcYHtvySd2/2
jANrYIFCDDqqmAybdglTttvwWe/mwHLwgOg3embn3wK/jF8uj33uKvFrIQKhGMhhZTV2JHoJd7hB
yl3GAYBUV9PT+la4WKau6fk+LC0AOhCTEc5rs9FAf3N6mYSthRpWaXzhg60cRnnubzrJaK5c0Iev
/tJiQnaqUWHQISqtRrFGJRgyxB4uG/38xkinwBknLb9HraXug7Ex/vZrxnhs+lERyxz4wV+eXpVA
UVAXtYobIipR9oYoMemWS3u7KMWV78y5S0Nxj0qOLvFHpRzRHGooS53lStSab9oizvY4vloy+FT2
7K4+tH20vzw9PtbzuTwwPzRPqRORZrP66nT5Gy7ENl2zpRy06acimwF3p4pXTEFPOqQxCHzO0+xO
lWbVG1z81o1kz4qTaPCYbaPQPKORoy+Xf9eZacvPshc6JQ+ZTczpXQenpDVcv8WHPcz/wVLvA9oP
MF9N1jhfUUudGQsNwHLfqSWTG73a1gnMcdOYBzYduwLdQaGZbgYlchOS8LC9fFlnFrw31R87QlSl
cEROL4v8RD/IWt9y66bPtmGsYDlGklMQH5BjcdXq/qvVzU+NnRV/Lo989iJ5lmhM0T+x1p6O3BVq
XFoTFznHLYEfYB32JaJf6OV9dW1OfSjOUIOT2Y/z6Dgwwzo+HSuBACVUHJpLivR0W+mNcqj1bNgl
g64cDKvKtpPW+7tKR4wJbXyC/Kvnf/8dszg2LxoIViVLLPfj3ZobzwohGLjoF04+rup50G/SXFFc
AUzt++Vbe+6hIp+hTsc5z0CsfTpUMNhDSzq35YKjkx6I/iSZje7z1tdjgqXjWHC2xVWqxwlBaZeH
PvdU4UVh31GW12RtlKnxnFM1huTjZ+WfbDYB02qMTKNlvlLuOjsSOx/kwogPKIGeXmSl29UUdC3x
GyWIiNmg0dgnxU9jGOwrT+7jKogKQFmquSy3CBhXm4IBYd5Io8xyY4CBThERHidg7mystDBu26lP
r4z38coYjzSiZalhw7NWrXVGAdKhlky3HZo/NWyBfd9FD2Olj7u/fVicfOk2ABhfeqjqaqkFxWGK
thQELKCE2ZPaMrtkC8puZV77kJy7JJZPOmK87JBAl1v8bvKDaCHJJlUMBDEKWP9IiH1AdthSF5P+
Hy6KbxZHfpPtor3uvRITFE9KWhtu2Kcc9hDxI2/sMydqQRj+/f1jQ7p8EPgeU8Q5vSpMWUtdFEy6
5sehmzSkUI+S1CBmUA3vr4fCVMBpjEwmTjHrU1Ip/W/Ozms3bqTr2ldEgDmcstlBsizLHnscTgin
Yc6ZV/89pRf/DzVVaMIeDHxiwLurWLVrh7XXaig7r7kdMHraKv4whNql1svq3bBY04/btiTnXRTd
6OiLZQFJu17WoIZWx4yQHdSj8wXo7PxO6HAHqzKWNLQNa8c7v47SQIcKMl6dgTbRY7g2lztl1JTa
xOyq04VMlI9oUDt58qcFJxw/n+p/yCxu1mZRHinsQgnapvxA07LoQoE5abu7EIrrC2MQ9DJu7+Kr
+uzG4GZZjMR0fEfOoZYtsa+ZinukyNH4Sr+aj2hSJ8fOK+udvRQ39johxO3yvDCdgzAMo5HXe7nO
qKu1Hns5lIX9FqUf5dibS35hgjg5wZhXwvUxO3dMIZl3RblM/95es+zkMKhJ3YNQQtW3KGPSwKFB
QssO0H0OD5OW5QfE6ItTwVe9gPnV/hRWxR4jqQXuFhwjQypbz1yN3DwItQJDba2vadgrNnQLk3WP
7km1V90TJ+TV3qIqCYRLNNq3ZcSGBDUzOhaH7jE9Hfj97nKnWi7AKNM/bXuzLu4EpPZgfMWA6/Vn
RKtmKhDdtoNJTXqmjwxdBAxdoOZu+4EHPH3KG1hG//zjcXjEw8O7Q7n02mgfKSOkD9yQZkHcll5R
H3gzYkxAw7XD2Kfqn3tPsj+qJDQUKctso1zTxTfrCYus+6I+jQgxgX00lTtPreKdfPd14VtsqBic
ogBMdWbrY0qjyamLclBsU4HXfNSG3DzA+RXem0CaHx2nUT7NLYER/BXVZdbgUm0T2zwvZBg7y5a5
Ow4PPwfwm0tQcb3N5KtZOI4Gy4ZHjY6tNQUVbJk70ZHM+1jcCYF7JG3xNjdDgeUAtMRoBbkTuQHd
sszPYgOCnHIZTzb02EGXlM7O0/s67mRmmcyeoWsm1F5hGMwGbiQLSuEAHoXibKaoannTbJ/WlJ5N
v9RTAJHXeIeA0Z6zlTkekUlAEAYWjTr/9aYuBW8jFFpWYLlx8S57JjpBGIi6DV1meLhsqozZjoOX
fUhSVEEEalJi2NJXViZcYZ2xWAGIowielUo5OHmv7kxlybzOSyubdysEmZ20yUqJr1SH46J0o9+P
3npIonEP3CMzRXkeIAGBhv5KVGIyGtVdE82iTG6ABVPD9RDTG4AE1EqOt33Na+gg+8VEM1kn/o3R
FHF+XwSE65znkdurVtDa8aAG85zpELZZofslM1CXuUuzWD8Xg+ZBvmNSDQ7tCeTG5EZ78rKyr0gj
jHl7QRRAiHD9Q5LSGCpNo4RqGYxMjH3vvI0Ld/18e72yd1mEiDRPgUkTml5baYswjFBwsgMImnV0
yEY7fMOY3RT7E5p08cGE/vLHDHFTeUjXsLufvZrY7vZvEDa27xdxgRjqZ8QeAYvr38C7mENpl9lB
7illUPbzerKdcWoDgFf1uYMc8j/Lhmhq55rIriY4of9RGoBH3mywkVoVxD6Uw+d5VfG5cG1pqNFR
uRqN+VTrobLHJCCzCDQNXDGs73iFjTMoK31GDg/duLJS7adOhY4O/vf2EJlDeETKtNqbx5GdIQEr
ZooMPRjS383OKogntuieBaS5EL2aUfU4wVz67fb3k11PV3gaKhmMjDniV7y4Mk0emc5i8F4CaoSo
xIzcI6quBRrzmffxtinZDlKxhCdXY2SIwPnaFFrBhTFOOHI7hgQ4sxSdOVwlFWp/RgA/6rLzJr7m
fsAdvDS4ea4qPYZ8v+SQ9FDyvNHcxguMwSwO9gCzXtNAQmx6U3ZStc5929TZN3dqYdDzQug6+yE5
31697NfwPlOIB0lDNXLLE2y3Slt6NsnW2pTNtwSUbHtQ2hoh+0Sxit8VLFv5MbajjJGrTCsUTnFS
PEBboVCIKJV6vixr3/0xuoUGD+geonoRg6IYdv1Rqs4Y0Mgktl8YbTwiZ/eh6Fv7YZkrZ8c7S87z
laXNBWpSUw/tFkuaon2u26w8z6ti76QqkuOMEUIU0Q5mQeIMvjjO2hKuqpHPJGStlV/MdiHczMMJ
HbxkL+SSmgLfqDNkTBatb24OcgHVOAwq37NMez+jy3JfZ81H1HXrnbBLcnFw8LRW0CDBI2zzryn1
KibnqQg4LfzIqIk5JxXY28V1S/NooL24Y0/i04Hj0OLAz9FaNzdfakgVtzYKPM/kMHSTdA7U61qp
XuLUbeIDrHrZJwc13b0qn3SZTI6hy05qzIDn5ttNXu/MJeG0BaHnA/CW5YnyBMlltoaPZmutOzdS
8nw+6w0IpntQx9taX9osLUxkK6mXlk7UWNCGttoBIh5uBKzT5VCc22hx304J3Gsx7Cc79qXbTGni
/9kXB+zFWU3Hoa9RTGWbTXO96JmSHbtcd+97GJtPBljyAxS/e0MEkmiati5TFUQntB22MYOrRnDS
zTniRBWcerHj6AfUvsATNCj0dCESZwaC0TDUlnvqZrLlEhMRx+NqeADE379YLqpPbe7gVgKGw+Mz
LxG6F0NiHJKlah/XbGguQ9H8Me4K90Z4QsGM/ieHauPeAHBkPNJc0tSlMEiyAAVuXqYPONI9BhOZ
P6BEwsAIR1gnnb9eX7HAmgybH/7AjphAHi2oLuHvOY10EY633xLZTXlpauPlltHWRit3CPxWttJt
Uu2Sa6Hmw4ho+BaB0Om2vdcDeQIGwGY9P6dUQTexiBPFSkftjvQyDJXfzWSb917WekcHjW9i6TUu
6oPads5wQPJpfFMZCnNfGdK9wZhOLex5Zvs5iyDhNYZ0/ceYFOfL7V8oeVw4VkiYCFYRECwbZ+xC
D5dDv+AEUREOD0TGP6eoaXZqGZIvzLPCE/5chaJmf/2FTbUZamcaYMZGkBluZyU9zxlqtTXUcXs7
Ll3QC1ubukmy9LD5hbAL2UvrVAevXR0tUOxy+YmocPc7aeZee8fQAAzOYOyzrzaCxNGhjppMOWSx
DVLMob3gHIt5gA29RqHxj19awUNEM4g6NQ/g1pE4noLMPKiYwE6V/n5S2vmQt8jPxlPj7mSrr/eC
7IIXiZEnqjrE/Nf7rgwwFLppbgUIZOmPU2qvd7UH6eDtI/TaM1JlJmoQ2b4IVDbhqWL3Riw0FmAl
ye2TO9fVHdEYdZ0snxfGHuvyYzdNRgCxq/2nOCLSJzI4wi9as7QSN9er7ZlToZNnQbnOS9BpOpSt
WTOflj7PgturfH2GMUWzDPdP1kZycb2XIaq/BvyZVuB4Zf42i1P1soZDcSCD+fcvLJFRiJEl5MK2
1ROBx57hX+GreUoPeHoQhEsdYe2sGTuR/uunhX+f+IiYgYjl1SCBWlXAyPPQDJywTC9Rl3zFn/Un
B+ErIv5s8vMm25teED72OvG9srlVvGqgCfWyDpuTpYyB6kbJAfh9c0jmOj4l2VTsrFF2CV6scXs8
19nrJ3o52IPP7rg6enNCCMrbudXSVfFKi0o7eeeWnW5tndUoQwto/zhlh8lrXMavRxtG93W+KLYb
nW8fEqk9ajXMthHXMmF3fRynKbdHaJnMIFZTKAKWzj25OjxGsNlS17O6vbqB9JLTlqQmQ4wJGvva
3tAXeUKdlJOSucVJteA1DuNlfseMeXzQ9cE9KIqdn/XW+DNdmufOCahkOmA4GEKSbWZit12KypZn
BlbWR5c2nclDlb68tLPa3mmL8vX2xkpqYcyu0jLnycajkAxdr7RpRx0ZE2pheqyEd8BtqvvQ6mE8
TieYqax8OIZwHvq83coP1yi/aJm6V/qTfVxAq2JgxhbsZxu/zeu2tBo88kFfO9mxsVIn8hNIr+86
CCjuFiXbg/nInBu1b0I+OuokCJs1D7U3xXS0kXeDFjhYXWa+e7tejm1Yfb+9vdKlscFUgwT90DZF
avLEHpqaWgbEYvVRHZPSHx2IvgZ7zt9Umr4r+Slen6274VmCdUi47leyXIbeQoEMjQp+W0CzolE9
FYWdUksddF/3kvouV6Cj1pbJfAfhWXcuECA4GHbm7TwgMl/LS0XHmFkoAFrCT70I43XAoT3dRouI
2glJQSP+6FUtGBsB8GmY6r4wvaP0O2bl51kUd4VMG8Ho5jDl2ZCjITHwbdveo5DcdvqHyTLyu54y
yU9jUJRf1gLPQo4IxJPuhMN5npRxrygnPWGgG8RoHIwL20lclEqMeY1q6o5eNlyKKou/QhX+T5Sv
2un2CZNaEuUF6NNcIVp+vc9MqFINCAlHit41PoTL4D0MptLdrRQ4dvZWZoqgXtxQyo10y69NNaod
LYqKKX0xl0sCncDBGdL2tCT53kstNSW8LyBRAvXtXH1UK2Y3JXillCwM1c5a/7JmWRqE9pj8vL2B
4iBub4wAoBB7AHyB6vd6VXneu+1qaWbArFT7XR8S3hcz3hsFlTgCaHVAuwIHhfZvi4pqV63XBnry
QTrF7dEeWuerO7fjg2LrH/ohWnYWJdk/6KAEkpeBNCq2m0+l55MQdzDNIF9qBsIy2wm4hu53pRpg
brm9gVJbDIEA6MXkK0IoBk4nsygTjgVzIMws6859b5k/DG/NPt22JHmVeY9J30jQBTJx86n6kv6h
4xBL5UNtmCc446P3thZlQDSHtTXgKHYTYIuekMdrp53TL/MsJvBsUZXlM9LMvT4onZXpdbcQE0yq
k56m1GzfdklvBoqr9B/zLIdSwUlRZorwS/dlOtZHBtOzz7e3QLbZ4lJwiuBNor96/SPmKlzcdiZa
7hWzVw+NntT3qcuQCSiEutvxLbJDK7hW/1fdo056bYzGtA6ffEGqk3mEWcjBILpiTf2pRXQhC6y1
UZa/OEwvTYoj8OLZmONldPulswLPHPu7TivmY6/F7rtQS/boMaWniQk/+GsdctMtLtOYKzXO0aFC
RbGETJV0qznPzCkdrcx1FBTE7OxTODst6jiTthN2yWzDZOCKBhHhwRbQS4djQooJd1AVCVLOqFwc
I10rDp7dGkdqm9NxiIrvSVTnO59Udn44PDxN9Fmprm3yunntVzQmXDMoW0c9O0mc+2NumOdqXtbj
nx9VBssZDXseSbY3Pqg0YT1ZbcrRdtX/Kp3MeirsvDsz+GLtLEp2TlFwRIqTrhHEsZu8WKG2DQNe
ZQcFzjUYu9F8GmekjWFNEIw7zo/bC5MAOph5he/GYM6b1u22wDMDHU5zgZBxmzD+nuP27pA2s97M
oV7+8CjWflyY0guUioGzRJms98VC6zirkm6nq/qaaZJJY4I92tmEPCx+4w4Sb9QHuyW+dMkWfKVV
lgdEyxzCHu1rXa81pXk7edOYbXRXhoA6PRVVcrp8CC3X6CDZiD4cNMvYwyYKx7B5U3GRTCMwhAS4
bjuIFlaWNSAPSNirwLYCSMQJVDUy/C4iZhjR1riHgnKPglvykF8Z3XirOof2EAEumunqjFiJo3fn
EOT5zjMgO2sCxWNowFvAD4lf8cJBFaEXJtOU2EFS6/8iKWGdV2S6DpaaPmihWr6/fdTEddxuJPUK
UQnHIOWda2voj02MyGkox4ToD6lJpPttYU+PiTaiaKbW8zFKJxWlN2p/U1gkT7fNy7yFZXEAwAwx
67EFA1teOiJxgvkmgcIy7JLOH1oUbq0E8cG/MQUMAsg4ccs2X1hh+upMAdKtq3i+QKZeHsn4m3ep
Zu4F59JPyFQJFSfveS7zelOtMKsLOEfpZU+I/TDroL9rhkkLIOqDPqqu9rA60l18YW9zMKFvrLsJ
hvrAq5X8tDJ9ciCFW4+e4u61baRLo3MuaJfoOG6zH9ddkrmjoBdEkIC8oU6Rz37a1Ah85mUzvrXM
5I+pR/FAFNOYxMMNMTIjFv/iPtgFBbu4p+TPbLdzKIZE91FKW30vDf94lHpjSiz+hamm85KBJYF0
WCfbTzSEGrumHHeqyLIrR4GJ7jtVZKoimwvedaPWplyowFC8TtDMu4OfhZp3n+uRerZiAsC89sI3
VbLW33Vv7tadEEj6A/DqYKDZWaYLrpfZheHSQW5vBxCJuAjGoHt1MMbR+42MoIIcBPfdNkblpChR
HmhuskcMIDuuSHDQDOMphZNn86agmhl7BHjCww3l4nt1jWarG7vGP/OapOHh9r2XrlZMGrHbsFls
wZGMjualFWJN77TZdxCkfLdCrRnEPaRVdpIUUDUq0YNTaygQWfNer0YWiNEpoNRN34qC0OZM0Q7U
ysHCnWteXKS+OpVfBzVV/tFQqT7pEx83G+v+0BZdt+PwpPmEoPun8kXyBP78+jvPTjeo7QxSyNOG
9edozv2JQnx1cavRuzSwqD04StX6otQBNpWRD6op9V43Q/ZoCpEDvjTf3N4OBhlKx2D8QnOZGta7
Jg/hx4zCfTkTmV+i5QnnqyC1YLz0eq0IO1a0EMCjW2r3n4lC4Cmu6xRZPbM/UqnYm7mXrur5IQEe
Sa9me4TL3E3CHnRkZ7Yp+s50nux12Su9yI6uiACotTHYTTB4vSgl6rwMDScraJAANA5K3y5vUYNm
4miBDA1R3U6P6iMXHb5VUmQtCgYnn/8CzcjzDN6dJg0UQFB6XP8MSIGRPdGotIXaGn1ReWmQzZzK
e6Vy8qASQvCzPdQn1UXL1Szy6mLUQ7iDhZd935e/Yes01bRJsg70ZrLQaUZ2tH3QukK/ZIOGBhaA
+MttryH7wHgoh5E25pReTSvbw2zaTkTJ2Kyq6VJZvX7xECn457YVmSek1ACXL2M22Nnc0CmmaknD
Ea1d1DZ+hn1jFr5b5GPie2OIAOltazJX5JqiFs+UDaxGmz3UBqdHspP4VTFSBENTy9Pv0eXL44PQ
T7b9XksYKyjtHjGzHgLpvYqtdLXEDdCT4gzgMLw+R2Y7jbnStZQWrMk91SifX1YwS4wzzNNO3iI2
bhvWcizFOBG8GCDKrk1l02KXK72bQAg3Rr6W9d7BUZYy6MFyHhOYWYNsKfZmKKRWnzvDOv2VV4em
KSEtKkTnNrPz6q6ys48VU2dnFVKGN8oEfWAZcVNvf1TZplKEoxD8DDDZtr8rk2T0uTgWV/Pwto3U
9ZM2Jv2FidNdzSjZpRABLWV3Q6MOt/2AOmNukQPjWN6m1amCVuftpFXRztWTHVORsYGFEuSy2xWN
eWsOEApbQVzpxn9W2ZVTgJzidF6S0gyYK0zue7jXgAsh9P0XmwkLPNExDwlF6OtjYw6RHlsMvgXz
EI93XZzrPkrU9j36env0I9LvxqsM/pTRczzNtSlPa8DtRZSB4ZIrjovTf+/mEC3ucOp3AiCJJfJJ
ZKPg7ucl3jqZdprRlMrAezoDMu5wxYT34+RauW/ag3H+4w2Ed53uN5PAFA+3LqaLtBHx89QO+iVK
gt7UFEha3eVtnJFd3jYleREwBcaJI0KfbTuLi9pq2BspNZKoGpTfKWoPvqHr8behbRxAtcUeQFXy
GNPuEv4TzlvCKnFsXyQHjjZliWrjUpBELpV3U6GoH+sQmjQ/n7p6uk+TOndPs9uaTC2uTo5s6LR8
ub1myQV8lkaiEg46hAzs+je4eWQQLFP5GUw7/TR6w3rsGNP8fduK7MBQ2Ge8k8IKLYXNe9+uZK9w
IBLcaCEqef2U/GwGtIFDwpCdXEhmijkh6g7kyviwzabmlYckeTKbgevF7cVwG/upjIhsbHWX3U1q
ihfBhT2XLta2krWoVJdnBsQCZ0SONUKN+S4bGOUenCjZCVYkn0n0KTwo47kIILWuP5NttwPjpOgK
jUYyn+Ikd86JQ1Xj9meSXACCMVw/HSzB+rNJ48zBBVIiXhtS5P6o6UP92R2n4qendD9cPel/3DYn
2T/ByYHfhwufRW0+Ves6eVhRWoXZpKvfoZUEDy9i90ddm/YCFdn+QTkiWlloZmlbGBKPT48YPc2l
pNW1i9uMw7GJMnNn/+RWTCZzPWIS8tHrrxQ2WV/TwjWJBKryQkiiP7hMzl3+Ytvo+gHxYOSANPDa
Sub1qK019FMiVNZOCoKsZPej+nZ00u9/bonBF5w8zzPk+Jv1lGpb9bDOUHnvTPNRLRf9Mi9xcshs
Opy3TUl8oQ2hH7wEMKOTdG1MFWVJL6cjkiy1HC32qDZ8LVTiixI7X5A7j00fPRX10g4z9MJWRzx7
277sLMIuyIAlvli0pq83lRiLwauS6Jw5YPXMCOenyqwoXcbGuvx725TslGADCVYGhagebgqkalhm
RQFlQGA2bSfI5heoJRpPz3eWJNvSl3b06yVlyGA3DMJxm5du+Oogb3m3Lm7DhGOanxpn7c9jUVvH
WKlCf566PWkP6Y6KXAeEMnXnrTPp09qe+g6fv05l/qCjY/GPo66Lb4Xax9sbKrOEhKYII5k9eUVX
N68rXZNEpwE3ZNmlrFrvQ9yRpUOaa+/sqSQeZz3QhBBLCuif+LYvnuzZQ+047+j1wTiR//IGU723
ejX7HgFouIfdrHi0ZmP8iwtPU4L+LWTiTORvguQOmESeQqcZLGlm+HFPU2Qsw/7igTQIbm+lcLmb
LEe8L6KyAvEjR3SzPkOr29VgUrLpZ5KZLBz6c1JV+ZvYcMJT21v1E4zxyn+emu2VdWSPD68bjSFA
VYweb0y3ul6PShzT28x0RhkrGj6ls2Y+b4Rx7NSy3QksZUslzKOWIYbQmC6+XqqS2P1iE5wD2tet
uxFmH1+fwzYojagTvUXdr/qyPSZxPxxvb7LMATDcSBdE8LTBv3tteWQeoVm5egH2moM3z3GB6HbZ
7HhvmRliWVGro+D2is2rKcw0KWrRd0eJ/HuFvsK5zrVlJzKR3QhCBsHJSneCFV0vpo0ZJIlC+MhW
s3mqisw6112hnJ1aKUFrW/UhDZVq50JIV8ZzxDmFrOeVtFZfG51uJqyMrmAeTDrT5+Pq/br9lWQL
4zGC7w2Od+px269UKbFHJwlWGV2l5VJNvQ9JJyrxOZLqSV7U/lAlw45/kaxMPH4C7cvg/SsCX4iv
1UpdFMYfrGEYfSdV6zftnMw7qGy5GQEnJuQHUbhZWxJHSEfn1OvRJlB+14uVf9JqZ6+bLrVC1xjc
N+4EzML10YgLg6ZExuS+U9vKxY6UJfWbYTB3TqD4sRufBY+3UOujqgacbLMYsxgrNR1ow1lOaj6W
mvIjhMsX2nrjPgeR9a5vx2/qjL6DPrp79RnJ0wOnI70kQVsPFeFmiVoNKKIII0G+Fnlvyq6BUdbM
7Nlvtdl0dg6H1Bh0vGKuijdo21ltYKtuzUS0eYrFe1LD3jnqVkG7WB3qaj7ePv5SY+wmX49JXSLA
6483dlG0gLF0gqqpf+Mcm3/QHkXsYE32potkx4RpVtZDQAtQaGPJ7JQSaoSQfkbRtCc4SabVX9Ds
2utpSpjyDDwhzBmi+C0YF66XlE8qtbuGj6W2MFbWix4/jHXZHZPFGS95xfxekE+rETR2gsbiPEb6
0whB/ymhNh8d2ilvGIa0YfEObm+19ACDJaaQgtQLJYXr36XB+K+sAxM+Ok/rt6yNh3tS5Hrwm3kI
T+yH60FNAxed3xhqlhzsrKibnfhb9rkpMYKyEZVcxt2vf0OVNoy7Zy1wCxKBt4z2Dw9pa8+ndtJ3
Y22JZwWHD28KuEzqYttYW0uscDAoaFC1jd27qq+U82IN7cHmyH2GLXA+6FHS/cV5JkcXIDQi+Vdc
G2pqd45SACrMOnv5V59QrvW0fPhWkND8xT2lHk0FzkW7DajU9V62gJxz2KNxCjrs3H6oh85/mZ4X
5XloWtU83T49susDQS8DrUJABzDCtbURyYw0ijg9MeDs7Cl3a9iqzcZZ/mJMg4QTLgYARByQrUcY
oH9RyKCYEVvrd06ruT8b6H3+u70a8Wu3zhzuAzHf/Fx/3qwm6m2vDUN8nEot+A1U9tpTyDjgIU70
AeHwOdnLkmQH36SuKOoP1Gq2PFfoN0ceoEHID7zWPhkFMLo064fTUIZ79ONSU5RwCKxpgFIfuP5S
tKZHDSUNJrgVRMe63sgu7diMx8qN99BMMpdCg/r/m9pcZ6M1naptPEjdDOYTeps+hT33X3vUNGF0
nj1/WrX1GJtt7xepU+/0SmRHErAeXGjgAXG4m2S66lNLt2h3BWZnWu8zJk5OxVT0O1GgbDvJxQiV
KF3yCYWbeZmL5eTQUwq2Ilui9rKEC7LrQBQfoBOfTrdPpfTpYKhYDNE9p7SbT5dGFZj5JgJV1Gih
ddfmZLEHXR1bz1cg5YR2tYnwz3NE+fjRXiOUU5DWqBrfXmztK4j++ayXzfRr6k2l2vlxst1mph0w
AHNNZFCbb90xxJRrhqj7m0X9aanAeADy/QvQDCLzlNCAOon80Lje7SiuQzfTmJwfWi08Omb3vVIb
5RJp69+4TzESSeAIAony+LUlIvLZmnSgkfAPI2VhFy0EB7mqIUyaUUPaYQSQniJKdZoGsRZZmfj7
F6dIH8u51jJBO2c18TePMuElzVX9Yxbm9k5pWvbuCboTKgcQEECtem1KZa4i7guBkmGS9KiT8Qal
O1Gf1pfIn5xpvlfsWPl0++iKf3TrUAXNE8SVQuxvW5PUljI2GaThLrZ9/DBbtePjWuvSb7xODepu
3EPFSQ0SjZA4PUNENhsaIrDgFtUMpx1i6hCAaN6PxmGwZ+yM+HNcGXsNIumuPjMfczKE3etdhSBH
8RaVDluEgOFjbvTWJ00phtO4GjmcJ02iHnpI7/aiSemte2F24xEsJlt7NJvwsJOqH9okr2mE1XtD
ffLN5G0C7kJTY1v3Lwxb0WNB5FCSaJBxWhr6tRYc0wdGW5A4IzeE//z2iZHdCMGWrT3nbHiU6w3N
2qwbQfnQsoxN+7FbCuMYTabzNnPdZCfqlG0iWFDGAgiU6M1uTEUqAiMz7afAGpIs9gsVHJcPV8Ju
niY7JNS1EF0ifmUYaGNoodtUagXz7d1YofJR2f16CrWpqY+zXiK0nnvu0Rua/svtrZQ9ww4YWAdw
ApIj20mnAUxPlJFbBTGjLOfU7fvva5uCxYgT441lKPbJBjdxgFO+Ze7V9HYcjgz1TdcZ38ZcJvWS
Vxl4lWvTCgKHDmMDrR0DNtWTFSPV56OyrrVBu47TQ2/WqKKbwwTwcgIaP/n14JrQhLhNtdejln0H
QOi4IxHkITN3fbZgyubj5iLaqnLjATx3dCJlzgKvV8vUX51GC2AFqnb2QWoV7Ab/4QEBmV5bZcp+
nIaeoDI1VFFRrIzfaTanbyBwXB+rhPIb45V71KLSzeddEVR3qhhs3DgmOlGoSsGpF8Qgvk6wtHWH
rmzjJ9hfnEMMdvirB0bvoeSxQwdCtYkVwuSz20G/dfsUym6ZGD/iJAC5MrcBgu7E9ojKDps+xuGZ
XAGKOtXYyyDlVhi9h0OYcup20kmZc6C7A2m8Pa3pnaFP+YOdWsqOcxJudfucCUIbzhANczAd159y
ThXDaEV+4E15R9XFts/pnM3nKdXXu35wKr8Kob6301o9395FCcuVaJEzREVuAkRvm7Y6gwYTbZ25
WM2GJ91V1EOYF8u/8MFPw1Fh2ns4Z5mh1/5oudMDyqYZHG7igxez9WQ2WroHu5VuBh0PSM5UqDH1
TUBRhQ20Dp3jELuEyw9jVvUEsJeLQoteQ217b2oRHDitYT5ASbrHMSR7msgDKY1Sxaa3v7nKKAVr
RrQKrYOwGNJHpe7yIC515V1kZs34VY0jc2+9snsssgpdpYIj5CKvPz6xVWJ1E+udwtCz3uq947zX
0StU3+tzoz9lS98eO6sxdtIZyUoB+OOwAN2KAV1x8l+EiLjHJWWmDOZ0R0vf5TrXV1uL4lfXKp9X
ayx3zEkeDdQMSEfRx9AEM/C1uSWrsoYCFOdsMOynfGkRFGKw9JsdlsZyWEbPfANjjfbRK4VG/Krs
8UvLlktp5nnQgGO+5elc8jZS9Nx0RSs2rH1lhLbAzyigflvbwRMhlbv+2rlbIiPcXGuybyguBL2Z
9eputcUC4UrbO8Hc1fG/XTPqZ2fKoiemb+xfSTYU/mL3deUnlvLDWIw+gJpf33GTktvEbwCMA5kv
6O5tt7uzU9QV5oWKp1Ou59au4RZgHu0Srk7h2zajd0yjO8Upa4t0x6tJQi7SN3r6zM2QZG0ZMIbC
sgFKY3opkuVD09fuv0yuunfa6rn/7Wy1OK2vthrsNB0N0a/ZAmQKg5JHDLlJMHp1+kgY4P120F6d
D16sIzEbpppeEQ1k7aMzRUrtL2qp6qck4vf5pZp21TGhqQShYlfEuLpWr/c+hPwXchIoHfBwbjvH
tjLExZAl0PCGzpIjedMXD1SPjcvtnZCZoVwmECH8j1bB9T1rrKpQq4Qzp4VxXAVLUoGWa/I1/+e2
Hdl9YrdBeIEuIM3cRB/WUKW9Z8BLBtwriw7akDYf1U4P/Z5kBV6X6MNte9J1MdoCgwOy1vjL63Vp
RlYurktQnbhL+QW0gfrLsYc9rIt0VQL4BNiYNW3Zr7u6NNXFgcWpWNfp0axSeh5QcAeN4vTvoavY
uyIS3w83gcm9pMwBbGLj+yuXnl+azk5QT4OSH1Q4N8qTYcV9dIjXoYjOlQZ4/YgYdPz59n5KLVOn
Jp91xB+bh86uXWvxOnIHV8nSj4sZRh95KziYem3z7hcaFcNKWYLbVmWvAH0eQR1DH/BVsXBsCMKV
lKC9Hj1jABi1dm/rTI/eMcDH1K2WGkpzShIj/h23iRcfaL0uf1GJgZYa2IGg4QXfttlze9VKiL6p
mZud1tBsUsvoq1dm3uKbc7M3VSM7UJSxgACBlEVEYXNNOs8aCOIIr/o8zk7obWZ+aC/NQxmFP1YS
+p39lX1V2L0oNBM60X3avLKuMU06TV2XGVfjYQ2N9lIO6jtrKZuztwBab4dmD+8pN0muCx0A+cB2
cCXMFbugQIh2EPRi4Jumhmn43l1gaVy9b5WdFm9QSLJ2EMgyq4IVCEgF28pdvXYHeu4i+xardJcM
yhOFEitHxYr6u2hNvR82aiYHdKF2SV1kX/OF1W2wbEMpDJkZXQll6dQnDwaw01yoy7elNGv1QOgz
6f4w6NQx7MR+VPTBPDXwNgZaP602xEygHO1YNT6xjd0/UVotj4gI9E+375jMU8KtJZSOkAPkzb/e
GkNZoq4CBB/Ec7SeK68MH7thrs+3rcged3i7xWV2eWq2iVG7hGpm0QMKUEAAwVyU5kHNbDUghutP
f26KaQwqjLTXqIuLr/IiUtVUVJq8nkhV80bEpJXU9FMqYGfIp5Kd+yPbOyAKAukIoekr5YzCJkgr
MxdIb5pnJ+SolFOuO+PO4ZXtnRjAegZugiAQv+LFguY0QxDbEFW2YvkNIC+66O36jVrwHqREZoh0
kqhKFxLDW5W9WtWGOm9AqyktjbMwM6aDWcLnlEVE+3/8kRApYhqBlh1p07aPVq5Zmo8C6lgxFPoG
RvzsqIM7PzCq2O6EtJJVEeMR3rCFZC5bPgNTz0xm2AHPr0kSwks/ZKeK0vqPFf74vzBFRg4mjiYE
bYLNl4pGWAMmBnmJcpz6TGE/PjoJrAZdqu1VfGXdGPI/MYcjsCsQ4VyfCvKgWMvS2gnyVK3Omt4o
hwR5yeMyRoNfUmM+zJnTHDt3XPxwiRinK7TmHK9z6cfqsNx1pZXvIGok/o6GFyqmggKc5u/mOVnc
Mm/1kuWrQ9IEvT0ygVVpxMe6nRysadijnJXagwOEGR2b4eht8MqTjUBaAzwjnhQF/KhmrcelnY1/
FyM0LmHc6jtRrOwoedQYTNTMmdLeCmQMnQHt4UgUpEz19DtNq+huIhI4ToXX7AB6njs8mxSFIpIp
isKayIQ3m5lNeQhojydL0arRPlQ9W/uoaG0HCxe99ffIRdv/JXrXDoGCOw39lcgathc4qxrmBdN5
9BeLhDFAL4XR46lz6g/EwppzjNe2UP3O8tanegLjeKhXffyUMgVR+muUM+HOvE7c+jmxfHwoTKV8
THPBOKKqQ6/7UYRMyK9Km1XLR9F+sE8xQX3EwG0zUtNrmvZ9vtbDb31uc8Xvaxsas2Up1eagtn21
HIy4yd5PazXUZ6j0DPWY1p2uBHZbtP+kqW79XJvK/hAXkfehjcN2DTroxvZ6Cq8jS9HD08hVwUPw
pwgYXvhUc4B8xNJG4AmuXn/pmuX/ODuTHbmNZgs/EQHOw5YsVnV1qyW1JsveEJJlJ+d5fvr7pX5c
QMUmipBtwF7IcFQmMyNjOOcEE3MSq780llVePAddztojuu3TSOM5VD/d936vD660zutECCSFVjZP
1MDIo6jO5N3tIvHM3Ia+80lHrWfbGjszmGLd/fEfLIIsYggY6sW8wLfrzRbOjeZAWnZxyG9tUCDB
YhvVe82J67Cre/fAE74OuKizkqigHstKKWrc2qs8K9aXkTZfz3w3NEzi/mzobh9UzAYgg9aWcwpv
6mBbX19PjNIhQmEcei8wjVujXpaKwsDrnezOzr/0a6JTixyttxHI4YM3WXry29uJKfR/KDxSTAb5
eWtKpIMyLRH5ZcxlDIpEid6JVLUOavZ75+RXK/JX/HJKk8WYk9Kmel6vivOYN+XwxsmMPIhH1Up9
A/2j//LZ6EEB54Now7N5azBytVyZ8PBksH0fVvqaBwDL50uetuA9YbleUyZR/nYswF5KEKYEv8ke
0a1R2JuGBaWHvlQfdx9sM4n8IRqL91NzSE7ZOyFIgcGxQJKUasQmmauaoe8Ui2s/mCVqJebYBGhJ
2j7qMEeqxns3gEnJUhgFJSWe6ttVkVlI4QsAXqJnZnI5Wl5AUy76jER7/Wyvk+XbbnFEbd87MD9Z
5VRN6Q5sw6pkbYx21dnKBPDgdJm1pH0Zc1cP0Qpo+qAxSvQI7nuW3XVKFRFeRRS53I0nVdHz6DsX
QGHTJPqVCbDjCa5i86ZYIP0YDOC4oEtQXf6LUVJySdClVrq5fmbvJmggAXvpcrWCvN//NXjE3bGi
9IGyZFOQldrRQrd7C+tZEmMI7WB647Y3ZweRGRiKWbaGVGLLU5cJxpdHZRzURT2f9MJbD0pz2yfq
pz2CVqgA+E9i19sDFGWdpy5jsoZT1rcvsud0SbNp+CuLluYR7KB7qVOhvnhNFQW61qDxc3+P99bL
knkdpeLOK2/q1AOdDHtmvU78l5O280sCrdy3zelaGPH0z31re6ulyMM8TPw3YOLN7takpmtMcykU
kc6so6WJH9O6VMtz3S3NR1Wp4eJpS/tnNMz5m3529b/u299dLT1i+LVQ44jgb3eb0X/K2HbjGlKg
cJGesLKTGff5sz1omq8swxFF85WMiPy8CAKiR0Yhj7a8/EG/+PaJMYtjZMKZzPpSe1in1fkhk7JL
N/RaaC7FdFJqRQ+HpVGfTC2LP8Zg1g6igq075DdwdxwAAcjcAkPdPJgzXY2Oj7yGZu4tpwkYRZBa
aR6kcJTC+/u7a4qTRH4AQou6/e1y10kUekXTJEQbZXhrxrl67ku1/jzO5RHPcccU14VLSn5Jx3mL
Zlz7xHK7jnEfwBrtD7ZRkBpMWfpUZMrB/m19H/tHxQRFKt4ScEXbsbGjSBXgG0IN9dyOT4q6ov83
L8p3QVj/NkVq0vBLs+gOooK99dkk6YSm/MWzebuVBhVQvWTcWOh0qhNEqND4EV3Qa5Mezh3cO6Ug
irgXoCfgJG5XGPUs0dKUNRw9yfaYnXmhMJDaDwWNjz8XI8v/Xt3FQYzX0s/aWrsqYjgoMh74op2N
lnqokpYLRuYVV4PJH4Pb9ooa9tn0RRGm8mhRQ0OUtVzO8TrSoOnhbB0Y3dln4ldZREIIET6K/PNf
buhaWLmu5kILSU+0iyaEco6tOfkwk/kevGc73o9kij4CkAFqv1tKXVFSedfsTAsjrXFDl39cXA3R
6aTQl7Ax6uGN5yKRyCCO8lQNc3aQuL9eqRTWgDXIRHPpBzaX01CqWVWsUgtbZpuc5kLEX4WXt6dF
rOv1vh947Wcl25mkS06VoG6xcXtJ0aYtM0S0sACOFDhFPjwOqr4+1rVX+0bb9Z/v23u9s5rKgAIw
4fgDyVG5/Yiu28ImRCg9nOGB+a06jQ+d0/9tDHX23tKq+knpPO1R5Uv7a13mp/vWdzZWylsSbcLF
p9y9edX0KI9EZY5TiDJ8+aQk8b+F1Yj3Tpep5/uWdtZJdIIaFVUORn5tVakWe1jcxcUVza0+h5Wn
Zx8Q31+uwiopeC9991QJJlsqelqdzHTyDsoVP/kZvyZENMDwtYizcFLBrG4xKUNDZ74rxyW0Mz02
LoYdZapPxqcjWm6L+LmjGOEFjOnS/3ZrrZvOsiWYBonapy85qVPxrmUaZ+rHuvDqoLcS5vlItsny
1BOr10+DXfTUsBCrSq55l0at3zQula7MGaJLXkxlffDpXrscmhN0iGljsTa6FbcHh+54o4m+4vZH
bnUxW3cOtVqVm0fdJBd1gjeMKvuf+59x3yo3UJdyiq8GGhVtjqa1itWkGPQLLLvp0i/D/NZbyv7f
diZtL8Yy/nbf6M4pBWvsSs1PlLQpTNwu1Z6U0luYphBaedT7DNQwro5VzuHcufbBMd015dBKc5Ed
VKlc3poC32e0du+oYdLV5qUGAR3gg5UAHcni4ANKp7U9kUTP5CTYAZuzMYXQclFWcaaGhe1mgZGk
y8WO3MRXFdd+50WeEtpJ+0T9vg1/fzuJ54juwNmBLthEVRNT1JYa3F+oztAJbZ2vqcUOQ900Sxxc
u533mdvGAy2fKPo32xkMNR4d8ExKBAKp5gq87s9l9dpzUdLryNS5eejbvn2cDVDxftmmTQDesj9Y
745L58aTvYOJJy/autjEETY0ypbjozLjOh2K4TEZ0/jvFkjYm6pB3OXgYd4xKFVUpJAvACFA8reH
yHCF0I2mWcLBnKtPokqpcAtRXhMmwYUKKeiBvdeXUjIbaSgRudAr3c7ayGzqcXTe1dC1E/GklO4A
nM2IkGOI7e5c5fP4aekc/dP9Y/T6/BLsyGF5DnEPnUvp8X8JP8yhN9y4YlsHAEeBLGwxgV4pv8Rl
Wz5BKvleVhJ4ZikHDcHXVxRfQJeJzeVzkn7e2jUygrql5cXUrc57yfqMBm2W5I9JlscHV3RnY29M
ba6omAczzSq8geemBYA2VCpzYbnv1NaYzmtU14FmrP1BBLK7PmBGKmxtKSi2gYaoFfNQ45qvqVVm
+hXkdfHDsXhPprjwDm7Ga1Pkkzg5qQsHl3kbPU+1Lay+W9pwIO4LFgpFz6sefzBrR/ltvwo+guMC
sptriLLh7UdDQCOxu3YF+he1eVCgzHmuOtf0nURRPtw/l68jDQnFwNdw56Wsxea1qBMkEeGtYcrR
h2s9jb2vOG1x1uaUYgjn0V9KhuOhmQP5ffn9QatoDakmmrVUfoDBwMa7Xeo0FGvFSOsuVNekufbl
bH+JR8fwKRZpbyu9LwOCpO6hzOvhhUd0PfcQKU8jcIM8EDMdjwPvsPeRwbZrMq6VsO6NN3IRdm4j
FNLDol4nBFsK9TPNEbpemns0lO31fXE13k1SWpwCJdPN0bWZAF0Ya1SGwjLKACHLH5Nde4/p2Hdh
NRrrh3jpj9Dqr92QtElkKeNXGV/ebreaO1GTE9yFmRIJOQZa921lXJ6XLB9OiZwE2CyLfva6+Gii
7Gs3jw4GMvt8bahtNHBvLa9gHEVR6lVY5bFF5Kpp1zp154syMAtxJVB6uX+w93aX9BJfT8ggca63
9vK0jKpeM6vQKiY3TFQnC5ACS0J37cyHtM3+oJp51HLfWyNFRcjlUhITx3trMyNoJ+RTqzCqZj1I
nSYGZxRzmdQ5DUTl2r/t/Lg5v9jb+InJcjqvSrQqnM068fWmdp6rpS8vqlvbB7HJ7tIocjGjgYeT
3OB2aZWSdXXUTVVoNuboI/pJEaGslXcZYhmoE3u/X8FjaaQ/iPISiEAXurW3VF0ek6OwlXMmHtys
+mfMKqYQt0hTtoPlHezk3r34iSpgFARx89bjdrrdGpk7lCFCZ9YXQcc/8JwkOVXM/jp1jeY8W12b
BVlqFAevilzIbWBLkw6NfhaDwButhduFmvCc8xzKThhHcfcObvryxi7G7KDK9ApggJ/9xQyIkFsz
oq6NRVusMqStn6Dm3IuTYbbdGzcSLxGjiR9jp4jDGJB00Ap4WXHKbpvTML1hjlxPWD+bBzTFvRNF
f4jQj94b0vqbL9y6Nbl276Awvy5T2KR9E64dw8zVZp3Obtwf1Sx37XmECBCjZal0c4K7wWaUKaSc
sNXd7Eehjs7XWtcnNRiXrsj8OKnGv++7oH2LJC284LKwuHFBdtr1pOl82rnpTL+lthcOSdScNXMR
QNHdIzr7ztuFyJAly2rIhpDm3n7jfjHB/9pmGWqFq58YguwG7uqV17pu+oPztOddZZmUx4RmEXyr
W1PuUM0Ikbh8PDf2ns1pmU5NWTkfo66Y3iD/hc9bBsBv9zd0xyq6W7SlUFaVYk6bDR0pRjrzaFQh
KrndtZpH5aEYgctWBPzBUNlakNKtOjAqL+DmgkodC3QKf3aotkqPKejcdPXyJuw1Z6SiYUbPWWn+
sEZjODFGZXqMLV38HFTz1E1afnBLdpaMkBMFJ14TMvqtmmWHGtE6GUiZaVM0BGUDb2DyBILo+ph9
cuxWCxJTPxr0+IroxSuNChFFIENq2L7a6LKksmYbtXsCKFzbIZ2UFVngZrS+ExubV9Eb0RIWjI57
V8zghp+WtI++epVI6tNsK8rB27PdA/lrpHdEXgoIIIPcbg/bYtLuLDLdlTMml2vaDUO4tk0aWn3b
0U9DxTSqiiNa1tYvY5TYm4moVG6ABGzlQ1CDVaw4y6OTE8flF3a7/GNpD5nh28P10woAJBC7lFBf
gfS0yKMGNhYRAjiF8UZXFPPPwvO6U2SI4Tq3Y37ujNry+ySpnsrRPXBQW4chrVPRlDViU+oOyI3/
JSk1hsFiNLzpncRQr2/i0ng0hDo+1hPF6vs3d88SERF1G4AIkhBza2luK2NClALsN1nP5FslJSkf
Ombzp1qu5QGcY9cYWBxJnv5JctoYazxrWlcdeLu1Zl1gRnYbTHRG08DQ1+XT/ZXtnRNJv/1/Y5v3
u/PWYVEGEOVtX9dAnt324gCTufwHKzIbpDlCWLRtKZT2YmjRKBG3MGvOetJZD7HbOx/uW9ndOAAh
dKh5Jzj/txvnTDXzVcHNn5A5LF6iSXwGDzecFybyHqznValLHj0pjgm2hwT0VSsKpQtHT2sDAiso
VQqiRv5XY5ZewCMyPNVtrAVNhGo2MrTdxWhH9z2B0u+i13/+hp94DrBN1Ew3EcFUN0XiduDz0YtM
Hmc903xVa+wrwtbLSRPK+qj05nTwcm6DAowSfUH4AMCOS98SqHs7NWM1SXFmdj2cCrXtpiAt8aRR
pLcXhZT24KPuGSSEls1FCqeoNNx+VGgtUZKh+kQHOoLv1EAtZbv1k7vayqOWHs4c3TlEWANGhRAo
odZWnmEUeZ0OpodocK9VD05djI+xudhnh6j9YC93TfFCUf3BtTB583ZpZTTmXjm57inSp/KkGbXq
N5Sjz40Jy++3rwb1UCnYLXlmQDVvTXWzTRaQj6wqbaZrXIvvNWSAF60jEbpvaedJgNiM0g1qUoxC
2QY5faqMGrNfUBBoc/tlGfX2D/rBCWQ2q/xEGms/ldEqAlVMETXvSRyY39tTRjzzHgFpBM298QFR
uzTAtkGqFlTWzlrXNpfJzbpTu8zf7y90x3NSTKMES90JDfstSCRmNpEzz/g0r4Df3JiK96eeefXB
Y7B3/IGiceeg9Ep00e2Hq+3StlokWU59OxUf+7aIr4lIx8DsBvdBo3UX3F/V3ucDBSq7FPCqUe+4
tTcwYNRZLRqveTcOl6UWyo9isfMXVSvNlAk+cXexR7d8juyh+aN0OnE0duVVqic9jNTHlHxXLuCr
UnMyeTaFXu8EBV8V58lqoyBqhvw70HL1cxvX5TnVxNSd+to2ZwbadH3IsEPvI+3cguk/XuJ8STwx
/oeD5ZBaMzhA5kOvhBIiGnx9uXpovq7GGf7M4rsGykMNHcGDy7oTMEpRL5h1Uvf7FdjJFKqbokrh
ndYG7QE8Xe29LPHgar4lrOFtnXZGODTW0YHe3XngTuCcZesfRMftt8fPGm4H6fqUV3HyOW30+AHR
qvpdEwv7QmZUTb4x63JWeq0KX6hW+TnpmdYO6n9cKe+qQ/VdtYroCEOzsx9cNIqa4IN4fbbVjVyY
+TBEjXdyW63ye/btYe0wGC8UOmutrxK/Zarr+f5N2PEk+GYmjMgCp6zi3O6GVTeZyOjmn2BVrmQL
Rh9OljUySHheT/dN7Vw6iiegO2zmxHD+5U/5JZCdLNDqWsEbNyVKGzJmG9yD3dWQq7M+6EkTrnZe
fjabIg+LFS3L+9Z3HBnHDBolfozEdNvBqkTXp7YXeycAi8ZDywx3csUpPnAse9vJEE/EPqS6DHnB
7RrN0V6NKONdhTr/rbRK8VlwBp8Yk3pEhNpxmQCuJExQauASqN1aapJGzGXBHo4g14KqQcGmQl01
cNZOzvJu0of7+7dnD6I8DzipJnTUzduqJk3RqkbngVXpC7jq2aeOafcXpanKoM7zo1byzw7frxk9
B4Rxr7IDiEw/hafN+rpRZHyk1jsNZVyekzgZkWR2uqDR9fpx6ZT1IW7c0W8ZJ+nLMb9+gmjuc25w
bL2psx8Gy/6BwJ4ezDZFdGbvTQcbsvepcR8Od4cvQF/m9gPoA9hUz8s9aJWJwXEW9ktbmLkPcDEK
7+/9kanNXuS8ml1RYmrK1eKaak5B085I3ltIURxc0p1rQqxPyAttkH7v1gvFIh7SCeWPU2Nm4mKu
JS3fVakOrsnOYSJHQjkS+QHUuraKGgLIb18zIBSVV4XvWq6u8B3RaWFtTvCWetf+9/4ObkvH0t2A
f/hZcFOBQmwSQDqva2TbaFZFTNr9rLnUo5wof1bqZPm6UP57i9hC75drkh+sdOfTEaVR5vuJ0IFW
tDkllV3o3mSxUjnBwEXrwPdopr81RVMcVKF21yj1ljAoBwTKTf/Fv8bLQulUF9FpRHTnHwgYqK3F
ilo2qEg36dfFEvpbp1Wia9v07fn+/u4uk4HCkhoHymRLdpHDbQwHjRCC/FT/0izgjBbXinLfq8Yj
ItGeLfyeBF+gfQyW93adVeoYiz3beAa30H0mobqPaZY9uiv0pt9fFYUXmQnSUyZUu7XEYIaZXLOO
kEFLGiWk3AM0cRiLagjibEyWgydqL98G9CDnhKD4IxWcbu2pVsIgYjeOTtNYUa70Cqv/09bTgYlf
ruorawalJ7K/rH2TM4ylMIOy7OqDA7vjAPgNEnIBRV0W4m9/QxwJEyJYyZqZmfMHys/N54b84mCp
O8EO1X3awxTvfnL7bq3wcCqVXTkU7sZCTUO3iCuYdTBsmkE7mYgLWWdF67TfnYuKG6BowhmlpEHE
uVVdVPUqyxJTjU6r1lp/Wupkf0on8em3T82Nkc1X9NK4XGsNI7PRRVBOuGx6FYtz0UzTv/dN7QWz
2JIcW5TbET7cuJesK6LMMYYIEfKleMzE7LX+4PT5Z13P1m+aYiePizJnl2Yy0i9CT+cAiF0dP3Zu
WxV+rwKGH8elOjpEcombx5tAgeoJhWAw4dsmhzLFxmCuWnQaYi29UMKdzwzJk4OXosbPmyNJlb3T
JBXGyFFlp36btbiLNlqMGMCcLuIo81soR4NPmWwdr3TM3PfzSLXqLRCK7ihO2XFGAPgI3LkvVG5e
dZNLc/ZgaignNzIBJiF9/zFp8oahWdli/n7E8bNPjoS4xJ1sK3+K4uTTZPRMa8+1KuiyRqUcnDTh
pBXJ9f7B2vuAsiX//6Y2XkCDXO9W3aQgrVUYp3z2hjPypOPZU4Y+KEnSDuztbaOFwhk4E8QxwB/e
+gPNa6KpsRYFOZyGTnmkmT/0ZP6j0Ab7y/2V7V4ZWUpHVJdn/xXGfHRi0Ws6X2zxquXbaqAP6htq
+21okCaedVv/KNN2NH3z2Ec4w7mieWL6jQo6tqOSRB3SbE73f9PebkvAK7U4A5rqdni4EfVK7iiq
cuocDwoXzMPxXcN0Nr9E3+EKbXf43dns0hE6EtNDtkm+vwV6LHndKOpSKRTEs55I2um+m8NYh0zD
ert6VvEfXCLVDlSIKOJSTdp83mSIaChoKXvulsVDWgzMk3HhvyRy/vX9vdw7SQ4sH+4kKOJXTU9C
8iybUjwipPHoc55WXwGweGfNEf/lzILBhBxBF454a+N7NS9di8SeldM6687XZYxfWrOdTkmiH5GX
5f9p605BVwCmBxUE9lSu+ZfIbnHirF48zkc2692pzszOj5T5aOf2TiGlYKhJbJz7Sj+eFHOlysMd
NO2lvbjdNP0BPDDylbzPziKDMH3/S+2uipowFAxAw842I1dUZ1gmKdU4ZJV6mp20eRmWFED6fTOv
DwSJDGgCIE2QuV7VVdQVtcISSaPQiu3qj7wFQBzU5VK9ZPFadwfR044xoiaIUDxG/Gt7JuZenxm7
WYlw1Yo1MHrPu6hW5ASjo08H4b4MPm8PBRJlTF8AnCH11rdgkRq5ARgYJndqMpzvsNfEpawntfOZ
GzlcY3C8D1pjDZa/WqY3+5GxTAe3+vUH5BdI8gwclp+stttjycgTPZ4aTzlp85Q/zX2hPaYlovn3
v9/rYymtSIqt5La/4rUbY790aZsLsDcCASolKf5EVjRPw7iplU+KVib66b7F3Y9IXIr8scSEbAtV
0VIzlinrBWWo1rumaxKhBdGYYUyP47efdBb3iym5+F9u9rCIqfLMVoRtleWn3ir7N3VE2qQLO/pw
f1W7X8tGsp5DoxNHbIoIjBjQ3TQeRNjNLoOnta77qAqv+A8LorMkfb0simx5TUNjeqUdI/VaJa13
ia36b1GI8Zw4DIS+v569r0QBmTarjH1fgS7ayFgNY44EfM1EXG0tUj+UdVJUvppQwv19WyD9JSWX
V5M37PYzaW6SqnOvKKfGVodTDKjuoVu6ObRB9v12uwxlFZl08o2QA9jKQZqFUceL0seyFFI8rMIQ
D63WMG7Kmo9AM3snggcZUO/PAsV2AIxqT0KrBj0OoaT2Yd/NmlSza86/v3dS3kDW+QFMb2mopigd
M0qaOJzazIH2b/e+zUyDq9GII++74yokjJQSMzVmyRS9/Uzj7MUTHf4kpN0v3vRM1TkbyuSETVHk
F1BJ9vv7S9vZQIggVLJoAsLF2AJ1AaBnmt1YMSAXc3rHGB3xllnOxoEDfJ3dSG4SIy2g0kkg16bQ
aCqKaIzWS8JKi4xgaI0xsAENQ7hPlfd6KpIwIXw+eF12tvLG6MZbiKxoxBg7SWi3VQW4oBzfZ3PW
PjnFOn1367k/4EPubCX6yvAueM5oR29ndwyT3um6wKsXXWcEfEnvirjj0cijnQqLVN2ToztQpePY
b05IWknZCTS4w1VdlTDy3C6YnTYKK7xJYKeKfh3LUlx62KGPfHCmZuvZFN4/NTuOC/I3uYeD7qqc
b3p7Sr3/jccTWbhYdXzK12q8uL0S0XEsva+/b4rsGl/M+wycYfMV8472G/yANIzUor3Ws5L4q1av
Qde67sEpdfnVm3BEjuyi1gnLlM6h/PNfXjJIfXpRxTmDM0Z3eeSYtC8MIskuPa/pu0aVpYexyhPi
vAL1hPvL3Dms2AYcxN8MPtp+VcRzHU1YRRYqQrFDY50rH1l5LTAaHnG9no5EQfe+4K/25I39Za2N
iIrFMrEHYbgL3HSqAleY7ZM+GPlBYrxz+anuSBgK0EbCOf3WlDsVvZobXhrqa6x+mwua/LOZpy9N
Yjqln1MJ/Ivsrrjc39DdBZIg0hbE6bwi0Q7ceStFeiNsLLCT/Hf5A4AR7dFrhvhggXumcJ9Ss4iO
M2nU7QLVTiYjjce3m5LpFIk0+aIr4Bla5JcPTO3tJbEPrGuK4+C0pA/65bNVbZG3Hd3GkEEPJUzZ
pjoLlZEo8TKa79Ypqy42ZIWDsGvvbP5qVK7/F6NObxkKE0G4F45aP9q90II6yavHahiSR3fsf1cE
h5su8Twyn4JAD3X/1p4ZI+mTRXEeQtR7LoqJN32IL4Rf9iWCoxxUnnsUR+ztK88T7XT5ZJDN3Zoc
9UW1G29KwgW0MeM0yMYY5GpFJ3jYVuxXuKBL0rq/32tFqBkOEEAKObNne+vtTBWKpy9J2JfdEI4t
Qx0Uz+nf9IP14/evAyBMyQ2Ums3bKdFKWoFLjNQkhDZvPaQIWQfJbAxBXSndf7h5qNsDBAMa8hqD
qQ9ROzpNl4R5m4h3lijzK1jy5WEZjaPW/+snl/wRWCkxmcQw2ZvPNqQuPfHVSUMAaeV7oK/VG7Nv
jkb7vj7/7JpBVQ8wnSnxFreHA32JMRokgcpg5i1iAMPZdgdo6ZX6vVkS43T/S8lA/PYVomGMkjop
CKVndLxvrXXaWnpJDRLbKePi0qy5ewbc884assZ34nF66Lw+R0Ovjy6GOR81cF5fBBBhFOFRCZQk
y201Ph6mYtBmmGFZFFmI+Y3LI7Moqo+mN/SoCjcdyEmvfbm/5NcOFE1KnZIX+GSUr7aNcjdLHbN0
vS4kBRqDLOu6C2OSlYBpcr87Ap5+G2QQkiDsge/fCmzNkRePijcWIaRIxsSmg0BOXHSlV/m67aQH
iPLXEQXWfnJBpCIA/nrzLT0cmd1m6GtGRvM4ATs7rWg7BLoDaKhwyw9FZBhXgCoP9zd0zy7gZzkV
ABIc87lu7ZYtXM5eB4VipIXzPKp5+m6ymYUkJuVjXOj9pUyRqtcXjvJ9wztfEuSV5L4gskUzZ2M4
UZmLw8bmoWjb6aqN2XrVnWEAkObm6tF0lt1VuhRWIFKi176VgOuNubGHbs7DDt4E3YpB63ynK9Rz
NizvsmZqPpVesQTZaB9h3/aWSafkf5NUeKg239WcR53yu5KFtaUSDxajcWmidb6WrVocHKFdUxAz
IIbgv7git5+SgYB40aSTO+oadMLgjllKK96ZTV0eXMO9/QRcBBEYmCQ4g63naVIvT5UqDzMXriQ0
wu5SK2MFO1jXvoxGrV8W3RpOUEKO5rTLbJN13Lo9Hn1JiKVSRiy11SvuxqkTWTQzuoDZQqPhk3to
zHarmSbnd7FWINYWqVEcRMa84IQ4Dc1pEE1lnpQ51U+CWVizb/TrbPtNqjQfNfoRERrORlP50zSZ
1wL0fBOU8FJr34HJ82+r8P6G5WKK74sDxyhwvNkr/K7ymgbKKjNK/Np0esaQMtFyCpZk4WXRizjB
ThLP0wNkhrImvuyNv8Y8a4rrPEbudNL7weiDoea/xFCGxmxcgFT2p7bOHlQrK7qgqIX+NUG2uz31
fby8RVNCpJdBDMpf1mJ5D6Utss7X5iRxL4JVh/qQwJjrq3nQA6pRcRea0recPCZunmol7SBHdq0G
ZIgtvKpdJQofpRNEEScPzRS/QzXsuUti898U1dU26FNGN0C+G+uGQ6trse82ipL6eaKuT2MSKwYq
O2mqXhWwNOA9RjI+f6koXV6ixc0/jkJDBTERwrlkZs+8z86tvR+mrnR/A7LKZDGwzx+HtHfMp7px
k9ifdHucgshUxmtWG4321l1s9U1mq5PxFM+r+EI2oL+MazJ9K4sk/xPJ6vYbUJp69JXOVT26LUb2
xqvoaYVRZwHZiizF/qY5JBVB67iTOKst+UWnqcs7npm2vvA4Jy9qBwM5yKKxeTDRoUKcuk/sPBj1
sWhOY4NSta8iiRD7a9EqfzdKmQ5+3NeRDsZvWq9NbeSt7yFtUAfKoOrvewNs0cO6RvkU9PlgOOFs
OCUdAAZqMs7AnIH9dWgHuT5KOv0XLe6it9qS9cmprc3+axors8S+Zo4I3HnMnxvylH/0lCjQT2pY
Ag8j8M7v6jDFWdBUs2E864NIGb0lcoQ7LTcrh5OWVMUfTNCMqmDx1vGx7URfn9AkqK6jUdqmr6gR
RN16HcrP+SgQ1uqaaO6DqG/4EiJvmFQGcML8h8pWDmYILnHr24OY/7CjJoseC4z9DY/GKALmQwA0
IlcmGgB5s3yfkHd6ysrG/oG8Fq9Y5kVrHRYFKoNhhmpSFhrOUL3vPENx/E71WtUXdh+fO8rcjp9G
1vCvTtXzR6x60+NkRVl+UZVV/9Q7BSOXlKq0O/YkUolMGaV25hCjLpOaIlkCp849gfa9knRnEY9z
e5qKQkvOizqWFZLDelYESJxVy8uapKsd5pOwC+S+KvtNm0+D61OHUr+JSS3prwOvvU6GnvEM1ln2
99gwo9NfikJ5io1RfEfpZflo9To1FTOdFy3IKe2/6TogAAEM3sT8W3USz3m/ZKj/1dTgx5PpND1U
frOem2CNViMtT3NW1fF5SVFG5muQcgelGIHADIPNrGiAMt6fZq1o5kukzwZjQLoelKDfO9OUX0dd
q9HvU7om7n3YKta3YmBs07l27Lz6F8gQ0N4WoQs1rInt3w1aOqhlYOZxZAb8iKh6FAg/Z37i9PH0
VmTaOvqgYqY3TpspJhLLFRDDSWnb9KulmAAsZq0sJ66S4lzR1WlHf9DUrgucPIq6T+NsGsulasWQ
+ZOyWv8w71M8o8hnxwbiztryXmSEQEEzdYrw3XqaBeFqXmTfPEhlrY+e9JC+6xmE4bZ+1Tix9iFz
KQUEq50mn+tBUzzfMZMxY8KfNoJ8QFkIPaNamQBIdnNfnWKRG4bvLvGSXDxjHP6wLBHZvpMJV3+Y
V4UIjjffic/FkszaeV1R1zgv6N3rbxZ0fIp/xlUT0UejjcvuQxVV5scVeDqDHTyzr95aqa4nz72L
VuaPXIm08gmBAy9+66hzrn9F0E53n92xzrQTFTblQ13HdY5DEKYNsLNDXdewZ90IzCVLk0un2tk/
Xu4Mb6wpm/qHRsPdnJ0aDdkHz6kawvpkiBukqppqDUo7tfmIidIx2cKe+osRR1N6trIaBYoicoZ/
Yi1RjefJLop/56SyVig2dt/g1MpBf06LNf9cK3MfPdoCrvOpthP3gzOoWhHSSyva82IO1b/24JQ2
AKx4+az0w5gHA8Fg8ibuk9k+e/we47QOHvPnzEWrxaNqR6Prz3mjJA+5YiK3P7go9vwfZ+exHDey
pu1bmeg9zsCbiTmzAApVRU+KlN0gSIqCzwSQCXv1/1M9rkUxxL9n0x2KIpmFRJrPvAbJJaUuHLf0
8sdVT7LaDcLbtp3bNF0Xm1rV9gfVl6K4ZQH2deJrpzH6pDVZbtcBkRii82UA1aRZGzs6+F3t93E1
uI6Gt5wHwQdwDYbZJ74a22wvdWksuwklWETIVD2sat/wMP1Vp3IQsWY51rpN0LGYnbgcRv+CcunU
HqNpC6J9abYrx6axjFTRMhz23DTM+1J/L50t/6odr1JJLvowSOXoOR+bwJyHyyq3wxLIHwZO90C8
/WonXB+rGGSMRwf+QmgX47YgVxSpjegkLLhNr6agaw2oBnhuRzlifMUS/bCcpjBvmsYyp89WZuRF
WjUbnOyFdqPn7H3RbuF+UP7cnMCp/pAizYpIhtI54Ir93Fpr/8XMEfg04gIoUr03lDEh6SVc7OYP
uqrqLnbB21cvBI1on3I/U9XuMdTrDzSjZ/3gG+awJqrrC05FJEOt3RwICUq+2GruPGcdI7a8JZ19
FY5BD1RvGLpYgsea42ALOvNbVIaVjE96VQ7q4ksXUSeEZp5weok5zkNn6ZIFPwQK0PhNBYlp15wA
2sST61RC0eslNBgketYpK27GyW/XtBiztbiyl05eDEbTVLty6JtLK6qN9tii7W0m1tzkT1PFO0Tm
LawbsPUAopKq7G3KJI0eoxgAqLfuirGNlnPtcsjFm53PW7I0i/qyImlyM4k1AjE9BEuWjKIczTiD
x3S25PnsIsJbag63ydafx6mIRuxE/NyJq0WvN2LSnkHyadp5snKkformAX8mfHWaG1TPOXJb8FHF
zuIoqGNvdO3ytjQ1qY3l1m0b17kuox0UidHrOcO07SaDa2/tXitT1jttzMLer1lDMl2jIdbsHGdd
b9QiBiexKKeVsSz8xUXsXDdTQs3Zt1mM25Rf51Bliu+qrfTSJHLKajDrVOVE4jUhAbFVoa0ZsyHC
at/IxVsvu9BT7plyC8c+NmIpl6OnLN0dciPTfHegJe2KdcbQRv5D361+XxMCjSqLAKn3QR67lSei
q96Vjb7qqsId+W4d9NbYDrbVDePVDYz+C+Fq330O+k5mN1kb5ZyBJnH8nMeGV4/dxTTbG6Vse9H6
aGV+e50D3ch3QV8X+szNQpUPO/5jlC9DkbcelW+hpt2EpKRIfQMHxriqQqIzDofWjfPBooGOKIgq
4zVqUfJbpjGURwoznbFDe9+ZP2Ch7H60+GvbYQObkceLYQ9D2rIPur1truGj9Lcui3HklsGxVzke
BaSSpUqdKMumi9mN1EOwUeZM3WAOYNGIHOeDylN6uOl0Y5jx4gd/ovU1XjQBB0QRV42nOIkMVLuv
FsJnJAm5WqadNWTls7cE4cp+qbxv9px5fTIHUX6niEnsHSgM92j4JmpkaxPReCO9KTSuI1ZmY3Pm
qkvWX2YcnAoWaxzRoLhRTiSXg1B8JsLCrXc1mOkfeKPgYdnRK/1QuvPyVc9tdd03DmXisoY7f1l3
jUv80We5Rz1zHvtjYaocMomEmWpnRTbtfKt2ihRVMrdJo26yPnp1EQyxdlcQbZDExQ1WHfBIjcYd
ogQCg33bLzAcYphWkT6QgvXft023F9EYht1xaZv5CyqB0VW1RhjqjBMYdqIHi9/wp2hVx7IO9qp2
jBvhipEjuHDCsxE/0u81jq7iLpxH+4aF6QwkDrlxD94hKAjxmvocyEP20W2NVsU12cSHrM5yc+eW
g3zgsdziIihEzjBlaN4sxhpZiTAsfRX5i2kT8Kotu/Dl4n5WJlEsj5Kt+litvnR2yvEQ6yB72z7j
mMGOd6JxdQ9qwE7yrA/7JoiXlvezC2U23FRrPwRxPVY5qglyYrZN7roLc7bNZ+HmNfcseoxPeHLZ
3w2ZIwq56qi6WnTPzRaOk1nGzcTxk7IV3C9V02uR9pDjw6TVntckJRmPF69lBcfPDfUWW3lpnYWD
faoizWGO4JnTqCRazMlOHFePQVo7k3UpS9Yostte1saVarY2oSibiWM0u65AawDl7NSzK+OcfMLI
974c/OdiNMD5bNPQluTTW1Nzw3TcIZsjInVNJDaKOBfKs/aKGwCOPU2IF73KBafBCSGkQ+3V2ZPe
xopcYawcLwWv7/uxtIEqOeS5OUyfwj6lU4a/3jsqtIg3Edu46GzF3wb1ZjZoHwvhJ/W2NodtzOYl
FmXrVB/GyTKfMWX0xyTvg1rsW29h/w+k0hX7FyEz7gXfeq6DqMl30rMI8uvMFxYJvQeaQlK3XBLt
N3azq3DUrmML8twcF4uY3KSR4IwpHk0UWf15BqBuCBcaTq/8x6kYhyXl2s4VF3PTW7EVmb17kJVn
16lY+mpKRy9A/6SUOkoMMWUrL5gyy7GofFnF1jCMYeK7eTFcL1nTXbfoY+kYrZwovMpIdo9T0zqf
AWVlYyxnJRWOKpFzXxWgm6n2lNuuaE53gzPa+Jia5kBYb1fUxZJlDMYPvqvsIh79wq3ORU+DMYb8
7T7gyqjWo+qq6DNEW+eyGnLrm6ka0VxuJepj3Klb3yWzaJw7W+CXflsJv3usXKMR+42o9mXZuIyT
hq/4Q0Ko4SRZt+Bqbuk4xUSJujyuthyZT8coZQyo2daod8gyilV4kiqwS5eIRWz+t04sU37eKIGN
oz+H7pTAs/NolrleG6DrtCiWKabfXGG+aqLrUcxrQDmHcssN8q31GEM1UHd23mbbfjYX+dLWyzol
obdERFNL5lETstzi6ZSRcLlxYs970t3pOxeBVSJ4KEok5pqRCfHDpdx7/YKjOPWAbdfm0oguXF3Y
N4CfrXvRRWaRmNM6ntHRLMiagqC6E663TnFnI2MW++hGu3HoNeqjlbnlk+0M7otedERvOuvkYdFo
kCWkbKTiLtmvxxaM+vM63CYVaxGiqFnKrsk4z631hbM/lJgNj/M3R5pGw9yPOU1fXYc37UlbEihV
0T5Ld9bzwW0j1e+YUxxR/Ny3P2SbtK14WTanjQ2J7vvBaYgFYuZ4eOzMSoxxNfnjEgPLkA9BKPWl
B2FAxoKVcDPIqvlcIsX2UhZediSSNWYUatuK2EP5Z/W89V/mCaJI3PURRQLh9C31cpxQ6dwG2mgJ
GGvrXJdNWR6c1s6prQ2UuGPMHRdktKKcY66ah7k883Ev7xL6QuBopDbJBMxW2te6DVYMf4pxGnhw
1zoyGSLHvsdxu5S/Md3jZkcLrmqdvt7l6yxZ9VExLIQBunui4BKYxCL58qEieBfYCqFOFFezb373
aG3ncdFVTQhjqVFPLYwwP+6GgZx1GZbwehgGiZZsW1n3jmFa36KmmK1k0YP9rJtI3lUs+C3xens6
D9e8CxJDE4Gc+SOKxNQmPXmOR10UJkal3X2xktdi+moGc1xb4eKnQZfNBgHa3K4cTl35BQWf5nMf
WfUXVZmUHpS55t5eZ938pKZCfogqSf1SRb6yd17n+V+zYmmYNIpNG41lx3wq3dq5nIHBzYlZGNhk
bcGUfw9nSTw4kjtxDtie+dV3io6SVj7lhE5zry595NsMEvV6u8SFeSuSKdrAZdmR9B8sVblndj3V
X4SHKFdaKM9/Idxa2Y1G79+rAGXCXWGu9WdKuNWT1XjrCBtMTo8WLFebssJGDOTjR19AyBhBeeFk
Lp9WC4R2rHW0fALA2eoEbRafVYqPkJ3mnbSInrKW3K1Ty3RoM7x0Ue3z3GMflLkZN7VcqYmEo1Hs
6mw4ndh46d70jbXk1Mq88HkpevUywQxTsQhDfF8cTbE8CVAq+gCJNWiSVfX9s6k4dVOWlfeycix/
AiYuP5Wesqk+lB4RRGZIDtCm6bshCcramNPNsXCPkkHFt64HZYYUIejWoScYTcZuifz+dBWG3Vk3
zRwF8+iUN5GRo2XpB3re1RPKkcnkllxCMwnRi6UJomB1Cu+sHVt8f0lz3E+6Arhz7dUkhgkXtg7Y
HrpFQV0XzYJ4KwqVZ2ZZLvatcAPW0DZhOJkU8+zd0PZEi8oZizI8DlR7ye6k7xbnDkXGJtVF1Zx3
zjJN+9Y0dBRbrektyehPnZWE+GLQuVhcf4pt5QePgC8GXsuajTYlG4EMnkWJ+RBV1uwkOX0NhHTq
or5oMEgzrpyKLH83OZHRxaF2qNtEueeCdqgdi6h8CiU1cVX19/Nk1uVulO6iY91GY3FD7T7/pm3U
umHQ1PpWt54FlG4T/k0ruiY/a7jlP0hZTLAVCoL/FGq7HGMFi03BZl8IV4Ul3SHBPsA6aDVWTdqv
U3s/6IBUdVwCgvmMqGMAqeNHVxIFbPREtZ6vIfRRJ4rgG2+xPfrca17jBT3Bs7PVcavmvostqo33
tpiN4hipqvpKPEQeaGRdgKB4RFEGhmerOJDoSd/lwpFfy9DNPo7rMvunKjLC8Jq+RJjMFRlNsinl
nQei7qakzXuaYhGK2TJeCNDaw9J64XImqdR9xSfJvcuNoC6Tnts+inP2frMzZ8sa8ZPOxqvcWQLU
ryi+WDGaI1TYROgZXxfSi5ti8/RDP631raw7gisRyvCBbcVL6sKsvpBzRnYPQyq0P5iRYZRneOE6
4HN1J055hT/xM8Z0oXL6LavVINWgtEtO6JJEVBNR3OqRVe6ycAKxh0twVyX0ibyDm082Jk+idiVX
pC/vOD3ErRTNUnErQKDaDZlnpY7XC4c61mRdEb5NbCUIVV54OXTUSC8HcjY0AZH0OnrzMt15s7V+
G8Woy/NIK47BfFT2UbV+ESTzyfokkZkXvhi9Z93kHDVs4S7XddoES/QRoR2LOmwpgq9r1gMynCMd
ssCyMbiv1SAqXCh8GHqiHbogLiP0auKw7oLiUM72aO3NkHoAt1ufA7gUTZtRz/PyOnaGYFSnMDY8
NJLy3W6peuthdN3mo5eP7jV2tCvOWoNJ5Vfmy3oAl+DSh3JE1aEGakQoa0VF8WXQY6aO4GFzXHGi
5nktIUXE/RaQEMElMNt9OGSNmfoi8m6EHtkcxVLRxPFzd6GwSaxp7ia/6O4C2mI/XLufKhSICYQ4
2amzxmHeAkxottx7alxdPWFk1+dYFFTjMcfDsb6UYiTTtLkCSF38YDmn9IbS9pAHqrwTzong5olB
vgMy/RVAEQFVPNGiCHppg78CSGVmP/RIetOOHl1Cr6gw952pLMwlC++hytXy8fdd6DcwkgzoYuAQ
nmQ20R77uWmqGo3oADYcGGmK9drJ1JLUiqMzV7hqZVZNOY2k4qxt1LwrjCnaj231nrjyG+J2fAmw
kSfA+kl47RU4hcWu4fcXLejubLjYWCP3Y6Tr7+XWBTpFV51IsshRyY6nreD+ge/V5zsPAb5zFFWo
0P5+Un7FytBgBVCFjxkVQfi5P8+Jti3ZFj1en/CrxSUpvHzonbZ8B3T7axuXthCw+fDEIUFX+vXM
r66iL7K1qZkjJUfXcuYA8L2LXGzF4e8+EMgfWP4u4Byi4NerqqA52jd5JNKomaJ4LLr5gi6H+U7/
/Q1AzImVij4BYBysF09r+y/gN9nqzQmXlgdSA2dAGzQvcuuHBy/zYaJu+NoNRr/c//7R3ppFGhye
Bcj35EVw+vwvg1KPnsFNhW26Ff2cyHBxjm4ks70qpHgHUfjmXgFudyKig9z4hYRgYIi2gaAXqVvk
n7oRKK8zTSqhkycuMeLIjjaCiXtEL9Un6WxD0jS2fE9R9Ne1yaL8y3d4tTZz28idWUc874J4EOFU
Iy4Lo7H/PsDh5MWOWjNAA0RUXp1DZoAl8kotJGUsyhLKrJ6oE2M6u03uE80YwoGqnoqvYGrek1B+
6whkgk8Kfhg/I0T78xuFFLlxHlUiFY07XpZBD4ZyLQZQBaj5aYMG8u9X0JvjIcPjg5tGXsU+YT3+
soLKDm6+0Qyo0JrNmlKpnxPPqP395NGMG0+yvL8f7w1OKq8QTZqTN2rA0Xt6xX8ZEIZmbq5eI9Ks
bbrirF4ZKZG2l12us19dD4ujPyhFe07gbYNv80zX2KmNzY9tdwrTXLbeeTvW9ufff683VxbqZsh6
Ikbuv5bBG4XnlBk6kykGy/U3Y4RSbiD1HP9+lDdnG5Nt0NsAZ8jJf374Ylw0GaANqmyjBlBGhryp
rZnONFne1UBU8c5Z/sahhNMLBy0iTxSIX4PiC7/vvYmUIMUUNTqzx1HvaWt6VM3AfJmZ9u62YJDT
333Kk+8B6n7o9aCjbL+WKt362nKJWkWqRJe9BF5Vf4IUtV531rKdrS6E3Hce89ez6c8R4VTjhgQw
8DVrtGgRAyjXQqaBpyuEeD33wW0iSmfhFiQlGO9ENCzvddWU7awACEULHub37/YXVNTpO6CY6oOe
BRf5GnKth8mtqtVgYZuBj5TVFp7X7onpNlFvF01u70OzC5Oqb8a/KynHyDA0mHJ0HvgCr1YVbTRH
Z5VCmxzX7eOo+zwFiKLibp3xhprc9yTCf1nFp/EgbGFLzzn1S9TEDbrm69ZKvG/s6jEs/K7ZBaRR
Txt6q31ib8N7rhq/rGNGPFGPTxYp4LleiywsbUQTEJQ3NJYJP7rAVzdTATilxIbnAmhDcA1+Injn
SPjlcj0NCgw+QJcJnO1rP+5ynESIGJxMxy4UcRRtcCPpXIITbN4LUd56vtP1zSgnvMKvouuG7dIl
EWkZmE0fe0bbt0dkw6wwdjZTH0gc6m+CyT38fs3+uTF+QtPxjEgKA6FnoyIb9GrpyAkgCXCgLjWg
jH3QpLHUxCIcwZtqdhBJQ6/2E7W+Ku27PPwMHlnQbZqy/LIAi0VLAmBXWoDnuC8KKwvjxqbh+X84
TaBKnWJE2hC/kH+JPZ2p8DOZhp0UR4NiWgruuDuEEbWfYlunm9/PyVurm3oqWHvCudM1/PMZnUe9
bl2y/LSb+zXx1qbYL0bhXqBZV6N9Vb3Hi/1z8b5+B9yGJ8IbhAb+9/OAnd/SCW11l2azS9nZzLZb
got8ucgwsLoJVn/T6bAWzldt2MF1ZYr21renIYvbYXPvOgXo/e9POUqbHN/cVBHCNafl+pc7etJd
PymRdSkuuG0aKdkdqbsUKcJc1j4A7fDO+f3GTrOQ38CkAkMgWE2v4i2qFY7IzZkpr5zyOA76yVv9
PA1RzNn//uX+cs0TzsGLJ81C2A0qwKuRNjcr3NymW1IRLKvYN0vnBaW89wQOf70LTusHFS5e6Qne
/Cq7yWd8W/D+6tNadOYehA/i0o5jnIdbg+SiBz6jzwLnjIzhPXWqX7PJE00EcC4nCfQwZD9/fnc4
oEcymJ0+dehEkj7XYDKCoNhp9KymtBtd/0zLeUztgjjH1VF3U/Sj+kKG9J7p7q9vFXNEB0C75Vns
pNca2/VMGmmCx0AgIMyOxjIvPyIYO7ez9vrxnRX75ljElSTxFPxRePz5qek5huCfGSvsTR03i4Po
rlVt8bKudfr7JfTWUJAqI8zELSDIr/XVxOh1cgu9PjVX5e5YYs2ZnbUfa6uv3jmdf12sp10I9RIt
YQQrX59EtEoccK4Rr3KpNxVTFQYSWqi8y9+ZvV+oJKwZNOUtpg83MO6Dn2cPtlg/u2OFk9SwflLa
fzBgP+y2qVKp5+M/vTmUn4IT9qA3+vqdLfnWfPKIlD5OGjxcuD8PrqTprMXGU85GE+0HOjRngJHK
Yz1s3TtD/XrN/ukKiHM5+59Y4tVzwjqwOtAxQxpUnt43nenfrkROqRlkHbgaciSPVls0vFPreHNP
BvTN/nvcVzQA2+8Ls8ZiFQQZZ8LcT/lZ24bW3had2gvcKHcIHQ5nbRVF3DB6uN/cIXwUeFa/d7K/
MdkkelSIiAkphrxm0GxujuBwLQYsQEY/AZFungct1Nx+iN6jyr2xelmyLF90m31e7avJbjFHKMjP
h3Slqbqj2qQvJOXtb397N57UF07EUQai7vLz6kGD1OJ+7IcUzy5x6Ka1SHGus+NFWMs7t9SvgQHk
YjIasjcYZByxPw8lUc7Lw95ml/TNkIYNHp25csTLwqaKwwWFnHe25ZsDYgFt8gw2hONX13ARLhZ4
kGCgy4Sc4wybetfU3nfQBLAPvLp5Z3e8tTY4PFEVQz4GWPOruxE35gIPGKnQSMidpBSeGSNraCYr
k/rOjnhrbXjYuMI05HZAA/jnqQQuHSxNhFvGwGzfWTMOYLvIryB1/X51vDUOUTV5A6otPlpiP4+D
P1xX1HWOBK8OwzTK9DVEkPd8096atz9dMtlWAQTDV4OMJLRGns1DOhcRcrE0C/Z5MG47T7DPf/88
bxxgWHmdPCsILXiwVweJsjw9DUuHG5zrnGx/kdrLSgXGZSqXK7Tn/WQsp78tDcmyh1dEffFUgQ1e
O5dhtVV0UzWr1GrJ3KNhHo7QVG67VVnvXHhvzCTngBmerJSJn17LBViwCsUcCZWGFbYfc43FXQVt
OJlDmm6/n8k3VgbTiDJQcNImgFD488pQJ8o38ZNKG8xcbulCBbGrvemddf7GDuZaswhMqJpG3mtv
T18g+rVsLuu8qde0KmRxFPTe8Fqg7Ucp+f8QBkEIpRyMqiyH4WsGqp0px2rWUaeygPE9YhEb94Iw
sGqL5T+LDv/6vPxb/iJv/zNBUf/x7/z7WXYr/fBCv/rnf9x0L+JeDy8v+uqx+/fTr/7Pj/78i/9x
VT4PUskf+vVP/fRL/P3/Gn/3qB9/+kcqdKnXu/FlWD+8KAqPfw7ANz395P/vh//y8udfeVi7l3/+
8SxHoU9/jQaD+OO/Pjr7/s8//gxB/vWvf/+/Prx+bPm9b2X79Ph0Cob/86/9z6+8PCr9zz8c5x9U
oDhGIyrlxDMmx+j8cvrE9v7BuXZy7Ia4C1v9JMkp5KCLf/5hWN4/UKBHsht4FPxRbow//kXJ8c/P
bPsfZEWnBMmEwMy94/zx31/up9f0v6/tX8TY3spSaPXPP0hCWNr/m2960FpPTifIvMI2gcRnnT7/
S3bXhyJco2kGiix9bzyucsy0uM87Mansatm2yjgUQ1lZV1WmfMJoR16gCTc8LCDjYpX1dDAD39qf
aGlJm5WzPANVOFyUHdJ9QnfLCCDb+rAG4Wey3YtA0fxVXTkf+pDoKshwjMJop0paY9guRJFPx7nb
4nyMvGdXuHIXdMBq5RxCflk+meYcJEMGhOUurHIAb2PQL8Cr3FU8O+bYUE40rePgj13ion2GgtVW
HTt+5L5z0fdPZ0eGFzagvYOduVaMB6MNtcYD8Ui+GTemVcDc7764ln4aveLC8ds7XqkZgxYe4ias
sxhJwvZI9366YNDbsbL2YAXugiG87sHa4vxcjBfBmlfBjlRD9AdadFn5w1nMVYB3KegKK5lZB1cu
5pk08TY4H8zavyxHy3vsITOCJwfVtZjuvegt42xea2D7IBMSksgoFaTc+6Ixj2VQWW08emOwH6xV
7Ic5ULuZDgxQk7LcL9v03IZ6vuvsFX3/FcSjSTiJDujs78J6G1MzFEVcK1AIQq+J33VVF2vpQfWQ
wOabQt1uCFWfacNZziyzUDdWX6p4UZO8MAyPi2Wp+8RydH5WwQvBXS23HqYwEzLuJqGfh9kCcFcq
68vWTu7FCt3nWzNExqGtBkpZzN9ZqEcwNGMJE8kvbbgSncZXXWOHFEeZa+/MwLsc9YzXX91uSzxn
w762irKPzXlej4DtTqihqgPVUUemTrxu2h5mPCKSUEt1vlaBd9eGhXEMugGurTN6KeSb+gLUuwnj
xHMPeTMyh74NGMBTTfBMCUB+wRu4PQJ8bgEILPaZuzjVQzUFqLhuso9rn8553tbyvAAschFlvnXm
RChv9Tz1dViGYVxCOoM+2Z3aUotVG3uEYN3LGYTehV9FFtScXAH7aFbPOmCfKx+pyk6H1TPMQz9u
A7yybfaPTh+agB0hQsLEHACaRhTZnEHDi6a1x7oOQV9gcw+/saQC6k4oeRqT8wxL/clao0MgVvQL
K3RMP0WNJXYgTJdDNsroUQrVfzTcwr1n4WyslKAGNVcvd64lvf1C/hUXgVbP+eYa52aVTx+GegON
NpSfResGB094oE1N5IPw5mrieZuKy7knulbYxe47Y7NSwpVh7+WmkS6eBIxgmriMgrcugh+wq/tD
FAn3IqjWOyipeWwLAYbAWw7TYtwMYxEdhlYeleG118vgn3cgmy6p4Bz13Iv7YLO7A8vgmgrmfRWJ
R2lT2S774Tj7+sQqAqAxR9O31Y6Mq03mH1xadPidePFYucOh6NdGJpFTw/OFUQUhF0LpYH0JQDV9
Ij6o9o4wx6M9uMcpaB/rzDbJyqR1vTRg7Ctje3YGY3qap+amzqIHKeWhW612hyoiMrg5oJrtI0jL
Q6bqu3ZcH2c7/7JOwccMdJYSBkAN9JVg9+JnTKyBLsrB84cfgNLzC2l6X3DweQ5sYJCixz1ngdGS
2f1NaG7FtxIdi1huoMg3eyleMr/7EBXBtZJtf9Esxmd8VvcbZBE6G8VO+eVFu4CdLIwvxjQHt5ST
15R6yOcpB1FcunHnqCKhSH5bBP25c7KIxlTvHJZ4t3dtC1NN7wCdGtSp04F5yCn4rg7HBWydXnXu
va9tdWgqQItxYG3lw9J73o/ORZzbCPJ7x8UiZPbXC6CbJshKQJ+diK5zSDfYNS8wpjdvi9dg9lLX
ArgonGhJtzFEDPu769Td3ulLWpx+cRXi0gjMLmrOwdjb53A1r0nYg7gzwiyeumg7Do13GZwUQfXW
PFfR8lJuxsEzoMUCa7uKqv68rCoRLy6ws8ArnnNdnW99/hBO4uib8EQKd0nLMLtyZD/sipk7RQ/B
S5Yh1tYI/w7U3EPbRBcgyWQcTLb9ZYSRuhvL6qadAnVcCstOgsK+m20nhZt629A++FGTOwF+0/6+
0AAQ5WBcVyW3Z+UDZA74A/utR1XXd+QB2ANU101bqXY3yFleOcX9JMydvQUXKF1OyVBsH8026OKh
6pBEcETLpaXVfdEPY7I627dRWVOaVWHzAlq1+RAZvDQH/seU2FIAy6q0Plh22z+HA3KY5QBRKGvq
4fuGceJO8qSHyDb6g0RrPdjl01xUF3PQ6+huBJ516KBmmElBbXDeowGSXct1W4CHTqWHC1ozN0+j
nsr7rue/yJyIZkTsf0RwZFxlte8D/24sKNcbY0SCrAsvGaPeo1JvinO7UVkCMHlK26lKcIqsL1td
EnpvGYqvkVsCJ+jFnpftXVdhf7ANNpwh+i2xbApPiLUGqaWX5bE3W7/cVdQvUlDugKpyhc5B7K+d
vZwrHQXGbirVtDy0PtfgeSlzCi9261Ptif1lNLpb8FJ2jO4ExtoncDvC0vtKOGNaZuUR7i0UKfno
jUXaD/kO9OuOmwVicf3VBJkcF5MJ76t2Py/VqM+YmFtTeUnQj7tImijmUx2cyzrNxvw6g3gDDG7g
3OYGSLplMhO3tC5otz91J3NdL9K7bDHvugrKcNH5t5ZVguUwuVl1ls/wLCg1Dj2sqqxuf4QmHOOA
JJM+plgwJzFMoKNbtOxQmF12fdM8Vv4KhyaDYgcnCzz2klbLUMajsB8Gcdqb/olyvclm783GE7SM
6saXaji0kfNF0l6PRxXliY2jS2I4kPpX6X8s+/WqaDJ9jHpHgnfNgfsbQwRdrqVv0bBK8dCI4rle
wR8DgD+D+uwc2xJX2wRV2HVXu/l8VcNvvLDCuT6S/NeHaV35VImv1HeyLQlmqIhYZ5YlrRedXUo3
zK7doWnwTTSqT3PfIjkwRfp+CrxvQdH3+16ExuU66R/Yce77nq9isiSNdp7OCMP8b5WyghRGEXq+
2zCrgyxQRx7kAUcsllG4c/3lcw0CcN/MJymCvEfsaNUXkeF/AYeswCat1QPUcTsZJCL3YYFONVh9
LkGvL5/+H3tnslu5kmXZXynUpEZ8YN9MSd5eveRySRNCcpfYGFsjjd131R/Uj9Wi4iEr3wMigchR
FpCjiEB4p9vQ7Oyz99qqo6VvqbqF+KpHOUEn5PjeFaAaPBP3+IDbkIMN/u4OI2iNt3zMzTYIHY83
VRvWihegaZR7FCnvx67QNK3C7jCjV4R1umjdvdFxm65Cq6w4bWyimfLSDLPlxlQn08VJyqIrwZYM
gMTX0BLN7O+nOauWvZmqlxQOhdppEBpkDBdeq659rcbHOKI2pScvX/R7vTA0nTy820vsvxSC3Gnp
YhlvvaXPp84JrL6MWatXzXNW4EOPrKES2Y3R6nru8oBdvM+2TqeZ2GxmJe2ZNQeh5E700+9mSD38
z65ZFoEdwlyaf+pE9b5mIyVUG8651KqSb1EBIj81y/wM15++HanMvj33icuVUPN0muV0Pes+2sFX
UzxrLBuOa75mhA4abSUNzuX23JJZiARZ6y6cLXrpjklhYfYk23XGI7ngYZlndenlmDgwPPopeXP5
Cy5kRmeaWMppHOXNBOCuv0iRZU89SKXYZozc9fZUq8uyIK2cVV4S+pesa460KTkNwfeg4ifGpsix
39TY6ekiGt99bxEdLt5FYad0O1dMVwauSlbxdKqaN467jEwmQN/Gk6Un1VMgHOcjKKoUlQ1GD2wG
Yu6KjC+xx7Bcl55UBu0CA3+YTYPoXTEWaXYax4JP2TS3PmcXKfU3SNauE9P1mWs0DreGfdyUL/Nl
SnvNO9fSdXke1STrY9I0NsSQCcxwe0zJNmgPYmv0jaq58/uHOodu9tPweh7YlJzk+l4vA2048B3T
sY3SLKTKqCO+VBK3pNQtbM001+J6lJ12qJumJg6PZ8i99uD0W+fZMKGzkasZytjEVcQtmCeH/G2N
JFQaL9tUl6ScnSthJSvnXhKkz/ZQG++Dz+OXKFYifxCzXqqYo6GajolMHvSBXUa8QmKZrycCnsd8
blbjt2+Nfn/Q50Uf02gwDEaWsFvUcmGL0dxoA4fgga+YO52bIfFCffa14mBneG6etZ74VFwU81zf
6d3UcthWC+OxVeRcCYa29yJqOqYQvcuhEiV5aSrffch1UZ3ysnKiYTtzoO1VTLMjNr9xFrFbF8EO
O8h87InTRLNpqpO/Wvqdxyb/ztTlGJWYjiEztLQOEoYwu9dgSoy7YLZt0hzZD+YmPp+GAsqhZTVA
G5MvX6SMoCJo4xa3Rj4q0kfg9LliyWGM6VuHgJEts/4elC4pAjR5K+zxkAZHopHZTyY+ChVkN3v9
uS3x+MVsz9Wlm8n7pyYw3AD2hxm5nQEvhCDFEJzHgHp2QAF0O7tz+j4I073O4Xrtu8QIIuXbN6s5
ql3JG1Cn6tosiLQUWXHfp3aU+UVbnAlrk0NOKaK+BV3ztZDBiL20EcF+abM0mjCm7Tos5OE4mjjz
UTPUu2bb6h9C8L+kVv1TDeovutV/qGn9F1SroA3/O+VzU8P+olZF/+d/D5//4/f/Oo1QqP+iWX3/
xn9oVhoK0+bqDMCmgkhGuuLP/IdopfkIU6j0m+SMbgVUHo3zT9XK0P/Y9G5sT5tR0f6uUPxTtLL/
2PpQAHwZNiFHWhD8f0WzAnH4V83KY1cPInArhWbHi1fib7uJogR/XWLHgPaQDk+gsHGxR2ptXPXU
DxjiCZS0riZfCUjX+ZvC3gVfIlXmIk962hnVwPqEScD/PXcaxLp91uIj+T1VZHbV9Zz49cuayCKl
1BTS+lVez/KxYyxoj3UCMHA0R/8j7cfyQ+eb+NPPKNQitYON86TyaSlDknJEpZJSpkvYGiuL7sEn
IM8/maBvD0eyjW1BnPBK2BVJVb821NOoVo6/qgMBEK9TxR09IJ11r1sZ+FqgCZ9rqo+QECRrr5gX
xRC3i45B4gm6EsEw05C5ukmbwDiyKKjenKzq3CQkRYUikg3T8pXVhnlvlStP0tVX2ZsNtIicoZ6O
V742JW3o8gBawkQIkxi+yFzk72ktnC42XF9QUwBAdL3n+M+JJQDdYuzhIDaeYUzl7VXeWkVjhGWL
krMzGq/y9ygrkCJtnAQ/GZdscVlERjhPHyz7mYJlt4wbI8WPIFmg89UnvTKduAZN2Ym9ijZcW77W
DR8VMTPvxWJS59jsMq3FACszN3aAew5h545LwN3X5nJjWTBF9m4qIUsYrSWWsDAcApVLhdhF8sjo
fideqvI9rNr2CtQdhWtrb6Q35OaEzb3KKonhomk9aZNZVZG1kiGP2kFv1hvNLpYnzybiyOUcdY4x
feahRtSKOyAKS5peMtKF7FArcxWxkhgdQlIU1KkWivhquNo1+3JvQIZgxjP4g7H5q1ve9KnaNUIn
NCLIzcqw0xXHKWlmw90VhqpfJVP0NjK3PtSa3mx94n8ieK7rhCPYMJLkNKUBvA+SQCkXfYBFSdTh
niN7Rp5BHDDwE2N3sg2w4zLi/Z7KgA8d1ACJGbLO1BJLW0FKKTOOwottizrd294a3DFurO/tPEHz
WfQkMMKpgbEaciMnXLq29vwGe2R+MKTuvfcglofQd1PyxqNAw9hPigLRcLEs4URjOibvhRGsGy8q
C57zbsAZ6Jsz5lMMOPMD+ln/UmhVfT96uMjCoOnFZ9GZZRc31ZR/pHNuPy6TP03hxMrrWI49MCLZ
B1A22PNZhz730vXIq9N+TYWs+ckAbvzQsqJ65ld6d62ey2znjWp4FFluXVVBAYykMKzMjMyiNoew
78qqjjhvUxUTfh5fC8ulBJa+rHbmZS1VS2amNb+MzmweavBeaSR7e0NiibVzQ4Ta4We6uAXBz35w
wGkYouT94FJ+o81ghVGgkNXE6sF36VNizkvHwBuN5ereTHORTnvZCV0/9VVf25HSJOAt6SXviJ+F
tpMFZoywI51zMQ2s0pE29yDuWNRwaaJIN0giMy2gbqL8vepTP3yQ/WI0tQyCRqvNnpCEFwGESBeZ
M4UIDNWP1UA+ZXXMMHLiHjZcCUBXH+wN4ejNysPWrutNdc9fahcRpnCNlE9jeLemPuc/zYQxLEyN
obtwqXA/yBCjs6iO3xcOIsM4ouAgARBrH2EcZ13YLF79I6XA4sFLbOtCM19polYLYw+mZ1ChV2Xq
hWudv27zTt2dWxqeetqzeoeoG0G9U9LhwY4AkVT3SlTazE9ckTxCK+0Sng16d02EpW3iWi815HhP
NDE1D+qxsvJ5ik1OxEcELkmSzAE2wc8NRy/XstWnFSUHBSkDQyuA1XSyuna8Srwq6dfPnVZJI6og
DeokMV192tEh3k07xyjyq3Yb3CJX8CyKUjAQZUgWG1kbp1D6sXFWyOf0meeRWNXkLwHXZrnylEda
OpBF+TmTZJpJMiYJ4f6OZ+mak07PlZrurBQgU6ga/tUgRpvNvJRl2S/Tm4uRwXoEMIjxtlYRRc0G
ed5UuSbKROt5O6tO/IPZc2ULqZkBZFhJU3yZjEavVqGlW9SxX0WUpnpA8Azj3xMbUeTFAYupF2rt
aF73xKa5kwJFMzGAWs6PQSTWA5+UJA8BC1q/gcix4obLlb2kELaeqlmfZnAbTf9c5os4Ca+HSmCK
GVJFIbrko5o6syU4alWvE0Fg72DYDUIN9ik+VnPuqmfJ2wRadfUI+w40/9i81cL/NfRZfQA80SMq
IHKhUAnRosdrttNEnApVuitaGdjbf3cYyH2vTSMGGpzBNVCic7NgX+Kyn5t3pFjyDniAxrbB7pzk
lnbDij6xLsu4CfMzo1Jr+nQcWAYHcWDxSA8Vdswp1Ky6VSH5yi6eHanWaOAp2rOJ9peciKM1XVp3
aGTor/7s8Peu/HsoLs3QJedSh2g3NO6Ehap0X7xeynOpEufLcCVcvdooE5ZUWBGZ2lFOMa0ZaN2M
4BMkGOHCpjxw7R4IrgJp7q9JxmZJWAet9cMoOu2zr9fiaXItAmGEA/nJBnOuJq4ZJrla/kDgbMZg
1dbFKFOMhzZLx+xAfaKGlDHyZZiXCjW2xhFvxVPLwBAqOIBvmlmZI9Ks6bwnYkWZrAb+AOLbwvwA
7+FNkZmDeeDx4Zv3id0ZX7VXFA8G+t2nhNswxFWfiK+smQSgl8ZjNdWW63xpDSW/vNZSv9C1fcSq
1i3uaD2ARsClZk1CVnZy5WUfxj7O+n69SntT/PLtVUuj0eqdnaGYfaKkqGSwD9JpURFTQ3EzsD+d
eDV9Pj4ANctfgIZwRSjTHaadOdugM3wja9/7HlWEXdkQ/JqgI18BkreeOfu84sLnP4FQVa3DNRwe
oEdl4wTfWBpbEVSu53uWcOtvtp+Q7doA3klel+6tBWg/ZTyVfR2lsmeZ6cFQ+mxZ3LihtLL5lrhu
P8cOTz+fj3aLq9otasBLmbFMaBJuoT8OyocLwLKoDQ6NNgxIEnrqxBiOJfgcudAWzWfI4lmTGjdF
zXe0zVeXJ27FeB5WrrGaYT76BmcCrLAuylZveDUT078Aaxh/5K03ARzw6uIAQ2yCOsMnhsvo6LV3
gDeDNeaxh2GE/z1demWqV40nZcdTM50uJjcLrAPkSzm/JzDqkZFzaB5SXOQ/q2nhq6HIq14Vs6kB
PlyW5l3i39HPsjba0yx0690bpHxI6xlA5jjYOZ8bvfcfO2dJkU8bs4fuZ2uZy/dKLqx/59beT57m
OBfe6+mHIe3gi0WrxHif45DCArkIdWAwZLyvE298cwrVluE6aMRe22Qwzx7C4mu6LOBYO72tnzqe
No/OMKw54C6gqJNVzgusx7YAVKfvPK32VLi4mnvSB7P8tODDPCmRaPpRUDz4cyY09TPpzODi9lQq
wvA02ChwogM21FMXfWAo1+lMrLfmRwEkcjHmwuM+mfraZ9Ei/nBClTXgS186CUTuMsv2KeChQ+aK
RYvmuse9Q1WcAx8MbOMDy2JPhLXmrlf+JFN4dmvSM6MXownsUK067cFuklT7vurk3so6lg1O37RO
2BamuJOmIi5vTPXohQ5STxMC6yNRL8YUrHHF1v8/M1P/fzctb8W2/9zbcd3I5tev5t9bO4ztd/w5
Jht/MOsiyBPMo9g9QG/8tzHZ8P4wdCZeclaOia3IxnD055hsOX9gNGIYBD9NztfD9vHnlGwyQDMj
k1kiS4MTA4v0v+DsIND1tynZZH7H2r5FmekJwHP0V2cHobJUq5f0XSrSJBewhmZ10zLIiKiqVded
0rwu7JylTGWzeJ83w1fYUi/cQxRcwY6V+aHMzRpghLLSWi13E4iTNrkSOJS7IGJ7pjoGyEp+VfOy
Cg6OOvUHemWhO7DOb6zGTk60P844lCuL75eNCArR5mcKP7W0bCLVTgaOFUTfzF6saDR97oGKVWOq
/CdbI/FH1JnY91BfB/ZsDuNerU6pHmUG9OcOV4NyXohglSYs09lq7lwvh1u1uf+C9xxJtjjbTuYt
UVkrsCpBNQOBgaCLVTJHY9XPyFxaAgtu0LvdvNjyK4GbKg/KNkf56FgyYMmqJn24JZRRvlL4DuPU
m3hYHfVq1LloMu+8FxVQtCiZTJ4/FUKfB+3BnzFLIiFwTE3SjO1B6/rY6etu72slhCJH+fW4r03T
b269sUHUE2NbePsAEKh2BH9olfdNYdWYGUacuXEmB6c95E7nHHtSX0E02CwDiIErdwxFKUCdzL4D
HsYXy7WVGKyjpkHOX62b9OoXE42ob1q2SsbFyPv0CWSoi6bnW8kvPO19cYBj104/WqjkAY9P5ohe
7JDE1/y90jPLPluVLP3Pjuhp8YIkucpbLllBf9FH/qSdgn0N/mX0RutcMdXcj1PZ+nvbl/NHxSSd
0lORoA7TJqo/aI3jZex9R5vbfzmYyS5fa485O83IV0oYkHOUdxAqQuIQzhsApvpxrbCgxnJOx6eB
r5rYV8XoF6GAP3DHvhytBMmqJ9Dni9mK+b/KKkwhuH6Npj9AYtGR2XOLuRXsDT7WSGS6vOUK47Nb
yWFGDcXOE2XfdgA2y6wF92AxbLFSaupDnS/+3tDzMjgPZrfIUOi52e96xsX1GiiThh93s1WFy4yt
a5fldSBuCmW0Yj9ivvvRKr29zrwqQfx0WhbVRe7Tb8FsBs8w9WtcNUPrGm+lrzgjVt1Yv/Sx9a0D
Kwu+MHqnWe51aVumDd9FLx+qdtoQxBNn42Fkv54CTrSX9OByluzhKRVOnGdN+cD2xVu5CFEUEqYs
WJo91uKVKcL1Epbv3OdLNjEz5DTGVSkP8GF9OOcOXoCDasF+HFXSGq+51FtMRSVdfStLQPAYp156
XhVjOx5520xU4j5WsPqTnT6NGjapooSGwZvS5aepcTK5t9ko/GDYpZdC42y6z7IG7KK/zlxTOl6T
MbQVe1l8Jy4IpyqZJ8SIqtSuStNCkcIeNqOLCDxPkVFv3EX8Ob0PQ7TFF9Q1nvHE4zZ9hAXo0fbo
M7XtzIT01JMoG3065MqZyptc01UWpyxN13CdEoDoZgWoeF9omZO9jOM8GvwAraBTbGXsiNe5Mt55
lafpbgaRc88SXceFNJma9hh0oOz5wbWdqmv/3YDH257sidUZL3gFb6rwbYEEgR2l3qU5Oth+hJSG
NQWqqAiL1hDrwNZlruW2rxj7fe5xu96b3EURYlo0VjNeK99s3yA31hfSErZ1xy2zb/a9wX09BI5T
B2FHrdX7Kh2cTkBW8tCcwfUemrUFjmQXafflMQUcR57y7c9KTUbGaJF3/iHvkKCuxFDXQ2hNhpEe
lDKDFyxDzZONPam8KSatna9oMFhXbCoja1sCTDBC5eww9q0VqZEoZ/sEsTJw1ZLdTGNrAxUutQ3L
1beu+awYRd99uxfqJ2snAhYWL02LfIYF+xHefGABt9IJeE1AphycVu484hpytOamnhv9kXbvrgcr
UrjFGfeBru9zcoEfY2YB5wzE5DU7ONXCutWrbOK909q+iaUlqixmF6mZPJbYkcXIaQs8207M9me3
ZDZmLTC50Aqj0aA1fAkd0KLkWfRMdMtdVhB88aKk6mGiRi4FmBBcBtZL4KrMPGmIEshMaXC9WF1l
F1useT5EK1OaBx+t0uSHn8IYtqIgkXJbEpYSGBJeprT9bQ4z886i9439y6X49UfvY1VowsUZC3SN
QGMn2O/oS+08liPAI49Q61nfeqIb9HgqMHnBmoRNFnPywe1i+1epu5GBdznAK+F8jG05gpQMS5CA
dczNpBiXyLQQvyuqZ4aoJT4vdrB3DSOGsOasNwUdCfPJLnIDkKhnq5TOJM6ziAy5eW/7uYdSKNAC
UnRzrF0Hx8i4fpZL0TtX5DAydVjT1BcvohlXswgLSqxGE7dag2E9zFTmswhnoZkNn3mqLc2lF7qD
QtEk7QwtEBS/P7z7K4QaP0z5htUQcnObeG3fLWb9XJTFbJkxzGMghYBy8AadSjQ7CC1tskzJvAsG
+JDXjBVeQsttVo0Xu1e9f+418AEHovVQsMI1kzoMU6+a1byzOeVwnfCA8O2dhSM2Ac+hG60SMU4c
VZehZxkzHrdZ1QbGPFObF+RwVerriY9uyrPJXAIvu4a9qLlv3eAs/fVo6K26nWo5waWGapjInwjh
rXM1AJsxQfHDmLyAdx3EnT+IhnRDRwqvDKkYXMe71q215alLpD6+DmjBgKXoAVsHJux5yU+LmXYe
BxreRvlApa7bwi3zUuurkXaRXIDRkDK3HVkmr0ngoB+w3/eeDNMIrnnhvDVeqcn5aD2VdHa0duhH
bxOGxyCs6ZVdLgEwbfsM7NUST6AlsvEdcan66Gr4cseyGcvxanb5Gp8SvaDpqqY3droTVTsi63LJ
xbDAxju7LKllV+dE86f6CGdzHV4qPul8CnWKI37OVeE8ygo5mz2RYf5wK4rWI5zH0sZgpLeYbAQ+
kWiC3AdTGqcABqhxkurEGJdrT2VZNtPDFDROpfH9xR+GCTdDbhsHKOe7euimh0znob/7vu//96Lw
fxpbyuafjz5X+cenzN//Mvpsv+PP0cdjobd1j4FLIrjjU2nz/0Yfg+2haZEZ2sqojO+yuT9HH/8P
B3mJDwVkBHIWzDj/NvuwIWRCYbfI/OOQZCHz/i/MPsiTf5t9iEiSstiS+jA8sNf/LSzlL/BSjGFF
ore8Zu9pTDWRgFmjRcn3HDyYOjOx+T0fax5Bd+pfGJsx6zNB29/TNKoeRpjvGZseL+btoU6tzV21
zeFibbM59lahX3ElYVJ3t6E9Myswojyjt1lepfhmNYsRf8TFRJVFm7ORKzXRBNxRYVVDp0YcmJOE
w7TdJIMmk2iIahMS9EkxQ1idN4Al/dYaoMyiO1Qm0NFpEyPKTZaohi4zjvYmVvhJWX26deOdcPag
ZVSoGtUmb8zfSgeeW6yf3/rH0ibFI/e6Gr9022vIYkglgyjN80h5ANiwby2l2WSVNOdMiOgLQ21J
vpWX5FuF4awNvoiXjD/mb5WmITG6V9/aTbO6uQuodNN05Le+M2xSj9c3qD7ZtwKkVZZ8WDZZqO6D
9gS4Eq3I2WQj8a0gVYLLHyhXdKVsk5hmMLb1gTYjlKclN/DiW9+KFLDg8ZJ2m041bJJVAc/9Ir51
LGjR/hoPm7y1Tm1Zg2DaVK8VwPCh+NbC2t6IrcKZQKEO/iXd5DLCDUSamC1Q0XqfOvuNxe53Yfet
tPE8N6+dTX7rgtyzYAEEqHL2JtC51krH21RYw8USbGPB3QNpd8rBa864M1D3bEbkkK0Xop/6FgCN
jC4OIDabMIjvf74t+SNcllkoh+4cvNeLVRhhKoqB5Z/rIDAWm9Y4fcuOyaZAzpsWOerLfJ9gvVCH
6luszL+FS3Ni6nIpLogs7O/Q/8AFWw8JaNPPGlrb70wbpuQ0urp7aJMxq+LBXYpbzW0IScjFlBkK
OhP3sRSldUzqssjYPSbutbW2qj4trSa5X5Wpa7FhcJafQT46YB3bfKkjCiTqn4ufmpCmO80c9hu4
8QdJbyn3KXCBp4p7ULNvnRl4PVvD5dVYGxR1qAetxnQl2xuLXQ3o5arh/dYhN946VdIKyJkdLjyH
hc0btyh9YyZ73/UxjjteL8ZInUadeyBWlTCWPmRy7vzYpUct23vrVJ/raVLjnnICWCVeF6zl5q+k
ndUMDF9EublR/JZiTZi62IeWMd41BkSst8kTCfLqy9AL09pbHn4sND+lvWzbdY0zq8G91mE8MEIa
GE1Kg7UpeAEOAno+Y0UD5NGYDD6HHQ0icjGuZR14rwl6BpTqIMA8oAupqX3CregL26FOSGAtmRAc
s9Lu+o7CijAx8NUOdur0LKtqLsaN1hhuPKwGu3ODgu73gkEdTrs5gHgVOnRZpBL32u981O4kwc1x
pHtAq6MlKz2HTaI6rtm0Vix/3QaTN+TVp2BxN26j3bf92ZJG8YUVMLkFpO/aSIZJskRBwDrjIYAs
/O4nJk8fZA5UxzBDzPdiFywNFtNR5P3DOAhW7UPjt+oORrINSZPn9L3vCrzdgVx8LmQ8V/zdaPfJ
fljpPA4Jt3Y6tV0AryL8Z/IF7UCe3X5a+O409XSLkU6/YawCzO8zt9VsPPz8I1Ht8MoKoef7qnj7
edcaYKruDP9XIc3+8scFS+U0L0H3kJumkHGR6etzWY76S8XM0jK2qaB57AxB0wdfNNHSfDcN1nJb
aUO5YAjtKPBNTa9SMfRVsi0bG50RFNzvrUw0AuSR1aQkMVHAiDNYMNtRXBeqs+K197jqlP3I6m/F
+yrCuZctXSQ1ltyUL9lb3/BaxdpAYeIZA2/7jM5Sd/DKybRQ441AE4qmw7MRWeOw0TZXaVQM41ql
sWTxkiU0+tnTTzhJlb1vZNnHvceEf2oD0bxKBLR7rI+5fqlzctAsVXLJlzXxzacFxnN1LHhuXS9L
n6539YrYfAiaURzSGZQcs2rNmadXaC172Yj5wWV84P6pjxggeJxPiX+hnM2cb71hSPST7s15MEZ4
HtpbGl7kRFyptvVY+aK/03gjy8gdeaQtbVEkcZb3Sh00oxmP/31vG5YtW4iS9R/e2z75tGR/lay3
3/GPe5sZ/EEq2dUh+9AvyaaPG92faUTvD90wbFy8DjA//oOr2Z+3Ns3k3uYZJllD3Scm6G1Agz8l
a83S/wBUufmwnA1K8a9J1vzyv0ZkuWk4bBQJvDgWVQKW6f09iOstfkdOFeeSGse4KzCPqBq7ejr5
sbCUftNW8sGw5c5exvKq1M1hx+LvrFvdW1eNp8Qdj10PvtvRmU0dstem1CnixQIddd6cRSU9KyoI
7vOBXUjARuedWTRK8VV3aXFe0HBL5f5ku05mxR5uKFp4wls63NKntfcGC4at99vvrF9jZeqhnMp9
Ug13Mqd3ayjeUps9GqGhPuT2OT/Xm0bjW46MLEs+J0TvMk8Cx05IYdTjdGsxNnElsOPMbq5q1HZX
6+9cwWrVzYyRZ/l6qj3+8SPaX2sLHuONgUqm+k+H1McyzjtRgL7v82nfaeNXN7vTnkIlqMHrR0Hz
jCv4sbS2LM+oxaBJijfXpbfGJZ1FzcWXtpLYxHL+ImV1pxbML4EO1NoJfjn5FZGkU549z1o3vhU6
5SOYvTq29WsRsuxkxCe+E43DwqMtTVvtqS4wLXGezUxi4WR4D75w86gF6BxtdYeR060vbgnnv5zt
g+7VMa1cVWzNhCx7nF2W6m/rfLq3R/MWoEu0mkPUG821CLwiRAJ75ZFHv1I7nwORetGg19dOk9QR
HQn5btYgVvlsJTjFkuKwetV9VrQ77i6HEQ2adM29nZTXlqxutMA69yg4oae1j1IVDylmMpZ0mzw6
iGiyNe+XNid3mueeqV/pMenwi/3S4so5LN0B/mkVU1VKqQGitHbhuxIqw9fD1SWzVpU3KBbEIjnz
qOZ51HBgPwpJ+1xNzQjbuKA+mGp91uwU6YjzRgLHC7vuIy9nPXJmy/iCGs39ZXEnAmiBF/XWkjzn
vpHGtcVMgYRtncxloiKxWHflTFSTZok8WiR5k8KZ4VKn9oHKgzspky+us9euan/WED5iSRFAODvi
Ns8788qys705UgvHGbXsKUainKoLrnNJ33IOtsAZvHNWSZx+i7oxHBIBml4SZVgN+y7wp3c7H9Y9
YqVGarjg39VlSEC8RqaPYCtyDLwcz1dCyRdZBj9oJ7j2ymzZZ50OCRRB9Mauq1O5Ugu6qOJ1UoaI
E0kOSLfaZ4G5J8RkdTO1pH01O6kAT+UfVqGuMRZyD/bcYpdb+pFClNJGLkhyezoNiJFRpQjGgOsy
TBRSkqpFV0V97y5Yu5sqznFLh5AmWCphD5gMuilrml8wdWsOx7q64KH84QbpGNOCc6w6HEFTluFP
xlHgFfOvABLyOCAIZokDirjXIlNWZ2/Gkq2BcGYn/sFeHudNTgcjrJMY03vF3+Ucg5w1F/Wy4QBI
Nytvc4xtO/w9ODPv60TbB8FbYXSI2V3xK52uRoX9hMHxDt1TwV7DiGHbsr5S48KVEoGSjJ05tkdm
je6KlTUB1qCtdsjsPVVFRAIYLk4yGce30m0n2uwS44UY6aOjlitYffCp521zR/L5ph0CJ1pmp/7F
0npLBbFtwgdLnxuhumjBuTgH00gyL6jj2mturXW+Fmt67mgqONrIqufRqMFoE6GaAu2ytBDBy+A3
9QJPRTE9b4Z4EDNNXM3aZ+6OwS6vdDYFaXKbuoS0V/Nsj8uF2ZAJmnqAyIUm1iy+xV/UaMd+ELQ0
oMEf+saqrs2FflHNJ1Ge5lHVTEcA5HeZr26KrceArRe4wwlLDX1dF+WgAhIEiVs4GMc10K9Upb10
JBdD+Nf6Z4G3nNUCz6+WWoQPUZvVmZDVGBozDTurnK/0sq4PW5Fl2Hv1FBf97JBM9PbLWD86Xvkq
5EOzWMd6Yl2aFqgJJf1Hw4hbaBXl8pSUp7WRPL+VMQ7Pi2v211pqMoSsZB3rc7ZMBJERSXoqr1gL
TY497VVuOpwPFdBygiK/dMHjcxGuuBZudosijwOmJL3EJiPbteUw73UvvZ2qd1MQGHQaKok8sdxQ
dkf9jGp/5+nQH6SRUTA4OEfsbces0fYTajJFhmvYkmIYMvc8paStjPxGy3MaF3KXVV51Fpo45UDP
K0e28aj1vD9Uv/rL8EmUn2RZWl7cxE9OplsTtUnXIqrHFhgiqFqdM6ZT1/ng/5Aup4GiNElMv3WD
gss0iIQzkO3ws+s21T9lX/4w2EjtALE4e9zN9a5xymrPGtAI84zW0pzSsj1cpv3/Ze+8liRHrmz7
RaBBi9cAQkdkpKhU9QKrLAHhEA7lgOPr74omeYek2YzZvM8DzZrd1dWVmQH48X32XjtqKCcdQFqw
9+imQ55Hxc7pJxWP00zO1/xcihUvYZPHUdv/EKYx0u3CC2B2ANgORiWuUcQJpNb5s4DwRB50sKw9
+T3uZyPK/BISMdf96rETmvS2GXzzYDfG+gEE4T30J7x9MxENT+LvczC+ojp6tFV5rYqRNcpT1ebl
V0FieodXqeEXBmgCVMkhLaWCLJ9fTF9sU+vjqom8wRCc3ok86re78PGpqRh4MoUHqlMFSe/dvGyn
PY/7FfVDUpkUjbjvdSOGb6VJIe4avDfSG48tmi4ZU/bk2UypGx0IvM0FnHC0BzQM4k3RAI4okBg9
MwxlidshREXtacHaScz49zz4ziVFAEpWA3Ob0t6Psoz2qgmonCAP9tJl47utfc6y4DkNpv04K+fd
zdoi9npaHehOIS3SNafZYqp3OkD6cuC0rIQcj4iE3IV7qgtww7fZbWxY5UTmcUKUb2sLfqaF26Xp
DiPveNuk96zIWdC3l7rEm4tc5FbeW1B0F+K4m8auuISyWZwH0iKpRamjKpx7g/BBC+tbHdEnwO4i
33REylh2z7fRsff5eH8e/YyaW/q2dBebHb7qMuDMbC/mREQ9oxrM52GI0hv7jBeq6L7TWMzljSqN
qj/OpJ4K130dqNaghwwJqbxXxpEbJaBJw3GA9anaVrn1YFE3dG989iojKX2kOtf+bQ/VnibRxgzZ
LrBimRSx4Ozgeo9ZU/yk2ea8Dn6CM5MWuIV5KeNBYLkaGBnFJtMhLeSp7ex9RdyesWs3+f4Jb1i4
tyICf1ljiF2hswBL4/osGv/BaRV1plgtub2trwgEJn+SmbtpPk2HbprfSAVhR9B/OSz929TwdXvm
Vxb4Z8vkPBv0+kep+Vp0RHe9GbJAMxxwtx+dwr7xoWbkK9p4xW2OAWRHdci2qonKAwqBqvvVD8+4
J0Ft+AlkiUQ6L21bfSqZvROh3xPb26moP65Gdakz40j06aHzKEUwSK/RJ2QnIAGjDUZtKASdg2lV
/6Fj7sODgHp/N1D5+dkG/W/XTM/ejOMsbS9DUe1nmxtk4e5zYW+8AjqAN/9SmOoLwl3KVZ9rd4hM
9lpdxjSPU6qOLo54iNb5u9L2Zcgupvuc+etTu0TnqcKP7g67MC/Z8/UXH2dGlxL/zS1eZO3Sn3uX
2Yb923USxQ+fWVcs1Af3UcjMJJsvu7MP/mAkUlxH2gIRtToviULB19Xw22jT/9PQ/UkQIHQvGhP4
uFKW2LW31umflOHteH9cfZ9fIMJHb4Fs3j87g7FwA7/Huasb5tpxY3T21Sx0MvY2nk2Dw6Qj+e/y
wjlG+pNI8S716Wcqquu9fcsbrHNgB2+Fm7/KhjXxmhXZVltjXFkcWsX0SKXOJx05VaJaZ+JIgAIz
ObdA/1ROnoRluVmXQeN2MTb9Qsalid5Gn+GlG6eT7s3dYjuYZhzjiYzFayehKfisjKKffJKKpB7F
M61zzYYCCrwlVZUBxpq/sMZGIFzFzq5c99po6ewbyCrrYj/QH/44+ySxB51j8UczT6eZrpXgt194
xaaf9FthRPcbRR6HHGOUE8dKRZ8Ls1LJUWY2OAdIAKzLK2SavQRYxVu0gE3vKiKNKkE8vHXkVDN7
OhNP3dCtTcmz4giYFu+Y4kGFPfyp1C2idE1n/dUxwpdoShPROx8uqTqL1x5nRt/Hky1fp/VL+D9K
z/i9OufCIPztb/0O/YfX3pPWWHbW6dp2k/OEE/PX0hZXWA9vteV5sefqrXDHGFJKnKfGg8eCTYTj
yXbVFsT7n8hqn3C9bFv5QZjud+4Mh7pszllhLg+ZRYp+Tm+SWjt8nM6JQ5vbGjU1QHwTUfK/Jd0V
Fis0IvUo2L+arhVxPrRHo3XseK4CirPn4QqvbF/Y65a886Hv++8iNN57CdhYl8vOM8kt0xtYxAZH
Q1XPR2POHryekXQ1eNk4XNM3xUD9VZmLMMZtvKVAlub0WeHFzuUflp4baac9PybzWRhw1wIKPamX
VmMSjLNztKCj8n/px64ooJH5p6wxUAxquqAWP8iue1NrRXun08wnyTomTrX35tYr6S9KtBPHKb9G
kBStAUyhGcWP3GaWJGXZ7ZlMX5XCbmWn3dGokYRJVXyotPusBXteBniM4vlC5dpc/qy5tMb9upin
tG2DHTiKaVOE/lc2t8+E0r3EmsLHviSjZaeU6Op2IAcxXdfMfxCu2RCAtbDvUFiyoSXS26K4+vf6
Nnomu+zT8HkNGINbH4Iwn/cl1O6kHZZ1b7Ko2hUK6sQs6w6z2zLHbEMaOu/Mkm95kb5jz/iWdzi3
uR+zjO+y6YaMOwMcYEBGqd/xw6Hs2sBVyjIbYW9CtHbc6VylTPBGnz2RnoiX2X6meOq+T9nCiJOb
ypu3Udv9dgLrserXXVq1VqxJsqGAoMTvetAA16CwuUx0pZMEYWcki9LjLvfbKPbbIngplJtv+ZYu
vB/YUgO0KDOmlaVdHscUO3rmq/RStDUlfY407LOLW2Yna0l1M/DSuAikRX8YfgWv66rvKXUZR5+S
dq5oPzODZ9ssd5jy6CENPlojvMwGF6XBPvke3APOWkfX3/PUDA9UitG/2JUkYRZbfa+L+S0tm6Ph
+lzdM+dEoZIR48gH8ORcbMXHfGnsM6MpC3jeVQnFlbHA5SQNF/4Cb7jAar/h4DKjra48PuOzQSat
kLWBpyezWJB1ns0o3Ia7oLGKH1a1WNsFDvg+4m69z0Y0mAV4XZwrmafHoqxA7puY/+M+RNU3efp4
e6TnMkuvenDwwXSrH2cQFJjrMM6k+dcUicRarLMKmgeXT2I45D8yPmpNYHwrwiFILLq4UmqCiOXs
8qbPWEtarEbufdgaSyOWzkNJoy1dlqKPvXTaNi5xjCk7+BZ9J/1E1DiCB2zRszcRMYlbr0HHdR5K
RrXabk5U7/12I1yArjpFsBtUjdul+8Jy/IpH81HNKob4v5tCnNb9tFEEwYfJLbGgD9/TqIiHqv7q
xUyVbH6u9GcWTHHb6CfHzW4sE6l3lRcpuoPH0ObTpVdHxckLzaewvTO09GbosTQ2xnxhLfDoYPeX
w/SYqXfcC8+lDFsQIevWC+UHqoJ7DBiJGRhbejg3hL3IuTnZrspGawejprgQmD7Nafcw0Y3LYkVf
00Xd6BF/4rFMcn/A84QZbjV+u8x9qzO9z3k38Ri356IpnllJRg9qKf23burN7dSuyQBZaMNCLXHI
mFaK8tbU4L3bWhejJOyRck7Bv4nOYBJe1QByZ+1mOCR58ZQ6cLM9ExwAcLCH8d4FYE3ry1qxAp5x
HAlQPiTebxmOFugtNtMlycG46buPTGgNLcl6NqKhZyKq3myIVCMgmVNQScb3KdoJZdMlbbGVy/I/
g+hbTBtzdCUsopFySmfalSI89IUAGY6gyOYXGsJuaMM3N1tfbZqtCO/V+pyuwdHJ8ivCEFu2Ovc5
GByshgGZp71tMuTYshQTRa3ZMV9zLohu8IK7/6Usqg/VMVL/n5z/Tzkfof1/tGHo/zBh8Ov/IeZ7
f2MZAIzT+oeb/P/bz6O/8TcxQAAH9DGa295/ifnwCBle6CX6i0V41+v/KeVb7AaIdYch/ou//9P/
jQPj33V86MZYXh3fdUiIw1vlr/7dez5opx4gSXCrVpxrdLIt0zZsjOIxsLL+Jej95fFfvi//ABv+
K8iQP/i/YAwD+14cBS8/JJqOpO4693/+LxhDzNWe8BU2sWyhH763XCMZbONLNX26+5//S/+5pMD/
5cJU9xwTdcb1sfD/h7kE+35VYixmkpaYs6xthc86N19kxLIOcpwDv6mJ8+Buj9lyIprlyhhds+SF
l1/3PicBbS/5KAorTq0yO2h/dEIernn45QzuEre1sfKmblozuFS+Ix8CGgXjlMmrSKglFi8T+HZj
V1HwNCYGrYTOJVqKqjvmRHvZauNmi7YtXartz8XqG6a4dg6wCFNPzk+E+GbbHTAeIzE0pQXVpRYi
HZPKBbdFai2s3Qdu+vXw2DLl29vRkFpcS5ktPydZDOe+WGXwoy6X1r2GKxbszCvSq2RN8rNCXC0w
EVsE0Dx7kHpJMLesLsMkfW0U2q4RntxbVZrptV1pNIyY/MRAInPkuqQTP+09JFPK/Nrw4tUBDgG8
6tWcWLnh51zkFwbrw/3j/TPLsFd/gloZSZDPRl1250VP5IUXWkfwHkSprq1zmHcL5k5vaUPUNldY
q1+hV/iDBxCj5NrsbMHRNy6FhG0tShiIRSiKMukm2c4fXV7O3dUjRdF8oysVS+GmaT2P2rCyM5X5
hjtSDBoB0VmGigrQFMbsNpy5OI87arpapA9/McBxbHRK5tDhTdvNkbMV5tCv7gm/aC6D2zh2fj08
FbR8BNA1WLRhuTHntGatULuulmPc5l6wPgZjRz11UvAiD+rbOgWT+ZwSKqjfszIq12ELQwNTuVyZ
6n9UxHVRS6Ix1PqJLwCTA7HmYfIotqzdoe8gJuITZy1m5kRcOFg83T0HLGLqx7ow3Bt1QMaA3bhQ
3NGx/L93meZD1KlB1zvZQ9FM+Dn6sLwLYJ3INVgHE59TUSTr6Jf1QQm2/PGCukcYPKj7n2sph3U7
AjFTezx/TvY29XXLkoHfDYs+JaDjlN0MIqPonED0G5RRBWvLbkpytF3AZMuwElFL6ePZZwYgXBXt
8TwWB2cesDJwrip2LTXycSAUQy4LO75hDcqb84to1SxP81B77YPlV6FzqdTSVWcSt7nD8GfiEYhN
d805xZxxGA4pbUn8UtoDyo3NU2E/+IaAiEgQd/ZB14UeYTbEWWFiy5XchQp0FPnbbCtXHBBjdXYe
/DvdaQDO8MWi28O57hXLseC+Yp6kgbJ5n8NR7NdTz8JgnLYD8ILeYjkfrVhVALAYfr1rvQXi5ihU
rfYeWPksGdNcWvthuFNFx4m05cbJtTzYeqA6WvtSgCko8F5tKAjEyjpJA3wYW7yB6ISazHjuS6+h
r5U6vl02NqwJIbJGxOqMUUSPIpLRcJCIad+EldnZNeVBDvdeZ0/WS7a4fHy39wKe8q1t0wVY5bhI
VquO23hd+bk0hlEZsYyQva9+2IBYM5fVoPR74I6cEK4hC2/6henDt4TncGm48OdHttAVbbBzmv9q
HNdfCTDCUtj4FZYMHDp5dr+JM3JhDV9fCkiJ+c7zJUFqomzdWaxLiDt/nT21VfXkqcTmQKgTYRXT
8sKncg4SjdHffUWtR2faWGOVMe24C17+5tMOQm6d+15Gbrmixdqu9Zzm1hoyg4aLbr/nDWKR/Wmh
60Z8LnF6cRcnqyCLBsOJSxYMLawdAWvMv7KOdC1trsrFTz98KYLGhZPFjlaGO/9a7Hyou9f/m4/+
Ph/Z97a9/34++v6j/vp3l+pf/8LfByRmHejhoUfvHoONaTsMIf9wO9j36B6zCX/bDcK/SNz/dDuE
f7MDF1rzX7/As4L78PRPt4MV/s0EPoNJFfc0Mwf2hf+FS5Xs4N3O8K/wZUYVz/VwY/CJunti/8Pu
MEptTIZLhrTnBI6SvK4bGmxhNW4q1oiIFNgYPfRs645L482wvHdo5Vxl58LKZiOB/sBHyin1SHls
k3WnqDZNpK1RFeFvrwFIRgK5zur8ocprYcaGH7SUWEdpyLFP7Hc5rpC7rO92tIjqsfaMsd9Z5Z0D
F96RcCtJqOwY/UWKS9M1b67wvSDIud2dIUyk5MPFjaZ3XD5ISYVZVYOe0zVXiLi3SwuNuhkXCHUZ
uN7+bP9FrpOMObxw6r+YdgQtmnsI6y/aHdJ8FnLBulPwgpwG5L2/mh5qW5d9b1euSi0pTNZKKv+2
GpY65545vCx9OMauLJaPbqjkiT1KyB9smF76gcIQIhufrqzHDdbzX1VQicTWXIDJ8BWstt0xmYyg
+xGYfIspDV2PaVRXh6LDA8XIUF5Nc7qhLVNab7O8DepaxlaUD1uRL+4BCwckuUE0SWE6n3osVJxK
Mzw3eLIe7fuas3TNr8avpiQ1WVg1S4C5Lnfeo2BVZ+D6ilyL2fzJaaQ/pR0KqOihQcpodpJukADP
8FmTQgvGD6+GdypHLnFlSy97F1PTKzm0vLl1x9tY+QJETDnKjvZxIywd8br4UumdCAZ+UJtemm3/
ZJCHiT7nHCfWOcLayOamaUqbNE0/BRHSO19873LthBZQEqrvM3UrVSE3RoldwfTt+dALtuIPnm4f
m85MqWTCXpBuGx+NQVFm4qKzesjwUOVACtiYEf1XW7I2HJbxG7w3xCm2Vxsz7Ak8G/ei+KBftyUk
sw3bf6IFqsN9l4FCYDntKgPhkYjBM0bcyt/5RjRdB9pvE0Lk8xPXYjReesM7h7ax3g4xp0zqkyKs
0D04cizS04olsrwOWdcWp/tSPrhYVfCVm7npHg0nncTJk2YO1sXpvw8VH5nWb7xgl9HLne2rjPjV
Ia1XQhBh82Qj7bESkOPv1Ru9o4D7+CZcanhKqa1H6iLTzaSbQ+SA0o6jxqrPdWiEsW32gLm91mm6
pJoLvZvA9EADcsh7/xxCBzqGI/IBvMqS7q05gB5jqGDtNnOle5HoRfjRMUzhmD76uQzHTWGhvPIc
rBdXZc+QBx6gRld7txx/OwOsOoX3CyWic94Nfrv2YwD60p7lIMogMSxTnAyt0+Yr68r87jR35ZwE
dDD6ySI4vc8VHQhAUYKKlQMDILqoqoQg6zsFD8BXDcGsrbC4bkCUNLHbqLyLfc/9rksvL4BDBD8x
fh/vs9eFF5QVoLcM/EzzsPPxuGddMRwtDGjv7lKfYAwBd53FZH4pTTxuuqN9CoPn0ll+8S4A5dyv
QRUm4dgzypTcT/xdBteYLIzC4Lw1VkcNJ/q4u5LPxLCC723y/ovECpSS1GmMbqtUWtpJZKzCg5nI
SJ5wYqTRAaE8L7d9b1BxLolZZpFPWKexrCce3mXrgbm6Bj7rTpkVEBOyiqnA7XWxH/0Z8KsiAWA6
2S+3BBk1ORPXps41j7mBXWCj5vVVm9XNaO9oakcOeyA3647LyW/w1PpMvYKxszGNnkOIteexzl0M
WoXxM5yY2eKe3epm8PzOPFou+KBdb62uswu6wdvRB/tbZCJKLFFoskfN+2AolkZ1oE9V17Y74tXB
2QJBoNeWr/u+am8c79dMUPCqRqCj+KC7LR8N9302uZc0ulhPfkEXEbARUpaqxfWJeqzExb9Hh1AO
WQA25u+oaPNn3rfpJQpX4Kbpwu4I3BG7L5oN9oFf+0evbsd7mHX9Xo5Zi2MoWL+7ZLKrpEzT8lJW
TXVE+RZPYe82p3Kpb5Zn/1mgtY6bAD/qyQ/Z6WEqXk/zQjcple32s2CmwrbRYgERTXikTiU7hUqm
rw587K3HaxDpN8cAhOV7vkFg9PstEVmcIg3oEqG86NPRTbSNwJU8qq4sn7Tb7WHJ1rvA6pzDUhXN
QRCzvbAoEhuZ49lzZvahjQJGy58kYJmlwHEUVfAQzMO3Jq2xCzldNLhbd/X+hPny7HmNeyylqfZ9
mV5yrZIpVXwv2vbQSvuHtKbYwpRl1HjBPc7LumvMF5ua3bQpn2BtngG8xUEwLLs10vA2CmfdlVJi
GnDGQ9lP3c7TWA+aahljs/B2I1gO0Plka3tXP9uadzw2EazcHbRhMzi6FrdBvv/uW+TO/FbzKGM9
u9E+B5N1B9yZoKjh2Cogvid/qYEXcZn6cq1pOq2kJveeFiIh0d1erQqiXIuNp47usVxP/+SONT+F
83qEXvOtH7QLpcK+eRIdg0vzNypn7IoT3Z91nOXrPnWmP6ylnwSOC5Iz7Bed70NP6UmZn+BVQJqb
lg2tB8my5u9ZNydcUG5Fb50Cu+SQ9sOdUxQZ0dK78aMvn/Ogu0TlfCLfQVVXn1nsoNo3e/YObCZg
bxnuykKhhIQlznja9HER0oaNMjR6b7fra0nJ8QawUb3zAvPRn0O+lmVHYhEHjfY5eXu4gQ47CwDa
YObGO6Fl1V7OQjkXvJfIsOd3+LsAYw2NudAfldFlb2HXgFt1XFboO0tmNvE6VbpDIhdUjF0kizE/
roUycJVVBNcIJvnVD9tZb5LMNUjgekkcv3eSUA3QRaaVx7Ape4BPc1Ydu9FqzfFq4YDddNOERZCw
A0IPTIddEVkWL2thnvM1rd/DOdRJZLLExMpST5uV7GDh73mC5I7osHPEwuNypE/1jb1kTpDAldMJ
pPX62TdYKL1eR3fO7xDs3DYykA54u2wGi/3CBvpY7e9DWLk/gDWH9yiebTBIriU87phsKrr2Kgrn
mmFPC95BjXQRZGVFfzV7gewRt+54WwfbP4xZ4dym3iNXgqyAp32GcUtNLs1Cx5lLGANAFbRHzD7r
Y1Rq90Ei5CRKOIKub5onVCbuCU1+6KS4I3aLvk7gobnbEb/GTWajebVz1yFGfkfjump6ox+leqJO
46mXtnETmYm7zeGzuzLt75Ut9dlTXn/V3vRcGMtnRyvWU8gIDjUbz6TbkIYmTlLFDkHFZKnGhsK4
+iUbSj7QoyXBhvVvpo/NDw3oYoPs3y9uXm8J+5pJg/p2Y2oh0MU+B9/XfMt4oLHrmAcqJ/nup+tv
uCw/qsDKT3mgsm0ecGHujePgl/MPDyYZ+AgRbWdzHY/IdzpJbQ7OzbzMzTd+rOoTetpwMbLoJ1pN
t1OdFId28N4lQIsHrkDOcZ5YZRl+8wLMgCNMB3SjCTngpG55u8aGHFElV8C6W57a/BJ6nCcxsR74
OItyHnt4By8QdsWJq6+TaDu8Vpb2KDBYsqOimgLzhdZwwPLm3Uplup/9oI7d0mI5IItot5Qac5My
OFyj8dfMNrxoF0lIVKCc1eZ3h6hs7M9m/ZSmhtxa9ZL9jEo7urThan6w2drnWcvs53ftR7GuZpwR
tXhel+bFLJr6YyymXyhHxyos8X/1JRC8Qe1KHAiHKqvdr1YM7ckz5PQ8Tla/RRXOAEkHwVfreNOt
z3H4RKJHibRSMAMyS72XZuYRA+o2vkzmWp2NZSlAkKlo+uNpQ++IX6i9sMxhb4wBZxoskb1Pdpvu
iWK6QYjDGAUtjjG+6Iyt41bftMcfO6za5YV91RHjhb03pWv9rMwQb0doG59utTTfB9HlWzyQ1lYs
U3lT7CGRkNz6VoUan0Zd2zvTx4xrh827chZrvziIZ0bY7tuZbgRVZHRLVX5/nNxoimWAb6rA1BC3
wbqegJG1e6iXBUJesQBzm2wiO/DX0/OSkneW41Q/RdOYhD0+S7vqazRMJJdH4bf4l9ypOBmFIV5X
kQOqy3xvz4P6nEtB5YrpDXBX06dcm07S5qOVLCVaz4wP7rwwyCeExLeqMDpSImJbTqX8AC9hPY19
+418FQKuk12zGqeNgBLJ6rYw0JZCcWO3T3tLLxfilFn0gyZBnrdw+gzdJX+srcw/y9WyX6zByS9g
MKxYwMtAi6TprU31a9pGJzFX86Fsc+eZpTwzvmEi4lpLBZqZMMzCGhXbKC6RRDep/qZUmbtbMVmD
whKr3Z3lcuHTHDS/yqYVW0bb4pHqjfyZazq3S0Tu4cEX3c+SbWFMLFECiwvz7AwyJrrg8DVPsAxx
ekbUHaGHc+fQhuQN4q6PhdLqDGeiuExW96wc0waCZXH3yTxkAKP2HgRtrFdia1hduGRxPlrY6Vyc
BtopgDlrMvZ3RFRS2CM8CyG95+Y+/2AXQCO1sZEGRP2w5iWFALrQpTB/cdH5ARQRzlRbdubO6Ye3
culozcgz7qHjLLl7y/ZAjLa4Ow8W/DZ3gELWfCDW2a9E6jG7deyUidot+F8mD2PaXxfl4mPg0v/B
x/mI56+AXEr+roSNsTeUYvcfrX59dGVZbWuEAqJYkc4wDRhpmdAQZBaxYxIoAwxU0dC3OCdXlHhi
nSxENCwvmQrDfeqlV9c2n20bRm9pGsUDpIHXFmuPZbYRsafwito2xUDMdTwLwXeqiZ6i+zLTgti9
Xbs72MasOfWrce9r4Z4t4ApTA2WxJHWBkfi7wkZektgchpsyozcD13q8Wnlw04yx5zRCE40RCOm/
+AnOPzvAlJyubOb9g41Y8D0lcRgXldEmS73uDR2d5dTLF8Mviy91P51HZ8E7IcXLkGmWPIHEhYmd
D9Ba/Q1HzzeEo+HO0JxvE+cANnnl/OJ+8COUxkNrNT/JGDc/ZqJkl0pDUwJPPpsHImg+Pmg6ZgxD
DIlj0zqP93NL/Nl4B3pT7AMqVyGx+t7HMrvm3rA7ZHCQO7xk3IruIYTKLnWo0xkVueLG/e601h06
P3747vKLj0jKY+G0N8lybb+kswkdub3QFpht4T1hGhwr94+buvM3H1FnExGmjae7S7JFvt2scP0B
GYjlMBr3DE3VLZsQ1kZidyZtYZaqXxclRt7bef9YDlhIubL5CQcvljoaaTdS2jj0KN48VagoWyOi
JCPyqnHn17RpmLQsJR5kR84xHJpI0N1rp5BG8LLj/sB6/WS7bnWSAoZhZ/5ZlyDfsUklwGDyPLAf
MYYXqddfZWrDctQhdNTG7K8093BWhl29WVpa2fHaLDi3nWEPualPQq2Ws43DfJ91K6sFnCo6IAHL
8KXdeniQrayPY9W7F5YOJG4aOgYxAKbBdwCnDaNh/ofNlUm/GMTVQfnNZYTavw3SKLi0fHFxKPWW
JQ2QwpQITr/C1qrJ4URTFHDoOvVeDM3yA0LkAm+1rdg9UElEPcbHtHbrztFTcClW3CD4bd3fdFMa
sQk986maOhw7ppMmFgiwK2xfqiS4/p6oO7BfisYENmPTrKXM+73OWeF7TiF3QpDY/b4rQpd7Ne94
EosBy5DgqZMz9Wm9aQM+DuuDTtfu2NWNcbRGAMR9Yf9BgaIU3itfIDqumwrL+wYvwZ2GB1qRdZGV
oG7+sVUZnWHQ+ofaDsaDbZUmg3+Xbeuox7cAYGvSNjsMXBacgUN9mpmfHqJwhMXLjgGPBzxnxkiE
RhgouMDNeexinh8vhrgz4foQ7a4i0IBcR2dJX5OXrJaQ6Sido5R2Yx0kasBuGXjVKwd0GxuGXrfw
lmmmSeWAQasx4z43SCF7xhYsj3lmKUMLhD07oKm8mybcIgHeny1AhvseU/aGkD+zI+8H7vZjWCaa
OgkyS2FxKBeUJZfk3R7ezZIIW1IFlHaUenrDa5stbyASVYy8aH/Pqv6rav2bXae0eKze/EYCebh/
toYjtM9pjwh+W9YePIHv/jY5ZeOxzcV27n1BNVcwovhga+79uTvZ4KMvmNQ4WGGWPYqqRHnN1H7I
FjDcgHHu6S4URDf/sSjcbCfu7HiWbE0V/UZ1Q97uhV8LdbFHf3kBbO5h0Z3EtIKNRonf1GVqNkmg
7IzWgfty8TY4a3kht8N31k8dk6qSshtoKeP1kL91AVs2UOw58daIxqaPZQCqQxPC4iwb8Gvhx7yy
PY0lIu57Zc3yW6H4vG26RhrLcbJTnp0+k+2Et2zhThjmFjC5zeAMisOyMjLuleGs1S7Af3bBXVdx
S5lBQkpzyKzfxohc9xT4cLVOZd/aBoceATVwWQ4lCE8jtDcUqM6hx9WKyBtfHbhuNimYLuLaGI1W
fsZi4yiowD3YYV6a1noySt9WyZxBCDi5M88SJBq/Xi61b04OfqPUvhEm1n+U74PhmpXZNVDW2e3h
opongi1ktuGEaZwA2bd6ncqd0j5jWn1Np+C1sijJGSoEOKz//TNhnlPnWjSGNSSwKmtkDyaIiizB
L0LD6xsfhPkV/bbc+9RisFhjTfFuDdDqBTRR6hejZYcj0Xa3tgAwJTELUp81mBmpAght97E8JEVo
VKp8W9KuH5/sYWr4PPRLcGAnVtqxmarmuUBAKreZaqr6BR6OPJsIQrEYkC2HPqvfxRTiyAdMMV1n
ubKWgF9hG0RDhlxAHLZXY8vR2b7RfPXOTv4bS/H0Rx8K93nCW/ssLRADdq4vi82ICFaz+YROzWwx
ei9LJrkW8JIkswW+ds8Sv3msx1weRWQEyJ1I5m/rkOJtkqG361hZf9hrrv84KU2NgV2UGqOi38RE
Cz8wTeptNtJ05ajMOiIAeMfZSss/UT8ZOv5/7J3Zbt1IuqVfJdH3LDDICA5AnwP0nrekrVmW5RtC
Vsqc55lP3x/trCppSym16+pcNFBAZcJphUgGg3/8sda3AlYMfBUqr8XBGSqQPGroBad7lsESMhVq
fEytMTV2aQilbU0pDrvPbGXACXrtudGXMKxxo8F0HWqMlqkgiswvyso8HYxIhWtLCa8kGarEn0bG
ncBs3UOBtleZNPh1F50brd2QBWGRDR1YsBjbQAR4lJTT2xgY0EBPLQ75qkLFi9N2QCxejhNaeD9I
s5qyyLf7/swp+0eOgoAmGjwbXPgukUcTbpypne6HIL+kNX3ij/q4MALTXthjXu2QUAAX0SNnn3Gk
xJY9gz7dj/oJZxQhwINwVueprN9amYVhChw/fRW8h0YfT8vWdw5up0fnnHcAUwvsB7+Cb0tkwbLs
hnRr9NLfgOKzdno+xwGqNl9xtD4su8jBx8vqLtTSEl25x8CDdaqoU4NYoKn4NqWB/RXMvH1WChmu
xWT234LSCU4GWqQENMI6uFOcS5w1JDlu/NZ1dk45+Cctjpx20xdNhZ+uDWvQwwZfe9JIYgQOTJll
XEkzXduBbkRLI9MJdvPia9txv02+J244GDhLhdj3Y1C0G4U24MdUkS4DoaPgjUhidJJQ4DoD5XJS
N6THpOFokJrjFBed4tUFtakRyEenaoMm2qQfL8eQHj4tn/upduFq+BptXHTj3YNV1vi/6TEnVWOd
FWaB0bCmcKZK8WkYGvmhGabmO/zAi6ZnwxURr0lq5ujuI30YTpwwwODsp8ZVkJvnlltp26oZt04X
nsO62CH6dk+JjWmRF+pReeE6nX+QnA4ssdz0yyp2kSYkfoFxB8sH9qcxBOBuN7cAdM457eCjyGb6
ChVLtdBpAl6bMjpYZbjpJnUScpxXIWZLOdLMHkrEKTSf7UdV0KeWklOmwI38azGiNaQLEFwldpSv
XSiRW2sw6N4G/NIumEmSHePvxRTta7d7zAp//l7QoTQtc5YH8ZH2r9JCH55Yb9P7Dsgjb2PpbSx9
vJBarVY+1osUWXRE7IEZ00UygXPs2qJSN6blSoGWM432Ri/MnRkN/QqwqXFLV/a5t/y7VOkcf/He
IU4izAdxx7QaZ02vm7rnlmf7l37BM8TCR62QqLbaw1Zx9uXAWVMFkH2VlA2mmi4dF3ljauekvlYr
IYr0FKN1vw4k6zMvtKPdgLopb7ouvg5TilgPEuqGmN4MI0osVlphTHs/UdVC2Gm+h3t4n0Umsaaj
QzBA36eHVEPuLbxqmxiy/g7bnz0r6XP2fFMrQWweG7hopafmCAG/2iJt/lpB5trBwaB8i4j4ilOA
SQ5+80j0j30kpqWjUbmjoogc9Dc155wkER78prBW0reeMIxxSGOb+i2cQGNpxt3BUgF7LZFOaEm9
DRdIO9pCs0yr7DzTY3rHcxja0GvfAJRpqICG+GToUG0giU0z8CsEcHU/s7hwE5DLNdaUSajF58Au
1PyY26pqzvFqfmZ6lXO8V9cJyXeXyC+v7/1hqw3mKVRHth5uQbVbyt46sbzUCO84+CA5LHbZCO/i
sc/hlf9MF/PmoLHqZ+ZY2Rrkj/1/pcYvpYaLBPTvhRrb9vHP5yRvi+eXSLH57/xFFLMEkgwBstgF
D2ajhfgXmkLjjxyOl10mj2HM0OR/w5SF9Q+FwpR4eDR/9OtnBPNfYg0ytB0T4Q50ZsKyBZLQ39Fq
vNazKrKODIlMwzJd4MG/8Bgv5aVWgRB0NLuW7by49ypjom/ehCs24AMiK23x4t68I2Y9DuX+OZwC
nqZ00uJtJY7ks9TaHnpEiI6VB1QU1JnTrAF09N98wuRO8HnjPAsdGlgL5dvBn4jNimxXVKbYk0bS
6CTihHwuQ7s1HiojQdJAD+q6o29MFStGeWVkLdYxjgb5PkVcMgc+ZrW1fXztiVfCbgzL8GQafYwo
iWHcBirlWHtogH66ndEshlTfj8SA4qlSHvHPo7LLjW+xN+DAdyzAKGGau8I8j6fKdLvo6uPbI49k
Mz9vDypPJgkMOR4Kc+Xl09A8jh8zGBGryk3Kb1mVFncWmjyxJjLSBDvlUJOAEyXhd8y0b/wTVYUh
CaxcaBk7JkregJzMCV9LZg+Yd+wYz83KrXP/Lirg+rgx5RmM9xAM8JRx8mGpEotJGHX077oJVKzI
LfFnTZ8wIpjctU76Mhr3SRnh2G3wmw96o4AGWJFzqod1setHUzvLUaZtJphx5QKKNEyyid7lFTr7
+Ctsr8XkhXq1+vhOzelfLwVG851CpWwj5DMEZEXzSKoMgScpBPC7FRo8Iic7mKTKYbu/QDvpILkk
AuYMXaCG+IAAEMKn6NHAaw5SHfqkoLbCIXDT9BzxIhzgbLum6gYv9UWLUyyqNU26T35hXtjjXxgy
OgIsGlGuoiB4/WjJqADCa+DTJuAoWvBLezvQTjSKPXoukg6zAhG6MAcdf0iIzjadXLUlzbY7fPyL
zG/YC2XWfONcmmG0cfg/+DZHU6xJ1BTGym8QszbmWmkeB8oC483Ho8yr2jvDWDwC3mFoIfPteCFb
x0/GoRKQN8RYPoZtCvcV2wmxSnxZL2uahEhKlLVmgXJowfjeSUwNzAbFgvqVEKv7ya/zdpmj3HEF
3HjHMk2pH/06cNYyG30mDRE5lmdGnhR738wNrEwKh40X9JjUTY7lSaJvisfImE5GzvBP27jKLmyj
2ZqdM2WbiJ8esKHNvEPfgvX45QYhd89/zi9/PYSXUv8jtiOPBtq1MhDYWtJWWFdf3zMQM7ZReVDS
SEo3VokbHiaRnaDM0E9aCt+pMX7dlt+igH4YbcCv/oRsowr9oPnvi+65atrq+Y/DY1H/sUFY9tiE
efa/5+H+/V+9/tf6v3/+O9e/IrLv1b9QR4fNeNU+V+P1c40K+J+Kw/m//H/9w79CAG/H4vm//hco
jwzJzPWzz6/18nMsJG/b33/DD49/PvqP9dNj9eYv/fqIK/0fIKENa04x4Nv14hsusZ04NphOKfga
/0o9+KfgUoh/8N/iPbGJcUecL18ILg1F3iCrgGOzhDmWMn7rI/76ncaQgiUGcSe/IdRd6ggGevmy
OQWgRBEEhG6xfd9PDodTEvnzJ+/06+npEHHIl5idgun8rFneoEepYMRQg7DrEFQFennXtd19q4Z1
jp94UaEQ+OR9OL6smXCKwFVyvzENC3t+qV+sIYOZjl7kQ6BpXEu/QAjubV27/6wmeTMKHxA+JXxI
FE+Xiur1KFHsp/TLxmo2DMBF0mtjK2tTfmLjmR/Bv5ddbp5BwWPqJlRZC8WlQP378loi0OsJlhX2
HkQgLtlJL5qUjoAMz7A93g5R9ESAaLV4MY3fWVBer3rzoAZVIjPXxrNI1tV86S9u4AjDuulrrV5K
7CXsPqxmYyPSYtU3xjNMOMUnM0S9uUi+KpKRKGjxYdnzn78Yzx6J03OssuE40/5qeznxYBD3ScKL
m09GevvQWMQVpgApYL4h+Hk9kjfSyyTKFhUYB2on4yQh9hdt8h+MYijqC4pgigxx9F51cR9ZoQNg
PCgDiEDRWHLG0LhzO/vjB/Xm1TJMZfAO6xYPSxnHMz2SbudPgQu5IMEjAxUg3rod9lE6TyYNbhIf
6qZJdx8P+s7T4uvKzgTnDYvRsbOM01MLQOmM3zRktraQgqC6ktomKyl0Px7q+HHhu+MFc9itGHgv
+M69flzsPKy2L01zGfV+tM1zZBseRqBPRjm6i4bJQsF0Z7F1HQ4BjmuOSsUkl3ckwBF2jnStkVvP
784K2ANDpu/d2PU/eWxH79c8IKGmlHWU6pZDQfX6spA9ZAVpDXBOSWAmVU3x1Fz7hLDQfM8uP/nk
gb033KzNZzbyclnHr3NZ99IpW5EsDctSxLY7WUYoZYDXB2moJpYtkoXsk3t69OS4RMMSTI95RyJN
Wx6twWZmRYSvAP6ye0vbF9K9iUtV//aF4W5g6ktuonLfPLhA+IhAayAONqGce19P5Z56IVrT8saA
3iPM/63p+POi5uXJogpmshw/N+nMi35KJiIvPbGpdgHohkyh/+CqnHkQ3bVMpv5RxU+UZjgWwomW
w3yO7WUawbCVMS7zhhYU+Anxq5r72/LxnUc1b4ksk+c188iPZqMttXbilY6XyOVwmzsyXicCbcnv
3jseEUUG/5urAedoFA6mkw49IQ1asN+AqJFVxy2N+o9HOVqbeELMNQoOlyIJR8qxE7VhZxc6E1BV
p2LvbfCPazCuEeoC0/vkgt4bStksv5RqbBD0owtqDOFzMMMp5jAl1jJo5XBTC5cgS2OMHn//qrhz
M0/UMejtzE/wxfexncAJFIQZLj3Lvy1abzjtQqNdFGPf/vZcAAFDYAQmaZ25d1yrIYVBOMaRCN9H
H11+Z7U4E8Lc/g8uiLWdKEQq3fmyXl9QYOZ234BEWFooDA6Tpk/i3GhLzz/X8eb/ajH+xvymzp0/
9nzuJRuko6Woj7LSqWyoRDrHnMQah92B00tn//EzevsWUQsK+mFsP6WgmH59SdDle3wgDXi1qqjW
UT09QEK3P5ne7w5imoqdAzOdUJrXg4SdiAJPMIhGMMcar5288AGMfrLVf2dmz7vdf41y9HSMwo+R
EFYpMrk+2DlFwuFsU5Jjb/T2zcd37e1QkiLCMBwalsy4n42tFzNb9aSJlJ0ZL1VPTjRnHirmxF9F
98Q/aZ88oXfGsmh7MrOBeglaGK9vnhvPSd5Sj5eOiuRpbNsIS3CQP7KXkJ+sDW+fE+lz87dpbo4y
1tEd7D1DA8LCUDnr6hoJMSB3Q9SfjDJP3Bd7AxY7aeGVo4tlKHZyc6/35bKATKHHioOogXBOvyNV
Jc+/wqpxmtMOzAvwQUNLnE9m4Nsx2YQghaecUIod5JFBr2dzZfS5DyVSAGpBZV2ttFipVVLjMZcm
B2IfT5Cjhh3LHQBmViJh2a4j2I8cDZjzdERANvKSI0qvJoincHHuuwVM48YdnS9ab7kY41gPMXl0
zZx6hvHggZOK+msjnM4iGbUF0Ftkc7KN5RIyLlsw9QsBDhijEA5+bUMgoHWKq8T/9vFv/3bKYd6h
WJ63vjrCqaNfvopqH/oInyPA8gWuuQkjEJuCyfuuJR5std8fzWKPDZOa5Y5b9no+1LQ2OXmnzusj
u8FUESvjDgtEUy0rx1V/MUj+dll9ZyYInQMmzKGQaKhmX49meGEUEraa8NTRVSDuhkKb4Y7yCSLL
xg4fER67jy9w/pGvJ7wS0Lh1xWJhM+fN10OSKzoFWmyB1nGBELbW8zjpKXF2wSpE372Qsr/5eMD3
rpG3FzIFBYvOXu71gK0uQSWVfA7RjmqL1jfv4UocYN+TTp/AXvt4tHdmCzeTTpHtSA59Znvuy/fZ
TDrT1iqZokUgJWihNXVxq+ED2JNKaV78/ljz5xCUwU8uydFYTqGqfpwRmcqphzVOEe2UmEmgnSlI
go+HeuepzSpK7p7hwE2fe2ovLysLMh8jE1nAk1sUq7KM7TtkajqEUyTdbCGjdUIr/ZNv2Nsn59BV
s2ic8ALO797rQXMHrnQY6rwLVl0fgCGQh6X3Yu+GESxLCDKb371IDtbmon3eGEuMiq/H0wwNXJxD
idZiQUBBkKONb8OqPUsC2rCRFw+XaEvV6uNR386YOTxobv4qi39QR+9gjRght+Ft4kLE9DiVfMg4
l0mXwE4/m5wOF/D63WP9MrGHz0d+uL2PbqgZuTZkpyJdRpyVAbtDynlZuhWHRWY2ZV8SGL83cQ2D
cBGObZt/srS9nUO0G5ivGM1/domOLjQJ+RaGBVBju6qaQz5jlEtJ5xL1dB+dayqJbj2Vqs9q/Dff
cUlDynIU7z8+UVae10817spxzGBxYkJO3f2AofuMFHTnk/f+vVFYQ6XJfs/Q7eNlbSIqbtTLkP15
qoqVHcNRdH2n/WSGvpkrNL54EeY7yDkS39LX19I0Q9UJRe0oKpwuc0G2EGPD40IJ9J8MNR8Qzzgg
Dtrml/NFVZdMbdWkCoarkaImMKxmIPZshPkWacP24zfgnXtHgcVREWsZy4ua//zFUKkgBDE0YBYO
6DmRYbHaQE5P8t/sKdPK4+4ZNImY/vS8jsuQHnFflGYTG6Ma+QSimCD5ZjnY/FcfX8+bif5zHEtQ
+FgcsB9vVkghrOAQqXTpkgJcLGrH6zQEz24FCk1oWJ00o8buOBafvGDv3kfWPUsRgUcf6GiRjs1I
RVYGrKlSbnlChEv0qGITzOXHl/f+MA67dDaXLhPx9ePyK8LsUZWmSzYgLTToAtbjUqMd9sm0+Nmz
e7VccR85uuNlInPatt9cjx2DTZh4XgATfQdZTeDfJsSJwe9O9rlu7oqQ5k3Wwy0kSWZru5nxyUvw
3qW++A3so7XDTYbabi3BhrDVrG7ptFZ232KQvf79O/pymKN12arJRIR7Ay/ZHIZD6jp3ZvrP+Ji/
rfXev5Z5+bAt+nrG0QttdB0MJW+utUY/rjaO7qOrQiKrf/LY3pv9NB8sSW1Hn/L4I0OwSRe3pZEu
VVRai14O4rqWRk9XiopPLnK79M6Qy322yXj38sClsShS7dFxfj0rR5yArp4zrJxCcuCDKZruE781
Pylf31uBiXFhY0SrXmC5ej2M1Y0aHUvqO09XAJBzfFSjjVduIXuT0KLfnRe8zKDtANhRBUn9qHTF
cyc7cvFoFRR9s5jyoMBJRLrD77/RjEMRySaeU2i+k68vSpmFaGXOgmVOThwtaqQlsEKq8JN67u29
Y+duCVdnTYRrd7yTsvNBFob0O2bCiKZ9gr/cBTZxMiJPP1mj5sn8eumgpDKYfZwg0kVEJ/Xqk4Ij
oNMstpJLTve9DSns5baoxvQisES+i6GZfNKfEvMtejWgze4dKiC4G7bUhnO09kYKdbShtZhPiFyM
LmBCq/yRrGezYm/loiwP4HLcZ3aD3DMu7MT4YkeYWPbUDKS2fDxt3tznWdxBO0botEo4DDl6nFie
o6DIuwHsfKkRw6ynW51mxhVy588qSqbJ0YUj8AA3hI4NPTPn3MdFswcYymu80F4meaaxUiJO6twL
+Buy/pqZhR7B5HH6EkjAJMk96ZfsfKfpouoCp9lKPh1wQmjD3pZAx8NHUtor2DOpDz0YIqk6T9hp
ERDLMfpJPMzuh6roxbAeK9v8KqO4wTtQpi5a6Mq0SL2rhtK/A75u/zwdCXuSJruJcs9cG43swA0Q
oWKYDnaaTOfRuCju+/Mwp913TYIRXvBl0xJe+SXVE3dXQ7EYiOiL4tD7Ll1ClJBM87L2xYJkuJCY
IoOwDFDiobALE5fCCLNiOcKJy67GIIbCs8x9TST1Qjg4csyFCziFREwYRfm6bYSF+atPfNM81GHk
aTlM/zpo16UJte0s7WKPYBXXraCDLCJoDITiORGOiT8HlDvDCZCnxFtGmTkOT6bjk8uCFaPswemg
ng+JWaz7IVyhI0+je3MwA0mkRTh61rXd5a5LlEqVqcu87XGOlqNlYrnhAePTHHMXzVkhR9RkviSi
Z9XnbgReYmwt9zyGNQvWte4GzH1xWY4XPXIs7U5DgV2fAoioulsowiZs6VDoJ52PiWaBVW3KnnFF
jc9R3mpE9bQ90UxOEFr2CS4ZUuctLJHVHnxE3+59P/eqdRjRCP7qeiVxWSyDBMvZpFD/ienAcDB1
+xCqca8Q+HJq9gP09xXNwCC812QAEtdnUc4XHQkz4xOpk5zpL0zhBdE33rbYW3mlyrwbzyM89USo
wrE3oIMG4yEdRBitzSyrrMehCkhLoQUSppDzx8bArRWjEU6hO1SDfo1spvXg9QE9uMhiA6lzOpU6
19Nn7o/KcI3nKifHeAF8K/WR4etBQkFY2MG6j21Pbvxc1y5qNqQAOuo+HG7NtvIEenqJWtgYMe4/
l6GnP5hmUCO8xmQDyNcoyPjC6pmBUImz/kyHVgJG3sBDf19pM2rIrsIWOp3X281SwOYQC9w74VcD
ySQydUib+P8goJSrliYjdlIc6P46kZnO3J7IJ18F2JOecC2ChFMu+QjkI0KuJtRxQCRNnF90UTeR
eNKNOoaO042Tue1jbbh1vcyp9oAe+3odEII2LAMJKQCbTAYZPE2KUm2yQjeefVCE0YowTRtkIhtx
BYlhGvqN18fNgx2lpjz4ozOnOk6WBbmZOessMp+o7TU+JHFb9BIqYw7JoccIqthzVUFcxCcghfRx
gwfNf+pztilrIzVMOMPCar7ZU6Sau5BiuAVGo+FjJ0CFKogGcHlTAyUdD3bsE9BV9gH5XSi+Glct
qg7XKl5H3as3oFjVCHvBCfRVp3WpdwgKD8KJ7zVOfRKVrS+XcHXM2ynWgH5MoUUQvR1F+G/SMON8
PWqEvGPhD+4Ld/CuWbuNeA5ksaI7yNEZy41T6tOuZ838UemyeVBdWg2nNA2iB7erw/R0JEA3hjdS
WgN4Cur7lU6s1DOEdHEXdBxULzjBaqCU+kanbWmil/6yH7zc+tblXahfDeST1PdpMerXeqU1F2IS
NI96zZXTKetQdoGnoU2gyhduvlNehbeFXlB5UzQdQAMArs6PbvTcfD82ZC1t3ag1wrMCU9qDFujK
3xYkp2lblEH+s9njAFi0Dh6LfYpNiIjJLCIKNaBidDYCuhG256x3BSYy0ElWoNfWQoOjiBWbDTvJ
6U6glbzsgxOejD4EMjGO6XRWtEGWrWqVx5jJe2R82O4CuN2QUQOLWJ68Ni9TTwvEKi7rFCxXPEnY
aU7ft989jvPLQ53mNs7PNujMNWuJjQLQxvewrLVouiK9q+q/VQSxfnMsz4/vkDzF4jSpNQurvAxY
8ktfocR3W9EYS9GSKLRlLemMTerUBYnLOEStOYg+HHFmmkPqf03EgLmjK417K8kdbyOFliKGMDH8
LfSQb0C1BvrRlfRjTL+89rSkTm+T2Kzce5j1ob+1E15XXLpsRYiNM41rLNC6XBqgXnFjei6wIHZF
abXUAaxGK7tUVbDCXUa4Q0Y6Q3bhk2KU3FtZQnZM7CbOdGb7yMbugqbIPSD9BV9J0AcJaEmOCR0m
YlQ1SzcgKWwB6ETTt9XILH/QkjawQLJ17QlkHSyVcuLhrYkrBZ6JLCf2FrhZxniXpcOU/6g47R/Z
M3XpI6Yo+7l0Lad6GuJeIIDqkBKsQy2PxQK2a0mRQA4CwTj6MOfStV6iu1esVnW9y1PTH04K3lHs
/2MToaBtBzyUCwOnmHdvlLhxSPJpdcFkd2CmECThVNv5nL+7joUsgpu08Bq5FzmA+WmZOq1M1w4U
+vSWhNfcxYJF3hazZIrC/FAFfR+f1Lhok53vg4tfdpMj4c8THFVW9xmRpoTquc2Uut0inkzRfWtc
TvUfVePX/jUOzrR+MiF38gqFXqDOy9R3nmXudXzsdbfBNYRsIwSEI8ZpP1qdFq5JZ1AIVkjri1EM
WA53eJnlQ1h+oTIqmcawTjt7N1iJkLcyHnVxUaX0Eu+tNq59cIEuVK+xK/vkooKUIjYcLwbdNvJH
k8gBs03uEZUCVRo7AGLQSgELf+e0tfERhYO/IAfAgMylaw7+/hznDSjR0TZPFD7N+msBtNRb4liG
mqE4jT+N9Kl3dhn5sOFiEC6prlHdCTTkcaJ3u2rsUOELJxTFRT1WZDr0Rc8zX9ay4cVcBHqLfB1M
gtZvRVD6PUwtRjiTsKzsDfvKRBwgnGbgE5ohtRYlzjpjMwOMM/iKkzFc+rUWG186C69RWbW5fYYL
2mqewDF2/bn0x5xuix1LUd8EmJerRVr3JDY3ml2ISxswq7PVG+k+ao2u119sPDXwcKzCBfA0tFqr
1nye6IhqWpRLbRl71kiqVANiUH8s/LEnbw0CBJ/SMR3vftbtvyXJPYRPVV7nP5rXWtqf+th/C20/
FO6+0uT+DxHhzgKzvxfhLgPYS036WP+xr5PH7M9XUtz5r/6S4nJuBPwUsQEt+lmJarP5/sU+nf9E
oT9kU0lhxTpC5/tfUlwEvMj4OEzjlIQuu+Dn/Yt9qv9j/lnoeufzvZ8/8Z9K5Mtfuzvu3992WH62
UF5sAjm34zyV3w9FHbWpPY/0spHpImaP40CKXVnUEJBQ8IPy1VI7WBWFWuWhC0kU1Fo480jNcsOW
guJMjx/TzuzP0qrCZSpq/XtkR8U+sPzLwTeJp+6MazeRKJa6BpNZGRjubed701NXAkVVhcCxmMkx
20uvPuRdH5///qz8P23dVI9J+Jj9AYzh+bH9I//xx02DBrxuwqf6eK7+D5yBsx71gwk4PT8Fr5m7
81/4a9o5/8CVTsedPsJr5K4AuevqFk2NX1vgmev717RTWL8Us4G25dzR/jkj/5p1kuhhmvcoWTjZ
ot5Rv6X/ng9NX23BaXQglXaQ3iI4ZzB+7OtpRzvP0WgikT5T5c5NnlGhD5O7g/J/F2VavS/JCCcE
Xif/C3bsEjLqo5kWziWxlfY60VyiBZzvuoyvMEitiQ0mOEbWZ5z9mpxfygPb8Oyczs4pbmxA6wMI
GSuDG9gG+gLl3n6qBzZoJp7eejgF27CjJJyp+Gva0eTb8kn184OW4boM8oOr0m9Wqj/lvbeTTfWj
1tyDzcuiFxCXjI5TfLJEvwTuc45AikyuSacSPfH7kywKz4RzF5fmeR1h3i6x8OpgAbxx63IsX5rq
yS2+89vBUTvoVpwRL0/eVpheNu6w0qm1HdB7fFI5AduP8bDmcMb0wJmTPm/LcRnNiSUHI6Q2iT1q
aA3ukX5HuADstunccQEqlelOc2/7FI++oS6i6mHKFPAGHRFXie+J8LrgxB/ywyiXlQWWxvouAyA3
X/y02HIve2xG+DoG89xoTij1l40DwbxW4EvIGq5bAxxhRODm5aiBL9Hq28p/dNiuCY8cnRsvJ+jZ
iHaiHDajMADAe5d9QGBMYMC10g+BLHaT7gOpQKV9YCu31VT15OEGr80uWHSDgrzan9lw2oKR+MIx
2HVh+J090BA/5kVsLmJ6wyNRSSRarAxjG/rF1ZiJHXyzpald0BshU7pPmz39w+jKZ1iwSsvYPDG7
y8r4ErkkrYL6LPrLpDmJiB3Iug5AKJ/SJHCDfdDmZ10MnzEmoYrNxTX5t8RDXHqZAgxnwkmqLn2r
u5kL10Wpxm1t0jmYE1kW2pg+DHP4vG2NV37unJodbAkaMIvMmTY6Dv/loMsNzJLrWnGTpzj+ag6w
6AyFnmUSP4T+LEVjr4y8O4zRF71Otz7JRTUwt6q7L2j37hts5xHCJT2KWbNH467Gm9UR6tWTWZWS
t0Wx5jbQiZvsNJQli3GdX1jjAcTrj8gGUgNgMKsUXNd867UhiYgPaVGturZf0TI4Ddt6IbPTMbip
oEGWuPxa9Qg99a7y3Z0feSR0E7and5c1iMwFQRE1e3PHpBFTkz0R/BkAW5UiuW+M9sYLs71B4C91
6Wocm3N3vM2ncSFDdVXbwJyLZM/ngo1kf0C/9OQm6iEYxVNUfXWnXa0VKw+/Nljkvcy/2JV90mUr
J83gEtg3rUmTYKAiTnWmIbnjTuxdYe3+Efgg90vM8UvJzo5Z3q4mQ52jamwebaN6cqt8hlfyMJpN
BpQJ2gdZcZpMgW+VJ84YPQSad0+iIFA3Zf7gJOCZXj4paw7xuckcg+2Fa3r2p8id1i3cr8hPL90p
WFPLX1GWlZtUgWidYj3biH64sSP/AZ3ZtPKRIlxoI+lT2uTsg1yCQPTHcUUDwd8MxBIPNmkLoqvu
SAxeVgNrg57sZoRdRgB3sQ6V+hp72a70UBaV5k3YPAlvnHBoTGDUYKUUwXfhlOeBDS+ipy4P0CTA
IiHbDRYUSxB5GxcJThgijCIyPezxTGS81hyo/tnrztrJkwl2EJxwu7zJA+0sJIdlz4Iut+V412Yo
dqXRXZa+/dUTsNG6XN7ENn51lA9r2cBqcxJYOnQgbsYgoW85GuB8swu0MuRNsE2wBucEYle7sfxi
2nkVsVy50KzNFPBq2m0f0W4Kv8U053LHBYdDImiXawstPnNyOd6qVL+vkvEyjqLTyFbnApuKJ09b
zZ+AVITPTaBdT70nF6FrPVceuIiBgPZVPUbBzh0hqyBfi+DogPpM1XDZtUp7MBu3I4YMo+xyVGhc
6fY3i66Kyg1skxVOEZhDmnfm0Tk8D0twWahWwF7I5MxWXrnzwJM6rKlZc96UMjyEKQ292CVrJzSJ
tTW1bm/MNie9MO/swk/3UHmsvYNR6EYDrrGyKwAnStMPpIZ5X5s2qzeWNYRfqobcaAXS4ooJEq1r
eJ1ncESHU3Z5MBRqme8sArKWUGLKdeKDUSZ5FTTUaHl8FSNUz2I62JW7KSdYUaPmrLQ22PommwRh
PCmaMwsRYa5tQz2+8R2vXFdt5UCeLPI9yceQyPI/i8a/ERoIQGARm9G4rsOcqFrZ+CujKtp1xYp1
WdlsL6wOItN5ZcpmYwZN9z3QXBp/OBjBttgmfWz806y3Rga/15lW/dSVM4yoXY/WLSivYj9ENuvj
2FbLwf9hzp8/3/hGm09fBQ4U5d4kDrloyIhxVtzkglSWErzqEMf7xs7k2gJXsArG+AFaDABVWCI4
tgNO1JIFJMQzGFDtXo72TRiP2UHaUfzEpgnegdZHJx58Y7JwlbMsgX6tRgEaQpaYPdswEdu+zC2I
RSFlgWV8T+f0QekLJqxVJhstry+V1GAOZTS3ZaGR+lukOGLL+afRRAU0UaUXRL88mqSYbNXcc6mD
YJeWzm1vguzVnX5p5qo8a3UKBfuLwbnNdmInvKyiOTswH78bUdGySgzhqaN68kxBx8xYLmNb86iX
WnkYh60+USxNP/wmFCDBKn0JfPJ+yrI/O8u/ilWprwNgaMvASA5ijO7MsN4DvTsAvbmaNHtjmtmu
Ue2tUUF+ABRTUq8PdvwtL6nSNPhZ3Hboy3P0ydaaUxmHjSfPBoL7BH4BN6dLUOMogUEfkOgBrmKV
px5t9+BkSul+51W7TTyHD1V5IDvpxIU77QPGTPqLsla7LIOnVxRgiq211pFaSHQg+2+x1mJeDSmK
c+49FcSNJiP3pCBY9CH36u4UFYtPTyBg/gd6Jy4STZvDk3oQgqmtz/41YIZLmk/e3taFs6Vjim8o
64ZVQwi3yS5ZZuEa1rWe4mMlQhiYPHREeFVq59OeX2ohmipCloV7UhYmsHCa499jjQIy0L38tIPp
hRC20bd5MQVXHLbxZQxw7G7qLtVW2uTpW8tP3I2RkljbdY1am3C4lvXEhyljd3VKWJZ2LcCubNt+
Urs2iMVZRxPsG2iM8hoTcL4OyKGiBw4S6Kb08qxfEG/lLAhmNOUyK0nRU8b/Ze48kiw3snS9ldqA
06ABn0JcLUJHZExgkSKgtcZ2evQGbxW1sfddkv2ayW4WrWZdE1pZkhlxLwCH+zn/+T472ze1iQIn
n5vX1sBkTnfXygDA3KhliId2tVIvT+m6qOdWmsOB2ob5WZBxZcBj6u+lIj7MidCRy/R8f3F69D4z
vljTLRpFXNIizrAMlskTxXJlr/PRGeVR7PtqYJOSjpG5z1UbDbdsGpRXIwrFEECBQhvLt6bZRKQ+
FQfgc7w9bLpFG9YPHbRLfSN/W9FhlNT7u24G8dlTXFVzIiDrqMY+FcT0TlozdgpZdPrAGo3LHfdg
+GyNg9wboly5qGjfozZkm7JgoVWLThzL7AaMTqX+qqdF+FboXX7Q9VvlpCggayc11JsVnaIrGhV6
jWF3wxY90nBGnJO+UUpz9rNqzkxzTAWH3jKvx+8rpNAdbVrDw3f1TgUHr7amC9+mDHzWKuchYaYK
Y0XvRijCWpjZTav5gyIOGJHIPCaglfgmhatH4hyW1cVp5xcjm30ykRdtrhgLjMd5PrJ973yEOCsw
Z4yGQxa+62jpc/L/NAHKU6KoJxnzBlycfK8MFVas4pmWFAX7mpfSzPJUPfFePeidEyglite5BRFg
RukXMahgFIS6mRO7DvAVr8GUdnfakEOcHAi6mZTIJOslJtXwnIMyqtV4L7sP7sHKy7OpDqQVvVQZ
OLgivHaN0NgAKt0e53l8SG+K5UwbC7fHVuEVkfFKvRXu1qjx5dukiTTnq5wtcK5mXLrWkiSMKRr1
k0Y1z1XBQz6tAHk9KiDStSZOfpCLtU2FwwQqZPu85qt8IFAPMT9aHcgQ1qGwpT+AU9/QGquuVNcW
t6ZPAraW2i5Dg3VAROtAtHWj1fJhUd+rBBE3Mi9zbLew8TzeKIHNiBMiC76ZdFYYpaEPQGRsXjKw
pXx7owZSqkJO0nRc2pJGRdFFF6mO34fOTF2HHbYf51it84RbXTUVQVGyT1o+IR+YM8CUHRVMUphb
q8iHBzj4A/tQ3hOiOJZ9dKA9f4lENxxKZbir40mFGWI621zqqCa6eFuLFvC0EfpdasW/6sDnIP+1
35XTN97wdrDP2Wiyv9KihCKurr9ivMj2XWwhWlOzztoYhUJrGihGUHR5c431ZAxUNccMHUbOkaMc
D4EaasWGGnUKiDM3dtSNYjDDefk8CyEDcrPxXa7lNJxpy7/q+bAAsWvbbR/W+CLmdZavjROtd9Zo
jc+pteSPtjloO8Uc+w2Nwj6BuizNVw046TnGAXBGjiYfyxzJLLxMQyN2plocZ6ZmDxy7eJ0Y9X+K
8rL4mO0cnBb7i0O/DuKgWDHe+aFR+2eYpsN1yDDai9ghGxeRrvfGbBy3RtmOKOduSCg5Wf1bb2rh
Y9be6FZDwosIdhb7XPLkxdOgL/r7ahlx5lNwU0t31prQ12U974Y0o5KslfaT2TYUdctsvmTkIo4r
zWL2HdyYll2oj6GGmBeDqziX1HP3RWs3F+S7pnYr1LLUw83vFTTjjXVi0V9J/Ruc2hyzLV/7jPek
ai6gHpXWeIRQEb/NksSpj02se8Xq1msbAyX3CwWEed9GqRE4RVYFwkz3ay+SPb3kFvhV32oPpPUY
aCnZ1OJrWzK+mpEXM00tjxZ0/JLToQ6g9UV3UhvjT8I6UnW7yEC5EFbQ5ugsxeF2NYFFaKGmbm52
u8S1BVx25lF5J8jMOQDlxG1blUHZdHqQTuUp5q5NsBip8y0ztd5gXp2P93qCVW89FaK94z2LXBm4
qAc12E0H41EpYo4wdLbzEDq4OoubsZFqO7le9bssRsvV2xD6lJ54aF+LHwsQtcuYp/skLMag5IAe
DCaZgVA4QSaztyrU8q0GSRZwPQVx1mw7S+5Ts5N4Tya2XdkXGhR09hftrS2KS202JY+5Ej05WFzR
sgF8RFNJw8oGtFGXyIFyuklF/LlSKyGEjV1XeR0wCcshDyYDHq/WQfwGQnRwlDD0+1w/zGWTuclE
HLnIp1Ol5ZsxA3koOYDpdeHfUG2cH+8dSDe3DPG4A/Mm/WW8tzAiIOtZcqoN1JOYhvSrIX5S8BXQ
ZKsqnx3qHmj4zmwZdhkmNeLAp9Znrf7Ra9e1YqcF+dDN0+JC1cP21MwyvXjGRy8mKhl2A4nH8aU8
Js1G15qcZyjpXbiSP1IVUghW9xp15XNZiHM3T21gNx3bqiI0dqrWscvWOE8hZrxyktrzVX4XgGNo
SYYiQCi5yaL5gwTfHYscazyNJj7t92UsA6V+w8m7eBblkjQcJ3pEnAT65nYouzGJga6YN70Uv746
sFwK8UJPKkDNxplU1kcwu8NRySx108TxFuKYDFonopecFaOf0aaFAsi1a6ON4Zz0fBOl6ZfGQtyb
1d9ELCefcQ0Fcl+2eLkIHb8oK2PLW8dx27zMgrYCBRTHFFGapdaDApb4jhK1wL1cdffRCnet6RyW
Fsx8aveUVfMJdgW7yqx6aaPGl7XzYTAN7/XMNm/x+pzHbCcHqhI95h7oumeK5S46MS9O5TkK6QcO
RZ/tmpQ+dx12ZtDpqH86uXylfXhi1Mi6sGZPQVR2R5JGK8X2SmJk0lKXSq+Xm/FJoQ4UWJGRfjBh
yk0Iif91reZPderNDQMHSK1bKLKRo12y3jjISIJGTqmUJ8oJQtxp6KCqZszxXIfSkud50udr1rX2
dqpqH6QnYpwwGKDi81YyPzFLUg2z5Zl4Jkpw+1G2dfWiTyuw4Zz67ST6ia8hnzDMkg3C4+S4gODM
k6Di9Ej/Y/QiAgpe3/UXuvNMTAEGLNnS66P2snDWDppVXnSNBLJbFqtCSabL2PiXGBIz7pboOat0
jN7lYB1herJhL+M9MauNE3KXtvF8p5LKfyooLyaOLhATratn5LHN2H5jb0g7pdu0hK3PPt65F3H2
rZmiO201DvwmZKbMs2Ckq7CdD5kTaIgWjaUw5d0YRglNRnrWYCxJeZdKYIrqrgmhHNKaiVzae1st
BEdAaKIJFsM5Ak70mnJe3nlZqeztk2CkFHQaMpUiqqak/qQs7R05pxqvSnlW++6I3Ef3x8nANzKl
9zc86qELox9Q0LNgtNZvFm1O14Kz/Tjn4K+GrLoXOk5ut8UXTS+5ureyBkNMDhjBrdTRIRS0aofa
rM3Twow4yH4t2TEfnGySiY48osqKCQbd48V1h0S89pLaetGHbDstTu9rdl3f8eLZohWTEEYd89qb
SQyDl7qnmV5Vq3hESMF6pX8f6/XXtxJXJFwan1s087AaoPlMm2fTnrPdrwIxTPUKcZkC/VM/NC+6
9Z4A/0CsrejXmNxUiApKuwcEE+TKh6AO9+hU5uSC724OarvSv21V43HRlmzr9OuI9gcq/erMw5UY
mYD/lRELW5WzGQ8L+Svny0Cw2mPv9QJnFdogoTod3z1HJuIibi5rr26WmE9KGAwYZ+aTAZpgjcbZ
kXAM2bPrqJnzIb2BMdvMdh17DIimUChtAsWqsBGQ5nBTC2VuL5acjcrNuN6Atg33iirOTHa6o165
tUO0L3lm04vep9V2TSvSAMhDgIT4sFJ2faVv3J3jLjZdo7BJXoBKcLMOdRFrboavww3BJ3gap329
2LVM0821Rb/iLcM35WIFMY9l1eG0I3G7Kw0ZUzFg21X1zB3xujRdZ1x4D6b1J6kUdJ1ZEySwW2mU
rOnG0oaOk14szAMUMToSMP02tDu/aZF9zJryNFuRvocj/YbySzmOg9UesoxcTBHVu1TBRDOEK5b3
os59eharOw2d+sNRwPhPGsNHt69dFDwletccxiTvA7IwAV12vsv2q4TfiwMlnEPmvafT5HCTJ6F9
oE3TEkoxRl9vtehA8ufbkNvdUxpaP8jk+WNkHAYqyFNcis04IJkmljjheRh4SZa9gugCXObXxkE4
VTcSquSoP9XO9MRtcDcUVuLXevSD3Y92qmV/0EHVHQkmHqMxZUo7ogSM9SkJiIAivp3DQMkzxVdT
YLqDmPZRTTJLQ9xFrEg/Z+l8R9r6akXRK+MYlByMYosiMt02qXYoInQNLTNnpK/ik4YmySgs5C4a
6FCHra1LpRNxTqqzVJkIGFJ4YpNEHnCOh4Nd7BAPlNm5r9srx1Tf0exNuKA0MFsrx0AGRob0cWkz
eQKXWPMLTr/UDDdO3Z4NJb6Ohno/COqZcZsFfbsKNjfySg94dqHHI1nKfwjHNQtu/EqphFfNBSPD
SbfTlf5u7tNHxnWivTlMV7VlKAPjsmdoy2XIaBs1yvfQSljpk8SEPk8eI+VfuNoDNGlI4YW3mgbP
GUDT3H5XWuWTrfbOFk7po9jciMV5lE16wnd27cPhe8mE4cnpDPzTVVEHWmRO10VExxZig1vb62sP
CtF16ooX96UQ+b2MENzMLFurPAh92ZVQp/1VdtBp5WGSnfT5+hNPJS3XNcv96NwsRNZpUp4bgsRj
GXtpMW0hcju+ibesaLtHLqvLRol4/MgmCSj03ZLdHmDJyqzyxBVtdjWq9Qjt3re5mhFiWa9ceWvY
SHK1ODpjg0bcrGgUgHPw86Z8BV6KEZgepA0E3onurFt9XhWvg5lYgbJgk6nS1Xd0Hv4Bocg1UXmk
Jr0KgVPY5p6ayptsqvtq5LPMswQtSzMKZPUqAPTOYlv8qlOjMsA9PekZPc/h+4hEym4UvzU3uXWR
soAEiVbB1s4NCGuriTc5I5foG9xc/UJ+efYK6+sUh+8R7zarnoK1DJjAe1ras1WKszEPB/rBnqOI
3TDa1yQJjxXscV7FacoWMPEK+FRBS63tEYg5wehKc/y4QX3WWRyVc/zAksbuE/gh87G2l/RmjVGf
9GpKiS+ZUUhGyFSqI4flg1FCqDRlyAzqwPluMczJ17mLyQ7bVKjxd2lNz+z0KvZRJaJdozo/ZMnS
qNK8dUttzf0cwr6bjjgdyDx5VlaoHvkhsrCp45W3Q1ANuwARQurLcbhmScuOSlnwDuSEncNK3GdD
exB5dN9iLiod4xqLHFpwXGyxTfeuIfsjPIH4IA0xbRjJe83q+EqAbK/iQ/brfLYDyne2G1FIIl2U
w3JX5mNBDfE5rZpPRaGkuticO1N8mGzK5SM2+dlPqp4iV5kbW6Eb9VFoiOYMyCvj+lCgSyOEXdyP
nZHex31MA02i60QSzWZKk6jy4o5xa1xeDYLSJWWPs2775RvagquCfaYKd0MxemaRc45r6Qjn1Ua7
8cKW8sFBt6P1iMmz710fb9jW71D8sLKwdO0TcJpMW24BF5HFvwUIG7rc1kamOrsMWOe14k/mKVWR
M1THvqz92Hiysu6qs5xHcXNJNOHPPScwneA5V834IvWyC4YuM0irZ9qL6CEn6lbEWWaakDJ468Cn
YxR6k1hPcYSUoH0x8mUTmtklhhoatft09PP5ZNrx1kBJxTF8IK/YsBsQS0erRnPN/FO7qTfbmU8l
AzNL3hgB3Oj9t9jYKHoNS779CBdxp0y3bIHuRzgJkOl6eLqDtj/lGex88iSEnmuOm6jTWWoR9HVB
n/KqoyiTW1+KgoB1PCY+G3qPPSCZdq6+reR+Q3buqW5QH4RAUTnFqbZnDbkC4I6jthvWlvKQ5nb0
2EZdc1cWFATrtRn3XSvkliiH5ml6m3xVZGhsS2SitGpYh7y2m9SATn2VIVlgEoWFl2hp5oTGLUvA
R13i5VzXQ3dAtTlt+xGNXVWUxkuZaBze5o6lHkBk58sWws4c11cjLdUvJjNwJHEWJKp5jtPYsCOY
tSzRqaFUr4Pajwv71XgO2tSpH+Y8tLw1T695pDoA7XHFutAll8NM+Jm/vrvL2A48zWzqEYLlvq52
NPLMt0aGO9DYj2krnlGtsNGW+Rc0qgEBZbpeOYtopQ333W0qNG5faJhjz2K4GAVIGbpIzHAeCQ8i
Idh9bueDJp3Gz8L8m5ZaiBmyF2009locf04mjo2uJvzZ5pQFOckP1kPvOAfgDdhDZ/MqbWq5Sqhf
lYSnpSMhHjBe49bhG6t84mfVQE1YRyVOZcikDUjKbnYbhacFGElNFwNh+uQKvb9fptnCXFjctVO/
Y1LjEuXGtTHtd6GZD/rNXKH3pzVvt6k5tdQIpoxLuYpdlKV3aEMw+yYEIJX0UOj9m8Hb9aYI5A1u
xOauzsWG+ig4HyN+bGaSwVAGmPc8zxU4smmm3zjQplGzM1Jz5UYW/mpmn60KL0dhcw8eoyNJQolX
zxg84ST62cfUs5AVk3VBd2jjgWOCPfeWmc0paCQ3FvHF0Id7p+9puqzhVp+z90EyU1VH9Y8hjL/q
SsX22koO7ayVW+KYuzAye5fU+Y7xma1uNBt7jQ7Sou0TmhUd7eiYhvKFjeFFVwmBpW1yNyuS/eZy
YeCZwDHiHgRqJ/Ttp6jSHZ6+NqJGcFuTceaQj/bDaVlchl7HXdXwQbMwe6tXe+vE4wEJ2K2hiIm5
lL5S1fkWqsCWkZ73pS6uKSP/FBLjRyW2hNc0UNLH8GHQVzg82jups73RD1ei3cgHKEbF9admCGUT
EVFLKrITXXPLXQb4cxTfIDLulI6+sxdsoX0x68GaapIpAYPXdW5cZnaKfaHfjUW3t0ibehwmP1RY
865iiXd1WAzKjOonuVnplemvXW+KyA5SkVm9Mr1z0ZToyoijb3X9Gw7Hazm2G2EvD7b8KodNkisX
2oW1ZwOONy0d8aeUCIxND2p9kBFdzdPkh0k7FAtso/JMKmPkofhQhXrOaVAbHSWWQtunFNdmNX9Y
hkfH3i+JtnNQiczFo4Zdoe+tWxTAjGiTmUSylzbmEmV7tOTHZkERF0+a6c6xSd+lTI722uVBo4ZX
osechFSqVuuKo5C8Pjxmlc2t0mNQrRt7m9oMECOUPFoyjz3mqojjFNZ3sRYnoh+P5pAgDyaGWw2j
Tu49ue9RxyHFXDbxTN185J3mIUV6y2u8urbxPWr7A7i+B1prvp06Z2ocB46rC/0w+pqcL93Kaisv
Ggt7qyNntMtqu9TmdpAdyt0Unm/aY/srAXhiRh1rbjk6kGzDcrepxtPgKN+NdHAZmX9u6uIrKfvj
IscfQ958FyLcKkMY+RYxAk8b2m/og+6FaVCLGtoHx2S3PVr7pJ5IWkWYUTvaUEC6hpSO3qci+jEw
7B9d5jyD17906nKreBXapc2bU4+Ok2l4xSvakQSDZAq7Yh0d1upYxZQgq5mIC6a2Nza5TN+Rehzi
t6kLdfoQ9nGe1BeC1J9oQLDIUcCj/C2eFB5tlQLUdl1QZXcI4ipWyUhDA+ZYH5SPgV8nxhAkcXPH
u/igOcud4+BsFMb2lsqwc3VDUx91UxEvfEREUQ5XlInBU1oWV0p2thcDMHTlVJ9EQXKJ6TFEuery
mQz0rVp2qrgvBj9X6MzmXc2AQXRqu/qmTmG/32n9QmsjKTyb5LxbLWLvkJuG8M1PatT5kESYskaD
yi3ZFHWDEwNNsVSY4Ipjj++oeMbcikpLfF37nkBU/IRDfqsmI38j2sBAz5z4mMQLX19NVwwZUsX9
qGK0IgnVNlHloRqh3s2zyutBbGuyPdvWGg0v1JJPM5WPi8E4Qp5q1O2KrYwIzVuD7xinkng5SzZf
dJwmqJVayOfzyeCcEG+YQWPAqiaSwWSAhExPk9SkytGNwUJsHg56/IH04hmLX3wsZ6mBncrNr7pQ
PjEgsqaqH2T5FQ7W9RdEOKdkmcl4a9GtIfW177QvqM48k85p2pseOjnmNpqGFe4N7xl7spxNlK4V
pxAKLV6dPUCbOy7XUUiiaLSU7rB3+7XC3aTRk8jJPORh7S7xdejOMr7M/Utip4bfW9Y+1epDtLa7
phkfnBwAtVLzaKHDeTJ7i3DEQAhmUQk1MtJk6fMbowbWRZk126eD+7jWCzLv4qjO46VP7CeGq7dS
1zY2rmSDipg7FZbY9jAGRaR/Cav7VpB1q+W6wQiv0Imkn1XEDw21aUpyrhEzWkGusY/m18jK3+F9
6Nt+Sh/J1X8bCRyG9g+dbUNHk3cydfof5gEMNnn9OsMZhAYyoeua5efbY5GiHYtXL0qfB/p6EtEs
9YApyAx/gXObKDQ56tRdqYjoC1HDhZpRXyTaoTQH5eBM2QkzLJ5PJXiOERlezVuHnTBalN03sRU/
JU0cPrQKH5RIqnLQlj75YWfluisGXfzI7BzOYTyWjyvxx0+oHrxhyPqrGW+iYkriS1KY0+LDeTVo
tS79a0ZI60KKttiWjrKQKBjS4yJ6Z7+sjb5x4rI7LWyBTgU80a8h5nVe6Zxb9bC1ODrNyqYIlXYn
bMd0J3qibwhUPkJJlsVMP+yGXpLWM7mKOZZGj7C1gDhgfRrjtT3naZxdbB3JAALOl67ka1RCqqCB
LsoXuwbL7mraoB/U3IloaGbf26j1WHODOBKbVTX8ebB8xuavVRe/Ls5IiM166RISpgxLNLdDFMMN
muYLJFVQ1fP6qUktcT9ICp/6R8XGwqsT280G5ZzW2R1TlW40hDtBAWJHHUls6SgXQWOs+i4Z+7sm
sR/a2EkeJqv2mYQmL6WV8wGyhIYpuItdOx8u+ALekqQ/Vtq3dFC8ZOQEQmemp9vc049Psy2sAXem
RxUqyZujnKdQopI/qVa0sem5RNZdZY87muJuw8bOxlk20VuMxS4d0EPqzbuefl0lVtPkhefWox4s
CQut7wLB6GYQVPuijqEyrSNC4yzrh26HR8Y6KOlZFdAwGuzsFu1DZkcBlZJLRK7e1GjiLhGBQS15
bSX6BE4vDatKxExdFxgz2ya8CVor7iqHEwMLn5b4hravCmA59s1ZkwyBnivhW0a+caNXbKyZ3Z2n
PPYZe3qNyy0zo8cqWe7TWzFpTsswmITT7ZdOcsKF8s9g4WM+yFOIQNaNeln6q5PMe21NoyBKJ/LY
qGq8ktzsXchUzguVwXijr5J9fw3pW07KZixvfQBya0w+EgUF3+qDpApUVPJMQSeW19ykwfls2W6e
4zky43OUrZtxVl/Xvj12Pdnc0twmC2OLbSq/S40lkvKK+GKrjBUssYmeHHK064j1KDDVj/myzYS1
ci7OHKwR88g+Czthuc7IDmX4HWOoO/TkXIUcz80Qn+z+R9LhPqUupe0Mc8GUNecfvHJ5dCbSb9X8
Vq5VUJVEXBl5CmiVZ+4k0aePDRuzQv1mp99aJikQMsnzZLP/H/g/JpFR12STnddMqdVKR8U1z1MW
kskJEr2OLyTpXNZmSSfCpjI6VEEko6elj6rAcXT7R9HWpc/gfe9Han0ou/ncJsoLHe74htGdSFyb
xRJg7Cr4LWjT/vvzFP9yfod5k2//H7z/l/NA/wtnLDSd+Ye/HrJ4/Od/VP94qop//p9/MOPzj7v2
n/+3/Jb8LM/59a/4bezC/oVxc9WWiALBCzCjAxXlt2kfiz/5DQ8Pu5DD/A3N+PvYhfoLyVldlVCY
DNPUlNsf/eewj/KLoqoAbPkfOBmLUSDD/Hf0OX/CGtoQ3aVxg+1oDqgfA17tz3MXhCzmpWwGZNgG
z2TPW51K5uzRgdopaFbOGQjJxJv6dK1vyyWhueKW59d53x7GmJqyX2R28azMUXNnItpSvT5a1ndg
msKPpFM9GVbUa7/dfn85pGTcYDL/NaTEb20AMwcTrPFPTq9/phNlRoW70f5CaSPTSFOq6l2MXZsc
ChaO+0jnrBo7Y3lv6CFK5gKnOI5uq/nEPqCf9Vw3yEFp84tQWgoYLC89LUlHPTLWSVveFuP0ZQST
+MSFVoygUID39ky5nlS+ROE6SS6+taE5/VAYlHyYSgro5qCPX1NjTM5oXO1gZJLZctu2TE9LpW3y
cSC/qKwt8+AMNRCHIBTTfZpZ6PA+q0z61ML0hrpjv/yHm/P36a6/NnI4Cg4OqN4QNJiwNh0Ga36+
uj3lkdy+fU927+uKvMRDk1BJo2uFHm7hbE2V7N9fGf7yef9pVfiX68f/wpVBtXgO/3plOH8MbdJ/
lD9PYP36H/22FggD7xU4cvwJRLVUG+jIfy4GQrV/Ae+mIMW6wfugGwEk+n010OxfoLRLHlPpSIUl
gz/6fTVQjV9sjZIrHDwbUQL/+HeWgp/hQ4COWFjgYTMmBi9WxcPx870CHU1W45C8J5BOaPDzRhzm
WfmbG/LnMa/ffwhLoQMJ6Eb5vtH9/oBJM4rCjlgr3icni3flQr25YwSByanJ+rs14qcl4vefhLXM
AgB/G4y8LSF/+EmRCadaLvKLuuQZJedJjg89ze7M/8NF/h+esP/+rdHvh8hnMDhpceX+9GNWWc5s
Mcw3vRkLJ4BAMTxVSzz+HQDwZ+rh7dPwY4BeoS8xTYAFf744iZM4TqO/rTEiwtQM9dfIIVeMFVD1
oVgbZ3tqnAOE179TYvxPP/iGmSPEfbsHlT+tIIxxKENrKG863mCquAU1QaEsum/AbyHMWGh+DSzm
soik+Rsy6M9Qnt8+MlIHw5FE7NDM3Bhdf7iAVUJUoVXXt0aL+vR5RvtOhcTqVnNTDZpQdr2OctW3
ZgTOm8rUejuonJruwr++vv/9hmXKBb0NKHeQmnTnf/4tCKTW+Vprb0MaM1DQwPipmf3K6Cb92z9I
QjK+se8t7iWmIH/+QZMQ8WLH+pvos2YTDmYTjBw8oPtE0f5ffyTIc/xd//X65Ksldc4mEe45o50W
RNmff1ZJqmpSmviyLjoE5cVI4t5H3cZz4uBEf0zaiQM5+3dJ2mUZw4Mto4XstnWL7TNfsJIFtkaN
ph0j5bNPHT6lNEbm0x1azmkFu4XSjdS+BbVaNiXFzBWFQDDyjKwusBUqeWzvHeoVSpRbR70pFXIV
4ch8Yosulkpy2Knf2LIYc5COeEXQe6ccdnQ1o9sr6HkUbtnAqN0KS9ch9ugMtTjmOqBTX5eZMSv8
3Rt4TTV1LQMUCwOaYXnvSBG/EoFf4TzpBOF2WhqRFzPSlM14purjtW6sgZHmdnJojINz5l4HH/ho
jcAgyHwaPX0K5nF6r5jWTFI/LqrvqglEgKxKmo/70NDap2UEkeBadStyN88KYYP4i7p9HdYxcwfC
QprbtCbRDXOtEvAM0a10PITLHIzmvIxPNrwP/biW1BXdIkvG95gUzHcAp6bjhgTmKQbdXEPhh9rC
v/s6WFb4sI741C+0OEJoOHOL5ctTLdSlpbJVRMr0WtNrOlEazBGxrvjMmeuCpL7VWZwUw7ns5C3o
2TZrdheaCSPfzAuKPJe5Tdmg71URLHXdjjWVrKnsxEWspmjbL3XNKIR+T3iqRiwPeL7oHlKF5kNH
7pB4nfUIdqliQEe2TbtQox6yPjniVM4aZaMa6ajRF87MuOY85OoiwqbqMqe49s5TkUcNdCJPEAVU
qcbbCRffEyq6HEjfalaxi/MprNrNaziO+sBwl2EPEDFz0AbMdoy15TADODDt3j/lM7bYmRBq0X6u
rU5ZONUUi0DIOFPzC4EvROWw3JkU2CyFcdBab9Fxp4s5FaQiFIYlnju8rFXjm8S9dNOtmPyofUPn
RyWgcaK62d+sOpk39I1SXGJJiOY4MnqpMAKatJ/TUk0rB77WoarGkNu+UgvnVW9H+IW9YeU/0rzS
ok+w2YNx6ZacuGjbhLV91aJRXHsH0PN2ZtWLXxYn1hpPdUoaUQyJFWjdK3O857VgRle6D0wHqE2Z
MmuKwnw7tsgPJjpJq8qXoU0zR3tNrYdtvKIyOfU0VqxdMsl2dEmLGiv1/EgFyFLGzRtJdSpfxdox
DoNbmgxkDyhDo4Y22/VX5Ihzz7yePq8+xBKVf9WYcRm7mICG6A2IC40LqgKheF6mntiNumKrvyY9
/heMubpivqVLZupPwJ+UmHhv31jfuqRBVEdEZlFVhIIDocvXplKlQDjI4y7PqdJYBGXDPpX9eZQ9
QDIy0v1EF73p2jF9ztakJYKXtJyknxadcZXMrapoHVhrMBedaMesXMuYikGp0jJEzJuXgWOJwXHL
aczvO9Mihq1i6aTKY2oNm2QxGgpJss6iMDrU2mnCgRHTWGtzSpDkDYc2TVFvth3Byj6vEyCzZnjr
jZiJ+jk0fKGbLkljUgdACXNGDRgB9jnmWR095DE+09bHKbgA4km2t04+ieCCAM5Wm62Qw0w+v3Rz
syjeXBInok1RhQpfkcVrqIugzgJOGMenMLLN50qsqOqNqDAiX1ZrO23G1EqsjSZC06IVMCQlaeuW
MkplJ1+6ZdIFyzzBJZVWo06TQWQcD7qQaYWkjCi+O6VZXCdyCAmskMR8gVMavYPcIitgZiL8gnq7
IpKljE+zOTEqZMda+iMGqaN6cZd075ZQlHPdYDOlCJwwsjMMvQI8THGWLxWXr6VJnjLvG+sdhTBb
reS7KUtsxqXRlkc8p71F+3jq/h97Z7YbN5Jt7Vc56HsWOAZJ4PQB/pyUqSE1y5ZvCEu2OQ/BCI5P
fz66qrvtLLWF+i8P+sYol20xmSSDO/Ze61sfFLax5ynwypfEHhipAFmTL7qsjXEt0qE+NGNVp2eJ
sIdjNVpzeaCvZXa7YCyDfpM5c/ri+aV328upeLSMzvmclcYo1n0w4T/qNfQdi17JJ6Zw7iP2nOGV
FSrLtnWXhsGG15yFYN9vUTQ2fSB2pKrPWLrnxP82xmPAvIvDIN+S8DPpprcDdyBaWAPiWmfezbDF
CUrXbZuuGmpFmozeXGBIGSLL2HHS6MxJy8z1WcHDQSuerRmiFcSvPH6dPbkoKB1JVzLOh6M5q+Fi
phadbibPtb91aa4vFVvW+4IrMGwEL9ZqVeUdpj4eneiIrsiWG1Dh0YwEdaY16BjSLzcByTQd8i/Z
has6C+DvVQ0RDm4/piBx5jx+nTKasYQbJCR4+5PBWmgLHPTrdvLqY6Eimt5QdJqXdvCWBqbVc12I
Nyw/g0iS1qYWlBl0zCuvX9nSR+2BtT9n7DM3Q3TG32Ywj7a3z7d5WXeXSe6RkVCmikGsNJju8shU
OC2jyma8FikEjG2hB+bwdsNUHdzsH7ToZSv5r/zK31ko/+xNnfz2f/6Pbl1/TQ45pvHX9mTf+gM6
xP2N+ptRGg0C4pnsJWDo9x6WzR9AmAe6CvUaF4rFBvkfPSznN3aSiF4hpSJZplb7567V/Q1wHnBR
iPEh2ZMsu39l1yrY5P5YzC4dLNbH73QSQhn+vE9AM2Izo4U+0GdpM55N5gixw7FrMzzMBcnrx8aP
UZ+OfZonVwjpNK0QjUrskPHo5uu2EZVYj7ZoH1BSpGrT5LR2r8PaI7jJ8NCGpAwZpBmcN9qqMmpR
27aLmn+RmzCiFO+ClaRGSHe5jV4BZYCbQdQws1pcuegVTFy6Nb112rMdsmc0whZDaQSqFB+Zz4vN
sJiaE66CG1QVNU42RFHOleslxqfZSIW3khgsixW7wunKVWH8Kc9SB1dNSWmOdb5s+HklUFL8nXla
rPIgxnbpGkQFr3AUlYxecbzD3B2ysN1MgpTWVUJii15pRr3OzukZM2yFmTY4QxjNT3u3couPoZ/b
Rzdxa2ur4yK+boEJfk6swPtYxzr40kQ2k3w1MbFHp8NDzKuxs8THyOaQH2JLasZq7jCWV5NdhOU5
Rh8mkVVtRz7UCNQ9B7eopvremTNBlG8zD/Y299Ftrv0GturW7BNWxczrgicMr45179VAC668rO0u
QxEFI9fQQFXMxLibzwsEjepaqcgsDnbWBZp11s4vbMaQelWrgSZ9HMFKwb+dDGjDxip6qpOsd7EG
YeXYqyhpHSY5MnO2MlXypaVTAKlSBv5rIqoIqQLL8NNQevoZA47hba2C5RpleSPXSVMFrwr8WbvJ
hnRQZ+2ce8PatMraBe5B/bgKgri9AH9qLDp2VGq7NhNQVnM3VXhVYFTwEu9Kx0eSwcc68xTJ2BSA
ndrr2jC+JAyKsVMMaQoqTyV3Bkijb5brPmoqT8KKFDDpdaEDqBtFFqT33VBXKV8QG8kCcp9DEd22
xkrMtvPBrkf2drlr4mf3J8+7w/GV2aue2Ve8ThP2uqu+EKGxiuxBsfqP5fhxrIRD+YEb9NXGXdYi
kNCINGbhzbeyEBSY4yLz2DFR591TVEuEIZyr9mtil9FrBCb12ke8+ZKac4YNOq7xJXW+rJi+9Oj5
+DUdYBVi+VyZnWkvLsyoa8hvCJHddmM1f3YNr7kGkdYhlpEtXua8r7EnmLRhQS8nsp4ZoKVZzYy3
ddQqNW340rGneHNBEZ1M5mQzrQRCYaJXdHuuf9aUtV1deEHHJH3qykbdV7HNINJnEoouWNv5jZV5
9h3atPwSC52ONoinzS9Mv+15F6diLFeqz4KP1N3iVtM8+1j7/nfWquWnB7YnGuHTUJTXsiCACffX
Yphi8g2BJtRB/NVWkxljZpABw/1imG0E/8HEfgM9bLyOxrF4HJKYKtSxk7lDMlrEz122XJ8QjY9L
aWEF7OSIXsN6lyLfRYw44rtPnECySMHcuwqDjM68zdG2EaTmp5mCDzF4qZZBsIC7d9eOLpY6xzRE
vomCOd67diKHs6XVpbdxKxaPcDawdetkTU3pGAWD0VoKPExV6pLtgUIXVREa5RB4Sdgtm6LKKktE
KyS57ygiqTHiGgvKWoVUrhvDrXuqmoJOuTIIO0A9yj4bRWiA1yJonUiAIjf6ZwNn23PpSsgbw2A0
jNdpAw0bPabODGcG/xK/xnpcCR90baGq4UUFzASbMZ4LhAYe4NJ8aiA3KOIN7rhhR2s7RWXBrNJ1
k2GbTlIUm5RRsLlpeOCAqTqzHuCGdKj6JxFkw9bH/ZJcR4mZHFqsD5R5tg8dUZY95X40d7uK/cGV
K5GFMLktjBK4n1TlFfjMChVsifduJacs7rYu7yAUN7OXlfiUSh1uRVRWtFolN0WXxmO11hJINKV3
xD6xEYnYFJr3Hbf1mD6j8MQD3arKxLHHo/bgukIrgumd+jwqbUtt85gwsXXsAolcsZqa5op3xpJE
JW3aBtoowUaj98L4UcQI+6n47PIJI3FUbXz89RbCRg/QpTmazZOd1qEBYStftkApSRZrHLfwd3TC
Dryoo8XIjmkFyVeT0Fn10WGN4aKS4F2fPQceu15AboPyhuEpYndnt3j0W+vLoNHsk4WAKtC2Zv/g
KTx7ZxEdjW/ZaBdHbxTeI9Om+bnowPEkBmvheqpr8cVSHd1GQEDm01hnIfIu1dbf3NhLzsYZwXGB
4+RTatndVRhZsl4lUY0dp5FZW5PzU5D+mVIL3016tj4IL4upt/0aif7Av/4YSQeSDt31+S5Pjflb
jjTrnJlemq7b1MW/UiA6x4bvh9euXaYTmjq4t4vAWCYrumh1v9JJb2GP8LlnuiEXLI08NIgnQaIi
PUl78ZDHBilsebsUzQWsFLpMWdx0G3dsqat7Lwd+VcjkVY0ELbORaAA5eEUxBWwAIdyuVUqn66i0
Rl9oxMEw5ctMvsSr6+Z96nzOQ1OTBzPO2uou2KSV4w2hExgjqNmHLriM8abnlyI2+ow3yzhH1YMo
Up1vhiBzuQdy+v17SLCtidI0Lk0ILYTZmLftxGAMtlgLWBXOBVP+XDjNVVDLoMConogWyg8kZT+I
h+ELnp5YXtZEihlwqmDerMYi7NLNNOSRs/xL5ufFlDgvcWFkIE6Ii8BKagk30huJBzvazFBRo4Pq
pi75ILAyu1tlsCN40HhHa4zBAOD2UTrEIl0JVnlrXXoTX0yo7YnLPqs++tRBbXe2JgRrd193deAD
pggLhGMsXEUoq13reb35lXwiPrwR0Ps+o4NtDPOmD73v6GGahsFlmGJj+wZ3zUSdxwJBN8Mpg/aK
XWzdXkVmnoWHJMytGbsOtcU4bGazMotdMjSdf4G014nhdgGmvkSSXMQvdWu04SbRI3rXMfNKvU6B
HeJ/Srpo2I9R5zojAufYcb+Ahu2K8zjvp/zGR+I2o+AIA+OsUlKb51GDuA9RJvfuvpCGFDs4bLCN
uU1rZ+3MIrWelDnb6Vks/QVehzFnfAz6rKLF4XlDunS/pPSfw8GyPo6RMdpn8GSjb2ZHnNtZlWPU
Z5XIUVkhFAK4h8WpTTe6Lzu9Q5Ln631VtPl04DvPYdAAFFFrARlJX2csPMVFktndVxDlw1VAc/6T
X02mv7OCKU93VquwGzioH6btUKWVvZ59i41p7YnY28wLkJ4vra+PTaAMZzt1ltmQXejF8aXBiSFX
NhwkZgGl9ghF35cvrAkpLIZeBdzqQAIAWDtDH1xrDEgJzPrCqSG4ZIWkWiM3jfe7TYIkTXHzm3TM
nAo+hGzNJAPtFMAgGyl4XSWY0Gmho7RLyV8ozigQiG+R3sjzFuHGX5gabfTohiktax5V+VC7VNO7
bvJR4bUD1vZ1GVmj2DZ+mt0hK0++VbYAv1T0oitXUPqnC91EsLIUJbXe1JWPSapuFVobJQXOrzYs
RXBuJTFfceubyQfDamiUdPAMTBqpLQY15Gd0qHtJ7twN3PW4O1RenY6Ut1NXX7gD3BaUfBEB5vNg
ZNU+xM/rryEjzIiQUWdVV3JsBXLIIpA2bn5m6nx5mEm3fef3NDxqawBYY3IVaOyI3NviekIRmvPD
io3ZIWujedkSupcBuuoA6ym8aZh54KyYQLNfe2MuqKJVUn+NibkJtzKqZPbSAE2Z6PzEBpuLSaXN
vKG9qOoZ6IPfB93aoe3T0rfrdQe5BA9NY/U7th0hzgofMDharGp0jGg7TQ4E6zyvfP86YM2PMFIu
fFFUYGP2wfeGscNR2DqYJ1F4wp98oPSEWr2KWxRe8++zzf/0D/5mhUyj/v3o+4y+4dfPBnst9bn7
iXu7/Ls/pt+W8xtzZaBw0G/RtICr/UcbAfHhb77l28TDIJOhXliCx/7RR6DHwJjKMkkCthhQ/9BH
sMzf/jn4po/wl2QwyxTv54FYQEuC3Bif1B2BEObngdgoo6nHg3odUwnDJlCo6cE4MD2Bjm9vm9Fo
H82iRfzxw9f0xvD4JHFlGcQFuHoJssOxQjV3Ctstq76WCO2uk3jrWvVV7ynYALh52+FSpOVXt7C3
KmJTHzr5x79+aJu+jEAhYhLwLU4Gu1Pky2KQ7TXVQ3tRZo3st1lYzVi6UkuvXenjYwzmtN7NMQ1R
hn9ioCu8+HB373wSru7pl89cmd6SjU7Z4fP8/OUPloqFi+R42S2gaERSUWxUgW91NcwxPINAzUBV
ClFZLwNLpL/KysXAaIUM9lmwFnFjZhApIYRq/hC6/dQS/PcCmu8XyGXyzv3qeKiuTrN6qxC54AiP
IMk6UPcuMbftxoXe9jhB9uYdFs2NvIhtCSnh19/Kn6bfIiA/HDw0ygXb8a1lhPvD9NubAnT2dXxt
cg+81F5Xv4x1KDYR24HzwiqtD33p+TcGptAnU8AZ+PXR/zT1Xo6OymA5Ywe5ysmAGHKmEnBSjlnc
Jk/sdfWLzTZ0h5IrPvv1kf6kn1iOFKBl4xlYsNen8/UAzi4BM0fs68WHKEmSW3sIb359jLfOxqMT
iUpjSRXyTp7uvvYowyJsWZHbbAo3Hh/H2DRhvGn9+OsjvXU2ZBah2guIkSYl+OerVoAK0KkDZIc2
z4NUQl77xM68M79/63QI+WS1sqCI05v9+SBd7uW2KtLrygonuZJeUh5MNqF3Wa2ni79+PqHHI8mT
wAp8+mjWWDGtKMXuDHVl2+sEOXeJIXd853Z762tD3ILGwwM5jlbt5zPS4UDhlKd8Wfn8kJVNfKmW
ouzX52L9LBr8/ix7LB6I9iwHQVVworDIdND2c5leW53Lzjg1CHtaSR+q2s4NyuShckp9T/q3Z26q
UdusvFlQBvSHEXie9b1Jq+7XH+iNs/ZcFCW01HkNuKdnPReCuLIiYFdXtYc8hhLdwzbc/vogy0md
vNlYWi3UojZNev+7kvKHdaRhQtpGklR7m+k9bfJu1dXVh6TIX8awfSdA7I0TEjYvT88X5oLwPlmz
qH1LpgTjcYjy+ICLhymnE3vvvS6Wn3JyRgIdFG0FdDIWUoefb5YMJEiIcw9kMAy5cuncoIVOgG6h
dJcuhEcZgXS1UWGxdYky76MnZmPbuplzOdNGONhpET1ICdUA/Qc+3NZsx7VjZNmd14XVO8vb8mFO
P6xvc0ejHTKJHj6Rh7md3UjmBUeBFh8oU9+8sNFB5jItym5IGogmTO/u15f8jVcH741/HfNkEdKJ
iclMu8cMtasJzc6wcTUk4dYZsLwkTiMonwvt9yDGiukSDYhx++sP8NZ94C9Z8OYiM6JZ+PMVQsjK
xsizj34ESa8nXOpqTJL0nZvNeusoVE+WAHJoI2Na/vyHO1vVFmYgbR61N7vgILSN7S8WWtzaiYXz
x57D/iOClOS5ISL7uWTz3q9np0Jp0oqg2rqZacSb0ikEgdpkSObvPN1vfj6ePKZgqL+pXk+ehtkC
whdK98jNHBAFWyd3jMCLF5pa9nbO2/SJvlPFAEnR5OZlvrTZPWubpH3Kf4XhTRqN1jf6rcM7i+33
ovL0ngypZkxehzxFwcn9QUBSOACvPnZpZp37SQ16q4CPd656RcfEGxkgtKp+FtVYX7TtkH5wlPYR
HkjF6Aqopw1sqrUPIJDyc9yFzcNfv3sQbBJCTFXs8pr7+bqKplMme4UjHOTqTFVhu8ryoHsnxvGN
ZdG3bRIPEG5yjU7fofFkxTRy+iPTsx7WF1brx9LMxAqiqnZ3VTaW77y033r7+B5AiKWqM5mHLm/1
H27XZu6ZO1jqOJqdvrA0aAGVZ+6nVgz2zdDi/KM/m6BtISDLunJTa8RuYvb30exYzju35htPDs/l
EjMaIJ53TuV/eZ3V2MzaI3xosZ3T7ptpj8U7lYO1VO0ndxlyZrY2oUN6JdrGn89XV7aDM1MdS3jQ
a7qMDPtbxWgHg/WmkLR/3SrKN20dwJQepoZAXNBPKAinUBvrmUDobdW25jtX4Y13Bx+KbReZvER4
nr4NW936bWq0x4GwNZBu1nMzd1+HwHyJ6nAt5vlM+c5776u3vm1WO4f3Idmw9vcb44cLnzdgnby6
OTqDC5CjaSUkY5c4QAsYdu1afA/oJmDJXEL0+mAsyya+IG/SW23Vn+KlBPnLz9d3Q8pSDHsUH6fr
EvMhlFPVMZwXhsZYVptw8vx3zvrPJx0ygOQ19L0gQNP+89U3qrgd2loey9FOHpleqAfAwuIvn0mI
YNbm5grYQiwZJD89UjXSbpjaw7Hs3PYVeFN+Pnt5886ZLJ/05/uYg2Dw5tlFnM9S8fNBAJLWhieG
ozYH+77Rsz5EBEFCOeq9snznwfxeu5weDGEu1lxOh1XppFyYBKxTN6GBVaTEgriBG98mo5c+OWoc
4fKSyLW2m8x5NKOyO4zsZD5Plg2JwmRGaWP/3Bh+H0brpmnGQ0FJUqwGPeU5UEEFVfDX99Gfmhd8
52B3MSvQM2HB/tMy4nnR5EQ2CqNxwfANnTVvzLBPLzxPIDQLlIeZ24E75OClpJ27Enqa9rFip/cX
b4Tlk7B5ABcf0schQenna5Q7Y8EQeDoKJARrStOcXnxqvnNxTm+EZZeK2wibLUsaXayTTcrEEN/Q
cXccqhbVyJANV4IAN9A52e9hRf+257DIZn665b4fadkLU9UI9gYnR+ra0hk0d0GJOvUWxTB6ksAl
lROhprPDIk805iT8M6LtbtuqT25gphlfdSjBoPtyfnjnMi9P0Y/35MmnOXWIQVKOhV3rY+oCkuOd
Ut1Ie+huCOq7koYrtjKeksdC4B7vpvm8iWtcmcFo7X0R29/9+KA2f/2RlvP/1Sc6eUoQ88Ibi9oj
bW2mjqy4X6JCFbcD7oBVlKOp0ZbrbUmxQm7RwHz89dFPl7bl+8BsjR/Cti3I+8vV+2E9RyMUdKmn
jkB+h3WAsHoN5r585yDijVNc1puQQgFplbn8+Q8HiXpDtkRvHcu8s27tTvk7hBhgWzyxtYDRPP/6
lP5UnCzn5DDyxy+2dBWCk35PQbLRHGp5VCoAbTUOtn1Zqmm+D0LEs3zDwOTWtlnHVArYqbOxJVGA
8RscR8dCn/vOk/bmA+ChOFum74KYtJM118kqZt+FYgcThwD9S5p7KY66Zh1lxkcWOLDcbD0OYeUi
SwlFCe87MHdsFKobqHHy8zvfzukmbvl2KGEcFG6Bif3mZHlh8hXUwiHJg+D0ZbCZqGcrVX6wpAj4
2bqrwuGqlpOS25HeEPLdWlfWxpWIMlHNYnY2YCEzhXEDYANGj/AapAECFaMwrf7cLWX+9Z1PvDwB
p08ISzOLIssh1c7JCsLLw6xJSj0SEBnPkC9cDAHkRAZctQF3Fr4EbdDaiFUi16Ey9U3nxQATZuTI
KDIYPb3zrnjrmVla3ZjLCK/4k5enLboRFmVztAw5p+umM9GYWEXX///cOMgK4dAKn+pDnDw2ReBU
0P6W83aW/BrW8wzoo1NQW+VVgJm+rA+VrNGQMIebJbCvHLxQI53imEaxBPlHdvNfbaZy+2CcYitI
qJS77FR/fpaRpcT2HIRXRHSEBMa6xS05BsmnFB3s/a+v+xtfc+iyqfdopbJ9Ol2qIXW7sLCMq3ry
xwNeO7Edc2lc/vogbyxNNB8dRyB0ZCLjLu+LH5Ymn9oc21lw1eBV2OMa6jYVTeTbPG/ABIV9Vex/
fbw36gy0oohMLeowm5r15IDVTHhTO/QEjNvqo9k22sVWNFTNCpqMC9opmWFaqDmEzRxmPeFfjjVM
X6p+4cv/+qOw+pw+WJRmTKEWSxrGNCYnP58826lk7LrmykHkziSUyNt46zB9+Di2c/jRc/TwiBOX
GUWSF3p8dQn9NpFVSq1uRhpaiAxjpPZXBFBEqP9Dv2K+GSVhd4CNStyZbdWz8cE0lD+fT7Iwz5Gq
o60OO8132xEMhPhpLmNY7IDsjtbc5Pcy8+QrUwKXAAM0hw1BIgHUEn+u3BJ5iZGQKlD6xktXdflt
n2K9QardyFcN6vtYD+P06gl471vEEQoKS1r4+3FCVHGIS4hhV1r0xFrLzitfJ41Pea1pkWab2im7
O+VabbQm15GUHquzo25nInOa1rNt51/QjkNeGHrLuJNM9Kt1b6sKxTjlyyHP6uG5IfU93wAGJEai
zvNCbvzecT5ZTkzaQo/yljHtPAdwJp1arjk46num/VV3PmZh1zFEd7q9rphhWQhaE/IhkHSVdH7I
c1UmgXqh1WwHctxrxAuo4tNXnZsI8TFN9C5iPpe3CjvPqdpBBjKmdR22IFUWrh6sjh7gMoJz7BVA
gsGsQA5DetAF+9YVtncV4bAC+ROOS+ZNZ4TjTVj1wZkTKf566IJO2Su8598I/DNRrTmEuxN1BvMF
NnI8yJW5LM9gTIcyXkUBJMbSkTmvWC0gxOoaozkaq2LkAuZF7cEPZPV/1NlQdBt4/fmD3Xttt1kS
tcWqJgAG6O6wgNQkmky5dbDgZwtnDG3fHMbtLWHNvDyBhti3YkAqeHTV6LMGRr0oUdAoq9jOquva
vcXFfc4zFUNMthOIwKhjq2id2Zqh5BKdDFE0TK2vUHZi9kHG+AkvZjGTUgGv6QzfVftag32cjzKd
qnKNyksXa0x79b1Gd6Y2EwY0VJAM5C18G5Z3QyR9fhfPkjvInAqpVp1s0JBCQvPDdd2GpGMwIOWu
DqNGmWtHBWi1APpk464m2A9+YOv0sC4bGqwIqickiaDwpxBaRlS226Q0XOfSLiACA4DJ4s+uTsho
iZ3Kv6/FND44ky3KnYvXoN8xBgODMmZj/mCOKuD9CIEM6W+q+ps+Gvpbq2Zch6WsTsptCqrpi8jH
xtq1fWgTvJz2F77nNGdOgRq1GHpSn2PSbg6Rx49ZAz6EJTc02SPKX8SzUdcuZKDKukQaa1xIESfV
yidEHm1a0HTiUBuVftBdmF6PeiHYpUkqB2R6nX7SZlA5a3tMSCfq5sFlDUF3GG8azBvd76/U/4ga
/kb374fVf/NZf/6vr5VO9XT8XH79+9/uBgAfVIq//7/Dl7///g9+VzM45m+8kkwc2d7vugTeSX94
IghaZcZEDq9lBg6SEg7yh5bBIE6VLTvlPLUATTH+65+mCMMGDsBPY06w7PmoX/6SK8L1T/ZImHoF
HQS6z/grEFucKhpq9PO46/17nSeIClLSi1ZmHIUH2Qztk21rhHWhKI6JCOrbap6Cq8HyxheTwnvd
Z4j1/KTMNzFvn2Or+/HZJroD6LppP3i10+w6pD4H9IkZmmLrwSB74tEa4mQ9Jiq+hYE/X7ioSrfJ
ZCBkd/p4IjWP31dZrg94NX2IbLq4dNIkOC91hNFMF6kT7zKj7ZDjIvDZSgLjPuaBBJiYJQmQuLTy
vU9eaVFvxO5sC8LMHHVt00C8yKSHopk3ankuOiK7Vq0U2if2sJmDXSkcn4jDIsxbHBIKJBPB9nvT
NVHO0/kBtulpt7ktnUokB2123ZMSC7NQupN7Ww65f8ZHUVcEXwCXrSPrxoXAje5piTMDJHYglQ/r
Wl5pC4WYOS6h6PFGN9Y5Wq6K9LIUVFdiXmSutSnNZrwZ/I+h091odvFTRsaBkBIl2ifsHsMtGspz
lGwvqOsuFzxuVF7gET4fev3ol+bag0hME8jn9dFCs4y+GFHYn8t2+NjUUXnomt4mOx0FnZ8z1nIU
ALVMvNhL5oDScLvr4DpI3PsxlM3W7cm5kMOEKDqJX7IMaRVJDa+enRHX5vnjZ7PUX1BU4HhDZfo8
euo5leFhsI3zso0xHcRRccdKi1tBjvWXyhT38Oq+YTR9DLBMs+jtkdRs87bdqQibTYVfeCdt5bJX
c7D5Yn0gNjKq213WBM1+IqZi2xrunWjKh7a05GVmD589B0EpJPi9BD6rm67bDEtkRI+p275wSOIh
dCZ9UBlpWcjkEeLDeSBcKhrAjNdAMaVtrNgmoLszkhFtiShAe8u8PvOMcpP23UE6Onsa3Gjh1op1
Diqt6D9SQorui5F2gHn9TVw9S093EDYZj6xUufADp0ARU9Fg6SQetIVNmrS8Tj2vxYfqoVBktY4m
sptCA/366CAYv7Rkpj6jaq9uVB+LbeB0ANXx4ubIGC3UvHrEo0Q+/CZNVPlkLBC/ZWLLcF9DW+6O
uC/5nR/e+Bny/mFSe0SGH3BGbVunvHMAxJWxfZ/NvCIKHIPabm470ml33qjwi4e5uugcnCCFmz6D
G4f3TxZqwItsxdTyXOGh2nZNd1ktMYRNl17i1C5X5CtM60ULm9Plxe0woFquzF2CHJbGRGuez1RO
69yO6w26HlzRvWGuKCz4xZ19lMmNf1ba6hoQKVYSRFaXlTm6kPGLS4NG6qqs2nKtDMJ7fANya1J2
iKvr+L5M0uAAyth+MEovvkU7REsz56tETjUBMIdSRrZR96VI4w8EkR+M4htdTuuhCGa5LaUwnirh
qoMlwz0xgB8aOBE7DLMsT461z0scSCIg223k+6DfSuRK1uDPFO2wiRRmTkXRs561qVBnBh2YY8fd
u2MU7KxqgG4LGfnFwm6765KhRx4w28/TGN7FebWPjAXb1mT7pBpfqJ9voXW69CqA3mUbkqP1veoB
v04luLPJDLB/lBEpf25MszQj59ifN6r0saBF3mvSAyokyqNIkqe4Ua/u1OUveaX2WcsLvx3sxZCz
jkoXsBvGc77/69TtjpXl3RmGatam0VMjuN1+DEx2TTyOZljvU6KIa5trkA7jJu8J7avagqzFyDtm
ftHccDrkStRzeizBk20zKwOv53YDbA3nPNZTjHFh2IN58vdukiI9mjc1WonnMLUHrjg70Addwf5V
BAnuYCQy1RIp803K3kdk4R8y6Z7hAHY2jnj2g6BcDVbgEkVopw6Audx3PyS8P28cLPiPzdCxqgfx
i5UCPieMiy9uEkscoVzVs0+gVxp7a7wk7iv7sA1LT4DHXXvGoQkpw50xMS4csze7z7Q7ygvX6vRL
PRI+CD/T814r26hc9MDugAg4hUSCrNiUG1y3/lkKNvRIeFcekOJXW49d7sv16GYGpP0lNS3MuiO8
bjZloo2cm7FFMqdbcLKs3OEuNqb2MIBTvEDcjLFcOkiR61AVxxbi3W7AtLc28oHQbU+Zm8wgIWRE
ew6yLU33mMems5HhzYcmRhVILhXq+H0L7L8p9/UIM5HBcrWHjojjuGcJZPfWH/p62DPK/sa0Ql44
I+jPmBjFfqVGbG+pJEo5gI65w4kU7XzORYX9fNGW0rpRWKhjMfAVcA79KJ70OAx8oLS5m5VHVqn6
3M9Zuov6xn80uinajYTjbbSJj7KO1QCdXkVbcgDEU2zm9WeD2MGHOPDT7ci+/Yp9TfaEfS0hr3zJ
yXPS+HzI6uQ8h1d/NIp2ujXSoHlOJ8wJq4RShLfnFESH3C3BfA5a3Gm4WZclRpQnJmLVSwL38z4d
cVqbYlQ4xSNzx5QsumE2UJB3vPgHrGl+/V78/acOpqyldvz34t57AjuT//p/39r09aQa5p/9UQ0H
v5kmHSE/oHJdVG+0xH+vhlH2urRd0RHaTM7om/6jFLbt3+id25SmNHVgUISUyWo50t//xszgtxA9
IPIR00RGsvy4//nvn6Ynv7u2/2Xq/lHBaXkLL+/HbqiAnMXohqE7fCa6Y6eTG0oNL/B61pBUQFje
xAvu37ML5cMz8XVHcesCsO2NSvmX4FHmXBI8N/og+rEQMriFfuFeirKT5aZt2rFeO647gTF3oMYe
XczHwe0gHXK1QLroOLrLXbftL6vMLNiLm03Y7udSZGc5QShwlYfGIgjBqrok3KTCHfp72Ml2VIIC
rhz8r4Y9U+Jq+smfC8vyBxvYgx1bwQarRnxbdWoeN15IIMonU+W6CdchZx2fkT8TeN5qRso8XtOQ
Gxmp0wOK+u3QEgnxOPgNpHkJinBcj3BGi2vCzWDS5xWUzXvTNrz8DpcklGscN/6tF1fCvPU64Qbn
opYKw+1Y+zBFrbHsieIi12Bf9G0fPGB6qD1FORUA1wr7oSpeyljzEtRBOMzuxtZRTb61SPvwqq81
+adOP/uYmTGbe4Se6NKno4lTaB7ioxXILkjXnF49PXs6NObzYZS6+YrMN5TFSve1Sj8XCelFm3Au
yWFese7THFh5U6XsfZ5QbNwCY83aT5SxqTqmwgjIVyXPxDiUjZMF34JO0Z+xunpWX6cc/gLWOCcn
03wpcRzDhlAdWEWM4lhXDv7edkyhHGkx1/M+i7kk30YT1ys7khl+Q1RbNZdNlnT3RiZPDSFb1eAi
P1xPTiZ4Qeoej00C7kFiiTpkyM+65e+3hbqmBV47xz4EzPDR6EK0o+B70m6EX1NgifjkjpaKPs52
MsonqYe6vsE2S1x5KM9mlT78L3Vnttw2km7rV+kHOKjAPEScKxKcJFGzLMk3CMmSMAOZSEyJp98f
XdXdtnbtcteJOBe7LzrC5YEiCST+Ya1vsbFwz8vJKakQ6KzSKYLAUAZPrvbFG0lYybw2xvGJSkPE
CYPH7xfuTUZYHSGUcxpnCDyJRcaJ0SG/SBlSzfhOrwvwIM6jwzhneJZ2WU3nnk2cpGc6+WTGKgcp
tAoH4Q5hHAxj4zFTw+MNZYd0F1zf4JShNi03idGLLV+qgXsTTZoJWZEFS+xE0NWVV/LjzBYinHUE
dedZAnEqDpGXd2TI1dGUm5flTI15PcFuSpN1CqOl48TPc4KALAwkwJ40vshdbtjz8uq7VtInG28u
EVBgzSJCp7KpGR8JWBmey0pTr7uU9Gs0srWzazGEbbnDkmf+qL0rxOBAJ3dtSUA63CGss1XW+Wem
hRVyTbc19reGWErMMrgg7YoFbMvsl+a6dY2nfNRqfNVoH6e3EId+eICUZXh7gxC8/EiOYGt/dCbP
xi3kkTw58ycJWiTDVwN/Y3aGqr/qlGiJjjBUfes6Lv1Kr2UCQ6Uj7RIxjCrW7qA6E1t84M70dyP5
TIM22mdjzGQWFyCLQF4OHB2XgnhF7Is+FuEl4kNlSm5gl4/KktilBjPNFm2lgZWHQnkdBT1pgmnY
emubEEu57gajuCg19IJTSGzpnCdLXy97HrxuRrIm1qiVKaDsb+yprZ+whGGn111UnpNCN163GmpU
7BSFP1AGu+ToVI7XPA12vbwnreufE6yxrIEMTm9kA0HLbSf/ts7CpyXx9C3ph65zyHnTGNSzxNhO
tiqJZkKklJgLQSKz5PzkByHABBh3ewhkbu0QVeLmRXDA4MxQ6nkmLcODoGPk39JkMh6h46RX/QlI
Uvoq31Ta0bdeE5IRYfrOTiaDvmjsqr5PyYG6UU3p2GdJoD4o2vtuleSNC41kEQiFovYBbEKISba3
7I/Rtip0nCAwiJsBwtMteTBt6rC37nFswlH3mpF1ae8ET0HF5BXwPxN66O0+2RZ1UZ0NfhesEyho
X1xKUrD8icVkvq4AtNitXV6wdQyyeLSJ7smIAdwQfhyWGwvLO9nTypnfh2586OHTg7GexuaJzkze
cwLgtrVcI+kIETPKw4Bu5i2sxugyVxi4Q6/Bxd3Y+ggAI/k6ZdliXVTkfWP5qoBAhfZUXMEAD274
mOeDX0flVyUG2NZWSyE5hrwpkpZNt6MvTvGIkdpnkzhuWYIa3u8e0VKB/hbgNOQuGF33tjJCn1Mx
yJ6AvI3HdMTHCNGLdKBMdc/YTQesgT5InTnIb4XrqI2sZpTQAaFPYQZcwhH3ZjnLy8mNpuRKM3ne
d4W2wCjVtF9U2TjpcNfw636f2z00ZzPp5H7QjUmgm+k9dFb+6krRnFlzeoGnGbMzgRn9F0sI8HYM
+Y6BS/6TDqt7sSxLrC3CyodugYTdtpTEeXLRt8ybPJYwN0OFtS5aTqWAI+z6OU9UcAZL07hlIlbG
fdO2Vya6t9gujZSuiEhpWZMYyPTL+KgWZjFrIN5kMwqjdW+A0MnyIKBIr5iM+/6aIN10a5hFflEt
w0eaF6TU5GwsZfKcWPZ1MJXqzpXS2BR55z5KA5mNkwvkQv2xs+RwKLJT8LLR1uZHUkLJ67rs3O0Y
nFvSzb4YhgnRIVXx3NTugQADygWlzmRE216bIweLQ9bPGlcgbD/CaJP7GQzKliffG2I+oPZ+wLhM
1MOONJj2HBTctmm6QsajqpiECbsryc0QJmHeeX/VKHc+p8gJ9xyo0UW9FDRPdep9oQwy/K+yhX72
Nvsa+YBZNfK2rAiHXwm0gTGoAOT/SZH0j2SKOM5Z17fzvRe20KxHYNhCxEHaoZ8D+lfKfZ1SlNxa
izkFzxVG59csrCG+K4KQ9nkxNDFdhBkbwvoQ6ZDrLYdc/V7yyL+kvX+sWqN4rruM47mVyzoPSH4b
EpXSR4kx3yc9mQqjmS8Mmzw2/2ir7VUTmPJY4dVeI3US2yBilzTrubyohQ6BjYyG3hSG4+344Qcc
pVmVbltKzS8z5APjUInTqT1YKUOnwcrx1Qad1t9oWE/m0BH9wJXrJnKHTVF+8+bG3tCLslezpurr
mBTEiPSmP8aJT+zFqjPsaFuoQG1OwembRIgruyhgPrhhkKxdTESxwUxIrzrLJQiiz/l50qJfQ6S7
8MgBSrewjpuL7xk8UaObXWuPLUkoRmBtDWsi+LQ0DHtF5VzBeFOcp8i5UiLPFnvYqNGZUDOEHSDj
WbgrRoPTW1SUzV1T5s1ziFflSRuji88462/nyAOrkgaL3I6QeR7DTvX7cSyb7Ty0b0sdmAThEp6W
Fib7Zaupjy3KsS1AmOqtnmxnNwAu2Wfl5K9khIfDZg151Y0kInk+Gx6Vqvx2nNxmrUg82AIeqR/A
HyxnHnqexywQD1UOSQesi7kDizW+254U67kK3luuhh0ucbVGk2KsRIbemczwW8oExcM0d2uCgyIP
Z6AMr22AMIdiCdJjh9SUwm5OedaaybFs1XteeYWx5vqPYhYA8rbj23TOlEKkwoatfnSdmlhwjOK7
sa2yVygN/j7TITecYhj4oLym2rkKUEI7De5XQC4V880aNhCdCH5kYybTpJ8F5Sm+6uzKnboBTXZR
kpCF/4I5a196jORMnPrBMJOv7BX2R5N7w6FaqC8YCJjk0gU167IyD1igeSUjf6g91bCxofAeBPRJ
i6lQQ81g2O6B8WJXbJo6hMgn0y4xzsJwAWKSMFnYqT6xH2pSISIuTsFAIExPOBIMGE/AW70Pz9fV
K4br6ZgDPYmDxe2+arux4wXjP8EEBd61VU+QxAvOz/rMAqMPpibBYKQXoHupk4hYGp0cb+oqyLJ4
IkiQkk6ROj+5l2M9dzsylqNNjU7+NrBsD5mmxbWtGk00RNWODehQ2DnkesgTN6TJz3x7MRnzmh1X
otMFTUAuXTGUR2IiBxjcNTE98wQIrTNGWN9sQbzYtSsWrEG2XGB9Ccxjy7VdxY22O94SAkyiiqRD
J8gVO10SsVXez8tkJrGB+1qczxDu9pkMnVuJl3ov29ItzsYuDwgI91z1MAmWEaupOCUWKJcIuyGw
mFUrpCnz46D0ESNqCyXBKIlMUpWZ7XXWOBtKGO/aQSi2k6nrM7ifTAddTztchxzDB1eXxQV4yPQ1
UDW5DamZ2sGmhFK0mVyPIXapfQ6tMidYKI/YeYIEqbrl3GtBXq3Aq40MWofy2ShCisDK7+7TWXEr
ttSNq4xV6Ycb9jXTwKQ4GJxyjylRlq9jYeUbyJPjU9eq5mpwOZ8sH8mz7fioZTtiMa6GZUivpn4k
4lvYbfUlcYpuNfKA0Xi0dXbpltGwgVDlbQova4GXWI55iakuuIxad3qxKCk3bPrdbyOb/XbdFJ4J
/KtIuquKQ5HwX+leoPpv7pswahgyppTTwoUVyEKoF7dCROZWNlV1rs3e/OqXpIs3BMoeTOZMAJTk
kry5opexVbPyCp1uulka1rArrdUkd9g3wtj0emtX+vm3CJb1F1hEcEoMJzv2TCIgfTHUjbV01K3l
kvKC5oKITd0ExYUE4nzWK5IohMFia4Lpeib9cNExSKzHzLKSA9s2facTo3j3ezTzIJCGc6Ko8KiY
ffKNFYda9Z7KLv16Lm8tDkUePPkAtINu6Sazo4oLbFYvbSSimxyO0taeI7XxrfDg+SZBvH6dspfw
YECh9DPXTVPJO6ymyde+l/XRFh0N98QCIGPgdurbSn3pcRWTZLevErKW4XWzfF+TScPOKmFB5TNs
JrcttTbSae/UQtGCAsNqt5FTgJ7k/NZMQAudA1JJ8jMrHaq1hYCyo6Ltqi8uPENnnS48oIOmIvu5
pifk/K4tol1t9dhIAD9rv9UTBfyQEhfJ7H3hb0x+dIMytRU8aAmCWznEXR0KpicU1SkjZ8be/r6n
aiJ31UZjGUNLHV+Ix3WfhllNDwJKJCr8GS/nJpVW+IWMRhegWkGkFuseEZ2jp86JbmmDKNoXkhp/
iurSOaC/kPPWpMdTO0rlt0qNQZyYaroeGxcW1ijDDzMsxmdFWps6n5dwKK5aMMGnEcDMcqSvdLUq
uvJVed083xdjyY072wQEl0SRP0aJ9vdqdtUdg4+ESN0Z8QlIF2KjHE+WwZpwe72f5o4YBrP2iEOs
TSeqYzvV7JUK3TVnpJDhbZxIYrpohsYsNgR3RyVgMsfZkn8YEjIqvTc/NeUuwQ0ykT9ENU6i91Ku
pyAx4hJp4rt/msUCr7I3cxTU01phlSm3tKfLtOEat9yD8FlNgn+19QWDHUK12FvV90RJUKGAfTRS
thwWsAlTyIe5c3MAJD2LnvwUPhXUef1t6C3vTGXwlIbAv8uTYYy7YTK+maomiVNDYqoXZ74jVsu9
oEB1YuZTUNJqG3tQkRc3VrU0O3tynFXYNcFxMNz5Luib8pJ3SiNm1OWzz1HPRiXVHQClmphK13LK
Sx2Cuai7RWx4rhYkxITEPy6e1kfZQ6FYRYwZk3Vb5GzQ2q649YF0ovNtgFhk2rXNNS1Xde2TI6PW
MwRe82gFCZNB5ITaoRiYnYBk6mwxb7sqGpm7yV5X50w70jAucxuwUT4PrOAoIAznjoCYNr02EjHQ
t3FlTXW+ssvM9d/dehma1yEF77stvU72VYyNFRxr58ul/QJAyg/h9pT40yFol3Py1HtDCJ5rlH5i
7Ox6zIYI6UuTpbuqCErvWtGMuwd4YGS7Fqz06hj7bZScZzZk7g1Z1Lxq1nvBBfCg8GMqQO1+nUOV
kGfHyH/UG3B8fncxJnVwTefgwtyNJp88XF3k6uC2YRFus4Fg4GNCX5vcwKpPyNeia5gO6EvbYrsA
pmP9mtbeW0OvLAkOKgpkpzyZV7nT1AXOxIDOdl6JwoWpqz07sSCYBfw+DDjTOdGORbUvrNEYNrw2
HGLQgdYmHcYe7knWA/+ueczcyikYl21e2jVZfdxN3pHtes/ioyy1uyd/w8n2zIfIzKtw4gw7YMZM
JFfLsFjJrRF6vLgyCC+KQYe76Y5JoR5JQVR1f03gFgQ9hxgDvSugXBrbMjObek8km2FcQ6KMavLX
HYwRvlZ2u49caL4XlTk3FMm0UeYDs3SfY7cpBhhRXUEacImi17iG0crrLv3CoPb/qECHqAqCZIVw
RV9AKWqojt2XCA3fmTKTaCHmCOlgHCaqvWDdNC/rOht1yIaX3mptTJZJZLVX+9dqrqeLZPAZMSc2
sz/J7Ul3Uu0XN9n5k9FRIPXkSiHfqncYqO11T4Y9dT+p0FCJ083YmckDYww4sGYXHAamh4e6tK1z
Xy/dIRmwcyU2XXwJjHyTQfDye9Kqw2F4SttoQExnyyPz1+Deg6N0NVaUF0jQgnFC02hOyJyaN5ng
zQ/rntcKSZqvZ8KRo7NcKMB+fbIafdSLXjS2G6quijjIJkJzQQTMUmJizHomWlmVPXYLFcdYCEgR
0lDrqTeAN7kLyWAA9XYZCbj7YOxohV1KsIYMCpLs4XQH/qYP0QALb5m2SW2CfmbLvGEwbl17Sibr
0U4dlF+jyJKDp5B+rnLbLBmqcIBr1D6bsLHyFxIrw9PanRu9ZBEVrYNsdMzj0i3shavg3BhVui+c
tt64IP/RRFS3ioD63K8CrMwc8TdpmFi7EVjuwWfJf8i0sO/70hcfGtnhpaIp64C81dU1eX08uySx
aySiD0drGOSza7LHM5VdHajxoTcJXu4r4kD6Jq85xdkW7nmay/kjbCK2v57ixiaoFRCbsPxXoJgX
4zJXX6qxTx9HYfgw90TwzUmK4NWsc0aWfLBPgaLuGFWW3yHQgA09W+OlZVV607EiAjcpmk2N7IdJ
/0gospF2W7MNyVwWUL3aCNFIb0mTQ0wCmtd2lN4agy/2ys/f3bIhNFPqK4eBIpjH4AEYuYit0uCo
lrnJIHQk9XpOPpDWFodTtCp4jBBePcNxQgXftHB8ZsyQHpbFexx8B8I9tvg4m6jWjV4m52PQieug
nl8o6Q0SykZGHtx4q9Yr0+s81CHsJ8axcRAMN9Rgr8R2N8QCE/8OPfm6Yn2zokiZtmj1mqelLbtm
U7lWvxG5kHcA7omaJ1qsul1afWMNS0LTNpibxZjEoR5SI4Z8OqPaNK0YuaK1bpzyrkCouEpk1HUx
8G1qy0yJl7GEHd07YOv0AyauPQAUth19+2QEXXte1JDbLTPds2DdZ4UzPTfWvBzzQZ8l87hsfMcl
eDIT7o706f58nLv2WDfhfGZ5jHsm6toD8hj6HpHN8M49axdha7vMp36bwnx7lxGqTUwO9mkEHILw
k/5wCJzuW96xvpIMuc4C6AnrcG730C4l4tWo2pqSeqtwox1toxurMtXx6KfT2lb+E2fo+DwIwt2r
MTmQMjCu0fD442aQbsB2oFB7ImjOdEVWOIytiukiqiyGsBY41d4enSssYIQyZg6gATootzmjc2sI
D+R+mXYkUufnTpL4l47PZSuWfN5HTk1W6Vg9CrPgmdolFhwf1JfMZ+qY9VKD/xkJrq47MLte89Cl
/lPacWWWeT/HqIU4vgPrsSbhYM2XderYCmKU80ozDctVmG/oYB+tykL2mhFEfRKZKNevd9QC9WbM
G+/CbQbjLUpmwupPUFIxBThBsvZBlHyl88C6a20xx0O2o+wzH6IoMxaZPkJ0o/abB0XeOgbxpSwk
eFa/fh7ZH6KU0jNp5XhDRcGyjcax8G4cpaZdj711ARUuTg8Cnb7RiFJr2HC45pKzkXOQTOulTcXZ
xOwXeUVzMZSJ/GIhQ1qTZxiuimTmpgxlsw+sPOUZERjzxkw9fz+kw45uJqct7nuo5L6pp00z5RdD
7Q9nDAc5wzMCKJpK3WgkZed8h8079LWEAUNDk2Lm2YM7DOpiKqryPmspNlAVzw1vrajZLzAc/oC+
GMQt4rkHW5t5PLhlyNCE1VFcV9mE5cYZeL+WMbnHjnjQ5hC43teZGfLBiETrgoDIVL+ZA2xgEXIC
CsPBvvNZHsZoB18z24iWeDC6pNgk45Q7MdBDE3Rc4/rtbkLfi7q86x8TJqnnreZhmYeZuGG73cA9
y8mePI3S0ARPgFmz3HhhgEERbZQ7Wh7raEOWflgS8oodLAowPfO3UHtpzFDqxmqim/5EdzxVij6Y
u3KJC7mkMfghBtklRAi3QPWItqdsqEGkHZso8vKiN1Y164hkg9pbkvBIfy+QJ1YF+h4h+lWHonFT
+F629tikUdXW9tXI7pUBkKu2Yz4wFZodKJUQ2dkyd2LaksHCGVRU9rgVWpOubFbmvnGxl6rIqt6H
pTkrwN8xeTf1ea4s44rz2t9pzaOZYtWIuzAx733X6YEIY834QWBw/btP6ceV/SenpQ9wBj4LwjwX
w4zlfqbOyDqdDKdB6lPaI8orKt8Tgo7iPPiFX+hnvwzqWAejLSYW60RfOVlzfnZzJJOH5CipQdqT
JSTPaj+353PtLZYZ//U7+tl3jjkTFQQQJyzKlunhAPrkuU5CPRWiJkjDYZtKUNEY9MWK7UryPLbU
jnHEh0qUqBdl91bqe+Pur1/+kxn/++vjCHKANAU4o7Du/PxGJxlGSetH+SZvDLc6hbLTlnk5wgU3
wyq1DY0gEk/oJ4rxaA6VdW0ugkmDK70kZqFukMoeCTM6YgRU3u+mmr+lrLlvaQvr/3v6O/9C83/X
fPz7V/8ZmX/33p7k2+rzP/XTv4x85I+f7qT6/ukXm+8K8JvhvdO374rV6z+VJ6c/+Z/+5h+a8Xst
0JF/a4eG1IPbd4YOzU9y8tO39Be6m/y9617+cfHeNrj/3r//XN9V6Ke/9k+mnglL32b+4IIXwc59
Unn/LrwxwO05JnrsyAfuBpLqdG3/Ib6JfkOBTjIa5A9wBN9lOX9IbxDe2NhHI9yOmNApkv4WVO/T
bcw9HKLg8Sg0gI3w8326uzrdN3WyhIeBncyLxpmjV2U/9K8WO4nDDx/Nn5wYP9/IsIaw/J1s+g70
EdIsndOP8oMnTeHzk1LOB2Yi1PsYt1aM6MK/dVr880VAGsC5RVdvfno/trBlT1FxoE5eYrKCpo1R
SP2LF/mTD43kT4/ds4uUync/vcg8OIhY6+nAO0Z/DYJ339rOdDO7MvmFzfzzZ+ZxEnkuqZ/0mRyz
0aczCaHclCVEpxSIo1omN8DRUdli0vl7X83vLwMhAPoqy1/n0xvqgZkCvxaHPOmd+yHDMIaHq/+F
R/D0j/zod+XzQvJNEoXvnR4Zn3EuBRvZWU+09PWkd8PU87RzlM+whPbUPGhHyF/Qh/77h4eqDHAT
VDlmp759sl/8cMHZilJ9CJw94Vv1usdui8e3Czd//dH92bvi1oZrADkG2/EnsyHajAkxuMME2S3X
7KqSlTkxJnAN6iKKgF99U3/9cgi7fn5PFeOwcTGsvVFH3tYswLb0UFKvoM+7W84RefPX787m3Pr8
pTF3xe/i8BHyUDyZmH/4DBfIU0M7N/tKT83Xln7wVQxLitSlPK1wytzSyaqsw/J69ukhYjvpIv/U
S8HiTAlQjbXrjd0qbargWdSW9uOgTaSxb5hHQeCuWv9B1bJWK6EytR/a0hxfyir3jJtutm1eVilp
/eIb+3z3eqgfPSiWvCkbyZF5ess/vKU+wiaSy4GNnvJ2QTR1hDuF7h5MRv43XbinV6JQ4hjHigoD
8NNtlZCxY1a4AJq0NzeGkwZIFvT4jtsRA0+/iPlvnkvfX4/llm0BW/FwwP78ziqpLSXSbt/k6NOZ
4+ldGM7TnoFWef/X18V/v7V4Z9AAHS76AFTIp8twLlThE7iyB8ezsMhrjbgCob7+2y9yOsF5+PHE
4Hnw6YsCfky8XtLunZkUQfRQ7Sqfamv71y/yJ1eDR4wXli7cXr77+VSyndywhqDejz37dKyC9FZp
SrKT9OQvaEt/+kq8AG4v0+Q8On2mP1x3DCpDx6ARL8Iuvyis3ti2bSM21ZQ5v0jl/JNvB3wvml5S
MT3gLZ+uO6lhRVlGvde24a6wONAGB9nwi8f5n70dzPnYJc3vZv5Pbyf3SN9SQbmfGrygk+erXYaw
8pA3g/sLNOifvh1KE0pbmo7w89vBf4vQTld7I8r1rp0csg1cNgx/fR185kdw7/BOWHGekCEU459w
Fr65tHRKxZ5N0osnKn0UwSCOU237tw1T9zeLnIqv/w8vyaiPAuI0Ef/MeMvo1/E2F3uw5tmawINm
C1as3vudbvZa94JVjVH/Km2aUovr7OfnMLWoA4uP/Qiaiu9H/g/XIROzPiUrYIeFLg03oz+Z31Sb
I5tU3GzYa0q8ukWP6RdLu+ifHQK4X0ng8ZoVWX2KlSAV5SXbiumKyIBFrxK/7c782e/QsIYFTCGO
IDIx+PmLFaPRZDsS/RBuslJFxOl0Edk0kjDJ4EZltnvplUE3XBdjO0Ker5pS3SIThDdGRqMZxNWC
qogAE5voQVQQY/biFVZjIoJ2cYOzqfXdtS/tBI+hVXyQFCLVGas5ts+IINp7lBhCbEdbmewyymlv
Lv3JoTRn5tG0B0QWSvJhrAOrns4cewnkymLTkG5UjSTbYl2bo/FV4WWLxeaZZISEtE9rtA/NXCYf
0vWUu5vLXj9V2CX7mHkJ+EICitJ3WC0NRqWB9Bi2f0G5TdMTwy5HUHoRtpjHV3aQjJB3mnnwY5Ig
pNxHQmI5ErKLunWaBYovJCgJdkil5hCXxainuGRJ6GEQC8hRL9CP2us29KaMxcviPqGxwfBYqrH+
yBC6XXYcZ9U6cfrkTkqdmOs0T8SWYTDaeYMEvjdCWvFzVMofn83UEssGrNJ8VFUPBK1BZvRmaIFx
P6kVu58hqxMQ01D6z3uNoGOtpzbB9i6b3t+n0OybmLRAQmUbw8uqeCE6itwifyDCoOxfyRtZVEw+
DZsOuXTjfYEi/TYTyZRBpZrZVO/lbGgoAPZkZeNK5l54MQbsD/daYdICH9k6xyWbjI3PDr7ddeFc
WevFD8JdJ+S9b5BosQ81zzyBFB31gDf502mwTo4mpq0RVf2kb0PLAo/roBk/68Oy/KJRHn2t0toi
BmFOH6n655KRf1EShCeJrVh1Q4Ps1O8hY3mYjp5qHbYDW/AUbsWgezoZEXQGsUoFVmQuyF69anxn
YzxnVkW+E5L6lyErvDciIxFEIpMmXsMVJPgyHC65xWsPkSeWyLn6wEHGsaaqyg7ioq+zF5ZMrXUY
hZfkD8JgvQdn32dTP/WAeBlRd8Ud6acOAaz0kuhEELK264EjRa1SsjXMdZhhc2Joai7HNLDxW8la
0xuljZzjgewD5ENuZ+yohxh5D2NmfHEChHpxwqYXkMMsKxsMf68Xhg+J+JqNUc6NZA56x94TGWgW
WGi1SD41rRu0sYYZZyECU598l3ZP0hFsA62r8Esl61msmgzBEMrmZcg2/lhGX/RgEv7jSNJlkLuZ
rlh7LFR6hsdV/SAC/tYKYR+Eg4Ip2cxmKKu/lbPO76p88dRGT9zoJMcFNZEDfu1+VBrVD3LJBtvw
UgtYo07iyTZmEcd79/EfEejmlBwludck35AapxgAWFyDvOjbqtoyT0EoVCEer1eBz8o7dlt7/oa8
pp+3ImdRSbCirQmdSVLiNWXmVdOXeRSux/4WKgX5nOxkiuQC6FowrDSsdH/VMdvKjr6t+t+fwH9r
KPOfTVyuxHtz13fv7/3xRfxvGLucxon/89iFMvnl20v708Tl9Df+mLj4ISkG0Qmc6PssaE82/X9O
XPzoN1bU/GcaUR5TQUg/8+8UA0CYAag8fo+S9lSf/TFysazf+OeYQ5qRSxtOP/R3zE7f4Ts/PID5
p20LSqHJ/9vApz6DvHRuslRcfDu2bNt4W+SYXZLm3IvzUWAB5fHrk8sZNFu0z/66WcznJbSL81Gd
cBus4gmfSn0ZcxBZ0QbuhXOTw78/afs6+s5JkQXlCtXd8cTptgA8CRUeizbYWxnuxn2DKvtjRCt7
WKDveHhGW5afdb5BFhb5xz7Lz8suKFfolpfn0JVsaU8o2mBjqiUOwszZu+Qin55B04lciCS9jguE
Gxg/xy7dwsEYftHGf6pX+LiwrZ3ITHYAKoHP7Oe6GYVGkZigSmODwB3C6yZ0Hf4XshBROLFo+X2u
/f/jphrfu37o3v/BPaX+sR0gUfSMD/833F4On+H/fHvdt+nP99bpj/9+b1m/nbCktBR8Dbj1cHX/
69YyfwONC8Xi9L8QNxtZGf++t6zfrBOZjZvRPcHrbH7rX+NMixLU596iYYH7b/l/596ia/upug0A
MrrUtGyLWWJDjz39gD92WcJcAKUWH0EOT23XTJVxERSNq4/D0LIo6oKoW14E2o5LRCyRdZEpkkjX
Ux5ll4Zt1R+EIyOzxKWbXFOVJV8KvIpfs6kUDy3uFXNj24OTMriUQAqy1LSbjR+N/Utr2BKTyUQy
ycq0s1QiTpKEY5TeOFyJnsA4ljZZH6yzMDhtS123vXYqtxv2tuxMsdGGdJ6tCWnptybRnfVoDUWS
7To1RtkuLfC2Hf2wzA8RVYlJfI/ly4eGBXh0Shqz/AcccRBEhWWEW0SlE2p/UkrhegfAiop10wrL
2QST0NEqaBGwH3wMFGIHpaC1tjM76+JWuaJz132KCQ5YkutfmGlaH1NRlNAfgpZVYjkibVjNiNBe
jWJGHh6ifiQ5sGzLqxZX0I5TIs+vRzLjs3StE7K3N1E/O/WynfJu1FcdQtls5aHh6Ni6LSMCmgGK
AEio0ksudC6gGJFpMtxXlgeNJ7IRh24XulnIOnZbj+oNggaJ2pbhiwdPzd5l3qCr9LZoHHz4Oo6d
DjcBorK3iEp3XJvu1Hy4fZOeY9NhI4wpf9rIXoQVC8hyarditDwICnX65iZJpFkjE3e3iYgSz1Ht
VVa4ZVQz9KupKbo78qwib0cXD+aiAzLikLtXJlAr7GjJDlHiLWSUFYW86BfEPexJcfudhC9GtfYo
CT9OdgWxGsqeq6DTVdKtfc8YYYsUEfUargb5psZQZbsJUHGxUv0pQJJQKeqIxVTU1Uqq6AH9L5vx
VuMgIThSo4Mq0okOQsjkSVV4IdYUL+4LSJzzPJobseOOxAzQJEN5J0eWuStVoo1cc3gvLZdnUF1G
aA0ebXwb7Tn5r4oSyVPVjBp4Ch58ZyDNmeQHG2pnH2R67XRp/YbOQI2xvYCzjRV7c7hVYZdWm94X
/uWSy/x9ycOCWrbJ2xtYf7mDIm1pXysS6M7TjEi2TXIKdY2d2usp5GTVPM2e3b8WiEdJGsvq4N0e
c7RqeomK1zQqsmus6XXOIGNCuo/jDnuOnZ08D6PwNSi1ccAZWQg3d/Cl+elhLFM26iuzKYpzQlkz
E+d+txjrDIf7ld14LmiuGSgJweP9hFOALWtFkAqIazPLkDoa80z7kGtnLZyebB2Waqe2BPHVVycy
0Fz3PcajGd1azybf7V4xrdXuysVdFhcmEKqVDuqAlgSnRr2JSI/01yGsBSNerIIfFeK/f+cUGONh
Wov+tYM+KDcBQa/WFk9gt4vmMfNOqoDA24WT2dnojE1LrZOEiI//ou5MluNGti37LzXHNfTNoCaB
aBDBCJJiJ4kTGKkGnQNwAI7262tBmfWeyKsrWQ6eWdUkLdNkyohA4378nL3X3kxKaY8IZRpkp7if
vgmaNM0eM2vSnpdFZ35YGRZiz6Cayg9EKqQXW0it2uaLyL9NqV08piJIcVHw3LcbesjlXTJ3KMA6
ObuHJTc5nKIlEy99nzbPq5oWYyP2xDqqWFGYqyexPKFat02O04n7aBKhMm6W2l+n5k7lkktnVNqV
TYnxbcxGq9sYyeCea1TFGFSEkBi9u7RKdlJUbRd5QMjqTe0NA7lvQWsfKgyow9YapvQgHOGisqqZ
hm1+bGv/E3v9/28F9G/r581LlYiXr9+69E0J/V8VdGD+y2EfJVLG9elO6f9dQPtQBIjNWcf+OmQA
16FY+7t+Nt1/MWJhvoM/mDmPu3Kz/97jTbZ/+tEU3MyxbCZZ/6h+flsPrn3ndUrOEInsI77JDzDt
T/0rEDqzm9ILjJa8tvfdhFItSclldhdsOQkc1f1Pxc8v5pZvO4MesiYdbzuuEZioxkoUfltRVBYm
26Gqkmgm0jq0MXs/2AM69nkZ8gv+Rx12nYj/ejTfEBL+s7zirw9F9Wkgf1jJpD/EAj/9SBOGHrZz
O4lU42jnTuBWNKrVx8q//uH3rRXRfx9HfnyUTePTWen3EEPf9/KroZ0REphZRIJifg4WW9uS3mJv
iM8s9i37B7JWj8Ts9d9SXx8ff3953328z48EgEuj36D5slLi315ehwV/FI7fRsydCRIWpbVXADZv
QRuuvYsapZSvUpJS0FG/VpbfHX7/+e+iNjh+gYIjosbmSjDL5cF++wXwiDsobo0mivv1JheT+dh3
WvZMZmu5TedsGTdxm9pXjJa3iWj6Q1NWjgoT/LMZY5zOuPfcfjr4Rj9+GmcL19fvv+C75/3H9zN5
cRC/MNOh6H77/bKauCol9CZqfIKaBXl0244Y3sgXw7RTSaX9od3+DjT944IwOvdxO8Dk0G3n3QOv
tcpXxDp2EdGQOqu10Zs41GcWi52OQ/wurZv8Dm/EllDLGDs18Ig1XXo+TyBC1e73v9589/qB1rbo
ja8rjmEZxnr2flPQl71HKiu65Yg2rr1sZJsgiR0oSE4Nx4BpY7Vpfh5kUH/KevmV5rE6dFjQdh2I
LbqWsZ/eWUusP9PJQRVnTS0NwMrK7KdE9fJI6iedqUR6xhBOysAZNPq8cDXry7msGnAUqT+K0EyE
CV2nji/0ivU/zAGs9Q7+9Ab++InQ/zjh/ngP37+BUmHdz6qsjBw5+gZEkKaztkrJ6VG0ax/Ok9NT
jSVZJwXdCK51IYt9I8rk3CIeOxSxo451GXevlLPa7aImcS+cXn+eAkwq85CL+7ww5GcAAvHR6/r8
q2UIrKX0wl/6RQsoJioFAbdBvflkdx3Ou65aOmYfA57oJBD3v7+jb8c5tGW4oQzLmSW7KK0ASL29
odpA9BTODjTtPSGnLuLBsJsdLfz9p7x/a/gUjpvsOIaFioZN4+2noPfGWsldiLyiTT7Rb6HUUd1x
aBfnGwypfzZ6/fGjUI0RA8hCBqR9PeD+fOzkeNGkS8vHWWWdYDLNTnwxfOTWNPxhOfjF+8DGsG6x
PDIuGVJvP4mwDgwZHZ2ccUiSi6DAe8xdXdwvGrOP3srEPViv7O73V/P9Ir1ezXVOxbRq1Yi8nyzD
0Ax0gVQoUrZKXoHc+v7OKzg+bnJkatYaPWs9gdqVnwslVnudo/3phr6dN/51hddJrQeUEz3H+ymg
NsIIHPRCRm3taYTCQ/cIO8yiM6qLMv6DuvEXTw93kg6HE7irgGT985+238FC5KkKRulS88S9DYht
h2bcO9RUG5tUKPXl99f3R9DUuyWAg6lJK4TZIxf43UuBOSkH3VjWkd40jNTtwXMU7fVaIfBT9QDr
TiuWW8NLqm2q5XGyjWs/O+NuxYM/cIjOjzVChEsVZ90r1Ir+tTTlwH49xhanb1c7x7aSn3//pX95
R+ilMkjkXSMN5e1FMksX5mC6giFhvG046Bb72BPVVZDYzcPvP+pXD72LPmlVgq6CincfVfkEWzX8
JMqhNr4YZmdc+m4aT7Rd/JNtFdVVag1u9PsP/cXvs7gdaPcgTHD2X7/UTw/BCu0tzEqrognl6R4J
ZnyZx86NKif+E6/9F+8XPKqAVjWSPlRs729/yhF4AUIDyWBkDgyJKj+XFlPTwW66Dzjw5iOyZUaV
hIw655GWxR8e+F/9Vj4dJRPAdAOxxdvf2uuLN2q48qLSTvoNvFftbMwyuOmB6/xB07b+lvePumsQ
KIoY0Ft39bcftQYdrItlGeFo7U4TPK1T5y6rYl1frCf8pF6+9eE+nbTmj7f0F9cZLYmBPJAP58l9
9xw1fiEWBoMyyhp9wEAVZ3dpM2OMmDwRX3IYu6vIhKQtJNgp755IqLZ+/1T96lH2KDhpwazClve3
eun8eBh8R8JmxPyaMKw4jirWoUd0H8pEM5x1/vSnmu4Xt5cVk3gkzmfkN3vviijfAt/VdCye+NKC
61gbqOg8sylT6GZxvv/9L1wv4rsbTBt4HaUwf/c4pb29wZITkl+MtAoaarXrrGwfh+6PVeovPsRc
D2ZrEIpPoOW7qrgMrNah0caKkEyM5Q2pBZDQk+5PEYG/uHKMg+hR88Tyq95fOdEtgyaxBUWT29hP
BfHaiNUkiBgcwZX8w7Pxi1fDZC9du+ToS/EUvL1ybT0WwzSpNoLlah7KFGLnNkCJeVhcv7xKtUa7
jXuUEiGN5pd/fNNMm3Y5UlDoaKwAbz9ayykB1FS1kShcrAODTZOXXe/3H/KLZ98i6ISH30A89m97
OAybxoNtUUaN5vAYLhQNC8gCoKVjtu9wVoPXpXf7h+LlF5s57zqjO34ZW9X7A9QCJSml4VpGmqrs
p6qYtVt/mZoH36rzKHfLP73hPxQ0714AkhFhhUMSJ9rl/QuQOCAMxeIi9bIsHGDTPMTNJs+09Dsv
g/fIwgC/pAdF9rjIlYlZjQGZ4lmNaS5x8ua7tA1xP+Ymp4C2mr2DJpXlb+cxfXXsjNq/cBR+fMoC
tBN+E1g7K22GqG7M7oHCRX78/U37xRtg6xRDzrr30r95tzcxu+kU4Ko6MqUGJk7C9N56Tax9VJh7
/6Bc+8VnrQsjGwOOD7BO65//tOUiA5T+DM0uGl2CP5UxLvul1bpDsPYi/vHPInSXHQhdKx/5fhua
9QZJsIms7EfHo9O9KdRjH+dfnObR7z9qbX29WxFtjna0GVjxmZ69D90tkVeM+hTzchFq3WyUa430
C1y6863QnytlLgBMWgcgHtwBNp+eSctXnXiS+04bqyIUPGe3sz8sZ+XJ8tFe8HLuuCVZmNZa/fr7
b2uum8Hbx3eV6lNp065j0XPf3QSg6h3wERoi5cjsRI6WfBEegzTZMfwhfSRLXns9bR+U06CULIxY
IwXCXD4kXtrc5Auk5NTQ1Ye2VkVYepxFahCK29RV3QnAJBxOv5oOuLP6bRu75dXoZn8HIvzH7hkH
rrdLKf0CSimTiOMVJ+pw1d+tZ3nXAkIwBYZVogFDc2z7z7Fp4ovWZSXL0G6beHXHuuXrSD3AJWde
wPl6aQCW0dkrMS1PPpRLX6JP2eVygunX+gE48dTX7KfUB3+FvM2EPVgzrS8PWADlrp4XCpfJFhO+
RimsGC9fzlAuj5mR79y5aF9S25fZrtDlgq4F3IfY2IC4bUDfV0WheR/0Iq1OkGisywzQGhhbizrQ
cRLzBongUmIjJD8ubBfO7IdmVPUraqscXBHOyq1CzrzxZzvZ9EvuneKgwJprY1dDP8OAzIYjqDVT
FJtGt5saaIwhKjlxnxEy+tWXscWjmYvhm9ctdwShfNeN2oTQ5S27dDI22Qz0JZQkxnGU7pcXfWq1
o5PrZIUUtXeNI3Th9w/ywVlazJRedrHAuEQ0FLpyQyKS/ZhatPIZrqbu0Qy64dL42tIfVnXgMa5y
cZOkjYhMRGcIC6pYe2iYc32azWbFlusZDCZn0r47Zid3fqCYapHZMaszITQBKR1WfIOnUfC82lW9
Yx7lyxCWDGg02TnLTltye5v3ktQA7OzqAtgJXozbx8NL0FiFvh8GzHmTHJ+7enJeeRCwwuBhnT+3
k50dO1zq/Y5TSHHoIRIgempdshLGLr+jahaKpszwmbWz/GJMajrS1LPOohTyCYIbQiC4dBe3Qv2F
Xa4gStQf05fSjvHuDk8BYKRxU9lLgITfJsVsk2vGdNONJd74SQT4yOeFGC476LA3i0zUWAGJ0EYI
VawzODv0a72+1ZqqO2fs4B+hb5Lq3QJy8cG6HrHp6Xtgcv5lDkrIBlWt/M+urbXHpQsKHJNuwjlx
+AR7FlB1qaWn3HK+5u3g7GPGtxHhDBTkjn9vT/WLp1QZVewE92oo2gewSVbULRxCSVyZrE3dluT1
9rpdoECz0l1nuAMg9MZ85cjSfUitotnMg12caOWZx6Rx80dDM7Tdwkn2rMfowsr8gSypnASCUZ3o
17YVlLMRklMOWcI1wJrUqO3RvcRkOzHjbrhImObSPQCfeQ+fEUcieItkk6S0szeJGvp+p9CZMZIH
wQfFHaRQHPpoYQgh1w7osP3XqckKjjo2RIYqXZCBx04oq9QICacoEV2K5NwvDfQbMAGXNLWwVC4Z
86nEDYzjshiYHudG968s28Ssntn9xhgc/xnzO4t15ZO+JXHUwq0RxhFSl9Q2zmBpT/4MjmiJl4/t
NMsDUFnjW9ak1XeQxsmjprv169JAaPUAjylWzoMR9Mk+lnZ+My2xPHsVY82wKFXmhZx46tBxG/7b
G7MtskB58LMR7GBg6K+yxWcNXmQ6jYumM+sXyXNvaOZuEGN1nPEhn+zBhajSkioRYl4e7ho1mN/c
nkSLnO7rttMntXcq82OnW3TJtaphGNFOADBoP+A/LTwbJeecSC5XXcs+dGXjPcL27D8Sd0aFV+GY
3DmzU5XomvQhmpQ5f/G9qerCZaKaKUa9ETtPDtAtyrxHqpjM1g36TJZsp7SnDwiZlo99ZhqRU03m
dvL6Qd6CItFYu5GOvhorvkggvoC7OJRPMk39q0knsKlpeda2NsSEbWXF5ILqI/PIcKgKdUirDI/x
RNiITTFzIsSge0C+6hATgrIePJluyluQDDAI5nQwerwusb1PdFUYO6NbgEE4Y4NymXoogOQVlHu9
hwydJdJ6cGQQ05yxIHxy88xmX/dyOCRFyfycw8r9YFvWa1d9n1BRMzq1xTd6k8g0Mg9c8FmxQG6D
3HY+wBHFGO7FiEcWrQ4Fo977xiiDK6Xg1nuJi+bRGUlSC1OriV/coQtuQDtXp7EempOSgEY3mBL6
TyBrpotRKjCZQ3rlMLCPyimHLwVsZ2+1xkqy8sbQQPN14LXt94Ca+t2y2PxWx+y3kxi0vVG69rGZ
1bqDUEM8j0jwAPLSnrvPuj4oPgktz/eFZ6rIsMdyx4MvCWpR8zdHk/1Fm4R9nMUsP+OBZWiS9vkH
UzrtofM9eS9MBz6rp6VfZ6hcTxIL+q5pqoMyTfGh9+ynriWBSdfGEXvLBK0YtQ7hIymRL13YFzm/
NOZ4/ZmkNfvSw4Y5lVZPOATAQ7mZzDk9EpqmM9enh5uDwLDUlbTb7KEqqzXkA27puRzs8aaZ3bY+
9WrlTvEXHLhN08BNABGJEjnPUEH0mLg1WJeo41Br6JqTPZijp+/jxJoe2lrzD3EKPdcnX3frmfIa
rgIQTU8mdLqrTPn3i0e41ZamJqpq4Ur/IfUY1dcqlk0oTS2FxaUMqlPSrr+l4KT2trBIIqjmJvvg
Gk66FSUcbTCIoLHjOZBHxynqLVdfnG1di2bGDa8QYoIjLHAEJgIj1oFciKDdpkMrzoCEuq9pjKY2
XKSDU0vYjWQGMnI82yZetgKllj4sE1F9F1pvXEs3dR6hYDswWYwhOQ+kAYlNJsmPJYF0gOwIHsTd
1ZXbfxgSaUaLX9dHs0yWNQDGvJrhyW/AX6XXcrbWR5sAopYUkYPWYQmD++YaGywJqzjKeuk4B8Ak
ERXMtg6YLuLMYju6qHjnxinvsHKbOxv+BPNY2SxXLFjfUiuoSEibvauuSpqozofqZZgSHngP2G2t
DUelAuz7fjOck9WsZ+WWuGmUl+zoA88rIyPfStt6BbjUftRbZ+Xa9MYnCBJapGLvyYBGFvpFY5JB
IUhgTXUPEjIo481cg3quqiDHD1Wnu2QY1TauHC3KxjnYGkZlnWNKBHOEx8yCELhhwuq3IZx6XDmw
cTiz7N8zRisP6DfSy6LyAralM1T7xgOpATrKurOKcbnW5DyyfgXkCPZecNfKuLtHtNJgxTOnYQNT
lhEq1M4jz379MbVabavGNn6a8qb7oI01wUFZ7dX7cr1E2AvmCK0RevbMbSOvHclJLD6x+7GKV+Ds
H2yjWCj7Z1DRNIA5mBhJlV2Szj0aXOQTktAXH4gQPk7l7wFB65FR1UMIsJT0F63V2zsKnO8uLpbn
YanaqyFtP/bx1H722uAVpQmltscaCFsjGgsn25at8RzrDto41oVdlZTLnVeoJ22M431uatmHtF9I
jwMGNh8SNOWb0qwWSHVEY/QtU8gefc0G5mx50d0u2NmuanYxFPcryGHOPq0FuR/xGOJnaI82YrUL
h5DDzAZbbGJrNvYlqIePLSyc41ymd2BAH8QM2GbolDwtFY6TyY6rM8CSfn0H1LaJ7dc+K9baDmZ0
AM1pR7EJiFNmn7PKdU8pxePWaN0Y19dSb5sl9TEkd9p+akdB7EoZsBhM3c4sq7XQbC9z3reQptRT
oKMNKyynPyFzlKgKjRgIiZERJgKgGzyiF8dbXDDuYz6XC+wbrcmhTBvS5nUzghCsS7ADa+JecqHS
0ADBfRhKslGWzEJnjyLukvtTeTPljvwCW9Y9eNV0DxPM2Rv5QoBQn5Uf+zEZyOBBe2/W40MTTCZD
Huk8iSwrLi0+uV1XjMUlwX+w1bMos6v5JHSpH00x6tdtr4ZDioIuMpoERmTpZ4BC4UQtZWJ9geuh
gy3OOwwuGG+C3p8ebRsUE9dfhp600xND3n5XpdYzwFYcFUjWdkKNPOHGqo+iI9GW+RLmDoRJYQiU
iwpIy3WAlJpMKwdW6tjYNz7CIRBE4ovRZepJQZ6MWNGHU9yCdzByA78Hwbqv4+xAe2gQTzcmrH5s
r/1Lq7n1hwBu+SeT+DMb+MyhL0FtqjHutihF2o0J6OqkDWBDoqyil1DbE2JOaXXcOwGNGCUgEkT4
0FtrligQl0Pa02bO9Eg32/Q6AEgT2gmbrq7F2k5LexLAiJjYpMQ+7kk90LfcMhGmEq6+7yhjE4wk
WHJN8YAYPhINUN9NhwEkK5ydA6MzL3wwwIQsbrVZtHuy0YjA6AJ5NxUiibAwJNuRWChkV7MNWZ61
x+UMg3WprC8kJU4cTH2lgfuH92uoptlrCAz2WgslDW1bj35wzIvhQgxkduu5g3tFj6bd47haeE7d
UwsKrdoG1ljfrLiim4oKMNKo6o5+0fdrQGi8h5yT3AnOTBs+YASVt4KLsjWnx5/8SGgd3XhdGiwq
jQ4vb4F9nr3qs+5ei8YePsCovh4qCvxBW77ajcpDrywufgZmzBxN83udDmnYN9X8YfEcsTf11P1k
ZbMGPq5eUOWB9EPd6faP8WBW56ZO5y3eNnKjh2dmAqSNdPrHqiiGG62vxbYHRrMxpQuuVk+w0hod
53VTFR/kULNv0wTHOmK8IK6zRtBFdn/CH5ZxMG+g2ZlZytuOoyi14+BpJBNoJ/LsS+FAdW46+pXA
Cxdy9lZcjz2o+eAsafl1oLbakyULOMuU+S1BPPXWhM109HSKlU3bMn4kmqKxn23oU5uxFNoOhGb5
CFk/vvI7198XMVi5ZDZchodxvzGnZL5BMvJKxsS87ZcMVnybeq9FI+H79rkRBaltP/QOR95qpXKT
uwFwDQS+RRyL8Ng+8uXZ67lbAISxH+AXeqyD4GwU/RT53giVp5vUNdle1WMJPpINpY63g7SK08gs
fNe5s15wtdwHd4gPcz12x8BOXSIehvZF9Yna6e10XYuGLAzo7BunD+QHF/jgF+JZnkx0vOeh8uSK
5m/DxZ+yEyZuF10y8XkgXk1A127Xn9u47u7nQo1hX3J+DEcx+VDcEWnCnJqLMEnS7wsa9U2PjHhn
CDBoyzyUJz2mr7oZKjntlZWae72cwP6UmEGNathJnz6WqVnBJuk7OxR5X0SmYy/fJyrSsxZ7xm5c
4ouWWerecot0z4gJWQxyuG1nePVXK05IowFyR3XAm0cLCdGxx4DkNkcesJKhQUl52TQeHFueetJR
rlUymleDmJ6Dov2WZrm391qjjkannff6EhCcO47laRpq194I6Q7fNORVFVLwenjMgzn9KPy8/eo0
3/PW46zp1HpkxlW7NddUKxCN5eekbrItuvz+1MI9OqHvHG6R87KFjG6ldmYcdFGcG4R1uSpxD3pp
2OG0nuVlmtR7+nbxXTKyeMF5FVEGIPGe3XUKTTTc2EGgVMSymGq4VDZcSQyPUB60hQg9plAUjHUh
n+NynKIeeiqdqCLdqT5LuazGfELn+doCRTm1IC8PZA43T3SmvZu5miAVp7l+xvOcnMda5CGChTrY
t1lT6JzQ23Tcp5wwjA1lNHEplSOh9ttzWww7F8m2vnPs2QZti0E14Qs1ctx25kyirWAEhz2RoJWW
I8gDkcvVvqZTffSK4paMGvTLCSV4uqAdR2AvwhzTLry8pTiiGdLZOHz5tJT1vELjmglVPnx10E9i
TdVUGDE3jtEb80bLU2PXZ9kdPSsmAgUtJvS2YQIzTVJGT1Dx3AXLp16JPR8zXsdQPQ9GnvXXUyz0
0EwXeydwCRoosbCaFhevz16GaunpImYqquiY7Y1A2xEyjJkVft1xgcJ+NVpBHInRvm3HuqVL01J+
pqZ81Ad7BetN0BnjPtN29RhPHxmOZGHpcJKudbf5PjLoeiFGM/+Qa8McBlRfYZ3J9GC4iXUBrGN+
qlyvYFmg0rY2ZWnm34hFMw7Etj0HUpa7MahM2MiBc8Q3Ko6eZlwltfOx6nzIYGUnt+AYHmvDKK6E
bQ1RUHbd1mnsZVcCWPk8uL3rH+Z4hN5n26y/HQhfMGCxcy8mh/A9q28OlhT9BSpYcZIx6QE4i9Nn
eIiEYI5t6m+bbpAXU8Tdzgu67LvpZ9m1NjT+gZPWsHWp+E49TylRdA6kPOkFUUcAQtgq1z6V5aJT
wyrrkZZC8OKh6L5qU7e7OMPk3QZBwsBmDHgKa586nEwLuXc7XlmOU+Y+EZPCGpm5t9Ns4UpM6eg4
SQujjfSZK6IkiGzxULO/FCTV1dgdJ9vfTFzDe12BJtjoc+J+zZjqAnDssva2Mic2DCgSR0XdcIr7
pLuwWQMc9mPvCnm6JNzU0LyoN4vyWGmY3TdeQ3+ncdaQIg+qT+4N+tGvE+MJw6a7L5ZiCKgk0p6l
dcDKgNxwfG7Bn0UQUtXe0INpl3krm1vrRntTA8n+CEOmvTdau7lO+paaW+TjkoQTKxlu7UVr3U2Q
FBjPkrzKXpJ65v/dukOZ4FpLsLIwBdsSjjd9UWmu8fKk4lDMxpq4XC/jzaJp7Yc6LswraNbyITeS
gmqimjkLDoXEBuoOVwW29TxMctUXEOvBs0DfM4yvRKO3ZxwRJRxMl9Z86kKDHGCxVyG0rMw9lyQf
coBr6vzc+YppfwHcL916U2Z+tLOh+d71Rbuy64bqylxJDWRNez5xHZUZ34LRg2vXcOI+6z3qwAto
eljWxgh3r2l07+ucoaBdWBe/J3Od+FfUYW5kWCtVadKMNA57ki/WjNi2upJu5dAp6rTmQUtS+ykA
j/9Fr6SkWxgnIAZrxYx0ZKl67jt92C4l4V2bPteyc9Kj9ypgsj2RmNt8t0G0PXOTPeIJsgB2/Ip9
wHRMAgcTSmLCAyg7KPstDRkQ4kJ/33Gko39fmFGcWua9JGjmek51q2RnJBR8k5i1fQFrw6xq1BW8
f92mSb4FU4wsGC/DY7X4CCabukSna//4XlDunRBMs57D9S2az908OcEGZin/lIoVb6wmfonhBTcW
8pKLA2aI9kiQxtE8edNjHZtCP4zlHJzydlmg0bt90VwSUjyI8+6mrLvPiT6Ikhhj0sErGZNmBMB3
90MuC2Nvl7m9L3MN0iRpXeLe0ivQrALHbxaqwW+trV60bRYuJbjIOQ5sOhsmb33c51a77TqGQmwI
KaLJckbPFvhQ072xE/cEr6mD7MvJ2Smv54J085q8biA3Sij/pWHveUoxbTAwo7IoyWm/LzomXhuZ
0N0IceaLe1oaySfa8JygA03a+54I3OeaOJAT/fN8H5A19KRPQMZJO2bOJLRaHeJqVl+6sVfXxjzN
J9fJ++wqYNx7TUOW/33RIdRZ1omlrwKeU0708WWqeTBDBPoI8aA3fHYrKpMgz5OLhzZ3HzdDHvmx
yxi38mZCO7UkPzv4xbvNYPo0aFuXxlOYpxyQdgVNyyGEKKfqrT7M9b1XSqiTZALD5VRw6WrCphzm
lJ3Pv7YrPqenNf5ERyDDIZ3hJ9vUopvg3DvNQz5W6ks+AB+mRWdpL0RPJJ/IqW4e6GpqHO7m2t1m
fmF5RM4O42OrW+3HJqBhURiV/8SZwb32rGQCgFwEl7p1qQ/Acbps8pXmbryO9YqxKfV4bK6qCUGM
zD7HOnoxOscM9UmjrlQspNe8B6oMJ5qzRUjKDxpGy5gJ3DFlzPCgB2CWHHpv1D9JUWR+KBQKQDpY
PFntkNtPPh16cm8aixvR5A5DCWwy3Mwix8CbIc+1Zhz9dygs2HdpBpc3GerWbTP4KYllgbgNVBWL
vRHTV4WUxEu/cL9pgGLN36FgmNMTAjHnyWpKHoLOlZ+FqdyvrpXm51QmJm1IQIUkhStUj0qzvZI8
BKxeTImyfGbGoPPyiHrVqeRywebkCCd4SFONR94LeAI12XATqp7J0b6ze9RWQ+5Yy6YyfeRXQwCC
hB7V+Kj5wBd0BA43xOmKe8ajfShGHly2hfiSeq64x2rZPBSBn3anzOm8rxx2xnJbD4p3I1NIkCkI
Fg2RqlZTmSnkdAfq6ISMUzs2QazSR/wk4FxSZ9XS7I44UtI7tqLGXdlZpFa4c59HrU+Q0Dnh/SjD
kRHHcyp4tAumV9dVwds5O3Wxrwkl+p4Uc/KJ6RSX0zPMuboZO3+m6EiTBf9yvOT7H4PrHgHad6kn
NZk98cBy70qLR5jMJ95vBfilufZXmXc1d8V+FbMAnu0qEn6MYmS950P4nwbz+FFYAW3hNc/rXlnz
yCgqztU+X1fmig1gDyZ8OutOTH4eHsy7KqsmJkeGmnYU9exAhcsf03HWD8TFzhdX91uuAbrf284D
WP9ciFZkHCFTlyYqffW1Q8VNmkqhDuDiOQy1kL/9cDZzV9ykahoODWj8o67J+hjUmn5SC2a4dZOT
WMlNnya313YW6Gv+uU2XgrV91LP4Rjgua2QGyJ8+QlyziOiNZj1xpNRh0stm6yRaetfyfN80wE8u
5E8MO5U6Q4T/lGHZtHI1ynrhIs0Y/tSVRwjkDCijotNaaT6RNHMJDGtT1zxw5uBYdjjM+XAwTWau
26poKLZ1uqSHlHHNmYHpSrkl/ikLK89H2oUKH3mz6puHiQiXdFu1bnAzyGHYch3cCC6zFhbE4DTb
sa1bJiKdc6qZJ8DG9ZEVmYZ0HuCdBIeCMOuEuqx2XgQbClWysTSRTMZLXuK3PTMKZctSLiLjykb9
R/GQR1gFrajPwZzmCRFX9B6MKZQ+k4+xQuG40dN5fLR1SCid3bJJOb6FvtGaxT2FFkmMlD08vGD6
mVGm0jfTcPQEGybVoYlJruhv5oaAhVGmpAilXYeMn6yZW3pUNz1Qlo1f6cbGrdgbNG1CAi0n7dT3
I8h1SVjI3kmtuAtpjWvRJBpKQOLM1kTHqsM6GyvCvP4Sqv0POOf+E+zzDUX012jR9dv8F1v0/xEe
qIUO8TfOefTmRJu+ddXxN/42zxvY6tDXrthci6pvZY2N3zr1v/+X9y8HGAR2GwhJTA1WlsXfrjqL
P1r98ugcbQc5i83f+dtVZwEWRZjMfMkIEGFZ+HT+Lwj19i85z+8ieN8pY3EjWD4iUJgYCJVQH76T
HuakwU/6XDLQNPTymXo+PS12RuA7eR/3o0a40twu060HkfLK0No/ubDeCb/4+NWuj8cOdh2aHeed
yMyeLTjMwsYg3bjGdc2BljyDeLrHc9z+M+HXKuRE1Y+eW8cVYqEgfasxK7XYJluG0a3FPP6BYCk3
pFxbGboiOPx09/++yD+7+P7totrgxHSAwljc6Pc475RUFgFdbTsF2JAdFlrFnEPbFMFQOpt0cWq8
7YagI+YDtQMVE3zrxm62jr//CgaP289qLn4usnmeOQxuPg/eSmX4WVLXZX0y6m0BbRFZBT2kAF5l
SIJZ72z9JQNobTSy3bezXE4EWYjPToKWjSlVIZ8gFKh8rzXe8tUdadygd2kZ5v7+C/779yMxg8hn
+LCOh+bsnVArI9OR7GaIPZWH6UhqOQ11kJB/gIj8sMX8JGrjMiDgR9tKTpfpBs77B6zpcxk0Rlrg
U6iyeOP60+z8H/bOZDdyLNuyv1KoOQO87DkljdZKZjLJ5WomhOSSs28vm0t+fS2LfPWQEXiViTeo
QQGFnCQy0kMuMzbn7rP23gElxw0fRm/ob65Ksks1arIIrbqa1x1aMNao2a2sr7nCAHjNaFy8so2e
WHdjpdciL8nowYMy0Z9y2SDij/yrYXOb0t2uayLPFdWteGNmui12fbEY5nbBppAzaLTWvzGQ/I1x
heuGNyW15uaOwEnwJ5L6T+CkZ1jVwk1G7QdFM1sHFX/bcbsF81KxpBnS+eFff2t/Mqz//HnyA2/8
vu1jBjJJzPkbxY8lfwTxXqkOS/WdZZfFrT5sM8UjGaDFuxf3TySTkTAhA7+x3madol4v3tTesKud
GqqND1Gyk/3Xf6u/cZa3TwEPhXBQB3li4tf967XukmRApsKCStjb2VPLkyyq4uV7lQUsiEU7bdmB
/fzrn/n36xeyxrENfuTtDudu/9v9tVJwQrcgE4qPO/6QUjayhUP7d3Hr/9VPcWFwuXbxgeLG+utv
RheXJ3MD0L0rW/pE58EMY4edwH//d+EtgFfb5ZgDC/7Xn7Ioy4mn+vZTpjI5CHsgiQhq6t8YQP6L
34V3HD5AzkAGPvK/XTqdX1caTRfcilkHBWfO7wJG5+vf/Cp/Wu7+coW6QHYuGC0mw5u9+PbX+Kdb
QglHNmBYv3p/5GGvp7NNPUe2+u23I0oCWDkAvMhEkd6cWNatUbxgYRSRmkQWWjfTC30eB7MxznaW
3YykeuE2Z/OWV7GXTr6gdq1D0yHDDcgBueoJhDOUJM4kk25pX6uJ9LQTpcKeeZcYCX/WGrulPaax
3fLqWXRggknG+biXZl4XzLMkJuKjq63L2pHLRzhuS2phjI6zT4re93ddnY1MnnwhMHSVTZxgn+Tq
c7BFkW/6YeZUugKXJdxY7Zxc2ikxQc97Vb5otrm48OKuJu/KlNalx9HsVv05btLE2E2szlc0WtH/
8pWmJdu+r1YvZJjNq72blSZG36xPGbQXoo2DzjWqbjM0MIAciOVSIXTaXrJbrBVsotWmajPqcTJs
q7i1L3XXF3q09J43HuO1ndZNUeMY3AyljJd7cqroWMVv09Cul1mk1lqxSH94zjpSwWanPu2mC6R9
ICz035D6R6/bGcNIIWTc9GB2OnsVXt8c8VnCiHJMQjkJc68LXKxbVhONefCExedTwICyg3Q1/oxM
EF+WqiEwB1QvDtrC1rot3CaBJEl7+wRt0M0hWhw7uQ5K8cqDKLPPHGx6BcLSE9+Rt4OHaNIsGqJu
vk5vEHzFdz+bExIzbYZ+1PC3f+5BbU4GNNKjIDRRu/AvIymriIVTRWwlKrUzWtUuEUky60thZIuO
hIP3MBKq1v2tv7CHWKyqjg+G5CF8NLxlgB7tqSh40CbZ9VsBUArvR70nR1cxaq+i95sl4pBPByTC
XvXmmVP1GWfpVAbMpEAPCwsKut1ytNGzaNbuTVdT6W1Yz8ts3+MlBPrVq+5rMjvan3wjm/aZoJ59
A6+5NiGqmDw09OrkfPCweOy21oXuLwuFM5w8Uk/CqSvpoZ04jg2MjbZp3igH89NuGo/WKTgcHY2b
bfcW5kmA7IqCgik3n/MjwGDx2dFhMWNQTmjxaR3qbMHfOpZwCbA7zz1ONcUNY0k+Frfzrb3TkaQU
VYsGZaoKJVnVNux9+kpp1ibRq+Fcdap2D62Z1P0xj7tlerBL3+ZOISXRoPfEiA0oBCIlQ/ItBfaG
yXfJLV1SJ4uSujVoaLWxAgbG2mrD2cY0qHb1Mq7uwzhJ481hk9Q+xHJJ4mcxSDs7wjDHh6SiLZa6
0inrQE4m0AJJuIATZnPq4DmXmnrLZ0n5VTGxytuQUimmrfRl/b742XyFMk4NNMbY9YbImzt7ILsn
tvOtJQcH0GRqhYMEuxRABQWb4TAr1qHcGWlhNxCIQgLe6hN8rofWMwT+4pHOi0GqvluhPBmBeGZS
/IR4g043JibZTgjpY0Sdj3fqWkkMLJ3rfh2u41SfQavThuDdJoVbmStrfTC8ET3BMzrrS89N2rAs
iOR06+QqpW2nafSwjYv2i7Woe08JcNZEZgsjq0bl5xHEhASEy7325MDs/uCvFN/HueRsXTdo7QH9
qCgUnGa7PZo+DLWe9zV1YmTLPGVmbx00r6c+BeezdV+0bj0HXUwBIofktkg2WZmT1UhGnH800rLp
7/EHMQ3lEFHmwdDb+MlyV37jqTIT0qLA2zQg/O5QeZRYhpZXQtoZlj+u7B/9lYxKnPndA4zl6hxs
p8XiUNszHJdDd25M84vsPnrbW07sSQkpsprCFSHqdPmT0mu/iVqeVoA3NYUeJTxLt818T47U/lZV
CFlB+bq7igtrt4xAHM2WM6gn7zV0eJsIitESR+7NyrxzfE071d0MCo1I0V7LqjOKbYsW0rF9mwkq
WIn5nAODnUm2yZGuiZ9Uhvabe0G+ggQ6Hw0oXB/Mawfd6lYpXUgTWUKkI6UtIKHrIREHM7xAQVKS
xnEQ3p9gU92vRgmj59rvvlUII0xTsqqoyybtEqklHW7LZ5YBy6Rhy9ZnWsyR2pX8ZYHIx9vOajLE
TuinMZR4oPSIqpXZiAYTXTzn5VQfrcSAt7a1prODvnG0SxJXUEXViPCMtQEEmtralAunHLMfxaC8
Z9zm8e9qJD0r1LrO0O84TSkvMIslq3crUulv6U2pdaD5rfq5MMEBiCSSnUuqalzcThajNVOw58HR
xH1PQlws7zRuauJBC7d9gGacmRjBRJ5LirE9trKV97YOXXu1IROfm0JaAu4uJYQf9w/Ypk1n9LSx
gS+WyNIt07u6bV6qvRiVVeyWeSFr9faBkD3nNvMxlZ2PL4byIyrK7W7+hRJY8004elfw9tSwqfBU
H9mfIDOzWK0nspYHhwK6iV0QP9PnMWKIEdrTZOrnNYUmT7MlxHgxUsZ1u6387PatTnVXna1V1NnG
8Qu6yil/71Gayn6hg1u1ups8EGIFAKaR3lb2IeagwT02/G8jpboiIXQ2Z2PAXWaUTrKU4Ndq9A6d
bGyUAdovYp6yizR/j6klqo2C96or4LCMNqPNn4Pd/wXp6f+51NOb3e3/LC4FY08d+8f/2H7Iv8Yz
3v7YPxQm4w+LIwh1A1D9Nof+W/3JPxQmzf6DvhguCe+mM5muLnB9/e/kU/sP9rUoUwRtoqXqDv/o
PzQm/w+LEzMJSAhTzNDsUf87GhOa1e2c8k9Ducm/zKG3xkGy4rhElMNfh3JyjCpBa1YIMwSHMUzd
ykztm9+DRvUuWdvYXNYa6KT2nV01FcZbzbaAhFTC36F1jEr5RkDNQZTGQ+TDTm9mxgjWdcx1ovXd
0xqnC6XiRdQbi7V1eJHu25JTarMk+JTiXt8MMqeQ2nru++G4zHTLl0aaRaXndvtR+s6pkbAs2gr2
CDOwiZP4kjUI7YPvbPVeBj1ZfqgURgc13M4Xb7LGsOGxHCDulNhg+uGRgAqI4yW+0tr1EiMh5xrT
d+duK7pctg7dyC9+FtehcOu7RaTOpipWQh1JhH3lkZnuWrKLQ16r2WaF/eecxyOZ7uJnOG6bUm7D
PJSmfgsorn7TuO5DuM7ygY6z9bdNbBEjYoktSJQb2RT5wcjIaa74oZfcH61T7c3FFSkOHwrvwpC3
8PScuVVD/XqsxJFVhU4MOD0njxbP87BL7GubzZuldd59cty/SMt0mUNyVSHai1a/MqHSIQnNFt95
SPmCn2qtFPSu5r3v6jix5iR3tkkVe7+7VNgR7pmxiOzBhfrz2yp5azzJlGMqQz4kheG+lF1sejyf
1uWhIeTmbHJXgKtVMLB2AnEtbWahB7mq+j7r3d/+UJKTGPMRTpExzMthIdpspxa6I8g6HHwAcydx
Exwmee054SinDCKynp1br6GYNnNS+a9GTq3ap5QJffCy0y9txcqLvXFpiB+dnujnqXevtaNZUbUK
pjmnLIsBmMdhpZgovLxxV9w12dpHTW7WtL2VCjyLR+Vl8vk20iJrIxLD10vct2eUBHr0CBBVAHO0
ImuEch/XxP3pMowWx8yw6h3VX/upQcj31njZJrXxTrEeqcC6Hg5qzV6yWzvs2sA80uodtLq96/CO
3KpdD7SIrZeld9IjizWm11tW37XVrSWoxvocz9adBSyVFy75ldMt6P+Vguz7hObVxMtO9Wh4GxeD
VZIm0fhndURCxlKtUZdCP2feBq3n0o3YY5GZ7O4ecOliTu6urCbY+HijKvnDvZ2gdKPcKSBX6kHV
GW0tHJwDPZlT89Th9mgBiRLjV2GukaKqj/7nV93O5ePIJiSe4oAqpR2Po3Hbm2mgx5AgLJP1BTuk
WW8UpFnQElvY5owQdTVF/urtsywHcdJZ8d92QCDJJ49E0QNfFQUE6lTiFSCtgONuYYuQJiLBLtE8
EK0qj5Nlrw82zC10GagW+yE36tyyfeK2uRP5w5KwgdHfs8J7pj+YDGZ7t3hZyKv5QLopwAseqiG/
kKEZtqA4COUnmIxNmv22eKpwxEkP0szU89wzcmLAweDU7azGtWj57aM4dZ9Jn8jCQlY2zzkJAm+Q
TJuDx6si+00w+QMrOMk50/VCVpSvbTd/abEfRx1348GwxpNSnLpVeSY56gM4eyc0te4HU3wudYEH
olxjczNnZOEvOcvnKz07MbhDA/VI70U4+93O1ReiMz2cKoMiHCpvsuRADFRvbvOWsnHYhPRE4fdC
z2GZ98kzOahImxpAfVeEQ1psNH2JFoCJpEi/M03/RC3gEZd6BcQulZATp+2YytMa5+Etz1175Egv
v8y1f9Q1PX6krDwjbN7QznkKwRHFVHJzhNT96d6G3WQ7r/X7uW1cdv1jeUiSVvz0CYLB8yBpW23q
KTSsPo60evUfCf1Eby/E+lH00r+3zAzu3xhCF6d11LdS4LZ1oL9ti1x2/SmNcRnamYd3yRsDVebq
MPscOcpJv+uzPDumOFmPkDRjaBl5excbzEPkZ2IL9kLZVj9EOT+UHbPc0BZYc4fyroMJucQ1WaBa
+uwu3BmNPrx0VbO1io+MU6ydJk9utkBnNfq3h7k1ceJjLRuKpOipBK8IG9NRp2Tq2kgrul8kVNzD
UP+qIGHCWILtkbt77YX41Wk9zq1k5OUjMhxdgkhQ14hwc0Z+jxYaq4JMsdXCNevmKqKdIAs1dCZO
hLUXlCZIqDlyxE1j0JhqbX/FUHpb0p6OSvfzr2kuvR2T7ZePJWouepwHCb5u2wpJvB/DWsdwF1fn
pcouMFCM6T1aE4fdqHCXMO7aTUurBbkLQv1c1zdJRH5XZKQdeK894+TtopNu8+JP813Z81bDLw0L
qva29obDemcWLsn9xvriesUu196cnpqobr53LUV1PB3Ldd/VG64SyjhhL213N+r1tS+nrdWow5o4
3A4cuS13ekiG9mIm4ylDhaL8t/7EzYmByZP3xqofRtkf2OVulrq89zvrGWfUK5LGkUTSY8FF3KTg
LkN+qh0/HGvgJxMVibXA2anag0WpA4aK1R1fIM2PwMI/NEIdA6ohMGDW3+v01Ek33YopBkhsM+D1
xfrtEL9u5vYuNj4sMDYv10QA3BTGyn6yTPt1kb8rt9yDzd07UNc+26TA1HM4abFvYxg7MMaHfLTQ
/NMHlFaMwGnpBfZyCyImGNeVw5bj/X1qwn/SpVqVvyjwOiStHeGh3sCHQSuKlY983vrqnTaV0ORr
D1KFDZFtwr0fwxNgQMDOLGGpikBDGs7BWFFJ2FK/pCo5mcsLwRQ77L1bpegyN0QZ5PrcHnVUvSBL
psep8/eYL68TXohwxaQ1xv4XN+0mleYuLiVx2m68HIjUpkBj1r6ctj2k8JR8YCGXBp2+KfF2C69C
b1f3S5RP2kZ3ftha/9GzezAxv688NhI967gB+3OMB4rMlEejh3U2S+iD7kAKHjYBP4ytbiM6Mwsb
XYRGjm9Aog2vZfVWyG+vdM74UV8NsWzRavdWYW/tdt2sKQfrsoaCKvHk5YfEnTyaaXRSBNKeFuXS
5OvVnY1fANtgzDNa64501btF99GdRYJzEbx1NrVNNb+t1bipnJJWq4lKe2rOc35RfzkO1Rdf5aEw
+EwaTlBjdc+tFSjMGVNhHZ1b+4c/UerS6Ugks3sFp+xDd5zzyBxt2oo6hMjMjSjVeUzaGFDAkI8E
/ATTMD3coC4yI2hsng/9Shayr8M7zXInlL1xbo4aUz4p07A3DToy90TVbmTdjRvLUtN+ldar70/1
jwkgIjJt6Z/8G+LpTLoeNEqzfyxm9iqaH+Au56E1n1DfNjbw66gN19TrTkSs3bnolrM0mDgtn6wL
eUQPDZyku1q98eghMSoje59172EYq63m3xkzMaREahss60Y++9KSd9Xs/bBMa9qu+vB1e6BvK6vi
fYC1CcapAtd97mrjoGO8uc2mW3Qhn5AApAJyKnvPgm3HjDkNW3d5IaQ8cMlJ3taZPe6kdyybGi40
209jmka6m4losSmA0VsPdbWKIGl/Jf0nHSYYM1dkEzLczagyxp+1Wb2JxXs3ShWDbpVAjQaPAHrA
EyN/Mes6ynwMcy7DIrV3Uc5zATOcH7LK482BcQdKPv4Y7Ckcp/JM53zAdBJi7g7NSkaxOZOMgzZX
3VdmfLaSc5y91w0DiXUpC7mbakIYJLwlcl1VUq1stNQc6u9mUm4LquWHGKQf/KnQm8huvKDFxxZ0
qONN5W2GGOcbz5gP3Ny7XC0ROWtXy9Z+uPN6qDMCFJxsZ1g2CWjjJjF8Lp65DavW2NW1Fu+yhrdG
bkUd9FBEBkS8G9jgd1b86HbveeVBo3k1u1Dr0fQqM7I7je6awiMlzrzZu8MJi9Ah1ylNct07Dnjb
GFwnK5BDvLL4CRCzyRZ3j8XybC+dF2rlp4/P1xIf0rUeFsv9FMmvUnfUDhuVYKt6HMULG5sPGxh9
rM0fWY8bo8JhQ8ZbTKoCZKuykEWbujPf01jEb17S8SKtPdIdgtlYdoTNjEFmgAp2ff/U47r+ibmY
lPvMSJZ7qW5xEhlFSb0zNAeMK7wwJfZrw2K+MhN75THhkAJQfLJyeZ15PgdJEqPjabdLkhZ1mWQP
xmJ+VgpLmMq6J6FcauDm9UjHxovRpY+zbfUvuV585bd3aVzc0QGGyDPv+jW72gtFgkabneNR/5Kd
duyzygyd2qEbi86guP/qrDnEjhr4yrs3HOPM6oEk1AJHFxvqQNcbLO9WxIrrLuFVigOF454hqJiv
py4/t37v07dkG0ynJU1d0YTbxRdBDhp15qSrbafaNw9kwsPeD4bc+l6dvsJKFe8x6h7i5lqGmWXI
O+fWwD202vquJQNx89NEcRNlz/e0V/p7qlubJsTeNMlAxrOzHcpVuzMNr5w3pjbCOmluVjUbUa3W
76lNWxJM8no+F7k5XhK71xDM1ht1WjesJJDSxwQBVPRpthEjfam0cButuGuYc+duVxdYufx93iBZ
bWJiHe2fFXh4H0K8Jj3pSot2HztJtuNKq+iqXKdA4blhBccI/tDOE/AE0hf++zHOzn5mUl3pasNh
6BHHpls2NGa/FI3W6IHgh5IYk6BfaacP6DoXGz4sAYs1uUkTkRvNf7cYLF5GnqMZ35vBUdQqNWe/
mt4ExIVBFQJ4lRg9Y7/G1CgSa8GjVlrOdi4YNmbBw5shddg7kJjW2e1aapoUTVMEemipF8hkIccY
0O/kg7fCXvEmkKaj1YxkbOwh+xKu6KKybmVdiugWglG1MENc5hvkH+5Hpt9gwmp/PyYrvzw6f3tF
QioXL2JhMecXT2i2s6XedF1/4J0iiATcW+ME6QP9L77IDlXHcW1D9sDys6ub1Nw6FvcSFMRt7Ezo
Wsj1Vp6SVecF5hJu0MFI+jhDftF1U+iHwW2gV4PGtfvC3OdroXc0cIlOtPfaRAKFgBXmgyI3xq/L
u3xWumLaFSutDzlYKedrV7n9uVywGB7K1XXUUz7apcBKX6fuN25BHj905VjHFL1WvVbEPN8Ng7Wy
O3SqkRlMzaHqvWxvrI0jHjtrpBWXJ4E4xcL0eTJlqlt2NXk58c4ebkaB2SoRKjqeJjzP2tq7zx3P
a/FPGaA2xLrlc9DwPzES+EnFBtFy+C6cNZf3jmTdDj+grT2xcoX9SZHUbcUw+ANbUwXhjOtriWlO
NvEQmJ2a7F2VxMx6y0AfHtsb3b20ilBB5F2hPTqyNL/r1h8/Dfqor4tQ8rsZmFCwC9iboce7gwQu
j+RwNG8t/nRcDoVtrIcZm6WBSYHwHl4mC8APy2qIDWPtHiFW2+NE9Og1j+M43Xjd6hCgo5J+62SK
TrylBKXp0uyV5YvE+lAuV4wLPUr47OI24jEwBQ5JzFu3SMT34MT+gSW2/9QOtvfYZV5zz2bXvuqW
wKBZ1DOAt2xH+gYr238Z5ty+dvVs3I7deTGHpS37AeuIXBA2lnw5OlVFfoHOEhFBhCbAB85Pdnij
Zg9SJERQkKZKn3pMUslWgVq8KDsdfutkOrHwiAkAyMy0fqrpD7nUWa9tO4CdE2mYnBfEXabTCXGr
47PoNWirg0MkT8n1oZusP8rEeILU9V99js/HXDTJUzz0zCOUMflIWRNqm80wfq4yw3+VbDR4VWdx
7m+WWCUfdV2mOxT9NYLDF78Kt6S9YZhE9TMvFhuZMaF8Lifn4byaov/Ggn/hOmKZS8jHby33BBfq
vE4Ni3HJK4bP2dk6XkYikY5IWvN8YWhP2vEx7yoxB6ZMrDeKHOM+KIlc9e4oRHFehGqZZhJXBriX
JzxqleD4tmJ1bbm8XHSLzlYrmh8o0TOa67zgtiXGRfg9eHFjMSRbl5v7MRClae1a3YzdwBzHcjsq
KfGXZubBVon90AsCOuhqaQ7m+p72jzMQQ4gjQL9D+VxcVz2ReJAdO+7CI144c4v1qMGxye4XL7TI
vokkYMRRIl6ORtknD0niWU+zWXNAsFYZGBCaPxQ8Lu9A05TbZLTVPWAAAa5JS6qVtZwFLc3cXKZ3
sifOV3zew9XkCcPY0dfRrH6YBQqBgcSwL33iHgjg1WhktCWoP5Ik34WuToUp0F+8ntoQM4/Dzqy4
umc690iTR1EdzuOc3uslr1M733FblSQyFa/dYj/1BJDgmNWUf1JUz9QWVZylFWiMNq4sD5W/7PHZ
MFTg3M3WmMz1dSTylZbAJsuJJLIag4uzbgOPsN1ANP10b+HbO1r9YnP4Kcwvpxq0lzwxU+Jomtn5
SaMyE76IJuMh7obsFXvaafG6/lORoHmP78D8jVN+BlO29InVr0GKS7Ms37jxyjfywyw6NbGZqLSP
+jouZu6ixe33E9m//mHAsZ0zExaEunF9Vulhomf8tXRrgsZhOEivWM1fFn5EsCJXy8iNtspn0B3x
hkOrPZskCiXhnEvtI+k7lzAKTR3StBh/CBZWgN+aP10WI1mvs4t7P/IAUz7zngwpI2OM5f+0G+0Z
Qz3w0lcrSvcuZUICBzGK6aMfLOSJeeguZl1We6+z9V22ai5nLnfd1ZoekI51VQp9aIxPCwxLQFqC
EU5ERr4ufSV2c1oZoa+PNXT7JeEVuInxkYWOnxC7kmQ+0Lq5xRN07PQ1odmEaS33b7ekygb8ot39
NFcS7bnzqARKTshaeYjDxImsUrAjTtB419F3fs6risjC3d+iX74GlzACq5GnAe9yFI/jsCffjQqm
1bY2SnPvXB/FPrH9p0qTHGYHOe3lwjtIJHROIYi6NtB42cTPjmHlO4K9c6pXKqiLdnAih5S6B1c2
byrrv/NJYXWmMNLocg5ZdX0ckeJDY1LNphDJcRqqnxoOcxPHy4e7jAhLePa2JEOB6o479nzxocVt
zJnUeb6tDc/9FLuXsc5RWrSq36JpRcs4MNJ5Whci8PYXp7WfpjmB+cSU1/BcjT8Nrz6xjNjM9gB6
2WhvHaFU+0Zh3624jP126kON7dAwmm7kTV+5PXO48I19W0sy8YbpGicOXQU1n8uEQTYavelFAU5x
H9tnRJv8J+NnsWtsQu15vO8Iyi4CBQ7Bv2Z59Ig4Yy+ELSBtttPEyt4SzbJvzAlXgueIg4/Yu1/q
fnpbgCIYrXvECjPRHkr7FUPATo79MUHajZbb4cZ0lqso/GE7JflpXExqPFaFxcYr1jXQexqgVAWl
UJQwRNIyLiaeAVexIqdqBKrG63m91RsHoc6bf3nrbCN46Dc3SUsmAMF3C7rh7BbisQQVGkjsiYyE
MghNdBHbmHdSjBdUtpaJaRzI30I672gHimeDXZplzw+wE1wezGHhoFEwoMcud6BQB0z8+9JCe8zT
rL/iMdeZbNWZlcLAs87Jt2U1lndVX7RPfqzf+74Uh1Grfkix3BGR9KWUe+za7uSt7l3e5j/9P6W+
eXhigteDqqnKa0tnw1eCcGfkaX+Wk6fhJyrcCylS0AuKRjSeu2PEWrk8eVWdM3zwy8xjs14do/gc
RtbzMXdaynZxAytJRARRJ+x1knPVp88UDqFONRX6PV6jdiQ0wQzhP6+sCPeV5+7TlL63ycMsyRgf
Otg0CjqNpTZeKPWIMLi9DtPqXpduJORpqa+57OyPRk3eIxBzubJp4rJVhV6e/IGGNFKlLBjyHmsU
3VkEAVhB7zT11jTRMSu2LLtpKIe72TWPBiJeOOnzWVIM/NP3i/QSa3JrG0P2KOoVyW0AQBpbZQWC
dKYg9b2PrmOteIN8DBw3AlVHTvFBbywEsRtDp7+TUyj2tUgCL/PhdcZ5N5uJ2Daj+WPkUbJRieqP
Y10Nn4rGXYbRouWiqB/NLAn1er3zhPOoSfFpYHoreSR6iIB8o0eT0EjDf6KC/TAk2RwMs3FYYu2U
FNbBqJnP/eb9lkWU1dNp1qqBQRzWy2qB6uSKnNi2JdI6D3a/VOT0t/ovc6o3bclvQ0faF26Ex7Yv
TmBBlzLtN0ue0TjWas6O09Kyd1I93U5G+XNBfJxSw3weK/84IuTVBbk5Y/WnLMiNoFJD/iSTX77A
k0VFx9YFnqkN+3kxtgLI/uT23RvBmSeryVkWsOFew25QZJvBKES8l7NQ1+dXV7ovsmqeOM6Wz/w6
VSAJdsPhcwAEDQrC43hWtJsxT+5M+zin7SlHQHqYRz3bjot9ybMvuJs8CyCYLOLDCG/Bcqw4EL7h
olSffa/sy5TNw1eWzESHydxUG6XGm5JO7n8cEiPBgpqUKkrGsP/5V5i/gTHYUz6R6GujndiQaxeT
eJW3JrHtD/2muZX8LW95h7f7yWv1XiP4QvTECfl01bSVRjengY2UEQYkeWSbIna2MaM6x3K6GBxP
Nl6b6vfCcYp107sspKxSX3/hEjfQ4Jzqm2E0YY+YTyEuyJEHWCmS5JSYLC8Rg79xpweSOSgbmnln
MJiFKdToG6Vxy3yP6XVB3CRrSWOBqERIDsTyD/j6/8Mg/5MEkX8Fg5w/quzzb06j25/4Dw7E/sOg
gAtvCw9AX7j+fzqNhPiDYd01ADpsjDBASP+JgWjC+YNmBZ32CZPedNdygDf+gwPRDI9/Rm089eIY
gR0sNP8dEOSvbh9PEJ3If/DG3FywOrTKXymQFk5FLMbAZmfqxZW3zrsUdhM5hBf9G7MP67q/ECf8
LCLo/VvNvelYnkGFyV9/FoysWPqE1jm97L1AG+dui6ed83cJHxrixVU2R7hZhhzxnbM+lSmrMzXj
do7rj3Yw63Ojz6Qs0X9+8CoY8smiHjc32EjAZ377mmPt21a9UJRgHuWIdS8bDR6FDMEPRRlz1loS
DzNEc06F5gc2tvhI2tP30k+kONHl8ivTmAS9OHkl4bIETGtZ6TsWA0IwZPHCUIMT1wnjyZkushoe
iJIcvmMzZrbBm/rp2ancZb4lAc812kJUfiwnagvjBpMKPCBbj37srSiuabBdPPRyx+SdWE19a9LO
jQbJ1L3cou8sP41G5hfOOdWQfJOaSGQm7X4ZcRqsawrTHnRq+0AmtX5g8qQGUUT0hWul/uRTAJMK
b99UJP+QYjLaVtkRCaUZK1OQahZ3PrrK02byfOktJ3A2TybSrGh7ufRY5h6mQoy/iMd2R76jysrC
Uq/JAVSdUFGisxnRPZ64oJXD4gSNHLQ3P16c61rFzdfoNLxCRxIGQU6zydpMQk5DmJPp9T6sneMf
yhYRIfBTg89czNSmHrFMuq/0hftagAUMya+edcUrpneSrbgFtmGXks+ymQmGnHsnc46cLruC7dH/
Yu88lutW0mz9Kh01vlAACSRMRFdH3L2xDc2mEa00QVCkCO8SHk9/P0inqklKRYY67qAGfQZVdUom
CZfm/9f6lp5MKxo/c0Whq3VJijD0+E4gG2qPcQ9NOvIjFL+rsMZufVyivKBD4Xop1tus6zAY5Clt
d4+BS0T/ska2nZuYwao6hHjWUTJda1MSANaeVXEr2ay3GMXs9jrR5QC/0JsafYUX234Gl4Vufs56
tNZhO6Qjxv+IXNrAygfyFil6wezSG2EtdgMiWVGlmndN0kflmgqdg6chL7TvfdAQKariTDy5FSWo
nec01FtMR1tgxR68TZjymGt7dlAQBul4Hc9DTFchdyxOqCZF/AZiwfLmlqYoH5PcyM4tPaiVz2I4
1lsHDxUF0YHsR353Wz/NqQ2AqneCtKRd72D2HtKsg04ET6Tf9sqb2vCyQcvDvMCkBDjte6pcK/J1
ig+wPTWU2IuF5LgSeDY2ph15NbtAWxTrSIOmtCm0roiOazmpcr8Aix9snMQc5yLsWpmJ0H8L34Ob
g/BM50AJScEDNEateKVRygrAkjvhpSkT95F3IraOqiYg8MHI+pRZxFngwjIbp28q0iJr0yIfz/B8
FwqqNxA7ueL1oZ8469qVSCgZ+QMxAeczFgbSDRozc9cW8bli55W8Mxi0wgGzSAx9N47tHJcgbfDl
JG62t0nZdTeL8dw5asu0JRlEuVQhGkeb2PoMMt4X9lBG9OD05nthG5wlpzgGmVd43bRv854TESIP
WW9MvRfJBUjB4ckxGzXCje9RMEUlx/kVMaraRWjU8T2M+g5QBVyqp9GQ3SM5YdlnFUS56ZeDNdND
1fqYJC0atgbCnpyqSk1NUhsbnCvZLPJkU092cxFUtMhWVO+iGjEZtdU9AnP1eQmVTlYV4H+BDRKB
LsrcELh6rgG+QrZTjX4XoDTZqDYDHg2Gq+zOUS7NfC/52KJYKgIY1a4Zd/CeOaLA+R5qGMhR0Dvi
2CtnWR3V5DXOFNpjE6xZK0savkki7rvMFeZ6EB4I3tGadDTDxfIhYVAKT6d64vAFPH2yN3Oht+Nq
FvjfrwVpt49tysFpxWaJ0ro9erBn8LcHAKHM4Z5+mcj2Rqp6qD1otfAlQBXBNpjnjXvXsJel3E6V
7ZTcHuaBiB9W8fFm/W0BfhfTgW5MLXwEmYdfS8pj7XdXGUX+XIN0Gr/BREngKYu6lhzXDGNQnz2M
uu4lslttRnWMjZPyJ1JsU24m/ELDlacNYXw2FbGBzxBGEielIm9E0lKziYoeyBSeKdqJKHc1c9ep
KRnOuc8GQXeuVlK/1u2+4mzE3x/so1hLO/J6AcoTEkdqaw+8Q4SB+ZxoyI0RGLFxBCzT9hq9GGr1
E82s2iSyYJVAMQQiBTh2JjWx1QJmJN2pm5vB0ydKFpTbcvfWmdi6MzmHSf25ogJl+qQ/iHlfgHSw
gF+YdFMHs+6ZSmhVMvnVaR4fh7FR2XuZCcu50CjAoxgfRMkaykLb3eeYPMudXggSqaG7pNC0gsXA
NdV4T9d2meDhRktNweszKIDS2hep6pwj9soeLdt8Sg3qVoNRe3dTY9NuK5Qng8yHKVEnj3Pfiva6
6uxeHCZCpfODlJVRI3uDMqb4JksnApjKA90FfZUHN3oqZmC3OomhMB5kmfPTN4p2rJYP58MSqriJ
XPoGB+bfYfjeoipYGv6g7y6HVDdPx4j59QS5/kDqIxhYwR2yx+Jz6nlaexxFgf1YGVYI7rHEkQkW
PcMb1c5N1F1QdxDfpDGE3bOa6iB6sJBmdwery+rwFPmTI45SvcC9ClzfAxE6MI3qgMwhDJOc3nMU
hn2nlqriOrLC2TqmB/E0wuJe4WLCF5TE+ZmtaWwX2KXkwsdCjAsy92a577IqooiQU9f0IZIla2HC
7QqAKFDyluEeyM11Iuziy5DWNXW0XFabGLLrJgyijCD2eXyGWZdxImbaWvF2NluU8TNfsku1X43F
OYbmaCtQEtOj7iVzrlbR1uyH+siy7UV5aIIyDGrpO+1UHfV9ORP8AnwNjRQqB7clU0E0bQqZv43h
HdHzPhTG6O6UgKQCX3Xw6VGe4dZfFZXj7M3KHE4Noxm2feM8VVPa77Ex2WuHE+Q6JQt5W3d1uE3a
8WlG9bCzBS05QisRGA1ld1cnY3HhjbQtEicy9sq2kvtiiIIvY0oxZcW1ogLu3QI7QJMJuKLBLBa7
0cQmU8skpT7HqXHWyD3kdsjHjt1OfpN3gheaUru+Ul1o+4HlZVvdmbVHL7C/8Zo0F6OFGgwDDvEz
2OUOipMZp1KkIcxWmdpEZjdfTGUGW3myq+PariWB4a32iCPy1I1GCLdamvv5bGrnAVlv66quU5hF
k7qCylaGxHF3OD1CXSU7osufu2KJ1Ta9knWysBI/9GKJnpBzqbCy21ThlRnGRQTQDPpnZIW971iW
c0ROFEGCUZFfIVyZDoHh1oe2TdRRkUk2PzmdKwyXMGl1D1KqzfapLYmfRm0Ys7JZylwhII1PjVZc
ja0H2bEE2mtSsSfeoio2daPqFa6H8J6PV/lO2LVfdIoY61gbxWFUsnqGmxdcBlPjrCqTyilS+ovI
K27AGcIYTzRtn7XBszXJHP98TEoPx2X+5phTtyq7nRPr020WjCABI8/6KtnirvrOHo+KwqQxbRGd
OGC256P2SRuwH5YG24U5sqxDo5MHm4VzVxnDrTNi15t6RBBD2pnH2eiglMvr8qn2IDEBWS6PxZxl
RxQprjCzT+to4AdHxRGREUFYyyZBS0/qemxpw5r05hsvpty/sugdfTcAcyMVSmz1LMCEHZWWCHw6
k6XnUz7QiZdPsbuPSCV9D5Nb57s4mVM+u6T9PudLhEHRgBUEusoSYtwnqXQ442TS12hYwoyDkLJq
zQF5Qjt1z0kd9eH/nvXjdjp6+vvfhM2h9V8bPzbN8MAsFL/Ciix/5Odh3xSfgIl4pCJKnB/CEtg3
fpo+IIRgBOE077gEiukYQv77sC/kJ8dwhUdYhnR4FyRWkX8e9p1PpuFIof8I6+YE/UdkEewdHLHL
bArLYrk6acvFOWJjLvVQqXpwPvj1x4fPcRE2f/+b8X/MsDexuQYacQrhDqvktTVqCMALtEvTjhg3
6krSdTZeiCi165LivGqK+GRIavpQeup9HfE0PGqRomLPl5CgT09rcYQ8/rwHcA1+HUlsWrToXpPo
ziUHp+rjby7lx61MrOOi1cn9DdwNR172EfKasST4JLwRk9p2NsiCrvBOEtHdd6q+WJyQa2K9I98a
BeDrPr82u0Bfkxxs3eaaXW8iToAZm5o21zcBW/Fux6a+ja6TXARPIJJwoMZWm5VXY1Swx4sMdgsr
i2L/FQXwiNI2yT+6JhFA5YRenIG4A0cWq/ZCk1hemPXHXOxQNyCOodNfh7e4JwvaYeAXUdfUaoo3
pEQaPfTjumtWtEVQSqk4jJCmcyjXVv0YGDJlo21EjY9h2DiU0OlOablrXGtmp/1dR3HO27AJsHdx
KrAGV1WoFxuBWxDNUtWFlxGNAhiAyxJmu2iHKBcMzBhUIAl10ILweja8ujszx6Lb4VFlji91N1xa
keOtCHoM0BQQD0Nm7Bj7kolmRqiHmj+cdBPmFDhcMSwgRd3bDPCK6Tsny2lFeUeaTsTOSjTBvkZl
PwzBqkhiP+yivRVj6omcivWqdqwTT1KrSTPkbMkJkNVrOOJhRVg3u+C22sb9PF86Rkp/Q4vvZulF
B0H1f6di9k5sTjgv+i0dz2pdT5Ey7lyleTkC/1xgTWlzKI8sFR4LrVZYJiL3H5/wH1Uu3zWovYQf
/dchflRlUz63/7kM8E8o0n+9/td/D0YShb33ZrNVrP7j+gEQ58vp7Mef+Ws6sz7pkJBsjkWEG5MF
x6T113RmfqISDbnHMzmr/Zzo/rKwCfFJ5x9OjtArOMIscWB/zWaCiueSygyew6Do5og/s7C9MbAJ
E+ovikemUyqYroEh7tVcZhEsLdwZlyX+BPomeJUMjjZz6qnnoCKHD+pe5Cn6aUaStgak/dAaOT3N
fWKjHAd5krJNzBUGq//P79OrF+ff402hRv3em/Lle/69ePmW/Pj9P98SaX0CG+DaHLt/vArGP98S
y/jkYn40dEhWLv/hMsY/jI78pr/eCoNFk18GdEW5GzDSH61wP9brFyucYwImFAL5In8nDktidF+/
FVXbjzKWnKuxAkYamvRIVReITRAkViFb0n6VYQkDBBdCvYlPwdLlciedfD53ZlosRzYWEQobxEfB
tzBRXmNQmNvKzwQMAd/JC/aFojcd4LPhdIdC1vnilumMkYMi2p1rEt+56oYB1fMqqUttYRGFxHx9
bXuzZHkNKJ+hgFdKFnWITn0xJqYUTXo69iHwxDCrsbiA9lSJ9kwtzkJazomVlX6lj1GcgsnVEmEc
T1osFhpsaGjumlzAMj110cSZW/CI0Wmrd9pwyIYFlTmTxDRsnWxKSMghyLi5kHpMclA4YQAsyNlT
cjqupjotH9xWZ5p3KSCHqAic2I02hqMxrSsHUdp6SolqE7tkyIfgNOrallClQI/V5Muhkw9gEl39
OuCgMXISU+Zs9qtYYh2JThJFIxh5tlv3X6exGdWNSgf6UJUC8kp4XxEQEOZFKTsKz0OiiF2AIIPp
bM5qSE/eHLDzyHN67sFI1OZhjEuOlitgv2aifCokHGW3IZeQCErNRWCE69Cdq9zaQdKoG6yj2Bsx
sIlaoPkvB5c3YxEPqTC/8iYjoa5FFB2KTMp9YibQq3/WY21iTfNmdBbkhhSEWN0QfpLb9W6GCsLx
MDTzwkGcKdvRbE+zmpouRdmiDtJHVvEe3wzJTyzhOVrGfI/cUMXPdQfe5iq0QmzxsQN/RGpeehPo
VftQOHaCFYlau+8VMNPx2iXZSQ1fk0BxKpH5wYkGnXZH4ch7ElaVuQ89aF3HxZAb4R6zwRQA6oDx
iIgluxw4QvktrODLin0cG4doKSk1g21cmpqJYlb0A0KCvONkNXj3rZ5X3xIb55yqnDs9RKG9slPT
uixNlT8KDFekY5idVa6E3ql7ghhjRWCJld2jwNKvwOQQ6QWm68sMYecQhsIpfMoxUq1r6S2c867Y
DrF2ZS6On74us5Mpzux2xUGu/TrIEYBCNFhfhaUS0PWRRYJM0cWhb2ToztzBNVathkggR3V4kha6
tm047JL6WxwF0UhloKkxaI4cv/man2eLciT1Cuk3s37dZ22zcTthn9ptwl9hCfUZrcznvqG5AxBm
fC6rRKE4WhikRWAhv7VIIkn0Lr1qMMdQoh9lQsShoCq6ClK2K5usSHX7xCmpja7TNkhSStyx453E
UDmpnKmBEJ6eBLP0LNONkcOeXUX5Pe9BMjxxAPC8dd6gdDzr+zyr/Ryip/0lTBqo/AkI5nhN3oWE
ixTNQeEj5M61s3kMmqUdoWLnnD2VY3O6o+C6gnsfUby1bXTNgV19pjXlXaB4Ut/Q2FCnjVIb844L
3LLlb4rLGw/Fib1LhNbzQ6i252Uii7DYKL03ODKmLYyNcrIScdEMbbT4D+GorHHeivvB6FHlGYZZ
oxkZKmviK0dXsY1gShQPeROl6ji1iDbaaxXEmE1mO0GO6j8KzXI1ekPU35l27Y4kr/WlwOoWJtFp
XUHtR+Srmhm3blDb2ffFfZtcECdVVaRAgMjX9zN77fnKM8kIXHsgJrITVUDdLfyGgmtIMwOh0OrF
Cnfx81D0khjIVun1QsLyIZeIbugi2PGtN0clStDeYBWgKiJZ4l/uo/TE7sheURo+NPAST388HIsg
Wjt4AXSc36Y+Oy219Kqh90CEaHw31pZ5omWeOFGdVwIynqyT98d7fRJEO8t2HjCBLonSXlbuZXf1
4iQYzkOiI9l1qLVHNlK78AGmGxrp3jibbEXFq88/GPF1q/mvEZGT8HoLHb7BmxsaxqEZ94Qor2pc
HVvgHnjouA9rpaf1zy09G+7we/mbZ/fbi7MsMMm2yyb0LdtAWgU67gRlEWvNuE3TAbO/FN01VneU
ZYQ43DjNgArs/Vv6uwtckHcm0daSEi4N/Ze3VBGKNoPLdVauYfRInmLkH1Vab5sq+wjSuexi/vsc
v9xLNtguxsWllgCu8c29dMKQPJ9gCtAnLT5KzVlmVaSH71/Q209gGQUaKCcA/osv4Q3ErwCslY50
3+mX9tG3VKXaDiZ1sWmnrD/PpRZs/wfjoXbQLZfvQP4gHb54J1G042tI6oB80ASfhaWIeI2t6b43
6b+tLCfMd+8P+LvbyD0UyzdOCebtBUZiFFTPAI+ppNWiNXkKeulXlWof/wfjECfvQhGgxei9eTMk
ir7ZMRHEzblRf6uiYfqGRab/47eem0ZgNGnnFHmgIb5+/8hv7zObjDlqFZ65N/Mk3nplVnxuiJNa
1VXaHKaAhe/9SzOWV+3tqwhz0YbtR4VLLNv/l289saUQlFwmRpLTBCrG0axWuU6QEFynZNOR0bhj
OgDOVqJ83OhlZVLi0C3n9v2f49ePD5yKINObvT/bH/vNLfYyaNZmIwNcQ+GdqyMPYzuNlcOd1NH7
I/360izlOK5YeI5hUu17fcGYg6e4NGYN4EThEbEcGNu5mYzT90f59XrEMoGRCgIEkgn67bdHrkI/
k8e4sj3WvMYTjR/x0Z9O7Vh9MG/95oIkJ2gQMe7y0Xni9QUxZ4HStotgJYltOnEn4ykaRPjBt/2b
67F5PVwkcwiaUP+8HiSjNNlGbkKYtxZwwAmtIFi3gdteiDRrpz+/IlvAaubLtqmtvgVOJk1k9yHl
T0pc9b2m94GPhCb+4D343RVx1jSY7yneMvG/vqJK0l+NLYQgM9MT7dqua9MTwmNmzk5lA4Pg/Rfi
N0+JagpUU4qi7BPeLtj2hCiMj9BbpXbTbYVqwc2g9di8P8qvKyfzxsIegqUKu/UHvPfFFBx3M/Y4
ittoc4BciQKp9kpETnptiXE4Bn45pOvJrgf9gyf223HZZ+FdQykHluj1zYSXb6ipS3k9INpdZxVQ
kIJAiEt0Oe0jup7+ip64+mDQ391SV1qOAaaJKePtnAFUewLESRRpG6seoWmmm9+QMRQfPLnfvSjo
V8yl5E5ZTLy5tox5Gb4FTXMiPfDeTOETu7Jyl3ig/95/er8diUdCwYXBwFy/vot9otNfVqTbYqpv
vnCcVqToYRrfSxKT0w8GW37s1xM/6yaFECqBZE/YS63x5cQ/2qHqDLthsADWYTbb2AKcxyE0mx0l
jA+o0b8+KgtBITOIJSn8UeR5PVjilCqYNRA63UBsD+qY0tfomH1wST+2aK+vaRkGcjExOgjenDc3
MIqqMYuIOSCYZqbG3tmDBwh9Eh35wJBNPJISXO5p0jvRvUaYzezXelOgptKohW8nPg+0IEFEUnYX
FrrzwYv025uwTDfoQmkVyTc/neSkiRKDqyYgHvQR1mPyHoPxg5vw66coATNBZmfe5L1c2lsvn6tb
DeQlk64JVyLVTst5Ki9IkEdv5zbV1eS09X0MVf/w/pv766XR2/IAg8OQ5aDxlpo9aA50+znFMstt
3UWodfzGw433/ijLovnq8Rom/S+OPZIvTNA3fX1pgIS0FIkUKEYMJI8ynlJtFWcplagYlG6N3ExI
7Syqk9w6lTLGa/f++L98MgZpA8ZSFQeOAMLtzQMEq45gya4Yv8rVKZZeyhaWMsY9JlAUbXMb55v3
R1z+xjdXTCqF4RjG0vtD3/T6iulvV3HENL+qncgqbqygDOYVu+nQOpqNZPA+ODH88hgh20GVw+0h
HcZdGqAv3x1RmS0NUBsVCDYFH7NKTMzI+NG2/Zc3dBmFGZUF3mbhdd/sjTI19KjlTVR4adpszaJE
TJ9azdoohbE2cWY/1YHsP3h2v2500fBKyXfHgZLhvTejFjPQut4iPpf2PFouY7yPbeO28JwzjA7X
NAy/WQGyWKe/jkq7+2j0N90O1nsMYoQlgHnn6G6+/UDadqZ7OGWS9BmpNpqlz0dRmHRrjGjjhQ2S
9itg3uSybjCeaI2AzbPGN/Ehy/v168SGlAb38mNwxhXL0fD188VRi6LRxC2dOBCLqnZo19TCxw8O
Mm/eoh+jkD3BRIDEQ7qLMv7lW5Sl4UREHLZdibObPisaEpdQuQ9u6fKzvvg0LN4fyWpiI6LHDce/
vh4lxo/LRDSotTf3XrhF0Og9kLBGrqSG2nB6CGw54JqI0FVuhm7K5oc/+jSX8T1BiZrzNas/3+jr
8aUIKzeaq5b481D7zMpBb3ohTWH4UB0l2j8dDf2NzsnaoWrA0rbc8xcbO5sSWUg0drtuQ9oQKbce
tmOaYB60ncFN/PdH+7FPfH1zYVViUXCwFphMdm9mutGYA/rviw3cRM3IfEBe/bCyVeMMu15Pxva4
SxwPvLWh7Om69viBNnZBZX5ne5lWn1nKmxOyxOmM2A9KDww0Ln3T1r6zpKH3dpmjtHFiGtCXGNRH
az1FRuf4yCtwYmUCri16w8rb2oExt8RRU0so74NEt5KfT/GPusf/sif8qkP8bo/537AnyHn6xUP3
H9qH//hetAhlcLx8//vfLvk/1Mue4I/f/1dPUEArpYvqWnzFxs+snJ+dY4kQhoVoEbronGv5Hf/s
CQr7E0c1tsjLBsyzlvbwP3qEwvrE6+RQDdSJp+FE5/6J5+XN9PIj34SRHaKfKA/yk7z+FBwr1waj
ImW2UZV1MDhpH8e6uHxxMy5+vuovy8e/DMIWQ3pUA3U2Niz6bwbpoIFrriTRcMg0eSyVIQmmhBzx
/ihvNxTcS/aqlAewD7GKu2/mkMRFN0tbVfltHegnox1fR5J03LjXsm2pa8b+/eGWv+7FV03ICMO5
yxbKdeHbLk/o5SQCIwEvGtq4hd3y0DlN6ofKq/yZmsFKizACgySLP9j5L+WUX8eknGr8nE7eLDnk
B+uAEHTGxF5xmtQhRvcU+JhoTaI40ZOuIPygY7Wmo0Q2f9na/mUl+e3+abliNk+Yo2wMS0K+WYr6
yUiDPGN0Ujed1TCQqdBXerOO3Db84EJ/Hcqg+vLjJEWO3S8RRXEYdBhX0feF9VQi4QmRsnqNWssW
6Mz7z9Gw3yx+PEmsWByneAUFp8Ufv/5iOcjpdDWsdYUPjRNQUU3OHLxTJ7wikdwuNhom0q8uOetI
ipHxx8iwhu4okx2BVFBhdz38MlgWWSIPWCyDW1bZhUk/Acl0QamuxqJw7kmTLjGijvo2EARzCHdE
kQI2DxhPkEfruWogoc9ZeIdVuP9KZkF8HVCcgMiYzp2xDgJo6L7IANqumwC2N+HtyLq3bqhg/BmW
fkp+dxwAbglagGQBOG6rqy28WIk230pW3MdgVh1iZC/OcOEkAg87FlbvmQxJdEc27Y/Er+smxH5R
2MGJkxgOGmbPJafTDB+CTnm3bSOCZ6cM+2yNlLp4GrqqNo5gJEhcv22W38S4LTLfNQoQLKqbb+JZ
uteTnKybSBF/ivTZZnVqifq24SJZ2hcwIdOjmHojpvE3kPheUqk9i+2BlmueoJICJRNlxSa0tRCK
HeB0yV8iiSs0x3ZcF3PTtL6E9AS9yJ7xkuq9HsPhmjvdD7Dr1iucqNpJ57m58ouqnR7Jtw2/644G
ASFNIAXoCqIikNf4WodEisVASfjkSEaRpCVO9uTGA5sDizCrw5CwFotkmolc1fFYg1mAHDhH0Tn1
J/0Y/hjRHxauFTQCykWwbUpIMuvBnlED0mdGpT11AVBM8imwXCMV6KSp7escwJ9hNs2ISj3xnrw8
ay5jnZSAnS6whZNWquqDFs0RErhsLrp1VM3JbdBVKGe5pgClWkJOC/hjUo2rKsXRQbKEhAXSqmBr
TD1QAOKfx3PRAF/c9IaVb/QY++4+sq3SD4PaQadPwWnfDuP8NOUJ1a5xmml1dkY2QU4a7PGZA355
i5l4emhy1d9pupoBXRUzHhDm5KaGfVLZ966syfDuVQmDk0Rncbeg5tcmAIx8G5fAdvtKubswivtv
nQt4V+lV48fl3D+3ELD9cDAayyfKVL8UndEUH9SRfxwMXs+ftDaYsA3OLoSfvW0sVt1cmq2FGmCq
53VCuaae3N3g3RSgdL1u3CRo7xskxFpH5GpxVdWPg3nSZPmafFvpnY75OfJPfzIPbnDdTptMaNux
yXY/JqT/3UX9TS7k93+tKP6/BbuoxzZ+ZNv5c3f1Q6i7/KGfWyke2T9Ud9qP//2Xgkqz9U9Sp9OD
LA+GO9Mdf+QfsmFXfqLAsRTL2EXJH/T5PwgkNJYT5qtVmDAziqSUgugDUrp32Ye9XvmrCftMlbhg
NCOOQo0S+XGaGl7sGvhoTOomWDZIL6mwW+V9+1w5TdzqF4ElDe2SUBZkAjV8YJWrARItwDO0FimV
Qu1gRmEFZDFzvS6pj7G/zlZwpsejxYQnMaFAt26msjWBe/azNV41lrQSbTNrdTf2x4VpF3l0Frr4
3we89QocsGIViOAOaK11XrajMR6qICHvY/Z0HB/owSb1pDdtn2+mHA/nY2v1LuS6sJ1yiKazqkAu
hUrsKAXOeXkMTSFMKnoVDQqvVVDhRIEkZOXGiDUw8NIENGMyQK8fI5P1iswzI912npxPM5DB6VnV
dk183MRZBXAMV2NdPjYjwdt3czkGn3l4HoqkrHMiPzEGER2CpvSGO1KSpo3hhqFvRQOxhX040T2L
HK2qLr1eVjeMUDx4Xl2djZDmFB1MIENrWwR2uZeBMx03xozABXq/iHakl/ZPmWfW7clE0gjM9gAD
1Gqiv5ScWrMW75CQuP1962X1EUZ2YzM3tvWQtgoaSTzZkVgBOaDAm+ult2MXqK+BERq3fc+UTiS9
pUMaRtIV4nUkCX6dji09nkLPBvQxPdQBJNRWc9yyJN4NoKv9tiOuyQ/mBbzKJCTX2kxxbDs0eQCl
GGpHABZL3xghfKM92zpQNKPGxl5cqYj357aZZy15bjo3jJYgVo2FFne0c65lkHCpyWpOvVYmW/8j
O066hCdtht6JIiIn/YaFOd+5rSF8Pc7zPTWV8KQXVr0OR9u76kl0h+UeQW5hVxA7fm2n2nmHxdNv
hJuvG8hYK3fCPx7RC7mYp0ENK50wha+I26LtWEKwXwP/0VezVYYVime5wGNTQaQWwnWoRgF9c4jM
5tGI1fZONHXJkmpPMNQCqM03udsMF3RKQFiAvI2vZzWysGg0pcdnVIVVu5FmOfSXhXTQeolyaKBc
YFsGjCqmugxIDaKAuymiZoJEFAKRb80xXxOm1BqnUKGIfSKcLD4gPYI3bSOG1U8I/Z3MkxhQIUyi
SAs1hE4R9VdqXRqC+mqTE3hWkCTel7ccvYv+AWuxudUjfd4HeLsj7NoRMWqUVALxnS8YhH0BgzXn
0WmnUVBazR6RXW/xTjQBBk06E7e5k9vRxRilo1+rwNw0DpCwJkOAtKkrq/8+yNK88+Y43wuMUPd9
16UBxfWZnii7/uwAQRzzTWXNGOzhQPuBhxcVDV/Dy9mRae473tycpxFltRMIiuxyRRdYWMy6Clup
VkN28oeBOvjG64aOykJQhPN6DpMSCzr24E1H8vF+HoZq048xbtegM1OXpDQj1C91vSPLuJWZEz7S
rFMEUCdZdeKW6Jv2IYFg6XYCE5JuOuyvEfzcaN4PgkrlGveFCE5HK84OvevGn41hLO/qPixv2kkM
d1M6eT7gKKn7TBLh2lQiJTA6xDeQsI2y0PwXJRVAA3D88dyP1m620/Ciz2iO78KuscM1tuhyCRcf
gJAkmntaYiA8CHQyFOsSTx2a3uvv3KHkHxDYbdr6TkSGnWPm5swLMTlnjhUGPWose4Rf0zuHJmrc
2rdytyh3vTARxXaTE6z7Dqvwyu2Uu4ZlH56RwpxnPgw6sQU4SlQCAdLYD0DGahVWMOaOdd9o1Xnf
z621bogZ3Wj5yMY4DQc80JK11MfUlTiHoe7lbeAyfdODnPsG1xkY7NVYi+ZQaIbHZm0EF/FFqDK5
mKvQ6/wAL/tE8M9ogPHN2j441YIxvyrtqTlNFAG2peMBUyfrywQfLY3PWICt80ILg1vkp7X2POet
m/pjUaJLnOo85BgUOex8UVZmAVlCKdFkOc3ylu1pHkOMQfFYzsEtcVAEUViTp9cXNd2NGv6tasrt
MCDRu3Skkdh7UQz9rolj+XXGl1qtGWOgjQWBgBIVGQR7orMrZKYhj88sDJiOstesYp1apLRjje7V
iItSOvFnux21k9msivQLNuL4WAtyhUQxKKnCVnpQXtqywupMUa71ezyRl6ULWnBNyKx16TkaM7lb
TeEXRxbDDSc5AV+yqLP5ewP34z5iXqpXjRh1HnOWEfzAxxQSK59vGz7PdJO4kYBr3i4Eo4Td63kl
MTtv8JNGh7CzOlSIdj948O0cNNODnOGoeXVW6vumXLjTLvGFiBxbDHTfauCYDNHmrL4iTcK9SFVl
7Jsepz+F0A7rnsevVZQWConjuxZGwvLeSKvJAOGGY5x71xhfgDRFS0yjUo6VIVBt4ckWjQuDgB9N
BTkcJr2cj+nGEBITl5x5g0wrqu1oy4afqGOOJ6qsJbxmKvR8YOYzsRwZUWtu2SfN265liqAhYGyd
3KohkjpgrQzSA4z+2OUIQ5CF0OzwKOz0iBQSgRnpG4gFVG1+kbNAr4MsIjqENd64GHOdo9LUhM5w
zp5pYvpLQJnPLXcrzGL2PAm8loc+ryy6YGU3VYTU5wAqOFFzVCQQLi7gP8A5WKEarwuoT6OW3XhY
psdNjV2nWbdDkMA1EBQ/JY/sDN0scLM1Cm+biyrQk6sgTosjI0pCfcX2sRl2LLnDkVabZb42tIVT
XJc8Ji8DmbyElpOmQbhWo7ClBl57VMnZIPtHjtZjYcwq3IeOp6pynWASJjckH7ID4sP0ovCY9lam
4By2L3STKnDpZuJSRFUl1xKy4rw28KbekdbRGuvGYqW9CcB2XOvIR/VVl1jeDUcu3l4nQ8YUkVTw
degzjtBm7FUHSsNSnWOIDtZwI4dhVeVJ4q7aGeDvhtZUf1EPc85inA7I9V0ndeK7lDCVbxA/LSgu
hFcqNO1BaJ12mugKWGkaMYf9/+PovJbj1rEo+kWsYg6vTXZUKwdLfmHJti7BAGaQIL5+Vs/LVM3U
vWNb7iaBc/Zei2w+7ykw8tiMAH7+4/+JjEegy/Yl7oJBH3VUcCphNe5/duto28uutmeYfT0Ow2ZP
mQ9YCxe97TxbdgBzfDI3hxslinBHnRmWrsVsGzQdb7nfvYoIrY/YT60DVSwtXxZvLshry1ivr8Yd
13+mLLfPzWl5QraLntWhdgZgAhGiJOrGfRI+L9awBsdJOL1+3+jn93scmwkfXy7NySGHcQgWYx2T
K3/FM4h5qw5PI1+qZ2P17rcO+x5w1IL6PK1VN86pT6uP3x8CyIZofxtbTDb8oeSDH/EIL31/Cfcw
GGj1qaSK+ssYalKBtYyT7m60icUMR88YE447lax5d2x6d50yNJfr26b8+t8UTWCOI91Y2TRNiwWr
W8S0WX235whOePp1cWfLubTax6hZ28iLwF1XGD1IGNnew2ZuxN2G1Qw4iike77umYBxCaTuf7mfH
777VWOP1LPjji3Rz3OLPUo/F/BS09PQvc9DjZaBH/DLy6aGAGMio/x5m6BgFmruY8Rezj+FFh8oM
zwQbDA9Jo2sLSiTa0yQkBe4F74NZpwLyw4iOBR9SnC5hs8mjl2gS6fkITWwnonj9k7dW4FzQZXkt
re0W9ojqluR9FpTfDovTuteAI5cH47qAX83kpMOtty4UBq2KHni6zitLx5BXEvWQIiCcvmm7PG1L
k+hLU7Lvy72gj/wdaeu6TWESm5eZ4Gu1ay2DGa51bL3jUA96lFlyaQMe5InPX8cSXPOmcgI+Fu5a
H4al7P9jG24x50S4+tbd3qi7BDrIQ6WUVyLXNA5tQL+ljAnhWEBV6g0M3wINFMCc1o3/SMqWw04H
eX6JGlnhqB3nvgB3z2g69a1K/IbCv2JO5A/c89ofo+kpLm3vB6RD3e44PKv7QXNPOLPNjNSdbazi
W3e9uDPLGD5LCuDloe18sezieC3vuXbChuP/fWbPPLl8LTbgHSWcaThMmAvi1rmj+AJfSYHZ+Ne7
gjZ3rAq7/uM3Y7v8s5EbqlsVxBvhZjD4+pWsofwDjGM7CtzLd8sIAzdshOCgVhR/KMLcOEGTDH55
Op79fWVb4oP8LQH8qu/kc7iU0Qd/ZugiYc/zYFf2ybDxbJoW+ucSHSV6zG5+X+zZze9p1SfRnqcS
pEdYTtK7dxIr2A5RiW/zY/XCCcWi8haRhaxm6xdtb3K8UMMvyal2BXc+BoJx3Zw1zXHGdZrPw77X
U6F2Mh8434W8zMDIdFNxZL69vfmtse1971gryOYxrpYHV4f5b4UihGMu01EskmiJt4KCihtohmSY
an5We+6Ddx3W7nSUN31FhSThWG5D8aJMZH+wsHHfgdyos7RL03/4gwXFLnTnL3BzVvyMMNQAvYuD
lc80CwbmjDUc/hteAAbrTLLrCN6piBF6ePD/27j3UzQq8pGQUX2KxjY+lujEMduK6DiCgbl3NJom
O6+dD8uW8v8d1QBpM9YlHjqoYInocITLKHYlahdyfXsKTehQcyiNN1Ny9j1zpMQCn6YOtU1xtZ7s
4tbCTWjaxuqLY6goduqmB7GR4AIk5xTE7A94FUot5d5cAZg004E2RZTmahZDykuQb3SbBF3zC4en
bO/7wOFKoW+2plMiAQPs2AVXbzKX03Zoet/lIryGAAV82LDYdPVZWnH9t+PMn+U57SRtt9REKh3i
MsZd8ajBodz7ztxygdDofS250eENI1vm3zGq11tkr5geu3B1YOTHZXsB36IfVgfi/lcH/+wCS2kA
17xF4o4R5nKnmsn8M14TRXs8IPKhKfzlqJOir1LMrRg945a5T2ai2ry0bhIvy06QmwO7q+fXWlc9
Lk8Ao0huWkOpYxZi+mcCMb7j9FzCyzR2Aj8R0PiV62OUvIdga17VreLl4SNjKmPA/iDKhJtxVH67
fdPmcl6t1Xc+EPhQ5BqNZfZNJ+ZjF7sLfPRVrBxtB5dDmVuZhwlW77wzMUTDya1hM1dz6HNeawpO
weNNqeIOAFSO9NDWx4308DFZKB5nUTlbQBW2KT7PQntUvZgdXBUghjxFyUmoKw7cGruIlsSDqnHx
GA2XTcr0drJ3k8it+jOoLP7i7JgBb4ZhM3afHTSw4xOX6jj/aZeq+CxW2giENmx5YcXUvaCOVytX
8qFvM86BMwhxpJ5A8DRtD5Zatn0xknUXVGrZ/2Vf5Eefs7WEgDdUHPpXq2j621XVva+5teoX3mjB
78Gr7HO8gesGkV3Kzzbp4u0yOiMmdADsz7AK8GopEvyvsXEHFCGb7oJTMVm4FEy5qrtgy+GSFWtH
MzCP2u7T+FGAtnos86cCoRNMLPxAWUvyh5eb4I1/MskSv+uELxfYBH9r7moRzQv0+cjCgEHB6BvC
nnfvhfhJHGBED365Ln+N7/fNsWOmBB89KSB2LMUvNDkIp5QLKzT1nEJfCxKTp3nsOjweegteKX6N
WRkV4K0SRU/mgSNxdOB9nzjHLizMjgdrwbg9lzmAQKA247ONLXHIjBqt8rVhvA+SmQ4ZBJdtECvv
5iEM1FlM7fwoqFvdK+pugu1X0qcOHzHvuxDzeFcuZQyEpAqi6OK0W/zq2Zx9+LZUR5qj9dkvovw5
sOL4yfZQGyLEUzI8WfA6spnmzSUJKvDguXK7g966+h01hzxJqXqxMwWX3oOCu7fxXkbTgpixcT5Y
7KzuXT8xBuZhQbNqV3jrfFY8qmRaNrdxRNpXScwvNSb5kXdl8ioqg0kYFRTI5Vo15jmfRfXbygOe
t7dxw/2YU7ZLE1Qi88Gak4p/OLSWE9XOih8XqYsvjlQtMP0waf/1vMyyplU9bizqgI+LZY0XQf6X
BdXGFJKTQ9Lll4F8I51QKZx7UeVLsB+CrgcJ6ztNO75Hc9Orx9pgv/sPq4p+inkrbQ+VgX+3C0HN
pasE6Ghyi1ZYVdn9llKLQPoV2dawH4OmRBVvJHWGvRh5Rj2Q7p+bbGCOet/PgWzfPVH6AwRFfaNI
8ZAKN47E0wZ4sLRCZr5uOP70rbR/UwKPxaFHaaapqk0ACW+5MTd5NgBTK2pzZBGeut6f50xu+Xwo
ai65xGZF8LGVYfTguVA0d2Ow3OpR1FnbNN5Y04SS+E7qrAoPBFPKfxVTFtRhEfffw6puVdKuShL6
bX5/Ct2i3Q4lU+pHvsrbu8zz9WXOCyYBY7kKnzt5tGSoDbbm4KAqOeKDA2gXoqvEGmctxb5qPf9T
R2F9rUt1ewqGkwKEt/EB2a80Z2PIl6sCG8McSqMa5auWldiyPofClfUOLNj85Lnb/C4aWqREnmK/
PsceoKgUS1D5JsUyArnY1JJko3E2nY2jDJdrKZBo9uilfjc4hGHsteDEEdNsy/q+ObH6vfSx/FxR
6qVoTDGIga3lsDp628WyNTs/suLqXWwzz0yEiZgJvSFGEUnHss26fEq2I4/TtnvOa3yL5PXJmj/7
TcL4zSoSHt46GeLvSjBu2XWIOxGKk+J8dOt+Pcqwb3+boS2uVii3rBKW2idYr9IaDiHzpSVcPUi7
W3AiAqmLdGMWDvuxj+p/apDugWGaODbVYB1jb7aurZr1aWlVcA5JazwuXWL/rsd1ufLn6h8Bfllw
9uEYV1jRo2MrHEsdw80KftqYls2uWWZ0AVvYHzcvL35K8MPv9YBC9x6zi17o3m75r0o27XPRWtWJ
5TaNizzBv+VMIESRcFprt7MTQ3i4m9aIFoFVMlDwGndGdqtF/NdrjP9nqK3p7DGePQ9hxGG7hOp1
QLVdfZQDxl4Q+esyVwcnNN1vl2E8X6Ooc57HPBDlhZFm519K4LIVYg8VoWoBUBdncq6m0xwvANRo
zNT4fUVC83Z2ATseG3/pJuYALhr4BtAiL/+OiuhucHyR3OWbF/5ifW75qfbNyujPrayrqrwh+mHQ
CHI/13FCP9618+Uga8XoeeRpBvJwTY6r5szrWbp/KHBX+TvGscV6AF04M0+wPFo23NVpCm5AAq+h
CovnpVIzmtqwpcBsDFosrhGzy7g9dpsnVrrqM8dR8EZqMEQX6RNFT4NxjcMscMhxP/lCVVm8cOjT
qel9yXStEWX5tDhr9BwI3hcPfi8l6vNpE/Z/PPfyTxPANb2E8Cbvl2pwn5iw81fgSesELguPHfmf
kCpu7ruXoOyr/gsEY/ytMJDd5/SS9kFdD5+AuOsJ617MCZWSRXxyPLlW2cjBUx4W2vDBzp4AB5DV
t63rhoIUpUST042ZkHo+hiZunhsttvZi0dv2d2XYx98eX2+KtoGX85ahip2VfV4fiBvGGYsmwwt8
snwkkAjvQWPMQ6h3dV3HvFtav4vTblsh+Uz84/p1RiZ5lARGLtvQTN/GYFLkW+ophAShFWeJsIjZ
JDggsji0yjscazc7XqOm3yjZs25Y98u2FWDZ3NHJan+uEOAa8Pg8w7dDDxnhR3kb45Sl5UFqSIJE
HCJtNYBFnGW347y//Yk55KB4mSxmvRbre2dp/L+FqzoawJZ64bmigXg2Mj/ki5VfA9eqmn3E8kYc
p2rA1mJAGVX7oFdVWjeAbF7M2lbRfvEw3h2G0WZMYBpdpTq2m/cRz3wmJy/5z65m+6Xogu4XHU5x
qKol6X+Vs7Mws5KWrPe2hgM4xZbb8QBx7P9GP9zuGZ173cVbXM7dIXRvzdOw8bvTkBQ1EdmQ4WUK
NHUbnhmN6JFzhCieol7U012zJZO+E9SKxZmzzPzoAeiN31rgycNT4BBx4L0P0fjJj+MEN2Psxcet
jAau9l2w3s0EW4GfxeBRj3GBzbHyS44AWgVtkI2sXRTXqjEvjnPMl4WHcM66K6yD4GAvKva+RKKH
iF2+dAClGxe9dudYno9jwKmcjIkndoeUUUV4N5a2NCkTvqnBSYXsmyPm1qNrXTkjE7CJh/KhGZe1
O/s9GOyM+3DcZTjz+pxHXi1+Jf6ApvDWmqb9Xy3OrkWxBUC259YFHq3j872xGArJpryKWqzOjXTn
cOat4iULvRGFBntLPFIQMwAPxrILmElbXkUKY1JgndG3hRvFMlgKa7kgqWS6m+KhA8DPt//VAB8h
4MOvj61haUdUjbMF+JAh6p/EK51qN4oh+uTfVS+i9vqzplJ8ZLekvo07u7/sZNre4uq2pvLzwZ13
tVfMKiXqbnxOSFq3lyocTENQJFmtaxy1YngO/IKtpwt/OmRRF3ZvUDrDZ6Q1S3upK1+2mTFTdN2W
AWk5Z8iuf6ZGaUXYRN0JJQYCJQB9ZR+pr3zK3e63X0xG/phJG/xKUcT133cwp6KfAbv07CVrjNlX
ABPmrV/P67+xRdSRmlz5iMK0qsJUs8Fjmxmw6kg3lMV/mVMxLuPAsn4D106iU8ePc+f4EcD4oJ7F
AxkYQF68aphKKaF4w3tT6+zJLwXNVzgN4TeEOS5niXbqU2fl459uY4ey8yvVTz1kwNpU55ExeYF0
SXokfl1VpkHosuRo3bHKNISC+yZErZbKTQEvHuIFtUtNCvTo9UxF3njRRCNTnjBqUn6TJUcUphrq
neRBbi5Is+Qx2BYdPhRzn7CmrNzAkTsPYMty77olvGmHCeN0gCx8m60z93gva5dPqSkW9Z/uXeNe
0MZ14sJfqn/HssFZdoPEPQjjczZ+ljSBdN50uHT6snYD5ANIad1XzmaeOen/B+6336khBOCq+aDX
Va2vLaK3PZmN7bOXNRejDfO7uCAq95azHsoViQlZhHM4WFvIto45BVbGtf7DcN3aq6R3dZZ0RKuO
kB3re3TiKBkUnI6sVghL+FvgLj8ytL0RApyXLWwsjN+CbzU5oOXkNoO/V7atzyWnTqQumitC3g8R
JQX0rvFeNW1p3Y+WszZnJ7Q0MXs8U/DB7Ds2sv2vba4jvr162ZItc+rBuYd367wQsnIWtKRJxTl4
24Iws4SeMnv06QTaum3eZ41A2uzY0AYZ1A28eRAJi0/d1cMdR3EWZxrAx9Zw3A2bd1By5ttWwvD9
IbHwwXsPlnXChkKWV93RcHBOHG7s1YbBziz6s2ikKA+y8Ybw0XC74maPO2c7VB36v1duqpG76yOO
fqe8YKZDsj3B5fV7mowXbBnror68FkpLteccUSXh/v+pwuIqlRvjvvPHfgFviupoDJNj1YVJ/hVF
ywrJxKqn2f+jR0i9Ow4szGBmpp3Lsy14TxiAaJMszroGsRIxrZx7c6HV4088/Qs/UHcCBkncwSmm
MtNi1O2X9bMOiKM9dd0SYYEC29oQApi4gsqUb0bYgnJxbevBdblZZ1M4LPNx6wDV7WRZ1fbROPbA
wJs9TfLlTiAi5pSgA1fedHPtft1bKplIsJDuS1jjMpg+rD7JRa4kgDZeBxYwqKD5aorqzfGgpkLg
ridm9hd4nRb48i4IfHhrSw8YDpEWQFgLm+7IeW84JgylCch1AG1PwWZxwntoKy/q/rR8ajjlb9p0
+5IjAgJjttLMkvi4+AFW6ZzTAgsmlmVcEZhhD08S9ZuGOC8qOaTD0ORFRjle+lGmfdtfKNZNTVEB
nu0Zs50s7q5Q41F4qfpYlI3DIZliPWO4WG6zOiEI5feu/KWGEuN2g3jkyQF1Zcdql3WgnOvK6dMa
qAs1PX6MU4AP1BmQwLnr2kz9AfLO2tWXvNE9orGynJfop/OjMXp3YhxDVy6yg9yvbShQBlU3S0fJ
CNvcDUR3eT3aeezMfP+YL390VoWDKIYy3u5Z9vNwa4EyR2fg8k79wCDN04dkHtf1bMgS58euyZPk
B2+iJ6eMBBNazhOh5M7LYORsCeRfHdziQB0w1WDds7xao0sItTZwSNdYzARZEwPJe/QEcP+Nq1xT
Vd5JRKWY7giQze5tIE2pHWS615X/xord2O2w3k5Tx+E5l25wbLRNivtlqvvCAbdij15wJErDLp6T
0uzbR8E0xuM0TsRk3BVkooN2FxnSLmmHZQw3SezP6k5bg6j2Iie+BS99LWbg70mht+Mcdra3H2v4
7Smo2ZpxFGwj8oj2WIZjfuTZsNrTabT5EmWTNbAOburNWn9YwWCYO3ixsrBbx1SgzgI8+PS8rqW2
/6ti6I9vPt+K/s9ARj2x/gsArrIBRqPls8TisGyStPDcsgODFfV2wZvIDniDWogJrdH6GTUg7ixG
X1cfG/Il48ESm70yEmYUzFKOud6uL7YGzmIT8DsW7ij0ZYEBbT3cyD1dqg2iqafES1peowKAf9Cj
21mr7nWIqi75z5rCcjuJsbe7a1NKTqhBPhvNxrgU7ncVSptlV8g0y8HtM1kuq9RgjP6bJEQyaPIA
ovcuw2VC9+hdXLUb8Pmo+6Xz2zcb1Dkglc5Jmj+VtufusM0bfLxpx9y9YZaEngfVY3c2miTCG+0i
iUeqFlZQPdQM693DAnYM50QkS/todV2PGaPLIdB3sOTnsw9Y3vp92xGE54kXdvTF45HmUrw2ff2R
W2CIH6ahj1CuSRSPC9bgvjB3idQTBHIXcVR/UCXPOt4WqtJguIWFYAQQb9l3e9LhwhySqbD9rBkb
tO3IBIT+jsOpcL9mhqHBlUEUh+ddYvMKeEXAajXHlsuDpY+O008Q2IlCVwSxQaazSGYrmCRsUW3y
Pg2CVWXTuVR4KZuRMIEdz+0hMg6stb3i2JtcmOV089lwPjafvc+99gKlAJ4yWapxSLJ+2Xp9Jqfj
EqFWfhD/x39uXLRsaEfzQxyxhZJnRiNcznRHrRIbNYomEFprHlekxbE7HJDd6fxAOLFuXmzS/alU
LbcEnokWPmquVHrhVuE1a8wlJudH80Adqk1+hZh1N0z34YLabo3Ajl0mogv50XV4Vj/pkP9yimww
MQTybSLtmEeGLuaMlQgSBE/zwAszNf5YjAx1NnfMz+FadPLQrCSUX3sgWt4Lzw9CFUf27Ea+VBC9
m2xbSqoXlOKl3K6FFS82Z++llFvqyKhVH34zW93PIoVd/IT9oOoXnsgdm6jenxA38Kxxr6M1D/6B
QWU9f3AFi4uTKZgwfUdjzlHlQOlL1o98yNfhHaMazOxiW/1RvyD+nv1r46zzvOeIyf5sC01JND50
ok1+wt9gi7p1oKjNxSgcowcf+YPznx/pfkHrOsfPAZuAsGfH8hgVizsRMakCfpOP1SZzqqKcWQfd
nmW0KH0IKRpAtmIcOCzfS+/AtOY2HxBczxbl9KCfg20T1R1jELGQ+qYZmDxuJubvaWdImpTibx2X
dFGg4Ha6+QuElUshY6iyg0zeLJz7vasT14Hm9MLUikrjoMbUxQq+7hwVhQiz4Piwi3Kd2rH2Df3j
+cWnWdC7x/W2nn916y7uT0LxJiWLo5vGFbs2GdvqK1wA1vX4wlfSmhT7xGJAHhHvR2HGj3fw7ovA
UciJPVL3A1kZghtPHbk+h9gH0a36RPwEtZbkHY74xnW3td73s9wKVvrLdDPuLUsU68PkK35RZGnu
c4WaHZdK6drsWEKSdXoY5HvgO/SARjN5AETE+LWUk/8sLRGuO8wU81UNPeZEGudTm7aoNZIHyxMe
gV2J7QjZTDIbecwBEGP1jiUGE8oBq5r3oT3a3U1YuIiXnGqmc6BYXMufeWHs90iWy12/XHUTSqTz
UIAJ2k0R97wd3MBQHolMKj609EepsbSb7W9XB4Dwg5ZdeQA4tq1sjCxCnWVNYM52cmqYkCEhRFqO
Pz61U56c8nhghz7Cqj8Z+B4PmlyYpAI8o7YZsMegfKES3FSrefGrwn8UE2srVjFD9TXWFWDfxQsv
gReWEPuT0Ts7gWV9haHPv55bTHiosBQfvUqirKTB8c1x0z+irHDuHP42Unvpgy3VvIkOqmPpF7aB
fxntoMksUxn2OlPpPbV4ax+FsCz8FFRBkp0FypfFIiZSxHNt5sJjvE9gt7M4ZgZ97uJFvtpauykS
g+jFdQW0YgMvKGVU6w5cuuEJLjwhPlpuxvuoMuozIkacdmXZHiPZF1n/fyhwvk4XC6jZTJxt7F+5
NLUMz2jzsJRNANZIZ7CStHf7KGXg2HxWVctaOWr1f3ZUhNsjqx2KJWZs/JOoc/Fvgq08pwGf8dvT
Urh/G9+MWwqtAGJ1uM3jgX/+BgQWEd+KoHyIlVf9loUi2eKMU/BOYJZchr+FnA4W5Z3HsI1TmYv8
CsSCEaNVEExx1xLkpDX6cEa6oSds2SkiNPlcjIQmR2A7fSX3eKpd0I23bC5j9YTBv8YmwEvBhrbM
tRM6PPx44Zas0bp6Hd9sLNAMSMwo7r1aIytJSj6IxYiosq6Zy5wd0iRYR/PWYykamX7ndpa7orsF
JZFY2/YQzgtJiSiQR7ew4W+2M1EcXiouH41BezuRt1VK0CdGl7Gih6i3uGDbFt1M8xPzRLbCjLor
FHFY0r265KauicMHYvHJ3TI0OY6h8L8YZdUHb6owxcYmPrAlY1ioKHViMK7KsyaT8bhhzrtsieC0
Xi2hYT5JinW+QsiUTNtq+drQoyyYGMQGu8MQNHczVMe7baAaLgRXxnRlucugUkgyXvhJFLeamuUs
yiZNkCC2WkM1jLkRbF532rMpDNoHJpLe3er6bCnqbYgzy+1jK+My32SkCb1ziRP4tNg19MyB4SxI
0GE4q3nsT5Gp57MYmEo2rYSKxv/4SXi2fS0Vl9PY+F62zEyFuTPE4oQ9a30c1rq85rFI7m2Tr8S+
kEE+OMvKDNoOw+hFUE+KdxBG/VO3dNYlj7T/B2/5gPKLJmTvnze3q+yDR8Dhvcut5s2u5+4d1V9y
cfXo7pvJYTHqbKY4cWplq5EvIgDQquKPqFk5ZEIg94vZMdee0clV0SzrWN84znUtRX9fEmf5jIch
cvejrL19K6G/pLeCQ3zy5wRjhWiC+kJ9gG+ho6R8HJuZQFHMS0b4fNx3GGXEdSTOUh7mxkFXv8RK
XXwSLykHP4wb8ajnh5qN3mdL632vo6A7cTFuDxAXUfYYBIZYeOf2i89zfVfmOO3TitPGHkh3fd83
eWTBOK3Ch5mXE9lO9py8JdhJnSjf8nULoZm+MYo2V8UNHdKo31zYao/7jjAp6MaO6WDhkiYWFDyf
kj42WVN5QToxpj0EXhU9oE0drkljULkZiO1p6XBwfprWGbFVbobqtYvi9QlNPbeQnFr9weGZ87OR
Ze33LtSG40BU7pvzFz7nFttE1t0K9y3FjlMcR1xudxIPc2oGXf6qeM9+lc1WCt43Vs+5yWbblkTJ
yqW6CXWZLeu8sMoPg7/9mOf4VEefWQkHFyYtE1D8k8fWg8ZbP+GBZRTit1nEbuuJi9PKfSCQ7xNZ
4Tuv95I3FbtzcJ6YZR1VZNbu0RBzcXZr4uv3Im/th4KaCwuKPnl2mCGdbT2u0PZ71KFM7mPnsOW2
fyyYN/8QwAyCJ62n+ZUJ5GQdEO2pJFOcXVe+owXjS7NVfpHlU7Nk4yDbn8Axy1mEgXXh/V+Nb2Ml
vSRbSnvoztVEUHffR338FpHDhEzQaKQ8uhSCX3UJXKQq9hA+NK4/eeS2nOnPAmPv/ZaIiCnGGHHu
sFXty6Ju5dEeErEdCze3zaec+6hiJqn590/84BsvY37mq3+FBi6MUKNkD8hmn7SPrV2aIVVkl+d5
IysN9iJpppV9R+dzGBQJ9b9HoDgLZAGSiPVzbrN7uN3wHYqkuwC/+5zldpF4d7zuVp+ncSQJGuSb
WjkcWeRVJsLdTZnZfg9LfCdNWSg3xUqXw6l1EV1Nb94WlNeY3xxRBPaEmMn4mfe/CJJLTiu1GtQd
J7Ak3/Uq9J4CvF3ds5U0vn2wwE3G544Rl88FkmchmrRepzpQJEDyiBpBNhQxIhVtrZr8siqYbFtF
MDYfwnJyQbCO+Pxh5qEDsWFWqgTWGUB9Nuh+v/wy4qIYd15wsKqyn/8tXArTJmmH+cKzy/q2OWpQ
3AsUf3pa4mU6EfzkyzXwENnVw1IrQpwFoii/8iNxylHX04OX5XMhb4URU9mz/9XPwzD8iiFP15lZ
wfKnYrTANlBuZyHLe4ojcMSQtrxT5DOrXV75t+ShdvNhuCvpD0dvwufHcAxckwz/yWWpLaID/Pw5
qw489jGDTUP0m1ntemCYQehVRiBJeZX0Tf0xbQ2B22RlS5uB24PyTMZ3+Eunpp95W2+h89KPDAlv
WDzVMmXQU+Rk2Mqi7kyNllLT3lYzffMUBV0QnJlCjm9cSl3QzqpuLwBmakE2HVzWk9DtnDi7Pl87
IlUD7/8PgMGRl/UbTYW/gTMyrqwjyV+IYYO+MUEr/LnfjW6ZnDiDWD0nqIknVGavHXKIXeTmfr+z
IuaRLf2KnL5bv6818oZHtqPWIZjH+u/oFQ1xdduW34VZuLOakhkK3N4gH+lRtS/R0mq02lUTpmvd
TslJOGV3UMqu9ZVGKg8fvqk3YRMA0PVvEgS6SeFEyTuK3VX0nBO/+SGAvFbncKYjy8aOF/StHkf5
oiuKv3LyJ/5wpmaMp+3w5Adh9VNhuLiwXAvDEz3f7Ur698eeopgHVRWVXvuFH5oOHeOvQMJWJad6
Q/qZiN9zxNaLB99gCfuBiFUn6O7it/47GD+YjsqKJk9l6EGwCFZU7qaTt+HOatIBkxr5c650iX0C
G0nJPqTbYB+k9HOLGIy7aO7BVKiIZtVx0pRP7cq++YjnapafeCY2tnAD3JAazWVUbr8pFPvRrubY
3qdSugttLQRufO6iDpNOlGAIgFnpU4FdVgI5zM4NgR2xWTx+PMUsRgfTxG1vHNu/ve0IfUcuOqLf
kRRzYL3T9UhcyWFmXZJ/PctHc9/XM3GfEdL1sN+IgNX3ohVlm9lLUVeMLOkXI0TzmcLsqeSj2rAK
DGXsoUne61M5yiSZ020K2j+DmRnmXVZNJjPP1tCV0yWwZJKbdAJSGtkEA6Day+C1KTa1bXdhZI1M
UTh2KeNmQ87km3DK2rT6QUy0tTocS6M/YBXbZp/S9m0OTq86cEgDM+m0mywszfYrnKZ+egXN3FT7
kFIxH2NOL2HZs/dYxuZc17P/1/CTavilbLvQ+2CIrfELN9uKL9mwoh+J/Hv/4+hMtuNUtiD6RayV
QELCtPoqqdQ3liYs2b6mb5IEEvj6t+tNb2NLVTR5TkTswNTUq2jBuJQpv+sPxnbNsM8myta4JWq5
NI9uKy1/7egFhXsdxm52nkWbFaF8Z1lVhHsR9Vl8zCXLdSYkOfS4o2mj6zWEegJl9yku5SGhRjJL
639DmbneHzfO0DH3jcbwK2hv2vn42Z91Vaf+hcHXBc6mWOw8e6bDj9p6vrB3c87H89qzDJ/3Eufr
uEmSUp6DEgvUBlwp+yltYRi4PQtS3PEzoMCl6tqzQ+bqjmdSuo0mtKkLPn1chF06/SlRFXclXiR/
53FgItNki4vKEisOfdzIg6+Ve99ia59++m7gGbQ3fpH0hyAbrRsfZikNL1FSacFt8bFk9tx1WXCr
7hpxzY6FE/5di5Y4zhr0xbdyhuE42XUBtOrXKmBVxCKDi3RBW6/6LLwlVW/FtukSQeQv7HjoqqGf
2fbwBewDOQ5XClFFxUOhpWZdxcnF64L2dcEamzBN9vMDNC79azBIA7vWa+VmokQSagSqpn30nR6X
7NKHLvYnHLDjGb/FShTfJ1SCF7fKCIrxmmRFzIYAYn4dt8VRi56qdiTC4dxXWfFYxoYhbKD05ont
fthSE57A7bQgCp4BrWSUpVPxdvU0nhSGaGRTH0l02rL8M+KxAfww3qRPHOslU/BL504RYdeqp3Me
T54HRiAqGm5sU4qzn7UeJUQEY/ShCdHntyqBMdUpL//0XcL7Nh7hXmYZNeb7CrO58xCuMJyrERfb
XuZJK3ZA4XlmaDau2zxi17IxkYHY0Ug3G68gF5niiLqZFbtCiRRFkGjm1+XsFn/NmdO9qayO0i01
DTXPQQ3c/Uz37OQeeZnYn6Ula0AGB5dOB3r53YsX0W7F4DS4ysgg9XcTDi6CoGu80+WUT7uumuWZ
Za+fHRKz3OqHMuS2Ahn8I7S5iAgXj8t/WUBi906reHqpMxuYswrW6c21oWLJ4ozFMeiSrD2ImHny
UKtBnkxeeDPjs1vLR8Mm5akpc33R0urgQauhvxQVScEAesFuoA7wLNYqPtvBhOeASrI/Kr4VYECG
b7dSlt0T0zFf1zZPxrqnZFqIPwoK/KkmjXniVsn2TCuWA5hh6XbJF2a7s0sshKBm2a/xtesxCZ60
gyPmIHyI/ZjOHHRSB2crdpnEIqzXcRYclc56gA+cU3lpTvq/IZ0ZbZnhQzZ/q6W/UOc0x7OX527u
BiqMM2SbV7fG67RLJsPCg47jK/mNDNmY97TH0NAMx25Qud3RB4XUO6Qdp6YJyubeC7AQsC2Ix3M7
UvhE817hvPZxwVbH1zQIc1/S2V53tebk7on4sbUm4XhN0HIzwRl8poWCGN88Lw3lAqlYaExwxqfE
KYrDWjr1BchKv7cgsM7+OCzPNeHHrdOnuAybqR8elqok18Jtp5k4K2V3lI72u0Bz8EAvprFwCbz6
UXPNbX0WnLdKuby89BXNcy6+Xgefv4N3M2RpDlRjHvz3kQcTRaGDkscscrA35fkU3uT3dGQD7Fe4
ilj0tOLcR0Ph7EJHx9gKxqQ7rshfFwdrDmfvkQDwATcMBucVpvfVo8Gk3dZEEokuFR6mwEwM6Mne
GAbLKccgTt7ajhGnDE/GOxcF4TQI6x5Kv2RPlrmJ85egeHaMqzD7DmhoXTZrIvyzNxoMMY1R9GNR
w4b9xfeTb0mu6EOW9ehse1xTFxJm7SELRjjUsomLrwHc1GvgBfmKQwCV4kM77nw2Wrr+gT5wUnZ1
7sXDra4aLEAA6+WvM47hk4ZFWp1qIsBi21D5coTzbv/U+lZVRujxuVkoxqpxM9ODbCgh051TU26F
QnvWiLlPRbn0T8PgV8lLjir62I3oL9gZQmapEsMRi/wGBIs3mTTYN4x/7SZ3sc8a0TIA2qb2/4S2
WZKfpmmTe9QE7jIaDpXPEJKGhLFZcZ2GAtdaDds2Eo9j3Q4UQw5YIZxlRjLkaVC8ZVo0xYlKtXDv
oglx+Bm9HWLyzLoMc3RBufCrDFwG4IFoFkawes7/2d4MAtoTu/5N5ac8VAmvOLtoJGSYaX8RBw/f
wOsCnb7YsFATx970Ucpjs60Zcgha/ImclTiYmKKtdrV5FIWbh/u05bGx1YXTsAXhyHElYdzR7oLQ
8jBzdvmwmsqpTTgEGR9QYoFHV2y4vIbzBi3FAdCZcnph6M2iqxqG9Fy3vX8feT017DFZivigIVHy
B0wd6SQha09/IpOAbr6pdP159vu5ORAcqrHxIq/CxMO2ilmBRIC4Jlwf+oTzYPzBR1DdGbUEtzzI
NJLtjsGnULTWTodQ54o9QSEf8HpU6SaTmm1aOrfmZIei+Wn9urQb1ubLmX/tP/htg2eWb9HxLooF
tHuFfOw92NjNLo5v6hNVH90vZtdmoBo5npez7aaADXfHW5Q0iZKWtBZla2zJ4TtchtuwWrearFdr
xFSczWwHNs+i/Jebhumim4P+H6VZiaRakwuWjGNMUotu08m7wMor2jerBsFBQcZpG+5ratzJBZQo
W/Wk8UJgnSxOVdSXT45sZXqs61va0rqWGJVLsk6/m4yaaAHFqA5xl9WLG3R/CU3pOwgf8LmIYWKZ
NEaEsBCwrFZ7PNycRoQ3DfpIgo3SY5ADJYfBejQn9LuYTA2wkB1vbfvI4bXvf5EZIXmOQc1vzxFn
p+i0yim9rIszf4eGdfHSiRqXUJz8qhYSP8+3JbL9pVW4kEZD5W23Y+KVX8XC/oK+5Hx9d3HUcEWj
8eJeTJjHHrysdsWuJM6ASS7081NfKy86yHaY7vgVoS8wIfT/oP4n797qUiHuaBx/RZV7EqHHhUmA
CbNct7L0BnVUaCIJQKi8S8lpYJ1JiSHiL5qSm10ts+sXD8ccDYep3KeuKCE9i+CO4nlKZxLTR9qP
bbbzmwnzXbQKaBOmkv4NHjQShDiuXt7/9sKxex7wJKybpZIsHbkUUP4rTKbPZeSGL01lki1BwXE3
NIu7d7qp2/N8KXaLF+HVHXCSzW/BhB0jWIvhiJcu1i9RI9LsLlPwkY8+L4CCrWu5rGcbgPDYpwuZ
3x3ykndvalQqh2zMmYJBUFRStQtLX4t6E7P+9encOUCXGB8TrHaXlMX4HweEzK8+A0TAS2tKCCpH
uGzoEogPYhK3x2YGy4GBQ7YoPrlzCE1gwtNcyGlPWoqnjnW8vt4ty0qcBAQM+Rgj8hHf78hn1xKX
WPhzue8DfukWeWE3pmNU04IczapmVQFjxyE7z4mJ6lx/+VGJsadeT0AFOM7Ct6Gxy2xbTA//cSM2
Gen9dHhgrPT8zRjJ6gVQcfKXjoeA64lF66Zvqum4ttNwxdGCuEvXz7onEdA9ruxgzrTSTkc9rxXG
3LFlwZd6iJd7PhfndRgCMtPZilu1iFD8We0M7X4aQj5XuFR2L0gn/BIp9+a/RXRGfDsLlklvWDF6
A9/jVE4uGUidmvQjoaPobICnx4dyGmKmqFQECF1pTEtntc7sbBq7HfByv/bMNCfz/67YKGsKqijj
FjN/sGAK7fr+1rurXM4VgGbr6OAQgxt2q2YnTrw65JsNTBRwfCpXrjL+MekWA06sq+L6oZ8ac034
wu/xDREwq6jE5LrrCRRnS004japI4szRUF8YNyVU+yz6a8aARGpvpL/FhdMne2sEKinADbD30lgM
nCQNoO4GfvdRdJlEUoqU3ZRsVqpToDqCuGVmKp4LEUF5xOIm7IuN8vP00LkSgABjjS03CgGgenP7
IYgQVPn2kOJRGU5QbU1E+1njAn4b/Cw+1ayS230FngXri0JVJws7hZT/Yue2GfkgD5IKYnNQpcfO
0cJ9Imc6TteRPMljnZXMvZFlyf8klMHBj0lS4mpAVzu6Tpqz7OObdzYR8VUN/2OYt0VRrI/pbA1/
REiQh0D154xY9sY5EzOjlFlY32Frzu29GClLfynt6BXHuhui6NBGgWPuIbDG7n2/ilCiVnqY7pOh
1aeA5c0nZtXie47LCcC5F2GO5V3UvfcOc5Tg3Z3j48OXZ462cTLIB25wJCPL8jFAISX72s0YE73i
rqRb+yu3lfrrRzJ8rtI48K6rW9v8jnkAIyNv97neZewSWLyye35oYM38ifwqfzR8nc9Y2AdC3qoq
IjQxb16mbThKNzmDfvH8Z4UX2d/71EXDZ2AnPkCZIcSwDS2eF8SLCllIMJHpzcTR21Mb5AZKVEGg
iPPcJw6H9Xg+JPyB/1U1/BpUc4diapXmI7NA7xJlLLIhjg4LJbk+qRcsJh9qxq5O8SuGlz1d9fF5
GYvo6Muse2xHnY98NMBFdvw0A5EizHln09il39plHT9tuXb/wkjP7a5aQqLMTcgJbaPKcXlM2xsN
bxYruIQWB9Q9/RXB9DCnq+XT8elv26m2R1GOMsUiO0mwsF/XKK2eHdVV6uqsPk6WgItWHR2bmYu3
Osu+XdzwUvlR8kfMmB14CodG3VFb5adXmFf1uluEgHiHfbdqL1k1iMcqb/odkmXyDJ/bvJVYis0m
SLB83bWcLyKISeutPq/E6heuPXmpbVw7Y0O/Zs3ejApYab/HkQ8I1F05JVjcAy0o5fZi+5gWSQIW
sKrb/ZKW3SkYm+Lazp44QV1avF+I9RG+6pKTQ1bgS+ZQN+jhxWGil1um/ig6L0WwnlC1FlJwepKv
ixyT+BFzBBNdR8ueucbkL1ZW/Y6/qyfyCGaO0cI9uh78i3WEPBSOh6lq6ySRF35V7uwXb31jmhld
tAFARBwr9jgft/y+qOXUfBDk0pn7RpqHBwMWB8+7c8EoPpQJ7XYmN7CSe3Yr/LiyDV+x+MfjM+58
xZDuZjwGIrZ4KBXwz/QzgPRV35EXLSfJjEM4gG+lL/8Jjnby3a87h255RCTqQ4ZJRHfWUku1bbMW
RwWR/MHwpI0SRsQcAMNfV07moKJKBFdHD7hUyEIZ6gA2Y70iY23YEQFj3kCSunXVxz41y1qNy5Ub
Re+DwMAoquZ4dyu077e5GMfj6rBRhJkooQg1flwmB9wawaVYOI+DrQ7va4IdhCoWP30mt9vhL3A5
JNA2EFyrxAt/YEbrBrBlTE7lyaN6PDoBjCIxAPqAIHC7GbH1V4Qp67aarqWKG2+vyEH1u4k9O8gH
d7H5/cgEkR1rf2DlXUysvzZtSUvY0W8d8sDFoNV92bfCfhOTCfx3Tf7qRwf8oFlfN8WhG3kIEoIG
ZXrR1r29cGjGw+0+0kq34EU+S/ZFm8UdquHihrQCbSxMuvvRT7FXAtqR6BzNvATf40w14ikdFAM3
XicUjsyEvDdE0YzL3yUqu9cegYuySjQNzIS0k5Qs7pemLNW/amja4hMBQqQnnA20DN6Eb7wiOpwl
Rv2g6A9R5zPtlkEn5c5UYx0hryt9lpwoUKS9ztTrocfQxa0vSbZEwtbxHUPwOvG7RutPyCh73455
/5mgSuVPygbqgeXQWu76qY96eDyoX92WPIbzX2373sWfoyjkQ5Y4RmiDzn2l1nmPxbMiMKpwOLvF
cKLJO9wBE6KDr8TAXuAibaX37ow13q9J1uoHQMFtcLNFkRZfJnZnRMkFb9s4zxyoQ26NNGnRceDL
8AjxPHLMH3hqcX6B6eLRfID7hEtUs76lWFzYdTzNgQdHqmKx/OmXDWsVFoslC6LAJlic6vW+ZPMD
1kvjotrxy7fkcJOYvcxYIH73PTcfkYuXMqZbykxp3QFgs6wlOtc67XmChTpvaOum4RCd21aPY7N4
w7PjqgSTZBjmuEYN/0mYuzfjy2CeuZXnZ1hM7qWY6uopsJZCtVYkwR82/NEVr/iwq2bKhkmhcLIE
3Ya9+4byMuEvT4+3jUh+00Gzlcjahb1w/uV3sQo2ROr9hy5AL2d1Mtdl8BuBH5NUgrZGDYMsH/26
VYRWPDl/QyGJr2mJf3K/EjcRpDTFcgTPy2Fmrp1EAmnpdLCnylV8GPz0LBSlhNiX4gMeTtxoCjhc
l+U13iRME/VlDay510U1vQFnZV61KHIVKFKSx7ugqOt+A7mpeVmZl2kLyKoHGs2zeRODYt7Sp7yC
i8CbpjANHgfMOnuHUf8/bn9SUXQMcPpySYMCrBqj5NzN4xydxlKjshP8Wt+7dbLzMaylI18oikS7
SzGvVlsKqGAW4OYKWcdHYBS+iJev3LAmDeNnU7DF2jKYd58RP/gM7ELwhKs5UlzCMEvIxmYOC1A5
G3faTpFZvzDVDz8MCeVG6IFOvCmhABM5hxViil3tsDIAvrpZubIvQFgQh4GAWbGvkVFvZCPs5MnB
dwXmuMLFVIqwkuEZ58UZHAYeUN1zl6oc55kIi0MTNfo6u7z+nokwTd41dit5kbWsBdM4WtkZq3vv
3zluCG/pVp/9XUCpiFzy2k1HJMEJ6o7idB1lDxU+6eJX7LfhmY6BykKwGo2CwJC79mUa3Po9ajnz
VXE67tF1yo7q03YtdiqEY7MAl5Li02bt/DupW+c0m9YDqmyX5QXiuBoQm6kxD262262t+t57Iljg
VwcOpQ6ewEpBeKIVOVv2aeJ09xVnmSvkBDSD2Jewbf0Ji+Q5qsdkr2g4JZnMDMqRa4hs3R37gWES
Q/4q2dY6sXiuXNpLUjixVYePys7y5BL1vNS47Hfwy7qc4WNez1NCt8QhwZGITarmWsejG4/tOW3m
+OS3cf5E7wqXRzS6zVuLJftP7CfR1sP7dJ93pv9vDkrfxWs7wdhIhbjyIp2QL3X8KYhazptMY0fi
6pL2OmFcv7RsLLcgRwwBzpaN8xNaDQlB16LJXeKM/eTbIhuozWiB41p/L6sDr3omEckRPRH81QKk
0j7zOuQN5iEMnRza2+5+TgXc0tyS79HsOLx9FMbrZ1WO9d9ysc5FNAKBQ2sZ4DDrOZLGTkpZOW72
+DVHnLjv2q58z6cRAzEfPpSzgBtiChNg4zUsJvVWUHILuMuGPnnFACvjLX+BcWAY1LlBjdbPGrc8
PlnVV39hIxCXyOTMMtQX6vagXFDHoNV1v9e4b5/XfFl/Z5OS707sOOoeVmPjXFmb5NwsqIE+a4/G
t/tA4LF5t7mMeDmxW7lh0ab5DuFedQR6eCme61xN55QNYHhYCr06u4pExpEXa5byhC/GR17FGiU7
jetDVNXusik7tziqsRqLQ6ELcQ8kmveDwzkIpCNXlANiMW5+syKGOBoTvMAIYW47sGwwp3WNWSWK
CXoEecvqzI054Bvz9bnH7Sk3Vbwk3h5iOT5DvAa8CuGbEZVJq6ENdwbSRoYu4xd/hLDZHsu9uvPx
AXCOljHe3t5L8cP1Q7hr6QBytlwMCrEsiQl1R4BSLx0dL+BsgB01BG4J1XBwQ0tDJnJJSh1Ii4Dl
lhHbSzvn02vR6IwUW0c6h1bjgaN5sizFQYyk3MNRjN4jGIbVO7p9bTJaeAhnwNEKs7eObTRoHBc8
95WzRnqdMkIt4Eg5RPC4X8VGdnHcPCEZr/0jfEWcVxDxTHQ/9wp9r1lq7V9aVHWuXdCLWLicVC97
OUytvluXpc7x4zgN2TY/JjCfoHUt2zT0SVIPGvAteSqchTu8w4O/BZlxK+UWqdf802vUPIS8vr79
wkQvsyOnk3Qsz6Uyw8jsCg/0d7C2yPQSY/9D0Va6O2CWiR6HwG0+1qAo7b6btH1ln6iyl5gsCz3H
dZOL6Std3bgFLhbFaA+hq9lsDCOR9Umyd/gX5WktvyWjxj9bLcRSqYhWX6r18m2KgSQikt4r5KVq
9J/9JugDfms7r2+ck/3bG4uNTbVLQ7OqU8WA1b2HU9L2f6spSvPfTBg58QZDPeAlWntC5whDvHkV
et+KUbaK5KGK0gZciKqjf50N4o8gzQBooHTz2sdtwXWBymqmN5aB3Jn7gRTEQ+BMbvKI5RAjIm2Y
C6LxkkfBZxhV8nl23LI9Tbpazj5NtSe4DO2rzCeMVdSSEV80FnqUprpp2Nzq1S9FF0TfcOdt+qch
ifG76XmMImaGlFjZoI67hwSfhX+GZRg0OMsiZgFDGJQtB0XVRffNWKeXv0So2nJHLNn7T1MmUT+p
G+VDoAX4+CGbZGiOPW4hIuL0OYQbXyXRpeDJew3sYkI4IMr7mbwpPPmxj8lEdU2095OQq9yMXbMV
SlkX54bf7wEMMIC1c0xoBgjGei5wRc2/9ChD/QVvwys45yzp9G08bS1v5Tz8xGtgzQtXitt/ABHU
sCPmeBii7cwWkAB3Wz7xjAAA09sM64dhZa/DPt0bFcd3mnP4AADNBYhF3G2Up7qc6+ycFV76D0s7
deQ8qb0nDq7jJW5Xddt7x8PvUtfdr66YCV0UaapPJDyGFwMo4NhFffczAX160PgmzCtlCDnuFceL
r+HgzXrDTyEQm/FDAqvi1FP8Zhdv3eQwFhhVCNL6UcMfky/0FjQiSMC2YvnjW/PrwP5N1twHWtxi
Exx3cQFe+4snN3/lyoEpYfeTyAedMTktnJy8Sy8RVTA/rQLVxQo3F7sA3vRHCeOjZPlWgK4gbKLg
HLra/eKwpyCxZJUuYIkRKeaKnp0x2ymQwvZQpPhUfhFiKDABOpOcnkXdc/Xf6tDD7n4kBNjtGrPA
pAmGzBxjsPYszFo8Qzvih3kOrcsQxJLR1LhPQT5VHMgHNoJtHzA2rHkVOWRsTR8AbjWd156FvzYB
3tdu/js0HMfviyxiATz19LTO5CB+8hitPd2nSHd41ISHhuqDM52BTySA00y1Zs/M6TihTF+ihtHr
/Jz4wLPtllyTOLFARUFpiAL8tFGfrq95I2u4r/g6jr5GekLD48EDyS0RO+vpRZ8yXroYl7mi6+G7
KZvwWhBFaRAN2zz4b6IETvBCTUrGNkylXDM3KKROnglhtdV7nUNx3Pec0orD4pXpvvLgEx/SpFuo
KOiLuAFBQXfIH0F4z/30w9XFwkDThXkfyS2UnxEeBGRRPLNJdoFZ6b0i+hVsW3L4jaVQFA9StlXt
pUzQJdwua4+Nz8O2Y6av75WdiVjnOF2fa9cos1XWCZ7Yfif5vnRh2P4ZvGzkAoEkGg5HjjbkTSAu
MvRO3jnhYOPtkJ1w7EVznzk7Px6JKeA2InhJlf1GkPI8NlXTnTlVOutp9SLHeWsGMN7HaMzS/KbZ
u+n96jsg9vx6lvrOWPb714GrRx9LY2LOgZL17C5N8+Ge63f9ALRlKt5BHWZkPeA4aUPhIom4uf6d
zT0VldpvipIYR1ZwW0TSn44iAF61X0bXwkArFsIVPpM65KJmObczVVJwyrxqH2P8ZnlGqONMOzfE
dBWNaCm1R4RyU7lJu+/9Nr1HFCle66DDEVL4sv6IKyAmTDht9oOalf6G6imgkNgJazYeTr5bWCRb
XJE+kCknSOsaD9saVOa77JZwOhUz035JK7HcK3A7hxTNggxspaAbxAF4v48b5qzg7MzdvO8568Qb
30cL5ZpqvX6PLXTakfmCQkbOAu4SC6abGA8xEshX26w0Z4VR88ginoB/XjWsoyOcX/iCApGzRfFI
ZzXsCgKCn7A1N365ajIOZmKjkoSLMPvVY2/JddUvbrKLitVGXx0PJLCtHbuMV4iCTv4S5iwvXhES
ORHELnj2E6eOJXtfeQ6mey/NCEYxNJ1r9EToM8l0DDJa3LNSLhes+IDfoIyeFjK/3UZLWkb4zCdF
cOZ2JwsBrf7IyzAPxCbFf6BZvPcwWTCOzPZ3xGe43LOEXUG2uS6JNtz2Da3pdwNXw+vKZVueB/wI
pOAG0rL4ZcPoPapy+wMfxe8+HQIVhBkafoyUpc6lCZW6L9jQ/GOyTHAp9qZCjx8a/6NIvMQ/sd0u
7jNGZebT0u/TJ8wpHk6JxSJOpza9si9CL6MWWe0CcmAb1tcUy0STlM9D44CKDNyZtJFkL77niRX8
wjHjvLSlhzNUGglpF+zIdR4hn2TgXNHIbdf+tCC67kzTmwNjF2klKWrvNOFveMsy0PjXiHzzDnSE
I6CTyVxSnrZUj5nuPbpTeIAinroW6R/ty9+j8i7tnl9wel0Ybt8wwofiGBJ55GOyJa1MYi5B/weq
vJhAK+fQdol6DKdBIWouKR5E7AXe8JHFdfvHumygyRj3LfY8QRlOrhZwKsgP3ruPkN6c53q1/Y3i
Y/ITxIPkmhpefqThbvuzzRCTIrrdbcb91SrIhj+cQmX8OGAZ7V/ndCzVXQSvcn2L4j43Xz3I0EPT
xUBpY7ct5c5bOVc9rmx8KdPpl1+eR7bzJn79g3GIMUlowLRNiMUqGfvuW9YL54yuGU2wzbuivIeS
HI7P/uyzMWk53IC8CgSeShH0J4K1qXfue44aYxSgm+uW/3BTOUv/3Tnr/MtxCJ6DtNKkkYbpCFQk
CLkadHOeHK9hnRfwI6LCLZF+UNGE32bVVXF1Iyg0L5AwvAQnWOideGesdYrhFQ/LnoVD+CVAWjyT
1yyBnbQ0CxWr8ZgXsVjvas4LcHOcfDyCK2CuB/dc/pfFzoykPJXpgx2aev7RBY2sgDDDRUG6Gc1R
uvREHaYKJPB2xJTvbznv1l869GCsdi2JcVsFkb9hVycfeUOo14rpFeOJn5H5aKLyN4BafQXoPRvS
28Z/gmJc7Oqc5/Sek8T6KlVc7pZeOc3RJ82/b2RCqDRxl5KMCSQWHkziKDhsv2eWuPomDSf5NSzk
vxmE+Zpm5vqd6zDvMTs6+YegmeCVZEP3RBrmB0+q/Q3NPjvN0GZY3pfVpcIqc/KBCbKCl13B8tgG
Z6UUoJ/8FmHeRGIQ/Rbeur1zTR77+8EpFaueOhXPUkbhj9E8rHH+ZP2pqhsF/GL0Pj2WCSyJRu3x
eBiS8BR6AcK2vGF8sCnwU7Iqzv6tuSzfSKkuv8FMOtAtgsRH4yO84gns1Hgm8/hxtqJ5NfzYX7Br
+ydOqBzFJLggUmkif64mG/wUhdcREFBTfI3FFC53qZ+F6kjQltjK7Mzh0ebMfjiU4GQpUjkP0m0Y
vjgp7GWGl34rNPjdW5X9zpuW9ephueekCfEZKR2L2RRnNbKVSNedFP4U7vAU5Z9tprOPiqmfh7yJ
H7KuMq9dl4PN4jxTfo5q+JX3VcDHVWJoMMZvrm6SyK8WkMt75s8kINVQ5KeQBqTzKpe/XRbZY5Gu
wXPV9UV5irjx9j5vvWHTB5561E2P7SYkdHc/CgbxvR3CkeRWqM+L9vlUVTf84vyx7HuSMQevTeP5
d9DXIjw4MFcOLcyAYpPqHHkU2zcuWQeTnOHbosgknpKTMzeUQzqDeI1iaR/EbcjCN8L1m1kwlBiM
4zuvLpIXwSZhw0uq2klUL7QNGkwupvPzM1v6/SJLe6gzxTmLiHlfIPV10WWa9AjSRD5PcwYATi7t
xRnz9GOZwleiVs7Bg893FbieT03jRk+KMPlxrdplOrstkACeRR3zAlbpZuf6vnfJ+X4gGKEeuBvp
W4kSM7ocM2TVfCw8hi/g7vhuUZoyNJ4+jz5bdMz1JLFpPEteVqciS8Qn9geqKzA9I6oqsB9hv47l
zvoykkyPww/WTPMWFy1WoCosPjFieucmgEFcjd7k48IHDYnFO/uDUpTt82boNzmYzE1o+LmaGZZV
Mbr4phmqdq3vQ8EqlQ0B8FrWwV4gykeCDeNuyqL4JUNsYqSf8hRbmBOi2Beyyujpgd6FoaIWJzxZ
9u80d/OPX7g1x9nhG7/hvPcqO+NVrZP4w4kS3Gqp87zeflNMkO1CFQb3yI0AQ+yiViHCAghuQL1M
sLR8Ee+cTiUVO1twdd4ddgoG0UjN403zLMSmorrtogja8KOu0HLrHBuH8DjqgD3dmomNtgRMvXFp
0HhCoAIWzd6nmDkw9V7p8zhMexoRTHcGfWDoeRkH8xSn64nPOt53esUOqBzkPyK1Px7WgF3vTs5l
zu2FSDXbyi4cin+Rm5mNM3i8/Ayf6gpduXxdlziKdmNo6T2BeGCIMmlK79KKFxpArl8p8+7twDb2
/U0S4niIS+qJHo3oyzHBNQv0dAcuIPUuceryUHVBWD+IERv/APVpSzoegimumiuHpeoazLfweYjV
4nfSuXzeQUUCKS6j8EBTSO9C3+CKdlznv0KDB/PyBdAiOQPa80CgDbegSaV91WwBiPIijlT9Wraq
hHNZVt45Ytv8FSnd3s1qJILOcfg3J/fmT123j9UtYcmtmyj+Z8qONsJ13G/bVY+t0emvCI75ZkAR
fUyisD5ARnezjU3Bum6LIJ4EAZuWl3oufzeOWz3zwpovASetbmPB8mzGnm6fk/Y5P3O4hSTnK3Ah
1O7cXqEVb6wPPxUAdNnl8gnGw4kthWAByY+5anYXesmXC84e3NZZQXoBU4jeZZVie8DZdsORPv7U
c0qUYGz/R9J5LUeKtFv0iYggMQncVlFetqSWuyEkTTfeJCSJefqz6j+3HTPdUhVkfmbvtYMjMiAA
HEWFxbao1OtQDTSbBAINiI/8GzJ1nfJdK/2cQ+b/34jaVP+xnIqanbek4kGZlRw1UkxsgnU1tHnl
wuaa8uYH4op2Nzx+N8Gr0tmfMkmcB3JciqvH2jyuhjmEPE79P28V6pBg5w5rVsRVPWa0rGnHehZm
w4YNf3+rLLLfOXH0C73+Z5e4yWEowB7jqKdCYEVKBEGtvljETzmFX6cuZihCb5uxxYYNwIDua4Gy
k22l3zXmYg+0/Grs/2M6nMRD6JLj7M1jd80JG4U6FeU34XmNAigobmjREeQ77nDn1XcnQnb8vqu+
VCGyw4r6flv0HoNt2GbtYYFk9pT2prvSpXCWSNOZ/0j0MBty6JASmKZm1NL5frblXAiI2wHwsxtW
men9Ta6wpauctsYCFtQuKomt2kLfMadYEZ2S3gcta8M2Q9pnJ2G222PWihETD7vW5ApDQ41V1S5M
v5XzSCJE0YZK7/K1o5RtUVeRyNXFI8BKjpPlDdgc+kd3svR2mCKsrdN7l6U+e/wbqAO1E+yb9MNM
+Eqh6EWYfFEqZ/Ns4JmzZ5ccZ3gqhPXqLKxtXNeUd3bgOh/MaLJPE9jdKdKRNAdRlQcIkTf5Ucn3
gz3cyZ6ShmHYPnDgL/YK586WtDGkMUlPDs+EAbvI1Qmsm3XKWTy2B0szHvRMIF8qXNkvgetnxKsv
klyuCAZaMDjvlRrsDwtcm3Wocrv4GY2H5IZbq/4t/WG6z1FjRcDdienaOsz7b35xin0SOGpOjjF/
aLSsLt4U9ltlQkb9cB8wdADfSbSkXW6xC+Vo472bjh1SaT52x7wIMQrkrLrqIPVQ+s1/0xlhFG7J
c2FjLG+pjlFUFR8MXvjHxui51mxOo7I+YxKINl04De8FNHo8KvPCaH0t0+GPKZfXNLnVCAVv2mFC
y40Q2PPjBabQTuqwOmE8S58UK4fPInFvqRt1wFj7tmtw5ozjE48TJRfQ9QNLBqYaoV2Tr2N3D30I
+bNYSvU6wafYlqVx+y3CBHHTKWavN63fG5aHpT4nDD2optKsJRAIxOvdCkZ9RxDK8IMBOzIss9KG
Ay7KUYL5gbvQuzmWu+v0PP+2qmB3OfJb/PpTzpOV18nW6gSgf4FX56sz5XSpmc64B0qgEDw3m3C8
aDzgCG7z2mKii64ELvcv9In5nfmJfQiryFcEXQ3u8xi2fXYqBevs/bB6HkYejHBmI7Bp/XOEx1U0
IyaNx8zW//H4iuZQs7H/4xT51HzZxjSPa792TwHMh6cJ2Qm9nYoEzv5wKm+YfhA2J9RsHqlSkQ2s
t4DFOcUDNHasPNLpZX2lcfR6ph0dNzgi18I5Bm5zo+gl9XQx8zRHXyN9XoBQasC9gWrJelmR3S7/
qZxXYA0CSLNMm5CJjGsG2HA1RXPJl5Cbly+wKOrnYBoNEI61K8+5E2Qw89r8Z3Eywa2KttrfA6Tx
qyc8AM60m8CJvZNGR61lMMDtSbJtjnSHaKSLsQkexQR6L9QeAaOkioYvWVr6AOUMYr8Xm9FvzrEB
z4ZqYnTNuEP20OwSLazoDgWMI7e6qv1dXvj2blL03egF4ReWOZF/exrXjFEdEhk36qBs+pIINY/r
EBV+G92tWdPYB21m7y970/ZMTmlOB0iwh0BB7Ux3vIU35DEhBHuoJcNvjlzzkSkOWT515HnohRPX
0Flig5DbEGORiU1P8OvWhlXAWAeb/3b0GKrv/TBYP9Hc+GYTeKv8Y4ZqaeLUbqR6nDTmUULqetS4
elNpH1yg3+fFjQzn0OllMVZXRVrhggf13gWM17yyyLIW1Dk39++XTRPbfmQe6gIkBh3LFHwV9P38
552D7dSfrZqSiwSnYesMTKUUSt50WE70CvyYmKOKF2gmzKO27DoEPx37UFxemVdKOFKgVrf4fZrk
2U3LLC1ixFXZrChtGUDnR44GKxVMSN3UvUZoKrAMo4/M/sBRLJK3pB5N9DlhktdnMyHnx7/SWgah
toFG107cRuQUOgfUAXo6ZryrRc2OJzMWcI42sfN7J0lcGzg1XCdobiEZEOWpTPNgJtFqXW1NxpLq
55rILJ1XlHD8UYHqXArs7JQbaYINjDbE5P/YRtryL9nf+JkALeSF16HnqOSkrlmVqAR9Bf1x6YPD
g/3S7xktgwHn4lmvyEKim3+FJMxrVNjWcFQJ6CBCVLhONjRhAstdZ0dxLRWpSCk6hw1GWeZi2Zwy
QEYkPXyW6XzbS1WOuafDTUCqQ76gAsNh4m1076vyONbTqvcm8upPwjTs+mSVJBUI/EBj7BR2WRzp
pslOlMu0Fg9w7orgsKjADU8znLUESWdDzQlQxjkbd6RHgdLD4smne30BzQP5cWN5ndaXWidMcNDm
tw2MrTCfr/iaUA43RtJCO9zs40Op58A/1n0TTfvQyleFwa41n44zwufdUDDN3h3dy3QccEcix6/6
oH/pb7SOVtyiGtG8ChrnmxKY4MUkxySPqmHY4vNI9V7A8vpq8xFxiAfemrum9p2nIPOXGzNLI28a
JMkpJ8Rh4XLqO1dme+FMVX3HPykVkaIKQS7HgSTS1NJvvbUEzwigzPRKRtHwKAPj8UsRQwOoxHXV
oRlqF6hdxERGOIqG30deRkFb2RNne9b+oVhoxt8R5s8vAXW4oRyW4yF2Mgz890gU+veuyjrQtgzb
nxtr1P8iD3/IEc8rktYKSekDc0S3ePSUQ+HjhvOOxy77xl0RDCeL6epGdmnxWHAcVAczVVm5b4i+
+5GSnJw4x4NIzAWjy/RYwnXLsIHm/Jzwh+sLwDBJVJXl5F68lp2z/GMeP177lJTwQ7T04Q/EOBtP
NQmKjBldTQ0tgWvYcZbK9tR6RfvfAFyEuZJtkU03rJN9sdmyfeEnna/L3FlvvLakP6EWIuEsHIsx
OA1+Ih4muhZv3whTXjIN+5fqrOOo55svvL2nSjbEPQMDLBvY/llgqCK6ryCxWXGKLYNWkRNIXKZq
bd9w6EiG/jRKqKqFk+NomQNB3+ZIlyaJhLb+gSSEIiDCqUM4UklHfSeEcNz5vkzOo4+VnAt7KuHe
iBY7oRzYW8ZBYxGWnWLr4O/ABUJUaNqCVxpFcEeeAl4paUEOvDl0MsMIr5J1jLrNL99quOjTsR7H
+seqZsRpI7NZntl8FtiHABT9eAUeVXz0IgleYZiXL3yjDTuBvhrOxH4EH8KnhzsyBHTQIA0G8XHe
hOO+bzrf2of0wO1hdRmyxzhT6D5d2/PmfY8EzuBztTH4DXi+P/N1SrpL5UMHPiOCzdL/+j6ri52l
J53urEmp6pQAZ8whxRLChtViFi+AzmFvS3Z9tzxPCrURE+Bz0I+KgYhIRLmtKkrCzcSHCSq0AzPO
LTfp5wL91sWGuJkfBLfiNxGK9Mzsb+WVqgSgqaluP7EebeYVjdUQh+MXFa74aYzYXoQ2lYNbFTPa
4lpwbpu1c4IDPhfIzZyUuIsHTt5nnAT1h2h9Mm95ejEUpAZGUkxSGCQ2rkTiIRQH0cmkeZ6+9guj
590IPmvcMj5wn3LAYW2s+B1eUwOdK55dL92CjhX3ls5tvCnpWt61uqH0Ghi61p+9b/X9H8apzZ2l
1ynFvzV1+Zm2z9spnBr6wGSNZ491WDODAIUT6SHHv2MiZ59FyqkhssR8izqsMNJUK7NPgYeObdAC
//L2zKXNSbEvRD1DvJlAQom7t4ibyen/AAyTy39OUhMIsqkFI7zvwjXIFCg9XXmkIDRyM/S2QDMN
izm76rLh0ygXMZF+5Mk5gsYTMUma5zYadsuEo38joJ5O28qqzXKwJyspDiYPQ/egLcZhjuLZ2XST
0j+hYL+9l1U33QlEOd13xzy5RNCQ9vrEdNxK7zoCReXBNYWUVFAVEJmJ4cK1mt0QdVNPyY21tIDK
J3ENEWzC1g3WCTNZwUctTTrZR9YCOv9iwzuqe0/iNz86jtf614Jhs72x+7Fbj1U7kDHmtlPjHxe7
L8ITt8XEQDy/QU11Sj8Mi8ZhX+raINW3dtcFrw22SPKmgEKl39qMTXdOuf3/EdTCnoYvu3+xetSb
8QAlZH3w0sb+hzJ5fhzTCah0l0N2wfgg7KdFQTOI5wlqzLlvneAfOga2dNKz82AbIHsMz6SNrMGX
gh4ajyESKA3FkOqhrvKHoPeMvTPcxBZ9EWY4gax3u1RZcF7DiCxkSismcAUp97BsSXKpiZfkMCAi
WewLm33niwtw7VSBxKF8mJrfOUAUvTG9RkNifHjOO5E2jAa0NwJIbCqlH3u4IVSUtaEkzlXuv/I7
JS+zb4OF486ObDBzCWFORRi243OOVPBUrGz5bxA1+wH7e3bXKvFhK1a9sYbf+LhOM9wVsvDUxgfi
slOtvWLHt9xzCGQw5aCWKN2bMBHv+FF18byMtg+gijn41uHcZQ1iOY8BdCEb53MtGYS11pNAg35X
ME8ttzWDvn1nFQQS3nIf+gbR1q5iTH5CLpFBGpnr6IBsjL2+GxX1x1ob/K21S2TUYTKzVd71i4tQ
yQiIYVpFfBYmSVaxg5amOvZcyVqVKGNX7Eht4fwtFZ6orJ65kdq2uVVT4eeNFfPAz6AeQLSxS3XZ
tHZInarS2eRTC8usqZcv6dY94N0Vp4qNOeXsOe5ryqh7l9ThjVplxBnlFNSGto4+4Mf8B+vIA8Nq
pif0hrz/xbjyEjC39R9nmqgr2OCZA4+J6h7RY/qmLe0dypDHsJyWjJyLOhcw9DPaAL9zq3soBmid
lkj/7XxdnpvOlqxdS6Sauygv67vIScrjUBXyrQ0r7kAW2fiOekjBm0nhGEctGGbFhjsh2OU+smTA
Q0m0UTpygKZhIDpkI4nUKMHxzem1Jwa8nNrgPhd4nEFqIF4zmGXYpEApcb115yceNykwg4e8zORj
hvDtLhREDTGdhl4UMDJFa9mpn5FqY4yp25ZXs7pgkKjEI++7ZbzqUvLyi21n12E01XJZMCjrDhWP
gL1HuZ60fHqKu2MZFASepivnfqedMZ9PrHPtJDZVrQHPUlngg+HdeOG1Jm6R0XLZ7U2QjXYceKor
v8vFsEfwrZkjtwC8BVCgJqLwNUcZhd6mM7DJ0EbLDHgHgW8gCFCPnYD0+gypZ7v11F4IXr+Y5qNe
Pga7y5qtWIewf5ytVE93zFowdkgcex7PfoSyYZMmWFIPqXXjXHISQK3qGKS428qZUAQw9ImQUdpe
dPA6U90YtqT8cL2k/gN0itsaTWd/oxRHGeyAbrkFAHGCkIKIaB7sh5OQRrJnfU7QLXqJGlBZRA4a
PffIkew2tiEtj6EZaXZDjUbGLDLglxd0n7c5MnKlbZ7VauE2qsXI+AriGQpzBNNx46TBCzQtNmn8
88W7alqOsyWMui83Yc23hXsUcYPg4e2uAz5bvt6ZaM7djHYXvxd2ZGyp+GVBh4TBMO6RW3ov0Mgi
VnMoN1J0fkWXH7KSkmfHmc2KstBZFELMTVDWB9xHvObkMUP1zMwEizEDHRR7jeMtR7xBk9n2zazd
Ax5VJzq4II5ObQTgBWFHZgyjE6WKO9wRSh10yY5lJ4aONIpIDh2YlNAaHr3xlo8Rkj7/VlsdSj6N
beSqvBK2LEhBZMGFCfOFk6Sz7QMxMkwSeZLInM1JJHYvPdmKDlaups9+QXWAYW7CJfmywZghN9Eq
V3ERVRXbJzfpX21CCX/XZQCgTa4T9z2C3ZYGP/DE7WczYfC2phrvD1VnhaOuh4J7VsuQkyJIAJ+7
b5eVvCBaEY+OyaFy43Ulj24PaFKvMYpYWkTkyZSBpPuaNYbb7cDnc4tpPnaALf45fLFfDWPf8L5Z
Cmu+cGhijyYVzsNwR4P1zOuNnzWY+5CdVUTcCxVBlFsE1cgbHwDlwnOE1hn6XMJeh+fJLk+TAoe1
NcMSfVqJYznboLh5hlCyNj5s06V3WDUM3SfyUkBtVAj2fqSlIAjHQY1AtHUf6b2HxgnBpxsuLQqM
cQiZN9HP7HTrwWtyKlBRmzGsYGgY5WTlZWA44jP4bv38yMbNsk++I1HwmaSrgRoaE4a7udM8QvBI
5LhlxdW67G3q4eoXSORv7tHJBpbH4ceZ4iIqboqG9lZQ44cx6yxOnEoIQnRSfI4S/jR5uDs+h7aE
TJN03gnxipu+eCHSukdW7QMBG37rz5++cFu1B/bpjIeyCp1oi3hE+uxlkWMRvhUO3xkXyRCDCghu
I1eC9rYZuuOXOa8IhsTDp/1DKq3J31GE9+6fHDy//SpouSwI0UEeYV7g+YwRolTl3YgMEBwShfC5
lFb/O7v6hjKv5+ZAIZi+jAGGkV3XCnzlkGnm8M6WIg9rmNSmgtPgm2bZybmFNxugB2Q5r28qVSpS
+Q/mMMs8Kgc/PC+1k/yb/bEgk6py898lE91dTXg1oxQoL3zvq1cl5Icip0QSFKEF6tmqsmSBM/aJ
DK8dGOM6MI+wuiJXy1LLgpQR5N/MDIxhUtuhU0qUPNcp0iwMFd3ywp8FzxHC2263uijp9hmDaGeL
qX74YRE7WzGlivLj0cqG8ZGxbZmxSdcNEFYx+XSTA6qkeycNa//DSjDxnJayYMDj9YaAd2iQY7md
k2K8MxMO/3hBdtLsGDF1apvi9LuiiaD7LXoIfVbme2/V4i+XHo3+AEa2C54gNRNNQ/aG0qeF2pSD
tmfZAkoLWSHUyTE7klYw/LPHtvixhpxaeBqQUZ4cDMbi6HNbvy6gK/+BKUrUU+NglN10Tr0+jBQx
j/1Q+A9N2rGOSDhMgdlMrfWcLl1r3dWDqr4zkuH/ejolAEx1iGMZDHTEMpD/6cXw+yWSPDMQKBn1
FlQ1Y7s/N/Egr6uVFw+SheJ/cI3ELxr15ilMF8RpBWa/A2onqLV26pIgxsIKElxP1gjev/wG1ooC
ObJGc0vqNU8IillcoO47wS262FI6e8+VAnC+KxuJYq2zPFabfQfi6wV2ptPFPWLDn86mLyeIwu7e
BKFjwZZwjHzY9+HAMqfomQLdNGfRFR82aV2+KFKs4vhVoZDkaOswCxs7iIMly1ir4kbQXR19Jyrv
maHAVVrdhZJO8RMqVjX7vJPyQVqD9wdG5rVsl1dAjE9VXsxP1rwQ3tDP4g5tGayfPksf8csuDz2P
VA7aei5PFULck3QMkgvUytlpMIPcc8uUR8TY6oWEn+XKNn/d0eERUzkH1hcCRvtCSC/nszPKXTeQ
2VUAntqLcFjeU6lfp8ab0C0UxdbN3OAyYx26l82A7rkMrXMTznZsD/7nyoOyS3z9ogDWxA3gPbQJ
JNuh5GlYzjJ5ZB+rMNFEQWY+MCq8s7APfyusTs+WhlRAfZ8fM5SU5D5X0VcnQSWlwrA46xjebpK2
qjhVx2G/RJ788oEqvVtZc6NXjU791IjAvnenLNki5/pKQsJpwEUGHZLVDgIEoxB1h93pdeXG32jc
AdC1rD7GrFGQajjnv60NXW5ZRutcEpfyXBcQGuyqX54QD5KO0VskCoVhf0GHXV/Kcix+ui4F/lHU
xbEnE/DRMuP6LnkpY9rYAIeQv37Rsi8n7k+sDRnY0fc5x7nIXN//G3S2vsBUusEu++S3oJKP03Dt
L5EK1Z2DGwnD/NAcEXGNbyMSMRa7g3qMVEB33UOLtOxAv/ZExYHRwHECWmfh92p+iiyItrqvnT82
oslt6EvnBIPbPXpGu29Jkcq/Ix63Q++QDoQEQTw5Yij/+H6hPlw/pL93WtzHDkvsrreqF3LC1GFV
NoYGXNI7CySK7FRxEHX3l/CVZgdGgiFexUjiYgxc8KRFGe0b12Pai4TrkMBNwP7iDcTzEG90WCrE
sZQqaMNcZGixKUtxXymTv8EEqhBLUziiKRn3o5D66MtmugfpCtN3lAwAyCJikBgxXcTdx+6CsckJ
+sGC8KWYQlY8c7ihXI6euFlkDdd6CR4mL3wZcZbcl9mqJKfyMJ0c26q+0eNe8Y90n+6IDyfKRmSy
7Xwinyl5a8tobzFE+/Rphy7LUDuHFkEEBlOmtfjnhiMP0BNu4Y984HIWlTX+wwaIZ5WesfLm4Ykz
7jNo1vy99L0pBk7LKMqBAdUQsQileWC6zozrbc4h12cN7h+qf//geIpzAcIgblV3CNxtQnrStQIj
ZQBp1DvRRtURdLB6InsMJ2g9BacVb9C+EvqE2c5GNdJFRUzqN02bHvw/C5qQT76KicQF66XDmvdp
lbQMiCeaO4LhSKnx0NQA8RsxEzVEPR87J/OOPig24r0hFbJkbhjbpNP6W4tsQfqvzX4VChvVNL4L
y0Y1TpqsZBubQkZIppE5JY0A19uULy+SaHAicK30XfYq2S5E9r2WJiMQdPVV8AMFZXosXbaQm6Zf
sSjgiWMij07U+UmHwY8lPCex8TtdQPtP3e5r7ernrPPBCgzyTgEbRWpTk5DB31HiGVP2loBW/V5k
jXnhO5Eb7uvgIHC9M2D2zX+2Z0cfwYQQMpuh3Svl195uTRHzp1DE4P4imombNRWv7qIwcfgOJk+n
IfaUIOyrKFpU2AUMuRUhZ1D8oQfpDqFTz3G1VrDxEJp3J5kCLK861ApeywRWomJQwDEfK99mHTq0
66c9kwMyJwjyWRY6F9azeudNpBIKB8FFAG39pJLoY/KB+mu6p2uehvk/hp7oJ7qc/t8u22If5DKI
cRjg9aAmTJi5dvrHCRhaU/GSb8NkngQfFYD6a12kRgOFKuYAgVGUfCFEEN0Kv1epc5ihuyllRO/H
5HvbJ5E6plP9v4YUTwY90Xs+2uYDmx+1Owur9sxpnH1VqXQufW/+2gZ1Any0r9wT7kU5RGNPBAPs
E6BzW6EdA+GjSR9YYWEFddmZx6i18PVX9rK3tW4e8KqAnyh7FilDhl+0LWSjsEqzmgOvp751UXj3
RWiSR+HPBRJBK9vao/8GCjZ9YwDDChrF26NlVfnnxGjheRY9TsIaRryCRXlP7MAjqQXuU2UCceiX
OX9yLWHenQoxri6FvmFJb6hXqwsvKiz6QxQB7aUQdPF7gZR4wFiC81eOZsuMp31tPRs1bDmpXRsl
zhauk9kzb5NPOe8E1XJGDCKSbdxzazD8KxMgYMh8JvfKdibBSG7EUTEYjJ1KJ9e1CkE1pKTjoVNM
7k1AvDDtNOlICL3cbzxg2GrmeaBM9EZOK9yZFygrUG9QacxvoNTaNJYRHefGt1m16dT17pYl7+5x
L7LLF6kTrwzdH6y0E3dQJofLPIfqjJdCvQc9DaQUgdoxCV6++jR7BhKJkjYNn8Djftme36FDZVi3
qR0sOjJrnGsC9mKv/WW4uE7H7cM1uJdydE9iqa43c/COICsI9aVjsTvR02GJ+ECmoBrVtptSOrPQ
H6KNQQH2mGOnPBv0DS+Br8UfrXsJNd4GcbhLcHvqTSNpgC+y8OUxHBr7ROkujvPSK3IyaO9P9Ew2
ZUfrfMrVTU4lTv+zWml9ItYMcZ9IsxsRdAhkyn3/vLS1Pjb5PL/j2G+OoW6AuvHBBhAGWYi+zKpb
76Oelbo9W9mlj1r3tXBCftpwKCLGSnzBN6DG+Gj1pbUtrex1zmEdEhsAGFTCS/K2k01AhDEwZmcM
W8hew5SlvscoEjSrl32rIWljMSXJh7H1A/gw/9nJbxyzOkiSizvI7LFqx/oPrjVksBUw02gkf5aV
7dh+NQVDGraN9m/pEK7S6HaM+0BVEKFbci6sMbkS6cFGEerxD7Hb3jdEl8NE44qLB97GnRD1cmjg
lNAoIpFumD2ObjwsxLidi4E91Q25H+dJ7mYx+yOiG5FqImC02gUZduJ4OVvoet3ZlU4PycwglCen
2DaFcBd0l9wqiaIucFfZ/maZ0Qd/1sGbnk3+izwYfQVIr9jHSP5vaQQyAM6MfqOJCz7kgfuuJ8yt
m2jxpynGbV5dGZOU8MJ923pxcKJ8jo0xKCR8K9nL1k8e8klm6LxpE3aEG79lWmkiM6T3hL4J8hgn
eEnFNzekBHh4MQoiNrDlsKH5SAhSeKUlRQvn6jRGnRju+9q3DmktxL+omMB83IDrJAFk1OaJ/+oR
744JyFEvyJd76ILJAtCCRO68njVpwGT0sDasRirXqb9illmfgalZdPdLwGSvqswphzxERbcEZDl0
YUyyYIKCMx2/fbe2963bNdc2l1HODWJncSoEi980JO6gTVrKgz7PoDJH8kTMdfSgCt1/a66iu6kK
gj9YsMZ4STVLARpvn4QnlwdB9WsZbRgmt9uE6fV32ZEezypqvhMMk485/pJrkZGRGLuu3XwWrFV/
cVVmewIwWbOVtn4aOjAMTpnlv53jooKyxlt4VuJdkOsVD2s0E1q5WN5bg/Y1bnU97tNIBDf5Xxe+
I+jo/7CaTE6uWydvixof2nbVZ10A8W8IvflJaZx3OD04NpbB2WRAM26gFAFqJyQFWpSWPiONHP4G
gxn3/H/JqxXatMPKJ3ZuhK1/hrHs7x16fdxdwXInEzGfmpR7e6pZ2zCCdPRDTl3UER57o3GZ+r9p
acaHBoLfve/jHkPsCVXdnrEYVnXxy8af0z3PrBtH16jvcSZEloHeeQaWtQH5nP5lklU+0gZ0n8ts
SKZRRjR/VuO8YaZjejGQPbjtNMV21AXjYwTtuLw5wxuGQ57/bix0dpjyg4moBV+e+5XZpkm4Z5ux
Tq9OZ9RDobQBUD+rekP+2vQMQtHseUVtghes8MxkPdKHgEkTYob/+dmUsw7XOUzNWYMcGc6kJI5H
8mXq+x4O6EZOtFkbwLgaClnVWJy7efpZ+iOByBjR5KZK52qfTykdJiPhN3/oGwy0BXtaKK3XEnTn
gcixEDKUTf4oppAZ8SncI4PdAs/IxgE997/sCZwcriEHF2krfjIqB5py9EN1liRHVIbRfCXvZJR3
SIjKmFSJ5AXKhqDSh5jUguG/5ZL12wqo9L6Xbk8sRHgLZAkL8qCFM/wHhDN/JCfLz7/MEvK4zfQJ
vP9/BifnR+pd/cE6pIwrPqxq662h3BU+12LKmPk9BGxKQOictpvJkpS6Glk3Y6XJ65gpCPc4y6Y7
zJEYfjIu9f/tTsIvNIIeAerAIzlCxt2KyaU+rZbqc6a1EUsr9jPEP1LfdOWuZ9/4nOA0+k16WKil
SiRMvNr7l/pjz0CGkfgdp05kbXzeHBwrgzoFeOzlvp+DL7ClkObbxSVsCKTM0SVejycqo2xj14A5
rltsawWtCmlSAkP+CzylE/dFh3liCwCov6xk5bxMGiwEfrPsEuWz+pv1/XBNoqbEkqv6z5xT6Yyb
1sQpQa0vxH8UpwhT7x0rVH2wJPVQXvsIMRfPanaho/NjZfd9vYu8rr8KS65vVp3Ky1JafogwD+Ug
4oYadR6jFMlXMth7OPFZrGc/P7tOjb5snvUVVah9iphEf5SqcHaY6Uom283gP1SFpRF2UpnJp861
1EfOopJDixFKl3gLdpK1y48z0svPIU2XH+lU65MKdfm4dKvPmUCuRahs8SgGSU60qZt3jzjVWCfe
f/CtBnIpQJoO9WB9WxPhN7Nr8mMAS+wm2m8+h9lhfn/LqEjqTDK68rOfEuEHm4DGuUgCHTeTcXO8
+DjO4HWkAUgz8BVPSYZiagM2Up5SI11wPk3xfANwbUxGrJSceLIL0YHXwGY1UGs6VfiEf1q/Ylfu
7xt6PPI8y303IeMd3SNYGPewonVgaOQt9yRQmu91KCzYESvT/iIyWC7QmzbNQCnFkDHFaD6Hzcnm
MsPvHyWZez92SKJshv/IOCv5Zuiaog04tXdMEbipLdwmn0nSmQf8ytPzmqX61HC1NbhhCQ3xJK5y
F5YGCl+wDixdpnBHPsO6H2tZHfIomf4AUdEXQq/rq7jlj4Di8JC8stxlkwhIipnaIKKr5aPugNuM
NLHAJXD1a9zKRMzQeWO3NoXeE3nqf1FITfO+GTVZgeiRxUWi9xZ7x2LdDt+AUrpnkXcYOyjJ3Nne
B6PaAgN0biaQoOFC6ITnhHfLNAeANObcZ/o+5OMvAA3hIA2TGZ87Wrxd3+aoeKJZEoBx85DsPVRS
782Ndv/MwFnIHXg454zejB0QY+jaJ/bP9+1ol1MivbJrZPKk64DtX14Q1vaDaXF6ZgKein3WTqrb
TqhP5oubDWh6iaxLiyeUNw4JSvQ3v64UtrutKxYp92j+hxbwcFZ8MolE80QYabZusPsgaBbl7Nfb
uuPDYOAmqyeT91gulqJ2Ma2VEzxEBuNI8HmP0SUTMYROOaI51Ots3ZvqhpdBJYvArOdmI4cpKF/K
yNNMs0Res5spTZGRyZOhY6ijPn2eUCNdYSghkMhKCys0fJYd5ECK/sB1m2OHtIMKpWrCAX2e6Fnv
RWCSTrUlbvzMIFr/YlzANxSuejr3ZhXrGZZl9wqIGSBcz7IaeEJ7q8SKQCThE5BXNr+4qLgtvQzW
EJCy0uLb9if8kxHdFbOvBi/jxcHoysuQ65oIozDV1dEABQN/PwMFwwHagX2D0G4fJjlgUCma8mNC
pEpZiGlO3jTJZMKZtosua97zreS2swLpg/u7hcTnMDpje4+ClhY4qCN2nsbLIH0oC7bFbl5C+285
WESh4JWyLzlIAHrNtgNOyS+J02bIFwEfr/b/j6LzWG7cWKDoF6EKqdHAliSYqUDF0QY10ljIGd0I
X++DzfOrcnk81pBA9w3nivM4KikfaOo0fO8biyFl05DGZbZ0GYW2Z1XlrgON0lxKK5BHJtnM9jTm
BRQ8OaXW35VuyulXd/WvI0a5Lz2mMDYZ/sIr1mu/MEUDNWHfMqE2XlLLdH9Nrbi6FInf3IBAuI9s
tMiPmIc5V1h00Nc+4pIUWkSPmfUFVnYQZQ3MJuDtCrnT+APs1DzBp9UIrXZZ+3tCl5YfyhJDdYfs
RSKDnaPD2Bbji43e+mMM+RszweBb4gAtlS47jQYXcoqe/4IWPhO6JZMd5fZMrLadXiCt+BeuNBw8
Yq7mH4TnGXBgHhVVDcx8lOswAMa5KWzng5sjAoMujQMn7eA97abf2cnSPdspXPY8hbbulsGxJWbP
UYKaA+r3kDyTu2B6lQRC8p+jyHXwZQBc7X3PPK4/gDqdBTXSzSQYUHbGJxYdtpWgIQ4c7omS5N1f
64oBh0h6tx9eL8guTmPHpjlc3LAkZ7WzlEdtD+Yhc4uxvSdBRcnVa7Kj3fcFkRBfHWxGEcFSeu0D
nRb51AxI8NuIVS7QBfO4p2fyScBxvKFbm5csbuTJFL716Q5DdIaTx8KVbwT1n6Vpg1uu16xU5L4W
imC7MoP038zF/mDSsaZXC2qkJmBTBBjSrt7YuX/1J3u6WRAHt0VtepBDabCRaUheWwwzsXEH8qEw
EO/Iy9Y7gqB/Q6+rf+LI0k9+vR5SohvYIQCWJDj8iyys5pETgN+tR6nlOKxJ/ZxT6WRb/nMC/RVM
FNyE0pJEV7qmpFa/uNAqCmBXQKI/Sr/7DfDV94Btoq8ZjNJ/EVvc3Iy1+ySAGu7zqJk2jm8cccOQ
vUufF7ZJOeeqPIvKmdfz4kmr+i02xLPiiHmyYKvsO3YiH4A65NipPKLwuY5xTqukDyJjX9lJs8kQ
rLvdBFT+VmlRXrjMosH5dzzClGxF612gBEeUYRMz4Vw4vlhLMbsbv4NfXIwMmVY8cUIUZTwHknoH
AiZcF/Gu0DsUicRZ/OloRWwG5bz7eEshtk65ob7+KJsgejAm+5ZRmtsoOtd7QEn8qPpi2M2L1Pt5
CpodSnAVLgYcUSX65huE37Anzjrse9f9SGbqkIyybznHA5YEX8wJFmMhMKV/JVvqnYUmftxZTGh1
EXk73dF6tnXwWsQw45gRhgjjfS/UH4E66sq5SILUpypJvA8s8YtYCIpbXZqykCzQVJX1Z571P7vN
bz0MhL7VtoOEarYXJyqzgyO9E2lVd+f5okbTiZIj0eQijLsEFbEW874eOvsJyd+/iHS+ANVDa47G
V4A6LmehJdSJO1/IWX4llpLUbjrg2KSV92Se/gKBxGCL2ZMkxgkugpGvNV4YUwxd7Hh8UiZaSsHk
O08J88waB6meqZG7bnItOnbO7LYbmVTtH4vM8X5sa+jA7Uhq+MJMp/S2WvJu4JsBlNWyNpNPhBeD
RxxgItnP7Zpt4PjKcXYu3LDXgCfGlZPH44kUdVd7Dy3ZT/LoVrIz2cNFVmOnnNPqzqIFTRreHo6U
xYimjZbeJLr4r3T4+Az+Ytw7ToFn3+z6IzCXcdv5aX2NnOEtwHt8iTsHqSkj4qjZHe0j59BIZ/q2
TMF1wvWvEgWMOxjIIBAX3R7mGlAtynpHqEf5Qw815tAMxrcGXrxhVmsgJEzXwve8nqUMHkVHmXby
m3lBUiJ5MdZM0VN7NTX+UxFY+oEA2Y3CMjvjwsTF8eeqDh13jk6FNLjtcnJOz0mlkDcABBxGaVpY
GJQYSkYAIEdmLfu1LBW49GyZzs4s5g4N7w+t7oGVUlUIeBrSUlzGiWNuYHsNFEit9KGFOLQHLNXu
2qBJ3xLL+AbWrsaznxqgM2lH/xI3NsHJwK0+kPmvyU2njHwb1ST2S8d4LcLpOJ04V/MerB11gWZj
HDOpmie2WLI/XOjJR6Wty88SvS1t5vqJKQh5tR29D+Yft05dNKKOfuwKGANEsdA9rKkpep7tnXSA
bpGZKn/yC0dsAt827rxuCK6Mf1uCN9lhQiD84zqD908rn+yMFc/zVmdxb5+wf7nWp39U70aPHm+l
C7rinjCBf6PlcBWOZGs1q9xY7fAMPipNEJ83LHiqgWtCyuZPORXEsGtFhZTPPibZv7SXJMqDNt/x
f4KzmSzNfLGWKv5IDXar/ciWWwQ6n10g7+/szP+1o9bPbcKMuQuMBMmg+Db9iNxHslx9Fgwe24as
lxmX17ZsO1xROye8nJthyVzPdiH5UWyE8Jv9PCr/DVuYNkehuFIqFkwOmd3xVmplcPVXk12lqI+s
KwHliGPTujRTxwuwEeUr/gqbs3ytJ9es4XYk+RvXKx5IOG5U2Xj8uzVyQCbwmMCOeqV8xMN/jNdj
I3i44pYvqj071WDvCeXXL0xzRwxdM8u0s03G272YgmXJce2LPBVr5Wp46wxCcWXle2z71fCSGslZ
ysRlboOVNoL7fJ8sfTbV9OG38T4YiFhVlGuWyZngrlcNLrRd/ouduWnY9jAgrkiOhKjYtyHN5Hu+
MNwyzdmjKTxeWW0nztUY7Ysu/+6NAsQNlP8AlKA384dJy4xiU/yvNxZ1odEDd2nkeQ3XRT+4QeAg
06fdYU6G9ffQx4+enawvP88RV8OP+0Nspf0rr9I5NMcaEIhbDsWn9Dzvx5ys7Id8GUSVJK1DNurq
30hGT2lKGSZUavjsneVRexniwoSLtR0YBkgWr797dnNQA9wS2X3HZJG3WFUZhanJPI6i0lfMsXVA
egW65Ng1Y6JDQZRxyyvkmxPcGSTpdKoXHjQuteyT3c10RqYhTjd9xwib0k0ZIsFWB6FMnx6ZWv2O
5g0X6MXr8ohGSNxfcrPK3/oFH0ZJzYAnKqnGOazzt9rhuSqNmKor5N+j8oMDOPb/0LoXUNZ9WMAc
u6Q5+coUuPeJr4l7q43kMM20v0anirJdjwi+6yobonWqRgMbGF9DNG8dWZwNvjlYFYtD72SWQDoF
uz25u26pF4t4oGE3mlyboUJH/Z+g0UcwHCXuSlmDmgme8ow6loxIYFDmYZdLzumJ5bzswvErPkyE
Jq66+iTKQwxbvRpMlXnQRRpaR0QUUNEX2CaHWNY+B++q1yy1QRg1IO4d1EjcsBrzo9m31r6Vbvms
6QuGdbpqhVnJAlRfcBguvcfYzY4WBT6qpVP/l/x+e3BcY96z9sfh25aw+pRqbnpJ7j50Go4kEJ1L
eM7NKoPblqi/6SinP33ev/AFsljtLKbXyiXwjssqfrims9DgUKu+503R3Wy6iKyMIh3bvvrqhKDs
stFWek9GmxS1F8SruskhKge4CV0bocZLm2sw6EcyhM+NReh5ZrVwA7PkO9BVfQFDU4fDnHBa1Ovq
eI5xfOmMpj0NXhrsppgGoqw4t6Xx91x2vBzdyd0T1HhNrOqxaTpepUijExCOWB5HjkN3hZtJT2gi
hYwPVYypf+i1NF6oO67iLT61TUB3/e5b786Kp8sCjjlENIujIZLnBXuHJE5e72Ky089GNDwVOZRd
DhVmiFZjho3fZv9McgQ8ZvjiDiLIDxMCVsgTpIPYREQpZOZSsEBvqOdUKc3MD62NDaHfLCZJtI72
pV762Qg6K0x4raPe7SWesTLBAOw1v8+mceWeQgk3vRgMLxdg4Nu7LnWrY5clEJwiGDOe/xv1ydUl
Sw35FH8m9/9yHfBOC/SRgz064iZ5tB+MjAbwxOeiing5QjCxQjK7XGkRS4dx30T++OqLuN6lws9e
2T44t7g5N0e2zn/0arDqVBZ9OlR1V9QeDLhG+SGe2nvsm4qWLZcin+7NPJHWqRcU9WCcR+wv0sA7
cz107IyIUyvFfKa04yA+gyB+CAx3RGWHBZM7TCWcF3rRtwJ+/lkuoBP55DbyKyhlf+8M56GBZoDF
hTR/IvFPPjEJhvSS+BD5bQ4cGzLt2eOS45soxapAxrfjLerKdDs1Vv+5YNEhfzDADZUmPacqjr1T
KUip1ughnOXRxMBHA+qD3cN10y4S50CzqtjxXasPgA46Gi1w/Vym5sAzS8LKnDtZTAJCyg9lmoxH
GHb8ZERhfHIKBYZPdWxLTPJhpUbixNrluSETSbtk5tV4seVUvrhTPLzpVrQPdR6b+z5ZxleLNQD0
O+Sic++hU4hyvhSaQZ3aLjkbsg/8C8Q64Dg5rp0qybDTjlggAKwyTlWxZ2epeWib3tmr3vqbB9VZ
+MP4o7nDXSgAWjx7Kb9MuF1O/5vwgy4Oeel65ArbFi5Ami3RcGDdYcRdjaIn4tvqEuvYy+4FYo27
HwVq0Mmzeh77DVdmCp6oEJuk6XsLa6aW7y3tidBlLvpJpgjSxjKQ9CbwWLm8A/L+WUr/x1JpglbV
OYcCnlY4eTOZ5NwOBFxmbwpdrl77hYPEofb53pRKQlCaKBHFbP+QX29Xv86cgOHQuiWw7ubLPz2k
7d+5lP/mqvcOhe7yEP87yckRlnyXUduOC+iY50yUxpff1BETUmt/nfgwFVPfZo8X2nHLxbRQG+Cy
/2D30q+0edusdLVtzgLngYvTsG0HxmT4zUPDSNZ7PXf5+tzXcUO3nmK5G7PRRoR6sLdLkJ1ElRKW
aztNJHZurzwyYRGQFieKbar5o1d2DWCIFhUPS2Yui1flYFWe5ThmxDa6io8pdCvCikOCJ4jAwD5M
yk9kT2DHkwfIAf2pqIgIbT0CZAeSax22Zlp276zCUO2FKeOKcwn5oB4fJPEsPF9D6WQ9jxGc0FRe
65QgnqmuC/FlwCueFOFSRn84bS93lx61uaGkbh+RqPRJgVd4pbQsgYsQCnxvpYbTTxSxvJt6HA95
EhC5HPjHTbOPf+FPqjBgCvNMJf6L5kZ1XAiwr2E6FmHLdZfdmKGJ7iGotFXoyNq9c3ofLvkEeYzw
FQJeoK34MfI6L0wDPpdE3QloNCNarZ19shPTnxONgc8FtwNbKrHDKNmrswlvFDMdHRLjH3sBpzwh
hsgcH2sZWNjfdMjoyjqJb29ATTGXxXajT4sFcQ3FZIPmkB8wHpwsLCyCG4T5E+vNzvV7NlfIkPMM
44bav0NoT7S/fVKC+QRSiupuh6OcH3N2djcqIWbE92c3Vcp/IGvj3TqSukCMgTS2LsbvLNhU4n3w
L3WUtY/KOcEBG99j2wHlCmcOkgx3uFO7LIoISJNHqHJajme26ZdNuuhipf1Y1kWZibz1HISPVEMc
tnkgk4KrZ0qnBQBGeG08T1ZKTwszKCwYZl+cekFFOJotLkAVJMlx8Fva1imEb7fog12HDkPMlCfv
F6crwuzR4L5Fif3BT3VVwMnmbmIjuy6RXD4qF35h3Y9E2jqbOc0lrZ6s3NShr2fy1Fl7Z4cU0z4C
67wuXli/MfoHLMDVzkHfsyjGQ6LgX7IaDIjmvKmAesJkkTx9+fTM3c7viPA0Zs1JKWOvjMW3gHW+
trqwQqIYpYx8jKU+D7P1JBpBK2QaY/JRWojZ72jGbmon4xQZjKxGQQp/bDL5Oy/+fwNFfgo1kEkG
g80rEkoFacvBJQS6MM8eDkLa3J0E2U/4hLA406ze2361JmeWil9wEW900Jhx96SX/uFF8kzJk30F
ixI7sHIO/Ix6LfgYrE9H9xkmCI2FeZgeeP+2zxPNzPlE5dyhSsVfZjIGM08NNMCByRj3KbOt80Dy
9YioWh6zbGAixGakDwcv2OEP1NicFlFdO84uE/GMux9MuwSu8EGaDvZ3YX4vsXHQbceKZQFlsR0L
9K3EDp7nkV0FOTE6UszNyW/YoiIEZnzGjPmCfOzMiG+Tt0AObK2vqldJs2ddFGzICCm08sRw4BDa
ncuFqBfTmM2j3832sUvHleLAWFxga2oEToDHk2UX3KngKQuM++jY9c6Fgks+1kDDLUZ7YgCoJebe
jT34mIFFTX/Frc5fDbtrIPcZsL8MJbSVtRLhf9WOFnM4ZfNSXkyY5y8SqbY+ExZAr9Bdf9JlPQIz
7fzoQQ98bR8xdOsinOoc0kMyl2rcC2+hFrvD96t6ajelfZm69eHd6vZlyqd7ZptiZ7f6m1LR1Gxn
TdoSfYiTX7OwAwn0nFJsF8PcISMVE2QToAd2EzfDY5kG/AFOpvg3DUFzjtDpiDUi/XV+8WYYNA/j
GR3dJA6WgE7fdBTeYyq5E472NMVokwXhntzMiVuYBWyiiDowak1nFRd/Yd9VzMV4zd0C6psl43Zb
NH7J2zYbTXtLWIEx7nm033ms1/9xClg+Gi6XU9gtcnpBa9Uv7gJ9PKOGfbRQJM+FYb6vhOyQeYk+
jE07eCX+PFD1SUbC4c7QY1GazdkzW//EYQLkRT7JkLg5gp3NSMsTRIW5oJPcZvSh4+gqeCvlj4aj
rfGCBzyfIat4RLf8ZjgSsxgDrA4CTBn31KPUY3SzrAWq9CDzz7ksvL8NY0J3dymcd5ZdcQXaUvsb
GzQ03yLNdNAWsyqmIxKxg10iCQQADoBNNm73lvELf7RF3eyVdkPUCtYSF4q6e36LNscyLShB8xSP
lrMno/SeAmO7jT4QMzQxSFogIrNpn84ThZVyFPl2lrr/59e48r1skZ94Uu19j0t2zWfXKNM5CcFN
AH5v6aMdQdi1fAa54rFbS6KZWdks3QGPIgqd+vPOpCZyTMtAPtRL/ge6eBwu1Impxsn2nHjdQ9kv
rzWoKltjGQFlYp7GWLr/hhj1MJA1WWxvhPbtuRJ/sSyMjeeVLUiIRKj13/UaVWnxUxIFCYNWteSw
0mChxGrke9VF7tGE70xms6g/Fi87uGn55CXpb+7xEKCATxt7yCgnYEPw/mrGdp3FEJKJ8NTItnEC
MylTYHdjeKBh1SOgUfDry3c9eDleGfhtdFgesB1Zpr3Btf9kaie/LZq2fY/6jHKDUdREwbEnQnbM
uSVIGm7zi2Lt/YnZ5JoPzYwKrFq9T4NBXJBvuDrLUh1q2szXGMDQfylMAWDCQJ+QkwOuH4VdP8p5
Do640jYJLEroy9TKfS/9/ySD3xdGgDhyQFg/8MiB0Coyfgh8jfdy4oxAonWhBebVnw1Ogs8M6cL8
zKDFVnTKOta+/WYFU1HTaSnaPxPxHPq7kKSSfZFK+5lk+TMjDs65X3EJke0/+I0hHsgI4mZiLLNT
a+VA65PoOcGl3DFsacsdSfqBJRDlBCEsyPmtVYP1HXuEgG2ffpTKauuxURbnmxaqs3msgs7bia4u
H8sgm3YOzaY7QEMR7Gf+drXpHUfDySbkdMHkbN4dIdtur3UyvuS6sB+WLOLj6qTZkWZkceYsiEPi
2RTEgVeuvjqHW6wj9p1Hg0yC1xaDvo9SNH+HLnb/cI4Zznk8G4dGW9klSIbBQ+8w3AOQLesHET/5
z5wtAu+I5MXcVzc5FbfR1Y81RhJV+oDK+FikxX2pVL5nz2PdWqH0tA1Gz4HFazBezVjVqeTGy/+4
FdhplqRxFRjmqNv/0hQckN3xWEeI5YVHXR6XsELO2SxVBSR2tO5dO/GL8J1lvb34tLK+3Y/cVrKt
abJ1L1wZ7cepYkaMBQ/YHAHLhjifp6SFBYp6VS8zLCMM6WM1WXFEpWNwjJPB05wOWN2O995ujQkN
xoqubVvZ6pgN/Fm8LICLwHLmHjdjF+A0gz2MZmpYGzu2R0moRBLH3YUmcxDAIw9WHxHbXQTPhXaE
XyYYJUMV1zRDWQ32rJ8E1/IRQAJj3w0/it9ELsVJFaM08HZ43FUm+yDhSBPu0SdFdoFWFez5BBZP
cyn+aVp/YWTBQk4EGENaBd1m5NuWjZSnZ0+zqA5+ovgvEJTJ6Ixgww9oSL9ZEyOID1YxHnphHG1R
FtT3qmeHuwVJeCoNCDoMNsRNQuYFVBiWgIUJYnmGfXCalh8KzakXUOt0dtkMQh1tJlBUGJt7InuA
NKaKhLenvem20NdFC2pFhICL5EcoEcXU8QNIWZVXH+Ma+4DctBMsr2LoEy/sOtl/6cYsC7Yayjnd
RRMh2C2NOL50hCOUfgemRNjGrZV5laxon4MsN4IX1ti8UFotONYKfErIXrT9a1EGfvbcONKbiejS
ThMs+Ex6mHubPHGdWxvNA8trhL73WZAu0YGEe9WhAZV63RzEpc+nAf1ksvshfeECODkhWEzk7Kr1
y11vTNmnSOx873CL8L64j4/qZOhmzPau2TNFCk+LhJrHU/tiz2n7XHfgqaAfR/IL/r0snxIETPel
Fy6+EpCHOnnWvAzqMIiCpnoEti249rEjrZqzpvw57bXIDLGKaMm1T5lybMY0c17wNam2OGbs9xtI
KGwQbrmHxPs0orCMTMOQNMKYzUB0sxRXeqIOY9aV4XPGn8SsR8QMBn5xqhAwTqUrcxQPUpHEe2sN
RStlk9lvXE0lu+AOtpHNMnWX2bOt4mUC3WIchlSOZrSxdFujh5DSYidr+duVrNNdXOBFf6mo2vui
EvHySO4y68Iu6uP5jaMaBX509rT68d1ePHPoK+WhcP2IaqNCQOpL0T8YhZlbLL3no/dJr7luHp3G
EssBO4B0y2ax0Aa3cwJrpdkgNinIhznoz8iIKIOltssbr2YFrNkak1tMfP0GpGquWyZnLwK7Aevm
tXOiqij+um7GrDkxNrHjFcHua5RZ6iHFSCyuMbhakjQEw05L1pXug1WD472xlVDdufzl4sgFaOSx
m0/0hiMLzOgmSfi9b3IfbhXkGAX7ceR1MSMn8LYMgrLg2+razAwoWTfWjqdO+snx0GFS0WzKt7nL
VfsB4E5m/AkSjwdLoA9dlGG8t4zPRmc2xEzrVCZDPF0x2mfB3i/XrS1w/eSjLrta7sZIUWHR/OCv
ZSrc8UzmrOohyTn+kQhYb79T72XT1GU69OBxNv7JWOh4xwxpxU86uel1FAMnVIGHGgJvyc8wbIbH
YrSqo7mWSWqTNaqN0SCxI2h4a7QfSM47ilrOEGUl4+ir5sQ6Pnukj3mGsS7tlIbLlEvdV+t1t1R0
mLw+SsfficJzvatEIts9AZxp+C4MHcTfGSvn49m0Rzu/FoNUJ+2hmLIk1BVrF33syCQbcXRuSByZ
d6LZ051CIjDArtfsY3vlAtSeIZyE288D4SWb+FvK42JyUuJfi3BVeq3owGUPZmmz3xjPdnZ2iIw3
0GkSF5eMu7IuEBDZcDhWZkbQ12rjnJSME99jHbBMIIqOvr0qC1Yih2y+GoS4BwxnkX4YS4XS7las
Iz+2TmQQgHWAaHmsfctbNi3+h1JkhzfGxGh8hAT/3jaN2FVTZN79uqlOIvWGv7EdeBK+iS0swpX0
wi7BAmU2TeHbQr2bdaVYdEXxQC/O6vSAKMY836hjMznYDgUHHuzUDXjisOwydBGZbfLM9Zfjxcrh
pJBpSn8TXv2pic3xh4Eo9bnkKJoJlbdCTSHkcPTQLoZ7s8YurKg5RX1rE+kq+oVEuNma9TkDywFg
NY8VYhtDL+WE7QJTGmQQVXlnsZdvS4lhfGd9Iu732VRna8wjSdnwaKfUzw7daLq3jqv4cncsYnA5
hCNZbejdCHr/7PIwbaSb9imZ2WIgR8Zo38ZSBss/VYUIFGq8WjRYtP3h0huDchE0Y+k/mFD5I8AS
qf2n5jIDaRGenXVIWNY6t2jaExlT23gDqgaLgLEO5cN7XXnKybazsKu5xvU2ENmznxPSb5GQMga1
iywmVmBG9TpubVVw8ByYwcQUeHVPQ9e+5i18BbEGfN8b1TnBr6YcrB7pm9bw5IWm7GJgbhKFebDm
3kTOrE1ZiLPPluu+jkhNbjsFveqajsrWbCo4VXJqfE4IR4XPH5JYHN6cLgWM1sQ1l9c1aHOSLsQG
ErsAfhiykj8c//uQ7TdCRTFwzafAxrq8NBbRvfvgrQnDYa5tuKQd1ibZPpaAHpRV+HSuUxrgrGUx
NcWGwFTaTk37Tgekl4uqPWlrDQaaa5JmnzVB8stChuU/IFd65QNxS5cUaGD5LWVgC+UdKTITkjJX
NvLqkYk5WHsHz1M+OkGc4KxgV+ycBdbqjkNqPl+ngRfsk1l3qF4EjdqLLMf6nX7HxFGpMvqPwrTb
ME/Lxvrk3FaeUk4nOM8i9oC+ENbu3xqq5QnGi+PtzA5H8mDHERQuL/FPWdlF/ySofjR01VzAZEdn
RpvHq0ytElIOvwOXRePe6Yh3DtQ+Mvw9SKGCOEHPRQyzi78AxXOSAl6A1MTjuTome8L0/bRzEwEY
kAyVS3zMcTFgaSsmYWxRFL5UZZCsixeDWvyL59owuEZFd2Xgs0D5rRaqOPTQBzCJKmm++dUKbgaC
hbRoL2kZ5riU5TZoZ3D5NC65xxU8VbaZbmXBWl3nbBPOzu+pksEj/5n4eiR31RoznZNHibllb2zl
DMmBg3dPiJjRDfHYkdM9GT7GLEXzicwhyFOybnErTCwLZ353LNd7txNtPecqxzYf10WCm9853XAz
2TqpbgMSTPRT4vDx5LAlz1N4dAxbHbliojiiNbHSFMu0MNJdQI0yLnhN8Pk9GmPq8MohlPIaT6W8
SjmMRrZhvMYobrPJnQc6VQIYfuK532z60pCfnEwt49k0sUk/TYiiB6JOxbuiUDf+EMqFfMb73Ek+
5cDx5ECOvRnvVTYnzL9MkiyPNzfzrmsYA2H1Vrp0dGT97ACqnWlWc3fdeSzo8MdWU6+4LGWmyX+t
zNYPZXRZyKW4ufOZiPSVpp79yvYIC+Qml4ZTirsq8bRF/Eltaph3JOQCvlr8kUeXCI4kTc6mDcGA
KIaRRkNunX6qXFwmWyTeg9BckM5gGEuxbMCpzOSh2jhdARIO3f83hI2YuLaDHj9HAQVYMyn/eZbP
L2sTggzxs0aHzBdH6GM028EJ9P2Axc/XJDRn1cYXZ+I+vc3J2ZePWevBfkDK4uxbjK0H7nCwsfFs
M4fzUUuvN0h4CSHp1Pk2HVzZk8mFfhl4ITsO3vQVgCd9MCz+9OwdyvH4rqrBcKody1f9J6xsNsPb
hoOIQ6eiv8RDK88IBEm2JQmxigWeywfOzdyORqIFc9LfWL5rpyfhelZwqrJU5lvb4I2xQYMljphI
bwypdy1XJODlM+4tszuoufWQXrqZMSC1MGVFN23cEt5zrxXAPDh/IqmyXc5u6EKBN+qNd9Ke0cmX
neRhCLbKudd21U7PKX3POtsW0InoieVt7Iu9NVhN91wm84h1AQmVEoEggsqHoNVgSBx9Qo/VVwJZ
NpPJM2wRQ4irhP8S7IgqCwgVWd1bXy1oeW+nOk7N2ww2yUxcxUqDAgSVrMazFaweVZ3Yoml3NXSR
gGu0HMWsdtnIZxL3i93pghVuvg7cv/aUAuNdPCnxndG6v/l8So8Mc8uBYb+lnu6uYaIHt2MECH2g
gQJQuMhc6vUdgrznBFO3EzNcuaJrydSSqh6/MYmS5Mdv2Bu+0ZIuKJ7arAPubYTMiBRm1ufDc+Iq
zHRn8KviAPvHEnc0cuj1o3SqQ9JGBppAG5VU45iwazRl+aNn0i4NszqrLwQIilC3pjzGE7HTXVmj
P6lJwJySVSJX5mTMj3npbgwRc5aOxdj3IcE6Z4+UPpK5wgls4eJkqnwdJj/Pr7npjzUB98X8FySt
9Q+hBqJvbTiBxT8OfPCr5QsjdksHyCaeBnDhm9QrsZaHwn2jyenuqEwocGKVcTEpPHOoQxusjV1T
+FYFE64oIIFEIBfI8dhV9HeZ+jHUUDqUC44sXiB3DpVhn9vYNdeeIv62oo725hVG4/01+6S7EQhf
gC419YF4Ausn2EiZQ+5nVnsoYxNmf63QbaAFugk/j8xWIYjBjltN0w970RJRR7X0xzsnuKx+g91G
6oC3rJZ0BwdONY2YeQu02vf8beWS3ZzriVw5xP94W7OeSYa5Meb8meHoxT9oxVHt1A9uJI5+HVvN
a7E2i5DeQcj8nfQ8wQSsIE1la3K6ac4LiDLq4NK0FXeCJU6fSYV37jMArZE+mKt9LuNBYsCqYdC6
GcczXMWkY52v4tjzCjuOe9TO9lYQZh0YIhReqvBaF96OPdeaJkue/IERwo3SZAlzItZ5TW/OxIJi
KoRJyj5s5Dj85xarD54hz5w76cO54UrK7JU9tG91GgeHVFhOu49tK/EJcgn3tZz64GVQ+fBqdUHy
3wRUwfwSwBlW1Ltv/SN2OJIyz4V+4tCegCRJJgIJuWhHXuQJeJ+OX6UPaoRTY4iTV0PNxh9Eovke
xJkbMTThw7cF2wf56xrBk3uOuKz/15oBYhHPAu8VHDZrSEU+qvmxAIx+a4KB/3igCQ6Lq64u49Bt
WtdmC7Vl/0l5Sd2FpUUxdOtaxXwxMuxFVkgt/TolXfI3IIFl7cm4J+WT35gUSqKAVlaIdsxTzZw4
R8Skj1/BUxriPLu+mjj3FIC54VqJugL1nTOQgvOBV2eqILjRdWkahl1bRoNKD6nsUhLBLZhWZWaT
1kniWqFit+NiNxjQANzY2MbL470XEgeMpidKQcEnTZDiDUt61GGHe32SpQfjHyDQfbGxXs5cSb3y
HON8fidmp999U/s3Gg3GjIThz2xh20BCg9gahy9WLduxuSwtmlBNiIp31UOqcf5YCzYa/YeRGwIq
hHgWLDMwgxGVy8AkPAbmdkEg+5+zM1tyG7nW9as4fH0QB8gEkMCO7XNBskgWapJq0HSDUEtqzPOM
pz8fet+IKAYZ2nZH2+HudhJA5so1/ANhHYVzB0CMWWjV3Yh7brFlMM8oKOyagbkgRlXY+VqOXaM2
DD5vfOwNt3/qq1Y9iqjIXmy0DP0nbUzwpxV+P+KaXKrWNXa5UTbkfX7pFjcC1csQqf0qOkZdaX0K
TbzqbhnSq+a1IXuBdJ6K0Ni5eMgoSukS9dwNPMgBiRkNqX4Da8GjX5vRX1ZoVG+WWSNwE/f6jzRO
XQ8YTPV3G+ntfRw55l2ZBkF6EG6PQZILOYJ23ZBFP7OpWWRb5Rz0GO5o9qPyGW49NqEfutSGpMR3
k6XX4h7Mc1MdZc8Tg9hC2cgNc0haxehEFWrIwpbfzL7VbiHZN8MnOGmuTtudghQR9xrW8a/C4fJ/
ysyMXi9Tiblwf1pmY8YP6dDFdJgE8l4YCXClALTz5cj9YnD373Lsg42Ni/DYse/nqH+g7ABNDT+e
EmGMYyQMMTItZ4yDZzLNW9uOwcQOU+nicz71wXMN0ay76SYjQUp8DqV8AuyidUBSSfm9EcsM1phi
yDK+dIbHnuvho1Dz9IR9sF1+wG8o/ZrnAS3VwQ1sFB+iMoKAtnw7BGpBKuUwmXcN9Bft2RQIXuRH
I8A4BGn3qXbLj5rpIoOsxRbCeZuemCOKxRY4Rn7eCl0kPZRvFaBS1UCVsGFwOmiod5TWiLYXv9fz
UTrFvsEqu6z/rDERDOXWakvoYbSjojE40mtGLlrIeZn8mpic3usV0QcIIw052khT+ClAVK6EXV7M
9Y65OhxwWimjejOxREMRHOhIfG+6jWoj9AIRnSk3XFlufW8xcvps+yNSHi0aESmdkiKgyM8mbFJj
NB2QjRjNAo4zAvBUlpaV4BbSQsc0PmdZ3SLbMvVhoD9QRrZA91LYmgzRZWEmcCQgjgCVc8xZoxsP
M5a5Fb2hW/LdkZfXFPYxM3KYGkE9ahjiOdattFXSIB9CVoIaLMIn9stCOy5/IZWbHYLBKg+youT+
paxlk3QYdNwqVzCZ7Mso+zHGUsQU98a867E6Vzt8vNmNQ1fRaA077Nf+mgcYrMe0oPx4jDRVFk9C
aF21r4GGBVujz830VmtG3YZ+bebWQxIkACZx44N4gmfPcWT/I4spB1v/ZQLJTw8w2QibMaX9nT0E
qOhGSVo9IVvNVe4n5fhQMDHQ3U3dBpX9mkK4NF9gL2RpsAH8pN0AbQNGWKJkBeDPHT4zCUSLIXJ1
YPJ0jAKwHKUmHlJS7zeDHCT7OMd59GLTsaV2o2/8A6MOUjvHDOqPRlPHxQ5vBecu51x/he44o5kM
f/eGgoxmEbNMY0w2FqXHiJJ6kdl3URHwF1C5R1sQ1wUHoc5Gq8tHxmsR2qfhLCv7k22o6Yg0gQlb
NsekkGae3HQqRuE3T6rbRpaJ9tRQAwHhMKQ1PhXEUyaijBSyeTc2KrBBvbjyNUIKEERU5OapFzE7
37oAk7tyN2SxqB9A00bZ1zwEPfvNtO2+w8QQ0PvW9pt22CaRrvkfQg2CEJN1kwwBPmwh7C8Fkh5K
2wToj4nPkIAYkgHqcpNbwEflgxhNRG2YNVjfXRzifChJOB9j8kM0sg/aTPMio8qhef+gGX7i/3IL
+lZolRGUkdX9VvJF7SPHqm5xLsh0o3qQDU7In3qLBvg+7kRpQMLUlbphHAVzLmiH+QYWAt7DijkU
ci+tOat7Z0L5AHmKWT3keKwoxkATrQ/3JqWfw/wGYctX+l0h+DXmoCQhDpR8mFCSIqqABKGSzosd
IEO3BLTZfsbOuwoQR9H8hpy5ZI6YYtsnn9JZ5tvSN4A0kjCGufPW0KWiUi8zNf6kfQ6MlcpzArVA
u7FMaENiiTX2v6TLE24NM6JH4Y5d85qkYW5uM7pBXyZiMeNQzQ4zMrBpfG1Irj+kc69xssLqMzo6
5rEqjW6+r6yesjRC7nVvI7sQvJmGPtLMmI3E/kmNYUJeY7wlXtKwcj7PWEQEwV6IGRGPkeiP7Icy
EnSxTD9+zYsi8J86OPp7LDMQTG+S+aUzUN9bPJr7oHszx9QIb9x+QjsVy7Iqbz9y7cQAnrMsLz6L
KuB4woIJvxJinC/NNCgaLumMFS0+5OYHQ7NcHTJC1fd01NIZwERmmh8n6gP9tsUa41vhdE70GYAR
CmajVSc4SDu+fO4LX8ATqhJKonAwvwiM6j14yHBqyVet4LVFr8v5iDkp1RYnx/0+9WN/cKUBSXks
s7vaWCD3NEnTzySw05H2LyxKR9rtDWbNSCUi7N+iBAZsYHrIrKn+DFEiGl8SJx2melP0gr9z6ZDS
dCS1/dEyy16Q+zauV2jUoJzUlRDr8qxWNzMVM4SXgFpwO7eujH75CE7ejxNOjZ4RuwWzuqS1y4Po
ZhJQVPnKQxh1MUOZukLfRZC0QqNl6oWP72ib23xonEfsoUm5YYAw2U2KzPnKyLn82JmiR2HDyvqm
v+H1a/p97qqh/mqg76O9DZDEte0M42tbEqTNW0MZNfpfhdJ6/BhkH/5U5Kfpbd2jFyHww1D3NLP7
+ighKPc7ROYysFFuk5RPjusMsOGotDTrb/pPFsRuDaWF8jkFM13cGErBR0QWE4Vs6MUD41VLS4MP
UkPdTY9GvB5utLmpnOcgrqGUksP4W0acCH8g3YVsVQRnTrvh96nyoRz0AvyxQ2TGTwF1wsKnrN/5
s+X8mBkpYdXMKXgLkN0AZ5GguwyfQsM4k6xQpNtmzgZ3R00k5F9uDoF3i3YyU2J0f/SJZBhsPrMm
FAwQF4IJSLuAEdmLbDVsKiqmoOg+2owpB5HdWMh0dcyUFHUAYlxgTkS4aNQqvYWKQmc32A8SknaP
gKncSqZxr2Dk9WQfk50sE3J9cr7nCM4iaxWKKt8zlPYhsGIF641Dkb9lbV0z8Ii7KQBZuch2Ut2C
6NuHJKgwfDtEVZDUC9JvHRFsfHISVyR3RtxFbbPXp1Jpn0tkt9TXsnPRZWwD7h0P1S3QeZXBf6eJ
R/v0FYWDlMSY5PlJjJ2ezBtTAuP6pet2zHsjsLgIEqPLNh+B87cOQix84i8lAtjzZ9gCdoCSTpyF
3UuBa+ALs9sxwELBCf5GYLtLPlaVYyLvDVLhkGq8Q7JiBd4JM0/L/Ybfk4EHgYym71OLv3GYBkxZ
oYXKjTMFYLCVHlBCMKBYdJOCIH4ou6D4lfqOSwPAsPgzdAN7bzs9vaZl/D15wLut+nMdjf4vRnhO
8X3gosA0Elw36ZHm1/VrjjQDyvH0AJ99q6I1kCAQxP0hnPl7ooUlpDgSO4h9eJLjWVMSdKwOWOqD
PerDMZ318q4OB799BewzyudFJKA+tKJFsmBXdtWEm0jnE0fMEMb8C3ZFWfjCiEmwpp7AOZUabjUH
zCrsXzgTUYjGThsyWoq7feU66qky++RWqKS6qYxY/0tB64NLDzIfOBq+NtW9PQt8qmiLAdCaOZJ7
eAq6Dogqmg9GkVMEdZwNZ5Qa7R3Tp6VCwwlBDd2aP9YaMKudmVnDlzzIRveQYFw5od3ku3gmyJhu
xBZJ9hwrQoIH8gyo+PtinL/kDMEAihr5HE/QILjbt8yk7EX8kgxj0wvLKV8Z0DnzbQABNKHomRwk
14iL1TG0+prR0VQ+MI7Mayg5Vi5/dKFdvjlaZ5gI90yDNQO80fgH23zqP9h53d0D4lFHHHM0uDuJ
AHCRD0gRTK5yl5Z/jsSrm/fzZ9mWESJW+jh81uFDW3SYoIfqfcYWjniv5pFkKcCUMHdfGDDxjjPN
iTUCmWtB78SXy4KTm8VG8RK4ZYbhHiEOqGRXkF/7aKN4IFDpLgYoZKc3pFszOAzXLOU2AYWbH4qO
KWgABtlEHx184TGzRyvh3Pe19RV0ZRG3dBviir7APAOclEcTugErxJMeOh9BwEYPc5OlBcIGTq99
6GdnwNCscm39aayMVveIZZAIqcLqbzXeNx8SXSv9T6rsNGuRnBD1begLsa8gYnhY7E6Ppjkxk9Ui
+2GitGq+9DYz2C2dOPGTLksRveHGML9VmiJroxZU28LhtX7EHTF6a5jibMHBltZPZg9z6eGd6d5l
Hb46WzRPXeZQMUZEUIlxNrhDcj/5wL0ANYmSQGo3kapcptdxBq9x32RqhsIyRBzR0auQzEME2KTz
i/Mdnqg4SRs25g5IobpDvDVSsgcB0KWHQXlMWt1W8S7gfJLqZlanXuKBynLXdPNAdS8n7UPpTBo8
42xpaN/PwMmDwxDD1MFGybX6bwayi8nr1IxJgASd3tCWsAYXmgxEK7rJAVpT417r8drUtxI7g0zb
dGbJHKZy8AJBzL4U/tQ/QwYI5upvpdddD22xLydolNCi2pG+ZQFuLZ92fRXmrf6CXm6M/7evMdpv
XiOJVN6n1in68QGgjlYGP12S7djfMz/jgIH5HoHLH5wOvDEOaxmU3kdqvRkbDlPpbpAiZIEQxBE/
EagP1kT1+UhP35l3XSGKb1FtFP0hNrWKAZJRSbM7xFxkHXS9EYJQvlUZEE55ZFwUhl/D3iRiHSe8
Q6dyb+Tg46z273//6//+v//+Mf5X8Kv4UKQTVkb/Qv7qAyCQtvnPvw3j3/8irC//8+3P//ybMgSV
Skuh6ELW5lp0uPjrP74/R3i88Xf/H5kEWQv7qvzu221V7ah8hkOqp8ZnW1BPwPaDpw1xHlPuRncn
qpfaYXI/Jsy1IuBJl3+NOv0xQtHkxivChdNpu8sE9fTHML2b7IF7/2tiAPfYGWbpfjHgtLQ3os+m
7ICRCnTgKglJKf5wZUj5liV0JW2Jar80T1cWJjMgLdSGz+SKyaHOJmxZbMBxStnBPeTIH4aPwNXl
NQ339HElgnPSMUx65mjAKczdTxcFNkUrSYH3xgBkaB4c2dkIR7amlW2YxzJ62gwcG0Jz2VjGB0vA
O0UI33JTbmepaAuVTFN3uL4W+tGmTRvTxKo7kgIMNhd8oobddTLGZf8yGJ3veEFGYXN/+SFWn0zq
rkRS2LFcU5ggrVzn9BkEL2i2gl5/npTRA08qx2+o5/U3jdCR6pIkNV8mIYLby6su/6+/7VppCN3A
YIUuJhvFMsxlV/+2a4u5SULLt4sXpB4xsShzJ7vvE5iF0Ijndks7WDFfxnH2NnRw57iyTa0zq0tT
mexWwX/o4nT1Dqxs3TR68eIXQ/ucZNJ6CZoFpos+4pWllh2/flDpWEICzLNd01y20G8P2gipMRAw
i5empbLMAX5sIRPV+y5xx32tdOft8otdf05DmGxI8IaOxb4U+upzWgj2VCP0h2dcJ+EthO4yZqGP
gbBclB9p+DM3skmPL6/6/oWyqkUD3zQESbilnz4lPQ4elOHbc5GQom9mzf4rbOhgMzXT5h9/vBbb
lM6YYxnonq5jDHuz0mmx+c+MzuUbiSK6JdDRoqUbBZvu8mJnXqcpTUM5wjAZtKrVTjEhgdu0rhdj
oIXOj3rd92lh4yAFJOCvUaxjK5lGxnRzeV3j/b4xWdix+YrEUVcuP+y3fWNpgEeFm/rPoK+8UpN1
uq8lWrwBvRYsthsk6qNhrr9ntvHZXDx6tknT4jPgo1hRE21tiA8D9ZyL/ssHJEteXbc3rxziM7/R
puCkC23TdNT11W+swjIYGsQrnicTZ5JNmNm05eBLm3d5g+9jlBbV58uvZR1w2d1KEKfYZ7wSQsjp
Wwmplmcn1MxnwdkGGAh/oKUpAD7aRsFZoiJ1NG2N6T30k3YfYZC7vfwDzmx04qXB76C7ZdhytdGT
3oAm0gXq2e5GcZuaDZ2kMvUB4/bdlaXWNzsx0lwgQcRZAG3IZcjThw3i0e+crLSfEbRzdyW82j3w
e2pCxvmHPC7vSjK/DfxXuTMMH5WNogAcUM/Z8fIzv4/Vlmu4Fj9G58l1a3XLtZi5gOMfrWdtcAV6
t6Nj3JZp+gU2PZl+gRRrn+rTDo5sdGXl95+ba8lhUcfhSuc1nL4Bdx5q1ypN8xnIBxNQzRrVbqT/
tHfmxLpnKPWUgjXa+529gEOc8u7yg7//2BbXE1ejYZBSgLY4XZ4byoEz0BjPIiaTNeKhGBF9Cued
jJr+r8trvT9LtlI6RnWm4NgzajtdC8NpfDcax3/WgTPu9cZdCrrQOgCRbre5PsaHy+sZ776qAlsp
FUEGRrKOlNTpghmIi97RM6Z8gWaUd5gbxvLYM/GkNRz5Vr2320G/zbC5QURqCrC5U7MtbydM7eYP
DZKTfxWA7eUmNxt5b83J8CWyuMWRNKohnpdlGD+6oeU+Xf7Zq9dk24DaORDK1vmzNNzVXuybqUM1
1sjvxJzPR0TD6mOhZcaOiVz6HIT6tUP4fj2pC5vvgnavS9t2tZ4O7ghP9KRiROliU5sPsNdREvUR
+2dqgcS4s7/8gP+EsN8SBp4Q0JLuKCS9HEKAuwqqPaCJAhRTdccwuX1zTS07mKbIt3aoj7eRnOUX
bTATzOBGMCFl1iaHmfH1TqeIubGEGK/c7Oso9D+/R5E2sCsRN3RXZ9BIEVXpBJpKgGbyLMTYs5Y/
h7j0w7/9kjncbR2Oi9CPnsaHHNQMSsPIo76YuBQ5nsTy9O3KC1oVPP/8IHBIjpTEREYrq1PJvM4A
M9nySYIs7beoQoNUMDFrYodasf6EhyRIYrqzKBph1zjJvdVp+t9pKaJw12cm48bLv+jMHjGU67qW
owtn2S6nJ8nVtYHMf2xBBNjp3o2N6QWBqelA80H+0g26RpfXW53c5QVwKRiubQN3FrpY7cmkwwOn
o9dxVyEbjXYwUk7Dg0hsJtyVBJh/dKraHh9r2tuvWGz29ZUtKpbQsNqiJLNc/bx/g0Rslbw3XYpt
TBM2d+GYTrctPnWog+rjJzeqH8n4TbS0wqfFvPZntgxsqIEll1NFz9zGPfWIXxIK4wx3xo0CCIUy
sOH8HfSoLAX2EG/80I5eJqnUMZIpcJCMNiO42e+XX+L6oznUzXwwFCFN7hj6q6cfrTERNKR0T29L
fjqWN7aFgo2KnrgD1dbAs+D58nqru8R2HNt0LfjRumAi7hqrYx2KOlQIgmu3juP2OkxPOtAjw8Yq
gPC2SbOJG/zKvlz+L3//TI5DScq9LXlOQzfs1cm1ISjQ8Hdaz2z18qhoe+P7MSFa1JrN1raq8QbB
xeLK5lhd2TynoyyKAcMW1iLnuNqcWOZNGZhPTAkc5TA+zKCoWU92yszkWOllPe1R/dK027Exypap
PeCGbdwx/rny8PL9D3F1dEcEF6rlkDqsPnCug++pIX552Pvowz3DtrB9zsCUZ1zfdtd8MTvDhtvb
0fXbyQClngyxtXacXlUfWc19y9RV/0R716JLgpSwHn0d5GKZA6IX2c3HGKRf8lwhy+HvdIZr7o/G
RH3zxgC3T+AJu1p/LlFuDSljK/ByqFqgZA82ug1J08opwi06GkpDv23QB8LdJzNHBqdTXGhLIRrp
kTd0Wddj4hgBsd9CltKCVzmgzvwWA7BPP5Bfo0k4DuPYiQ0mEmhzX96z784IBbprSYleDTWdsJdX
/FsNIsDs4YkATsluciakiT/YG0aMSOKIufxJY8W58tGWzXG6Y1mQE2Lwh8OXWwLPbwsmDfxt/Mgy
Tx/G9iOCueULxqjBlVXeXWkcMZahthYcCm7a1XOVSLjEgM4zD8AGXs50Dm9rU+LWYvYSy+dS3GoZ
QouYgIdwn/AsScus2apwSq4kmOtIzg+hrrTAyBi0YFxzFRTGRCJ6iUWAF7jm8GZWabTP8ab2ctz4
elTmFx3IqCg9St7qyks4czwErSmbdoGiuFi/agN1vqKMDHxDoBdu7TyPnjK0jG6GZReOEDtuwfwo
zCIxIU5pyXy4vLXOfGmKGsm+Iq035T9XzG9fOswaMU8ZaMogN4C9ggnNfmpRFv35DhYA23SuSXC8
ur3KFfqh6BRu5HzpGXoi8qaj/SAdf7L2QTwEn4Hz4wBw+cnOHBq+qEIrkZwJ8ZjV5oqbcCzDLAy9
xsQWx+ybOxiEwOo70GWWwBPj8nLnNjMazIYOCpw/2M6nZ6bWk6llJBZ6g51yjY5JTXzzCR7jmOyR
esAqJS3R2Zji8j7wGRFMTms86XX14/IPeZcVsJlpkdN3UvbSBl6nJb05giCog8xDRlXgrz6q0fEg
64zJFxPD0nlT4Vslv40NyL0tFZSIdnZBx3gzO5YW/EzUqJdPfieQXEWupZ5tbcN4w5K72nADITcF
uWTsxdE8lI8zsKT+qTIUdH9XR+io2WZ+58pjkZs1KBxgtQh0Xn7Adzc4l6mk1U7qSSoszVXpj1Ik
JtKCbowDYv3Xohh7aPseiVfAQxgAXl5s3f/hHuVt8ocFjpjOyrrwANmQOxGXBMp5qcz3IdpCP+B5
IpWdOJN9JKgpSlJMOOe9ADtQLe5c/WuJJU96zz+avwgAMf5WOU30gGu2Ue4x8hU/YnJY48oWPLPj
qcnouytOmE0bcLUDp0KH2NtEHnqYswSsjV+tGajmzZqFUzy0TDb+vvx2zsRNm7fCa6EElGK950c7
FvTbtcQbJrff4S1kAYtVkRcTxvalFM19IwO8Dssgfru88rtNgCm4REuVsM0FxeTl9Fmb1MCZqYrY
hzZWs1B5RJCB/uyiuwyo98Plxc4ESRJ8i+ILmp+kvXq6mLRgBBhlhZWedMbbFpLl1piS/8UlRJxi
fKRMYVNYrbL5AZeHPoL17DVzQksTlDMAUt3QMPJEWAk1hQ7XoQkwnJ9mN5cf8Nx3JDXTbZ14uXSs
Tx9wBpzjtmYRezgKpfTwRHFo0R3ehQ7LZw3MVThS5jYQ83C4vPL73Ji5wxKn2bDcD8bqMANkl0Pn
JonXOmahnkKNHtANzijhiwgEk90Ru0b8LYrR//Otu+RSy31PlQ955/SR69KUU635sVfi8XKTDKW2
mYC0349jbP8a8aHDDiMoILbQcC2v3PnvNu/SLadDrzMtpKsml8/x26ULfjyInG4Wng2Tblvwd32c
hY8eYKxnV8qrd++XCoeRpMEskIfkiJ4uZQHsyGkSCQ9PZwEND2MnBe58E9jNeDOhv8fcV8/+NBDx
UpdVuYUA+ZO3ni5ap2D2J10qL0XA444yCykrjIE2+dxGh5YByJX3+f7u5Uqg0LEdmmi6zdVwuqBQ
GQY6SWZx5cEfgB6Jg3gc/13ZeBFgYTJt8ijj6cscBfcQugd0R7EvRoRr/nA3L1eToeg9MClgW602
lWnHiekHvuk1beUemhZ4J9oU+c6sldwA19Vfc0hqV57+3eFdFuWeWs4PS7qrtx356GKOui+9tInt
EARvN4OYGcjXNy6pu4fKIZLUysrUsQa/+qeZHaszryTTEKQ/xOLTV2/qRk10jy1kl5jGf64VDgJI
gBTFI8CsBKGMoIFw8OevmSGQTYxkkkd/7nTNWcPHMQt6kjmsw2ClVPGNrxXuk4PjySFY9N5AxWbx
lV195tS6SybJuMsUBl93tarBlGMIWtOb9EzqSFI1DepOgU9H1ggB015+xmWrnJRgy3tFE5IjxGXO
9XO6WpaqLta03PTMksjQhirfMrk39lE4fZcoGnqXlzv3cNQBpIskHlzoq53bQWeLUICSqEZM2bYV
EWZ5OqCWHImCKyXHuf269FalIF0mU14l5pVRDbPJlMVLO6widNm5Rw3J7n2ucnnbgnt/ayPD2NG+
RB3x8lMaZx/TITpRc1FwrgcZNfoHiMiGridRX88cIM5zWWyRxxnrTQW3xL9xI7BoN/ht6BjsYuBr
YhURuJNL/6uVNkL9PrT9Df9sjFAmWnuTvp9zhCfegFj44gom4NwmUIgpEN3osRLGTzeB3/p+UEcw
gmcHJGIPAhS5DJUd85iSZgoT7cr7eZfosOkW+AQbjrLJVasaZgaJX1ZTgMJ41rY/MXWsD7BSs8fL
X+HcR3Bs3XBssIrshNXWNltnrHS9Nr22qNoXXJayu7ZF4ilqZvNKbHy/FN0LQ9KkJIUnwVk9EPYE
loY0hSJB7fWtH7bipqtMBJ+jXl4JhMu2PT2wS6NEh3rsGPZ74EsSWE0NJVCB33fAXAVoISsRtZ9A
ifd7nwz8Bji9v5tkCUlGR5nl8kt9f9GzvGJADvYIaPI/O/+3nEKiuITwRO56U+jM92lpPiQlare0
2Hzs6MEeihAZgctrvj/JrAm8SLFHyYydVdqIIiOmgNMiWkGr7lmfR7TM1CAxaVT5o1XgtdwMPSzs
QvtxeeH3+3TJndg5y0RyARudnovGGcqqAhLk2XFmmw+l2aCSjmZylXy6vNC5/bNU80tRRRthjafo
NauvJkm8CBGJ8PDvLu8jO3yrdV7t5ZXObR9eo7l0bfmA6zozCVs9mkTgeGVYa8DY7BZLyqiO74xh
QDcuyav+Y5Kq7OvQ6fEvi7vx4+UfcO6dLkkEDRpbUASsbgBq11LTssn2kI+an3w0AnEzot7/8xhD
vUZ66HBSmNasEUd9rExNIZzgWWEc98ibtpVzSGgv/nGUYR3uTzB5NJ0ZkpzuEdq3szOXCndLsKbf
lDnnd/CJamo4/eflN3fmGJDsOrYA/bf8a9lEvx09ZYYmIGrX8sZy0m583cj29LjHbd9XOGwDQCPH
xnrZYlR65ZudW5nUj5BjK8nHW/76bysz51kw4sQceOPZV3ST4p2bt1A9uE/RrY1VdkDbr9sBLLs2
fDpzMuhNMv5iIAkCY30yiqiHVBp2ygvdHC6WxnRratNk1w1OdLj8ft/fgqRbLkxPgo1OQ2V1X4Sx
1v9DvvQgEDPG8qdoOGYmTRX6xAiuaNgFXl7wTCzlsRwGRNy7/Hv9WjWUqcoyJrwYAYLKvXXbWS4C
J5HERnEo6p1C++PykueeURFkDLYqu8iSp1+SumGoEGeTntsjtB2Aor0zBQQGXRUmQjOJeyXcnPt8
4BxoU9rUoGBoTtdDFnvWJ1lJT5oCiAG/CCWyGVeSwfnzWM1UlmJX0pF639aI2mmsSr2X3lxY7mej
D/udY43FldN+7iSg92HRFCKkqPWMTTQGSoBIsHhlhYRy5WbaJwwB8l3QFyDcrUY0W+QYv0XK/0Pc
JoGFPoRUjgPYzwTut8rR0LBPcOkjUTcA/+YbuLD2p6ZwPwsDoLU5Qo6ol7Lsj7eLIB1EM3MpEqS9
BPPfD37RqrDsE3qgNKwObZAEO9Mt/NcOZZJdBUEzupIZntmfAklEOvcuHxLw0emCSBTA4h4oMvu2
MTG5jvpbkQv/FnciRu1W83b5+d6hL5a3itorBSVqwED+VudBj+vJitxOeij7tFsriNG5AW+4i4YB
bsJIbrDpI4nqRm8qSoW+figWps/A7Bd9h7AZrrzwM9ezoMHAkIjLi+O5+sojbotTYQ/Sw9e2YWru
YPC+AZMCT9XGHPJYD265byAzHCvgWM+OHaf7y6/kzIml5lyQKIjngKpbvtBvn9z0Z8ePulrghzP4
h4hpujdWdXMTVkVw5WHPxD9pgF5l5OgAfBGrqxMNQYlKaSe8OHP0O5gmyKJ2nf2piOfo16Ti6aGV
vX4lyp95wyDHAQBQESxRdxV0W9dSvRot08t11HyRFXe7GXMIhFw2aYWt7KZHV/AxaNG+2SLQru6U
OYTdlSdfzs0qiec+BcdjMQ/jLK8+M/qTMcp9FEATlotfo2bwP859KOY/P03gZizarcuYHqWZ029Z
pAMyfIUhPcNXzF06RE2LshHQ86HlyZxJ75/vHZfoC1KFr0moOl0Pm+IBB1mmX7VmZD9HzbQ9TOS1
xwL+wZW788w2XQb9YqnuSSXXyFAk/AKtNlPT0+ncblF8HXGvbBFRDkSIgPnl5zoTlUg+gOAsJQgI
+uVz/nYm3CSee1lya2ag1V/dnqpuAwkQqyWJkQNer67jX1nyzPOxOamxOITcaettCi0m5jpzhAeB
S7+vC6uk2dcg4WejcXr56c6cCFqZFt3p/xk9rHZJE+Hs5sc+Xk/GgtGxkN8YNgHW4Dvoc/C8ZT9+
1eRg7weEDSgxJ+v58g84EwcgyjkM2zgNQDBXQXiKUpVHfgm/MhxmDY68XKBvKN+gvSFGA5EikDvJ
FnaWU105IWdaukRbeE4grymKqGhPPy1E5qqpijAlDbLUBFfQR21Ot7FgmjHQxsFLcxDpi8LkcRBG
vO0d/LydOXR+ma2yby6/hzNRgVEqJS5QZzb2P/ST37ZZMmo6VbWe3M1aYvxiZ2TbMo2tP0/mf19l
3UntkSPqkMhP7iw99nfCHU28P5CGbp2s+KQs93mOytrrovwamPvcZ+ZiUZwkJlxwQU5ftZkD5HRh
rt8N8MLMu6lGy+HVDSzjhaFl+q0ddbQAlZGq8UrSduYsLcMf2iUU8ghure6ZuNWEjTplfIcORH10
8kYc4tjAuCKIrt3f/wySVpHdcf7JdB0FR2idwLQDf01id3Gn6tTEUQVUK9Y9UZZhctGVXVveYuHX
+fsAr0jMfcccrPexqmAdz/hHQyu6cp2/D13gJpn+LD17QZhcXeckPcnsT1l2F5P3V/iE1lO01cn5
Pk6lNTx1bX6N6vP+bS/QbYIlbI0Fz74KJ1CjAkvXYnxpwzE75Kke3VRW1uyUMK/lKu93lLRc2jML
GQsctbv6sPi0tlgNwW2L7ar5HhpRjpwnRxRZn7yFeB6KbKdPLtKJlw/qmUdcgITc4OB5oM+sgkZv
l12MmazvjajS1dykdfbQRWFebMskYWR/ebX3NQedGsbB7F0Ddu16NQlxFe8R0LWo2zqPKXpoN37Z
YRiD0zcSulPXtVtRLmB12t3+j8uLv98/jPMWRgLPq+gurGJzAb1DDZhQelaU0eFLu2lTW2UP0d52
N2kQVVdSiPcxcKlumPTTYuQ2eEdvlBkadjjzeK1f0US1UnEYQLHcXH6q9x+Qq9WmMbzkgTCYVqdi
UAIdX4zMvYmk+kPROPOjBpHcS9vcvVbSnFuLa02nbUOrm8z+NOypSKUleKfJQ2hoAXZkaFEjAQ5Z
ObnWnD2zFIXTApnnMIH1WuVfMXb27YCouDd1KvqO4Vb6IY+1dKfNc3xlU55fCkk9JoHgTtdxDluO
UkfxqoeHUYwfkBXJj6Iw8xu0xa/hn89sQXgSC+SEJHYZep6+QKfpMexzs8Hrkfw6ODUS2lk0gPko
UAmch7a78mj/UCFOY7jF2HwB5CiG9kg/ni4InVgPB9vvPUwFMxw3HSu6ncLRfynMyvqq175xCMKp
jzd1RuvEDrjHdmUmhqNIcZwhlJf40eK8e3nPvg92FgGHygUwEj24dScsqzGIEzG2VwgeIK0hpuBG
dX7ihQjKoMYxHhAI/UPGF00HCISgl2kUL+F8ndB3mTnkKeqcnkTF94sGovnTWIXIZyIJsTcaHOsu
P+OZXbWkBgAI4HrZhJ3Vm3dH9HWyqPMaxKK9HFHkW3r881Gpxjj8L5aCEANwgVqbKd3pUpHRjX2Y
Gq2HWFdKuR34t1ILzH1IYXZlvHbuqQgz5tJGWXqLq/2EDXeH+lXcemMfNR8czXAPJLzGK40O58oL
PLNJFI1oGifURMpaDz0jlDZKvVKtp1cjsvNa7R4Hha2qCuPhoa4mBKvm4s9LahpufC1yaFAuVJyn
rzJwm9pRmV57xTADN9mheeIDRUvxbszwqA5RXMYFbQwPjO4RxCpcmfo/UWcpmysj3zORgtyLe9kA
lEhnYpUPdF2K13FdgAFH5Xf62OJ58P85O6/euJEuTP8iAszhtjO7JVmW09g3hD0eM6di5q/fp/Qt
sG620IR2bjyAAVeTrDp1whsivxA1inQUOQpCqJ0ZZNt3byTXIDBJUBPrLq9np5loNMxmc3aMfDxO
eG8dYpRgTqaCetL9pd56PvmKKUM9sktvcW1hzTWmmEeRnUvVnUD1fhdzHOzB3U3oGCj94f5yt4mH
xdSL25GhFBP0JZpW73rKxsgSZ4+TjyQ/NPcJ04xTVZQfMRmKT43060Ljp1k5m28+J2kABTBNhBvg
BYqFxaTg0HseGyv+jLxH9s9gW+EOCQaprViJ/f0HfaMKpEMtTw2ZL5CA5RWTkGZUdVv1ZwsWFgC0
JMWtPMNSbDsNLVozjcCmJJxiF33JfB4pmPLwVyqU9MeopY1//9fchgvOEtQi2W8FqbYMF9GEqjma
NDN9t3oIdzixzU9en9bTUW20cm1P3X5keXJRcZD0Wrm3rg9vH4lkMrNaPWt1iZ9ZkiIGv8Ouzvgy
IST+2bPR3cZ6Kkl3okurFcTjbbhiLPA6zSYuct8uDixQI21CX0k9MyOpt06TVD+0QcT/lYWCtIwn
/YKtNnF/vvsFA0Unoaa1Ap9qibNMEGw1rQFr3lBDWc5MWvdDkevNzg2bfGUnv/EtaXACXKJVRQa4
hBC5jVVHpkVzaihT40fhjJOPcgoKhCoKfPefSr6r66wFvrrkaJn0z1U+5vWHDLkjpbD+dA5BTB8Y
q1roNxfWKQP9d8L4FmBAo4CBSaoRqYmqWDlDbzypA/ydz8ldQLWwuARcNHlzySw9kzKVx4ZSZDNg
TrJBWm4tQXtjKdBDTEMASEHDWw6VGlUxyD3T+lwBht9r3pR9yvFIwgZVxCsh8I0NSlOIuSDNKUqG
5bxM0P7BHnrkqZBHBd4/Ks0ZzHuOhT1S0d/yioN8ERyX8t1XGfNWpBU06kvI7a58B3/1gsDHxlMU
4QBp4BECfCl0Jofk2pnnXYtg3r+VJ4bsnWRbsM7gZWzDJKWXRKrFmi3GhCq22MU594YqP8616uWH
OkqRdsztDieUkq7vSrB76wWDz5JDV6nvsMRw0hesekjd+XlO8UwNautnjGb0xu3gA+p29btQvDUI
xO3twmOiJgH8Qd6ky0maNkoLIi/Iz6I2mkd7bqpDO+o5JKw6Pw5Ks6YhsFwPuLHs6klWFU09d5mV
aB2auvbomv6kZWWIRL2BlSUmt1HYPSWtmnXFRo6o1JUdtIwHcllGC3JsLgWDljWuWpZFBF/a8DG7
avpTNaFWu80NYaOI3aEdW4QaRLjccncRA/z94I7D/n5EurlW2fyIPdKAAmtCSFiigkWNFe+ch7qP
gVBLM7cei+GzsMAvHbw5rtXnEdtO+xAoXhAcKrRD8M/KqjR8HCp67PsIhfp4JRe/adDxm2jYGBI+
CxcKuuT1wYpCOwTEWk1+VtXWpgxDcRmZrG4taDNAKSLcbmC4bl18pejhpeGxwmftvSWt/BFctTKF
g6kERuX6R2jc8EoMm8QfgOnsHZcFcRQfz47T/qviaLySoi7veLkcjXVKD8mnJ029Xi4yJ0yOcr33
I3sYxXOaexnspGjCDvzQsE0SZ4OCbYp7M9Zv8cTIE2uEle0oH+nv64nfAGyM1gSHXAX5t7iekK2P
cdIwex+fPP2PPU/Z10xE2ZNoon7lcZc9JJaiAcnOA+VAg3PJSZ2x+1ObwepQyiscHCfqZm9TgK1c
DbfHmlYL80OZRxDAljmjl1sFk/ih9/u+mh5FBq0XvQqsabJR3bhI3G3un6Y3PqLUXuGSlaU4fc/r
j+gl8DMLbe58g683fO7Tkny8y41pzLE8zO3sDMVND7BJxL14E2atqa5MDpaxmpE82RKpDMRmwHDq
YhvZVeogPR42PpsswaggMYspO0Cvg0yS1g7yV4USd/hQ5gZG3mvKSjeEM7k8j84VRXuGREe+oL+u
xK7wegdn9tnHjSvUvVMvKOzTjYsJVHZAU1u4F5fZn/qlMNHLo53utpU3bMWs9u73DrsV7WmYXdc4
ZrYeK98VVPaqg9Gjgb5XVOQLjg0Es1Bsw5F2wb9RIJLsWesSB4OOUhKhfrgedswvDf7liGnGEVKc
7/3CoEq4JjTmMxyTZQplxl4M3jdk9hXXn4uoww+6xdmmUTLYFH1fXDpHbw+GFisrWertgTHA40o4
HhFCVvHXbzY1cK4e7SnwVRUkaULttY3sKf/67sdjFSbDJkUdu2fx/QTWwaVudoGPcZ2ebMKmk4JR
Zj/QNeysyj26NuDwvTOmugmWNA8/vXd9ACXwN0gzwM3igXL9lJFTFiMUK8+fnQBuKJFKbLqemdMc
pcFPPALDXRpmnYdgl92u8dNvowWyNpQztO6gEpJOXi+OLF+FvM3s+WOvYRKkWvlDUrv5c6+h+li7
rHr/Yd9Yj0YMonyS9wN7Qf79X4fFQ+m2j5LR8Zu0xti4NIwex1MBuaypFAqAJqxXssc3blZEc0g4
KEMkpmF5qdl2QAJeF44fzq2kgmB5PpeUH+rEjNypAwMJyzoqGWQApoljkucphq06aFH+mDZeVqwc
p7deAdhyGtScTqmtdP0KRIYeAEN6XgE+FGclHD8jGV7vg15NH/NKiVeynTeWY0JiQxwD2CopB9fL
DUXitFhAWX44JsjitBBDynCy91qojZtJZbpw/wvf5ncA3WhaUL7rsru4uA9Gk3eJNU147kr8DDZz
peNJCg1e+2mXQfFQ95aN0ddk9l+QgceayMOzpDjd/w23NwK3AetDWETl4iZw5DaD5MBowGeNWnnq
Gizb0zjKcGqgSVKEyBxmhLt3jnPpoTLORf2RP2W5KaPZX1s7Z8hFk2AIz0jqebucmenRK53iALF/
Td3iNmlhKVmeyPqEGdjimxoqfWeMY8IzjuKKfkCJMiz3lgpPc99njfdesCtPRt9SFvAojsg5zvWT
aVVaYWikY9DsKI2P4aWyKXI7/Y638Vpj4q3TCiiI9hL9LnastTgdVWBgIqp1+LZZ1nwwUlw8Cxu/
skpDQ1wMg7lNRuRR0ZTD1BwmEja8XnS4v33eeL3cOJTVFAgSBrt43iBTQrXqPc9vu648DIP10Z3m
5CEAgfL+WEDGQPJC4OftLls+ceZZs4WMjd/zPo5uXqjVRhgYJGyLPhPbLMzjd4pOEnXQ7eFSpftL
EU+1ef0x49lEoH9Q0E4bNf0RxIMFM1+rTzDK2hVdiTc+pmzg0WZiBi4P42Kf6uGQayFmCv5cNfQJ
6rpR/wuqWvvH7lP8UWp402dzakeMnqdOfZxNJfmGHaC5EpJuQ+ArhYxNDDSL8kaGrL9OZlXOrQFt
ufbHSnFp1LboZok0fXRLIXyNCv94f/+8qrxeFxVQ1khZKKQYFVNlXy9Ytjgd4mNS+R72NUiW2Fmu
lGeEyR3784wnBQ9sBDkq5VKb5th6Zq28jLii1A/WoKb1n6BWJutsx5Nivww4pGJgI5rc+OkknR1i
zzMYUbw1gy7O/VGfqu7gaUOBSnMsMDPaJLqOmSfug7j7bkbGuWq8mcLQM75FnoODz1ETdRMdLDPt
wevDpdC/q9jG/YvGFj6LLlrhzj4bkjB9dosy7zZxIAplf/8V3UZoZIzZFVwVEC5IL6/fUGGUOi+C
3x83VXD0xvmFiel4YjCSH5oJPK86BuNK7nF7rEnVpYYfPU85hVqsqSgmbtd2ipYrbo67WODhrBaW
jccVTcj3Ph5wKdIqiBdUegy/F4+XTHkRKXnmj/WkfzWxsAh3beo24zZw9G48Vv0IRnkWxNOVlW/L
MWb6EHaYVHK2wa9er5x7YS4Ezhm+jQLQCGc9VEGfKCEuLjRD0oNrxphH1j0GrjMxbiVy3n5WKkCo
CjR2aJzRBb1eHdZXLbi2Rt/qcwN5briEdBLGfU9n57HI3PljIYnY91/2G9/VYyTBZI3mK4zRxZXR
AZVm5o4ZtaOPUX3qC2iDJ1UvIxSym/ffhUisOQbqm3Lqzbzr+gnjEAuISWt6X61Va283mIaT4Hib
OTHW+lQ3L/MVFKajDeBQFjDsul7KQbl5Gsuo9SuwlthpZvUes7/haQxV7VwkWYqlarqGKb15mRJ7
Qu+H6RYoMcb6i0WpK82hjBu/DUK072mHWU9OPXkV+mlV+OX+l5Pb4SpOorBERg5aCUApn2/xhPGU
4LuJO4vfNYO3H5lvPeVD5W1CJMr2E8zF3ZSSPbpdIZ26a3Pl9r29n2ThJZEUsmWPe8DifkpjYFF4
HtV+aUBYRxbfO5rFkKE6PYvoA6rG2XZi7mTyC3AV32FIXOt4i7wb3E5yDv6Pbj7zA3byUrMm9Ups
lF1N+PlsoELRdhb2B7iBbzIkbT/ff+c3l6FcS6qHGEyG6bktomBn6WhsosTrW5MBkrXAOTPZFC1K
pgciinUwozrQVk7oW2uCKSfTYaiG+PQyLJgobAg7qP26saroVOVaNH6xhYKrdUlb6MWBNv/ewY98
pyajSiKRHBUvVVMDJxuVtLNqGntd+Z8Nh2prz6H9ZerQ+Lj/Sm8byqxFcsFGJrci81680yqJA9vK
O+ErfOGkYzpbFVm4zUTb0LJVgkk7kRB4+d6tKu8LiXpl7aM01psXBRfTINk0Rl22K7H4jZdOYgnk
CtS77LIufhSqIm2LtXXuJ5i7fQOS2P+gvo+UDbC9/khfKmze/5lpYlNoSl0iea6vY0dVzJajlEbu
d1leN0ynRy3eRTi0zT8CMzW/Gi3WkSs5pi7P6HUMge1C+xHShMGWXhYnajoYsUWbzJ8BduTOZubg
xNXWwrVwQsREtsn0KKum6GwY+BV9tO0iGQ41Lm3W01TriNm01jSU/2o47RjbytLa8NVtMcHhp7Pp
gnhxqHrdfog8D805fMAGaxNV2JZ9Vp1xFKd6tqv2eH9HvfHtpCAuOYRrAzpaTiii0micYqwzULll
fCoUSz+lihj3emV9qdwoWZk+yNJ08Q5pF1OySq1vCspFHKzyvNSqOGl8lfneOR3b5lI401of8VUS
dbEM9D7AE1xp3NTLXruIPBS25nrwsV7pHZ8Kt0CKRcVi5FC7DkPuQAHLb+9GBaeEzzV6qdo5JFdD
TtrIivR7OmM38oxT9BB8pT3jRR8SEw+4aWd5haHvMRQM8ftLyZSlb+tYYcyGeabtW8NITIcP6qIM
P9WZsbfiNGiPoOxj5QRllI5bIYoaJiCQA/0UV2avYQZdOdYmnbPJ+YisrYpCTpB584+2xKkWJ0ys
vX4ViqZG+zzQzeop8rQ43mcIdgzbuMEZaJe59Tx+zUwTyZdY1/s/eFDk09NcaG13yaZIMZCpNaJZ
Iz+PikI5C69Gbmij6chqpBtwHZb3hORh4NKPnLAiur/Jbq96Bh/kilJ7GcL0EtABloXfQBHgt4jp
jqem0kecusMozrZQZpr/7q92k5gCEgZyQC6MOhzbYJFYwCAPJ4+htT/amVNHOzTFzfoZv3rHORbT
GKf/tXWYdNrOxbjM2ccjBisv93/CGw8MLBvCJ0xlOgvL+KQMIgOOPNX0FsbimwGl4pvAeAbrU+xV
/j+WkieJiQ9MjuWN5xW5M9lxIfwWWWjt2wxhYviupGSof0Z0usyP95e7TRV5tXATaSm+6gsuethD
VycVQADbxxKuecwFjnAwXP1ME90jxqvZBvSgtRJ531hTNo4p64m7kLkWQcNMwKjiTIU1rJiKbqd3
rS62tmLmX/qwUbaI03SfIg/rm/uPevMRJXUM7IOk5GAdsyzmSWtsBseODZCtMB8dTK/PMdNqTC3b
tXv9Jgq/LoWOIMRayc1bbFmRREGDgIZ9aiKl/mk23iz2eG2mzzpiKH5uzP3KiXxzQYK+FHqnGb+E
SRpl1NCnV+yTbc6/AtSuHwcsu3aaO//OdTX+cv9N3qa/SAgS8GGE8A2BAshr4a++CO40Mx6Tjnkq
VSX9qHWW+t3sSCb2SVrYEfLJRYlZcjK0ga8rTqtt1ADRqB3+s/r+/k+5KQQMxju02oCHQsLhKr/+
JaobNKHbOPpp6HHb/U+Zoqlx9rnrDkn7UI1WEko9skx9mhNALlu7BvR3SFIjH77d/yG3u8ujaEZV
Q866HHg/1z/E6xoGmDGeq8PchJvQiNSjbjXFsQdL4797KcpH6dzDdlZBx14vhf8tXvYVdqC43rol
bZsoM+xPugjt8Rtpmut9vr/eTQBGRUlK/4DQZP7CHrteL2FmPI2q0h3txB72TW5Hv6YWRylaP+IY
mRV0bbcNL6ZZxbv7K9+OSDlC+AkAtUBJRLsZeWTF7Aokbtpj5DSYtyEq8hJj+XtRjKDa84qqHRxX
FH40pwXorDlIJpbzQ9OosW93JW5yJvqhABPyHfp0iHnlVelnKDtTmHk1lqd9Z320qiH01QGnwywQ
+pOpJc5KwLs5nfIpsLeCAA7bnVHo9QuMgauEJqaHR96TfYnquvazUk22CTYQB2zN1lRjbwD/JEBg
QhBVpRYHmrAMdSQDdjFUCaAu04yqA2ruESN0I+gy5CbnudbDTyNKo91ZOEEafuhA2mdkCsB5Hlxs
OtTP3hi5yhFzTVptGwUxJXOtsnvNRK9yOn4j4QMpBcosoMaLGKmgEWy1YyeODR4NZ62Z9I0Qkdg0
dVxuo0GJf9m5buzVeTAexzKgyETnYdfWCf62VZIctU51d5oZ4kgVRclHbLjNQ2NZ9a6Zy9RHzT99
wIMQK1C0kr94baUfPBFb24zg6FdRY28szFUPQEaUE6bB08rOvYlL8um4vl0wSwiuLWXIEPpDQKhU
xDEPnWIHvSp7eHUNLyuh74K0ax9HNKN2atu1DwzDoveGCLk87SbEd+QAfnkBpUJDlniMmmNeTkBO
69g9RqKet71trNVRt9EBcClTAYOUhVJgSTjV4PiNlW0kfp2rnuh3Wpo4wWGwxJgcjLkMyidXtxPj
RxBGxfxzFrT/1JWXfZNQwELidBnMfkhkwGgtzpeVDmomCn5Cmo2XKCybLe6hzaM15PW5sTnoSjvP
p/ux6c1FeWBIXTLgL8XFBwRchWuHqe8Jve3jrWhRGkdZ3C6dk4rHyPxvqut5km6L1BTNmtL4zXWD
EBC7S45HQP2SK14/8jSISi81NTgpA1pgneWA7+6ddE+fKV15u7dL0UlkhkcTxyagLCVCIooZO84n
71Q2dnaihah/REHD2c7Y8a7c5jeBkkuGxjeFnuzv04u+fqpwwgVZdQLvNKZxeFBzROLcXrcv8AG+
ilRP3zveYTl6zczQSI7kPPR6uXQsMVvCh/eUQZTfq6ipbzPE1E5KhFWWUiFQfH/LGItXyQwdRAEZ
7+v4gvpkkW3Tx1QD0xiUBxOYSA46tKyHhxzDmfQQdb1b0z7MHQR5aaeFYiMctSr+wfN3UI8pLpH2
xR1MFXVZ/EkQmoWxqB7Io7v5e0VR+oeSEqvWZLbALM+Ur8netFN7OlpAA+Zmh/FU+jAOqWoftLFK
o42H8n+9DdpxnHC9moNRefJgLz+jSmJ2p2SCr7hFiJuJhxmAbDg5SWWNu7mqg/AYt4GTU4Ln2mys
IT0WAQWGLfgOaXkgkTuy3L/+Kr2F9Tydn/BBzYzgKIT42reW/dkIRmfrmJ29S3oHPM/Ur/W9Fiea
hSkwyd+gpZJpmOZiYY0q9rWvjFRZiJCGqv2EY6Ps67TVfS0yh5MU8zjc3xJvrIkgJzHakBsf8Zbr
h8UwOa6s2a0fxtC1T2GMXkHRVe5FJOaEyHiY7oDfrdGMX7Piv+5eJMARWmVJCdhEvHJZwIc917sl
rPlCA8dU933vzjq2PG1WMkPTpuh3KYLhnzpVDEyVyyYzty565C8hFscIOCTw7Ld1bTfNZkIv9Mms
60IcgjxynMewCt2v1iz08FuZ5ErWEokB8yHvnUUGNuV5NNXYufEqqo0XYq/8hE5Wm+z6qXXcz2qt
ucWuVsu2+mi41ax9FUPZ5w8OtmEpLZVgSsttkYGhzhHF9Tp2ohSMD5EHFLhWYOwwgDp9obOHXsdW
re0KiI5TeWO908KmELsOv6FL08BdO3CPpN/6Cpm6DXPzwUeGflb3MdfmhxEq3e8Uc7v/PAiK7qbB
Evt9kY4vwGzmVcaNkRuhbnFllV40eDOS1pfc0wQ6Y9rPaQriJxN2zmmKE2MlA73ZZixHUkgygBIR
JeliOQEOLhiBNCIYaSWXJuhNhrP4gge0rQ5zZ/0uvPCdXEv5iMAxOEpg3gENLJX5POZBzQjX9lJ1
Ynqxqrn8p9U7cbEN5rWeFOu7f5RugisagNIoAZw4/i1UY9dHyUJ4NA5JDZ/qyJqOCKslD/MclUdA
z/PxnUtx3xMoMDfEFEeyYa6XmtOgLiAHBw819fYnVYzTBvui9ns2jmuEjVd9or/PKnAWvhpqIq8C
P4DtrtdKc7fWKC2bC7GypAYzzDY/W/qg/DCUxKw2QDzBwQ+J4b2Arxq6rYIYj3cUeLK+uBj/SvYe
Piin1qWTDQMK0Y966rRv7dRqa7jsxf0t44pUWSJ4Szwkycn1b53DksZ23RuXujSn7wXUnH9JLIyX
SS9+KomoVnpl8tH/fjX0j6CSkOhakNzoDS+CZ5E2dj4U5nwBjtNfBnyKH4fWrldC9O1DyTKFUyO9
LGECybP1V7Oj7Cp8KtNquACtSLFmmNT4Saus9nmMJ8zAuVJWNvKbC5KYMCSmecR9dL1gMvWgQ2a9
v5jDPKEgUmnetk9d64hgbngoRGmv6fvehgfeJKQ5CjFCBFCX6xXHqZhLpSB3dqJaVbeVgdJ5HBhx
vh3zdvqghpgO9ZOXrrzZmxOLzbFMoAlKcky9jEqKhlQ9FDXt0lhzv1NS295QUv1pZ29NFfqNlRiH
yKPKCB6S3OIQtdAu0yLr2osVIH20mXpIOJZJjbjR7EisRIdXqMRiX8rox7iSj8hIfPE6VQhWdpuF
7SVIlGDX6dzvW0WATvunM5xWbHQ8LtuNO0zR9741+3LTep3pIcqqB8ZGZgra55BBWH+qu7avd2Zn
pZh26Mo37kGv3Oet1Z1nr8W2zNbiEEE1ITTzwcE6nZEVA4Fk7+R998ssbDXdIsFTfkQAVU8PqjlN
FUrInWBi4jTj2nm8fcuw+KlJ8GUE0A/D53obweEbLa0W6sXCu+2YIyS66Z2gf2J2Mayk0rdnhGBG
hxz9HjQbEIS5Xko0vWZNdP8vpdP/KWqK/WDgBpPk+mRjVWr57zsjPsU8CBE0jKTuDKHter0AWN9g
RwOakplu/hnxHtr3rV6Ph8kJpzWp10XzQO4dLjBpGwoAkyC3iDjOZASxKD3zYqH0vKsKE9UAjv3F
KkMHDf5+Sg54ewqwxno2H40qWhMtuX27tCyYOL+qbnDJyQ/9V8jLmUqXE6a9FzN0x7PoOrPaeqk+
/3ZtYX0wCxEHK9/zdutwbzBYASyKciF8iOsVvTRPMuzd7UtQd/M+wgzHD7vB3YdjPK9Endtgh18V
8rY6ebejotx7vVRo9a4ZalRTRpBqexXN0FNnjtyKFbIXKmY4P1wFS9r7++fVH+/vmCCvcfqokAI5
HKQP8pX/9UoTUQah6wXVhYw5S0AwOkO+7dF5nvfCUObqAcU35x8YYoEK+jeo52Olhrq5Reo7L3fx
ZFbpRsylazwl0eAcKhU2/oZ2nqMfkrqI1WMW6KLf3//Vy30gfzTUMuxKwUJI+Of1j9ZzFAjsCUZZ
TH6YfCy61NV2DfSxX1UUVdXzEA7WO2cn0tKVhiD8PopyiT9fBJHZHa2+t6f6Eqd99oucx813imir
Ry9JuubgBf30471PyR0kARj00mFzLMFEDhzYbBqD5iL6unzUm1k90QQX35JQ7RBwNNbkM5YFLk8I
7IOYhVQuSP6lYjTfs9fLHL/NEJx7SAWuxe0udI088EuBE9bGRiH0iz1XynbQu/nbu58WgCEqBKg0
0vJYisG4VkF3atDqSzaMtrnvzcpyt15XedHjOJTqPsksfsi715QMJ2BvjGropSwCmjS9zgPHwkps
ysqv8ajXaHK3rrqxtCb/GLtK83J/wWU44Y6UMxjZgiUhvimrG9PmWtSV6SIpsaeM6ftBeEApu6xZ
qwVuzwiFAHAoIgk9gxtcXxV4eoNWyHgZKs3Y16ZZbsvJU49hEf4705VcqeTeejJSGFYDZCdpv9dH
UuI7BgNu+qVA9DLaCijx3W6IzPaHVcXvFdzEFV2mGxKILSdsOHFer9Z7U2y6AK+P2TgPe0fPvw0w
y3Y9knoPad+ZK2PMV/W2v6Mk68FpIsFhbippN4vMySVdGICc1sdSGyJoxFQ1+VPbuV67AX2VQaPS
4+o4VjhKbsKiMF5haGEMsLm1/3SRivY6KhTgtIZmLJ9dLXW/1Ypo9E2A6OkntfGUYlvkysi8GVaj
u8UuOtuHCfKe4KSVbh8W8MVpMIki2k4hmnrbyKnyL/c35/J6f31I2SmX4AnYf4sIR0qHZ2tfi+PQ
KeIpbJII+LJaHxiAFcyEsN0ZbTq7WmFmR8cLppWr9np51GSkLiSK2bTWGMAQ2K+/aaFlre4yfzpM
o52eAj3Xz5MyJHuDXku7GxSlQoMtLsBWWNX3MFXXVMIXoLf//QBAI5A1CPXQHxdb2LFqL0zB+x2M
BjvVQoesnGiz+hKB+N1hgzw/jrprfWj1vPeF1oT7GpTnLrGVauVSvg7E//shmO/QB5MUOn7N9ZvI
66hTvNlVsQoPwADQsEI6MkQ4t6ub7hxAlH6uOyc8wOowj/f3gPyn/99GJ1TI5ibph+TZSg21xTuY
cd8GaBHpx9Sxw89pMAcPDfn7yqe+DhavqzAI5HKjb0/zZ9ldzOJyVjtzNo6uSVGOUaX2ok262HlJ
sNanuA6D/3cpBvAk5cyJKbWu32UAkKp0ItM4xk6nf4iVlstLaOP3IBzdwzwHawnVzaPRsafQQO2K
4RoaW4sX6Cp96wkaUMe46CHAqNBd8B9VDgMtg+39b7WISjwbKp9clqQHfC0Y9osTY4Xc4hgE6kdh
te3z3HXBTlNcdwPDVDuqbfI7zaPKpz4ev+B7OG9CK3IfVTdOP9sFRktkd82RfQgwwijd3US6dZ5s
7M51J4mf4ihXXmY7Bbk0oOIsYBce+9DNYT9Lb0lkDPaF3dUf7z/TYkT8f59JKmMQiGRRvHgmzWom
esydfqzRSf3E7ZwgEeDMJyM1BN1nwNOqWfQnvRfKNspm55QVtmAGq4i9a0xoGbiIqt7/TTdbiNcs
wYtMtGQNsHzNahVpRs946egaqfUB4eWP7dRMJ1Gg6FqW85/7qy0Pv/yo5AdcanREeQmLw1/a88jk
1DCOsHG8z6mHfhl7gEa12qjHaja1TQ1p7HtSERrfvTJzJxJAhOjoAS/L5DQiP4NPYhwrjuY50sDK
JEYUbBynmj6pRqxcombW/UBp1gZQt88M14FGCBRH4h3TjutDaliBoEc6haeMNvFOa7v+YCQ4+JVm
RmHpinKfZTl2vZ2xpsl8+23JrXlcqaJtUVQs3nZfWYUA2JaeZg9aU1U65b60jOgxdcnP0ORaowkt
1mOSJm0TZN5CGUH0W6yXjSZiM2EFMciooM0fhlQhJ8sp7FwPveNxRuWUzmp/uv9pb5eloQVxjXud
TQUJ8PoFCydGVNkW2ikPDAXzR4y68Ez/bdbDeIjncA32tbjKeUrZ6Xb5qBZ8VbqF18vBcehCE0Xp
Ey5kYtd4TrdPy974ZhRx9MNSvPaUjq69402rm5yvvZLWL7bT6/JIxbn/8ynnf66Xt/GG6iY0Gk4Z
9/m5A6S4aWNlONZV8iHOW3Wfxel32IvG4f5bvq7g6fbQJADbQmbKDUB0XqwbFmrsNaGpnbI6iL+5
uEJuzXQIn5E804+zQXbH1DdfyU3fXJTWKJgr6fKzjE56jBCe6+X6aRSWcVBy20WJgYBpNhHkewq5
Xd1qawajb3xgFGc4LtSnkCBuNLCA+tpzbuqnCFTZEVfCYJNoWn00EuQobMqqrRd0zSkoS2sHMUf/
c/9F325nGuuaQWkMJQyFqsUlMSD1qsezY53Qfh73WWflW90ZkqMbWclmVqP3WQXKD8uPhDZI4k/3
8Aa9PsW6kQ51ap8SJhdbu3TdpwgMByzPGr3JlWv9rYdDvIhbHa9AWYhf715kLwpl7jv7lLKHT9g5
iyd9kKDJwRy+5hyclZRvQTj439PB7INbQeSl4b04rXU5j0ihxM5phlSwqRNjfqiGIf+kl4HsCWvG
UUR2cdQzE2M3sJLHiTtwk1CzHvu8nR+SQO9fmgRTdWqE8tmoivy5daCIVJoWbYEC5aBQVFKiIQiH
/H2ppPw0VGaUZPwJNmOJb6S52htlkODcrA35s9Xl1tbQ0OOtRbcmd3MbVgjb0rxEReuALF2//jBz
H2hF4/T2qS7d5OTpEGI0UCjPQ2ODPIARuy2z2D3ENWKN9/f7Iql8fUg4bFxRAB2lQ+31ynbDDRm5
AHgwTrH+mT1+wKY2ajR3Ck37fH+tN7af+fdai7NVIdaK23jrnJxQwyncgaU+OZ19tqEQbIXZO6f7
6y2sYdh+kpkOFAxkGOeLVsX1w8Vz1dkBk/cTV1P3olT9c6F16U5vovbzILzod+0lF72rLL9HNGSD
Mtt4IFGR/FOl3t3/MTcvGrw5GHDydm5LFAkWZ8/pMYRW4VSfRkextwg7W2domo+R1xif3rsSSa5U
jgWGjR/dUoEX5JnpKGS3pOfIGyjJrOyHytH9ONXtdwYUBmcsAbWCl8voZ/lQndvOZV14mq/bdX4p
2uin4la/42zMX7RcnfbvezA5piOFlSREuqU32gr4+9ROmBkmnCPb3IrGSx68ArPGrM/XjMSWVx9L
USRw5UkQGFPCxX3bi0lgMcPGiNVm2lRTa8s9MW/zNtD20WT8ErnprBQoy+PxuiaVkDQPhBCmLnaI
NSVMJM3G8iP09w96U2o7PEWLbWyLeN/OdNnuv85l0JHrSSYTPREAQATL69PRZEj8F1QlPnDyetdp
lbFVR7CDu4k26b+9ghq9OubeDDev56jeX1z+4391A9A6kIuzNlhnroDliFkNCqfrR8sCQ1mr342q
UnddIHDFur/MW9+RrgNFB+Q+/luEnDKvrM5zB8vHqE052NP0xVBg7iQOstRoqoSPdejUK7feW9+R
uQfNHlSgbqkzNsq3VZvGtp8YbnhBPL7/mNheSgifyq2eD+qv+8+4jCzyVf613rIPYRaVbqd0kvxy
LL+oYugfUCmc/utjx11DO7y1FGUGDycjGNvmesvQU4JoJwZ4LDWdqqwt8yeHi2onyRgrUeyttwhV
HZwYaEWp4HK9VKIOReACAfDdoE+TTWCH7raOs5S8AXGrTW8XxUq6+9bDcddDtqNRJcXRrlfMw8Y0
MjWyfcwgxJFAozx2emD5KbjUdy+FnpOcu7gEaY2q+HqpaTI6KxGR42tx/jvLjOlJTbDOqoJqXHmN
tw/FTEDmFQziKJdeeS1/DeG6fnCb0ukcn+lB9AGavIFVySCFGev3QSqocSHOMtsBUyg7nVTc1w+V
dkk5BaHh+Ibene1MuiW7QwtAzQWs5kDLNyJ7/nJ/79/uEuY6UCShwUgcx9JvZ+pmTAndOfDbUOgb
GzrrWRWaJP835hHw5vtk1l6fUYrQ0ICD3IDh2eJeyIN+HBsyhDN3qb2bChE+O2ZqrLSFXlVzrqOj
J2dHpM5MT2nZLJYxtDCzJnMMcQr08qPzf6i7suW4cSz7KxX1Mk+s4b5MdHfEgMxFqUwptVi29cKQ
bQkgCAIkwQXk18+hXDVdSjmc48eJrlC1S5aQJICLi3vPIoRO9SyG28KaJjLyariqG7QMIp6z28Yv
eIoUdWQp1MuLFccXovXgbkHE6dG7dIfoTFR9xeq9+3zIHdGvhBrPO4MYfzBQ5hKOdcHDgRINgMA3
2D8N+7YfH4SC8JElQm8NUrWXeV0dpUElk00QSJ1NOXN3w2i6rTSlv3W59hZZmWNjZiBCG0Ehrh97
KXqT7acAboUpTPQQuAVE9CwrpKsw4OG3ko/hAWJZ5ar2/fFg+WN0IU1ltkOtkyxoAaIeeUTPnJc/
2Epo1gOIvFSUsG1PNq0KK41EvbcugBQ1O8EgljhxGew63BLPvOAfD7Wg3NEUQOvr5GhWZav9QE3W
RYAD+gr8c8hNA8uzo4Nszwz17oQMF9QDmpToCAAYnpwsNQGhtxIaKMUuGjTLCm65FwnTNomYti68
GDQ+34d+1M+37bvnw6AAJaHZhgEXq6G3oQK8QIQRz/AdlMf0pugDvfHiYthIn587jX80FEqei1Yw
mnooab8dKrLAd2FhzndWp2BEY0JzGF3TpUZX8gw1/F0wwlP9faiT07EXQzAFJuZQNYt70jJHribm
sQzv/wulaGD+/CWe4CQRjJbx4gVxhWME+eLJgkwm0GWjBnqAQ6+CVFpKZbRk9co1Myx+Ikn3YwCU
RyCjaD1ZXg/QvzUDNwz5BJc78jqB1s79RIcaOjC4mKha0F9NafEJI1jfAXaC1YVJePvy80jWDveg
voLwX13zPvhoXId+FhhznfhC/Zp+4fc3gm4F4JFoqmKBeW/Hg8ELHSGFX8JgZZBrLuf2isseGiUy
sgj0CxqLjC5r0hmpmyTG1/wyhBPcmQTwhCz6+jFAzgFIC1QV4P1OUX5u3NhSarvcJd4M4UbLhj6u
qc3sX81uWcB0SbTJU6iHokPFp5q/ajdHgyUB97751Zi1wAxfhcBR/QbF5GRJAk4Pndc6Lne9Dbzh
TCFvBfJ+tQ6wu88MdVq4w2pEoxlpBCgduH2eoizaTg1cwYZvV5fCvaKViEgA2PmKOdF4MHkTpjHc
EI4sZPZlTuHz9fPd8IPN90rGCgDDe7W4fjv1BoKCqoOE2E46g1nH2mY7xW29qic13QVoap4Z74eT
jAIRjgQgzRcV+5MBxzmf62oQuyE0HhZ4OQK7MncNGZOQoR2fsCCdwQGg6Sx6N1UGsjnYlOfsD3/0
2oGDXnocSIGC05Q8r9tkgBah2EUmMncGILA1hWvazhf9A74zfvSsRKThpIs07GDMc+b4+EF4XbJK
YBdwYcZ9Z5mWv+WX3dzQKa9nsfN7kaNopOMrHdbFDuCJc8Z872cYSxg3f1RKgaJFHeXtUPUA4v5g
kmpnNWwiaoxGlIcT6wlanfduX5Tn1JrflY8W/DlA1sAlIhkDZ/MkeoFsBtSsk+idUVGc2hwiixoi
wqAsMUUsKSGgUoEFaPeJWA2e128gTRPfoP0YfIwG/1xP9t2CQ+qBeiSW3CKTB+DyyatuZBeKyTJm
W0aiS0gDiMhWoKmeYqnV0AaZq6sC7+Fiqgf/M9r8zaYorK+/tstQCl3qlNCEwOsAX8l9OwdxywM1
KhDGei8xwIQPggSRYpeQ4jCXJmrOlcdPsxOUxnF4oEKAwwPXstNEAUbGSLZk4OwSXwaZD/R75rlt
T+BL5EKLwxVpSWV4Jn4vKc/fsltAVBbJR4BAkX3hIDmVQ/KbvFMAvlv7eFLeTpqIHa3OHiDx36Mt
2w3B1iiYdFRSnivQ/3DkRQdj4QlD6e8kXBtDUR6awJZzysDeKZrEGzgE6otBQTq6hUwi6WyH4WID
576fT+xJPQbPDEEmFPBQxVsi6Gmxm0NPhA3o5hw0cFFZOTj5mo/tL/Yol1GwqYADxHUU18RTWfdA
R7pL5FwdjHH6LbM7j9DOsEOr7Tktndm6+PlTnUSn1/FQr/BwPVwAsKfJbQW8z0iDqTqIOOJZGLR0
25oONuCze67d+4OhoEaGmgi4fADinWKMwD8vhkrE1QG3XMxTrfIoItUIvdKk4fG5C+KStb5dosmb
0U72IQDSs6UreFaiEeJFadGCA9uPoUAbX90hkfeOOKGb+9pvkwMExTwCJ2fnTP55Eo+Xl7vUFXC4
IDAB13QSHkcYtpSCRdVBtX5FswqCVSl4mt5d6/mXvlVBDvPns3kakL+PuAA5UJtdyhknd5WpwyNH
E95xQOfpsgymA3ymkhfZW82uh3/eTewgy6158rFLotxOaYBKB4RwJT5cfY47eYJvRmRanh9XdNwH
oXeCI+JtLOyZ1hqWx/JQzoGFzm8rwnRotA/+dQlAW8cxG5VLN+4YVamVi44SBxTTAyDFehUwH+LS
HqqEtI7Dh15BZDKCOICX5dXkrM68uB8tFwd1Juw6bAZM2tuP2o0O2uaWLQ/DAAPLEkRaKP/TMI1y
394XFjKVDvi4xybW/getuLei8RAPZ6bvJJa/vq/liglV9qXkZZ8kTGLJlmMeygP8smYgIsZgQPM8
rDdBM5Qk551FIrf8xX7y91HB4o4WKS1clU5WaW5V0RBXmCVaetEVgKufpHEVQC7TvBqAJE2Vz55V
Y8cf5naYz+zTHwUFHJX/O/jJkT3mjYG6hJaHGo28qw4CfhmoeeGucOvPP5/iH21GpF8uNgcIYpAs
eTvDcW3lTNWTPExNLh8BSC5XUdmPqAHhoCYVbkLrnw/4/qiCCACQduhpQeLjXbeiDXndo/AjD23R
1Nctg81ZXoT9Zpy6I3TKC4iZxuZ+wEyfiek/WkbAuqCnZ+NyhQ7N2ye1vXHSNk/kwYK1zKawmyIL
RpBknSpil3YEpfyZAhXy86f94aAAIEcQZkQv+5S8CgVk9EAmqg6s6Oc7Hkb13qPwIYzaKljnPm1v
ijo8p418Cht9Xbu4XywyiQCH4dx8+6hK2DktTY3lw4T/NEGHf4uTa1rphutb7QQvcFUNr2JtfWxA
YT/AuKNFETn0zrGnf/T00PUAQQGJ0dKDe/s5cuNwyLg08lCJxFn7U9h/s1mCzvQoikeTBPl+6vvx
zDy/TuTJGbeUpADlRJEISsQnEw1QQlxOE8r8bgv5dvipW3dNH4DXH3PzwZtsu0tpY89PlS+CNYBH
bBMVyYQpUeoiz1W9RrOX7TFx5+o8P3gd0KpG+RcHPW4ip4l4HaKx2ocVO6CXA4GlPp6yKGi9VdRC
FXFy4nwzTWLc/OIKXA4ZpKPYbkCKvGt+5lZNqxIOPAc9MAqjK0Cqid0rmDQgGaiuhrGHfEzQhmdm
4d2zYlik3fgC5BFy/pNJqKlvBSCEs4PoHOdFwEH6AnCVcifk+KlYgppnpnO56MmYgCGA/IvqCRYb
WiuQqni73GqjS28UjbyuYe1SbNo8HmNBgKpVgUrRzou6o513vVgnbjeFv1aywuBLbRcKI8A9gal7
6rbOZ1ahYBX116qZ1SXucQ+ocIG9ZLRDoG1izhyKJ3EbUEhcLtEEAu5j4YJ5J+XJvh7CQPlBByZz
t2l78CPHoITcOwxutsAuesefr6IEr+5vewrDAYoPIObCw0Gin5ychq2KfJl4o39rwy4tNS5uMBWH
CEAIhTYkipNZjXYLx3Um5L5Uo3X38+FPDo0/h8eSwk1+OaZOVhMwBOBye4V/q72Zr5LBDBdW1dqA
Q05Jxo17H4xxmILC3WY/H3j5xe+f+98Dnzy3p6nXMVr7tzEvVaYhfXXDXTe+//kopwv3+9sFJwYb
BeKNp+VHCpMHv6m1f8uT0vrUDqAyWrhprqc4olvViOSyar3hzKO9X0GYUugeoUIB8SOgbN/uljbR
JbXp7N/OnRrXsIsLs7ADohkWaAGpkvwc5uP0VHqdxFddb+hoYKeeasiIIipkOIf+bTPUfSqdsEnh
fgYZek9NGehCdB3ylq8FRD3uFRRtU5fZ7U0D3ZYzJbiT7Gr5IK/ODB4yysU2YZn0v9WeSh1PTlnw
4JaFVK6Cvil2rgaPe1bqnELLD14yjLPAXwHrCdDxU3GrkIoGaLAxuDVDf2yiwdl5NAgexVACKRWZ
5hzZ9wcrCY0flFFxawXi9RS3IF2d5HPbB7cTWNVbWfXJCw4AKxshzLHK/SmBDaB/jjvxg93pQYIG
9MfF4w2x7+37hGmdx0u3D29hnwdAacK7i8T0IBypzj/MOfgUpVK3vm2mc36Op2f9MpWo1iONXIpK
C9ru7dD5COuvXjrBbT2BAivCBi1cH5rqORCT6ym3YVxZ0mIVRLAbQqu8XytggAiDNO113vFwxWRt
bzVtzwHX384DcCM46JF6LZB13PBwMXn7uRxeMoZaTfhtIUoklyh2CvcyL+y2SbLc8wD4HWTHh4eq
VzT4NbH+18ExLFjRwD2BZnIKX2Ojh+oq3Mu+mToq1iVcGHZ4iSwrw+gc/fntufB9KPQpQD6Fp2IE
zNzb5/Q5MpbYM/G3CTC1jYicdj26YtomYQ/pBSsCsz8pbftDDAcwwuFb+kunLkqiGBxwtaXYBmwJ
GFJvxw+EY3qUt/mzMiCMbBOoK9pH3bAh/Fg2zBlzYkE1YD4TOk8KCsuwKC5CmQ5VW5z6EJF+O6xb
NHLq/MZ9nnVlgSGXsLBcQYgqbC4i0daDzgAgsvs7D3TD+AgYqM2vJl0xTXw3B+QdAhL5qstxgz6T
dr2NN/hEi68xVLpR7kaHD/pQbz8YMi5A9sLCfgZKEvQavyydNc9lN2SBrppPsayHcxT8t9EUdWxw
30EeRTV/wV2/A0vGFtT7hihgLyh3aDhlm/ED3AgNcaqKffuVc/LPoZZEZLG8QTJ7ErhZ12PDwcn+
BWS9wtvzpAfWDfSmWNw7Lo+O08BgQYi9FgVnZvz0vWKlA0QPkgQKdBDhONUZQG0bXlOJ4ZSUQ9Rf
FrH0NhNU/T1SRKG1heSAPKf0/u69AtYLLSDUPWD9iMh6MpVDDjeoKmGwjbUitNkt2gVpTRHVe1vR
zc9f7NsIjhcLMZoldKPWga4fNtXbZWMhhkVW17SU8CDMt0pW6OsLNZKpdorrcY78a0imlYRFc7X9
+dDvHhMQ26Ush0W7KGGcDt3OA+qE0IWE07gfT1c0mfJVhTvLtdugCfiLYy3w/ARELrCngMQ5bXzr
wuoBapE5HrPP+SPkDuuQAC3W76tZJ/pMiv7uyaB7hGopiFEo9+HrSWwsHY6i+VyODA1jwAyBMior
orlIEjLikDoz2rspxO0HvR24TiE0QWHyZDR79ulMXREyYlPfHjEa1EJJG7DcR/9DBOUC5gUrIQkm
dfAmP/7083d70mbCGsKb/a7cgGoheronm3NE5VZ4g5czgi6Ia0NM2ONTVo9VLHbKJPD1ahXlMO22
2/gbiyHyT8ousT91ne5+zfMLn2Xx+V20/dFiXJyQTz4LQ7Y8R8kYMdJHXrHpXdFddqoeMOWRhCPR
fE6K4d3bR3cR1SwYt4G4hfhwsoHcoacGhUmQFeTY6Vt0Uvs1xKUs4guRX7BS9Tc09MYsQBJyZgOd
phrQN16MebB78diojy5H9N+yWdiaRG1cDRjaeLz6PFX1LcyXvQ9K2ugeR+50UUJu/kzAeJUB+vfF
CJ0m5FzI9iAjivIocHsnJ+CQFziElGcz4iOH13d2Ax551ppqkin+7N97ITNqa4RxP4ddVdx4ldvL
p1A4w15Dj3EkgSqnD4EtC4eYqJrqfcGl/wmgveDgRNoc256BtF7QYLQ2GoRL84hoOO47G5TjtEPy
1h4jl5b998vBf341/0Wf1fH7M+h//QN//orCZltQ1p388V+H4murtHrp/rH82P/+tbc/9K/r4bnt
+vb5t8NTrX9b9/LbU1coefozb34FRvrzk2RP3dObP6xkV3TTTf8Mibdn3YvudTh85uVv/l+/+dvz
62+5n+rnf/7+VfWyW34bxcf6/c9vXXz75+/ANP1tcy+//89vXj1V+Lkr9Vv1JP9D/yae5Ld3P/f8
pLt//u4Ff7wKc+B4AlkaSHecmOPz63f8P1CYgE0Irh+gy6LN8ftvUrUdww85fyBGQI11qUwC8bHQ
0bTq//zWgpgHg3TJXF6T1r+e/82c/XsOf5N9dVSF7PQ/f4eWHVb9v9cngjs0H1BBh6898jPkhye7
QqCuZblBaVBX6y9gJd603hWt1RdVQ/mBuWIt8+JYeOGHPo93UPHaRXN/qDncLMpLx8OxMNv256h2
otQKNWGeeaazBw1kuvdT2NLNmYrztVPgXbmPVu5MqV/gpEb3XqV86J6Gwk0BlNWQ0iKz1nsZgAZG
4yh1/ebJ9Teuu+V3Cb/W5QYiEaOPg3adx6sQihi7pM5avQniXRMfr7sQWtzRwaUpY3uDeLZp/BXM
N0a6yrvUdcgI4ZVuPXFCoOY+8ZWQF7DRMDXuQRBTPiblDa4+hbrN+SU8jxuVBnmGXDwuI9Js3PKq
TYCouhB34o5nPBPXOX1pPnj2bXMIwISkKb6CY0zEvBdrsQ4+QqZrakj1GE+b+q6VBCYa95aT2ipt
aKqLZ+bcyrs2JveNuFLWg1t2JIhB9KYpEhkP2F4IU9SHhm9wDGxmnmrLbADrSetiJKyaswth9vDo
2Ib9jbI2CKOA4FyODhESFuVcEWejMxhKpIal/afpq/VoPU5f7dd/26//Xr6yp+7l+1f25H7tXtyv
f/1veOFPwSbY+F+HF/9rsEFDfLRcHJfT1aDX+bSGR1W5B92c+DCYRgQkOMeItxN19SiuuF7bY0LQ
B2pcMkdZNRD3k3jyvXToBSnvx4zdGvui7FbQKyBOCh+8eWWqbKSbpCVjfl1WqROsR5YBABGq6xZG
g/N16KWee4PfFTkbfIVrXaWu43YbeYoAkReSChBlIoM1s1ZmzD6bNB5gwiKIN6XzrsFP49/lnUkN
XI0TkjwOqX9N2hX+Xvyk/JWcSPS4qdotRAbd+DqAPhKbVh6EV3pw4dLQrD2RTUc8J4NaqUxRR/Tv
kfz599ORfcntdaKPVXEZyZ1xt/ISAgX1lgHSEOsBtou31PpK9XUV7t0L0a/pBj+u2IMxt8Z7DOTu
CO1dbn3CUqV+k4GkivOhy9xxADIGn3BSa2PRjDJ0vSMrA/O2hCWZSgv/sg1APTZH1m892AjOaRxl
jbWSeGAVrCPSNQfD7NSKS4LEeBPkBy8/1HsxELP2d6rbxzePAdjLiZP5LE2u227H2Ioq7O90cu+1
ddRDn1azRbo24/aRD2R8YffF1SFbQ0t2F7+sG5Mp62p8OlgkgJ4hKZNU+uk8rwt2U+ts8FN9Za+Y
hpL6KvH27UDEvXU9sBV+I/otAV1pOHm7SInynXD3ZfWysHCZS8pp5Vv7MfW7J2PlK+1BD9v2Nm5Q
ExTOSeBWGdxYSQO4W1vYWTTDQ4ddio6nTvGFxn1m9A6qnWW3l7Awq8t90tYkt+zlsyXdqj7aT5Ti
8CTuQ1KQ5rZqXsrYx9UoBZQf6jREQUihS1mNsgiMX2MEmGvX33Ftb+W3Ql26LPXTbkhlAcp7l6QO
lhR6vd+u15Dby2rMKCfmwsmERyo7daJHCM5CAOY5Ga2PHWp4wVZA5sGDZusqEjWJ6T1zPgLniSfd
SHtdygdpP9hiVQ+X01X85HJAz3E7jqzUnXejuPTcktjxqkeeINe9ONrTPXdTv14PdN8foo8j4qFD
1E11k9gE/0w+sV7/j7zuD3BnWf4z/tv3rzbCqw/8IpmXgNajF/D6TwBw/LM6FCbVI6hh6Xw5f4Sr
GOJUaWxAtGCT02WGxMfGvwry1Jm+YNl7RWaZL1pAVVdfBRPM69yPaOJTPytg2u41IZA2AoEuIsL+
4sg5o9ZtBGEIStGwRzqITxHJCw2HBVyGCDit2AG73IUlw0UbfKhW+bga46ycIoJqVYFgHX7SNuIq
pK7qW7xVWJDKHgsD+RPFu/kCr1WMnEHld07cNO7VQNpkozQRPTEkT+pPYgzXIkP3fohAf4GY9VO4
51/6MW1KnfrNgamrkD4oHI+4FyVyG/MMCJSZreereiLQeQlmFPw/ydbPgANM6QDfGWNWRYy9Y+Mg
cefVVLqg10IjyOYELi6tk6zkLsCmLbqPfmCAtk9WSRes3WhecZWvxVi/0ECkNVQlXb/CbQyOFd2Y
le6H3Cm/4GD/zIWfAHxiiB/D2Ckos7a3j1XXrvI+TKHOSOb5xlZeFtMhpQm0IHsn7X3nQstwZYn6
Ej3PLJjizLNEVql2NY4vI93H+mMJ1j14ISUpbLbmyRH45gpYU5g3zBSBYipuikD6K3iDrCCol6Rt
AodXmFFeusl1Ze6cpbIBy00Y1a9s2SChjyRxcV8l0KdbW+Wmt8xj4AxXJXf2JhDX8Mh7qET4zZX+
nvrXTD69pma/lK9e18/yrmufnzukov8P8k9cFv7zr+zuXfb53y+UPUm4dz29yVnxM98zz8j/A5rX
KK4CkQJbF7Ty/8o8Q/sPwBuRcy4yAEDUL9WvvzLP+A+UbgA7eCWdLhjjP/NON/kDGSdKSvEiIblI
q/7+1yf7P+SdqD6+rYiGC6oeCAXge3D7hF7RKa62r6kNQyPEdEeOfA+zwueJUQ9Rdtz7BQtTEYy7
puNsh6oZutMD+1z6fBHvD1LbndyVA2vZgwoNDKU0HA/XFrrRPekpNCNSlS91gz5uk2MfQNJ7BSh4
VJCxo6M4ljzQw6phftDY+C0NoBwt4aZU7tdAA9D1LQggvTabHm3/OnEV/Vjzrvo0dNFw6PzoS9Q7
/Y2QlW0TYFeFJDGrEJ4gjLqifZhcNGGCA6/Ly8y2aHzDfDgnIwQbW9aHEZDDXJNRtQCpd2Bv7ZO4
iOdt4VcItrXIIFHe7+oYyB0N/s8OvNA+DZrRpJ1VHKPZYLPmyCbsormqUEdAFPEuWd4/Tm2osh6y
DlBvNkW7gxfAXgeyQFZNnSgTRvFMum24CeUMhVowJ5iGfBPr+UaUdqPXQ9PJAOdAjphvJRKyE0Me
qAc9a6i7upnWDhAgdLFbH3wovtqzV+2dEAD7BrqDq7ZKQISiIryuQAcnduW89NZ04JUe72hTXaHx
qulVXY3wBUAkaB/a1icBVNoPGr+yJ2h3lc4FKkwYd7IZ/E5LF6HcF6x61tPgByloGPW4bl2W4BrM
OuZmCyCwT5kOHqy2jTUyfTqDomWPCMNQk5euO8Zr1cNQ8WGaHHbXJ153CRzNQ1OMyOzC3q/WTm3z
dW/79WWA13a0eX3RNziLhvqoZN+tJqdxMwHYV4aa9doZ9BPEUKAG62h7E6A4giZlqddMwHMGUPAO
1yIHWS9ugdeg3/YBop8aQ1JjyQy7sQvYkcaUod6P/vsIyxgxfYg0qBLZVNRXOoi26LUAlTriUIko
9YGdmkWdr1gLP0mYy6Nf00PInXAej4c8FxdtV3a4dPlqrG9ExWa2g+ARhJUBMRnbdSDGqM0CsGTb
1MepD0MT1NUhxkgakDKC1NVRsdEWvejNmAPSNNC0YHpIh7YfQgjImxW2NYeJjz3fgY9WtcQyI2jE
or938jkC3WSgJS5drkIDJSyA3Y6h1gKNuWv0OEifS1Q46vBynGmfdTU00aRvGtIW0yOQnC8S9aba
UTtadxBV50AQJl/C0jPrso46krfJPnKK/MEfIWMEGE69tms64jSXsAPEPirgDMVDBedENRirenax
mdZY05OBagyvDRK8chcGUq5ZKeWdP89TQSLT94fZ1Amutgg95U4NjTmCYIO0yuJDPBGPy2FOC6qQ
FaA8mJmZ653l2tUtxIaiOzrY+9CtXUny2pp2fTuAajHyS+VJ3RDVJEIRBugKtK7DAZouo0IaP2mv
EWs0TfUmhnEUCOcR+v8bA7/hJ7ux4LoOSJSu0lkbOEf6hQl2vduXNzZkOkD+0219oEoVLtH2JI9u
3yALqE3NrE2H/uaXgTq0XEftaCoiIhUFaLPgmk39GNeJir7MfAoR56Yug8EamrdjGd5YE2UeaSzx
kow+/yQSCJBthoLhUsV6RxKr5WNE4rw0K0uy4jY3w1NiymTXoJWXaQErhKZkZWpRz7sHSHXcRdag
N7Z2vU1VUFwTnHiEqAby8nJlTXD4nYVK7G2T1I8LsnaXwO70EuJUFFeukna4QxnBN12dB8hk2sZb
XFFFgtDXtYa40ELDC0d2KMbxqQM0PfU0KPx4sVhmhVgpNbRkmo0aLq267SHKUDpSkjGk7UzQ+5p3
qo+qKx759Sce6RFqGInelD1rceMs2i1kYe69WPcsM8E9+jQLGkZT1IBz036AHNK1qFGWsIZ4C4Pm
WBIGJRcUOj8hvrY7DQL6HtwiXEyGUm/pVB+iCtWWBpktMCLwZ7UNBBjbjuZxVjXwiWgNxGiJDtys
C4N+z+aovbSs8TpIWNOSmAvYyk2+WxRpBbhnuK2LIrwpLchoebqQn0HXZh/mHjRr0rjuZy9pbqD6
KIiEEyyp2voDVjlksofoBmBVJOmOfwP9qAmpOmsOeRI886n8BtGdAELw6GhksBa0r+AkDa30hEqk
9Hal5hpMevTH07HxJLRz/FscUfGukCLKWuqbQ2PX1b2sXPAl/bhaeZbd7GsHlDmwcZZaTt6iqMwh
VP4Ef6psgOWL0k6fwbOB4xopceQWld6NKkFWWDTTChI+FfxShyGr29aDuDlsuAZSw/EQHmozSjkJ
b0mux71yvYNt6lto3M7detQwyQ6x2/L8YyPRJALDErrkRIbJOrfkRsARI21cC/pkRVFChrJw+sfZ
GeR9B43Yi6Jz5TXMy5SVciS4qCG0sM5JAfQTcxq28j6PCo6JZDOiZgJ3AHVjObMh3IaoXZrTRvMd
hFL509TB9wTqFR6k3+FqP93hpuZUpOAgtRLX7b8OETbu2geOUKYxuOEPcx8XO0+G4DACAPaxHhyv
2XVdcYWiIQ6WWecjibSAOlJi701BoaY5orIVR1ZCAga9CM4DaZEQiP/PJdqKKC2h9h2vAWyojuHU
e/4qF7Y4dGUVdpe2o40h0GffJ+Arf45o2bp7o90rpy35UQu14YuxORfyq+R2VgyDJ9KclU2ZurLp
7ueitA1Bd3OPLmYFJT+kiOUK2LSZhBVHLYNHHOAQyN55vTFBGtMKyvuuAEkQRyW6qQalRebdFrkL
6iaWCWtW0OlPjszG5KwLSPkmJBej+EKdruwJ0OHcJRCYaTtUOAADT+MaANysSCo8By4VbZnhduLV
m86EfY8rt+13KQxwJb2n3RQ9Cznc5NzuIC/lQdHowq+RWWWYwQ4FKWjWqwe/jmqacqNVu06qOHpy
i9E+QGg/qoiPpDS/YmhltJAH4QVKB6AE4Y7bLz65owvUz5a3hTUDIgh5srVpQ91sBt8aX7gTyRIB
1HooqkWaEUtpa2nbXYMpgTuR1cnBW+tAhdeDi00LYULYUnO6n5SKd5oDRl+o4WPLWLuuHRe6qQim
rE+dpAGDsZA+SpZVlZUQWoX7O4wSLT/kPaZK1R8NDOppOoW2wQXNt4/ayfdSudO6VkF+mVfusLby
2GKZjPvSbOa6t2wUlCobVM2KocqRFxOUeE1ABWnaeb6AF2SxGzlzLXhNN9uud8c1OhEtcQrxLAo/
JPC9dK8A14gO+TSMIH5OFK6KFiQzoLgghy9oZLYrbxb6YFcN9LdCnfGo5jfMVCgrxFAC34GIdhmU
0GjELCNp9yr/MHkB2yS9ddcau6DZEBV6V0AvZcV5+8GlYZsii2VfZzZt7bKSGWRV9EM0StR9Bx57
XyArMW77WDkvmNh6SwUPN6i43ODKYRJSyELGyMHzj6DOmxUYFclj0zj2sGZGF+CAj/H4AZE77ncd
yyFlG7TjSlVj/IHhnBZksIE2z3hJxy+DBSdULxfV4zijUBcqr9vkgwhg11l71kWiPPHEvLJMO3tq
GXG1U3+dlXRgpAV0ceAhi1lJ3uxKq/cVgSw6pIhng3LJHrYOiJSgDaGEnoxcfJrNACkLLxqm3TBz
6PjKsZ+Ti9iqYUiYWw5U/VEI6QDO6st7J5xR+ZwiQHc3MTTXZTqO0MUmuGSH9IBSRBAcWOD3IM+W
svC2LQfAa0g8M6aTbHx55be0MSmfEK4IC5UiOXQuugx/b/DuTLRAl0B94Xxl1Q24ciNNRs8lAO80
M/GSzp02kAGp065qUAkEcXoAQWPkmRub8AsfquEogPb212xExvc/3J3JcuRGlq6fCDJMjmELIIIR
nIJDctzAyEwm4JgBBxzD098vpGq7SnWZ1NW7exeqhUyVjGQA7uf847zLeMcAXzMkONtjqJXo3ofK
Z752++HISTDXTRT23fSx0Y9tHSYCJ8trtck2murCiM3JAPwfRNnfVzTI/Sj93JYRNZ6MoWvqim+j
KySD5eSLbtf1FRfvuqw3de+66hv3CEaaysyGdGe01aMl7aq9HLN803uPIMSRH0Jq2rJLh1H96HP6
1/fz3J3CubvwnbwmEWZVr56w2io2VB68CFtzshcDkejcE2o4dX5bXqWpFJ81JbZ+pKnAfNNu1YB+
00Qt9iV5dOO+VgxU9TDcISLlLXby8ENWrEcxA/E96Q1YSlZvHHcq40hJ9CQoGHeaciHPTaQ2c2do
aLGjCYAitq7tpLE3ubzyyDL57i/MuSQXnluVitKxLJBLEqDrgSKOnr/v56IAJJtCL86MuXT3I1uj
975oBYlS0mVPrWQ3us+YPTyNN3BV5Y4CnnqNzmXF9zW0bb/PKVaYrmVOpoSnxwz12ECyEtnYdf1z
SIVX7duwsJ6YYIYhVq4+j0lZeWi0bm7TOms/l9UP+sgypPniUb7OnqXzJrw23bK9K8NOVBcSiQ5T
nNMiPTcdvU9xSxY3gk0tPBaYbrj4VeeZr2FY5Qj1rc64qWTmHbD3pbeDaYDz+rlsn5osX+V+zUZ9
X6XW+DlAj8fd5qQ/VdPrfWmtXuSHudnwtCxMs0iVnFNlzrjqF6tvM/7X70Aa86y4NRennx/E7FZx
ZonNibpNmDpJUY4Hu1GmTXEzkXneM5P6DJF9rsh9SqeA7Sid6W3fk8Fj9zuRjm66n+hReqEsfngI
NwA8OvRmCajPIfDahqmZXhJXMSvmetxESU4GyxAXwr7xDeSptKdfVplZXlgdU03k9Yt9p8OO/JA1
XSd1kQumgggdWrncNCEYJkV7o5lYqpEvxTYu9WWopVEelYUOLXPzdUvKassAA8OQJWgeFgehxEzp
xppsg8wfA/KW1mTpERyeHFeubdRbszcfDW361HHZbTfe5BtL2p3KirBIjLCwB4zyTvE9a0gGp3HE
TPfMuVxlau7Gt9BNS0iGyfCuliKwd1ioGGuGqjDu17xS3FKIqLgJ1wdvYLmaiGhOUtdBMFdI9xYu
yjuCxKi7oSrPgYZNG1WG17z61DVfM4IEx5B95XGwnPy9ykgARg8VWLB2dstdeq5g54HTfRbRgEz7
ZmDDIZVkmV/rzjIZc+p259mNuqRUZDtJl+8hX+TtmCOeDA1qSlOOg2Rp0jW/9Z3CHQ+2hRjoseoq
92dOGAfyzl5X9SEsjJJevt7PAaq0tti5mnBIGi/zmrtgBEwt46r1SGeJRn9pwk/DQRhXcq725bue
6+566HnvTn5niPowSwO3RGQ208GFGcW+kyagWI/UFj8SGP1ShOKHMaXmy1z5vJNW/21pOwAcY7hr
BH+UWd3PZnaoA5RFQVqsp4l577Fj1EZPJW7Srj6IIDCodcyex5J7j0SWXtefDK0UcPX3oeoeBtv6
qq3i2p5MPy6Leteq5cPODYlceTxm6faArCWMRlV99OdiXNOHHyU7IdKivRuCFl9h/SYG91Gaxmmu
XHHdZmkOpAYB5eUteLI6O6Cu5pCHbLC2D9G2b0QhmEngS7Gvu05FOF5HiFHxvfdK+0dlVWwFYwij
NGQfi13u2qa8NsIzcx2Co1T+Eospk9EYqh7QyD4/MCOda6zUoNhY7XGeH+pOfjNryEdyNrlK2vVr
RjoSWdp+yIv2eVBsREJt0ep1E9t5CnUtSzUQhsaeczALs4UNC9pqFk9h0239runWiY/ge4ObPZWb
gwp3G665oG/TFcYjdFb4jm05iT4kn9V7ANS5aa3mOIPWBwW4RyU4tyx2CtRJSbqVh6431XE2NL5G
u9j75nJlqObWYYZPywJ23kPHiCOOcoL8evaM+qbpCigfvz2ZumIu8c4Vc862Lwc57ctehke7WPgk
S3di4FKxASaQi2be1VPg7cxxfApX/w7mosU9kl3jm/5mcj4hTaES8akfxU+0Vc61hXDqctasuYA2
/ZVR9tut5S23zFpwar5/CAYLHG0048JLv7LGFbSDbR/oJ98swtZ2c1UeW2nIa9Vmd3ppCZaxb/W4
ug9OBddlinWIOoIBcI+33VER7HegmwqatQOh8qfAidh7uiub6ucj4tvXMDf2XccH5PaPGFwvKfuc
43Qz5tjq/Yulqm4HSyxHLy8eWmzUCUtkysPXy+vWEMrZOefvnGYD+C79SfW8CyHDIkixohm11dYl
tA2lkV0t4xELyIlg/MetroCRdLeewlKvn8oNjnSIPJMo8C7b6bIm9uLCKdcTaEIfUcDxYDG9mxvF
eqvGeVdTuuV0ljgUKJquYV7oxqwFGYJqm3jO9HYSi90dZr+7kC10ONcQjxOnd1zZtXrkx3TEUvN6
nBfqgz9YH33F9IvJcY7KrvOjxqjNg6csCrIH+6ax5+kUgKhFU1d+G7z6QRTp2xSQPhdygzNtAAyY
6VcFDFOG5o1XM5mmUo78XiXX0BTeq2BoLtvcbZhGKkpwKxZptZt9goxxTIvXbDWXPQjIacyDdyft
r1pLvNO2RQ0I2SrnuWiKqxC6DtXom8K4Emdyuw180pJWS11nXjm+h7kuSUySx75yL82xD6Dokced
KMWe2SMLz053sndz46AmQr4O4PwApY3AwfDdaey++jGE1nyx5WV4LTtre1Rta0Z9l9v3Qx4437yt
2K51k9n0oJgvIWvWLhcVPCjhkQm9XEUez2qdDzOZYS+L4Ntv9OrvfDn4+wm71INK8+3S6dKa13Mx
9tMK+G/ag/851QAaaHV2umMsyouOm0Yv/WORWvV+IIwMl0d+5c9zecya3tr7RdFEYwf4VsjLtmy/
BfV2T3THt4w5P+qn3r/SQ71Sq0vwEAOp7ZJUPXo39I0MSAa8NMml1JGgAgvDSD5zxfnfrHLsY3Cm
JmqkbV31DCmHoKb43syveHE9mHveWXTxL4O5FcdSyfpQj9nG6lJsie78emdJIv3r8cZ3QCfqUp6m
wnxae+9gqq5LXOCzK0KS+i8DKdohm5YNnWM9J8HgXstGiWjNl2MTTsfZXy5VXaePWTet1xnVKEPi
l84x89ggU6dUryS8AxluxS3dI4cir8sbp5rH3WDr8lrq0Xsjr/e7G2wC/tYmUSsYnzZKXr5BBZlJ
3nflfg6Gy6VYSBvM1bfBr5s4H+xLqsyjTlKDFzh182JLf4mWqf3MjOyzU00yp2z0tVjGJKzmnyUv
SVtCsUVG1dZ76XLSbmyNrJMO+AYrKX9qaWtepUll+ypzEbDMPm2o5vCjoFPTx7BbDdaF4Bw5Srf6
wYLDBW+YF3Zf06GZvy5BGgtrfcrqng06m548t/PekKk6e549PnygsiYOdXlzTrraiNv8MYvtIl/8
91Q2LxO/ULIy+cx9b18sa3d0S++4lOmNTrcv29R5XPfIS5NZOjTH28uUHSHE6lhNIVQSoLlL8nHZ
7vtlxevbNm2WwK6llxPH1LNjTq/FKMZd0AfPflq8sZ38dLbpVJ571Hp7vGUuXGPtCBCdyYlxnKZJ
k4PY8Gc+Bt7IwpPy1Q3D9uG6HEBT0ftYfEo0Vu6NdgLaC2lJsD+qgtp7DCnOku6zYKRPtu2xdgNk
StRTk68Sd2C/lQtFiDFpNOEZb/NPcz7ybQZsC8QOi2vMRcFuGY0LEBh/l+Vh+1oFrXcT8i3/EGaq
PixDvJqbwulDhtca8FZXhToJeCgDwlGkMoHbC2+ZuBrnQCBdSm+Ci2Bz1838CuK0TIfnhTiP+7wo
9u2azZc6azoRbYG/PVExgsRsrmZrhJAyPDnFS9XROGQ4lW5PGlQh43cstjoNIrdtx+JBb/0idpM1
TMWeTWrOH2oUeVUsRuiaVejgcuDo+FkC4d+Y01x82d6IloXMAbk8ibLSJieCjx6hd9RlOWxzFU3W
vIjyhr+dn59yAgzFZQVCu6/BtrIoL0fnAtSMItCqbJIukyJOZfC+1vVNSSh7TWwoF2mFBKKz15iU
pwp9dLu3mzLYzwT2OhExDN2tEYibOm2M75Jn7c4ix5fGWUWD4Kr34ZwCNY9ca5t5iTQRDWBm/OC4
uW02Z1f5o0hUkJ3lE0iHdJvHTZoWyE+qsNyhC7R/CBvxF6+OmyxYkV4JLuQSmOZTnxaEA7UZMdob
6S2dU3fM3zxhNDLgGMwElMkgDPCln7lnbkZxTYSSZXssm047M1M42b4s0sovo05v6L3Rpzil5uW2
zVj45bafgEWzfefq9LXbyvKzIDRYR/DOixXlTeshtqniwE2T/1yf8D/U0/4/pmJARPA3Kobta/j8
kMWvIgb+L3+IGISJiAE76zn9CsMcpp3/EjG47m9EFAjce9gGcNues3z+JWJwrd+w+hK1YxKiS+Pt
n+WzwW9E5DBZnTPMqCHE9P4fyBjO8vg/iWfxRdK2hEnCRqpr2f/N1bXl9BWsdITt/K2VB6NPjTeA
vPofOon/EoRy7j4i/4XP6rkOsa9c8b8q15tQW9YG1bcrSXU+rrBYO69hO/TsdX5ZHffHbM9kDA42
Z5Rq1juvyLrDUlrlh7dU4w1YYFYkYyMBQgRy1q0aNQRr+k8et1+1/b9/TOwUfA4HmTvuqrMA/08C
e0mCjbLLxt4Jx1UXS5s3Kqq3MLuaRlTBeZXeyAB+Z0R68g+ejr9UD/3rR4MoYm8+5zj81XbUFNYs
16C0d8x11cNcqfFlJDxgJx3IwG3yuVbbMf2o04z9LzdHmuRz9eJOrFS1N+ysSq//YDD7N48GbTyk
t+Lr53H7a5hpkeO8N3Fc7tbBngQKLbPcU5lbf//Ty/IvYc2fBdz/7seEAt7l/Pydn/lff+e9ssba
VeOya/N6AAMDghcC7v9/8VN4X3DQY56x/+raaL0OUDjoEbNVKL2qvDP2gZl+/v0P+dWf8ft36AmM
XKbHI4RfkPf5z49P2pdzEJZypeIldW4oOliTVTftg00KQuJsqLgrIi13f/9Df1Uh8UM5QRAhYcs1
MXYFfzXA2I46m/5Sm4Vzfu/KVt5tATJU4k+yd7ttaFBay3qvaoe2Wt2K57//6f/t2zv/dE4QMpYZ
i+gd//WvvG3cU6oP7Z1H7YUIW//OS/X08Pc/5I88h1+OKVyfZ/MYratn55P5l/Mj6xgHSBAvdn1r
rMks8vmm8DJiVDenArxg9H5Lw5W1Cjb3Zpid7GKza5czZquSalJfob2M7525wmP0JgxxdLZqv2cT
u2mVivkqL+fqEjoTLFOWmmZE/kY+QzKalWCl49XCZhul2+S9pb2ekVqUJlKIWgmmuULLnRYekAyk
ngbxzMzpaRpWuRtGx75Sg6juzwhrXOSD91aW7XZRFKEfp1Rt//R71/gGBrzu9TTrZOVrXuOSQ3lX
9J4motFvbqqh8GKHRPC9oI2XLbn6gqPqvggIZ51YmHJhjFZiGdJ2h8Euva2XVgG2LYV/Zc5VeIlW
tbKiUTvbj43Qx0tyzLvLHDbjSfH+A3AYdKogrPZklPGbqqOg66y3yStmzCrNi/Zx6LdsKvw3+Nuu
i1q2ce6NaNX87EzIrQBIXWYz9CrVJQEUxz6sVv1CFNp6ZrPDxNgq99ZkCwCJVnr7yCz6od1BqXNL
EJnqcedKOn/nqX0gjFe/KqfC493LLsLsKUQiveUQeFOGXL4C6Vy7/sg6ByYwNgVoBWLMoRVEfBER
XMSeXF7zlt5fzxncC9Et2aHjEI+4pa3jYLTE7hcezQlzoI+TO0GC8EEfutV8x7213WGcpJvPCZPW
M8Y7+nVDEKDR241mqw+tW5oo2uco1enjOhkP2TSux95E6Mwozk7b7jepmutJWB+uZtVOzRrkNe3c
w2BoGwgSC+K4uDLOybSCmRCHcS2Xy6JAR2j0rXr3p/HgeKkVdxNPUJeSzITAAudhPM3ypWLFVKV5
NUmbdRy8MHPFHYjdQ+EVG7FGsoOyy8I7D6PYsTVc+9i01VXelrdWU4gdRjp9IDbunQ6Ztmi/j051
TcXnc5Oxw2TreJmazasgVOUYZPzGKo8OMqsWOrGhxyKETGsscKZJJBnYGrJBTDs5nGOyFoXWCghS
bF3UjktBe5r92GKyPSDEMQ/hFGZJ6eLK93IjStfxPlhFGrmUWSRl7pzMoLiV22wng+nWdC80BUp3
uODIHgp166bQyMoKjyqQTjI19vaAl8Q+5r1O79Kh/KTPi4zoddI3dp7rXVNmy+XmTkZ0VpUkuqFG
sK7XG4CsKoL/Y0zulD6o1rla+/nQu8ubMs2WwrDmlbaQDKmjOBVbc29AVjyFcH93NkXcbxpl3ZFd
4gTZFd41tVhjOfcNvYcDvYWD/iFID14dn48tujsvWy6aUv5Ipy2NaNAeElZKnASGGGLYqafWdq9b
sVRXackvLbTetewwhtjrBzvNmhhNwKLcHSxlaaAx7IABOhN7fByRsLF4Ebutg5lXy3Xr7yQYXgCO
XGV9Z4Jtta8W+pcXAybRCAIo0jnfkqoyDu7sb7dqMb4buZPGVRMSQ+sUznpaGfrIW1udmKeqiFaT
R2scU2O/eOozXUHWay+/mMP8HfnAqW2Hl0CixfHIGd0bteIFPR+CqzjaAvaM0seCoiZUIL0fXpRW
ioLQM3bust5bW3W0+k3sW4NoTr3+/jpVd4vZBrFdOILzAKVEHnKAK/9C4eSY++KzKJCq+ZNzKbJp
c6N6/dC9gcrfhY/q+IrbbkJwkA1Rqda3KfRvJxbOXT+HMjEHke5cp3E/vdpUfA66aBCEPzWqeCVH
85/socyKXHm/3lWYfUlZ45X0LLJA/nJXVbSmgEL73S40jG0l5GTumr25aMgxUfnGF2hPVqGgHQjJ
Ooaeprqlgz8Fm2rtPt0v45g/SFnzLKSLQ2hKVbft5wzS8ZFSOSn2KDeb3azH+dtEzupPrDatG1uG
YRBvUfXkfvRqWt9XGeafhtxMrFrleobMmiyt99kkzqXhY/1BKjXdvkvjie/Nysgtu4rNeq4Na0k2
P6h/+pVRfkzgOPi12wBNv1VsXZ+YZoHnYM18Qve1XOpPHjn7NBrmcGeKDF7GJn1K7Clpk3dtO7U0
4mQ9RGhqTgVJAcTrXUqlZxGvWw7pEQTErCfQO+UtoqzgAZZ2o0tN2bo7LoQLfOTGzBJOCdT2MU/V
knHpCLnd56aTTjuzB+PEoMd+lYTu3PvwAjOCm4xRTEWqPueaUy7Rfk9rvydQXBs2CSlDw2HmpmN9
CtyC+HNQMfFEakKFPtQeyztWY4cbRWjFL9MIliDKKju8Nspc4e22F8xXtAqgIFSpSTdaPxJJFNmh
qR8cr/XrBE2dS8iz7SPSZe+C66jNHDiViLj6RtqFRl/iDchwRttZxkvH9OdwNzizt+CrkGAyXdc4
iP+aonyhC8omdH/SYZmQT38OErNJoIrSrIYtIRGlXq9Cn8zj/SDG9EBxrrBieg980MTJXTzIrD5c
SQGeKjwf9jkvAXlWt8aen2Y/hN/oHHla1qOT02sbJmB88stVFcc7ydVgbR3oTxRUVcNwkFNpdMb8
TPTS5tzVXNtoqaOxQCt14B/9DiRje1eyJsd7N9lcFbfeZtTltS+GICVl0G2UdVkFumlk3JjLkJKN
XLRlotWy6sTIbHkstK235zDQxpmV7NMXQ4F5oA8iVGCHCB7vkte7Q7JUlrOAapO/GcPJuM5urJfp
aWhMjuTWT5fHWZNDluTcBl3Ui9lGYsFzcN+TNlSRg5/VhJ6W+TjGnSgRw22rsnbdsOHAtM3MXNBd
eQMHOpEuFsRFkHU8XeXw6LVyfM0ty7j3UNK98kfirivzovw+sax99GsFdbj24o5HHuZNG1JMh9X2
lzYxs0KfVqdv7GjaYHpja8IByaHk+m9ZTzIE6p9wKCM9+7DeHJwSemlEXMyXgQZOTvPC11Wq+buS
gsPNSCfUYMrJ53xXC2uweF61eJCZP3hQx2iMI6mxzmJ3ZK5Gu5gVLwbUO2itHDAdbe2mrwP0vx+G
0ipNFs/mCnNRkq+8Q8p4pl2RXwTZEIveVVavg6hFZwWSnLUEiFtiLE++RXb5khk2mjpG6+um9DuH
+2xOMYrOY44VKwjViFMqS2+G0Fzhc+bRRbGSqeB9dhqqDHlXUB+PfqlPbVbOQ0ROXyku1FjDJLvp
hAtgKJ3wdTP9orpCG0R/DJoylxt+83JgvqBFbFdOJk41XQUfArjziRoDG8m7VRHBJ2d60fccE+K5
XguEUrqtu/ICNmTjAJvGOrJHJPxAaav/o6KTdbcYw9pfLdvZFbia6csWVrZ3GfJ0yB2icHfmkkcE
fbm4BWLsbckmlgW5cBCtPIfzobGGkP7JbQDvJ39vPS2zrVQM15Pe9/5IMuRoahJedcM7AwVD3ka8
DtVgIrMwto1IJUlP2lK7dtR1rI3JaBFBGqlQuo+O0Fm+W+Ev7rbZ2uQJ+wwFmCWJHregfG4QE1An
MSXbBR4Ps2H+RCRwVjJ3IBvfQiHdb9XsGDImgCyQSR4sKEuF388nr1+HzxBNMcxg5vVVZK7jds+W
UbymWd5RCK6Fc3LdlMZsa7OyT49H5FgjkoDRCdAWxyFpuqj0QzU0sTofVqg3AqsHVh+GZ9TdfsbL
eG4tW9i1BgicGS+ZiQL7M287o0Z0Y7gi8TtbJaHXZOhAjCV8aNrNceLO622uI9IRrueq6++D0Mi/
d67RPeqVxSVOg0Z9pFgFjjUmSMRIJnHz8dIIPcYDf7M3Y8k3O/bHou/RjVTd02rLMd9pq6pk1Mx8
DMLRZx9dElUU4sJSY/rd7hf3y7Q9fLKOY+i7MWiNr1AYZx+wjYo0Qfw4XwRtxs3ZdI54N9ECjbse
0cZLzcmPB9fsdbvD44GKugnSrb2urcF736ase5jmUQ5RJVrgYW8NeoBrhMOktfvhhn52tbia/EaC
zs8Wk2O1ppxjs0PRzAWMW/lUsTRgRpZLlx19wLET0QPF/WDmPfcAIk30S40JXdOVEzZTbU0IMDPG
l+1Yurr6cDK17LPZlLwBWcDFhM8fDbYv8ycok4zRyiurcccZ0la8I45VHymGwF1REt7WxeUWwGVs
HfARxvFw2/VrPn+zpQEyTgh8+4A87PxgnXcZ4n6+IWucH0ZvcpakCOr6bh7DmXmDi9WP6CTECzJ7
rE2JlFX1mWt6keMWr+GUDGpQzyUGjZNTFLiwB5+oXGjWXMtIhvO5Q4HyyHt7KH2Fq/NMb4doLNhh
spSwm3LJMXVqKvP4u23ly6hHdpnFH7nRDUO7ONa1rvqLBjFF/s2rK/RtU5G/GTWcf5QVhr6q/akS
V7MZ9LclYMXDsDTE1th2ihyY+LMpj6vJrdJ9rRHpxeNStT1+xTR45LpA5VQGmXJig3yDcC+9eURI
a0z4YE0/TSPL7oqPZZnRZjZ4JoIXFiOpkjRYtu1JpY7dHIVU2aU/W+mbttuipMkpyJY454LEjAqA
9tgVAtp0morRewmCyQ1mvp1mm5Fd6DVSGyI6tML+oPajZadUJ7nc1DV85D3tRGWw8xkgpggaYmwT
ux81jzRD3IWjQ6zYsl37N6SbMiSAYF3Dm25W2KkDg+iICLbnLC9KfftGEb8qEmxMNEzVgTKrvcO/
uKCu13X2jQ1ZjAAzZS+Qc/5FMTQX4VyT8hK1eQ4L6jHPIQU2BnSdoXKrL/TbHCB2iYr0PL2gVc/g
SU4uFpopQvg5/IvEINzj3+dJ/N7b+Nfx3fFJ9jdxCtqY+35FtMjcWQgbyVApuqL5ZrsZhlspJHnd
PvY2UuVc61snauu6wEWGPQij6lR3U4/KXPO6VKEKjj25lcehQ9gaCTgn5ADKtJxdYSzWj0IGS/I7
PvYfGUP//yRe+OX/DfEy1F+NxET7RxLKOe6E//4P1sX1fiN0j8ga+jA8QqfO3MofoSWu85vrghlR
NUwjCaEm7Gf/l3VxCHaFoKDSQ9CMBFXzX6ElwW8sEQRoosLnUcU/+p+wLpZ5jmH585ZogtZaAC0u
BXEYAyCHfn3MUNuPK2lfxQ7FiQQ46/KEdVLvui33Y3BW4jh6B4ZE+uMT4rngwq69d4ikpJDlTW6U
ZKD6z1y7R9w6L87qXaqcJknUjCVF6yNymbbrD/MsYSSdxd0vbhoNWVM/lyh8r7CXIYzAmUX4Z+wM
5IFaoazenTocQenU3q+2+9Tr0sRuHPsSHga/SvZBkibMyMAdQRTfWVJFMIC/fGYEKUcuA2FsnC9n
BMWPfaAPssBXvU3q2Vhlhp8fu2AvCvsuHyws69v2MI7iIoPXuZFuEzx4RT3dzwUxIWY/VjuEuxal
4j1jI+yGSo32NLWPKqW+El+sww1/b+O6ipq+4MyaFpIgUpY6xB5HtMEtSXgsUM3ghU/K7E5Z2gkc
EuVtNzkj2qSs22+LU30qbe7xYBRHkt4w1NWTiq0mZWww5HEu1jfMSSK2HIDPrV6utc0FOlmIV60y
3FdyHi/QPRSMoNl0NZQh5YzBk3Lp0vXrESSieCIGczjUjrbubTV5u9BB8KxRpdNPicrmrdUrHv6F
qxe1VER6pJ+YoInj5r90hvqiJJFYBgOzPxubm/Qdwg6UT8hyL8SMdavmarXy7T09u0DqCrb7rLsl
PWR6tGXD7NCorI2WdnjyTUTwwkDAGPij+Wp4zohE0HwKA5C3/HYlNNAr1WvTcat5DLkW5oPBy669
UXWxi0aXUBfquAuygMcVQ4k7yz5CeTY+M2yHtwpEYo/s6x1Acv50W1sdGqN60oP/YCBg3GJRbHd1
gQK9JSXtjCSh6UbUcr44rm02v4QMN36PCBfHLfWvabPGKWUzMmWNcWelxVcTVhflujDF1N6l07JR
B6xFWDzK29TEYYRxAjvD9FmYz+1QPA9BiSkLd+dnTkhXlMpyjJZh9iK3J5nFPsey12Zt7EkIUAd/
yfWzBl6/xFe+7noeyT1p7g+IJYy4D+gbdJo6TwqudciDUsREVaRfsuKJkenyRFals5MFoUMOYHwM
ewFVh2o3CZrNPmTzkBOKkK4PZ400FTw10xb4nhVTV4oCD7z6KuyX/jsjRXmjLdyTm8QTqItYp0cS
EMObSnmSl7R62ghBizm/4grDZU7g5j0W746ygmCJK9esnnyNcD5vLR5Oqyhi8jp5UAiCa5ysZrGf
HvQQEPaTZQ1tm319L+z1M3TL+SZw2/oSDBcfilVIHBFj38WiGgH3Bm9Dh4puoUrMxu9vpOiJikht
9TRJslbmzM4vycZrXkq6tu/o1GLsXCE6MI6SKVEoMX0HmqoPaKY6Ek4KUd1gciTRwbSLRFoj8hJm
0eLJIlrpVDa9r5P69xG33ib7/MB4ywO79XIaG2++wg/cPPi/z8dIQ5iVy7DHlSLZV+Ip9fIhWopp
u9CbLXagQTOi1XMJo6LF4p3RX15OHRNGVAIJzzjtN/COZqht3szB+ZBYm18Gv6ucPeLPdqfort5Z
a8FehiPhYBslT70bLPVReQu6o6Y1w521qPy5nvjLoJ6xIm2axjUlTMjvnZRfvSykuCmCfr5bQDW+
KwfVrqyW6bgJOX4WfQuU3ozpvF+nJjziwOCEMfry0518Kx79Ac3pYpAC4p2dJQjzPVZopyaxQyDJ
B63y9DPxyhlOedSvcbbh2ffdzY+cenPxhrcWH3PetsRxButqmIDaUNzZR7PPl3tnW7yHpTeHKzcX
81cfgklFoQ+UsA7EYplhg7lb/h/2zmQ5cmQ7or+iH0Abxghgm8iRmZxnbmDFIokZEZiHr9dBvSdZ
SwvJ3lJm2nZXFclkZiCuX/fj2jiNf2Yr2ZG04XNHTxra69fcJvXRZFtxaRxM8KU1Qm2BpbE3kqw+
V5aBA5Wj+Mb2DP8NL3SxM6pupBCgAlcDQI/BzshK6o6LMvpVo7HYqEPF8JGN3PFtO+6OdW619yhv
Ix6yoThEHHGhXa94qd7Se1riimeTf33XL4C/hDei+es82uc8VxHv/kyYs8V4MJed90360rr0JKk/
uj8zaWml6bYsvPrZ4M4fsvRDXkfP4x8PNklClsfUlbh0yJPXUWugk5fBjBdaVLZ/mnGOhgESPHwx
cgle0uFlY0BEeseJxHaHnQ+qbLLtUbTI9i7tReUIIfTbi7NJ2S5kIDTM2DPz+zSKf3VRYu3jeQB9
UBB1xxFc7ac+c7etNiy8YEq+EVZuP2cjzZ5iB46M09v2GQwG/zqyZ76Bxar3vfD0KbH6mM8+9rJj
bXp6j6WxuDPiHpLAMow3oBiePagHpBs8KKMyws4o3PKeK5Hcdtk4HibpgnUqOe0KPdSXvGdpEuUg
GBLooEeIigxjpW8c/WQtksuV8zGT2AJ7s5AQcTp/7xgkWf14/oEXWF56G3Om0wT3xlQOz54BLJhW
nP3kjDtLde+RwWNbz0HCL2MfDdV0Qik+Nc7wGKfODqksISNjYov2PxviRqgw2zySW9LRn2qSVxPA
fdzQxdbtWhtN19riC1ZhUGaY7agQ3JS1DWOigRGNMnqAFvxG/mvaKDFE9L2o0Pf6t3Z1orsTbJ1+
3TNqu/ge2iV/qOwoe+kmHPs909hbJCQvmFHdlrMguZ5ZznU+jyamCBfU0zQEDzM2QyzG6JRKjAGg
ODyr5HvMK+4QD1DGwnzkvpV6zkFM1c6SxoB2IG9LN9mXjR+ybza3+UhOXiWQfITxIMom2ky1+5AY
7vtsGt2bx6q7ZI64eKxHj9hRjhpoVmRvfa/du9jqTgVlyppa1rCax2LfEXHyUdpPxEJ+jLrcJgxa
oL9wj5l97BC5jojVt1Uo3OzodgNWAcF+SbkYOUXtpTu/rJ+wPOijNODfeHm0ywE/kuEguz3X3z6f
WzwbD1P52Mvx6LvinYznjoXlDfZ8SBc08krWIGXtHfrga1LzQ9NQ4cNuhomOQ387EAypm/Em8fVN
z6WrT0ljj+Zw1/IkzbOh2MfoSTxbD11NhsBxpp3obblNYbGf06Lc5yapILsNnpHN0Dzk/GO26C+D
KJgzB3fa2mRluKFm2BbRWcG6HPxB7Cpu0VcIaVt4Ez91bPM/x0fq6pjBpa3rG9ex99qbfoi6P/f0
EW0JJy/cjdCS4/iPF/YivBIm06B1WA1tf7SFaBhhbYqMUywYPPuMN7Oz0oMbszHGW3tYaKKjOG67
BLOzceN8ORrm4j34qTzrFlBT60b3ysbuuekc0zx0ozdvepcccGqp29jzYS1RGrqpNMHBdHbPdYN6
XSYc6H6CtjCCIvMttbPq4mkx1Aojo9pytnFLKdFzeUviSyEBjSB7HgIz/emmnGndHsSJRTpSd8EW
jhQqsdjJGnl0iOU1DiY0PRYw15BG4NMszCGO8M+BkfnHLojl2RvoucMoYajXsSHHGE/leELvx1Hh
Dgv2/t45qYbC9KapjJD3bvRsRsBYhiKQtz1B8DDzc3XV2HOyDewJVSEl8qFrx2BPq1x61kkw1iq5
labCo1x09p1FUvDakQHczr6vH6LKS95cHm97uzOXM4ushXW/8EuiDybPtGqan0Ai1BTfDkARdECm
EyV/QU+U9K46EdynNQnljnhV2zl3Q7fhMtpaRM3Ip2fD90jgeA2YE3yrl7t6qdlbospYNyogJCe1
zq7YM1lgNKIo1DWlUd1o2q/QA0AMFiK7q7hjba2q62400ZpdZ+C71x5KnVSZ3NhOYbxxBPgffZ57
ZxzQcRhItz/7HS/PaDt9OM/5r8jhCizKNSoia+MY12O+8bqvMsY7K6I+7LX14uvqkCUp5LfDvKSv
KhVX/vITYavCmvdjm+mIJZ8oZm/jme/LS8PWyM7i68jmIM6Jz4LtOvgkV3PDf+rK4ZvbdntSFhA2
6Y7vjRul+ybrbpP8braWoyW4Tw1qPpT16pZz5jzbNlE2HJoRTkjkL/4pClistQ3P1WFE4Bd9yfV/
GUK7q+8w8nV0iQVLsRNNPB5Xt8abKlLWviXFuPTF4gOZvLsmBaZDjzqPZeA65MmV8TRERRbxYBDx
lwkZYde3HYE/MSjFLTzXTDCl3DnpUsDFTMRtagxPHm4IZ9MYjgUlznbq994GPbMpu0mHUVHXn2xw
2l1QmSWGl7Z+a40AaICjouqg2yk9FG3f7Ijbjt92aTA/VzrifTCP7QUPCtkrDZrQ0Nm0J1utXjQ1
nBe7Vs+5mXWPiFjTtrZQ9zdVPLUXnok8LLABX/XgxVNiLU5G3CkKGMxnV87IjniV0C9d81fa9qbF
WU04u7Y0EA7fVHtRj/7P5LtY2XqX9ECDWZvmz7KlRJaFIvDHjGacorlUKRLU5On+AOepOskuUS8G
8+3GypR8nHTUIQ8OwzEfuuHQBfiQszSKjjWojE/QJ/E5rszmwQbvyqKGkkCE0qS5GryyOIjVgGOt
Vpx8NeXUo3gjZ3Qg18jLZjrEkDyE+tX+4O/qIBvfBiUUArBaUM1W44/TrCag0cKska/OoOWPSQgV
17lJVucQTsmZkzkfXltOir3R4DCiTiHaR39sR5Q4D8ipCJdGx2Wy0Kl/Udy/mNhH3YQyKV4hWg3r
J9R6NwhEljivWVVQP4blqfmH/Wl1QgHD0lfz6o5K/NL8khE+iI3Zkc+yVx9VuXhYqlCSjZth9Vlh
PnXnHcas6KqcimsxS/1NNOfbXR1ay5rtzP+4tlb/Vro6udiGZDvoONi7loKoZbp6vuBZGU/sdrKf
dHWEmTJeDlXke+9spHkYGF1xX9EMfLbNNt31q68s+2Mx6//YzZLVecavGxNatPrRgj/WtGB1qZV/
DGs+G+R78cfGFmBoQznC2gYFAL1p9bvlq/ON+hXv6KxuOP3HGKf+mOR4obqPxNbfudnbd/VqqHPd
oL4OVpPdtNrtsj/OuwrfFm8E7HiQfudtMM+/7Hh5H7zojg0Sh6Whzl3RbmfSD5v/Fz0RdxAx+awi
L/4PwudBgWv+t8f+8wt2XpP+7v4ugf7zb/8nu5nuKCoLEEBtLOn/5DZ7f+H5dmiPhZBPoYf3N26z
8xfipgDwxS0V0PiqS/6HBGr/Bf4KdXQdK/4ldh6+8v+qfrIZdWl2oMtlbULHFv/fnLKprg0WkYEZ
1hHLU5pRXayxGaH6sT8NfrHPbP+ySOvV68q7xkX/jfvdrOS14F/bqa49exgOSpWH41LeGoYAg+Xe
WJ48+2P+kurkxkyW52FiddPV8goLzmFo2qNFSiKo7M/ZjK8a13zAzJdg5Qyq0C29rzIBvzsA7nes
H0HGxUIeHQ9FUeiDyrJPmefiWw9DS0xnsa1nYs39wfPq6sYzlHc1oKyFIzPBaUpWukwhesLGtYdz
q5g+TCSNLSkjHRqWAVGvEp95+yvONbe6Bh4a7QS/NWfmNsk8azs3mGQw3A37yiP+4lgyOboZ91Kt
bWKm1ISSw3SyImy6hgl+zh9j01O/ZaIAyMQdRRnY8W86Nph7HncV81ot6yRM6mhAbfA9hjj5Wper
jacP/JCg9xDC7k/C2WsAU5n6ronlyck4LKOszg+ybx61zYZuEG3y2yuiXaP4M60cr/Kyje+DUp+6
WsGKBkWaNkMYqfwQDOWuUPNpHBiuqFpneD7K/NyO+dnPqpPvNGFTvrRdd1JkXfEdcrarje8tNyky
i54BFGdR8jLHA39A3SQuiNagWQF1uv30Ysnh2d/xq3+f9LIbuS9Z/ptW+X7BT4GiDK7r0MIPNuSj
LIOQIT8U3FIDfiZGxTALxMVKjIHLan9X1XP1rjPBK+xgdm03xFg1Wg2brMwD62y5uj1ZLHJenM7u
tkWFxVbnJ5h2zX6qzI/JdaznaNaPLfnQI6vy7LYm6WeoKw/t0h3ObZLt+bARiDQA63An3HSx9zhk
gB7H5XeTt8UdjkGPwCfYDfCQecS3WNYDXqV+ZNU3zBAdcpd3ZvXF+8AICSZaW76tfG+bkT6jjNwW
ET270sZk3tbeZSJKcXLc2Q1T011CWbPn9Lv4FopcBaWE9KQbjG9RAqf8Xz+W/69BSu3/cc10Pf+q
yl/N38/Y9S/844C1TOuvtd+XJQ6EDco4OEr/ccgG9l+AQVl8Uu5iurSucKT/c89k+38xaLJPWksE
/yR//vOQDSDq+663Qk85sNm1i39pz7Ta7/+2zPSJBHA6UEcq6XuhM+i/VYUkXl9JQPXiCC7IWbaM
x1Ce82Rry/+teZnej3Vl9fcvxhdZ0wCetKVnUk/C8+bv8QeiPzxw/IoAJ1LQcGk5JuHk2gPTebk0
5W3QU2cO4tlmW0W2pIt3hWFMzdZPFsAINm/UUMb0fCE+aPthTmTz6uLlmjkHBu+3ObrN2zSPGiEc
Tz6rn2ZltSWVbttNM1BisSecUjrsSdwi3S5Dj2tLuonsQxt02ADxSTfVoZ/pCsAMA2ZyW4M/wSku
2TIR8sNo40yDWhEMLnR2NSDK1rObE8brsH5NUW5XxyIuF7S9SrGrEUzhzL15EV1cvplfJcjoEq1J
YzBW42x88x2DELQpqnwsumr8TiHQCBRUjYKYFF104KuCDi6wmWHQctmwdcW09+dclNhAPTKO7TIn
PWoBLng0IeyWq2HNHCGKyJJyaLd3f6MpBiyqvN7c5O5o4xAxnUUw3sXebTPpNVLNNlRuSn7nVLZp
Hb9DqV2pfrbhItny/IHIDeuNOoO6Gl51GtVIkHYinjCRADMsfBdqCjJlwy7Nbl/sOa9/kqlo0k2z
OJK5spgAlSjT41tKXGuBMjBATqqwMy8bKScPO56pp0+jlzNWSCdyrI2iXqrgdAN/r9KxsTeWbOCt
uQM0t01RNkYV2qCbz8xxOSKSlxtAx7VZftWOi/0ybeRigQ1v9ZtACnzyVA3TPp98mgmEn2XX9Cym
8e0giaQS140AtPo8I7+whLHHmjPZf7ZNbb55pq7v5pnqHtyWmqKBtmjrfm9kU/8jSYlBsi/GAO90
O6cnXJ3teOWzZ/BOc+QY07dXW2sOncDNzzRk1qlIhdLH1rY4ojtPdjx5R3v+XsYZVD3ucY5wr5vW
mWFoBHT9YVFIENmasZoC+pb4MfFCYd5AHUqHydesFBnHabET5mmm3Px3y6wFW8+KTPwVUZAE+y5p
2y5UhA1gA8YaZrcLjoEHW5k7t3Vs1dlWG2b/IPw+e+uazC6v4AhlrwIwgL+LBuLgG69sfVxRmjzw
Ricl7FkoIHxd20JDC+cIzuTBZg4Vd4zXOeiOUXP7EJ7V6+tFEjc5ejGeusqtyb+kne+hJKR6epjb
WqsNkZ4cp5AoK3COPi0XKijkb5mZtrWTA7fEfW8aPj9lYfJkHNXg4+OeiA1ADWe1v2la+IZ8TUiL
O+4kU7rtnHL8dIaCDe2EGLph75iQpZ4bYDgYbMZ+M6ZjKnGM2OaXcuzkWvrwXOainNytKBRbcfYT
etiqPhbermiwbEIOtvDhcwx0xg1NIP2NSCTiy+Kbg96yeWYNNgqXY0NbXsCFaamig+0483vcqFkC
65LRH0otRsYiYNeoRKk+onaN7GIlKQBAmORxFu2/wvXA0FhJFkzYwD3rEmPiv9KI509B6XagzKks
WQgI1QbMocoznrsxH1fdMYOxgEjsx5upW4Yb05/Yq8yd3X61U6Dh8HO8YR3LzeUtynOcM3IGFbcN
ptF4pjB2ig5BkmhWkMJuEsZf5vA9J+fUHRvekdNWpMXwypflNUUiVHoLXTM59Pwy5z376bQIld1j
ofah897HHDfG85AobExr0J21DiimcufD6bnF05MtYUNFLmzkssSMlDBT33v4lWvcAAuyMa5SFykj
SkF/AG0lNiErJn3CBwMVa57oifqbM4b9LV7Q9NmHgIqRq9XdJ2CrUrGgMQRM06aFUEuMp1Xh1OJu
TxKpP0Fu8b7uBFbjXVIqi4Vv3ZrAo8aANWzftTxm4kxbxcpL4ZBO7MH7WPIosnad02fXpZz4DJqe
yA7ZqF1zX6dDUJxsLfQQ0nuz/PaHVt1Vc4nRnzCFwWW8wKO7HTjTlr3vYJvfp7A2xD5rBrwBWAKT
9pQvBYOwiFfKblvb+GQdaEn3mYAbeSztcXp1F7eB30NO8l1ivrC3GaEIlAqT9wIrxYmDm4okD/mK
mweAeiQ12lTUoKotr2n54Asq1bYlx669ITCHaU/HFrqSPXnJRz4F7VtaVpgvu0R4YDLUNNzGrDcj
QmeR/WtJY8S5wvc6cIMdHfGAqRLqUzzZAo30J4+4V9eXbNvcwrlKiRsFZ0oKesJSE3S+nYdB/9Ip
J7P47MVs6AXW1ZTde+HKvfDA7W9iFRc7ifFWE9+wmP783neHjbu0rr2PFqGpKTE03uEIFKHctoDB
xs2SlcVjlIOG3gl6sZxVGPaoj1gCvnMWxcxyRo4IJFTMQw4CbH6ZNCcnvTgTNk08clEWuhz71mZh
kXzvqMDGneqO5XvMuuuXqmp7OFdjjIo/6prCg9SgXnqHGsmxZoD2ojuFM3fnK5W9MM2RJEkwLiOh
seAwbl0c2PMVWmtF708RMbtgdjY+46nqkm03RqUP+LfVQGLpD+x3PBqaNVZLwocDOt8tIIpvPW5G
5gm+Bcbdwk4bsZN2DxDIbbPoR4jUsXE0LuPRzRsm1q7o60fyjZQiYDkjWVYbARceElIe2umI4fKw
qHFAkV1iXEFyGUl4Oa3dz4w8c8FThqvcro1tfzjXneV/DoAfeC6j1R6y1imvosplcsY1fJ5ZnRih
BWEPGbde5m+jsudnxdy8M5X+FJ17TozmmgUc24pBsFAOZ+U371Wpjfe2s4DjAF1J2wbQLLKW9rLk
lEMWDvu02VfYk/auWtn21XTwgyZgAVeccO92V71Ia0ru+oX/S1ex+e0JDEasNCSOWvvPvi9WcpMr
JIat7cT5zwK1KuwRcrejx+BkY8RYxzUq8fplIdKAhYcf3TF672JBuSuOSaN4KAts0gxVGG9CDntB
dbw8Uqh7lw84KuHryR1NjM7WqREbtKQFJe7ApAjnrjS91uA75Aq06TFyg9z1E9ALjUPjcdIZmE07
EbA0TtSpTKZoU+E6i7g/2uLBXaz8RUtkYy4rzN2WIBSjG2jRzA5k3AeDQqFsZaGBtwntILU+wct7
Yab15OzQifWRxqsYBVyKd7+sONSNXVS6PChs0s4bhcDIm4tMnqgtXp7K3c9LzVpjlKA2nSlJsKfa
r6UBZrslqAZVajGjtxHu726S8gRxbZiOJVjJbJMj6HyD9SpvaraqRwuzrAwBMq2/Wp63W5C20bUc
8yZ0enaebepiPIjgEV8vpLIWxm7AaSKOg4+OkGEtDRDwAw/UJkpvUCWY+6nzvPEWMDJm2R2IPJGP
zWAKkCbK+yPNXcYhJ9MJSNTgRUq7ZS9bXd0veWccVQy5vWHJXS4fAc7ux7qP83NPQSFvfrxb6AkP
2dI5VCZl+fCOw5+OESVx+UC4JJRX1cdaar6W9hb1qtyFD1peb1VdwW7RbWm/tM3S2dyJ+u6akLBx
TcArf3IW51Lrnn6wWpZXfU8ejTOU5Vtfv0RjceoB1NwvTHvBvqmEOs1mZhy0m2+nKF62vTKardMZ
Uzh4YkeC9qZzK95QC3eTaeDgdZaWFQYyMRs37yfr2YE3ZE0fxtb64AIPes607PnIbDIcWiPCcBNX
vPTgmTpSB4NJpkr2z5NZFvc6UNzuch3sKWqMjp3BIdBbtf7xOioO3AZYiDKjYYv6pvB0lFwhSOZw
mtY+IUNFW1YXl/HOMSClcQTnYSSrJNswHoxHVdY7nNws51vOl9iQKzf2wFITV07DZdRsublnS8ri
ouJ4gCpAvYAHhC9Zbv0+1WGSS/dMLuMhDZp7K/OxsnWOS6aF5ZqYS+MwRBYKlPXqBOlVFTdfLbj0
BeAfMeBK71KC+AdjyPbu3BdXczI/oZS8TI3Rni0SbBtTzDtAeO9BbZ+UA3fPRf+zWgFtNDcI9Jh8
KJ3aYijwBetHLbmo1N6PM45+OOOsIlbDoqDjHXiN+6LY+e447u1IRA+kkBk+JFG+SFsrI8qHoabk
OMG8xMNZ8Ehn42X01YXbnX3SYq72Y6GsjT3m+8Et6YrR42kQCdD7fkYKXQhxN013bbUDe/l4ware
YUXdAHxxD+lAOoxA4acLMSMF0k0nQ97cciR9JHJ4Er3VTWGcZC1ie1o5mCK9KL4G+I3bkEX0Vcl1
FERMocndIQgROXuqq/yx1/KuS637qmHvajKmtLu+LqObVIo7vG/GvrMx6cCo5/U2HVqQvbnxdrCq
g4MMqo+2bM/SbHmtcz5eQWq+Oi02v8mO0Jwmtzgb1th9IIR8pTJoDr3L/o2RnYVWnF747EQbjEDv
vsEuMxjulAB3G7c0XTHztR6NKAU8/MbGowWQaB3GhviVrejy6Mr4LVjtG7qOnKNvZ+M+tYzgVw90
q9yQoevtjcTQfypoiFjnA3hufS4kP1fVvZZtcCELzgjs+Ht3yL/JmlKDJZOm3QplnHrtQii2a2wk
/h0XvnhbSdRKjctFyo7By8JglHqAghz3WgSYC6PUPRVaGVdo8d8peOhNmvOfUKlNlkQ+2Y9evS1w
zDNcY2BYwUZG1rttJfIZNOVVParT5EixK+gU4u7APYki9anbA20P8G5FmKfMjnaWIWL4WuvxZCQO
XcOvHBLaYUzEWwrtMpAYr7Q4A5Z6p7hpuMRS/O5WKJQ5flHXOJ9r3d36NptZPBtBALLfoqx0ya5r
+pRD0U975oV94/pHi5hXmNq5vEC7TG/s2Dk0dUDhwkJIFMycf8t9m/SC5GqbdXS+VfxQYiyanZ/S
YZKbxcMsY5dHUe6+OVzOuOwVx2g2n+Bd3i8z6/7G4JVUtc2WqKndULXD1rKzn3gZL7lFy5ttEtHg
UYYz2htnxvF4OqZzMW6KtGHYE+50tJyy37YuXkff1uMFS6+zrRbrde76ZMd9zeL+akQsqIOyaI/s
scF0K+zHQRCMHzYUmrAVPRUZMfOOpyikS5ysjcKhiReqNphatsFSQ+YrzOpSJmP5luk4/oiTYYau
2ObvvJv6t76VNb0i6R3Mv7CvWry/cRncLEToBlfDMW/jZeAQX5obohNvLP7LYT93KqMQoeFajY/R
vC+S4Yug/bYMKGkD1gYjLuKSL0BI1U6MtbT7xPzXH0bLuNa4CLYw59WbTrz7fnTyF97AF1wjLBNh
sF60mGgQCvLlLQXs+G0vDm8JtqwuasI9YMFN0M4cTdg5cUoBuKAda3LM77wX7mksMJzZ3a0zMYb6
C8mi3vLfFwKlR2mvhZoZbrlI1jRiLt1bQOsrKw4l6isV6HcQ0ge/E9m5VsNlANyTL/Fjl1G3t0QA
xntNzbRoDhRTfEZNdTcNywXX7qtbWeoOkrX3JqbVNGeWr1ZRPzkmboSpXrCGMYOwWk6vPZjy4Mww
00Dm35Rp/03zQ3dloLdYBnQFoa9Gy33Lje4wsCo5eM6MTKLasLA83q2twsvZYnzI8im/HXvfeA6W
5MYoS+y6SEw4EBtvXxPUIynV+TM8Q+U8VPhuJ94kUMJtA5+sR6bacpgzEjvHT5VG79y5kfST9N5Z
vXh2n7yaVl9wrTV9WjPy6xrHXuP3R8MiQMekqjH3gsZNsu4m6sePsja+UWlB4LbkTf2R61oVJaQ7
6frlBfNTnnJD9Rkndb0XfX4NeRwUsVExO2vUBmPEGEfRUPPU+uOoqOSAU54ySRG69n/ykb67oGoj
qijS5MqTZcJHc5w3CnUGCQ+38Bzo+sIc+ovHpsSnZHzwvKtCr+VL89O49sXka7M603KnLPO2A0a+
iaqh3CA/pM5m0Yg6fhTcVEE9H7yeer2gtJjSic7wkT8GlVL7KLHX46CJk/MoBE81o91hWt1ywXrK
ZVoEFJnIIT6TAVge4sI5YWZOsPX3Ad14zvQtRT3uKb3Ptr4IbqIGmGXndvAGJrp8uoiegUbLreUN
YV6qY7nwqi1wqR5Q96rDUOHfkkQxN1AL7ka7d2iBamDrNquPRhquBGJPKpaDgTaDzM3tvVQMTLqL
12+/WnaJcnYlubntYEXek144oCaCsKEbAJ8nyL5s/TQ2g7DFDHltaroivOEReyBlBNNB0RuiHDF/
kwDIwxbgMk14DfJbjNS9aUpKsfih+PY99GVCFZTocCDgpow9blgjShfFsRRrbXQ1I38Ng8o+5pqC
GGqrFh5XE++zbGzqo9GT1sc5n2xcEgdbDKC0ewEDvBJOfKVjDMrY8X/MamadhWjYu4c56F5bZLpr
L4+N52XE0TM2L4M7/Fam2gURJ+k6NnIqgW4l82phAfP5neyWNnpqPP/BNh0/30dWPSHsDXh7WSzh
i9X9x+DjYQmMHA1iAql66OOA/WzAqNS56B/RCokX1LOTsmQ2MY0oJMiMM8IWNPX4y1lV44/K9b5S
fhG6appPbCsVHIvuu7J0G05j/kQq8QBc93WBdjAN1rIZO30kd738mm2uUyU75UZb+X2/5t6MWS9X
vimfIbieGpASOcT0DXgGOyRush1Zx26MpDbRitPqCed8FRbcB13tosznbxwO6HWx9cZvct7Z0qIq
DOf9zKA5OdiZSa8ib/ujiwSQHWy21NjzqRfLMjgHnYM+hfPfDH18uAxm1XIO7MS5yvuSC0DV/AAb
xHLLLv2tiP8cevHQAAklfJHP6QdTmrkj5Drg+5sv5di+4YzGcTEkpOmKxAdhr8friqdKM44U/iLM
4FeGNU256B58Gh+9UdwuyAaPqpnPvSetmzbysVIVVn8LI/vRqfEB+TXuqZScS9zzLK8AlZucqUkt
7pAJb1P4lJs0napDQMXzSyTNnz6jXMcjIj6btzN19ZQY6ZdagSLkALZDr+9fHR1kjJrlq/QHeWoG
QpkcoSYrCjpbGqBOY5C/QVtmyGdiIssJSiQGui34dTiBGp/loJGqWL9tllywvgza48zzgXQyPZiJ
DbUBV9UD9SLtE4NETQh3sY5WPLf7pnbusYD6Z78f61uprau+zorn0nPVV9s45EjsMqsxVuX7NKgV
syGp8yARv3g8V9sqwzlL3/Fc7pXGNklXzq1LXpcQoOlAgeMULLUC3llQTU/5cenVt0bEhWpv58GX
bxYDU6px9CY/vhnNhpZR6GS7kv0JcR1YU4G1KHzji7WrLfYUkRFbu6VT3ZXMpvqAOAmttKQldAEO
Eqxx/8Afv2Y1UWEzgWRD0owT4JzdR6lrDQY68KFAdP1wyNtoOCATYLyaI+IZxbcjihf8wMcgaD6n
lTdTi7Z9qUdTUoHlM8VgF7NxXbqtT/9FFTl03dZw6Y01chDyhsQXkXT5/MoIAY5GlLxidcxd0zMm
Y2HLbviEHQSoZZRIZj0e6Z+zaTrwdnCgTopKu7Gv58exh2ZAMbLnnhFYkOaCQldvrmDmjrRZ/17o
mMHkRNEBVUnKxADO9W9ktAIqvoynhmGXd9FaoY1xdr3p56ztyE+MDzz/+lCPTX6gtuhR+Sz8syr5
NecO8GZTTjgHgLeOsKBZFaUh0aadIIhDGqWGdFTjkudei7scYgoFoXm1XFyemtu55bLZeE3xYy/+
W2bRKKwiB3Rnv3zB2OdjNdHKnBCwXkRXPhHyAKSNXeuYZNLaxUvbXbkJ8KMBEugXeT3v0CTIfERm
uodYL912qarxZnKpHmXcBMjSlbhUYHPA84irV3jPYWuln0HsN9sGk1dsWTuSNaxwJ0PceFljHeue
N+1gRNXJInK7sXz8Z7u5sloUVpF4+wEk9qPOW/fdakjUjumvuYrv894KaHdoaEds42NjRsBHWJGe
XTSy8yTTHzK7/VZH42/6kj5Nm/crAK9HB1/xVsupfIrbKP6IrOSJ9eAttvT7IisESPi5h1CxdDsv
q19YEvKLNBYoVM7tQEEapbI1sfE+sl9V5bwivNGonEW/lwVEQbC0B0HYvtiktf8ryeKetykSJkIi
i7NppchMM89HwP0IayK/tka2fkTgUHHq/kNUU73DB/VZ5lb/bWrt1WFPtOVUjdYvP41yPryKy0Q6
88fpPhGiYnQKkktMhdFVW2a4ZT3Wd1n20LAF3DYJ6eQqto3Dwq2B668LW8nhA0rUmUKVsBPGTTV0
sGDN6kxLy56yJSpa/p2981iyHLm27L9w3E4DHA416MnVIu4NLTImsBCZ0Fo58PW9kGTzVfE90prz
NpbRSkRFhQDcj9h7bSahubFTfXrXT511R2Ifw8R4JuBOWyfD6TE3GuNJECR3aPkZHSn8jkPr3NZ5
A80eAXWN2DnWL2MHJNtGyYkpHXgxRoZyXXgod8tJgXUBfMPhjg7GDoAoAHFcQE6/dBI9CKQqm7lW
qDjB0PDkPNDJ2yvIlWibWici+yP3ziaZ69pHme325xq1arAWgapOfhs3CULi4aknFQ8FZHwMo77H
tUeSBlJcdR8vjO9oPhDdVC/ILFY1s6VPeswt3KuQxNM+Zc4F2p/EG2E91NqDVj2M4/SesZC+qrjj
0y7K5XAxzen0M6ekZrswvsC9yncGtJfv0bZYcvluSxwQoIGT4dbWsfWLO6xARwftORCYUr7BgEk2
QWEUm9RAarxK0KgXK4J8sacoo9mlrhP9sMIqujBGHB+KajGfBtRoDHMlPoCC1/uBr7X/JgXGPEVN
be8sfC3xuvFaIpe7WHgrE8MNyWHsCottCIKLLfrU+bQpFWUJJjN2A8FUD6jnMS9u6tlofhpmWoC2
a5YeHhZCTIQj9Jus8mi8EX3ueUP1aZrK7Cok22puY8ZyrVIURapdu3GxwK3aVv2C1BNuGDp8SHo3
/HLKuM4piZebKhXuEzY9Q3BYmNY+1aF7TxJYzD3itOrTamKgBi4BSl9+C7iONRsTnJwXEHV/S1Sr
u5gbQ3dTklZcKS3OXVx8dTMcoNYawN6XuP4cm5rTi/P6cZbJK4JBlvCZG22lbx9YBHJ7WiEFq5Hn
jz2kFspXyG8ZhDSI70X1HDLb/yHA4L81INbmUeGYJIElWvm9tE9FPlPERUpz9g/JhITAQW11aeaq
rKi7kB2sIKN3bKYygU8XdBGOWd0OL+1Exgt23+atzvXQ8bZUMWsXEdasPJR6EKVkSCNZTLsbYPtD
xEon8d7dFKjWBubH/MRPheNGD0zT8SpS1ppVPI/rcnCKH3WtGBsOAYFbbRjBSVJl8+Uuh08/a/J7
bHg7Bp/OWIKFZvaFMgrLA/wXJo+K5wegC07bjZH58Xdk6NjjWMM4FAb6are92HY2Ds7cgsBIPoN6
ZecEeKSdXgtEf7eE1XB/tGPMiWhZN0MSZsTeE8JWFllnwd/I7DeQ8qm9NduWjYuen6pQR7vaNepN
h4uPuR83GRactCU8rg/veqd5CYKCo6RhCSy2ZIvEF+hxnbGV6YgUkATdfWoRT9XVBPo4cjAvReCH
5mqcWg2YhDDbIxRqYrsF5EqN9/VsTYSp5ONM8j192KUe512GY3bdQgg9Ko+nLzFjZhngNm9E59YM
YNPgCRkJPqZ0imDoOXV9MRGnnJyU7U8LJhAaPpq0CJGgTGee3NDsn92sMtm/Y4qyud3wVInPpDcP
zWj8AiLRbywR3keD0TDQWwzpRuRB0LRF9d7onlJ9cpbZRO7Sa2Z9+Oi1vEFUKNnKtqXxmJp+QECM
GNofqSinVVa05yqe5FXyhv5EORu+Uet76TGTRctPIMr3RivFTUvc0z4cPapRO49bYx84Y/nssInY
FBDCjrIQR6ZUQNkX2IjbeQSLSxLefILlrs2MskiyMEPYeiMEazEwYh6Ijn4uf1pdL9as0IcDGR+L
FZDppFXb/Zn2fFibmY9mIGDX7XTRDkzx9JwSEQOqfSRgL9DZtKnmeAkYVtGt53rjVyJZY9kRm6HG
D5aGHdBIKKr+sybbGW65Nb56iWPhCmv1mvytCGtcpl+ZyiffvTTI9Uxqd163kamfUMfYpyRtkWn0
cxK9wJDXB+0mWLdK7e17HpBnL1ak4NpNK9bod8jV7XwD7ly0JKiNeLBRIzAuuOtTXECY8dlMJ7SL
zBzEhrX8Ow1yAy6UmE9MqWaKLiH+VaSK31fhRs42sQKC2bCxri0Nkgp5ebruYdL/Kiqz/ximLDoA
8YLSgeT4moxmsg6mJYq1exJ556KMTLGEMY3YEClGTeHNJFwgV9ITC3XAyyuk1sl2NvHVrvh/ccVL
AykJ5c6zUDELVzFpPOo2ViISaE10S4EiOKBH7cuSOZAvRA8mSLCk0WLrHmR6K8x44r1HAHGmuJkN
SjuMUet4nrmucsi8dJzA7U6GGu0fzuwv66oG77Eklvakg5kQTzxJHpFsGXoucp18sjKnmf1gKrPo
3OVd9di0JS2Xp31nxltOOiyb405sHLeYN10IqmTJ0mY8Kuci2tn06Y4DJRVtAlwxq7WoXp32M6v0
eIttHGJWwCuB2BrWnVUmWydBN5Vao/dlJsNw9lk/6xUQPlasY65JbZbv8PUZRNckAksZvhrj1F2a
gGlE2Ht3aCiIdSJblfC9Rkwmqd3Ah/h+Zn8bGgR5onvFUYwYg9VDAi0ncWSJekSPRzLL2yMZMG+0
bA3pGyPjBxVzdTfOqQL7xVEoZxLqiJ4J0geMDfVJLuF8jukQTpqrW0REyKhTXGCBcBSuoMgFveSW
D1gZwbs5eB9WsUMIAqezNx4gr+LydFpvMQGTKxwQrWOazHLXDZlyWxtYzsZixrHGCPzeVihNAIEh
b6Fle2EF0e4DY/Z+BZ6P50SViPMg4xQGIcf4gD4iOh+GKF6mblovekJuDWeMLDRy8QJkDMu8B0Rl
hqGFbDMiZ6Khss+sWfMD7qQKY/nk6k0c9caO2pMaEJnJEthD/IVdEwGpfU19NWorpV1GgfYkghag
bN4gHegWpVCdxHdAUqJ9M/X5R+2X8avj1OLVRCGhiFqe/R/se8mBU068nBWG/8IMl3ZINsM16kLy
eCDG0QmbnTIjZmToOuJgtE6tl5mvkZbRA74qtRLKGCHiMD/8ZsTZnEMzdW4J7PmGP/Ucg8V2MJH9
TAvURuCPnE09ELPbGQ0ZnGYLGWzegl6RGwdVWbUz2Wgh+7DSz5E1JhhRHhTHeqAfPXd9cjMh+nhp
y8JNiGIl/oCOFJuQ136Hyn+sGJsfZ1TfsDWjK8jTM6Om78YK4BP27bdlQm+Nu4rbjZTYfmOg3WNJ
Rnwk2GVFgNi+L7o3ijP3YQYz+u5jqebiW6zzBSlj7nQjitnYeUnwVBVpvVUyCA9FC5fUtlpvWwFv
4EBreUit3jfBOSvMtomdfKawKk7jIH7MufUr5+I6pqMBoQ8aIyXf02T5/S2mrfJcjfbJI5ZuFbjm
cWxxIsWSZDYPbkbQ29e4mOpXd7LPwqIm7DXuh4khxmTlK8eKEMkhOw7WDjlMyIRYRtIHykre0IzC
d21SoCQrRskMArQaTvZoLrZLoz3YPosJv0pvpgXmpnX+MOnosYhmvelKf29kJIutw5b96ipQ8QiS
kbDlD63G+S6N+6tnpLfc6cV3SmrrDw4W9DOtoZOHkZHpEaB/dY8lja9YwtQqmbfDh4PyyBlkWh2D
pNSK3TsF3z7fM1OXEFUyrp0FEzDOp7QIDFoQ3oqVAW3ipbctIn2aTJAjrcLsFJTNr7a0o50T5AIW
lZFZMIhBUkQgaOV0G7tlu8HSF70h2iluHR3hADRGkGzYBhG1EEsvS25BQdPLS27Yl672m62k0ruC
KEyfagnWeU2XwPmb452g7NQ4kVFdYkuoRX0meH4To08V5ZtVYeCtbWJNI01nUtFDgE6966rxWkTh
dq77dVv1SAIrS0/YanP7FI5uU10QNwOJrH2zGdcS4DmDiDG2WsJklvssgrTdMQBIgKK1Hflvew5V
1ldhFgxfsdA0XCS1WfFnxXyeCHjOEU74OWPv+KsSGWicmO6Cnm6YcVfbkds1eOmt6rmGQHKfcHja
71aVl4/+GHfPWCIhkIVDNFuEukh+D6REed7WM4em3o5lVty3g+rFxqyCovj2uzzKliPXic8gJ1V8
lBAIh2OcooPY4YKeg2PRVtLY+uVEV0EPNpDxnuipu5mbcjBXDXAyfztVFUnbDtpODCGxIy1wKb5f
XopWLejrLnXkcdA5jFfiTYviYmmiMNfZ0DGz1I0ZeS8Iw5xvZv0kA7s1YJNvHvXpCckgKw1ADQ6h
6BEhyj9zbibuS8HajXGYkUbuzh1mkyGnI/OdM5XS2zTxYHuYjUgQBhDnucP7DEituFRplj120usf
QRguWB0oPkiqApb8G0XXbZ4dMgCmLfJ2aT1FjcYchzgCU76uyfpaTyEbowOkGdO/Z0TR0VMwpXc2
VgRWgN9iyGsh0IzbG4j/pY3XBcs3bv+QYMDYEvYLUkyMrLJYNJJpYBpYXgP0nZuGGaCBfyWdJpZ6
iq7FCoFkwOfs/R8O0p74koa0NHzFKv+2xqi+uK0ZGYhdhRp3fQih54xb1vpFnPooUFV46V1pMBzl
NZ0t55CCK+SRmyfsBBXzouzkY+1eJgYpSoqpmmw63pR8W4J/kIntphiN0iE2qrAD5Eh/fsijxp1I
X2CitdZmatS3us6xehnYVOFoJl67L2H+Mfbo80zsVQa1e81D5GO8Mjlg95nR5e6a+g1RqRWbAIBz
CCWt2BRxidzB7/MeRVLshM6mGucu/lWR3FRv3M5CtpVH7eg8JWVSMyY1rfgmq3rprGweA0kKX2XZ
ZBvWkBdHa1qQ/umc9+d4Vmm1qejcnNuCBYK4zWJosTA0yM3bEuzXQT1Hg+7t61Gl9gHBq86KNXHh
bXIYLQmRIWYNyXARWAvSp7r2XzusRvU19ByrPMd1WHMzoz7E3VbgDTgjHB3rFQ2VQ9lNwfs2setm
Qkc2N+pA9lqSiUCWqr0Vx0139FPHxqLpFshqZ3sQ5ref267X0/40ibokbRM2r9ZMm/2jq4whQHnU
hDcBZNz4iLxx1o8UACXVeALNMN908ZBTubnowTehyh1IrCjd9E5wZ8r9wI8suWJAIzCvF2bngOxw
uuqmdCfvsxp709xBiYJeMsaNqDZpiSQOjACu/ItTsuLhekWItqY6xQJSJUBPN4ypwx+Rj5IZASRb
8Wces/E+CEgeJbKtSuc1YPfIvSawH6cbhwZ15DhNw3cGJwXR5qVPJIHVle6vwTO1evWaxq0osuqs
vI9qqC/H1GiMZaaNJPM2woZB9+YYtnVBM4uaj7VgaJmEATNmz45lomr1iESREC67da1pXdTgGbY2
5tgCZGpHBPGA6QdGIWSl6DbDSOYxJC7t/rXKCgtwYxxKfWoySEAPlYWSjxuW7SPFoUa9y2iHNcTb
5ExD8FwhfRsPCcCz7AIPH7WKPWkyMkl24VmEiTmrvc5xbK7QWOPWM+FIftt4mvWmNWo25GKMBnKw
Yq8lea6p1LhhXD3eI47WzRYSgH8dQtXqK0PqHg6GCfMQsgNKq58DfO3ybIqkfULKzfKMnyUFjDAc
gwohjAP/fhxmne1d3M9yBWKHgniIoybaM05Kp21nRD0Zk1ZNK4UEv/vQvUeLAF8GESrZhAOSH/RT
3qkJA0Rlft3ZLxVFUnjQhugcBuUuCKWobVy1HXBsDPj/SayiEDe5pCUafhIuiaDkAeHKdUAhN9OP
CI0riK3ISK3fbAZoaAqi0s4umwg2tG5I5R6CjmC7VthAPiWeA0YcLIt/0p+igip63QHo9Csz31pG
OH8BdEb7lUK69jeq096zL/z+UkoTKWWW1WZ9nXrygo48x2m869rS+VA25MytmZDTQ62XmWBYaKW/
+DFpclj71PssJyv+Uu5YIhdWwr5D9qN4l/lvzbd+3Lb70R9h4BCHGme3xGTnoMe06vsLIqfMRSSo
6UFQS0rrgYqcU/Uvi2P4/zMj/7L40v41NHIV9d1H8Ucz3/LxfzPzLZY9IpjwHaOwtU3bwbb8NzOf
5/0VB51BCSQt2iDcfn808zEqRhwtkYz99ln/w8wnnb86vrf8z/GQIRp8vv8gqgtVyZ8MdkBUlavg
2/jL3/9DLFXI5EbhB5MH22FeUOKc3sSWn0pE6uQvRl7cnGRtuN9NEVXemvkH4wwF/XJaxq1m9xxn
XvoiDPs1UoQErmK/QsqSdbplJ9FGXkICtxvddzSWGYMZ0kxxGKEM81JUVRtY6fSHZhW9Yy5zHjxB
th6sXqT76KCt3ozJoqi8x3lsmaN22GrCG+4c+9QOOmTD5cLLMbIJZHiBOAGej9ExHShihdiBbgEA
jwxfak8G08Ei45RMGScKoFzKutlhcJ0enMae4jshSftcC7Jv2PY2ro/pYp4SJPzORBAfyFykx7Hy
iqeU+Iqlz5jv0BqOJ8tH+BVYGXmiCpg1zrjiwjwrex+ccDrZQA1uJNbDg6Oh76DHxAmCkLVcmzi5
PoO+LXbTMnyrm3mkXIjKSxvl+hzmWbTtTLnH3aDuQ5exde3mKCDNTqKPswiX3Nu1lgcAnOjCqR18
arYGqueq9hD4sar3DpNts8zKnNj5kcWiPKRhqG4AatZn+ov2nmbrsWZNdQiCEEZeb0DsQSfOYoKh
Cqkvl8Kx9FfAlp2ZzzRdFfiMk5t1pE+lQj1VnlvcztC+kETA09lbjvDBhgz1a5cZ5F9n6E9WiDNJ
YytFiNKlcgug2Uo/kcRr3nrsvZ4NvJ47d14cK2U635OJg3USHHS75UDDrM4l3z4ghWF+b2JmXtWt
T5e1ILb3FrKPlRaZ4vkx6nOddAeAKSGI0Mo4Mo2HMDak+AZCQ726lmNtuE9fBSayM3MidRlhW74G
Q48BaOagBtiHlbupaqj0HQaRgStoSUv+ze/31lHuvCac4Su0A+rgOjCQeSh9pmG1dtHCCJZP3drO
BX24sIFZAPHxgpGhOt8M88xSfXfs+rAgAFM9irGMt1PsmXu/UVioKkdNF6YC4mz1KbvJue9ZmqZT
s8SesEEH8phpjSwhyfu70RHBQzzbBYRRopj4eoPMVNxWtXXbTzpsCPTMgvLYZdL1GEQnFgooJCTn
IsrNCwnA84trC9e7lriJqkMfhuZN1tjGU+w7Yt7HBcNiai0Wk7ZrKPMBhgzIxNUkfQkcpU4I7YTk
LwX/Zh0yXU9Jps8juzyNlda7IvRykshMJe4lEQEbKaW7N+BB8NqNtYHC2e6o1JKKlIrWwyk8lYCN
bXP02Lo73d5CYJcTppQCLxtVchH9iGzWGIszGZ4KExASfLY2/IogcyvQbTB8PIwdUwROuYvEs2Fa
5FkNy3R+7IwHZZeSQwm9Pm4alBUri2SOo2MP9tFCVP3LnfzgPjSDvNlMVSefENF0VOYQoMxNZJIN
ug3QH5QA5oPmtraXAPgyMEM40lEl0z18Xf3VCxeTl4f8dNV2IrtDdDed+ixBk5nEi4xcty1uaCLj
ylu4DuK+dKS7Y8KDks+OwnZvoIpHvU0VjH9gBFCP95Ei3PMTPXIOh+Z75yWQF2p/LNjpMawwLK9h
shUv489k9NQdD9cECMitA2aZMyO9lGCJemU0iY+8U0oUJDFrKiJto7OFX/GuyxKeOacmIidjdW4y
9hnkzTSkBlRIL02IYceCt/fb3D2S9Qu/Cq5CdkVU7N4YQ40vOmPIwsJ0Ups8tBFy6cgOV7Lu8/sh
bDsy2iluj/g4GvS7hRefPfjiN2D9mte60+hbUYChEqaHfShbCQbSjR8dP9c/Ks+pPz0qRwRctpCH
IdDjz/+8NOGU4Y/f5cwXcoYmDqPu9935X3+1/1leP/Kf7T9/0FIC/eOj2n+URJuP7uNPf7EtOlD4
9/3PZnr42fbZ3z4/lPDlI/9f/+Hf2dNPU/Xzf//lq2QwuHy2EOP3n0qMfwsYwLdR/Iz/+eP/zhcw
7b8Cm1YWFNnfFck/IC6mqf7KqMsD4GL+34jQv/MF7L9SSioDRbev4LWohXH+d4gL/45hGcgYTc/C
pEeZ85+UJOY/ZR35JgwnKQFtK3+hZqsFCfCHymTGWYzje8yPM6HGjBqeBePFLQUL+3J/ehkZsaz8
5CYdjky50qNLG3+Y5+o6+cn7H6o4iuMpLIs/xkj+uTaCbbB8JZRa0qH5Xb7vP38lfRuleYCV9Fil
45FzF1WcVPEPmyr/b+Chf02I/5++aX6G0lJIxCkH/4lzgArMMqIcF2RHLAjCxq3U8kYHjnWwGjie
VcCqPw1Hdvtm2Kxn0Plbp8mS3Uxw2oHxuL/999+6gr7zJ/LC8s0rfg0Up9JG1rzUrX/8NcQmDKjY
9sWhq0GGxBN+p+Dg+WbxOKAm2oIePad9B5iNChZXHPwGtSk9wzj7TBn2porz86QxIaymNnzwI/sj
bCfUZUdgiMRNtbs2HraBn3zQjZgkgDhR+x0gMEE0nUPFqqYb1e2lJ7tDX5MCMzEqr4XzSsKNs50X
O1JP5hM82Kh/7un1sL8JfQ1w+c/YiS8qOfpYa36ZcmT+q7z+czkQOyO59gQBsB0WcgOq98bQBst5
NAB58tTrc+RfQ8MiLA6WufCSx7kA5kM4i7ciJutaDiBhSVn5LCHZTUM2PJqm7s6qFPWdl7NM6CbT
uYvqJrlMTpRi+2NTEv3Ot4qa6TOa5+y1jN2tPSB3tacI+0LJ3L/OL7UzX4rQjbGssW2e8rfRhu0z
jB4hJhbWN9e5OJEP2sFHw5uzTvacpU/s7wK3eh6tSG2x0DDRSrg318kUp2Sbywjvc9uW5Ha39boZ
o2ZrY+Jfs3sKzm6DmY9zAElchaZ/jWfCWXtDZuyGbH5PghBl+1AHBcUm3jgxjtjXZHsqemO6Lzvz
tZQlzOrGAHlUiQtRdd8sx8Kry+5pSRdnVBpCEgbeAEy9StZa8iYnk6n3OfO0PRtQ7+RkEfzxoGS3
1qA9ycOUoivOnTUkRWxVi7yktJpbUqOqDWyMPbbXr8SvrlbOizHbz9NsngpDHS0Zp1tCut8t13hp
ou6NdbRaA7mAUTo5bNmdMT4UOauF0ECAVYrePM8IDimY+b1GbWEcJgOgqa3zGdsnS8y08epL2qWg
Bvv2CZU6RnxbRDeBnJOH0qKI7TLT/yQfRNz5ObJZttIzaRhi9E6uaqKvNpDtLbgHF9E2gqSVw0H8
3oaJT5Zekp34E4e7PnCjYyR47JNZhK9mrYIHC0k9/OvSnj5REcmrlRjRrW80NrQjiZuNFLgFdS74
obmp9B/9IUKOkLG8Qv5iIrJg1Pjp5xP7mkqT75EV1XCHuk6TCYfAtrOz6tSZhEl0LrJiktjHh061
c76h86oPcxunH0Uyzb/QbgUIXGBsTFbxJXvTeTUM1XxgJy7uBj8cj/0cOQ+jDsdL3qr5Eht4JfNU
DJf+NydzFFV5tm3bv2lB5wKN7DyCdjAn21dvarpDNRnTc1XH1h1a8OFiJxPiiXD8IoylJjTGBYaY
Sevi9EX0OFcm0pAa5zqsmYOJmyxCAq4bJVaWXXVftW18911ffRRG92Hr6ha+ALVHtY3QL+6TWrBW
yYe4o9/BPdW+FyNnF7LwbeVHC3pUv6S5Cg6N2etXV5unbpDu3Vy8OsvHV/OQr/ueJiM7V1mSczK1
z5ZJQdZP3gGnyhav68UU9psKYXmvphgsSrss5+Qw1htPvU/uBHRV1d/8SKwNrrwtct5+mymq6oqO
DePAKh7TTZF2zW5hCWbdaaj1Ds8Zoae3AbRTC0EapAD6TZ5JZDbgvJ8CozrLfG8zweakNUuGh59Z
0MEINX18T/HG1Dti4pB2J/LkYSadU/O1sigu4RfHWN4EOaLjcOxJiC1D6xzrGTKtOo+Ru5nL3Vi9
1sMZTTpaGfRKkrwhF0yVZJ0Gfb0fC8Bdabefa4Hlr14xnh0lnEjUFBlf3tBfJAPtJDlJrA9h4qJ7
bNa1/REhOC/76BAaBfBzp3IOLeJDZtqkyHT5WhUFCZwtE8W5p7Ouq0No9YfZeqRGYmsuVu3wC9Yl
MHFYMCGIHcEJOxj9OcRdP6psHcTBXa+aPYkS/j7C2ANuYzPMyNIcTvIu5ysh8Bu9WrWmON4mPkWt
W6LGY1sj3LVo1Co27kM8r75VmVtnuWnmeZ9NTy4HWp/cJpU60+uusuEpi+JPy/vplIJYNARe+wrp
7iaIkmujL6zVHoWu3S26wmztmuIuIntqrmbvopEm6BDdRxlQiS6Y5MrBz00PeW0K88wB8jd81r8s
LvBN//e7HMqejZrUg6IEw/bPd7npmtFg22V6jNE0DWVM6YR6XAXZpuboqBr7pSgAjdil2IbpqUKE
se2U9ybhse9zvadi3LWD4299swyPANezjs17nhfpNSpxqapCbqqQ8KsA6PVoiPLBhAN41xc1eYlC
fWLOv62JUlqVifkW+IvO3UCwL80DbhzUvaoGEN0+J8IjPGzoeaciaJam7fFrwAllKGjF+ACZpLuQ
5cBQbrT0rrTPBFRbQfnSdKpiJjIUP2QrmKsm5WmyoicQzs3OToZXMag1/s1TGkNSb6R8NGc5ke8W
RheE7xdfK3YRLCeCCLcW9hgELukJeujOo0s9oM8mhoNx+ZqJ84R0qX/m7lq6LnT0ZR6YjzwraCsK
3F+I6BoLXPm0fOvuDNq/0QO3By7dwX+AoNCualOT6dtmnAkD4hyOol5EP7pM3GBwX0V+s8nJ91np
yb82LIO9uHo2cAlGPfgXaS1xD/uy/XLkKFaziIMDM5fy2JdVtQkN3N269QmhlQcK1bdh6m7jVP5M
kwm8k+1gpGNcsMAO1mOtsIY5DHoYDx+qgqswGa3nkCu6MdpPEeDoa2uCNvvsHT4F47WaprtDDYnS
ZkM2QcRPinq4ccL8xu7DN4yVxn4gMmCFOQ0fdwsTQXnqsWmWMV1cX9vQy1aeYeM4SdnRGG0Anw7a
/aT4gNJ5cU0eEB81yZbcMO+l6512K6eEvHEDwChDAjCDEwbhiqJ3thaafADWZXCR+5eSQBnPdtb1
uCQNDx9V66rnssk/tWHWO0xG2SaxWoDa/dbzaUHRmnOqELGBgmEy5H4UqEZqEiiL+pi49ZcSqFnT
6T4zja2IKOLYWmGti6yNiLqTyFEycnmdI7NADgutF7nPQyDkPTSYDnOCOGEXuxpYX1TZ8QwAjDCG
Tm58lgPsDh/mhDwLHY+oRLIDEYAvco4ftOVcaA/WYuDC0smrVzTn1nyUfnEM9XcYyZtM6jX7hH1G
ok9vb9ApIPyFSjNv7KE5ekFzoeXZVrjBYsliNIqObvkY0kuUo9qC3WYhiWIbQZl23yzGYGxetqTD
nvLeWLfE1DigrbutB+RlNo8i0/dp7b94IDWwWPpheYeQBwP9Xtk/ifXakbYmxcWzkxWbEEulV2qD
mwr/mRNdFxNG3+ynYaR9mbfGvDHYUxn6ndFHz16zTvubvr5Nq2FXon2Y63fbmz5U9FH13wJrfI+1
AzSNm3x3wiAj8i40n5uu3ggGgoa8Q/uz0RVbWVEdWLKM4XdSMMSMfukZVEC8q7rvmAS4hXKWo0GW
w86rTkhPfm/RfHMLhXwgRnVCtK+c7prnnD9mtwEPBblTrpd7Q1rOVvi8de+Z3rgWXYxsTl2AeIEk
4lY/aBKDWDFzc18BRNIe8BNmCE065MbzcX+CepDGWXFvompkSaVOseFvBPVXQkGfhjy1YPFZ+6yx
XlHS3Vv1l53PeFMWs+RezHwedk4em0A5DLhOvC3cRbInUfOzNOyCDSiAzWLWlh2vIvv5GtGebA8K
Bo1P+mWa7KiUH+wa1lX4SBG2HTwPvFy1Z7oINhR9bz3sqmkATxaiAX0D7wvQhDAEvFM8gRmQkF6P
h8nH/RFLIqCozOV0duTHEDbYAIjJ9I2bYfZOYclLv6+N5sUhBIch3UUm6a1B8JS27ZVt3Ex5g6yk
OcNE47UqNzhSD/OgtnOytRXQktJntdDcMG094e/bOM4Zi8lyelwK7FCOuk3ku2nG6zw3NxAP7pFA
XfzmYyxuQyKJ5vDLLr1dOl5i3W4K7W9sAz8jqQhucMWbRsoVF3Y7Y+XJ+eGtGzB2KGkyf88MBRKf
hf2maqor7octak9jn6cx7ALvHm/SUxzAFJpYL5JyTB9hhKHDZ2Gra0XwM4eBqfJMQB4nwzxRBOm8
fMmb8Fedd5cxjOZTnI2PWmFSDEy01gTN56dqWEQhTwRY/rLkcIeFS/nOXqjQ28SiOZeo73Xn7QnF
4MmmVhhE9jOYOWkSvsguxrzjJJ56Mds6Y1SZ7/9X6yDNcVM3PdZB01xnlEKXTNb+W10jDQ6TZOnF
coFUR2UZ/+k63OVdTPJ5llp3lqfjd0JhvTNg2WSP+rc7//tRgimXUcF/QRyZ4aDdZwNmOa7irjQX
auUfRwlVrUU+FTI8VggF8s3o1vqB3rBj6ml6/M2+OgVLfzJ7mEirxhjuMhPnEd8VqQ+LfIKtCd1N
vvQ5we+Wx1u6n+J3I5T8borE0h8FS6eklp4JH7K86qWPIhyYlqqqU/EgWEwhUNTtt0duw5G7jpEr
ipHs1DatT8Bwot5bl0oVX6ByL54ZdbcYG6Kv1LO9kyWoGeyYffWK4AFxZwO4+gxhuDz3gPcfKvhr
N9gFeH3N/ik1aNHSKm8unpMbcJ7oLeely5wj1e4CaTNVRmJJj69BZDM4mMU9gLf+q0vL4bGw/FeV
SwG0kuO1Um8wdXzAHeFd2sF2tFHpFNnwMTvoelRbJWddwhRyhwCtP21OnmwxozC4wMJl9LDNo4Z2
NzZD7jAZcYp2xYaMyledNdxL1vCWIj/n4QwLn+i3IezfoqkdynWjM3c742UjqH1KfUIMZtNdYSQe
0q0njP/D3pksx41k2/ZXyu4cMsDRODC4k+jZKUiRlChNYCRFoe97fP1boLIySYhUlMLsDcrs1igr
pQQCjTvcz9l7bchHkyF47YvJqT44hVNdJbxO19W0pcumzV02bfPktOHLnvd+/fM+EE91xleEzSER
8rC8n3eMNJjaC3/aRsbThpJGX3dRT5vMZtpuGtPGc5y2oNq0GUWWmD627E+Ra7g7UsDGH8O0edWn
bezv317Kmi/e3ecaoKQESIGTZivN2unPX1QjJQ6FwVHV+MTN4N97pnPX2QnBo7lxgpxGIroGfVqr
1u3vT/tG9e3VaWdDRrEipCOkPp90RQZ8zGRdpUVkfWq2ffX7M71R5Hx5JjnDuTYa0qCoBFrn+90D
tqItQQuw80Yii4NDV6W93ohMMwEtKKQe072kzKnOLuufmconY+8snmYchrp9RgJW8K2e5iMK7A4A
m87bhNNshVo3OSGhiCls8CptG03zmtqJdPxZgf0j7cJ/0CD4zyIx/4vaCAbP+31lw/I+eci+v87D
nP6Lf4OK5QeLCrEwIfQ6+iRg+Clt0FQB8p2nbbDplBpf6r+lDXQYLIcuIqxGCabY5FvxVxsBTLGm
OxK5g0rt35BC/lEbYXpv//no0Dp0plK6A/vMsmhnPH+UXgxcp6ie096aHYMH13wRE8Uk8Z8HPUpM
2g/lR6Y6osJ8E0uflUARgVb++cXNeqOBoL3+8j3/CF0irzBMidzZ1Kc/f/EjUhusGODXeodSdlL/
kSuowA9AkecPQIRBdqrsCvP2gRc6RthYd2gZW9wNYNjT4DaJEPT+/ieBApvdGKkaqkkLx0aXwmfZ
nHU1HNPrcXVHQCByGaswOW12lhi72dLVfpHc9d1k8UrB51H0Aq0EqBUEagAcrlv1highgsL+JINe
E7Ij7lCpguXQQdm870zyoEzN5rMK4YndIbYPmW8ljUl/iQhqvItp/p7DBmseuzwocU8YtGDhGOgp
uT+ezS5IEFW00+qsKi50N+rbpVKT0T5Uik3KUPlkAF79oQPEA7vOi2ReGUnneusgZkU72ay7fj3Y
NvD+NMrgGkAcKsJdoBX2R9Vpabw7nabh9o3s3jvTvM5KtpnZt8iCiSBDG2mPWYvLT8mL0ygW2ndp
w/mj/u47XFLJN2YtDDep1nVS6gXRXrnXLXwXVMCm7Z0UPp9JaZiQ6qxI0FlF3fe4mER2qDK/enpG
M1rEAKo2mp+MpCoCvwDxVbIZStwku1NyAsRWTuWgyzarkQmRg4IipChdwHQVobNQPJ/fY3pN62y1
Jk8IfErU/ETQQEBCbgh8RBI1yD2ld/Q6YZZWk/kF+SDXgDCfjbhCZ99j98KmgTHdQ91vyocR1TWq
bo1giF0EMCs/DwnlztcUb1lHIP0zTqgXjMVlRUM8WDpuCRpXxJ3Yw18dntxAJz0SE5OK4zBA1Y0Q
QjFWrkfqGubjLDnvBs/42pVjC3iiBUFhGGW0CuzUQvRoCe3ztEgjF9JVwqvRbfXHEl/fx0HB/U3B
sktuDR8D07JyaDYBcfXUaDX0UvkYOGpiLPuQejsPBmXKJo07ijKBRsBi3QvrTBg01Nj4Zkl81rpJ
b1I/bQpsOeyEDChTCc7bstfGh6aY6GzYMQmwNxpOOi10GmTdsrvJa4vB4Kgu0k2rHcqtaIVqrzqr
SnmvxzC9YTYD/Oa4lMNwTuELW9a8fl64VlKjNm7GPPbEeTCkkJhLvnLgdEtrgE3SIhOgVJ129M4I
z2ElqOSks4VFz346SUqQZSwxMZ/0frd0Ystndxrbww9qnOM54IoCebyNcnmtgsPJUDnULeVbfLM6
7JMMt47TN2ZLbXMoz+vB9MyrntXbsDB6GjFLLR/skt+bmWQHApzClvk5JzJPht0TkzgoFVjA64Yi
+z1q1OuwEVOH6YS+0QOa7PZEx3Z20WXisSagyipPG9cQFxEyeWTzwLZtVI/e0P+Q+MPwwqjgs8ie
25RkQrE8Xg1uNwQLkzEVRNYKlsd3Ne/RPDkLjxs0mMHpWFebtJQXOYYXoM/xykr6K1m356FECupq
Nxloo4HMpBQXPb9jUYdGtKFBs9AykitLdZP7eQBN6UZ1qk8NKVIZpveeru657MfTLCcXnq0voCED
6dZK6zLtRx0Y/Z2NvEhoXIFt+juELllDQkeJ1d3TSOJtEXTKnuOE5/Q6T0uJLFkH6AQ8yjRubI+6
j2Oi9nfw5Dp40qNUAk3JJHdZbYACGQ6EwoFgx6I801o1Xpmlj+dU+aRmJZlDhbeqR+cqs7tqnQak
+bYJZK2w77+VCSC40M6vtIz9gz+YX6oEEJQa7/EewzXo6miLshV0TJW7yyyNxrPUMPapuCMw6dIP
tN0Iv7OMNPX7yB5VaN5yYH+0JKHtdHKeoG7GOX4G3r66ANWiLaIuCT5rTn7r5uZHp4o3yojXhvpq
s2qMvAD6NdYRDjl6FbnfI8eZQtpItlpS/gOZVBVXSNtu3VK/Mqv0FHXQfdvXp5gK8x/4h6O1BpL6
q6v21J4McqCRK8F66QjBRYUcb3Uzcdalp39KGhQ6ulUtsHeQhwHkMnbtG6UXlPYAQ3oALa+BuixE
Btta7daDhmh/QxFsqer5Dw9y50oawyfAaRuyhiiiaTi1KdECRcj15sTph32l9PoC7+yqcZwrjNtf
uhBixoSeY1o513XxWbOSa3fCFdGop0gG5KelVrzUqqi+H8fgo5WHe2GkysYfHu3yuwZGvajKCweQ
epfmw7ZynezcdvUMp1qIXaNyquJO6bSzMEPGTM195+TuHpgu9jMCxtqHYcCNJ8tAX1qVeqsk/rZq
048NVpdvSCcpi+Wqfp42I0gdtcWQTa/HaC40WkBejE0w08xxwSqcPSfYyI2TUleAzfel9YqvDkRl
aV+xq5QLdOvnuU6GHwJhytIGHphgnanlaSSockrjq67251VkUBqCXYN7KMXjNoJ3c1IKkEET7hRE
WEUUn3fS2w8EhZ6OhnOn9XqxDRCo48D2AB6rQLY3CrvEKzWoy6c6p1CFWKpOz0M32yBri5dMYds+
k7cubtUL+hjnQifKVqr5LQi9cVljRRunmGUP68Q2D9pgCxNoZcdh/6kwcHXxy5VyWXvVTZrXJkr9
Cbed2W58o0AfwBh8NyrOCaaXrzTHT9oWMopnEdpoZhpOlNJMFqZrQiW2rEZc9Wp1aaN0gJ2mKrm+
Y2LVMRk4lOw/O1aIk5MwHzlG/rrU2m0h0mRRBs6WLwqmce9EDXGJde7nwVJBTBXVTke7ctYq1a1D
8gzZFc6q6pWGFRJobBBulyWpqTTkxjOFPzYDfMkYmyYyEt971eovQlfNorNkyucuhHmjyTCmaRKc
eqVhLOmwBd9hI541ZQaPA12pOk4FXsP2VnhaMxkZwTL3ZbKFYODD0ICgCo46FRdiSPgmwcFvSc4Z
u3XhEcVnVJb2yAXurTJJto4uRr7l5i2Rzw1LF/tHMaXqDMTFkmwLpQOq/xaverAFpHQ25CSThhW4
F0vZsxyTX0Q0PImuPCsLsFxpq1y4nrQv+6zpdyhJz5l+08vAzItHxwYG3cfuHrIInLky3UhTLu2q
/IxcYzP6PTgbzwGz6TE3sA6FrdDs+HiVy9Yxyeh0EZUMwGrM9EdVxSuq3KrRniOiZlEESHOZ6azS
kCpGGBGa/CZIuxMttBZGlPJhEcN9qGTRpekll5jUQrEq8453zQQnGqrfB7DEhveITf5chv66S5pT
Kys/p3y+lrrR7tANfx/MZNjWmoEKX/cY9CP8F22fl45/l0IHKlVWMzIHCaDmQlkmAwl5ie/dNxAp
mPbNE7U2oWmCyzitIvuMQKk1DLnV2CXRrfRt83oA3sEyNKvyz3FfYLcXRQ+CD5xP+KRUGb2hUInd
cFMnQXjVlYOfL0kyoPqVeGHNNzrS9a1RUbVdxFkBxMxspRygqilgr7LE/hrKHnFTFnnVclAre1/W
nfIjLOCD7dSKEQ8uGpFfozcdVSChkGiZVmC6ThJWjCx7cIvk20iVAestXNjovbNqvLPTPLmzrZ5t
gK50Xz1hw/wBIf9g1Wr8lMZjf1uQucgGBME1UYDxeK53egIQfygN9BO6NCalRt7Amgg7psaWGBHu
pe1HK6eWxr3nKKzcMRPTG7dGSz8B3wwUOBgr4CFBREdpO+hdDi3IobtrwNXH2ld3pDwqZe2vJbc2
v0hlGjNepD+xwMvJ8w5RsbiOkpoYFWmkrbcp3L64ByyiPiI3RxSDTzj4onkGhjHLLp2IvUainpB4
Gu2H1in3oVMCnG+0OFY+Jg788Q0aCFtsx6bur/NcdW7bGv7jMnBVQCOeHokzqJ1Rv0AOCji1Re0M
LnHEtjp1i2HqgPfql5FXg1OUaCVoK0aeKsE82PQhetWuLx3yElklK8ITyyoiEyxo3J4lFKUr+myu
U2AAVAfmDJZI6co0Fd67jETE5rTW/fGLkbkQjIhRVZ40qDZERqV+czWEGOpWFYtAekqA5PGOo0cH
kYT4N16OodJQt/Z75RrOwIPr68m5mjmQbDrjpLcTxVrnUmkuCcX2vzPSmwaKvSzdZaIWHsjg0g4f
moR5cUlgW7etBy95Gm2UtQvZ9U3zkT2JxUxFCI+7RgIdQXnQukisjAiL0a4gAYceDNCRcFlVUZgj
6jKGj3qDhH3Vpd3A/jQqDQ2RRlY+FI5Jlysqh1DZ56EOvEy4JJdqRQuPME3gPSKDrjAz6FaT+0Rb
IU7duZrlfk06xcFg1ZH9DE8cS1tksMRedsFIhxmOU/AQ+YEIVnbmonOI00gn6rwz2DRkJC/edfgP
kBWHTmauI9G0F4ia0nTlez46IDTLibKpXA24JPa3Zrwjwdu8tsjNUeHMe+xHilanP+n4dlLvFLQh
xSphuXSjEkp3XZDz8JD04B78XEM6oLRo7U88fYIrd2VTPBWBjblSqRL3W0noF2MbBeEPGIRYXM0g
a7/h/M6tlQTr+JUZKqzXKtsbB0KOavAtw4rPXGzaxWMbZ+6Th/KJHrreMe8R+wFxtCDZKF2VSgm6
vxUFiNGk8xA9eX5Q3HtDhE0WfauKDqVw+MJ6kZleWl7IJnjELLJQmjG4Ku22nsI8OlzIaNaqdjnU
VvHZDK2y29gQQe690oycJS0r54z0tKFfAsJDW9iMlvqV848h60bcxQeKJbMqLCUSg9QsW1iWhkDS
smcmGV0oKs3qBht7LNyTDOAlLnUNTPVQeqvf12VeV0YxOU+nQvdlacR0IaFF3fuyUoQ72oZdaFW7
kL+CjaWOllLQ7/jTs5gaMR+SopQUVLNnZ0FqrgkkkuhqSl3Z8BGluQnF7MBZpqO8LL3BaaS0xOqR
ypdUEXW9vhZFj8y8tGnOokFGDeU0kIJwHDeXIz7m24Dtww0JPf3+j69Nn6TLnFM4rMgnie2LWlvM
YiGp6e7vRottHa0gDwBLmE7Fzb8LoG/U9H59UMRLItW1TIqbutRnJWyM5k7TR2q6C3z6AFKkE2qr
j85/f5Y3bqHxXCi3DUuaxMC9vhja0MTotfRzG9vvNimavhvL1dqTAQnkZen62gK2aXT6+5P++rqb
xGaiD7KIVVOxyLw+qQOokw8rHmRBLDtxBoB5/MpAAtYZ9fr3p5q1VXjdUf8Bdyb3k9BQBJCvT2WG
iI9yddoLxUr2ZEUh9SfDqGCaVIajXLVWA8JeT/1qg5nW7v98sJmGSVlWWjZqqGcJ+otXRQuatlb4
NO7UMQ5OQ6enFhIMzQHd1a9vCop5W7V1BrRh8Ga+vsZi7FVRFBVg0TLUNohRv3oOcOff38g3TmLx
v8liyLOz55fisU9qQoB5uH1Ttu6UUr/YVfjnbwazBmV5hMUGXt65W7Cu+mKQeontzTKoeiS1uW+S
EFtNE0QHGm6/1MyZCaWu2hJCjYmhcH5FAaESalr4RKuyC+0WRQBuQQ07gmhsK6+vFQOmIBLRzLr1
B52dW08t6rseDiExzOw3imUkaa0emNJ+fV95hrQydIw6bNW02bMcw7oGJRJUOz55D/aAfrOlD2/Z
j4PlPWmkti8SpTgw00yWitk8yklt3h2+KaYm5eykokm03IQyvMsZrhsDtOeFAZ3uVAjXP+3DSlyV
lR2tRVY76PEhezh5PJ7lvi/2uh7LU9tgCxDIovuIyJGKvUhQN7DE6jYFdMoDI3rWR3we0ZZQddou
XDdCrtdvO2yCYDArRrQjjHZluV66T7oSq5heuzkhzwbpHb9/9X+drpAUCCEmcy3O0OdGx4tRbLLS
EVgG210KXW2bFpmz0UyVBBv+9s+h/Efdwf+s9fffllNqiBc3fXIp/eU+mmxQ//s/12Xwr/P7NOLN
fXq2Nv3Mkv53A9DWPkzjlB6byufwZx7pzw6gdD6YQme2kIal/mwN/mUkcj4wIdJaYHXAf6UyN/7d
ATQ/0CSblieWajuMNtP4kw7g7PWYwqD5VabN5IgviQXJ6xcyp7ArsHv2a61szSsE8MVZbWnU/qsw
6TYv7sobi4LZy//zXDbeKApqNDXn82PQAx0juKFfSwCntCyU9GLMsTW6bY5oIxTagU/LW9cmIWVq
TA700uevvuxJCEllTsk1q+AAd6zUk4Rvy4QOPXCq2ST0fGlSYlJn2YMHSswWBUaAVUAgN10bjutc
akpVPjTu0NzITmhIt0GMXUxpJEiM4G7L9e/v61snxzUvJzfaZESaPUOaMU41FEq/ZteQ7nQ5gS7g
ZKUowgKQ+KZWXaoitE/g7IePvz/17MP6fN1YvlSUyppQufDXr4/wNJg4UvRrmlLJhbCSaKfnTXDg
861N3dYXa+XpNPRJAZ2DBkHI/GzDejGJyXiIzSGre1SOiI6ztm7O7S4Ltzls3utyeqW8IAVaDvUj
urQq9KVoy4bLMWyb9sB8+sYV0xaeWAVTuK89X3O6tVGHfYIKFvRUtFJAYy47P8sufn9fnw8zv+Lp
+44vV8NZ58yWfh5MLJoYPFNhd+O4SbRIOx+LGLpPaCjDN8RwCUllHb21DWQlSG6sVr0bzY4JIf/9
T5m+n/NfYvA7mHWQqIFUeP2Iial18IXwS5ymsnZUe73PRt0ZZ0rTe49B1/pk9Ajn0+9P+tZdZoHD
pMQjl85cUGTbBeYYmv1r1Q15uA7Lh8Hxtn9+Eh6gbk4myl9P4uCWjqiitmva7O4imtxozEdHvDDI
eSxmf5X5lYn+9f0r6QH5XTS9MLrjn+H8CZe1a8UHdiVv3DD2c6wGWXhOsoX5Kgg6rNUSBbHuo8hd
QTvMl8BPnQMz+Bvvgs5aAo4FWzrJemt2LTJu2fC53bqubH2taV475Z4F2e3AZnBl9mB7LFIdD7yB
b8zjuuBDp6Fb0JhrZtcGwhbee1lxBzso1Qa+bGDmzDkqQbsH5vHndfPsbedNwLjLoONZWdNM9GKm
iYvcwAo4tusmoK68cNJAv7ftzCD8ZCwhz2r4MNJtr7VU8hUKVOSyyiF8Avle7X0tdMlAiEAdndiZ
FvkH3tc37gMSUURBEwgFoOZsJI4hYBuKnCQUmbV2mnROutGyxjntDOEfeNBvzD88SHZ+moMOhmlo
9qTrViVlte+GtW3BQdbzLd+Xm0BpTzXVO4d27C/MUK6T3D+LFLf40zmWSpJksSuYYXVVt2cX2jau
Nmg2MTWdNL3lKNxkndnGoWLSL8sRsHoQFnifJukRVPLXjxrZSEmmWF6vR2iOywzGxQLlBHX/0eu2
uq2sfz/bYA7ngK/eLXbwAIMoKll4pRmpr08IzWAciZnOcGxIvV7GfQzjgSxBtAeVX7v60rd98T2n
CksPJ+rJUtdiGaCnziWie6tT4aN6FW/jRtAw806F2oCj6AurOQc6IKgk1W326Hp0iFeNTWd0E8d0
IxdJVEFsCoFvGevaRIuyBHGkwPoPsFsuJOCGYOOmaBu2Rgg3iXwNxMhUoBP9yseZEC4laLvPMrRp
0Me2698lTayJpQj4GK8IUSF3s46xVi0rTW+0dQgNVNyi/u0dIgJMO1zJFLL8ympF6F/CZMmGszHN
LPuyIJFbXw/EpbQLqBb+I1oLWMv2gMCEpumQ7VKjpSmEXL25rnotvI5slyBmgaMYjoUineQ6bcOg
ItWDkl0O8cUwvVVht0wROYUaj5R1ot0XdWV56bKhwb+3y4DYuJF4GxwSOnVju7GK+9gFC0LgSJCS
fS05UeYX9IRcU4b3bk0legrMHJ7IzwpJa1fj6gn0n8ALwKSr7hTPwEdC6yA4DxsHhF3CszbXytQT
hE9PUXYR2ZGBmAF5kPFRNCTDnhXo5bNzU+YjoZCWPRBnhH8IrvLHjHalumpasyRI2WlFi70wzDHh
NXw4VtLMNbJzGPnRCd7NSj0RrpJ+s/R6BIUSRHgv8rR0HrwMvOCJBo6D7KgxCTZgWEnsoj6CNVqn
5VjXePHQLUk3XOOZDO1PrVO04amshXJlKxEV1szNWEtBeoTvbdOnQ6ZRsuZYRlqtRoverpp2U5dF
QIfE9pz73MLTsi37Gh+SEtvUJVqrDpTTNiqgZ+PqbOplWmsuuLV2cM/wJZHbVBAVe0oCDtlcqHsM
wlmAZGdnsNtU+rJMO82qJ+PhEkqPXp4qoqDtqXM3b6D+99mpnTaQd/QxKmtgs0azT9hDGyuPSA2P
7qaSf4lAXRJXE3u+uk69XuyD1g3O+5iiE06lJv3BGmD4wmTnp9vA9Kuv3pDCLAGthtqnFo1uTSEC
hbctE5vyie5nwWNNvR2HSjrU92ASTWDp0+J64Y4JXQNmABrXEPSuAR1zjD4vQnQbBG+GO4LNi42J
csO67nVF0YkCsMNhRXXCtdblJJm5HPuRBJCFITL4sLXeGBsHOBuA8tysat4ItaqapWrDWFuppFmi
MaPD3yBRUGP7JLPRWy9VJgUS3ERcKB/rAWrgo/QKRCZklcOydqwmv82tzOrvfC+trvoWIgGiKn2a
K3ydbk+SuwjwFJM3ncHn+w5IbyYuouRN9URvGpOUPqzzNUkttfsFnjXhQCxsYnuDEF38LFn/X1nh
f9CWvviG/FJXOL1P7oPHV1WF5//ip65YkdYHcMJUdliUPxcQONjPugKYog/sQ4lFYcfEN5yV2j/S
Ypuag4EHdKpgo/6cKot/aYs1+WGqTFk2m2bBS2o7f1JZ0HT91feOuiQFLg1QLIaWqfb0vKt7sZYS
NV0hKCBYETWVlA4L3BdpMIZOB5tqHlCFLIUxX5mO9inT1KhZEEdWtKsRkwOpAOpQYNNQW1J+kqTK
e2r5GiKFxh/dizT25XmNlDhZJehMiGvW7XrZWDGRckQOAOVu2uE2dRxyTt28QJKHVyP6kteSJBF2
0qe+6yefCOPW82VRS3htFsbLcNmRo2GgOzFwScduP6SoB2QAOJhOkbsIPFPHuDRZc1Pd0M9j0P13
BAY4qFCw5ixUoU+yjCxFLxe1hCAqVuOE28KstMuqUxNnR+O3/2zZKIaXPjBvpFWR2hCpWXT49APy
kVEnKSCoAHj3K+KA+idPc2jYBeRt3AKOVHe0meNkqZJgfcL/TZqNSAftixcV4kECxyELC23BPWDV
qSgsIg8lqGeKYF03og/X2tion4dGMb5EVZAEu26MnAcZFMUZ4bqmXFOdUfIl8SqFgd6YPueqGW3l
RmPRoCyDzIruKEsZHQ38QSPIoPF5OJVuh3c5cVuQ4n0KmCCviWvAwTth1WWNGXpJqRiYdx+24JQC
0jU33tja61Iv5X2mCKJZEiWo7yi8+o+uy/uJ0xWVl0BpSHgCnkJ95Y9O/U0rkNMvRjaNvDvUfMbz
tovCOwWVOzi6lm9UoEVhs/Sz2oTb3irBt9JQ8DAqiVkZSzgt+lNbNPQxYA0Cr2JTEW6qysQDLCDV
rcmTh3RnDPSle6Iu041RR4lYlIqDTa6lae1voEEZV1al96Cya787NQajqz1OMPb5ga3I69X+NHoc
m34InVV2IiZ9z9erxTCrLJXjBhtTQKoIeIgLBrbY1I4ZHjjVa7E7p2J4qpMFwaIlaOE9eX2quAli
r0QstcnN4lKRZEnQ+VbQaZfKugIOu6qLoD3P+cdLLVS7n7WO/x/ze/tU1k359K8LzMn/2jTp9/sa
4NN/AYdqqqv+3T/9ZaIH2ZK+muanv/6Xe0Q3PjBPU8EHgimZVXgN/ioe6x9MqkPAqQxqmz/Lyv/G
UPFHoKu0abcBu/KZDvXvOd78wGxM3J1hqjQveWH+ZI5/XXVQOPbU76GC/PqFqeF9QN50vEs1JZQb
SrskLLMe/mgb+M/Rp5Hx4ruhSYK1KCV4l66DALgDPb8pwzI+sMV977dP//7F0aMWho3bavY+KnHa
yibkm+Ia+e7FA3yj1v3e0adv4ouje6jaLRM45T53ASLUSnBRNKU8MF7fOzif7pcH9xN8ilLtzb1Z
Obf0D26ZOeSRN31W+EBVaAWFIYx94vvbHjR2Fx2qJL73s2fTy4gQJoK3aMCcUW9Ml3VylGBC/v0N
n1Us/v22CGe+q84sJ5StYuwHPOZf/MhpTku1Tr+hnZCbjDbLOs4QNSZpJXZBMbAbzazwQLn27Suj
Ovr6gRBzQq/ElMa+BCazdEMTx7Z4/P2FvXfsWdUrcZ28cnseiElIDIrObpGp8lB38L2DzwawiiEp
t8xO39dqigBw9PbplAhz3C+fjV+JB9jutVjszcF6zIsREoj+dNyhp+t5MbxqraQB7KYCDy9PcjS7
i7wT4qiZgXLq64NnbMuHgLTkfQ3AZpNpirpDiHkINPPeLZ8NXhQIsUfvQOwdIEBa5135pX3kDZ+N
3XzISiBWdnKZJMj+excmgiC++UD58b0fPhu+ph5baq0D8AS3TXVGmFl12VCy8Y779ew6Xj1TUy/a
VralfxkOtU9VaZALQtpuf//CzAq7f08P81qiQp62KcvYu0zN8EYA61gFXUJqZ0ZI10JT0nbTKZWG
kwffWRsik3aQNK7RSfTX0EVbAtByYR55pbMhjXACXjoxk3tXC7cw0+0d6RLJye+v9J3HNJfhseFR
ARz4xb6O3Wu3pdpkje5xH81fxGqe8MYsrHN7bxYoo80ifyDH5QAC4b0fPv37F2MasGdNkKCd7wNa
gLdGRPxWH7kHnv97B5+NaXSTmqkkfb6HaAV5zMCguYIXj0XhuLsuXv/4Qu9oEyZJvpdEb5D91PhL
q/X1m+OOPhvYFBStvOndbJ/S+AUlYnQXZq8Pd78/+jQf/1OX/mdozAa23vWASZxK7rs2h8ns6XCY
m9Q8NcvEX/3+FO/c/jlTS3cLYrKJ191bnbl2qZKCDDvy0crZx5cIFRcwtWHtG8vxt2DZ82UlSLg7
7pfPxipMP1HoGtVCUowuQLacF150gJz63k2ZfXzTqY0/Uk7bi7BA26yYzfCldPPiuPlaTo/7xXjC
yRoXZaHJvU76E7v3vj4kOHjnhZHTBb04MtlTKT66Qe4DA5qmGznWZ9HGBJMFjXZgvD4rJt54KeVs
wFqKnbto6Ox9IpExxI5WnRYe5s5a1kvdDgJr1Ste+jnISHkdix9j6OnbojfH20Gn6qAOubatvZwq
Z9im1qkWEA7Vu2j/0WhHV15VPQDXaikKZZ+IJD6xQUXj8DTqk7JIhHPaB+LzUe/PvGlJbA2xWrWq
7TvJFskkoXkTZGW4PurocjbtqBK8UEE0574WI8DYCOogWbzuAX3tey/obNoBw07uuxiplDfhIwh3
MMLi6rgfPptz2k6PIYIWzl4q3Rfdoto9pt+POvQcoBOnaUK8TebsG1WAx1TzvSud4/akvxBOIPMY
fthzcM+UZ9ZZpyUHvn7TbPXG+z4Xm7uNLeyag+4Ji1c/mjmMf08lEYbnC1+wy4p7evnm0qb4eUAK
/s4otmbTj16T0+RFudwb0FPO8RVFpzhUCZire3N13KOYTv1iogCM3ZoF7r59xrBa5E58Idv4uD2X
NZuEyIY0Iz8unT296/AG8E5x17hle9wewJpNP4lwWaLrfBPtqDgl+Psb/sIDT/q9+z4bszq5BUbs
JVjGtDj4aOoKgRq+Is4IfmoPfLS0984xG7mRnzd2Our2vo1i+TUaTNypFowkn17vDalm2ZW0S6DB
SePaa1/Lx20UuLi1sxTbc5hrlxjuMM5k0lr3eZg+Hvc6zAa9SZ818XLV3MOfUFGwR1vNyr8cdWxz
tnuIAssqTTpXe8R+O1vF4JqHQXnc6s6cLTGo8tu6K4mIb6JSbIxMDTekwR5Yfr0zy5qzcThqnT90
KpEfdYhxHqKX8wU8tHvcRDsXBeqtlis4t8S+mXib0eC1CyVT/wICvUtNfe+3zwZhiuFJEi5p7b0o
rk8gkd7GTtEc9/kxZ2Mw9BojKk0OTm7oJ0ynBOeU5pGvy2wQorQNO4AZYg8a8QybyCoND8GwZvym
v9fTc2ZMizbKybzC2odGF5+Vduc9GI30ry3XKJdhE0rkQ5ZTfzJiHGE2kPPrbJSPRHkmN8Ty1EvN
6u0vfjEU1pGv72zc2VHT9zpczz0uJ7x6Lc6Fq6DFyn7U0Jvra1VvcJyEuBQCQKwtH92H0WoOWQre
ecGM2cjTishGmmTFwAvpS3RV6S/ob/fH3ZhJXf3y++TCIFEUWxL/RZf1wobvkXlGddwHypiNa41M
Xctjp79PUuOaftnW9/7Mz/L3GzZXaytWjlqj5tAshM+1aoHC6Y90hP8ceTagI6OwvNHSYkDq8cMY
jLA+D7m13nuUs+GcjLRvazmMe0VRH9JSkB6LvWJ13Ds4G8+RXYZqOYh4D60HVUwoiHez6V4ed/TZ
57QivivWddvduz1Be8oUlR0P2nDkb58NT9lYyNwCUum0XDpg0iODKCP7UCdiepffWFjOLXgqtlm4
tapNXLr6NOLcXXe0pj8V0sh2uNNp3BKIflztaWpSvRxPHYGDRi+lDdki9c4y4SV05OPqyKPPRqtj
Z0ocm0kEo4X1vOLWN8Rf7Y56wnM3X+MhoEgrChRNmMsT4Rj+piG66ripQJ+tg/22Ica0c4mkd+Nq
m8DYVT1NPXBb3nvAsyGL01qzwrxx95I0KyLphri5MJsuNhYZhDSESkQ3TAstqMzH3avZQFbNsWt0
d+BqLDaFi0aAA/aHHILMccefjWVnKNwc8X+4rxuFcC6A54OnaOvjDj4byooGzM0gR2w/eDmpHrU/
LFtkAgdeo/e6UPpsLBPGQzhNplB0QQ036SiC5YhIY5tUqjtF39anuLIHltwkC2SlYzzVmcaq76hr
mwtLSxcYDJbrcA+xdkEG5k53yo/HHXo2sqOiUAu1r6M9+phV4xtPvVt9Oe7Qs2GdKGTCdlo17g1k
alMM+LJp0L0dd/DZRxjITW9oSRXusfKC2iDNfNmJAwPvnQ+amI1qwaMTIPXdj/i0visxu7esAD16
3A+fjepe9m3Ot6zfy66tFqwhP8LFtY8bYXP3NxN+2qtZGNL79pNyQXPf/FoP5iE31Js3BhmO8/oz
ENRtWzue6Z/Bbv9odXeRrd8ecVf+H2dnthwpkiXQL8KM3eGVIHbtUipT+YKppExwwAFnh6+fE23z
0jGVVTZ6bKtOKUQ47tfvcg4/+WoZ0hubrIsx5ecEBNloDW+B8a/Qxz996qt1WBeetSSeUZz13D6H
WfLpjslXNh0+9tUqLCiFAuEig9DkIM56gpW9ziA5fe2hXK1DZc+CBrqmPK+Gdm5nUeOEANoVf+2n
Xy1Eh8kcwuRQnv1c3NHYfmmve/vaj746SGCZOapchTyrsP8L1dS31XL/Jcnypy/z6gxpxrxB+CDl
mUf/IAy6lIXC5vC1z311hqhc1m7CeNs5Bc8QYUxAkgDJ62s//OoEydzcEgYMlZObGz8LhIuRm7X2
1z75dR0m7ZWxwEg0Ts4iv9t0n7vl8C9H3x+e+HUZRmKoKlKqqae+7fLbuZJHrRz/4UsP5Xq4uzMW
cI7BmJ0p0t6ZeHKjnEmbLz6Uq7cT7M+FSdCkZ2BJczw0lRlV6M6+9smvXk6nSt3UHxzrVFoy2Yq+
JE2vqq/ElQzbX72blTMh1Gn89KxKBvNqOwngsZbPX/vkV2/nSpmXbsaVpvzM7+FYrmus4Kp+5Qji
o1+9oAvExnLIrODUM0l1q6ZqONAZ+28To39ajNdvaLa4Oi/QLbQuVNw696iaAo382oZ7TQGn+84q
poWf3l1sfp21xrMGMvKlx35dvlhS0UFpxvlmXEwyDOL8vNCkvvbUr0fHOjhngCznABugk90lhvPT
8Hv9tdV4XcIIeqvUgbmIk5/lz0n9H7c6E3T//Fgu78v/ucb6TE79d0wRkOpvV/S3J0PULpQxJzs1
0sMc0jhfyvnzK65eVd1YRjFnpn/q58GKLW1DY5rb8PWf/4BLb//f/gVXLyv8Vw0NE9JEKzpb/HRh
WDzTSWNiPZSI1DLmKnwHAuSok+LBreBPsbSW5yVD6NRPXvrZd3osdy4CoTgpS4diYjc9CTsx710d
iJ10E/ObpcJiP/priCiJumaYmRXTKJ37tRP7OhHuZaPljrqgN8BRzR1MGue2Y4JLfnHtX205holl
3Eh87+ROyQ9t1M9WV38tILg2dKJFd8ngIN42Sms5rQGTbakfVv/yXv1pdV7tN1UQkvag/HzSPp7i
SIGY3tB7bz1Zcqy+FhhcDxD3F3wHSjLvNPTp8gbJbtmKMuv+5Zz62yyCD5Xhv9+v2sRJVakQCYuj
wqf/zK6CXmfITg8hKgWzaZmfg3fzb+3tl/f2b97n67p4VzAzVq/aO02MtcQ1X8o+g+IXzyNTiBVh
ysc/v3b/GeP8u190tXFQQy36fKIHAJq4NT7XLi2umwZ5HDDUVm3wkoG3xT39nCpccTHFTzxEJWN1
fINd2+I0X9PiDPHUPV7IS9+lN6cvRbGEj7UBMTxyAc7xPirzzhnX6RTMYHUvQe1jYJbZfU7/8j4v
u+mF4TJxHKo26yIzrfyzmNW3NXdT6PY1+YExXVBWB9Rr9uGCu0uDxfhWkkq4qbHMTBHTq0jwStl9
x4b3b4SMP2xJ18WhCm1nKXWy4iqtLAZiLkwO6Rz/+cn/6Ru+3u/asZWdX/innLd674IJ3XnKrbeq
aJunTi75vwSef9/ax9K92jXwr+S6ChuOBpRRyO0VLknub6kVTcEFmN2X+Cl1pz8Yh7swBbNflk2O
1VILs6+tbPZdtgRfyZP8X45K7mqrSGVmnbp6/exoU40SxaP95yf6h6/rWvZs6BrdrdvaJ3fwf17k
l13/L/v6H74r9+oROkZagEYkeDcNzNFjJRGQmZMHs9cN4IeG67/sk3/6C66ivqJQvrQSbfNVMbNP
CndfCev/R1r439oF6+Dqh/tdCiK3ENaJd0n8btAR7NquMP/654d/STH83T5ytcUPAyhI+pvcEzKs
8FWY/Xxycixwbo4urEvTiwY0WHDaooX/59/4h4flXd0EW3Nc/MvI7CkvXPPkslTjgEnpr12prqt2
FgXGbO2Ve9Kh255kVVkwma3w+Uuf/bput4B/NBegcqdqnasK1RsRSToF9rd//vEwXy/f6t98H9e1
u7XpmhKMqHmqTT9LIXHn68KyrWkycBEwZ0FqPq3T6HefDHzVCKfzNZ9xUdtwHcmKS8hECWzugvOg
iXAiVLn/kIZEXSVAdmuAKtsz22LDUa+7xSo2hnBK97X/zysY9fOSmsDSdYh+1eyCYb3L/cJLP8CO
FaSm5nSkazBqVpVXd7acym27hPY+XVyPUSqz5rCYx0Ee1MQY1jZzQutHn+h274btDQjoXEZptSSI
9yrPxFGVeTFjeSV3yIwDOIQcD87VCLwbJheHR0uaiRubq8TEOiRFtpOh9TuVxvqZXIyPjIvnkTbD
/nsi5oShwtJ/U6gO7nVWmThf/XU3rYnKsUItoKrL2Ycq3YZt/0Mx2Gnss9orgeYjDgfi3RH9KRa5
zI0I65K+D2XRxt2Fi60Ahm9gmI5B3A6e4q7r6BtJ592nrIHpFn753KAvvQn5GxTybnR8ZWclsW8U
+YZ5PfUo2pnJBrvVAhdBvj6Y0vTHu5AJzJoR/Mq7L700oYYi5KEE93ZJFsMfKNYy6Q5rAXv12cAv
W+MKCX8AWAJ0LFLfjlH7fWN4yPzAuPDbX4r6dGkNefVwmtYRmjcTd8tK6BHOpRerhnFwBrCHXR6k
He4uaSTyIATewnbsmtemK+0AnUc2y3ObhfZwwMtlm/ehQbPyPsNjPB3yNpmdbzQzo7RFP82/p09+
niFvu1WxGYWvDnT0Wke+ABqjooqOgPrYTGlgRM1E9qePpPCM/DVJg8k+iw4ucwb+X9N6vUG+GVQ3
Fk6XGvI9JPK1Tc0HqVLT3ZR+Ze+StFZ4fkEKD0bcd9NFQluUMruv5gt/l/V+Uy6QYgen6W6mWjRY
fjuYAx6XkiqukMI3jxcejsl4uhYmOE2byXfQ1SCa40at5ARQRxg1rdSwioNbTyc6e8UP4Jv3dWCt
vR8lRI7mpspAoBR8El2Cg8mFvVZQ1KfCPfluNZQ7hLkT7kgUDs77CNllfaCRMZB76Suj+WGPGGGs
G6d27AngPNjvMUKBOVY3tm2Wzs28NI38YGLFogIuqYHdAKCovMeyzmH3L3wZ3i6TXuXvnK4Ng8OE
sxefO57RYIgas0TJPnZLGNwmlQjTN+FCFdglq+dU9wGFmQAbZk2DaTTNYAgek9EXzq4AJTbtMtgw
8hf49i7PIy5nY3rfOCzEPf1bo3+q6yZvSAgqBk93TToMOWo2CFQPRTCk27w1kimJdKrHC+x1mvzv
VJad5k0vXtE8Bq7yiFjMgNfTHazGOayVK+bfuY1T5LEwJ6lvKpfO16OjOpasleV5duz9rOl/UezJ
ndvAzIv+rWjDOTgwNCiNb6lyGwLIGqlNcOnmQpsaiKlJXvlX1fDQaG81RTQ5RlDdSWF2A1z+xR+2
LjWr6qUU7jzcCot1fRaDMsRW2/7SfPctriLcNMuMdTwoM9w3xRDq29VJ++wQ5rnSP8w1sNXt4jYd
88djq80BArLfO/5RgIisPtskR062qa3J3udW6dWHclZLem6qGnm5n4VE7hGGnnI9zqEap3RTIGaW
cW/O9CxGzWAZ4/dq9et+1wy6cW6ArtPrhtKmTi4C47ZMvtPm4hfflF8xWxlV1ZS4uJTLVSd3JXuF
Os78Tfljm/V1vaUfpPOOeZVAd66SpWM+nGaenWwzD5HsxP8/rta1TrZ4NQP9yNh3h9gvtwq7PhDG
LJOKPUDU5cEMczlXuzUMuupmKfli7gykHcBK0mJQ/p6DSMw3Vihlf5xqBOG/REFC4mDXjQ38GZNC
GnWt37Zx0xWl9bm2ozHslRX2M2qVVjAXj/TTiNPOkgZj4KrWw3tti9l8AM0OwyNip5GpwT0Gcjhp
KtCDP7syzGn8Wq2aA4phBYmR0ZeT8SS0ZQ2nSvvZvHdVKYIbKGNj8IFrw7K+9YVtVDtmJfrkh2O1
k32rhKvpXspZpL9H2xjFMUP2rs2ITjPL/cs17b49OKtrmOeuGmcw4IzR6F9iHMcli5zRdtrvwpad
tcM95My3BUbA+WbSDpcjXOFpULwP/ZCEd4FVdtnbzIuA7RgiTZd8C5jMMnZ5Mtn+zhYImm+kUyuU
5c5ieVmsbNc5l70xGfuiHbTH9KL25Du5IxgYkTWN2BZiuuFC8iwmh4n5sWYDAlR+kSqK+PJydGBx
8IAt6Kcqu4UZb9NdU9xI21ovxVycpuPnqnRXvOeMEvXv/UrzENezJV++BXVQZC9OzTz6r6GUDoZv
0M7+4O186ZBP2sJasYIb+lZV+2jnhtllB2WaGVj82u57fRgy1DLpoQkvlBlVThXHg4RbliCprENF
Vbek92eOcK1LDwZMJulkA07SGOONHWjwZVWYuILTNkm6po38tm89ayvDxQ+6OHPo/HT3YgCc99ZJ
c5q9/bRqKUfE0mYrf+aDp3sM9gPj8Vu1JCbe62Cp0hGuXGUZwRj1lpz3SRnUXbFPHN9PrVgCpjCq
E+n5wXm0R8j008aZQ2g6uaqGBkpLYWXyVIPbxaXtSqvE71kGkyhO2MSa1Y8BmleC8YFwqMx9Xhn0
zDNK7+TeEerAUhyEUVnjb2ilvtgDjzCafUbqKYg9iHfTphMqJ2CaZZd5EhKWSBAGL2r0q62fj+uy
L30g+G+4HapuOw+B+ztfRWX9Emp0ikMDSYEH6Np4DmT1YBuzZ0Z+YeXunmaTNDgDMjHnA5SVYF4O
3mo5p6DJLurVCdfELmmN0UT2UaTrFns9SpR9as+FcYOEbbQ+AmWbB4i1br4PPM7vbVrJzhs34bgW
6a3MTMvGqr7MGIDI0tmwkfSUPKQqrYJnS42jfu+Y8zkaQ1tt02nwNzBczPA0yrTfh4RR7c+ByTHr
xJ/sdMGxLcJJh1EGKAnXAUCGEMRRYGLFZjypZdeQOYyecO7mR0CSYUUDROVNbrVfit62n6zVn1NI
58LU80n5NWYMw+o86+x6tk24xqtrMYktGJvK/koNR7eHQIoTdJL6mNmg+dlhw/ptYuxiOOsOy0mc
i8UOjqAnGXKswq4yusggC4cDYEmSeYvn3shORNa+86NvObnu8xrWwlPSrCZYoz5gAfpzcSls9LnX
q/3cGppPAvdnHQ58fwxzrL7XndxOyU+KThyGebIe0tqbfgsUtgOQkbEamwfHT6rhRjTZkt87i5F7
98tMcvd5cZZmOTBdpSSdkWXmOWdROsuyq5Oiq39BMzG8XZn2ZvBGE+cwPXtDqILnJFVt8pHzWYl3
CiHW7GfSCwNIGvbazL9fVZjXeIXKsjf5y0zAOJlZyrN0OhfvnN9242xtyNjKhXleV6THgPz2jtEC
HSi8vY3c28UoOvaKucjvE39I8QbVpbnXPmgOGaq2lxdLtd2+wDbTo7XBBN8azwMu2WbaUphIvOZQ
0uO6BwLDUd2LBNn2BvOA4RCcrZ74TKopcCAzM/Zl3tHL48mjPa/QvexpnPfAh/JnkdOxTagvuMft
6rx2JWZ7czDVrRu0Fc2kRR4ofWcnRVlb0eAvg8/5bLS4biPfSPP1VoGfGoBlNQs9Wy3HhbMpvWx4
7Dgg2P70NDPlD89MVjGt8XPz6SWL8eivLrd3ZYruXBGm9ys7mt2u5OtcI31h1VpIL/LGn45dQBAd
mXi/zDur1wHF2CT0wvQG8HLlEjKMNe4ifnB5KGZe4pdMNOGEOy20Gv0w1cki4nIoS/ORQEGa2xUL
Q5/uDGX6Ap8u0QpaNX8IHtsQgOO+G0Ry4wZ9R9HagwWVO8xQ0JNahGrfArWx7lfCQLVtbNZVvW1N
9C76OHo1MDUi6kt+L7Pw+jBSo8ff3ZT34q/Jyu3Xib6BX1xO2cwQb6naj6CRAL1q3Nb7XPwQKTGl
RCzopo0Mrw2Y7q0QWJhoKrY5ozoF2LaBm7M+pqqp9ZYLflgEsTs4anrJmiyd+piKbI8xzXDXwMFc
NLT28OCF3WQ/YG423qSe4KqhKWq6YOMslSyCV27GQX8eiiaFpbZM7iLEJjdaHx0TEvTC9eLMBSkd
zX3Y38KBMd+hQGmwk3Nu5HYS22NjIEJWude6P7TlGlNsABIbQIjRETfe6nnKZxn1CZHsQLnLLO1t
N6dJ8zOQTTBtC94I7yngjxhOIcBeD9Ji4/RxrptliNwuqDHJ0Yi2QjvrM8vmutuge67hZVj7JWCO
o9+I2WiNVzZZhXdPuEaxbFcgjYzSh609g6rRTZsOe7/IvOx2mVvHOUxDGAy/xoCGIUyfqaLc0q1U
JrznDpd1e0NPr2WHR+ScnKQJQEjRIqMGllNyvSnLYsMNqLHQSQ4ekKDUwZAE+/NNToGxh/SPZ25Y
DCM2Zv43uXfnl1bCbnZ9rvNb1oqP5LcIKUL1i7Hpx8Y5KmcZX/LZr58H4SG+cVtyGnFFIrOPLKpF
S2Q6lqjDF9D3M2WIqvnl5J3DPGdJy4lu5xUzTug/BiNXLEKSZmOBEOK2xU6bxKCOZNRNxUPntOzw
c7I6J1Dy7Zm3q7PQQM4Fie5wPRbAhjZ+v6IjH6bx4Jk9AcrcepGxBGqTGGm7z5sRPaC3dofO8ZK9
SJPplEs2qMDCk92o2ruFGOpurKzJCdgW/z1wk/ZcWKu5FR0iPV3mxSawnQlmUVfvx9Ft3rqxY9Oq
SzvOE2Ft/YRt11AVI+LB9L3tw4JrmUvg1HPlXsvOBLPGnjHYYt0UvT/RZu+GpPlJePS5/+pkY8+S
c+YNG0WyNcif2DwDI9n1hdlyY6r742LMH73b+ESNKRc2Jfg8mPLmjYVHiuef2ha8waLXZwAoNrcA
d/ittW99a0q2DxdG5ltZd9NGu63/4LdN/i138uSo0jY55YGu2E90FzmG9jcqt9LtIp2VQNRX6bbK
Z8KmLNTGAdXJADswJ6Tz/ar/OSzA2ZokzM85fSIveSepNqFa2QWJrQ5FQxAYMbO+uhvGnZMzt2pi
O3qP9nrsEXyKsG4ij61hn9YjM6cgMdE6zYkbqHOFmeMvV7cEwFxu3QeNSpXrv5ibXwVTXIcO4PCT
myXlvk7FWGz8auWhpdKL01xj2HN081GNU3AefL97TufGZuXbkmIKQ79RxmLYaXS69EA17sHL6Q1e
Qdaf3VZVGH/bZd0sYT/tUAMUWWSCXcSfoyRqKCf9UU+FH9mjodTWyaz6taygcu0KlXf+SeJ620nk
U0NsAYV99tK0eWzc0ntPrEb+HtPZeGgnn8AMHs63tYa2d3uR4t4jTUuOk50xJDrX+RSXbkYMsBRD
vQezVLz37IP64K+kueI8S5N97iXztHGb0sw2q0yWQxJaaYb/zzAwoJpFbsVNXaPGCzrEp6SOcrxy
BcfXFozeYr11auZcjmS5mGeQOmv/anv9JM6hB6MKPIkCdcpt3XWjbg2zO2cV6a1j+cWwnUjkkURS
y4dpLuoNPHt26xuihHiWcEXkWgk7IeKcNLY9k13P/WrXTtQOTlf+TmTOSLRJDHWX5vaMPVT2boYW
a+0eUosQs1/z4bQMdtlGlRXo9I5qWFPcrYS/6bbo3fQe7FAVxmvKPDGfnvjiQstc3n2whkf6/C4g
UqP9nfRmu5LznJJTEziZAAkMmAjfns7TDZbFId/YtnTvHTHxGk0jMt5YWF5ZRWVrTB6sCggNUQsR
FrdsJxoVayd39LEUnH5bpRx9zny7kUSQynvMbN35t0bbB5+gznDL+kVLQGtB5X4zG1ewiqkAmFsa
YghTBN9qvcUG2/8kxuu+J2uY/Kp163gRhFkUYP7kEhqDgRzt0zBzy9wgJhsHXpbO/MGU8XDHpmC9
tzqbfrWU5R6mYMA0apoFa9KY1v52mkL/NOGp+vDL3vuLkE18r0wFMI5DZDTOC3zw31lC/BbZjQu2
BDtZezeuXbZu3NkJUSx3Npt539lPRU/0Fpms/wyPZ5mebSKQbKPzyu52uFjWapd27ojE1qrVSVuX
FIjgl4Ggs/uqJ+5UJDVKnZUbxy5r8V0GqVvGqTfQGWx7XeFthkmP9V3vmUWqItGYxfrQzYKdDcKu
qpnHHRLjx0xUd/KgMG0RW3c+0uiZjGsQ9kW4pcGjf7abHE2w6c6BFyVOkoaPK7XWAxkP7mZsimZC
YggW3o3uTVNvRLWA5kvoJt5mtfbt71nahPerPdcvQN64ga+iT9qNKzJyH71OuhVTazl3+rn03fWj
73MkhjAv3a2xqOrJ6V3jp1Ersa/boJfnQTuEf552Czwy+LFe/VU6Y2xyn32cdJr+yteiLA602K0Y
b2dSeztfXeTPTI6ot3Khbzu8eEMbkchgm3h11m7JWfjjpuIOkp5SsvIDU5NBeLJpMar2jqD3Pnb9
tuZ7MqVON3Ngts0WzUIZbDJAPdw56Pno4751nccQiW8G+y7IdCSyar03lSW6qOawSHY4ZTmyarcO
qvOU5tO79LqujfRSUs/wtRvsTRcJX8TlhCDc7SbXeh1lMQmSs2kWZ/ZirFvpzGl9kmvJm1rQqmEf
eW4p2k6nz48ypMI3QV6FFcujezeYCcw3JYHJbeiYxJ2J2XTLUSDRdo8V0okf7VCPxYPwJc6WoVgr
XghONl8fSR5kxbYVJMgO9FiPPh5oFZyTbF6wLmrBMVT5I0ONxF64G4t8hOkSjLMpucLl4xQn2rmc
v3aC/+6Q9mnx3ZVm1jyGvZUZj2Kx7IWBfF3Pe6Nr0n5XLMJ6GMYqfy96GCRbT4KTQA/MZM62tVzr
AxQkEYgTeF26tfpGVxuzbZ3hFmia13OnHU1YgFqK+yY3xr/gy0nn4BV1CL7cILFiAr8oI76w8t0b
cycW65DbLPXlArb3iQxaLmb1LginbN9iJUY1Lj3jYx2FuCUjEfiIE/VypAai8g+HKc6nsU0Vd6E2
UTcNdEf9IDIH52E1PWQlxCUrNdeTxbWbQYClHpuotRNBsrECvbpnFIWW1UoO6RtT00seQYAbj8rH
2QwZZ073qz1lXJlX5W1N3bUE+PV008Bt5pY+zZWOvdlLzb0hrOa7bjo7jIl623pbOfUAxHsZC47k
gYtZ1BR2AFa7A4WiaisXTyMinFvbCnKUm0SWKnId1T9lVVmTlLQnJPBWuX5mDoTjTZmFk3vX2GPb
b8NwvEBDsOVkZHnhhUceqqWU+MkgWGMIyRVwdD2YEfHso47fgicNcxTqZuBflMaO2hVupiYIBr4M
NxMjObHfTT41j8VfkDpIMjaRZU7sqI5bhXceXgQ4jYH8mJ2iGLljSHPcMQdWiy17FjEPdOydb1dh
HhkQD8k0N01qIturVX9c8QxDaa+XLIjKEj1OrDQtbNuS7NNRDI5/T97ai/PSSe+CxGWd2FK8+r1N
vgqnEX0hpkzUa2r0nRcVc1gS6uWh1W5mKPFF7FFuvPwpNIFEUzikSOktp987FUaOSHVgJmfPU2/J
gMrdngYu/VmnqLNgw3xCTLv89MzB82KhKCBsppaQGxS9ZCcAyhOYD1k6+y/luhZd1CVN8WQU4+Le
6aCcFy7rU+rENaWJZeslxkx2lBblZl/PZHE3vHiiupBKJYrjRCxPjKouQ0xOn3PAHsj/RX1jNv0R
c6xAGJoV1e/VabCJcr0kW2A2NQ+pqsf0jKuagaOqAuMc5YxSrg9MDybFvq0RLxIh9+ENvfr9QzKk
Sbb1Kxlgv6RprQfIHBbrpoWm/DTnq4vCcBXJC5W19ldjiSXYEkvliAThI3HOczKlWp0UebF553Br
vFQWxuxeTqypqE2xgpwzPWXdaZEC5nSVk2c4DFjSMYXkS/muSXZv0zqRPybXH98cZS2fCxebEwl4
Vp2zzC8z5HCHUDVYgx2UZxd6RK+PvFpyihfH1QCQ28Bxud2UwjmV9Cp1L1bt9v7eZ/a1OV5a5JG/
YQW9q1z6As4UsKrw5zKv2MfHluibDaNVv5qmXT7aFXfq7jL0/ZKnVMdSqa0jnQv+eZis5JMLj9ft
5zWRROgUY371fssqSKGp0T7jNILCMDb7SCX1cuP5JP7GpJMvwTTd22BVY8zqxXggQKgj6FYZMYXu
P8N67sbbNKFGuK0Y8jwXrm8fA+0gu58gYWVmsDYb0nKZR85XcCHSiZqPNV80CdLa4goqOg44ojnZ
RWp2W9IOpEs3pWRQYk97vf2ZaYoq0WhQnOllPv7GB2lJtvoR4WsqETyXekai3XSijjGTA3/FtNXf
esYsfytUdnILalp4EcVMqiyAbOG69biqDnUfFM+zkVHkZBb/28zRxmHcgZ/2qhlm7qCD6pQoCMKL
4dSfVWaY27Gx661lUivL2WPY6KC1vjkBclHHNtPT2gzVbnL49ZbZZ7tOYnuvw4JDRlHkiSoRIPGl
3w0zqBiljgcya09FEXITS1dJ6b01k9sGlssajcXcv495oeOk9TxOFaOEdhHY6y6RXXemZpVimB9D
+zCJanwVuFrLTd+yhzBxIm4nJZqDsySVS21H+vfcwKh3UzTbVKXXkgRIUuetKyWMdZWmj3QOBHHv
A+ifG2/6Phgd3HBKzk9aGOW98gBnkeasD5lIjFfedtpFzYCedrJh1h5EhrmdOhIInIXpvmQSjjdI
JlxLAqCVG6Uk76VaK0K4hXkPf8reLUtXZ/LfNVc3OdyBP6cOkRD3bixKWwe7Iwdgtqm8HRw8BKRE
Z66cfQeiqnXbSJWzjLHoOPGi9NNIV0hsO1W/8WbhHVSdzAcX3SW7yLLccNlYdjNvxMPoGfJAS5J3
LMs62PUQcPew+8ubvvTCbaXzj8rJhg3/lHn5Bih/NNSFNUVLLZe4DucQkZRnvk4S6TmFSfOepG55
10hlfbDYnXh1s3rjOGOSxHNtUuUAbRbVFyxFUq0JTKMxf3dScoaOMtNDJ0Gwi3Tt2MUN4512s4SE
pny3Fl/tUa4EuzGgH4t14X4KnMBDtl0d0oMgxkT5mAnZ78hIUxZN5jkGdzzsRb8IUM/J+NcwQkye
82E96tr9JOD+xTic/8Qs/RIPfmXezTk1q4k8/YuJwnhP2deOJVKFYxC2xl036Xe/qZttoRlldNMk
3LkdpT2uIDmnZS7cFzIL3Z6kVXEyvSTb0XSoOcixldhuXx/IQ/qPZdu/dKKUr6Xpw7yGbpwxoYQv
e02K4tzjW30CVoJfuyUfsTNw/UZF1oZ2VNeLipZemHFSWR+Crhye5+jFa9gq+leyxRfbam2LdkMn
SxWFkzfirqV7IuOwZ3Qh1gVtTXru0wf8VW92rlrrPZsqZy5OqHQq392mojY24L4z5eynfuAgLHyD
eswDEE8kJMBQbfSsi89oFVmpvk9XjxdAeeP3cQ3n6kDYtszPpFLzmmIVouzwW9aN7odXLHV2b2ag
+be1FSztb7k4a4/PAFJGE2ddpu3bNVyDHlq5NusTjzsvPzybTgLK3G2T3du68J2btVVF7Kajsr/j
WFz1yS4sRbnR6adMP4WMlLUce6PFKWmW2pq+hUOb6V+BMfm4RqpGWi3tvPwHog2zklPU052TbQY3
T8npLlb4c+hLYmhXBOkd5c/C2rZjlbDwxzLf2qLvX7JpkCqaugBSczLqfNmQ1EW3Grk9reOciGjO
6SFtajt7X3ThUvNKDLAKdzJN9CsXyoYYqWS7URtZrsurORtm+xjKYMp2DkejuQlR4tySVLFpZyiS
ovmNc6KvXprcW6ony/4fjs5rOVIkC8NPRAQuMbdQlFNVyY7cDaF2eEhsJjz9frV3uzGzvS0Bmef8
ttQkJhZc/Ho3+IqakoKPtbx0o+wbWqjdrWDvhMaiKzwL2/axnaaN33S2gdZGNHHfHfXKGqAaHBfJ
zDkMHXe9hFaXZp+TQY/sI9OWWbyvSmySxHFXqndSyHiZbBvqyUqcVdlfEK+B9VQBsmT/8mBq/80+
SuzE6RCqF7tFmAHbbAfCcOqG2aJ0ocIg+sToM2UJXUnGW6h4SyjDcKu8NxEm0K+Z0sYhRB9lxly0
+2CaCnDjSSzabeIgD2byIXPImV0xonoyqFFB6IuWlpayBtrXTM35n6UkCr4EPq9zBY0TeTZHo5ci
feDen4YkpEV8/qyE0aq/IZBSYEerMeiB2Pk5D3Md91zrYMpcTwXk36hl9uGUBox4PGU01Jzo3xmD
ZldK5Gbn2kZyVEHG08lwpVOlsY7ofYb1NA4UW3c7f2yC+jbqQdPNnBM00J+UT4XTl5MF3vbtLsRC
xcp0mg4R2gzTtGua0Ff/0W4mnGc9k63W7/TozxhqJ8pJGH89axM3o2DOhbS2UWiYLr+hJRIpggE6
QIxMXyiF8Z3mgZ2UbTdqyavP/ohVCDHuncXDkvpk5OSX9g+p42fdsNfFAgY2m5lXX3v4sPo3BFa7
fYwcWOJfaU0U2j14Ra0K82hiA3UbZgUfrRzcVsXPvpvspgisZLO8tmV3yidjUhnyBwO04dDwMLP6
xHnCAnds287ePs1s8eXOGaegqF4gC1bV3e5p3I1J6VPRb788K/P0T+3PNIQ5eqVLXIMIzP2+cJws
30tS5Pp7+KDY+mu2QWBHA0uwudPAA81hy5bQeZGbw2iK3mnqY/jQjM1o40fAFFriT4gUkrJ/4P2U
tfD11fe+lWkdrqjS6/ZqCVazjmIUxw/qKJ0F+8nqcE7wm25q+YuPuXSv5mQXNAooIin3VjnlfP1V
7+TxYo1BpMcp/JflZvGzMP/oCZ4rp6cnrhzkBdlButlWv6TeyHW9mc3wxGHilSfIrUZQulOQMqDM
epmuhkSdei5LOe2tdByaHZp1kZS8bswmSx/8ycOyCiPtlD2faMZYwcjYT8Z7w5ndJfz8NfZ4pNH1
DlkSHWKeuc231AXQ+REkkMhvFF/2n97RWwC0AIEKrK0C9yIgqdk5oDacQ+oNCK6sLqxfAlmERhNp
qry83VKb9nAFaqw/c0Q282PIerHGEKN+f6W2JSj2q8P3m8gQEjhyZr1JO+5z2xfvitAEJ6F7S48R
+8P2uHad2igJwOCxxWUJ/vpkoHoReyjmpYlKZxUrAwmFmb1NqUCcpnWaH0n0yWEl89WoIj4e3Jyd
rV/6zFDuh6k8U/+YLVVJu3VmIQccXdZ3bVvLwHAshvZrscLuMCkUa07m+afQmYD9BNrS2K5qMUWB
bfIpAWSUfOiFfy9zwc8Uh9xj267rUAFEYsv96djyAthvaSVAiWRt1HGflvXT6AbEE41Muwwt+XSv
/czL5lxVhb+dvKUeTsjXvd8i1GaeINgwP2lHX14znuwY56pfL6DcHmpQ3xxeBjQC/h8PbP4XAQR+
c9RVq9qdLVyQQd9kFDz5sO/uGVHC8kyp+QrI37T0Zc9EMN5UZZTVQ1nlHdOG08w/rgwdfTN1KL/h
8vSfJvWbKg5lmpNoMbsurF6GT8RAvRqrMF2CuFzKnJwLV/hHYEb+48wkDNXEwyIzajPqq6wDj9Kf
ZjnQd6LLXV8oYAjz/iF3dggbssrhO1cE2scjdDp3BV2kPlCoXb3b49L9rSEK/3Qq67bXzRX992pg
O3gu66pPH4ahMoYHczWWcJ/CkA8JwslN7sJ2bBhMlJO3N7EWite2AETZ4/kqjRcPfQdmLwqLfkHJ
3XXGd7h+jLTuZhB9nUsouyozhxQmJiudWBUzCjixOmEXUW7tVFyowkwfAXDxekXoXavxnzXlmZXk
SFkYtsxwDqtdK9bGOhhyMOxPkyan/p2vyld3/wMAl+rN6p72U5EDwINr/L9jKKtfhdX1Fu8Q3R57
f1PSe0BDxlVdjPi+iFjr/XgzLPuIQKkc8VYCLExjJ+kit3vAzQGpQvFEe6WbvQBUeS9AsFX2x6Pa
5GbO5fLZtZPxjMVUt7HlcT5gmZpHzn5jro2XjLPr2aXhy499fxFB4um8Qnbq94ZbPKhaOvVH5cqW
4zLLDXFULGD+MSQkwdz7FMGaexRexbzLTIVEpVkDvDsiI9U+9uvSXF97/qkeIrV2LueS77bUuCfF
Mohh52RZb781GnBXH2q72ZxdhXHvKZs6M0xcVEm8V1ujmjinrwx4VtkhwpWIfmW/e8zXKk+/a1GX
4gIgtKRBTINJ4EaASFufOL3ni2uQMRo/NpUaTg19aC4k9NBzLs1lOJ6nYFVvctzodjeEPZKT2zew
Dh0U56FZ5+zkN5z0x2WdRxUBm3oFBAfn0INcx81+QD5qVq8dtxKi9tZd+fEyCVD5Kba5cxMVkqaS
OItahp3aCMCOvaIJTx7h2K+hVv6bGXrhh93zJseTpUzj36olrU+TaNO/9uQM34G5+N1ew2AtUZ5K
nSX1BnQcG4xl3m+bs8/IoznMZ+MlUJ7YkoXQk/7dxdlv7GvdTumfljHD/9ikWJ6HzK4fDEadl5Ga
NjQo1cDzqlOxwjHMs0/Xj1uOAMf+OvLWzzVV508UL9bmIyWXtkf1zmRcZIOihZuzXW/SYKxCnV1W
1a2fcjgVlJ8Yrpq8rhPhGzk5APW0CdhyK3PeWnRzp86aPGLBmyGPFVtCJFmm6aETXngcWvSdS2v0
nw5db2FUZ3b+KK3aMJ8Ep2K+o+q8+2IzyRAA9C5TVweI016rph7qpO0UDqOprMiONwNXc4iRXJRG
aB4JJoXP2b681aICqBXjfJfL20/1OJrZc7OUQ/ca+F1enoa87u+zP59KtK0O8NK6OOJFU6iG9tpG
4HfImf6bKfLTlea3FKzylY0k7JJ+sJeba7fimsm0P4XMCwgtQsN2XlC0aHfHsjWO71ttI6/0ldfU
b4VMTUpmMo1ix4KDARFU6Zjd6IsyHyvLbAUMAzWC+0ylTXBs5SKoUFtkCUC89FP6D0qhnL76sJbd
W+pssEIMUhNPYGvGawog6+7RwE8B0OMy8w/HqesPxDej+89yOKZj2E2LOtUoe1/K2a7svbRlWu+g
htfsydpSqO7cQIx5ayDD5KGi382CE+lsU71sBulNANrZNOGS4OYTVwhufoi2oKF4V/JV4ZQXoxe1
6Tb1V2fReXN0qy3fIFgmtJxg5Nth7IxmX6PxOfWKoyIq8VssMYPqdBuNkVqJYEQT1HXZc+iP3Xla
bK+PQsNDDWSsqKcGuBaRiHxwrhn8V9zNhqse+iF1nE8mitWLfcPtnJO7ie1fKfmK3tRWF9da2/33
iOWEct9OLVnMuq7W6zSFHvoKrg56sOwQ5Z+ktL18mGGHVNL0xnhSQ4ECgfh0/0mkm8HEPTvzjcK3
4tcQevLg68nEnzQ52jwi4RfDPlSbTwHtxpAct3eU5wyWSYGnmebbwbXGbPkbhEL4sbsoi8rEYmpP
yBCGl74z3Jx5c3XXcCc6rq4YGZjKnxZqE/YBX+LEquab/5BO0Gg1dXaV8H9OFFs+957z4PSGDE9j
0w/1DjtY5sVpxQ7+m7d6/s62dUrQeWFHcL20GxJpNez2bn2PzLKzUTIQGprw+SXYl1lZkd00zwPw
pMVhtet6czr029j9YcKqEvoW1YV202aPY5LyQMa7y5yBa3Z4Dr5V2JW8kLI6z+kmu507Tg2tRqls
DnVBthXUSHPMLU2qoVE4CWeZDeeo12U/MAtFZbiFRyHL9Ynf8jQnjIS1RE3imfSPZSHqUkdm+zmD
L3iWXDZkvGKucl9NnS8PbijnHZKKMeKOmxGrugOBZl5X+QOw4Ka4L0aKqjy3G66u2LIvIV1t/1cO
1mS5B4WLyP4chrJQDyEplhd7NMWrnXvBR4ryja5LwccVBQYksY95dYyGprT/atRRW2SGi7rmolPH
2qkQwTQE4R/a4Q4bUCj2UDdzkPG7H5zfTld53R5yFe8A9DZtY7TcLvkpoyb12lh2Jo9mKkKHkYDk
r9rM3AtPjDFADynCqsrqz2lourc0KIBIPeka017gznnU+Tpd+UM+kW0RbEIQwfaK9xBTaxUMlRWn
+WweNwoGtiSrK6OLB/Ry28G3uCuCbcxOmTJ0JFm/jsjHx9euotESTMlb1hc/aAEaNnIXOyoqfWO9
IZhFF87QZ/znLQ50uBqW+12/dQcaV4PpANG16qTlSjT/muZsqyhF6VTFABNoDJXj1NtuYs9dyXHc
EKtxsPRCJsZmNerWzBZ3xYaxpztos3WNXQ87mr9ALhXjZTZCFosIcq9nsCzN0AjPaUlcPWKfmu0o
RHEkHvxphiFduaCPHIMIs6ZWpiyYqlue2OfdHwpgPCxH7pLrqDbc7N1D3HY2faN/ErMxuYm7DZ11
Y9yc053VIZH/MIvKABY0jSDxFe2smpc2OPa8E8xtDNh5TJWbgBazdL/tMHXRPdr4Xjc8bS15+oB5
2upBvscsRdGBtvaVSWWZ+d8WVMWC8rdveTj6xllJNr5kDK3+P9ft9I4DJXsbFnw6QIMzNeXkGoZe
3LdQUnmETpuDADiRU9yEBLg5gcXQBSu/JDxj68dkMUny2RViz1WJViFDNgTnVTFJR4OqUJ6oFYXt
dWFg9WJuUz1eWkQV5d5CBLI+WXM/WpAmzRzu7+cw2fHQkmYQiRoVQ4yXxMqTbCs970npe7629KT2
HsNG+NsjQr5cndBFuGu0mnxV15JPtTkvvhjdI4FxBbufqZV7CCnLzf/aWA7ImjcKoI4cwlVFZpUG
XyElxd5TYHWjy0dt5DZOo67Odl5u6jmedVp58cSh0MaDnLCZ0P4Havi8Tty9HP1ZjQgrrhvep3jk
AoGMmNMJNWe8km/cXMK5J+kYJXjRGP/x7y7uSWM7jmbTCS7N0HXp1RqcOk1Uq7N3Z27zH+xhwN1u
LpS/G4ZVAN+GrhvM77CxbvvQKB/SB5gS2SZyVtrDN6cf99Jkg44WLFM2uCoagF2FOh6waBz/szHt
yH0z+oV5aAN/+ZvlMtzn3jbK4+SwL0QEqa57H9VnBjszz7e+m+Zmvy1rMLy021wZiF6KLA+jNJdD
nixhW/02IPHHW5tnwZi4brgePOLh10h1dU6Q/91lwLzcZPs1LQrMI5iVY097wR90Zu4LqYHFJe98
GNAgt9lsA1UgNtm2ad0PjBKaeLbZlG/wtvzqjcw3QeGb1i6jrF6c9Dh3sklvjrGZd7fn1DoIyk3U
Yld3U2v71amxeGzb1l+jefXEm5DKcNjRzaC82PRFelc1Qk78zSofn9dGj/LrcJdxQdDBIZ9dEO1m
b5dig44y9HblRbKYpCu1HcdRpE/1hrTytWFhf3K5dNEQ4KvbpWLU28Uui8rfB9Dc3wxbkxXbtLGu
RYTOefswJxEOeAEp7toFq7MA9c+FG1X2Jnhxuv5rDPt2N8D8/PUyc2VUCWFtjEXlHzklvm98zRCX
IrWPMyzv774Q26vWwrvY7bj9Wouy3pOJVF580/d+vBRNA+wDAsNiKH8TdCHbuLbFiula6IuBMG+M
56HXsH7Z8NlgaGA1lbN/a3CGckNwd9K20+BMrIDIfXuSX2HhGdBp9faOiFE/brCPp9rw8Q5SflUk
1PaKB0N3xc2qFzbjLTVAv/yeaBxWMdtHYZ7N+96ylwPSkekbXZnxqPIChh0l5gPG0j5MMLS1f5BG
mTGOGdD6URlvQa6Gl26V+sfD4nGxMKs8aV+fK16kA7NS/2ouPXeX6Q/zAfF5dg6WYThRVYm62qiY
MYn/MhNLLL/BJXDjjHl5QRWGC8zW1iVrQ/GFcFiS4qPD+8XYIMpJ06k7bZkwjzRLrlefUxjBSdN9
dBmiWoMn8jtfiu5fW3uYWfREbweqoRfyDO71C3o+uYhALo5TDn+q1TFOgH3qxB/FZsNYnV8Drwov
2XJX9I2pRa3qZmHzHJiL60UOO06yAODRajPIMHNN4ExhIRFkC+AxjeYmLOEmcdHjgslmT76QyaQX
JGCB0Uesns2zbSNwFMpoE3sq1GezNECugFt5uFtpbzqOuZ5YiwdI/aFk6VsclxBPv7G5Uk1Ep5Fm
XuG4BOGOM4qkkFfLgarW2u+z62j0SBGGtKtjs7J+xso3Tplfpuc00P6XNlwHUC4QVziQ6ddaGjOi
DbN8V5YP6zIr+wLBok7Gss0PGGHaXRoOQZLZYXmW9yxRo8z0O7RoeykDU0cTk+/dfWgdHJbXYHP0
HoPUj4++9jht4XJkmXV+gl5OD+MmumdAQ9DXe79ISXJdbEjaDKBbTJcjrzAOaGMrrAlmuNeYMIvI
S7ffpLvjPMcM/uFN7fArw0HzDDWO4VlBVEqjXg6N0U3ckLxGqI+HeQeAZY/x2vrbO+8vopW+C/5L
4beqnb2Y2b+1ao0EIoCdFc76ZvHNQd7OlHozlZrtdVwriqiF41qvmSF6DTVvNuc1qySLdKntK1uY
eZYQnlw2mqrThvNo17bomdEVFOI9X4cprvo5K6IW9BOrvGKCsLdxV9kzIiBQlfV1MmYZ7N1qrT8C
zwWFBYJL2IfQyvnLWD6hCQPVASgwTqsMm2PnwAEGRYdxiDP6XhPtVTs8d/Nvr/WKT/wZI6SHrwga
c6urzPLmJRxXr3tuXFwEeS6bz7FVOJvDlbSWiBL7gAUHXzSOuhpFES3DN6pWkHAhLDvUoizPc5MC
e6fOpOEA9XoupGs+4NAeDgbcS5Mw+1ZvmqEQ/R8uN8wYRg3DqBgWbOl8NF313QZej+94mrkIZ680
zzYhKRCTnmPHlkJcfSzXAZFuPlPLOuPa3jFVLDsPTAH50Nwc3HIVPzaivNuIl2RHyS03LY+VquFZ
sQLlcBMxU3EV85bpdxORGRXeG799zGsusWumRkzej2zoudEWe4UaAl87fIN/xg/pPHfKG56zbVuP
vdVUC+xyPqNq6q1/Vbk1ZyzqJnp+inWBkgj3xudd9OHfHmQ1i9a79S+26Kd5sN25upKAM9FqgoJN
YM1nNTwiUV9RN6EtKiOGnTaNFKa0I6NgcO3zIU0Ag5GTDJJyZjk0v/C1QSSjBJsSc+yn/1I8mNYH
UQbhs7ZWhBoZsbh1GXmOwgOIGWXe+81knZoBqQ6Wz3m/Lhmer7xv0jlezMk/9xS2ayj9rtVni2wC
RrPJag/TqK0BhE9uT8JjaK9CuSw736u3j9TL05guAjs8VMTxfGedN/5lqBDHlZVqv4naTLDPdG/2
Flhvm7NYf2WHe0XMQcq9tEH5UU+TfefDYufIe2z3kjftlFhOicwYPEdUkYNzDwBO1bB3hWGdUVwo
cMjJ+J5CzHgAzH71X68a90QWr/EDxOC2xxUH9APmsu4B9URxUmY/XEVmtIg8w66/VMbCu7Fm1i1f
+dlCwWzLFwUk5TC14mEaVRiBful/rleMCY4Dwd/JFG+qzrDQQHnDy6HefSUDLL2aiFdumSPbA3Cb
xI/Ur/sJ+MCNjGyROSngc/e6dD3LWlkDxeTkFt/Wou1+tYXRPhmhZxyF329vPeov/J+AUVtMZ4ws
8bqUIJWeF+7tuaqft005e0ttAvChC/96+JMIMNjMuxi7qo4TKUbJDO/05AxBcanSVb3fJTE3G2b/
P993l886Z/rAT7X9GUhDznC8sDtELLD1GQhtjZ1hHs8G+v/nu8kQ24vBSxFTQbdc9dhgpqH+6Hdu
Os4Lxd7LKXWC5qm0t/mXQ+eog3nDqzpOe6gGlL6grMSsVZAALHUjFgiLg9D153Tv6nS5oeQj5JBY
tbaMCXMGzEYc4aGMyoLuv2DBM5tw06yP2TSXbTLK1nr1TK6JCn/rLz27SIt0CBF9M/FilT9FasEz
WSsq8RDs5J+J0jBxh7ne/hZEke3HyZ2Dx2Cx0BVNhAhfhgzfxXk2DfN9HIGpklyYPRLASfrlKc/Q
mHSAwtlU7dKxRINTlETjHXBeB80rUSuhlYxr3l1RChv/2RIQeh+2bp/vOx8GO67QO2Z7zETij8xT
rzusPU6ZKA+4vwlDshvzvbI8zzoMSwOSutY8BAI1lmUbPFR/La5sPRvpeVwXHfax5Bogt45+mXSN
WfhUf0FlR1/6FA7YqYCTykXg+cnnlR0Uk/TenQ2nBA9AZqP3wzSJk+Gvvf3dQMjHVBZaywuXoD+9
KRVk+WnrbOU+E6226ajqDb5cljnngRoBD3n5mK6PSL+C+tKkRk2aG4N0Od7E2Jd6Aoeztj1JHUjC
9VC4wc6Q/WJ0e0d4/Q4ROrVruA1MKflXs26dzd2a+6b6Qpx/pwvZdA0sR7ILiDUhJOZSk7/nvLfw
SeEb3GzVcTLW1fohcxDY4iq90UHT0PbKSsyGKMH1MG4r+y60bCWupKXYKgbd6dFGhojylxfytFmD
Kg/xS5OartRxKdxxuEKjBQFuk0YMGToyH/VdJLJ22B7kHDrtyzagvHs0PRPxd4zdcBuenIC9HZWz
EOGb2ZrDFOnFnfUFtG39EV2IGCTCJzPvuxyeM4yGFDkbA7UvPFrQKswrhBZMww4xRfecIsDBNiRN
/U0VCf4MAEIa3uHPipeGGeUTnrA/8wjH11BU9PgahotZwxfurx6++zvDtHKeexeVvqWIcOjaBlQp
hDH7xecCMD6QVMO2OTzm1lTEnUBhKIIBCYqaPNwUGPi+Wmdq2ROpjFpzGbxxK4QHV1JPVRcVd68d
jIcN3So7Ahj4jo3Z/fJq05H4GohXi1AyWHE53FUxwI5NTIOD2nYFmMnDUnXt3quRso9jWQtw07R2
dyiQ7KeqzsTDNCzdGWVb94KU/pclwwLbXjl+MTZSE297ZbJmfBqh21ivZiCnp7Cq6jc9L+nzSHAA
HV0I7K/e4OO/N8dxSV+rO3wee8aSLbt+M7hp4C27vTWvBB5sFAp+umHaq3eVFr48hCU4AUklnPZE
sg0Z155ruQsqTZf0h0Chb95xaywlriXd5odccBIzkReD3Hul5mJdUvSKJBgEwOz/R0YbZSvrCAsf
PPM8yjrZdGCFt64MHII5JmT9u6oO8u5PTthHui9IbvFuaIaaNZ6rcmiufquLcm/nW98fBMQ1J4P2
jWuNewVtFtbVb2/e8Pr2XfEz2sjgEqQXzpOZ9pr50ut4ThB7TvhFzBKstI3ARu77auZT1iEpPScv
9bfpBHcH7qCGdvxRCO2LE9aq2sDgprsqsfDThsTdlGgVfSR19bn1pPrplb8gt0Aq4YJH9IEZOYOJ
6w3b8VAdl6blWEBiMdpPWzin85MXZOV0GIS9+m8+areLPa2ySNaVIJAj4NECeT/O1RQjbZmaJBOZ
vSX1ahfNiw2qwNKNwAkDBaKO7rNqtnW59C1W892SlzNztOgsK2oQAbLkMAvIy+p0jEy+CSmWVKAI
sVaNXp5a0+dvWZXSaHcy7Taxl75YJDKaatwiDGQ2y005e/+cuuFK4Yrx32dbjsdJF9V3AFoj7jDd
wqnthSeTu0WkEbpfb8aAWomUqjWsFV+9GeLeMTXExcsoTLu8DGVQmtE64xGKEUMs49Oaw/AXTWG9
ji4Gth0u5vUwYaEaEKi2gYzsFE0L4Ba+s6TTRuPHts5aGwkxiMcekMYIIpMHi8gkM6GCUY/p8hEX
ivz2Rkmg4yLdmVGIjEMdKQIeYM6ygZNmXPz2ro9dtreWCsfvshoVx6PfgjOiAPJIwbEKifMcZ4++
5GXtf64qd0VMb51ZnOaiKpPS1q1xcWVVjYfpnkByQGFZy4ggx0wfLKBP4y/B6EtJ00k23PU5YZn9
rvnYFM05i72iPrcIZv0xRCjRrhLH01Yva5g2fErzVBE3QDF87v5ZirJv/k2ND8MPsF/Vp5XgAkaU
VBOOkw91vuxCe2gR31ElhKNjy+sie1jzMeu+cS77PreD3wr5ErYUReSxy/q0nGtXKf+Ak3ceMTB1
ozg4hfKHI3ED7QtMSvgy0KvyNimp7WTgoTQ77mPdXI2pmdUDmEn53IZq+NgWb61jL0AStXe8RqX7
mqCaYydd+VC0Ffgraz+ECxEU1lnz3sV51QfvxTTgOHEZWH8XdrqmZ6djuvgqCQTycEYQO4pOb11/
VnDbPhaDGn8QexOhtsyMmA9iCFP/AOAs0qRHqnrNKqv40ZiRXh1jdT8mZh8IcuQuHEoiL9zzTKjC
Gg1yNolAYtINXmEPVP9apl2MGAS4qeEelUFIJV7TJ0E5424LsGXohIw11PzIS6aXDvh2b0+beVsJ
JbhCJAqUIEY2kedIohG5Z0At/yFgKBGoVlm6v4uq0H+VSHfYz0QRN7OYT2VqiTlSykZmZNbtd1bf
wcttCdQPMHT5ms+6/qs1nGfMF4ZibmII2nGANUegm3SfWg6F6ZB78n0mjuyw+Ln30KQESLihbdzC
jGtnlmDPh8xSCmmtARPX8Cffwinw7UO9TeNtJJcKi+aY+hftoZopQ3sskzxluowrs6rewtmwPtuw
cUj5tWfrxCZbsqxnpU6Uk3XmDpxewD8h6eeK2IwS1Q4A28FNHbELAws+Xa5+RwQHJpRok42FGaqZ
jBR6diiA8Ur8HdVIOMHQ+yas2baeBMZDQnB6dzukrB4RucPLT+9LhdW+mkJ1msPV3w+Mn3sxlO0j
eiiCeJC51Oeu1O0Fhk/d6qa6Twppfmu7MkVQMzn/+Y1hVeeybvB2z3AUt2Dqw4NThsZuEOHzarrW
2SWDB3ourcIzu7D8M8GYHP1Sj95T26fheIWs/C9jfUlK3+52/arJlgqNnJMJwozPut+e+VuI62qz
EADcj4TKqomoMIQLRLE0Z3yrLvNpK04ji970WBMyg2mNnOCMaIIAHXBa5M1fg7Tmh0731RnDmYo3
L8XdV43Zb6Sj02dQtAO6P0z6xAmMRIp4Ab9eQSBfZC2A0lANA55Wx8mrC+/7dKhJ80jqeh7ZF/CL
3jeDO4Gj5gG7p4fKeZe6juBvYKIAxLvxQUqFiD1H/mlsad2mlmA9ThiMxvnSHNpwE29zYY6/Gx0M
MBpTeBqKynnt0LaQb8xSmfEpWGhsAh8ZR2DJg2MAigHMwMsnDbpmHeN29CJSDdYHZ9SKmYPJLeIb
s1zgQpdCunZrhxRQsAFckl0F+Opt+RUtaXBull7z34lI3GK8nO277i2ZpOS3XHLpBj+yUuOvjpii
y+rdM2m8FRUURPIRO5+F4At65Dx6RIP4tpvdXFV7L9ysy66xQFaJwhCvbCnGxavVfOmtvJ52Lk+/
PSMAtM6e69xzMQMiRTrsqXcZwBy+t+jrrVhzJxcXt67lTz8M1lHmAb9WgaYgydypPDYExD5U6azu
Vu5JHZesaE/wwfMuzSb7F+PB+mamNlR3oPtuAKrK+gTbq7dXasWPWZbh0S5RvpjIExi5iO/+GkWP
Zr/HPhQJlMQHUFM+x9T05Zq4LKvZMeiq/i0YLPVOG0WGZK01SMCTqAW0zYuJTIEHiFRGRsu4MP6M
mIU3RsEXkhLFJbD+r5NQds/MZXCoQtfaMmoms70xyk3ozgRAQLqhJK/zoT+u9dheRR6myeSm04Mu
IdZR96b/4+w8luNGlij6RYiAL2DblmxSaEoiKbNBjKQRvPf4+neglaYeTUQtZyamGgQqy2TePPdi
N5r+1JI/bCl0abQuVBsLbtc1+q8aP+HLlNMLYrhG/IlNPbu6btwcItOtn/VsyG+QKLgfKKR2p8Wc
WQNq8rzntOn9A7k0XGTJQ2sAypLym4XUZjz2xepCreTUEaKu28pBxCrl52+6sThfpm7QTtj0pB+4
NdEsbQz5UVjIL6PKG4G1QUn6ldHy/WPd1ttFmHg3DfyfBy8p5g/GUNGLOax9egQUYdD7UnFPg6QF
s3PCayGBmGrf5iYIquXkY5GQAllIYKP/SNPKrO9TNrWYbqTJaTq8apDY5zugYZyYd60mnDDQYw5t
ZM97XwyfEFkmdsqhuC7Ie6aQcKAwWrHvFWg9oYWhfUIRVDy43NMdOC5h3LOwFm69dgFpb+4XXF16
LMzYh+lu3lVujsbyA+X1MNVOK4iR6N+lADh98lbUbp80JGbVv28zU1/BydoSCLuPJkQ4IjIunOYC
H0llQz+72tASGxeOQyEmHMAuvJxvTTdfyvY9d7PXnlqC4CadbYg8L40LLZK0hJ27vFd05ZGd8TQD
dUrGMfoy9wtXt9XddfpUq7GaZSu8SAvJfbSZeYm64cp15wtb3zvA61deiSUZFS0hixiyPPMC5o5m
7eizliH4VvqSljRJXAzjUtOkTaIqwh92v3wXTHXFsR1Ivn+5QVNlQOdiieECxSZnrTZuE03Re8La
3tVfY1sWbZkmWe9LjKb+YCWmBYLGaxU/poTHRj7vpY4OCoEjJU1O2QnxkxrV39rwxn89eNHUgBkS
p75ABd5VX630Pafy7a2+wEe2pJhs2UBj7mT1xUV7oe1zdHDIZxDhJABkFX1WZLs7Wzg0XlQtP2Jk
v626uNILfFCaibKZ3UxygD2+rC+5733P2uqBTMZvtaE3xPdf7zxqrD4rRLZc2FCvun2kx/UdF4VX
QtOUQnNuhpaCUrJcdED03vzgLJkaWN6UAhPoXEKndLRcIp9WddvY3FW4XKhNcFMKTVEbemN22kzY
e9YVtURzi+JyUPyUUnDGHdrizhumizuNd50RnfGe+6j2KaXI5EuuDXz68VKa/RH7pm+d6BXfuBSZ
OH5nXW904yXssuaI0MY5imYxFd+4FJ7wsOh2R7xzMZY0DNqZKy7Y+uQd74XX5qG0a2bAGxrHQqva
bX3i9eD+G4aO2pMbklNI6qNjmFqIsU5M5d/XKi4LhZ2pbRKGFJutVtRhYa49VEnRI8gmpxTGhton
NaTw9PwuzqCWFvi/CMT60X1rV/8oTURDik8t6rxsjNrmgowCiX1OW3VjAPRSG12KTzuaHRDUkMtZ
wIFEaNFTOqeT2hb0x8f8r+UwQadtOtlQX0LD2NrRBIfZDJSS2qNLEeoZSElWUVWXqFw9QBljQFK+
2qsNLsVoCQMpNRIenWaQbAcZ5GTQ5Ko4uBSiQ94lxTCyuSV6/gjdhVpMObzn1er82SNf2KD/WMj+
9dpp4dKtJXV4MfTIPppaeq7s4ZkqIsS0Gp9FuDTVJlgWt7VYL3PV7peuXO8dzy/WEzyJ6JmGxuw2
dfCzEWHnc9dpq/120aFM2/1yZhQuSLiGjTjf7il1fwxbbrswGlCTaPSWtrhvuwMqQ2cxnUuzgHef
xp9iBo1K9+KOZID3MJV+ds111Iso1+aAbozkIoBJ7eJYu80H+3PS+vjcjx+HafwyL/F8nNeMJBnX
vLXkZ2tRatOjV5bZqXf16Iisxj9lrb9VVeuPGe0lxzwaDPTA8XhrIBB0kCjATl/u5llEp7Vyhu4J
A4AbK2+nakdbl/YLBLAgc+CMKCCg8Y42Eltjss41NfZ7OlErklApINk4ufpNGF7hYR71qBu/pYtJ
h2PvHhYRWkf0/HeG135dKdfe2kN+1cqR4kPcaI+ireZ/Zp+TgavfFWUGSSasxY2hAeShpxIogZds
pF9hjIAd5hEBptbNO0x9EaDQq1vSoGPvSDHcJ9GAYLO6M+r8lktr+Xn2wvDsaMCvXWTsAegyWtsW
JH4jREDbfBgd62H0nOnEJbCgaVTMdHPREL4vQ60/Wuk07N3Uz7+kCbKqpNfOBhKRhwzAFQy2gGJV
eSiq9GnNMYvldFYup7XWbuCVPNbaMpEWoYWS8+bBpyK2HOArP9h04ewRhQI7auflBm4AKPss9u6h
Mk6oDJZ7jV5Let+cvRGF4d7j6zea5Qh69935HEIWvXEtgyaDUpzQX3XPZBmRI4xUlGH+k60UhetD
q8lRMe5N4Ft7wCb6yZ00093TWUsvmmu2d54FoR6ajd1AWKZu11udc1s3S38f+n1QMRk3OO3Rw5s7
OXstpyw4OpOzL8blZujd+ykqn6Z+ORuZN5THaqS5yfbd/FNHpf5+cfQPKSTKYwcteB8Ln5YlA3Tm
CGf2ju6mft83+pOBIuSkQ8FmoqV+sXe8IruIlWKsQFfvenT62tEZYD61x26r63q80Hr47WfecigE
/diC5NPtQEvUobFpkIxcr8DRYoULPOC+bq8f+x7bqQc/Eh0Y866FLWTM95DvFnjOJSHsBp6JiobC
y/xhwQwNFsrSrPRHUi+iXbAfrUuET8VXexjogmw9/TNYCvfemSoaCWDXFl8maC+8BHvaY3jlL5+B
13xwyGuYT2E1YHRQ3WaWq98nIF2/dk2nnwbTf2i0tL5ZJ6pDIj6AMbp1Ler6/jyeuq3WTHubcWww
Nx5s8pceGqyzl0TwceAVwEtgTu+31h56YOaPGSSgUzEllz6z7uCY/RDR6AVGakJv6lsie1nr9eua
5DlYhCRxzqD/zX01kTMdm/hS6BY1r6JbQEyAuMVlwkdA7joiWU/NmFj3jinS6GAOs36C1/zBSXzT
O8AeR5gGjeuIqiLUDuVSbyer73GMqQWUk3zvpG71rxGWGonzrHlOEkreRle2x5h+z/txDZ/zxN36
w9axuNqkfk5mUV2owRMbwHf9YcthVTaqQUTzO7g5LDOhfUOXwT80SBrPvsYlDsk6jrBUT5uDRoYT
DSDyWf551K8OoIvjPC0adfh6EzeJVtOOHt0wTzHdUkeva8XBy1pYOSJq+RYxzXVLopf33ZJfEdaE
H7BtuGos4XVJBtCyNMTZaGjwEplAjLEcGCDEv+H0flNm7Q0TTLtGtOycQhEDPabA4M3otKq2QB3g
NFC0aPQjnMNm/VWXCKOyzso+I+AyURNO0VdD86fPqW67X9ty0D7oFcrH/TT0vv+d4vjwUwO+20LV
KZvHsB3+Rbim3cG+Qyu58ClRuA6XSANJt/BFD00v1k8cKtZTX8T1ekACjASAKtnP0W65T48ufmwa
DSh6QQfQYuffSYwvWJqOGc1ztXn017Y5xH5bQmxvH/qJRrysx2rPsvsInUk782XsyvVBg/vfSSlG
N3rfJF+QBPTVZdTscdn3KPDu02n0xd7y+29thw7UAiR+GYsJOV3WeQuFHLf/Z0D/sC/9fkWWYTuP
vrWJSXoaEEMKBwfwJnSUwSim+wMEjQE6ZN+Bdbrxx9o7r1kV3VM4AflstBf6gGN6qxv7AYlFcbAo
N95qvk7JwayPlgNMer8U0QN5RwyKVnuYJlA+VkxJdf5N+dYVdxrU8Oa7oLyzz+Y2Oju1AOflt49j
nBtfdD4pur6CbitwFJVdO/UT7KZ1OHhNW1kHLzXF13z0qbQ1uu4FTbHewGNebmwH7c+M/cO5SVea
XDU7+yfKYrfA3L0rEZxZv8FqeJ+qloppnye/LJ1SHao6o/o6LKV+V49+9HXcKuQN/b2HnAUZzkQV
i3THmSbfx8nQ0/aRwL1Ic2O8agP91ENYQKcSvWfdAnV/pEPLuI1QC9JmKuIn0dTLVUsL+7yVOVAE
27Nx9E2a0ADQUWUC9ndN+3F9sPWVi4flXFjQIpCJOQT6U93lIsXFAlHHXlDHbfaFnrdsWZWFFts3
KHoUddndoSYEV4Ux0/BxounxsUrH7t4TY/lEs9Rw7B0rekaWWnNAQA/fn3AFWm6o/s/VJTNwAYLE
Fzu4TXWU6Ya4ZA1K82o31VyetdWmgcOOtQPC9WMSNrD03cU6TJX9YQKUu6NlmlVtyp/sLpywKgg/
Nmi4DZqX2vxsspNyroNVYw38QvantyRpnkIOYnu0ZOXDEqV8uUJoap6YunST6yskbaDC7Etf2U22
T83GQdneoaJ556q4XX5eOOLq0mWOVtMeyMBiwSxB+bsDksCbN8HhABM3ATgv06R2s9Olm10a098e
c8q5sMNwihw6WjhJvwK4ULhoCPOPC9nfh/XI7OqFDguawOJz7dMJJaqz2tDSNaNegQhEnp1cdbHo
5q6wLHDilCgUh5dSAWxnec4aY16Tua52a+9/HmZE3ErPLucCDCwbYiqM87XOnOce3cm+NOi/URtc
mj01QEFoRxEdIR39QOaC+rUMbSVfe2HKuYCYxrVpNQzjyrIBd0tkqHDz0XtWe3YpHcBhYEG1ra9X
6nD/GmYDgqR9Z6pvd/7/CyoeXMoFmDZmKHpNxRo9XfLAGZ2WdSfJn5AldY9qTy8l7PzcHTxonf1V
YHn6EYcudx8Xhf1FbXQpI0CuyywWR3TX2KuSm7aovQ8Ufr13Ul8vrjm8HiklEEdjpwm96a4Adu1/
XMvPD4gb6jOiveFM5TF7L7GxLS0vfQcpbt0pccIeMsMV5ghwx3o7CBZV/Tx7S/Spt0nsb7iS6Ebt
pUlhDA+rhtPZeQGL9AnWzV5LIpXkkjDlbQAXS8r5eKNe9YGeMsvzAE45o6kWxfIekGaTB+vd8IIM
NUJlfDaaVCVvxXNvH+avNdmtbND8cJED+OUDwDMsS+ypVHxsKYATLJ3HNS55bAsTkSUjKZYvYau2
KOtSDNtlmDs1J/hAc2ie6rp9hR+x0kTRpdgtLX/WJh3pEb6kNyZ4M8q+KgkxXrgUuMkQRsASeWq3
mEm5GDs/ShVfiBS1mmcKNDArQw/lZ9rEYKYWwzunkO0vfyFQdSlQ9dQd4ypGZwQrxtpzI9R2PY5p
ihNFCszctBK3zRwtSCBo7ejtNHYJwmuVj2n40gkNryHXFugjAqM2p10CKyO0U1fpcxq+tL+Oo58g
e7e1oNKmJw0XzCiLVE6WwvCl0DSjNISbzudsvOqo284tVmDf1F6JFJju0EFY8Xjqjpyi0T9jwaf4
PqSgHI0BIwa0XIGuFyQEEHYhKVJ7aCkoSejhbxESOWZvfxxbENKiVzuDGb4UlYY+ZANWllowR82H
GZZXXru/1R5bisrItHo0170WOLUX7Qtn+OYgu1IbW4pKx2/waIMCFcBE9HbrND+gbHxSG1uOSdSn
+dQx/YQQn4bCXXfRKHq1b+lJMelyQYQnPDMBG260NPKCDVWbgZ4UkW4ISsxMfXpsRjRmy8JdY7DH
9aT0VjwpKLPCapohmZgo1XzjYh/popNTG1oKyi4jHavZehj0okSfSN+Mb75z3H159TY8KSrZwcwO
NR2rN8YMnB+0uX7npPjayFJQTtkUDW04asGS0sqz7cK2ZyrVMQU4tv8eToqxY9nuhB/YzfJktPa6
IytTK75uKS6byAZfU6QNzhmDtjMG68nQ3Pjw9rfcXuz/b5eGJwWmT88xDLm1vWZr9ZykTo7mbv3k
b87Vb//Aa+9dis6uJSlQU0S+ZkAw0DwCV41dzldKowspPJ3a4GRiu/U1iWManEtjB+ZS8asKKUCd
ZDLWkSada+oNW0NUC7wnn9Q2TSHHp+fM1mKtPLmDBJJcp3drw4R457NuofjCZxVSiILEpOe2iJsr
DjnDd8ffcu4w0G/MDCsILGKoOL79AV6ZP0IK2BoCR21z/bkKJJ6ciNy0Pvb0/jy6+EJ1ij8ixW44
QikGmllfO+ruD/YqxB12S7Surs47J9Ltk770vuQArjMNDqlTX0PbpjXdtFw8oSM7DdJ6NT4hbof1
4zveaS5xXlecu1JcJ7iNCKzqtj3ResSNGLaW1v58+7O8EnVCCutEQGIl119eTdMC9dG4VGQz21Lb
zYUU0yJ1NGuFzBFAWPDx9IJmni6Z2inYlUK6JrnEVTuKrmUexx9qXDM/rQbWkkovxpVi2sSyAkn8
OpLsSB8hr3ybBjDYamNLIR1RoyksM+2uyM0esMF6GF1wIGpjSwFNDwy0cAh+V/qDAfTQUKen63e1
saUY7lu6bpu06K56NPwMdfPByHPFoaXIHQAPNMDSumsHS+LeNpuGwo8x3Lz94K8sPq4UtVU3+k6M
UfG19EZy8aCuq2OiAzrDY5iWpbd/5JVQcqUwrSBOgJEvyXpSvsMZ2b4z6K5TG1sKU0QfZm8uzXLV
DXHBn+Xb4A6/1IaWYlRjR3GmvvCCudPQOg/GPR3L+kFpcEeKUadpYtcYkxiU7IJVDB10uCSqTRlH
itC+oCI+TuGE0GR4yNbwu+hpe1B7bilCUWwKuqg0P2jpX9gZZvfR8RRzMYYjhWifrAPipMIPYiyi
4FaUVLz93FJ8dClIOSykXd+W/XV1vXvdW+4RnD+qvZVt5v+VWsPxm6ZKS6uuomJtsRdrZ5HpVFsU
HSlGmzGEkdf4dH87/rfItiKK/1FzUntyKTaBQHNEc9fyaoXNQ0KuNI3fC83tq71wInCk0Kz4mpmB
98cVvOS/NLJH9IW634a+c28qoZgvRb3z31cPc9txN30W5SAqHylyPzHYSlI/YdhSlJaGO/VtH6ZX
txz7G2Q6e/BN5Tsnpm1yvPB+bClMU+hc0eLX6TWDj3NONOCvwOW7d1b210aXAhXLrJjafZxezViI
UwWNb/8nT6g0beTmmKKqvLis+uSKSOARP8h45+nrrdrYUpzWjgOu29ST67wmZ0BrP1etmdTWAFsK
1KKo85Zm1eRqlvFHNGm/HaDWimNLcYqLCUUxvI/gIg7igw8C9puN75Xi95QCFT17oek2b8VNtU96
Mf0CQzAqPrkUqaIDf2klVXKtGhxFOhov6XNNbMV5LkVoh7sfHn16fM09/Qts8WeUokqaU2HIPUmD
2wvXA+9yzZYGQ5coubGbMFJbeOWeJB07P9hcK+doDX9Tb0Y441b+s9Isl7uSwt4209LhycErVnvP
Qe2FXXWm+OjSTkqXNJ493hgG/jAm+9b3/OOMbYzi6FKE0pBcLVrRkXdL/e+mN+CoWjyovRYpQNGF
r3mVVuSBEvfcWO2jyNGAqI0tBeg4ustYd4kXaHQnwUnso0PVgi1SG10KUNtOisxYKkF6DCY8ViP1
6D6pDS3FZz3grRQiXQuyAlFvHiGKSzLVNy6FJ5oBaLyzFgZVqXU3+OmctSVXK8MacldSbZcQ9Dvo
KDa2Jd/ndHF/zy5ZZrUvakpbaFXrRj3FqR3gseOd2sE2jkPm/1Z663JzUhh3qTb1sxVQk30SS323
1qPaCV3uTjLXlSobGJggav16hwo9xYZR7aml2Bw6zDJCM5sCLbfL44j2kjb54qQ2uBSd+GeGeuVF
E53n3p1mbxuRpZbNM6XgbHzQzSPMB6w/dP/aIgluTnnUY16v9uhSeC5gr6oMw5wgWbOM2kyC3rfv
1BZzUwpQesT1fKW5Chzupga01n/9RVechlJ80h6PmWNu9oFWmcc5xpBVZPRPK70VWZDUpKM16pbR
B1PR36y4UID8+aQ2tBSbDjIY7ErmPtjMzXfGiuAYidKj2uDS6Ta2PHtu/bwPohI4VeF/9WOMNNTG
dv97o0i6sZ9D4dPeniISNd38NMaW4lFLViPBExnWDDV70Fv2UzZgFj0WaouK3JeEQUpbYxAJzy21
fXyEPVoJlh6DTbXXIgUoVpYufGdvGz7+BbAp2bsTbQFqg0vRiSAckFHidAHOWzN9BDmq3bX7rDa4
FJ2GN2YpCcUqmE2fro1NLWpiNq04XaT4tB1M14sorYLQBwI35AfD1tVOzrLSKPXivnWMpEIrgS3n
8I/J7VbplcgqI9pjYZf2jNy5AFPxCa4PkbAUB5eC03dMu+lB2sCGxMwb5x4AkYAvAd6qPbwUoIOP
jnxczTIw3SVsDqkJOv281MaqJtzRfWmbA6GKBFxf+6Bc8wtWQBZKepidKk+vy/oD+CH9BF+jDvQ1
dPZrmn3UIv/X22Nvm/z/pxR0Xwoj3KMXGCo6YzuWdwl7y/q5HcGAbkw0pLz9G9tL+P/fMGQt1up1
Os19Vhn0XXw3DvDnPf2qNrT03qnldKPjOmWQWzTOgd8K8as2HK1SWwhkQRYQNivX6EkIxppiLZjU
ufxt6ML6pPb40ts31gGSaogLooM/+rNWgwkatcJUOyDJsiyraDo/NqICFkn3mDnNr8Fuvqg9uLSE
rU0OcqdOMR1Yvped/tO2hdKepMuCrBXAqJZnjNxPMLY3n+hFV1p3dVmORR1xsFtM3oJRhxNf2vo+
jVq1i4UuC7LwIY4mjGv7ANuP8icJo/WJW9KjyuvGI+y/BwwPHzLH1JnmiYexVWQtn93VUUqe6f62
MvyViXZ7L0qwtCqDegHjX3T5fEPRQokuA0pP2klrHKqyxJ7awGjdGnLSOFXrNak6Z/mq9mqkmRgW
UMC6dm0DL6I/DG8x3TkuYOzfWR9fXrt0WYu00IXZTdFUB1jeXAH8l4e5SNX0cLqsRgKptXgihVyE
a8sHc9auSZgqVXR1WYrkFU4xgCfn7DWmj/7Ynh2nVVpWdE+ajE5erVQXM5bxVIMGl02Phav9UPqa
shYppvuoKXFXDUZbQ1uy0sbUNWrlHAzh/jvTV1qZYs2KmgDczPwRrOO6X9I6eufotZ1V/n+Xg5H8
39GFQ1+f12s1CDndrw4Qqr3vVRLPMfgwMYB1pEUyLcCnKx2AdU/aO9aOXp+kKZpAmw17H0I9p28U
YWx7ePtT/EktvPQHSaHbpqOn22HXQv0Xg/hnNRpo4F4fll+pXXvDUwG5f2MCpJEoz3iTJbTuR61e
P0+6MNuLLSosHBJD6+oLWe4UhiOU8WXX11nK6cKwNth5mne0Qo/aY4gFZx4Mrf44dy3owylcRHGX
aL01nMcyXnYRnnnm1hYNZPHtP/C10JZWjsEUmzWJWQfxxgSeNSwS3rvd/0EMvPDuZI2UF4LMo2Oq
CcqGttaNV6573xwt4frjVX3rH1J36Z7wds+mW2yCm/zUht2AD1jVWUqnLl2u6XZRNlu4GlRBFrYn
kpY/wrxT26Md6bgeVbE3dq7RBGvWHTwf0DJs/rc/yivnUVn/lULZDltvbQIYsIN/7LH/1g/9ChiW
64zmqemAdFkJpleVUXeZ1QTeah8waxEHOor9dyLnlYklC8EazcTkLTObYNHr4RMI8M1xK+rUvqus
/jJdowQl2TfBADr/sSw2ZKk2ZEoHO11sf9PfpwGBUaLls7hbS1jtgDocXY0+9bc/7msvRloiwWXb
ST8wbxqKsDsr9C650NTmpJCXw1FbVkDTvHRgFjgXjADQQHCqXcFkbZfuOkOML0RDhsfpdmbk3Aqt
eueVvzbl5XUo7IsxHMMmCNfc2eukpW5FIuKzVczhOzPyD9znhfVIFniZeW7rJoYRgVb4xT9Z2f3G
faC8YYlPoNlG8zcIAeGdpoXVYZ71ZddlxXAz+Hp3Mpoh/lhYY3zoaaK3d3MqulvcJLwLlPuNX81/
eudFvDI9ZIVL6deW0dXEDUalv9s8H+n/n+ez0tyTRWguTmRQ4kUWQA/7uFo4fzkj8nK1wcV/o6bA
HzydBDEpYBnH0QJVw1c737rSacuyxmKNl7wNbMc/Dm52hzXgL7Wn3ibkX7Eu4JnjfoZLgVl5zT0T
z78ZuqJ/Z8698jXd7d//NTr2ABW5RVZy+BYfdPEQOprSpR/c+X9HzqAb0pfuN4HfGI8Ca+yrJtLl
s9pLkdYRmj1ndLwRGTRrI70uXrmf8+xRbXDpSBUOMWC2jCSaX2JI5MXYrA0eQfT26NtseynIpYUk
dvAF06KoxQCcRK5WOOOHdNHLS+c4+aWwreqZk9XwTtfAK6uWrLyKIhtkoNNyMcphXFRDgceTVqHj
RSqstl040vxsBGgrbKvqwDa0C/fSc9uuatcjR5qcFnZDta9zOErE6DxDVtc+zm7dq601sv7Kdqo4
znI+c2jgcFIlZL43U5q3v/IrceVIEzRvs2SeNKI22axW8mkR4Ey8H2qDSxOUNKmdxGFRcV0Xv+wI
tO4MK0rxyaX5OVVRuOhQngO3xQ8tXHBwwyFI8T4kK6/o6tEaEP9VgF3o3UpnO22fXNeV3ousvFr1
Ih+mjoJAtcZf8Wr80eWj2mpmS3tHyJnIB9qWB26j9ZcOBw7K663aPJdVV9iSA4bU8yrwLPtQ1t6X
rMyf1V6JFJ1rXFE18hjaRS52SPLoZ4UZ5ztL2SuTXFZdNVPfhDCgubzoZn+Y3eh7t5qK53Nb2j+s
CmffzcwlqPDIvDFt7cELq0ntpGhL4dm1U4iLALzwcRDVcUF/BYPJU/ycUnhGqVHXTrblAbX+h4ij
u7IR71y8XnvjUnAWTjrm87zUgR9jVjENkbUzvVpclCaLrLpKtMn1+5kCjJGxRySRdls29Ts70StP
LouuliabrDSaykCrD7ltOzTYW6HaPJQ1V3bleZ3nsk/oY/kzj7vbBJMOxbGlkx2mCDaeBqQWUwuz
DgBfLQAftdctxWacjKurOSzjQyeesXdeu1DtOCpjoDMUkKNR4qLju5hcNXthY42k9tBSWIY1fLk6
SfLA8xgT4+Z8P9nv3A63P/yFo5EMgfZ6MzOj0mWORIDZsa8e5t/tgD3Z1K/To9rzS8Hpz0J3oNPl
CNH6/Kh56XV2pkZt75Q50OTR/cn37TwoyZhpdng7hNMXpeeWFVdtvJaLqbO3CS+7WEDmQtH8envo
V167rLZq+4hmR1ylAoyfy9veLpvNMsy/tcWq+PDS7plW+oA3UMiBBQOqI0Ry+0Na12qYFl1WXVVL
qxfkiaug9YaTXbRww4o8UVtxZSS0sWgGebSoDsrIOWfuoYzV+m51c1sp/7p6Da2WRSDr4wAZkL7L
cZHrs0RttZVVV0PpOiMdM9hoYQ4HpU9cO0NT295kBlTSj6lttKyI5HC+Aib6kLSt2mlF1lt1mSmE
s+R14OXD87B4n5w2+fH2JH9l/zGlndMaMQap2morEfUj3t81mW7nnTfivbxuyWorC3eXrKiLOmgM
vcalJsaA09BTHEfxAvGccDrMoa7tm6h5r4zxJ+xfWCplPrQzrkXSCa8K8qZfvi7dRG9vXITpcfBF
coeHGb8+GnAJtX7Ndy1WqJ98LHACtxL1l7T15k9u2Q97sgnDNTPC4pzlKU4vhd0fokR8wlc731dZ
ve5xsc3ue/rZd1mGK0zbAfdL6jY9tzhTntIl/F51hXbWl1mP1LYYQ1qiRz10NuphEeDo9zH3/Z9G
aCg1OdI79t+Y8zBvsjW9rANL74sdPUjDri1bxbOCDL/2a4zVEpc51ndcJsE9r7u0VWPl6LLCbPSR
T+u4VweYqtzgW5RgN5plB6XokDVmeVpGZiiyMlgW4yiWza7HF2p6e8CA/33p2AoI30zmPDCKGJNM
x3vwreRftQc3/zu2SI2J/kmnCCKj+eo6/s1i4lumNra0ZICOLDLPI2gArf6MtOKHOXlqBwVZAbbQ
7+mHWKoFqeH0JzyuZlIPancbWQOWiN4Ix05EkKbM6tbUq/zeGP3unZfyylr3f7QpoY1TnldFkJpG
fl7wJb5ZEQvUq4j3mbA1EJqlgz22owbu03XpAK5VZRaP1DsCbKjH+DhAuN07hcFapPSVZd3TEIui
1uuyZEkwz5agR0arKzVZqC5TqJZFuH1YcBUck+RJs6fu0MSrf1Z7cimulhAAbkusBrbeWrsxxXYp
cdS6e3RdCqx1pdSgm3EWNKScscY1852ti49qTy6t8BiWtX1ekJWotOZrMkMu9/tSMSuhS2HbJatm
oaeugjgdQ6719yuWwu9Mlm2f+L9t1/Vl3VOHWMM046hEHAed96B3Q7Knm6DZA8w1b+0C78oKh2KV
4xC/tsXgXydErCgHEMBGgSw/+RwXt7arf1H4AIws7YMZ5W7km30RLFiA76zSnXb6Unx6e/AtMl96
SVLEGlhqLoUwUbQt/in2/YOTemfdz78Z63uqgD+73ku/sd1l/no1ZeIkeJ7Y/AG9p+P+6Ca/SqdM
HrScxkttjDG0nyL3LjK83t7Bnc42xDG7fTFYzYONy261q40pWfZGGM8/x87I39MNv/po2wn0r0cD
nWAMOiqzIAFE3WBPyW6aRzjgJiXMkX1hFZV+gnGf3NTcU86xaK17W2jm13JJrItosuVGmyB6V0K4
B4Rfzf7tz7L9/kuvTFoufDNKsCnUigBXb4zxsAbFYlcp9cqEkpaLXl9dO7XZhwcLZwMH98v94qPF
VHt0ab2A8ulqfdVVcNTGmD6mqTyEYNsUR5cWjKY1XWsoa9IOBl3e/RoNu7lTune4NORJs4E0F1YC
5KYMfRI7N2pc+KrWO8vRK59UlqaVYTwsLkTtwFon2Mj679DU1nc2+tfGlpYIw09JChRkBfJOMFVK
O91BbXvnxvRiyoG3Ii0R+li3mluV1F6iFOfJ2MTYYbG8uzkvlOQv/IS0QuQl6D1I6FlQ9J53gNB9
GZfkvSnz2vNvL+2vGIfFlbiUAwo697zp1oMcus8awyKYG6FyVeH5pXBNEosjeJUWQYNVwxNmxg+W
1pdqO4ssS8tANhU6oOKAaiQ23b3/HPUoSZSiVSZnTVTC57KcePKtc0JU9zn2GmpDS6Eaz/bYemGB
5fo8uzt8R8Od8Lofbw/+yuYu80ww6ZhMrNayIO/xB9lHdYY7h2Glz1UDJGQQ7nI/D1Z+fPvXXokv
uRIWFp2IzdHMghDL9X2jt4+Q29Vek1wIgz+PuTldfcGwxJhJ2xamt06vuDLItTAUA6W7pBORZevW
58kno2CYU/7OvH/lK8iivLwgB1S2hNayVscwxxClw7zb8o4JvXKmG6scQfHclc5WS936jh4SAXhi
f/Uj/94veyXFMGNLSyfUe3NaLW8be/zX1uObyHce3541r5ytZNXaOFKydlAikthrSO3HVl3e6kiA
zmU2+F8i28s+v/1D2/70wmlBFrCVsKOFPvs51t0YSO5yTJQpeS7lGavx6Rbv4hltPm5MOy/UMzRA
mGa/Exh/ENUv/LRcDvWdsozZ7guy6PX4Aa8QHftdG4DRGJWnvtfwKR9mf5+UCRxYB1NHs0yTR7fE
6LhYNaUSIR9RXuJ1VpcJF/mgNMyvSZ59z2olTCRDS0v7XA6wMjPKBLYoThkm5Luytf95+7u9sqzI
Cjt/+R9nV7LkNq4Ev4gRIIiNV0rqzU25vc7zXBj2zJgkCO4byK9/qTm5MS0rAhefHGgIRBVqycqk
fdvuWHsPtg86miAjtba31LquLe7EYVBys2VRlvArsn2X5VxDfFh4aQvgVBzfjpJ1u6BvhxByrsmh
mqfvaP961XIgs+SEYQoseRB8UfpcFhSISbFMSVR2N6KZK8fiotbmUEMcOc8rNHy3v9ZwmA77Wvnu
3HEmQG/TIJzgD/VEoYsR/JjKxYvdG6fihGG8KPpVWHzPGDh8MHi1/xtz7tOCwNpO/LUskIs2PYQ/
c0uiuywT/AA21/Le65q7uLUgpmEkNXwElKGDT1AseGrDZb/h+659T8c+OxtuW83wwLFtLx7aWJlH
lPhvdauvxI7CMSKIBhU9UgB9LggrT1yAYTkUHCJHVetVK8bZO6YUSZlDA2quzlEPjktrPmK+xM+/
uPDPjjfzqOxSotfRfbZD9WOb2wevb+pi4Y2G2ni/DtV5hAzOaRnb+YApnvzGs3Llo7pw+BUq74FA
lfW82lkkJYufDLkpY3htcceQtobFUBdB+ktZ+w6urcBd514ERCJ2EXYE1VzarcjyeAmUQEx0QqBV
5hesuxg7km/t0lsUUgBC4M+KmjghbXALBnclXHExdn1Y9ciIeAUm5zAJFv7HlI1HMtRfdKxXz19A
X+diW8EMiv6sOu+Yih1KUOZX5Te/G+mYKgZq6NR3MexIN1/AW9wcFkNuje5cuzOOkXIOLHycTwij
e90lwCXbBLraXmVtAVri16cSGhZY6Gph9ZAdBx592SjzOxUX9rWwltJRwT2KfYF0HkTupJ9zcTFf
a4iCcw0iwrO2/aNZ9efKrLfmSq8EtC7ka7BqnBY6aHDP19AA7zspv+RRUxzbpgExKdEFuKAExBYT
2RT0h53n7EZGc+VDM+cWqSiwdNS2BlM6A5R4BNHzLuafXleUObeoZxFoyeIIV1RQeY96B2TD2mX2
sy0XEVb3sYFGja3OQUAfliGD9GLsG9m4kDAxARPCZoKwqVqizxVt2ZGOy3IjQrjyzLqgMJEPnHNR
IAnrbfwgii1/iYG2/jkaOKWD1+FHjttXbLRkbhf8gsGMSTMbVPga63n2jgU3I2cDGxAPd7z4p87U
eQXxoufGL1f1l/rVsqJRXQ5jhX4v2pu2u9eV8CIHF3HkRE9Lq3ZxUR87D3nQnaigd6Fknq+4CxFb
l72DCB1ihEEFQxLQ/KVvdr/4I3LsVM7QK1xzmNLKB7DagAxBf4eSvZe2C87FsdSWbeXANFJ3iknN
wyhmKClClzD3vC8uQoyLLRxr1tXnUrBPpFwNknaIt3rddBcjJvHKln2J2ljehdWBUQgn8xzir79f
/YqtupRc2qi5ny+RHwVvxmOxT/tDUNX0wCsa3P3+T1xxwi5ILJoo15uZzJmwok8mSA2R8JYUxrXt
O5aaU4B80QmsUOMfTJOM0Dg99ZVtPpRFt9zA5l7SvTeKIi5arCCZAQx/QKmf7N1J7dV6mJtwRrCG
C7RK+b857700SUTsosf4tupZRwC7xzmR77dC1Y+qZJ7JiYsfG8BKayDLrM+L6e5b/V0M9uT3jR0D
XvYqKMTKNUiY+HxaWMjvgz774re4Y77RsHKoqSBtyybZHgTN1dGG1mdaX0CF87U/xijB2tcWviGj
tD4QOTXHIJr/57VzFyvW1JuJVbbrs2Xir7rbVrB2xV66Zti5U54g/TRVtZhQWMEg+YNh2fTETONX
WHEBVQPg0azRqzl3EApNlin+UUSj3/d08VQAOqmVSqLPs5riRwuNg+NGCuvnblxAlTaDlAMHzJhy
+7Gnqz5BucqzHeoCquRAdiheIy0B+VL+VIihfhmLePTcuptPQbGqGwkaZ+vY/q2ofdeqW/IIl7jo
DSfmIvvmFULyOtK45j3dJ7RaY3TC9xDKbBJtnIemDcWNmPvfosFbf8ox13K3OwkEEFabMQb603mW
QHtYPSzjND9yyBgnU27/ibp4rA/MBJCpJ3JMMK09PtSQB4IAOBV3kJKi99mg1QEE1cVLJGZ23GYy
f4hBkgRaiix8AI2/uGsnou+yGXnRgY+gIj/SbV9PUImP7ta4M6cmXjKSlP3EHuS8Yvx5Aov2ie3b
lwIK0HeDti27C23bWUgyx1mfzHYFK2BuOvq5Kik07O0U1MsRCM8gpdkOTj8IKpwIucxOlSD7u68n
3QEnX+xSJarg5rEUXdhAO6kXGUTSw/oTdHfQ4AhR//yq6Li9YBqWPkqFQIcQ2b2A8rW58VRdeWpd
cFuxi3arKzy1IG84U7ofG8hV/96VXV7UN76qi21bwfMignBA+2MpxzuBoT1IzRl54sGSP/7+T1zb
vePQaDQOtipxR6naMfHRkz/abrqFH7q2+MUwfom7A8m0xJdC3C1lfNht1J6qte58htRE7ELZ6h6E
Fj1SzXMNNtzkC2HUa1QFK19+zy/7XtQOzpQNBcURMsYPdbtBSgy30y+4dPm7iq1TLTRQUcFZxuag
QAB5WtXY+kUFLpItHxbdRV0HmBxtm0M08/cjJsxvRK7XPqgTcvBASo0iK0K/IH8QcVMcUG/xjOhd
JFtIDWpzdYtp+G28i/TyDACPF8gaXNpOxEEWYNY5AMTnLd8g7BmQ/Eu85Ozz743o36fov4aqXOga
0NUcrUl0t0uWy3cR4uJ/0IaOjhZYvGTfMvK1qkdo0XekvY/gDO+alUTFoQ838aib1Zb4n/hfXhdM
ucQQ3ASaCFWXgL+3+pll9Mc4VMsNh/H2o6ZcLJ0Is2hhmB4+10GQNweqNgpuVHScjv10aZ3SHgJo
XtdN/YdiLKpXgfRCn1WRPbe8eFGWhJ5rX3zuLzYeR2alF1GE85rvFYKtGulp23AvK1Qu92KDOg9B
AqYxRzPaBAN7DJgi69VrUi73YtHZmedSliDyiQjo4nO8fDXzioeUC20ri3WdjIR3auM2PGSNxCtq
11u51lVLcTyIhF5UbIYeJXK2jZ9Kbfn9BijRCUjkUSUDinnPG7SZ0trWkCCojXlp1DAmmEXOhkPH
zfzeDmt04y6//b6q2ImaVlarfJ8vuVms/hwL0JPmXROgRGrHG2/UFWtx8XALmjxBXPAShBP1diCY
wQWIIW8wkqP4Uh2KtvMDxykXHJfbMLM7j1HwFfvzgp+WlCa68SvedvvKIW77vY+8toYTC8iuFQOk
LWHLYkUpa9WI3Kr5RvXz2uKOMfMZTeJ4BjYcgkHiFPd8O8kq+PL7nb9NnCVACPTaVehdrBaQTH0O
x3A9IP4ET0axLKAhgk4OEONmfBji3uhkl2xLoNM4pEEF5tLf//lrv80pMFJIH9RzV8KVcPpd59U9
HNeNtOHa0k7u00SbmoRAkm/Y/EFuEDeEeJ+XRDJOzbF00/eIVXt8k2a0IFebpi+2vVlM/7dU8MaL
qxzTLdZl27IAYU67EQNRxj4Tn0aLabBEq73Zk7Xh7V9GVmN2yFaUk49lpLPuUO1kegi7nd3zKQu+
5ksFOxlMdqRZRJ82wJiA+59UAqG8/seQUeJV8VAu2oPwcJUg9CjPYMO7U1NrwI+Rv3hdEBfsIXcI
B3XbnoNFKJJJzDaVBLtXMUW5WI8IOIa9iESBY54PZmu/sDnwXNrJPDqAXydThsUZJEj7cZp6/YyK
kxd1gAAk9bXNqnHtA2mQPxZxE71Mlk8/TCUrP3/jovZW2tEhmDd9Fsv8WekGLLzWMM/wTb3eep1H
vEDkC8xBeSgtpho5p7dKz1cs3sXqyS1mq0b2fJ5Xup0spQtIIPMbjvLa4u6Zh0NX9QxTvbyu/97Q
88swzugXrrkAPUSddlYgKzyzoAsTofL3EyEfvAzIxb7NKwPQq0VIu+n6McMjhUaFp3G64DdO42HX
1pTnTHb5IZ7Cg+zX1fOmOP5bQvbA5nNcnpd8/D5SvSRRHi0nr1NxEU2AB/MRnxPgYy4+5ap+aeP+
o9/Slwv0S+xdVQ1tBLNY2jTdIY5adRwj5elXnPdSYZYf5WoRpLGuu4Ot7zs7Tn4H7mKmo45TDcbQ
IF0waX4Ig6xMWNdtfnfchUoVklQWMRJ2bqbwmcOKPut5mfweexclBa7XKOOLLVDorE5Fd4xHLw4l
oVyQVLVHeC2LoTgz1d/37fqwsfWH101xQVKs7qN8oWsBDvtNHpmYNkyYK+sX17ogqbbu95qE2Hi1
I8dgIXKdoWReVGE4Fscdsn1AQdPgc87FSp5XpslBUZH5hYUuTEoPmL7Xiw7SoS6zewjBbscZ0GG/
Y3cMNJdKTlCtydIq716CZn639MLzlrsgqWLHtCL4fGBDVYO3zWBKJegGv0vuEpHZeacCw8XFORD0
gYdt/tDZuHjwOxUnolVdjpe+7Mqz3HZz0qRUB95st/gwr7yergRkHNVQlVux+ri+3+LvU/bTa9fu
5AVUdstiCBFORLl9EGJO+/LWvO+1zMidvOgWWYciDBAeViP7wMGSnVQ0zo99W6l36yJ+5lXTpH1W
LOdgnpfDvPR+fVXljmVMeOkKoFyKs23FDk7EfTnlttFHv0NzbHcTTWi3UeRnjkMbi61Kqjn38zou
Vi0I8ZV7psCEQsruEAX7k41I7rlxx3JFk5s1D1h+VkN57Nh8YH465UK5cLV4XiUKQSGWzoROdLN/
i4req/WpXLga6cGdGVRYuxrEc1z2P9sGlA9+39Ix23kVRQVu8PxM+7xMGmL1w4qozC8VcBFpeq0D
W7EBq0/rkoSxODXZvPlt3QWkVZUwOZ2b/FzrkSSFDsRhniBT6nUwLiINotPQtLQ4mH2ov0JU7Es8
FV7Mh0K5eLS8jWvA/wxCPCDVH1jWfCmYNH6O+D9AtLAZ1posuC00QosxeFqBG/M7E6eS1CJAoh1R
eFYtmg8Z2Wmyqtmv9QN+w9eBL8+bXkA3Iz/LYOOHbo0QRBYDv2H7lz2+URNxoWhQ5KjA3xEHqQ7C
LEHLcEh6ZexxB32R58nT1z8AJAbxWoU0SCfIdAF6nIMjfvXM8VxEmgraWEzG5Od24c1hj8pPY9j7
BZIuHI3OIfrXhsZpgUBm08uDCmM/I3WRaFWUd7pF+z2VoPzD/FQ8P0xyZX6VIxeKVpdqWatii9PA
duZQD6E89tnml7G7SDQ5laxHoxNddjWestK+G2Rz41QuL+Ubl9FFoNW0AlFZtwYpUAXNHRvb9VFn
0fS4iIn/D5UqfedlsG77HUTwdZYvQwwCgfwY2G0DG4snuFO5dGhbuUq1I81LoS02P2nI0j1gvMwv
wXYxbiqPVR10CLKzrSanqQeJ3tIE0Y3z//eCvPUBotemOu8yL80MU0WBVx8JIe1TtWlxWKvlu10H
uB9CbQruzjJZs/lFsuG9aUh23OKLNnucfyxWIe7tVi8HtGWB52j3T23EzaHvObmfTfGHmU3+iZf9
QzgN70cNGhnCgfLkcimew7DWQHapr15f2UXRrXbL0UfZs7TAD6K2h7Sz6D/7re3EB4JSiup1oNKt
pP2xyIoXAGlu8V9fPPtbX8GpU+/aNKWdN2RSrH5WFhxZDa7njW98ZXEXR9c2PdRKSBSnWSefJ6Yu
6GA/z+Ci6KYmKIJa6Dg1Q7SOibEk6A4dG2u/4UqwZr++nnG86qGgYZyC4nU6rHP8J9r9fs7eBdJF
4TyEs1xUynKSi+O0lGt5CJtA3ojgrzy0LpguHBiahSt8clXlwyEDOcvDymd9Cqd893MOLqKOFpaW
wyTidBAkNX0DnK2qPZMEF1G38XLfFoOJDxDGiDrBAD3oWWzc5cyvOPHvrPMvBT4dd+C7yGyc7pPo
QTxnmrsmaNSNtu21a+8YrKTZbBi4/NJ8th+HgPxvY9xz4465rvsCH7l3sCi6HevmRLrC851Sr+/7
voOyM+paGBRjd1ypGIMO4a0G7bW2ustTBjBDUy1a44susz7aclZ3I93HQ53Z7om2RXXEG2m+o1VE
aGIGkT2usgtOvYzNvTZ4LxdoCd+4um8LewjlcphlIpSz6KIslR0ZnzpVNU/ximJbUu4kP9XKsB65
TD58HdYhqw+AkUdLwlegoY40FOUT+nXlsYpkPycYNt6e6nyf7i4t2DIhRVndhxU44H/v+9+2ZOmi
WZAkh3Mx9Cptpqg5ZXSKnvfGis8QSpJez4t0QSw1A+u+WCOVljn7K6fd974XXnoWQro6eZmuwXI5
1Hi6ipYdSDvwZLHCK9aXLoZltDvwBGOl0rylXziGMg8z6b79/tzfNmHpQlhAqTSBWlPJFOAOcSrM
fo/xn/Hos7hygYEWrFhRPqs4JSx4F4/zfcjNR7+lL7/nF8eGkA2gRolos9/pl2aYoEqzDH7z6eo/
wMAalrCbMU6jmX2suvWxhrH67Zu+3vciIjqwdoLLzNRLVtPvS0z9vLGr6Ck0HaMxxNIj3Z50pn4G
Wnou7XhjOxUcPFIwnYg31YHLCWyFoMXyORLpQgKLsh/bxSiVxmKtjtkMnLTtqxs+8Nr9drw9i7La
tiijp1YBnUWqegfBjvS6hGATff0xY2g/RgQo0jTcs/k+A7kdRl7Zp98fy9t5m3TFMdlCrUULWiHf
FMv9WmuSMJntR7Pu8DA6jG/ktZc477+BsXSxV2ChxFgtmxWi+RmlhBVSewVY8sPuKASpHki8AL1a
QHni9z/rygdxgVg2iPt9qzqZ9h35M270exGGXhVA6SKvFPh7aBEMMm3QcEy4mN/vvPLCdqDt8vpT
gygL2FIEz+nA7aduzL9DNtcr1JEuKZmQxSRyTfEujW32bRZF+QVCt166lkK6fGSCsni3FTautmw5
gnTuj55LP+ymdAFZu15ol2VYvOp3lTzHDGCy31+Ti32+cStdGrI1YgUtoJub9jpi7yLN9FOp9XIf
QfIzMVFf3lXhHNw1JO9u2NsVO3DBB1U2FVatvUzLhqOO2ZdJWec/pY1Sic7NkZrl8+9/2jULcLyG
KWOFPHSW6dZV/NwFY3gwgfRDqUEF6fVFjS5c04VYZLpLCdxzf2FRtYHXOyBdsNde9TMgXFqgwmbM
MZ/NeBqXW/ydV87FxfLothgGITuRAkjxbGx13wzZ315H7rJu8bJYKhDuijRSZXzcdfzSXtSj/RZ3
XEM1j/3OZsFRWYC3RoZYfAL+Jr/RkLnS2gP55usPykG6QaeqxXWJGWmTpuDjH0XMo3Nsx29t2G+n
ttqnE4xlTnq7TO8QbPkxioEE//XfnhUZLSjFeIpRpfw4NVF1x6hhfm+zC8mZl5bm2y55Gm5ZhEef
sPc7aaNbKcWVB9SlpDK0GCBRK0UaDwUoRjahj+CoRsaSDcR+2NEq8osXpYvzx5DsTjnC31SEbPzI
xWgPlpvuxgN9zS6c4KvMQ1JrzUTKi1idBvAmWuKXDMv/QBanPNyWfeLp0gxPeRf9nc+3ZjGubNtF
LBpSYjIY488pGbf5xOkWPY587Y5eRidco8OVnwHsvxy5nQ8tq9mRQxnYb3HH5JYgEn1VM5zKulYJ
KnvBY1TL3XN1x6jyoemGJcRtkWELad/KhvcoQP/lt/XL1/glLyqXEkPyOoYzCqCb3NIUXT+/2R3p
SivO8W7yqoCjG0VFkm6f74a68PSiLqJr6CcMrbc7T/MxIMfMZJgBgIK053VxXkXe23YrhcWZr+VP
uYj10OWYlPE7c8dA2wwjJkbUuIum0eOBTECJioxxv+kb6cK6DIqzcI4G575sHwnqd8nEmGd86AK7
tmYZ2rBqeFqSIHuchu7vHbzHfh7exXXlO0fnCXD5NJ628TFbVHsH+o9bU5mXO/1GjOjiuiStyoli
ch25dPgnYeGz7cdvv/+kF1t8a2nHRvU4YY5V7TRlVUU/NJY0j92QDQ+5rbSfW3cZsBAirD2BahP6
cl0AxjGZQH5e+GVZLraLYeop5HXA0igE7U/O2zuuo1tU49fO3Qlgo2FXNVl7LF6uUwLqxyfR7H55
FncMNaCouwS8uNx1AtWCFfV2aP36lUikC+0C/ioLwYrN00KBtKg2ByBS/TbuortmznFlRMtTSO78
M2j9raL8RmZy5bxdcFdW5GE0GOw6qtT73er7JbylRX9taecZnfasaLqipGlkWn60a98lfRv44Qig
9vb6MTJZsUrNOppCr+1bWAbHkbCfvzfQaxt3DJTahvO+hEDPHEOdA0oDTdLmbD/6rX75q7+8ostC
dyCAW5ZOYfNHzA1uOUBufvmCC9/qZgzALkhvU7QDbFLpPE9KxTwt3wVwcTV1YAxZWAoG7C6B/O6P
3db/8zsWxzj3XubDGK8sbWv5kw7kp+r5F7+lnTd0KFsVl4sI026AImkCjkrztWFq8asx/gc/QIZ2
yUlP0zFvecJa8q6KJz/zdLFhA1ViQFxE8YKSo2gqcjBF4YeZky40rJ3WkmR5E6U8M38ztFyM8bOg
/wDDQHQZMoiqp2RnLyCPfQd6GM9I0cWF0WXVWd6vYToxEFLIxaCum6vMrx8SObbf9HEZb2wI08qY
A9vA6qj9qAykiwtrATioorDH0oz/E+fFxxoMGV433AWFNRSNPoDzaSogCABCjOCfbvasfLr0ZGoY
ljJaN5qGeiKnulV3S1z4Lu5YfVDHue6rPEqLpvkS7TWYLvX0h9+hOGbfReDaWSbMUbajNYkdxEuH
MrRfEOTiwbbWgtNBGZrKVjQ/oooUn/Kw+Mdr5y4cbO+N3HQ703QINvsQrdWHdrKeXQsXDpZlhJF8
CcN064PtLhr74KhWv/kT8Mm8ftxYtEW9Bo17OnXN50X2kPmZvDTXhHShVEVX1qixTGG65NVwyKE0
mewhoBl+Zx693nm+Z7WeOiS1pmp/2nyFBbV+bLfSBTaB5KkWu6YkLXXN72VQT4dIYcLNb+eODeVj
XuZF2JG03pvjZOhzwPQPv6UdEyrATdPRxhB4wz0tuPq61KvXEId0YU3rQPve8mxPKwtN3AMmZdmX
abbZ59/v/OKv30iyXGhTPTHom6+EpPM6FfVR6qFFCTOLgj/zom9uVFuu0PpLF98EoOximj0naVSX
PDuwqDMfDakhLLm35qBAr5tY1oCdTHIVUugKQIvSBnCje5Bvf/GuKE6//7lXQlbifChSV13cs3pP
FcRG71UgvvWz8qMdlS7SCtT7RTTH2ZZ2urf9YRzAwZuETaggwZGpxo9fTLqAq85GQo4k3tNmaywI
I1ZxqL3Dbhdr1XTZ1I0j7lu9rT9jIFAOrCpuvDQX7/bWZXN8R7PE8SZtuKcyBoyfaWq+FXNOTxup
+dM8tJr7mboLuSI4j7ykckeVjG/fZMmHQwja+FvtgIvHeOt3OJ6k25e+VLrc0ziKlxMGWPQ/Za/E
XwFQfI9CrgU+O+mHU7vs4VFwSLAwGQbQA9t15BfJ/Nup+CU7yulQjCBRJOnO/pZwxclASs/agosi
zkM7tWiekBS0ZPxQQwc+Kqvhxsb/Vd194/D+w+MVhLLDsO6ebiPJQWYGAgwLdvPnqdjaY6ZVec87
DAautm4OGdvDxMS6OVRhC5GuMq4SMWYtWvx0LBI1BNEJNLbopRYLdJhYsW33uiNRfcyaofZKRIHG
ef3irUvd0tFUNrXROJ/GGH3tnWx+YTp62K9X78pOXKbQsXqTFwk688udZGr13LtTWyDBUGfEGntB
0WCeczNJoXK/5xpaA6+3bihgyOOu1nSt0JlqDMglISjhtXPpgviAuI2rcYMfCkKIEGf6ocU/fu7B
xeTF2z4VZdzu6cK2P3tTGuBJ+YvfC+MmRkyoNQ+bPYWq1vflZa/0X34LX560Xyx+wrDJoPYRjrmp
oVUXC5Sjkxl6l54H7jhnQ3aDie5iTxlIB9+ptesObJhvqVZfdvmW1dPXu5+zpem6rNtTwSaaQLmu
OW20vYVUuLa645Crqadt32N1QnmWiKInycIrrwgMIgyvtx5gDmArjNjSfsr5Zz2G24sYx8DrLoKt
//XqLVespoHa0qZozclsmEeN2eQ3Mwfm6derB9qwtgn7JR1Y+IOGgz62ZejHRQqy4NeL55UGjK63
mJuoF30YV5PdA7eY33go3kafgF7WWZ3tEW2KyaahqOSdzUxkjnFJ5LOpuP7OJR2erMyBJIinyfcX
OeFhpqK1A6HbnNoCzqYfMOtNNq+KCWj3Xv8eFDPKno35nAKrMD9mURjecQwKewW2YBh6vXrEViMy
sIymdAghM1lKeR+iR+25uvOMrF24Ab4hxrRq2IOZPgEe7wW8AjfN632PUUynvWVjOlbZ36T8WUIW
z8+yXNQVq61cMmRmacP3O2inDcm0kp8+zhjzv6+3HSw7pk3oNAJV+05WtksAvipv7PtyqP91lRgX
fb321gyaY0RvTONuGO54t00nAD6ihwji3k/NktHvMl9uTa2/7TmFqwZplhBJcYEfEu0qTHgdLx/s
OOo//Y7JsWETT53dp2jATM68PwLfviSQs/IDKwFb7xyUaHPMYdVDCpXwf9aMpBzz0l4bd3FQUVOF
YytZn2Ja5isP7J9lHPg9VoADvt72VC3xEja48s04tqmmojte3I6fqbqkRi0PoiwIliGNW8yqcUKS
2JZ+dBXCxUE1upgHi8GnFL5Mv5M7oCQm6LxEzYVwkU7RWAU2n1YQxuldg5F7xiCEnT74fVHHYgGW
a/cYuulpV013AalNAvFKv9kz4aKoJFJ9MS6iT62WwcOo4/p+M6OnjbogqigI80zQsk+bhn7CEMKh
tvb770/lSmVGuLApizEnfMq+TyM6iofMyod+XfB0tIcsal+CkJ+GWH4T+Vo8mSnX71gD8NNm61t9
hCuvvMsFtxUWJZ/V9qkKzdZhpMWw+7FX9K+mKOwzVFnzMFlNtH4v+0L7XQUXcAVxaoi7qbhLm3Ac
n9t26E5Nw4bPvz/SKx7VxVzNOLdKIdRNCVDcxyWY/uiMXw4AE3ntOsg663A0U5eOzVeLAkfSjs16
49m5tm/nJZYtp33csDaF+OdxCCdMRtyq+1xb2omgN2s38FlUOJJVfboL8Y/fUV/+3i8p0dBJtWmz
Yl0M/EBhvkpYwPyGVcH8+HrxLhqDmAvbpXBz/Z0EW+kpCll28Nu6EztXvM3+Dc7TWWZh0uV1MmDG
1HNx59mtwLE2myBs0/VQNUQm49Z4Pl4ucRawChPik6hNh4I0z6Iflmfa+s3ZChdkVdN+LFTJ63Qs
w8d9mb7U9hZT85Ur6EKsQKdd60zuTaqF+hNjaHnSr+VHr2/pIqwqUWdAg2xtyhT9vAT2WXPE4H5r
O1bZAtVKSvTl0oAJbZK60/kziARKP1foEmfFdmbEUGFSZef+UBq9HSzZPJ9FF15VqHbLGho3KYuz
70GZ7ck8jX6276KrqKZFWajI4K6M4WmPgvFYhaVXEUe4zFltNjEMPV5OfSAPSFG+DkV0//sPevF5
b0T3LriqjFipQ76ZFJMO4n+tCviR7+gTjJBJvTGR/fZdp255S0z7UmsM1D6NEd23lwwNdZDOTpmt
Y69clrpDhaat4nkwG3lqymWa3w0Q0Y6fcDXp198f0rVf4Dj2KmJbFG08epL81AxdH78zXb9mN1B/
b38C6o4WxiGGBHS+7E/5vI7TYxRUWVJAuDtKQGVaLke/3+B4+N7Mc8t5Hj0tirVfxdDYP7JIDZ7f
2HHxMhyQfQqyPc2Azw3HAGyx74CQrP0gTNRtlHW6iOo2b7enCtyuEEcZrSqSIegqrxsUukX1jMgo
WsRAn3Y1WAxAExnfFaYaljuf0w/dsnrWR2vO1oI+mTGUoBaPGmA7t9YziQvdWemiGoaoaZR9IntQ
fsNbMj1DQyH2SuLAk/U69ghqOZBxLMKnqK51iBaMHI5TqTe/CVhAl1+vTzaZdawf7BOKGAa0nUBk
HctCbq3XqxW6Rc1cBtO+hQN5AvEJZD3qeoSHK3Q9eqXnoVvWhPClytYeFmwI4xiiHyuw/hf76vUq
ojP4+njGxjKCFGh9iqsqfKFr1WbHdq6k8orPQre0Kc0yFDNdtidusvk7pu3pw15xP77K0B0mVevY
RfNYrE9jTtZ3RVti30rVkx+bGbrXr0+H0miI6xWnw/cxbg99FpKPtIOikpflupVM00ds2NRmn0y9
miOpJLqpM/7mLcW+t9+W0J0iXbiYUMGI1qdsV/knENjP26mqKu7ZLnTxzWDX26Isa//P2Zksy4lz
W/iJiECoAU3JPC2km992VbkmhMsugwCJVnRPf1feka1yOiM08cADpY5Qs7X17bVwj2LBR1hJQe5d
Bn7ZUhdwDmIa1Zs42gvbluQcxGOJAg3jJ+grXMY51MKSkpTmkphlP8V6eD2IuZeN/fWhK1yJSj5X
YjNB118gpDS9n1m0nuMiGbK2QM3c72fOrZ9wds06qQ9U9KvuEh0IZo9prk9i6KoHtYXHndDh15NH
uHKVPaKGNZlrRLSiuyz7/GwP4XViCddauerCA/npRl+2SKsLrLmLh3qj252xudVx+vOirZt564tt
6i8aVgBNX8g04OsffuPubJeJolDwCzp9qUJ9vJQrT/K+34rzCLPlO92/kRN3fZRXSHCFCy/0hQR9
+CFYV5xatFmnTNUJqn2CWjzsVSTuxOg3Bsvl0Ka6n8YBcq6X3exvhfpnOvyKH0TkhG3QRBJlufX6
Mh78Dxl072lzz7/lRqdd7c1wLCOQ4Ul3meKpfZjH/BgiPz8V4eLVQQuLe7wK49bfdXGq6+WVkMIz
veni1bMKl0GuVF/mroL+UrA0aTkEXpGCcAlrmE8kxECI7cLJ9z0B678o4fl06xLWCFb7KVpVf2n2
Ao9LMmpeJrvwOz2/7lq/uCi6hPUcxXRSwdBeZgCoySuLeFWfULOwItSJeflvy3s/hSrhEtcjMPFl
700LCfrwKZ6XD/3iZ50qXOJ6nZKood1qLo1uvuAt668+gACf177jEtfdivKkvkMKoJJVO5xaUe8f
m6mEOEENTWqvWE24Opzatk1BCDIk27Qup6Q94DBb3NMlvLFmXSFO5AFQhLpH7YVQJk9EWP3QJ6O4
Mz43Nk2XvWYq4FLPE85zOQzZuhYGBvcdHCUR8dbLiURx/7TrltyhPG8cvy6NzacuXI9hMSBfSAfL
oTUCpA4JAdIqr9AQpvY/H2Ks5KSFQgSOyKBJkwjOUREv/e5EwkWyu6mYrEWO5LJ2jOWa2KdB1PdU
2m6NzfX/f8hUm3WS2xz2WAbQUnuQ1fBNs1m9NlHU3vnYN6aSS31rGcMgbiL60kbraSrg/cM2/fH3
C+1W207wMMt1V4Ge2ssiyn+roP80BcOdgOrWHHXecC0M8o5yX/Vl4Ov8P4Eihz8HaC2UKSLyMe3U
YODanfhV8ggXpl70UozA1vAZuCJPYhvUWRas8tsqXJZ6Scwh8NyNraKe/lXR9Ezg0XAnALrxCVyC
ehFb3R973+K9uDLnraJvRTObB6/v64LLm2lRsw7X1ksbR8lZij5+aKB1ducgu9V1Z+5bBTuwSNr2
wrf6DcWdJZXj/MWv59ff/GFd2YqRCghpe+k28dJNokpLWXreh1xlSGWOMO6KvrmsLEFybX3Vs/XK
MAgXULa7rRGakPpihgqCokO3pWSa/W4SrtVyEEmGZMVaX2Cop09gbYNTSQ6/K6gLHuMxbJvtQdRl
NMUfDe6JRzvfafrGXuByx8FcqH6COMBFzFuIt2DVFy+sH+fXNezIuzIIyL+6aJvPXlPH5ZAlxAlN
sVt16RIrn+HaXJ7wmljcWa83NnwXX62mshW8OdTFzkX397rP42MZkf11huvzna3zxrpy0/y8qPdS
bbO6GFWgOHaqj1M7EHb2Gx5n1c5Fm0BXvkTrfH9Zuq162AYxPfk17izbfVq3ftKiREXl8rbn9rmY
Dj+rPeFm94nY5oK1tLzUqDc4taWgaaCYX/mTcB2FG+hWmCXey8sq7V9NBQPvuPrgNyjO3TC2rY0j
cPeorOKfiml8o6n5y69p55QtWNnPiWrR9Jo827b7M2qDrz5NczeRP4qjWKZyKC/KTlDHYweucMIP
juduFr+n29AXXRDkcTudVz29LKT/06/f103oh5MjCtYQOTQ0XZDoU3SIPq0DGJL6NX690/3Q+ICz
ehG1Ki8BUnYPG8qBIHik/KBe7mbvQXfZTkUyyHlo3im2XQqbeEUC/D+Je4OXgHKLgjxRffx23rv4
bWkLr0OPu1n7yK6lnvuqvNiOLm+Tiq0Pg0yY14sYd5P2exCvZO94CRqZXLVfFFTaQ3Inzvj10cTd
jH2lsH40RdeVVUGVyoANbzlcFAzMdqL5yYInOxMZ3LvZ/pqK4m4KH4UPS0LsGuTNECh+2oJOnbtS
zN+TdhaPSLaZx70fgtPBeOW1JXM3q08CmMaqWAX5ftjue5AE8xkXisKr9h+Kzj8vCLItpNwmiz+I
9F+mqnwXQ2LUa625+fyq6LiGcD/OEvEd5jZ4yIp4dOcQvPEdXDoZ70wIRUxQXkwCGUQt+v7xIHPz
2rZgMVoqbaohqvMKUsovwcxdaFkUVpp5noLcbJjFSQ3D7Kb3k9RAZcHPX6FicsHsRW6NbP0DBLLf
9WN5J3a7NvHfbBV3oeVCzrRGFYDM7bJ/0mv95qh3rziHu4hytawqMCgYvLBij9N+3f+cC+45eZwz
N1x3CLsanLkMT+k0Ft+1HP2KCaA99/NoR9E2KQHtx9ya6aXdC51GhIR+J4wLKFsGJwJerkXeNPql
ndjnHeoRXgvK5ZOnKqbzUtIgR8XCN9Kv/VNEZj+dLu7iyTBz1cN4bDKfQ/29IqjWGZFP87qAcxdP
Zi3mdlSMOAJ6iCIl7fJ3HFo/Eov/h06W/aDG1ch8r/fPsHl7v/SrV3jGXdlTNs+q2EJe5OqASPdB
ly/7yMs7W+//Q0u/WJounNwOnIkSB0kOqTtz2Uk8Py5zYt+UtQ3tq8Il4mmAYE0Ke/viKS558A5b
nHnZYQwNZ+bRrn8ROZfvIgILwRRyguw0b7NM0n5p5m8MRagf4442X2txsDKNqka8t7WJyxQwCvI4
paT2uwKd/xcNGcjiYGha1Bms0UNbJu1pTkL7pUr64xEPDJDkWLV+W1UksOlWzyts0REIp30gZ5tW
mDKXTrDjtAdRdBJlYqBm2IZryqoKaNw6xhmwx/rzlgQVxLGThT9G69HkpQ7apwBS9i9iXXt0aZV+
yDqKjn5e4z2r4MpEaZHD80+lRz0BpPPzVYYg8M9t73xCldwoi5zDQq1bRYdncGwiv1/kv35d4C53
3cemauy14z0UZ76PuOy9wBT8XxXr8k0ZdfPz73/mxrHgotbT1o98YKLIyRA+FUn7YUVIf+dPuNW2
E1Mo0UJ8bhmTvAjxrhO0+wNngx/kwF3SutWJOAAsFrmwNFcF/wR1YL9A1XXjLhbkZ1o5JXlLkiKl
wYeAkHuF779OO3DXpzjp4i7E4pF50UCAZqZ7+aQnS05mOqxfoCicIELoZbJ6qIp8FpNJBdsvNdzn
Pb8p/XnOrwdKY5pAJDmSMi/kAPvULaT2Ox5cectoQRVS3BxJPvNlP1+NJ09D0w1+VyfXsLjs1BxU
cEvJh6n4pjryFT7r//v9Krpx+3Cha37MkIcM5yKvFqbPqoyWh5jK+k2dwDhPmuB4OWBdc+fHbiwr
F8JukZbZ4FVS5FtfR0jCmXdcx16pYO5S2JB2YWOlsOvss5xOg9weyjX2A/a5i2EvnE2J4RM6XoTt
Yx/2b8qp8NO65a7OJQpDo0FAPCRfTMIgBJTUD1zo5Pz7D3xrzJ1kG9ebgGYPoqJpEsUpIEOdyiPq
/RaVi2FPfQzTZUia5qzHsx8cuJb0YPUnv647K7asicLyD2QujIUJWvhNscJvo3QpbFttY7NrjAq8
BJ6T4bmLB7/bigthA1ZbSXAQmcNm8QKBC8hp8dEvy+HyX3EwGsvWa68F5E3CojnFSeBXgMddACxp
yGGG+pB5B9e3qg+2lMFRyG+euPwXpl1JC8NkvnXyjdF2PFdhrfymuMt/qZ1OUPQp43xT5snUdDnV
SeW59F2RyympwQ6rUuRqUxnVxUuyeYb9LvG1VUp0glciB1A8poasT9Eo//ZaOy7y1ZOKwFeoFnkz
/TEz87bpFr9N3NW31HCxCONaibxVWO0yEi8hM17FEdxVt9TYmUiy97AmnoM8WP6mzfHBbzyciHcr
iDYhuY51IMKcBHXwvI1It/m17tzHWw3n0HHXIkcuj0OWZ91OTULuBLr//4T8i1uWi0hZ3W4wWgL6
BqsALPfd2PC01aJ8gYkawncuv8kgrtI92XgWci2+YC3r533C3lOBVldp2YTrg6AzxzNjgNK+Egfa
262PKoI36rY47fVA/DZWFwyhcULFKluebyS9TurJ6+GRuwSIKFHxULdoNxRihYpYF6amvnONvXFE
upRYEU244EU0xjpsMigdoFgjjle/yNClxNbeSF6RXeRId3wVof5ssRq9Zp0LiZlODnj+lTzfTbie
VTiuj5Qf9xKUt0bFCRyaqu4mUpY8Hxb2gTd9nQL68csDuVTYJgms8kTEc6XlCfHlV7kdfgkPlwoL
7AGELWA8l7g8QwRuQbamSTwPSZcLk7JEZDZBUgpitv8uCRRVGR39bj8uDna0Ddw+FkB+ivUB5OqG
DppNdymPG+XY3AXCWnDuXbtgtlwhpHS52kDFAqaBKcH5djJlQt+VRTR+DAvYlZ+KWY4qhaukfDL7
vJ7IPOx+09ZFrYppWMJAFtHVpvVNcPQ56pq99HS4C1ophfTCuFuWTxXNdd/lpCg9m3aWQ6J2K0yf
0DxcwLoFxlzoXN/D6W6sNZewwp6mQmtolPfKnqlon8ix+O0/kRNEzz3vJ8CRUY6H1AfFq6za+J2m
r3/6L86l/7DMTOFBQWKkRdcbmJTv3+nEh/PRRO2D1w7nMs1DpEw7syDKEUi/HGR69V5t/68h98M7
alevdQiJyiifNcZEhO/7VvpNFRcFIwgE5LbsJKdJYdM4UBk5Sr/tzQXBQq76vidkx/Y21GdZ2TiF
fpzx24JcFCygfYRi4CrM+y36to8D3kXUnY7fmCwuCBbZmO2xPY5cVXLPen2d5PNSp4tknlGYq17J
2+2obB8deScGncqi+NzX8t49+kZW0xWvHMfRqDIZDrye9ctHw8r6fbsO1We+qfKZDfXoeStw0bAD
yUcm+b7hMUB+gLoBWNHZL9Bx0bAi0uAhV77mydLuz0HZdafYxn51INxlw0KJRwzSoXVJ4/OcTMNj
q0LmOTOdCHuO96MplwmjYvWaBrN8OyCddyd8vzE3XTrsaG0zHrhE5gqbzUkT0z5PKimflqqJ7uyV
N3Z4FwmDco6ViYHuSNmBZYGs5mnsonu361v9vyb3ftjLgjBoo34P1zze4/JNTHqdQ9NMvV0K1vvF
3y4RVlTNgGfIac1pNQzPUwATiRqZ7LPXPu8WfUParYNBBUaHAkdI2yj6TGPrF2uG1y/yw+AMbVfD
aLPdULRSQ1JIxukI08Q7M+fWZ3VO1zqywwjTvC0Pebc8UvjPPYUaqiF+wxL93HUdSpL0TbLkIjHn
UY1vVzPd2Y5vddy5Dy8DlUWv7ZKbYH+XtFVyiko7eU52Z7EiXTfNrA/HvJ2DszVf4crm9ajOXCQs
Ylws7bFNOUOp/bk03cO6NH4PyMxFwpaBzVu0B2POgq48sTJ5H9SVn9E8c6u6h5jppA67Ka/kpybU
Fteexm+82X9quuUSooABbVvWfVbl9D9oS3itTBw8P0/Btumboa3qCVxHoFKIaQ90br0WD3OJsEpT
pL94OeGGCTqiisJTIIbE68BgLhG2b0aX43LteLUcp74rXgWKoR98FiZzgbCt6aDKBU+9HBaflyaM
v+yy/uDXtLMwjwFi5RvK7fIC4mppTed3Svqd/8xlv+xgcYwmesytDv8tFvExbFcv5Jm5jBcyx2Oz
zmi6mNo3xf4UzpPXdZG5fJflRdXLSI15RWx5bntFTnBMuvdY/et9kLmIV7szPvQwMs8nvIJdqCHi
8ZrC99oImQt5IUnXtbwM+nyX28fIkEvVNx+95olLc7GwhsFVV/a52MXx2OrwW3DEfsUszKW5jqMf
mhpVgPlcbv9EAFPsfDfYujXizpEZF1KaY1ddvsXrRYz9aV83r6Q3JJF+3qxqXjVTRzaTWxgMZ1LI
5QViC37yy8y13u3Be1gGZilHaKtOqD48sw02uX6f0zkyaasUiZCozw18CR561tmHOBnIO6/WXaSr
WFv4I23RkO+7fOE8hz7KnRDlGmL+NwfAXKLLLCyq8YZhclk0wfwwLB3Inim03dcYtvLvyVIlz/Ha
Hr3finIhr7iRMNQmM8aJifChiK08NdP4xW+Yrne/H0LFiGuo6Iu4zeMx+DqYWKfJUGi/M8OFvArU
jZIjkDovx+4TKRLs68QrmGMu5CXK8BjU3Ok8iC19thM/t8UhvSJ/5jJefFcyKuZZ5xMHkzwHKBJO
QmQM/YbcWbLYH5O+s7XOuQ77c7eMqL6EOY5n685humx9peFoYfKjjL/obs8LC63e3/f8/zNov5r6
zpIFf5RIFKGaHKNjn0XRVyYdzLifLdP6DXQ11SMfyPFuXGN7metpf9CkIy/cBDX2vniGG6dq9fm6
Gcp0ZW0xnSCEPGRFbRfywEdQX9Ggd4w2vCBOLUM40EFb6gK/dz/cn7kMVWhhlzgorF66x98WRp4G
u3vlGiBN//NaqqK43gm8U/NpKNKuh7U1t8wvDc9chEqzYxtIjTxSGxXwvxzeFs147zJ943xyGSpF
k4ViL9uzpdPPLVzov1drV337/aS51bgTTsujWRdL6iML1PJNT/K8RtKPxWAuPWVZMSBL3RxZFVKI
PpIJipKoTvIzfGauCES3NcmWqEJkgBDegKNc07qr//AbFicmCLsNAPaujwz2MMNpQ9Xl0xQzP1FW
5sJZYi2CRBbznsV2i7KC6RqKTpH1Aj6YC2chiZwkveY826w5Xgit1alVx+4XF7h8Vi0LPFqXTZwF
fPkYI6mTVrII/LZHl8eKYQ3YV7wUkDqhPF0RSaZ1yf1UX5lLZM0aL5KDsHsGnnx4XKeqeVwLP9d0
mC3/vL2MHBKnU0xotvL4c2nUI5t6v4JopBR+brsOLbZy3tCsg0j6Lj+ZovM7S11NTDwDJEKYJMqo
xNqPq5GekFb2uyi5LNZCJwQYsOvNgtpmhR1UGsaeRQHM1cSsjSgMrutRhsrZ/TzJmJ1r6peiYy6N
lSSx7KphirJjIONp65BhKCBJf+egvrHnukRWYlDHTZZiyzpWtX/pCCpmz9URVqFfpsHFMwLUg0Fj
o6VZXKG2LVGpDhs/EJm5aEIVdwHuAgeGXfRjSlboEF9lrL12XRdNgP1qK3bTb1m4LlvaVVN8HnFA
eW4ubni0RPBZgiFm1pBSpRCsfm2Te9TqjU/qsmrlCkOvow2wmXeqT9d+eh7C5ZPXqLiomlx2RuGc
EGUDrdijCVAEsEgkHfxad/atZKUNlGvnLavnPTo10fxSBJMfhcxcVs2oQxy2jKNMnNqd9qkoR8+J
6LJq2tKYHxAyzcqNPUMvC2bV+t7zy62vef3/H65dch/ipBmEyForP65z8YiSvnvCbbfadiKLRfdx
U5o1zkhF36Gi+APfY7+D34XVemrasTZyy8agbMvTWEPgNcXLHdyw/OaKc3sRZCdkjBlWEESx8ZD/
Z23bP72adtGhsDWlUAUOIqRjYA02dwJe0kL5XXVdfSnoYANZgz9rBkJDPZZ4Nnqnts0++/XdmS51
H1FqOkRyXTBOadwnj7BG+J9f2850KVt4lQSTjTK7LRmZ1+f9ODx3W+emOxxc7HJfogxy3ttjwCye
MJM19ExkuvSQnDdAsARj3u8APLqC1h+TmAaeY+5s5sMhYaEhzJa1c0wfE4S8D43eWr+V5EKDZFIa
8kLDns0VYSne2dfUhKjl8vqmLjoIScUaVuxqy7RYa6Ae0fhs8DjglzNyaaaZxXO7QgQ4C8PqjV2X
132JfXvuBKJyDLtoF8Ga8SWUr7Lal2dBNuaXsndN0/UCf0C4va5ZfcAjc26q9lPMRn72G3VnlUK4
t8dDVU1xYCRnUYQP8OT0KvVgLtI0rbFiatJ7VvdiSAPkdU6wHpz9Ni+XasKtRQzTjo7LcYheZLLr
hwJKEX4LySWa6MBlXTIMesgb9UKUHbNCH/ckCa9phF+kpFyoKV7Wira4wWETKOdHAiXsb60U+gPd
7XjnD7jOvV/8hAs3hfPYBjD0INkYm+Rtmajx3IpRPGw6CXCGUD+4lbmgkxyiox3WmGRxV31m8fCu
KKhfhOdSTm2wBNNgGAEK14RvaUJNWs5C+CW+XNBpiRiudera+hq/D2WgUzuG/3gtKpdwGhXvIXC1
bhk8w5tPuq3Wt2tM4fLx++aTG9/WWbPxbsMYLPSa6aDfP/QElnJpGQ79Q9tEwfmgenynxhL1D7qq
9B+//81r4Pvf+UT/I3+x4aiCcJfNupbwpz3A1VUFwWMIyO3PoRr3dzMZkAn9/Y9d/5D//hhz2ap9
pt3ejAwbKl/+hxqAL7FUfmeYy1YNolp5b3DKmDU52W76p+wPz3PAJatqubIBnoUL0gZtdVr6BW8H
iZ+rF3NVt3jchjDRGZYsaoR9gfHq8oC75uAXw7poFWGst9CQWbJ5hOjE9SEKhqieC9mFqmgbI00A
3iZreUfThOCfcrszL29MFVdli0dFvwUDQcfJGpy3K8kyxtpP64m5ONXVkyAxIWa9LqGDswZLasN1
e+81y12aatxgetXWnc1wga2fVRwUqd2H5M6L340DwOWptqlFkUsPT4gFmmof5whqc2lb4x2XzBW0
7ObaU+qIuXJbwRzsBSoh10wd0eeZz2mxIK/tN0YRdogf7pwTaLnGGLFki5p4ClWUBhzt8Jdf487F
re94C+p3XXAElAb28/Ky2c0vy+e6ZyxYS7pZB5vJeGsf4C3WIUUZf/PpOHXxKm07gASLXbOxZNPT
1G8JNDRg1ObX+vXY+WHMYQe0wt9uWLOhLMUphJVMGiZ89Gzdyax0xVLPeIhbskMNNm0maL9r2d2T
UP91ZEVdxMpOVnYtFPIzJHDZY4gdOS9Zlzzvomi8ThDqolZgo6t1KcspWwP6BsUA31ci/Py0qYta
GVLWYmgw3aO+nh+4DfcUhch+z6zUZa1mLediLoo5C9jevYl6szw3M4/vRJy/3olhifTztJGyCnFI
HWu2j32XbpH8UCv+wW9KOvfa64EtirlespWFL7X+eyn9qlyoC0QlrIkED6M169a9O+3zEaUHtX4u
KNSFoiBaSTVZMSY0bJeHcJ/VGTl7P5F66kJRpFmiYIARRxZGe50ZW0EMH7Z9XlsvdaGo1VIST0uD
1qE+/qiOaTwNyeR1HacuFiUb2WxBqJZsSMgniEy+iY/Qbx66UBSmuDVNjTHvIm0ealO8M2GwP3pN
RFfkihkFZauQzplCEf2pDEdzGsydtm/sXS4WpbltQG1Im8FYeDvpfmyftnlqzmqt/XJy1GWjOGOV
Kmc1ZzVNwscJWdcn1XK/sB0t/LwDmNKE23Akc5aAa8mD4PiTLKa7gxTfGB2XjToWiittHG4ZMqJN
8wyZv/Z9Ew71y1RG4t6P3NjDXEwqtp3pBSNzFtXzsyHszz2uvKI96hJRdtesvRp8ZB0ZaTqPwZg2
4X6n8evR/N8LE1TKfh55BfHmkEcV9kfFUV8/LvJh3Sw800EzfyBzZE6w5wlh1INyX6+F4GJSqMiK
oEa9LNnYj9HJirB9CMvDTyqAuqRUtPKdQCpkzGo15RtP3tHa3Emn3ZpHTupYsbaPwhlpY2Ei9hKs
A9B3G/XnAUJCdyKEWz/hnIRhAtigjfFgl1TR9m8XyvphtVh16WjkvTDqxn3clYZKIIfVRTPusXKo
7VdbV+GDnWh3rtVOXkox0We+h+1fXh/bfd4MLL5xe5RNth/dN1MP9YMIcdHyatzVoZIhNFiTsV8y
TZM/y35V6ViiptWrcZecgqefDMKNT3gl5P+ibvwVRUPf/Zq+rsUfwuSuZkjjzdcjDDxPl1KztP8M
U0/8TFHAM/7cfiNURXoZr1nURu3bsqjgub10XtU21KWnTN0rbotpypItXQ+jvo1tEX71G5jrsvhh
YGJ4cSzayhHpqe5PHan3Y5ccnt/zunH/0DaFVQDIgL3LrNqndCr5y9BEdzKCNzZR1+63mq/FpgPv
srIg84lWWRQalS59Q9KGr29VXByPvPV78aQu7VQYgdQyxOMyUHLqREnFU5G06tnvGzhXWxlKDQ3p
3WaWlt3fSIiEzwuBIrZf685BT3e5dMTgK0xxNL4t9qZ4IstW3dkQrofWLw4zF3faQmaXQBKbzfAA
7dJuTegphoNMCbACJ5mOo8BvNrnoE+NTArXBcMqWq9BgB2epNCp2cyenduMYcNknIXSwNN0xZqHY
iw/KwEKg7Q15nBNIgNz5DXljrJyDP+gCY2Fit2Zya8lpj1EQtUcmuKyRrc+NrMrHDpnnNFlJBHlH
3Fo9R85Z41tchnMjJvLKt6J/OHYzPgSbHx9BXUJqXJZo2I6FvAZlRdPi4OCZPStJqEtIrS3D0yJH
423VmhTyfh1P/E4El48SIxU9JWhaCuieJLPR6Qy8y2vNuXiU2Y9l6eJoyeQBq9GUQqg5G5p4u/NY
d2uyOkt6V0qUMQPW3C6VLdJh6qq8NDHN9JbQO1HqjejaxYGaIOrDTSM/vgn1HW9FJzVD3eL3w/P/
SfZf7BouD1TpkaDaexozIK+VxMCDYt6vbwcVvL4fUCXYPxdlM76se61Pc9nrx3DRxQPttP739124
9ec5B3bctNqu+EoZ11BJTZIvohi++DXtLPMm2rbZ7NOSBWSDl9P/6thPtZm6wFA9HDBNZDOiGN28
g9AHXfxoQepKW60cyKSReLDgPHiP3OcXVvqZ0dH/aFuZqkBN1Yi1EKrvIkYt8pQ0//gNdfRzhGGW
opuw2IYMPidfpu19FMyeS9i1MGzb1dg5gaevlhoB3fZAtbxzO74195zlWxC6tWYvsfVoYA1xv57Y
av70GhEXnGzkdFSsQNulVeAPJ4MCCOHHlFAXbkTBR01Jp5rMGvOZap4pGvoBa9Slp6gNg76IZfha
2f2DZMGn2DZ3YsUbMYqLTqlOrMbMQfha0sE+BwciB9b3yRttQ36GotHx0W/sr9/7x3h3Dk13xEX4
CtXMtGiKN1C3/uTXtHMRnpB6r+FGSV4Laf6tJ3W2sJa9sxvfmI6u/lIdbDsXaxK+ogbm3zCO/9rH
wq/wg7oEVVD0ojQlhqQ0/ZtBR/wMT1zx4DcozjrC8sQ8jNDxQffvVDLARlNOfvJB1OWnRngC10PB
w1e5jm9Lap/t7qdCTV14CvJwUicwkH5NNnVKKP9SivBeBdWNj+miU93IFtglM3Sb4mlYdl8DXJP8
JoqrBNXQPilVQsNXkTQfTdv/kXTmTkRzq9vXSOeHpaPWCApQI7pND/KyKPk0Ttzv/uPqQI3w04rV
cB2R6ks37q+JEXdSR7c67SzKUJtoaQnGI+qah2Q+bVo9es1sl5eiRR0MiHyvO0nzR9gc6d771ZBR
F5aKdiiGjgrDMdblW9M2qaKt3z3WJaXK3VYcBmA6m8KlTxO9Heejmu6ZrNwYbReSOlgsVtvUEVwY
y49VsEM/7dg9L5cuGVVV0UrDUUWv0haf60V+TprN70R2ySibDOtGl+uqGYo3ZlUnYUK/qe1iUbqr
5LSsmCaFxX1uLhUUw4r47DUHXS6qlWWzlyg6zkbVq2eo99Ozrem9u/Ctr3n9/x8WfAvkPQw0wYKX
9vPSjg9bb/1Ek6hLJCXJoequORrQhjRJqWb/9OvmF7u5SFKtIlEEpSZAUoN0XuzTsWrPpp00kKm3
QiVLUGcR/JBYnW7TZ78v6ZyTcdRpWWxoGEUd2GC7k7aJX1ziokgcOpNwhbfH68IXmtZi3FApCfUR
r467LNIWRE3BiayzxdYXUrdfBzH4QVTUZZFmdjSxKmqTYQEBoAqB0tIU8mCz39d0aST4XCxrE05t
tjTV8SxKqs9i8U3puDjSVjaT5FPTZXXd/z3S/usYr36i/rD5cJZmUOhWb+Z4hRWJSPdoCdNIMb+Y
zeWPjqFbojrWx6um/Znp4hOl1b20wo09xTX7GxIdjkC7TRbQ5nNxoOx90tzzGhs6qzOckqTrOhu9
2nnb2hMf6/j/OPuy5bhxbNtf6ah39gE480RXR1xOOWlIzbJeGLYscSZBgPPXn5XquvfaKKV4glVl
R8myQCQIbOxh7bVAt5/167SlNRmDFPUpjBXlxSFSjBcFfBsZydZ5+KoMQRoLhXAaWxUqyRE4H5kY
Qy11ltppTz7a35M5qkzxNAgiQGTm1IeJsfr7kOvkltddehf3jrZZYwhUmejJBkeobs9adZiH6aXI
yks1JauwX6oMQuJqQyKKNuODU5fppc4sssuNplvY7h8e22eLc1q0X+45qzWycRyK6gBm79K3xrIJ
tVqfwriYqKcaeu/FTU0il6Zt+zCb9rwZsIe/D8rQPqMsED+ruN8jH7rm0SbvE/P7yJHiMClPqg04
KlsPCjo0ClRicD9OhRnOwqj8dasuGQIt6cAJiHXfo/jkQ7Avd/mYq6uCCVXGN01aOhn6AO5Uu5vd
rGSbvF3qB/yIXD9bdCktlM06BCtoXR9SBSbYS4GG9sHM2FnbDDAZ5rVQhzE8kjVgf4Pq1xaQV4V5
ihKNXu/EeiByHVlBo80UXy1smrlo6RD3WkHJIYr7dJPEPfFz0JpsLHSSP3eNbV2hSR2N5KnjcD+i
E14MPXk1labTx6GLktBQDX7JVZSXy1SMO7AV1oeoaZbqF5/bPlWmoYpEmmeNwHKa5U8+OAfSrROQ
UWUwuQWNlK5iooZbopObpm9HV20d6z+1zf96Hf87fquP/3kr4t//wtevNZt4Giet9OW/7+sS//3r
9DP/7+/8/hP/3rzVV9/LNyH/pd9+BuP+9Vz/e/v9ty+CCqX76aZ749Ptm+iK9mN8zPD0N/+33/zH
28co9xN7+/OP17qrwH98+xandfXHX9/a/fzzD3q6OP/r1/H/+ubpA/z5x7au4n8cTr/d/Z/bv/3c
23fRYgiq/xMdp/jXAOoKXYnYyMPbf76j/ROcLRSkYKph2fTUaFTVvE3+/ENV/2lAghKNQMTUVE09
9VCKuvvrW1D9Mi3HgYSAdfq5P/7v/H57Q///jf2j6spjnVat+POPT+096AKd300aiZNySHhPDrEh
vHzeO1XhoZXhl8X462H/m8GlQn0/ibJq1IEcTgJaZiceWQpOfmcVyRzmLqX9e6udrDwXBEjfxG0U
NyJL+eJPC9IYWcr62wTyO13SEQBx56BQR7cfhZvN9WYaL1VD8dL+7esV+vSk40HSjVJptFGjGQ/i
9iXlF5a+lN45915PD/zlqoJvM6upqpNDh5rtqOp4qY4HNMCabAnmLWVLThwwAPCcFmj0TfZgsYVy
y+dXLAaWrL2SpdFEGKMHqs+hrsV7J67dvlTCwaq3Rt5fd/noGuPoaWO8VdTmaKETw24d9BWzi9Ex
rmNcoEphH+ymvcxAOISA2jTBCjAObCEzctpef7uQMEXJeayZYfeQ+iKH0ciep4i4LEvA6f3u6OWe
Gv0aLwlPkeI8WvQU6uVYYVq9aBwBZBZ8veXO7AwZdxtXaAouBE68RR6nPHfNMSyXWh/OnBsZdRuP
9diaBJNGO3zAtMBCfJrRVyu5JlzdRvXCR/iQ+PvkFcj427itVasuZnIwtDdzBMaoSD1FpMFUIHAy
onJTKPZeqy0fsov7mhhhTLuHMq+CKXe82BbBMBE/VgYfmeENLsRQseZrdCiBQzb3QfgSlrESpHp1
mUWDb9t5jMYcvh2J4/Wgbu+ZEqp2ASEnZcNjx9P6wk/44zg9sa4NQR9/iNglakIuQl7P6JOriVTX
nVKDLG0Oa7Xw8m68GsYcMzFczdjXtRoWTR5QtGhaOd/A8EBI19wJUnsiH66U7qV3et/kP2uVuH06
BTrItCPr5zhnvhVl3nwiYtNvsxnwRm1JS+ncPpFsYDWALdCeM3KYqruGv+gZNCyXMnSfU4OBSPb0
0F/MU5b1HF4wzhBA924J3XK9LcALMljeLLLtOO2mVgSxDoXtxOvUJGSVEWiT7Q9pcmBj7hoaaL8K
5V7j8dZuu33uVPsJdxk8w8ybuqXWr9Mt+Nk+k6woFLkbIPCwn/ueBYP6nEMQh08vkN3yav48z7ab
65a7cC5P9uOzh0k2FcdynKnSkgNY8Z+mjIbCPprAfkdEc2dH2U3FG80sHC3jujVbIBwI9WPTOmhp
6wNg4vZt7EEE7CkuCuja1AlUbaqAU+NwagK2NaBeCwbvuPSggej16ezVqu1lGYoLjWvp3wzsLQQJ
F1SonsHeKQbhPfKypu1moGvJ886rynqjjrPXmjYQ2HcDfazry0hLoPh9b+dvNRrYSkhhfL0eZ65G
GZQNSqpu6FDVO4AZ383ICM9/YeSPasFnKy1bcAqG5FJBANDHhgf9Uq+rEP6PQQI2kJwGo6J4lOPe
rzxCX+xpa825N1HdVyEGygFxMOenEVSiE6QjVUIvsvSmQqtIR82gUttVCRAcEekCMOtMaywTFG7w
gbexjttMef16Zc9cYDKg20mzLmKViqsluYBSfKDoXqr9LJstRSr060ecMR4ynJsNcZY6Ay6ZVsGN
/dgP3zXl7euhz+wLGc6ds7KHRjv2heO4Tb+djIUL99yqSPaOASGWMYpxTZiRqOvADze6Dd/ZbbLV
+d3Xkz+3LpLdM4tK9FTgIUN0rM2rrHk1szW5D9BnS7YKdXFzruOJHBLuV9q2XeQpOGOXZH7LxkFE
TPqRHKCZ5pUZ31RRG5hT4VfEcY3M3lnpNy4A4OMPKZoCaORltQ6amta3WOylivApGF+UNHIHnm/7
Pg0dYexTqGkaKg/jSAv7udko5QBFUOom3Nyl3VGk401vXalGgrzfd6FXgTLtWsNjLdulceAQsBA/
QWNiwac7t6lkt7NHMmeKLDhFXAm1JuTOKmIQvBbJ1phsEjxNy1OQcptNF1q91PN8br9K9oEBiVPq
1JwPpWjdYciBqkqCxLwZIxvyCavozRGGSvFh084zgA85TGWyUdQd1xcOwpnZy+yXXZlmOHFwAPIU
fV/xxZw9zdP7hH76vFzVKYG5n579i5Oh63VrpFk0H4r4taNI0KzKz2Bg2VSgmXdQS9zUPAn62G2W
CCrPWAdZQXgYE2pZkTofTMFCkw7+VCXXyirAGWYtGQjNAGOqBl3lQ4lmuBZiDLWzcKGem7f2+0JD
PQ9yc7kzH+roTgjF1SN44cNSK9+5rSKdTQLqfp1PHM6+A4BVfj+SY6KnXoY7Wx1+rrLLMkclFDJL
6LycnsG3rf5g5cJN21WCNVh46aSmdcE7iGNheSq/wRldivHPGC0Zrp2gP7i1S4zbfS8yD2SmX6/F
uWFPwd0vxwbN60raOMZ8GMg2mYJo9teNKx3H0QEzBi8w3VZP3IHeCXPh5juz/WQ6SoBbmdGdBo7j
657cUMRg2gLa7NxaSPd10U3oUh+wFhXbKb2f1Lfr1uL0vF/WWHVEpmSnV+cgrpm3xpLi2Ln5yiex
nJ0YRGiYb7KxbsGRvm660hFEoUXwpsGweXqZal6/ivIL2hnS5Zg3cBIBDoJJim9G7aUZ3tbNVzpx
bc7Aw+vAIBXW9zG/TLJVtBQQ5JCuQzIODZoJYUPt0ddjP8k3qyYsY6iLOJmjotfng27eqfNduxTA
nrGdsvJvkg5TZbVYiIzdmHl704kSmbDYJ9zejZW1zmLItIpxm0QAaeApCYHKqrKvx9hdty7S+WM9
tBBnwchhToJ22o3jQnxy5pzIEOkySXP8p2FDF2ho9TJn3UGR8dGdwrKu0THuhKChA4pnnX96KgP8
ai8ApGtQB4e9GMp9pYfRyqBBBkZDkIR2M7TgD+XgG9V2WiJOPpM4kbmw7aSq7abGOszO94G/612x
maCepKH26PB7PW7CtD2u2iJ/A0lTTqOeWzPiZKSSunta/fh64NMe+yRLIPdels3ArJbhTBIGonlC
NuqEa8AIvx79zA6U4dd5GTkFieHrjarp0UL3kpd1A0vOaaYRjaF9ZD70PDCtbdStnLB0FNvKbKpo
tOGcWrY7q9fp2glLd+EEDDGFIwPbx45auetWtUFA30i6C7nWlZmV4P1VCYhTEzeZltqkzu0M6TRy
dLtozsl6ODp3ATxyO/VYxUvW9AOn+NnGk25FYqlDbJ8cMJq9iCk5Jk7hJV049ZVLqRU4xkNNG7eB
OlasVO5kQb+a3hZ0M+nhqfRNJ7JN0yXqkg+aq89mI92laZfWisYxG9FbXgROWxBWuSMFdEZ3HZyM
FnzunXU79vY6my+Dtfsa8r6Q9J4OUZEcG1Zfr+oOhyaV5NiOPTcSVuCTWN0mg1xPHV0n2RJpx5k9
IWO1QZCUpd1pt7Ua9ZoiD21ylypL6ogfiN5P3oIM1y4sU+OCq+NB5cilgI26a+KwMjsvqV+AF/AV
Bxx9qrJX0XkKzWu3NDKfaak/6LHbMss1VDWsaXpVV4pfZKabW2TfTqs0dLGykm2YTSpAQ4UjnJAG
KaEduG1XbgbJOIyz1RRwVmB1Jo/Wu8pasGbnXpdkHPS5jkSXY9yU7se6cXVzckmyJBvy8dY/e12S
hYDY11SZJ5s2iMJNsyKEIgm64b2TSrilzpsx096d7ImALiLrf1TWva5ujAGvqTL9qvlZDPqh18OJ
PelzGQhQkZhlvmGq6Wez4TmFtmPi0VBuv74xTjfDZ5OV7A0nmXDEALpQRmI3T2/EwNwSjdigB1z5
FiUbgnJP1wiNTGCYryGL+T61a7rpIWko+eOFYbAkJdV0IKjtITBZGVrLEPKZ1nk8MWTtBtRJlJMe
hrlKxRxTlsLgtGAjHTOsNrq4jdyr+oW3eMahkPHjGjVmzjsKA2SZqCwOnl2sTKTJ6PEGOqZUb+rp
YKLoyd3u6et9d27G0tl2el0RZmFMh1n46jFeIug4N6x0tMHxDDierU+HofKNq9XDSkfayfK2z8Hj
cujv57T/wQrx+vUynDFFH321v+QCoD8etxysgHDYtpnyDRoyQbSujQO7TTp53YluIhnG6aAUHmqG
fJ2TKUPF+wmucV1hWGguIYHbrAtz/oYRj9r4RNE9HbQL4zZb1UIAUUfpxA1ESRnXsSGq5GhY1kuh
VEtFOuO0jp/YThkZzk3tr1MXiRoowW8Ormaj9Zo6Cs15p8yTG4v4hmTcVbjhGrXuAs0YJPabiCqv
rVmQR3eKwkLgGx375oQjnVDgUO9z/mQ2CKbb3hUZ+qnryk3nZjdmY1BlrwNXdgadtna0NbrbdkAT
15Y5uyizWxeZxqCgzHW47k2N5hIzKFvhzjOB7gZ3nYR6SvLAyfPXu/fMaZPB62CxK7ndD9NBtzxh
ehH3vx73o8Hjs5WVrAOIZ9MGPSugnQKuxrTu4iT2ckrCcniOlBuS/iyKN6W8a4Yno3+J4f58/dxz
n0eyHslI2qhqEGnbSlBVW31a0/6ATSiZjzwdCJq1FGQcvvf1dlp5m8hIdssZ8zgyTsO+G/W+6xfc
ozMugQxgx41Hp+L0VqPsyYQzV8y3pvkaDeuK+7YMO9TKOYaECKZdR4+a6ab6Qir483yXLcPXTZ1V
oK+fR5S20T4FKHYP8ISe3RrVt75ccsY/3yK2jDt0ilaDB44kIO03ce9GbGHLf34R2DLqsLGI6Ll+
epflxiTEhXYGRJaXikvnZi356Plkd6WZY9Y1ABz1bmC7rw/MRzz994Nqy9SZUcGAKWshY1VHFzTW
btRpHw+6H033JHlIAMaa9cGHIkoIofFjSqmr0CvqgNgQvSKZaLZGwreGPu0rFC61OA8a1vmktm6o
YviKgiiFuXX11rEtT+8JTfyKCm9AAWiOwayeL/Ww0Q+L9dnnkE6+3tPehnIGktHoO57jIeiY7tuo
OQ/NzyyiXo38UhxrKA+XXkLsoDQadwb3Tj7u+sKGep+1A/evK/hVz0DhWlS+rXehYhbbHBc7GOBV
MgPMEwOlpvsaoFtMrS7MCixrulfXMNh5ETj0YdR/ntrBs/zZYsqdTnugzcvrOv9B2kerUwMx1m4S
g7NIMUMN7C9Vn7qT/srSiyRRgGgxw7Y+JslTkYW23lzSfvbHEfgwY1eBeLifb/oCk2xB7+NkLjeo
a9sPGit9Pn4vis7rybeiUj1BWpTiCWJK7imT7o6W8GwQ2Mflw2wcrVr1otzaGHnmVnbkD0Uwk4do
sr0SiPucGFem/WhrF3ntuFBU9Z3JCaxho0S2l2TkaGemN5pKwFXq1uU7MY0gyV60Nj8KrfO0ZlXL
GaSLT9btF89qBndCjbYn5Gk0DxWyvva+3vIfrtknW0Xm4ENR2S6sAb42Y/e1fWH/rC947Nqpl84h
o9s430VLxIhnjIIM60iNOAGiEJFkVOx78MOIZGM2i5XJM/ZSxnb0VOlqx8YHIQp1Tf7dgpsxvRfa
BSvui3rndLtIu2kh3uNYryK+q9mwL8SdkoelMbhNYnm9yT2jaVxHv0TQtLWL5g7dCtuEIvVgJZ7N
mBvZtzyuHxMeFkXhmWhrKVW0ywBRrThByfINMGgD4HVdoFYNwGmDr6v7JHtMrZsq3rTWRmFLuMMz
NvADT/rLhoAWyRhNCsGGANVFpKAKfvP1jjg3sBRCRwVP+aBgHUvHS6cj7++/HvfM25fh0HNi0rQ5
JVZscZHx/ZhtlXGh3/jzFL0tw5gBD28MKEoinsl1QAV/NnHrVS11qyQLe1jsyWz2g73EK/m5Q2HL
cObopOo1RNN4yKOjIe55fqmbAj23Cx/mzPAyqNmmKZv7GndQBKIUrqQBm16Eg/bsYant7sxJkaHN
outJ3p08FlIddPBLOfYuEntsXTNf+Axn9pAMalbBaoIeF1zQCNW0LiyG4Os9dG5cyQrSIi20nGHc
3AjHJCzbBSt4blzJoRg0tQOjMjKeZr4biRcbC0HguXd5et4vh7RiDIRSPIZ6Tdr5Fq8Any49oR87
5NEWnPwze18mE+ZK10PcD1MfmseiedGVK54PrkYE6jyxS6YT4HjJsTi3TJLjX5t5p1QZUlQgkvLU
zt4AaLbO6sikwtAsqCsQGU4He/Li9JAtVRvP7XUpaUDzQpuSU1UwbcUlHaZdXade01GsTrEniu5/
vTE/b+3D/Sxl78w6bftChXWztItKQZ+KduGAnGwmx7luvamoN8z50U5HBVh6O91q+ugScW30gzs0
6DO0wU43hRGnLuS9/UFJNzx1vJHN96x5qPR2A+oA167e8vJSsXNXSXnYcM827fDr+Z/J8toyynU0
x0qzOU5W1T4XYMVsxt7LOsTYZR9UyY+szOHmqBClboERu2HRdWHeWPYPEPeCu7rxshKo4zn31bw5
zMirKY7j91nYxuh1hjJ8/lhOfmktWeAzV4mMmx1HcL06LQqOeu4Prd9vtGxVEhZg0N8PLHi1MqU7
XVIx/9GNnZ/xVVSdui2jD6MWYKqkOW0Q+7Wqj8rw7es3R89AwPHOf5/z3JKkmx0EuBzFEpXXbsxv
8+GlpNe8Qp5sil9iVAQK9nJjuLwD05G+B0cOjV+0ZkJHQuY1SHaAOn2jq6kXT+/DhL2ZPRdD46Fr
ADC1b9Ai9YsiEM0mg8aFrmTuYPWe2hpBb+lQnqQuGv9jd5zeIuWiAHtedkHKW8oujfLAqksyXxbG
oZ3eWr5lekiVb2Z+l85HRYg0LNp7QYA+B736pU3jW4vb2OmcPuV6jvhuz81v03Ad55lv2C8tv+Cm
H/dPVdGkXpQ4AZrGg3J+t9pbveVum1zO5uAmOgIUHYh3w2vQYqvpjpto4jJpCaBw99Z0n7KjOtw3
w+3cdX4XH0l1N1cXTbQjylVebePygjXXU3OX6QdT28+p7SdzDA3fQ9ZkrjNcg+oF2eOHXD8w7afQ
CzQ+79Mp2qRZ79viZ9EOAdGta7sRTxOanhLzCXIPnlBuMHW9+/n1mz9jjWVMaB9rA1q04aihsSRr
r0DluG5c6ZLVS9Mp6xHjDuC0cS7nJVP8UZz8JNSQMaENmkGSOBkxMIlClEVdpXP8JLqJS8VNjIeC
+lr+nD19i0IDzO/WN8V4jcAxNNtQZnsy0zdjLG9BaH9jKFujz7eJdUczDjbdyq9jNNitA0bZMrg0
Iu3AUgoURsRK17AOJF44qqcD+dnnl6LyZk61LENnzGEuDNTa/aTZ9OODNu7RtT3Cvq97fdIlnTZa
3nHRwn9vUD/3EZ+sG1eKC2yzqnSLnZAC+UVm+UW/cHWeyTvbMqY0L6CS/QGw6dGdCpXVADSPSR+q
uFIqJfc7ejvGr5r12kx7lqJqIzp/qPdlNYWcb60R/bKiA7cvipM9+ArmH3y6QkqjACl12xB0Nfl6
daWIK81EB1HQqolLoiJI1Xf0vG+r8k2x2Q58bVeMR25B95CU8CJ7DmMIvM7sQfDrIgra7tKKrw3t
yjBCxzDWvSkZ9OqYykTLCDF909zm9MJCAmPVq5IpibN+pLkeYwdTNTBfu1XsXzoav3+/aDTD1JTy
lIMg0B0Av0CEzNW6CUsmZ7ILpnRKhGLJqxLTq9HiC6DXM56CLMJedWNMBjEB8WHXJ51RTPu+H5fY
1T8KnZ+caJlkOKkSjYBbDKGg0rg8sQ469Cq9gqjISrVhrL0hkeNF1SjAy6K5ZV7AXYEKbNpkVy1T
cTUrL1aVvoFefp3tlomJZ0DXSzQ5TNA/bX9qT4mmr7tsDMmqxEOU6wZUaIBcd63IV5dcuTOXmAyb
jW01ZRrHuB3c2cRP3tZtKMmPg6rgPGU58DGq+cTJfiUo2ZZBs7VWmo1SY7ql6Y522C3WPj4vvtky
arYnWceSDhNuI8AqrNl1zAe71FxWXeRW78b9ezUhsGj9rFE8PblBItPLwE5sj7eV/ZpkBtp6J/T7
qtd1hi6U4plN/d2ANsq2iHzcMlGJjj66GW3qkrbeCoDe+udZvZrrY9xsimLb0c3cI1pvrwfxrMVk
t+pFyKjdTC2I1jAsmP6isX0zLMQrZ7aNDNMV05jN6YzlUvLruN+Aff3r6Z4JF2Um46TXQGdKNdTx
9Wvoh+RuXiM/kmQo69gJ3Mt1p0nG7MYDRFrRjAezpFZ+b7WhsO6//gDnFkbyMWoxG4RZp/M0bjvh
WyurXDJqV6mjeK5tjEvJRfc8LPU7nFtvyakYNa2LZ6sHup3fm2bjVhBO0B+6OKjF3boFkSyBVqvM
hPgicoNtedkJpGC7BXfuzN0io3WNZqKOoWLupvatqWZX1S647ay7wmXErmaA6V+cBp+NoJtCQRbG
PTdp6Q5XmR6DTh4+qJF9M533AuUUbiXBqrWWuZLTqDbGQcUmadCNHXn60qTPbGqZKNki8JstsFMd
2lAftxXbrJvu6XG/ZOdGZyqICbb1gxV9j+mFHq+qj9syWndWOIekcQebVyARF3TNyvlKd7A9j8gE
gXUVBO6+KlxjFX22bstkyJOFxk7NypBx3kTH/mHd4krnLu0MTmYTg/YXPFgi/DizEWQ87YAulrnQ
/zNTpH2+numHqNsnXpwMpo1EhRiAjuMBqr5elttAmJTmj4F2Xq2LfVEKr4oOrUnDrNA8qCO7aYnq
ZxWjinhkIENyhVlvakQY2Y0CsFpVXTbVY8meCz3eDlXsp8bsQ+f+FWC5oAFJhAXBAh51ntGK2Ss0
dS9AeWCkD3Z6zNBxwndGf6WpSKFc12q/6ZjhWfyp6JtdqSE9nX0DQsSryKzt8sQA/NWEaAdBa4w3
EstVYraL8nLX12KfJGCXGCd2KdoriJ7s7XbTRrfjiITKIYm3olA3quiES0cVUFcj9pG49FmUHufh
RFEWTOawVXGjuGIaXL2cd0497Byn2ugx3aAuElaDc++kpuGyJDa3tVasCwdk7FQNDTArGmqUinI/
ql22pIx5xvjJ6KmGYJePFqKBtL0Q6rMJ5riWrAQlyPApB8T2rNJwOpnxs1PvpvL+6+15btKnP//F
SgmWk6wtZnRXTGFv00Dvnjk21deDnzlQMqemKPkwGWqMawZ9jJmf6guFj3OTltwQXkK/s6dY6aTf
wBN3yzI8eVFfT/oDB/rJgZUBSDwteAsCJdwzowKlTeq3lQNL+8iT2p2r3uOg7BU09stS9Tv7XTGf
GXCvuYg2et/f6PoSz8m51ZO8l8yOaZuZMPTEflbqx3KlzyJDllKSUicG2gEKro/Cvta6dW9bBvbT
Towl5KkQZofxw/Tj67dxZhFkOD+U6YiWOCmKQmF8OS3sn1Pg/8kbllH4umBO0/XJBAENx4fusTu3
QMgoJrB/C1bfOvOE08f55VgZbQR14gatGVpkhhVokIgx+gW8/VTcF9PzurWRjkEKWKk+ZljwYtdc
rqxRfPCN/TLznEamnp8woCB6eGjwK17nKssU7Ioghgn2a1Qr9TYotVuG5oqv1+GMOZAZ2Jtu4CNB
BzKU4XfdqKOEBFh+ttSicGYHysh54PvUkXaYdyUAyrkj6EJbNW0ZOq9a85TEI6xjZr00ynxjQ7gN
pFflwqqcm/dpa/7yIsuoEUOVYnc087WYrtgSpsf5fGvL8HllqsdciVBLjezIY0CpoSjk5eiiKaPc
UwjxuZoGfKn/+wy61ZYh9XFXz2YPuRtI0G9Ayum39cuITJtBxs1QiI1e9h6oJAPGGyRlUZXpjnnk
f/2Czq3g6c9/WUHNrIdBpLA9+S1KNguW4SNc+cT4fHzQX0blYMYtHQbjU9nxIemCNq/dzjauK2TU
oyL1m4lvK90IGHynqawDQhRkqndMB+qkqjaTbaPn5BtG8AaQ4dqPJbme630OPfuxf8zsbhejKwUy
HseI9j+G/nsu7nKxJfOua/pwtGyPOz8Va4lakp5bJPX3RcpKbao0g88HjSLXs9eBGK9ZGQygQCPg
FwYKR893U36N7oVSUE/Qm1S9/fr9nDGycj9Alhhoec4QbZbJZRenkGHbCfWpcA6DvbKuKncFTKB6
b7EPAAl5nG/zdekluSeA80wUhWaPhyLHu7SCflo68yr++fR4gvT09/ehD8DcFHUF79bo3bbz1PqH
OVzE5NkWrwPQhaW2jfvrnDleZX3vkxhF9z0wJOAE5V6XW27fb5P4wmYjuMqeBuvJNvcDfcaOdUmp
bGxa+0JBLyPo1hxypOLC0nYafqQ7VhEQ9YbXaXwz191GAcCvNrfgd90KkKG1yd7Br8K8HfVozxx2
oPzVcno3ZblnatSNRnCt6G+1IXaqda9w+6pugaLUr5BiD2zD3oyEbdQULBB16vf1dDuPqp+zfRsd
B1oh9Wj6URX5RIk8rmwjC6GVydD/bbudVl3WTuPHgwhQcvbQKu/z7LZEYqKcmTeCvayPh9uEkdBQ
Hiv2xiyKgja+cjaDY3mFXQRqdFfF+6hQD9GQhqN2nOcLAJu9qvFB1+paymVd73udesmgeW3/PikX
apJ6Nd3qWRxyvcRqDi6o1IMmeiPD92G0Xd0C5pNm7wxLZPaQ6u6GQCFXTrklQxbwpt7mNEZDFR9d
RsDtOZHdOIvNREBpqLwN5XicYHWb6r0h+7wVW81+GU7I27RGCjc0UEvL1KeSHZzhLSU7kT6qdeaR
kiHRmIDY+mq0+43IjEcR3ebA8HNe3holmn9xgB2UsuMhBB+CP+Smb3TvQ838qmXoWVQ3xDg6WQcJ
laummF0FZskdppDGTljExDcs7mmwRkrEvdZpMe/XPAPFON2oUMlk6H6gI/PtdPZ16w5ZM2SMXDHa
m2hqvS4tPAd1OlU9cBDZ9/mb1aRX+gz6LHRzDtrVDAZEWxgesJiu5nwvxg3wx/7Azc2cUNfqygAX
KdAggviNE+hBpt8Z6lE49/F432cXfXHsp3DEl+3p/w3lRCfpNQ2YJR9YfoXfK/ze3zubLpibEJVT
7gRenvgZ8ubl0CJ3vhEqd1XE2X1/1QOHkqB+Z16V/NCoz+3UAFUDQ1y92+o3kb9q4sW2N330bYq+
0e69wPcsCs7vxE2t0isK5bLIgqy4jOaXSN1mBnDCpRf3x7G4ZsWVWuzgTnsKFpQ6EXqXgcb0o+Gy
LC95Ggzk1kkJFFmBmVGuImApsoQFZLpGHieMlWbb2LEvyuc+q3C/oFMK3gV/KbP/4ezKliPFte0P
XSJAjHplzjnT6an8QrjsspjEJIGAr78rz9M9edtdEX7qqLCbxCSS9l57DZtmHA5ZvcCocI510sSy
B7kCopdco6nXzCm3TiAEwy78aE8H5chAykhxSKr5u2c/IlM1dEUdLsP4OMO6jACTgEveAXVSJI0T
Z7hhsR1WLeDVy9pubDnHE9shCjp0WO8X9nZoJt/CS6pV1J+x62hG5tPbYLaPCTYiF1q/0vWFVYGS
jUeuysofBQU0AoLJOgceEWHvJWaGEB+sqbweD7Q429bJ1c/cAy87BCEdMzFjzOGd8O4OF4PMe2aR
h7kGC8W0fK16LoGrrmA6NZjtok/3mmsli5QOWgj7iAgGqY2G+TBYuPX4wLtPOMCfHc/elsjMyMwy
Mc2HzON+XQ1+q8EkBAOSWZhgmiufcBv96BhS9Ujp4nfCitz+lzNUULaCf96xULL5qQaYMrZDWBpX
+PL68IT3B/o0CnCgsPY8ZoU0nwPXO1Z4ApS/FzaIN70blB1PMeMPNDh9jBAzm/beAdO/HZ4sA7w8
uLrP9cbuRt+dQugNQLSqwsF8ps41I89jMRwJrCcZ9I4UtA5idjGo9VEn3tgE3KURr4M+/zbA6HOp
dpgFDoFmrW/emUHrcD8bxrTU64CZcjOgY5oqaBD07lcLCnw9974OksRY22Hn3bybqtgSj0vf+AgX
iudlDAdkr7uNHZfLRtRy19Uxsl+lBojYSZr5uiJUYiqjZtzV4lVZp7F/dggE/BeteQGEqnVbGwUP
fmOm3De1tya/KLxBfUbRvt0sY7lfglJfmScDbwwZr6zFTJ6w2JmSfIi89lQqAFXPZXG1sFjyRmJU
v80I3WE4FjS0DJ3qbW67LTZrCs2ZZuZA6HTwr42o0x8mgyQlTr7JfDLdh1WAbFmHtYLyrH9pM2g9
aYVP2ih2aJs2snoLsFoeuWR+LMy3ZtgaGuDavAu5BjQO8jKwtOBAq6k30X3aZGMKFH3dprUvHfsw
VoEVsYeJTlr2qax/G3Jb4pZatgVZauNMEhXhbrKJn5WPakm0aQyX7BkMIqM1QmoRv+ti3QX3qviY
IbKj6mKLkIkr7V8HL+bzSZu2Iyk2Uj4A7MERWi/qY7UMfxrKiGhaUq94i345zbtAL5UbA0A6dzth
iy07GCqUG1JCVX1oGgOuCi2KryFl7eLzNq6XYzuWft9g98pDYZyNqk0auMH2Yo0zt/QNxqLCPkMM
uKnZcQWCXYtUaX8ceBiCtKO3WP0GgM8hAEyIzsiGQx+DwK9plqDj1L/tN2srgkzIxxGHvLjwKl7Y
yTLDudrnkFm6RaKbCQ5jcMeCquj8og51413X05nsbOtpHU+G9WzUZ7MeMR679BoIXBAwj5afkdPk
ebGBGRR8MEochyp/kSwcmhSjJJg6PBTTk4azb/DgpC47+B8jPFk6+AxIP2jDToyBS11qu0G+s0nD
wrR8NQ0bMmZhCWJZq0cTRUE2pW47Hrxa+IPkgeWhLlj7ExmyGi/0EUE0aYOqhVdVCHvhgMkNtuej
2+1G7E5t1wUFYwFisBJN2QFxFUot2Ko2U0QgjR+7K9VYXE2HUomENhoc8kafFjF0ZOcc4FUuAM9i
7FvkX/pyqMiOt39gFakZ5zrfyvGa8dG3+19yzSImzkWPPXg+dMXzWsASdx1Cz4wkYGur+CX4S0ni
SsFuboxH6Gs8JGW0DMf7WMYuvFpapWMD/xrKFEKloGgKvERuiFQZrFn4E79Q+li76SqPCDUP+8JO
6nHXUn40OnWsGHhaMAaatWLfw1NMgm+vFThfnNlFZ/QHyuVkbsVDh3SkLsvCYq2TfOo+5Nyn8xi5
+KMzOgRt1u+5UnDGvaA4xFbgxWDbOPU7QdpFURThIrVQtCI2yCPYP37DqmD19pP9mxgbnt2eq3kW
GfEnrCEhq53EI3DQYRRa4pQT/KSTRu/ipvpYcb5xVC8ranrTAwaBl9hEhd2beawqOyTLbw0HnAM3
4HE4Luy9RTGtw6HCzdMVT7npEVtqr6fR1qPGsm4LgOZjygQ9SAidTPvTHURcuV7ENKjCsmYjF903
Bxr0eG/Krk1r421uutCpJQqBwDgYEuHUNomQnhIbhRNNIh2GPpxriAm1mxfGthoPlTNeS+fLsc6Z
81DxMwpQKUQytCq6pYkx0EuMPmjLFCYxgTMi9mAdsb9DjcIPtWGHVpn73LEPVluFokdt2JKUd4sv
Vp60NQ62vk5EDzmYbWBptAHB9iwtPLWRQFZlJZP9qSi8/hYMHia3ezER8Ts/dcsraoZ00tUbbDTw
8eaOGVUAXQo2NwX+1sfSJTqzoxJQ7Ooc58n1DYJyfsTLiLK866dzwetAkEujROjZHRaGDDQUVKMz
g6St0BDMieG+5NyM17HZI4vRX/IZ9k79ZYBbZT4YZ8vGkaNGX/TVjpgNegE3YuWu6MMMWAStaSAm
L+g5TMIcC4hw69MV1c3gBaJwA6Tq9AOqxQoX4HgogwjtKl5dBK6AI7qMp75r4q4Sh8JFaLyXp6CR
BxrcLzxc1AU/o+xgFO2sGPJ5qdlV+wmG3yYe86qte9qAP2bZv2psqAPsdQwURSv5khD6OZnrI9hn
I9TGRmpTDwXRTFHhw4iG2DUyfeeHalVJg8XptRNMWEZ/QiU/V/nZQ3rzKmG+Ydp6IJtPRBefSLEb
2ndhZpHjERxeKnQWkboCLP38KFponLxdV2k+TKgjOOmht4XOrU1gbexnX1NWhJl8Hh2a6n0Tw758
Z9It/o7aeMntPMmXmCJm2JyjDLZDk5ks3PtTTrDKoU2E8PAwZ2F3U0zvRyXjdomle3JN3DhUfY0C
UX0cj33nRo56IGRJJDCgVvd8OPHFc0EuQ8f3vQQhcgCF1UPj2IXEyTEce5JoEZnzzPI26EGOR+VY
sizyWBsVqwu5qtpMXv/lwhvcVxJbmzuKQ9dd4d7iO+QytsVvbuXnBTsNVJBNnxRrEYC+wDl8ked9
Y0wo7mAHbmDXRvRNs+EwlpFme6TezoZODAY7vnIaaLYQw6Z5adY9iOGgmIPd8bWgv2HM1/kdjDyr
IseRhg6okKDwYxeHJ7A5GkflAedZBxYY/RwbehtWg3lQ8BhwDTPE2kq69amBWpLh4LXVFTaKEZJM
MRpsH5U9P+rw7x7rKsDQB8LGRBhJbeEDV82v5mVPNRVNyo2RFQGiQDCqLOrz0XfKR4PVoUtosCzo
J9BIqnINFJbgnDXRuD67AiUBtwLuOCktDRzoVEsakCA5tspKwnt/mM/UxOlqGDLs7ewZiWUBt/Pj
atGQ6Bu9qs60//J6y7cg4BTmHK6QJ6/gms+zFUg0C4snjtbyuJqnRmW7VZKIdFiP9o5mlxVNeZ7L
BCGwkAT3IZFWgJyZpMldxE9M+661viy40sOlv2/P0ozd5oiAYXhC+9T4RYrnKb9MNPep3GPfApt9
KA59CVijH8GEjh1Y6zv68qjlZZBlJKja+owxF+qHzseYN3EWejHLPM0WupEVO1hcxTYjnxUqVGfK
98p9XqYe0ypUDJQDgln9YjBjyouggTS2qbB5OFpi0nyrg4olpgUNOQAG+LbBHJr4JizoLc78Dr0E
hrwxYhl3mXM00WkIF8Nk9Ti6K/Jp0Pa7q5kw8zA5EODevOzb2a+dISIUGU9eF1TY7YhlnAotPyiM
jJUeWpCCaah0OINGiYQaQdDA4rzN3het810vKuR1/ZZN8YSpzAmoCMwbjG2T44SrR/foWcOjkFkC
uh26hTNy405dfinnh1tjGnAUw4U0g1Id6gYDZpccHLUEniVRnt2SXnfMGY5dhmNgfYctYuA2pk8a
LVq9txKYosIqAm4EPm6dY0Q+rX6NCXHz1taQrd+QnPxBDu8l4BrHslCZ1WHPvpB+AVyLBQJrTcCo
fjHfZxAjCaa+Dv3I3PzqTXiDl8QevdQZ0ar05j6vzLBzEGhzk9IMUc7thNNowJ256qt1HV8Tbmp3
RyCOgYGvHlbiCfPSvHF9p54CqhWxA+jNmiw0+FgTiAWQHjTa823j2ZhMpHArsuVL5gzYZL9WbJwS
ks8yY0euTSlD0Vqb6CeMCgzkMiBF/TV3IgA1HeEDlxssYuAcU5a8liT1+iOGblDBwNqs+VP071Rk
u0KXidHj3DGWc5/zyK2/tDWxuR2TbFN7ZjLnNMjXIdHx1pYm6s/ZTm1UD+iNDXON8mXFnqebm971
0Ne2YclZyuvp3NC3xhiPLdAo2zb9cUKtzvTjiluTkLcKRDEU7itiDnX3ZQJFh2l/2uUMWGPxrnZY
Rar4HIi3p0CFKve4CBpXqKkaVUHl/Ubsd55tFZD2IVWySYQVC2iRtepQoZKbxGvZbFqAGNYY2foh
K6QvQYtV+e8GRspl7vgdFtNQWPG6fs0oWFZ0lzPMuE2xrwwV9QCIS5gq2ZA7AV8DbVuduNJeBhhb
jlVzLLFP9zXCE3i9yXsoWujqGyXoaN2lmeawKkzkyr+qdQ45Om1wv/ds8vZubqYcJRx3mE/nNy7H
nZ6duqKAEv/UMi/U+jGU9B3h1HDNKg4lRhc67pfpDp7+tJFWddLsHpXxF/emQGZTNPWo/loRVtMU
TqxArk8GuPIpW7OUeomHGZeDVJ/CrXd8eO6aLKAraqvW3iFzF8QNILny1kfahz5ftlQE0AUEgwtu
usMDrQa1RPBgAU+dVta+m7GJ08F3chG17QyoyYD4QQUcVcHcW0DsQERF4Eo/4QXsDeheoFRG5TS0
iBlrnl12s6YvT2xxI93GruHQ0O6R29cp/OoY5mUfIGN4rzy8KLzas+U4k/qh7OfzMDdQ2mMTK7XY
MopkajPgAND2NyqtsFUN7pvrVH4P/ouF14XoKEO0AlfDvuG8SOiyDM249BZ9tuHqAnTiCSrdAF7v
h36lT1WjNpYwDtKaDks2JwJUWh3INtE2vIbtPgDI26+XloZqvIncufTrSdvgOCQLUuyJh3KMTQe5
/J4fPGnupJS/iAIVhaALHTMVM5IB0m1t6IG1az4CYkOMt28AHLFzctYHD9XvsOKAhyeDOxWpWoYP
nXYJJ2vY65DscWvLDS2Sra0lir+tmbWzQTdYbESXVBEpKgYFFMT/OguX9tcsQIrulyPJjLCZ9i1M
OuZfpjv7VfZos1c20O3YVTt42/3KV+zcVCXDugR2iQXivHgIqZXGVz+99MjnsHI3WjWE6Mgsyqsu
4kSdxFDPvuvkD2hKwA4IpwaNOn3NpbdVefOOKMcAU5DD0tsboxrgKKFrlV+6EiMpzKHQCClsRFUJ
HrzC+7VEytICt99rhtqbA57xcmXL3tNOc4mvLBU5zwOdPZVu1Doo86lETIEHrwrSOqFlDwhzWfWg
Hy42PNxGrWQoouxgzY4PfbF+dVbSDR2iVDSgbwJ9Bh1krND35/RJHx7csr1ofR/RimwbsQC/7mMB
Wx9mgg01XynKVdHT7dAR9GZ4w7yJwjCo853iTYkrB3CRUbLVpQtks299OdiomdY21KxjWW2YZ8Gc
yMILMLQpIRdrPebg4ntKhS1CGiKz7mvQqR9sBhnL1Lx7N2VjNcY5JRiCjfHt3wiLiU3Mqnr8V2JI
cPv3TSuatWu0ohhUhud3kKnJorn1PXBLwoX5aKBErOEpad342Bsddi1mv5coGMSaX1wy+pqdA0u1
v+ashbsQrGgE9wJHQtPinCFnDCuMdaqd4gBhBpTSszlcResmsxp8halzNusxG4E/0RMrzFAH6WXU
+0Au4xVRLu8dwg+toQlG/pZh5Dp/2cOjm32sI45JzY2l3SW9BTgYXh9T9+l2j7275XTCmSuiQR3m
vInFWETmeHI8LXbx6936B91xNNnddhRjIqgVwuwVGgrqowDYyRE5Uod+KBO2vDXLJrd3nHCfN3vq
PPe6iDpl+GzVQw2oQalHng6tpkGCwnEhzX8XePc7QLwGZmyEog5vARgv0FIYYH0ZeVJow2sxkedO
2TWWo0oAfT1wb6t1aeWySMnNYq/vOsrOYZYwmoIAkm0ylSK9Mh01GHs2epwXQKnGMc4MO9axEBY8
7DH/nKvmvRAcK6wONUfhqP30ljloZ++5MGEzSd3q6pVGYCDX3dfAP1tLcoAhTMwqA7X1dlI7HBsb
vOCJHPTNYGAfqKYvB7tUK7p0NR4Zoksc3H+Pp78UIyBGBKAvnvUu5QSmXHGhzPHNCWe03cBNqwWA
tK5N2kwe0lh1K5zXC4KCjIAC7pvnBYGdxR6uLRdkxuyVqPaes6Z5QTaZpqd646Grs/Z50VwMELmk
FEmGnmDiVtxXU2pNSB7B2MKoD8x8qpaXtvyg5Uep3pGjHhrwNqn20nxvFaB2eWL2UTmXCT1bA69g
BiQSgImm1VG1fpTihS4v1fg1Q27VLEdrSoHhgyaoezEQVDO3I6eCTOFwG18j2hcSzDMGisbQ4Apn
Ri4eUBmqbzS5ndWlGg6sO1r1wcgPhXHQl4+Z3Py8r3gNw6mr4lHTLjAFbbA1rXoZ1BmEyZVaXnMI
O4V7nOxTfTsBH/u8elgcNKQ9j+p+CvAwPtv2Y7DjzgS9UeDEnaM5o9FcBNiJPDi45FcH9a4NEL7J
4fHJwt7sghXUFBgEbl0LDRi0subWrI+39nKh50o7DSPQo+agZebDag57G0caszAKTGFLjtFbImzI
hlH9r2dbbTL+BZNS0C32o/5haCw1TSwodSjLSGjPc/E0zAExtoAKGrhGVermUyN2xE46k4a8XbZo
/2vv9n3vRtc8asVRyJNtwboE014M0xjQy52qts3omb/KlSRQF+3q9o3MdG+OD5aY4cXc6HCjoe9j
O55sJA2GdHq39WeZGzE6rZjRAomHiLuSSCD9jT3/sjKaWpp5uNnj1OPFy184UnDJ+KQVzxzzInn1
urDsvK2Vbz2U5qnlfmrqav9qyo02iEgsViL0o8FPkPJjrBGIxJtAN2URy2DYI8zHhRtBjf1YZT3e
26NZT5eiOroij2CQntQk++Xklxw7gm7D4Ac1IgYGaPy8wm/cZNigneGOFYzeddTqjYZkW67jgzok
Mz2CKRnpI1BJ7dqxT874B+3baJ3oXjfZziHrnnQYPQthBr0Lbi8MWGvU4bTwIhvbd9HHDoaPSEIp
gAJcK7SkVlPGSiJCR3pjNOTgLeVmSKYn5ALCJ1hg5rzT5QcZVAzelE8AfdQAMmyuh9LQrnP3CflV
L4BldPhJUz6Nqr1649XQtejf+RX/TO1w7z3CrJyJYVQgCtYi1BrM7//iPfbdde+YSeXMW5x/uK4n
4p4eOvdHzHj33hZMLwq9tRdct8Qgc0z1nxEm3f+XPYoIM9J5YIAtA8yk8RX9hQD2jcDPvTcEY7w3
Z8k1HEqmsymLt0mbIsMxcMZiIkusZK76gNUk5vSPl83XOhd+B/yVIW2ZQfLe/Haq6i/38t13Yv43
bQQqf7sub39jb2M0FVY//Krv2EFTpRyvavGV6Py4YJSFAfjP3s07cqy3OnQqOIdiyAjHMir+Rvj5
Z2qoe2+/U5iDV2UE+mYcNo3NE9M7om33s3r9C/nnG4Nq996Bp9CZ1KZCU3AxBVzXB+MqE9ahxsZw
fDI2bqn7s4YMQtPcoGPcFbYdWeQlW2qUoaeGYrYyYR8GMmJk7VEfppPkf8l6+PbWbtLyj/eHomEI
Qjb+p56qVc8ZGMccqDfiYqFVT+E9wLpuX42fmEFv+jFt5BPYPpZz6GCh7sDFQutd2DhUfo0eAp0Q
UgH3GX8k9s/ku653t13g62gBJlDY1PIQmDOSUn/0Cnm3V+D//LW9x0chdDBdJUazC/kz/syXHaHq
/31h1Q6tO6y4sJVo0keGz8/u97Z0/8/9uqoyLI06sGwkgW6iDQ1/dt27pe8OVtWrYsDtLiRkYB/a
gEF+dum75Y9EPNKsI5SIjdzpdVzMP9vp7/18csQJNGxalp3xsb60n/9+s+Y/8wnd+yBJoyCaay8u
tmML7CzQPCb75kYL+GReCwyu61PBTZSA2YVqt5k1jEEGzBdVve+sXxhBaNreKrcFqomuRCwWsTaY
RMQVknL79bOZYCur5uNtOl/oNJmMVz17n/oHSvTE0R5zNoEQtTVWB/bDWEzcePj3P+u2eP8/39S9
9w5ySZkbBIj/rlbXBV4lapiQxSDUL7Pr34sOf2KezT97Re99fpbK5k7d41Vyy9M6xK73/O9/wzen
070lj9lYY2NYBXZ7tm/LW6/w79f9Zre/9z10rLGD1yaezaS12IiRwqhlAJY8JID/zSD2P/f4T8//
bjeYSt3UextroCR5sDaXpt3r1mM7vcmaAmXMMEDeTOZetHu3fmvECcd627z0mgaiW+UDxQR0XQdt
/8GnN6pdM/elIL8Qr+4sAGyRqIEkdHGbWmqw2WGAdto6bvs/JuakSMJ2SIfj/Kmonu0iBJfZ9zCy
KWliwHzJ7fNAugcyJq4668AR9d9FebGND7r+AvocTPnJmM+rc8tiO/OBHrVhN5fHogXtoO0xZHzr
gO84/XBmjQleJBg87AF2ht6wImO3vc6WHnb8ecq2PfjZdMvGv6i+v+GEu/dWjw5EYbIc4Ul08+ZA
MwjiE0Y18NZcZgD9DsiPNLCZgcSNNuzQCVsA3ynLf2Q/595bQYqZtpqC0Gs39weWpepvVOrvXvK7
zZK0zMo18Ad245f32P3lTP9uU3PvCqWl0Fpv6kHXb6YXG/GioIICHgvgumUxKH8F4LhxiGdmhMbi
+Lq+ImEaEwnmhp3Y5NUG3b6SiV0vAA3xsDHVcG1yYO36qhfiRK0GbAPn4jV5CGfBxAC4PBfOhq0p
Z2aQ82K/AE+uzD1HNkth/k3Z/d2zutN/SqtWzVoZqAm2cCBQP3OhQWjwfx+xk8A0e8hx2eKIaVzx
N8eUfxaouPceWrewgYpzvDGZjbHcJ4QTqTP88Cy8N2oqhBqHHt5zu2KFB0PEy78Uqt/d9F15ZGgc
iusO180ZD+gEpANkEvWz7ET33q1JR1wH10eYlhsfmI7+rNu491YSGmlEPUMr4r5mj87vfz8jvnnV
nLvyqHKY0CbQdG7eJKIMxQ87LuduuTtKtJm6PYH1dT3+zenjmwPNuVvtfISDuJVx1HK0TwYKPjo4
SK4OmoQnw589j7ulZ5XYUFRtzrv2bQybPz+66L1ZUQk3Zr3w8LINr70bAcX52WXvGho+FOjwWtSJ
YDFizEV//ftlv3nK9l1HQmw2aIoQtHDmmLogAHPWBa4wE7P+mwHvdx9xt/oqAm9ND0xc+MpjKPFn
ci4lgupp9Rfnom9KXfuuKBn1Mjc1Q2L/XNR+ZpNPa7XzAGcu5Awxz8/K9HsDo7K2lDNXcM4lHDTz
lEoW//sX8M2avDciIr01jYswoKl/Zo/az17sexMix2oxsNUxIrCNbANQH5r2f7/bb3bSexciJ2Ow
3rx1K0WVViA5ob5q8yb694t/9yjuliOhiBTmUDve0Fo1bRbzZ0/j3ouoW0obyDgesRDxcuOL/6VF
+ObNu7cigoVBT+AftiASDqRgCeP6Cpy5S7+UUWatf/mQb1bPvS8QcSqPyRIfAlj0xuvAfMEC68sU
Pzto7g2CTBt5IUzA08HpReE7lhG2oBv+6Au9NwlitmdUo4cv1M7gBgfnh79Uzd+8KPeuQB78xPmy
4J6JHaoPrUz+/Xb/0yv9Q39j3Z2PllQ2raiadzo0YQs8AUtw0ma2L+HOqs2fK5vAeISuSECrsfSh
NuuQcG0ccC514jsYZ9Ut2Fwnh3ggAEPm0edJ2ZkYevJErU9Ws9wm/bvcIwHIkjd3ULPLnyi3Im9x
knYFKmsmhjOFAMwCCxYaWfP7po7QKh1UhbcVTRbSHPYODPvmtd5ZugRV8ypA7S4czM/hJsvdd4zo
IwNdFgPU52DkktdNstbzhsghkvD385pQW519zZYNLfHj8Y+NYap8Wg0W51AmTfws4OefWQ8eATOB
E+hRn2BgB3bBX6oQ+z8F+z8957t6AVJhw0BtquDcLaG1fc7mJxt8Iw0Eyta7tgueT/amSi0h1Nws
VMayGraLcDDD2LpywVxepdw9NBmcy8FPteBcPlOMyjt/8j5vqETVbgcXYiLSJjcLktmMKtAAmL4F
VTBhFgQ7+OmynvrqsyTvkD5A4fDYYHDYWOmK2fM8xrMFHsvKYG8Yqp6HBXjehfpoofuChVFgCeHX
IAu78wwdUGoZZVxhurGClFRjUG9/IjXaUTtz/DXVNOGeSuwcIAkY2svvlvwukVQyq00JXoZxknWs
UfBuMLPtjWDoNjP5AkwfKGd8qkRz6jS5WyoMlSZMKiFSFmYbDKCUZeCYVCY8YNXzIsCUns4LKPOM
40mURxczOQjUwJGCC1oB231tfBB5Dw6Ylda5FcyL9tBKcD7fDWPxRzSbXd7G1Vo9z8j/rovndp2j
dtiZTtzqmNXDz3E0htDFDxV/XhGFrGx10aAg7y38z6SYwJDV9NAEYXxciI9l0DlH+GD5c5c6nfQH
cUGARtAUY2RaH3W/txc7LJ0mMJXx0ogeMkVw0nFXU2H+dmDjjqiptKBwXVfTGOsrkq2hSeG5eJj7
7sb+Mm3xsEwy9KCkGIkWgreRzMUZvGmXN1ENg3JXMwJVTJsJLHzm1gFiJdcOsRP5utEgsLKOCNgL
a9DRqV0hKMMLDNyCjY/uwWSZGKhYtwFjRKwstLJhY2QinpQDp1O6NSD1pNkMTRWPclemI2Ztssij
GmSFapiT3vmSUxYXBU0beGuS3PxoGKjTEGgxDGg9rkdOQcKmvi6DebOICRwN1r5DfazJZ+GeF0gZ
AJIGgENATaXIz+OB544bmdvBctMdrhnIRK817S7eCk8mTFBsX4MeQdMOtJSHDoPffo649bogfnct
9i7s78YUjdAZeNnJW9XeoA9G/mdmUGsaoCR0YLbbbTBbj7pSW1olQJQwF80SG3wLfLQ/sxhTOoyq
AgoOOmhBVCDC4aAMHXSxBiTMPlL1+jh6EAT1oI3qlt/gG7Oal2F+0fEmgho1Y0iQTVnAsxZUKe4L
pgXDAg8SxL6s1PVN9QLfY1HkQTVDYsLBTF15rMytDpqDI3PQ2TC17MD2rSECeG8rE7LCTV+afu6a
yEmEzR+HsnHYF8scwwUK1oNRWV0r7oE48GcyPR8JNYbYag3E6cCJ5glf+OQEJvyCTP3Bhuoawh3Y
hxPYZwn7TbQ8zjHN8MpHvjwIHQRzRgN8GeBY7QgUw7QB357iPQYYKasXjQ9wJjKhxSBprbwLs+l1
cnegb3HQnrtiq+Bo3s2xMziHERu0K161GprAClrRQoR6B7PmEqUVHLcwNgF7ts6rqJavs431OYKm
g8SRyfwDx8aA6BBgLVbY2e892K1yfpZzk+iFi9nrpfJgm+mlIAcZsgrGHNmRN/HjVG3b9WTgCDOK
FzGCFV++U8dKu84B3XBIqasDnZv8FlLOGsRPTceig+Dn5PBLW+E1nm3fA69fp+lCD5mLuDbhwjG6
DSb55Blgb4JjH7ZV/kcv6y3Lrxzzdayl24GobBCg3BdLNdgim2iV7CXDtEuCFswpPzj/S92ZNceN
ZFn6r7TVO6odjtXbuvohVpJBUhIpSqJeYFqx7zt+/Xxg5kwzwBBjOGPzMGlpWZVJMTx8u36Xc871
v7o+UHgOXAN+rqc/zGoENFRwRYX7KQLpkdFCJ4+n93YpHlIw8WMKvXjIsMuR+ppqWMRgiKt9Mtgb
uxnWlUXu2aryx6qzLztxDSg1QC0GjQeowyiQ2tnOCA9N912vbsLkRopHtx92Uc6rPFCUrGfJ3P4g
TZ79n2NTXtaFsY+jO7CG29HLbogA1ib7RjeYKr63CjSZoQE2CnxtQ/HISy90R91U8qarvpdU5P1+
3SBebzfoGPrFdnQvrWpYlc5D434lt7SJwm5T2p+s9Ldh33fRI33DNiZUEh+no82+O/AYJjrvyNr5
UEXvi5p2Kf59VH1Kwx03at97fJqVhDd+PL7v6QkWaldx74ClwwKDwUVbdU3FBSIeqKY4quEEu1d1
JtZ9CnggraNtG915eXPoMngaYHFsYN4l2E0bz4Rgylbq0RvvRJyBwwXA4gcf/emer7ERgI6E2303
Ou+6Eh8086EP9w05YahUQ9hfJtqV45ETVjcxJaQCEPssl5KOzo8258XpfuVw88Ix2aXtcN04UN0U
97f84in9cgiostYgOzUOayIEfBlvZVGkm1vaauGAK9zjqN1Z7TkFvT9oWjhLjbeA5okehJj+oMbb
ptY3Iba5rmCGl7/NPtpnuFYNQJewymgCBZ0d/gDdf7e+ra37AO5b+HuS6V3s8bh591WablLLx8+T
m5zrGeXkHd3Lpu0AXUF4D5t1FWgXVZuDCldwNe9VAjI0y3d2A6gKYPDrnq35FKeecrkW2ZS8Cdq4
CDoyvR14xQTWO+I15YdAthe1Vm5CjDFM44ve2JfFdO3qj5X7EwzsSib2xsm7VTDBvYSIVYDyGCIL
RvY7OoysJmgR/QSBVNuWZnsAVhgOH6Ii2RZIztvx+zaDtBrJQz1jCQscVEp9jQkr3inWSfYx1j80
CB9MTb9xc2MrvHFDrPozhYSq4mkX+qhSUTQYP9AwfZdD5Awve3hiYfPeAsVkjPQgEg8d0owOZJLI
u0mCH0BpraK76u27iHcq6rOtTyzpts5NFINII5vv4VlBYKPOkMe0SeyhTtdXKAXpq7QMoZTvKij3
PdXpClAQ5mCqvk7lAc0fPCHoyk7+WWhIX5NKnGVoW+3aKv27BsM1wgQY6p0qb5R1W1WbJvwg8+lC
RJcj+17D5vJ8UMVafmFIfw04Db/gyiv2XnIp+3pt28FmwpxZDnhOyBauCThbL7am+y7DKIuyXckm
x4oD+YRIZHwz27s+vQvgn5GFzedUdfihACiHYoaq1C6McUDdvWbDUzPEdZjcTtpXngwQmf3GwHMq
ursxok7q74R3M/F4VuW9O7kbX+61YdXfOfVNOUwrb661iIM/fZDZR0d/b8XVlmbHK5MiedjetM6X
Gl5mcjlg1mzcZUvnJM+4ePQEYvZ9Cr+6iE3E0P7re6//JMSHwP/eVYcw+uzBrQ45Cynnz7BuC/+7
quBS8cHRx7wK547X+BoYXBfqPiUt+it4vvs+gIUzOOCWaYS2bSEiVqn4OCQfcurqDp0HANpu3VRe
KqnvXNu7oyn3NlYHGmG4cbUrCuD3Ul43eXCZEf14QMTzxAY5xfaokXJB+Smvv6befR0+6Km6giSE
IKDx0RvaL5ooDglXOnd+TPbwoaP3J50XaPO2yWh8VpN/avOPZoOFEBAZgvzKA/1phCwAbOlQ8+8B
eK1raKKd4BEYP+SpR6uyYdV5tyPdOwuQbuU3T7/rZL6qIGIoB/0C88FCoDYNYcuK+NosHrpk3w5f
onjc5O0VcmVzo1DcVlBYJoZRN24yrqJRfKDr8IpLBgceHjOtG7js3/TorsW9EOy+eoDfRd+Rpv9W
eQeDqrB8T7oEd38rARI3041lXofdsHddtUEBpBGHkfcjNb9GMB0G9cl0f+m09LPDfOt3+Z1j+g8Z
ZO0QmRE0UBpk4DetBzQ+4AWKiT99tL33/Ec9QdRhDPap/sNrxq074AaACl9X5oUZ7Me+hMl+0Cli
Jjaxb/05jnII0TG4uRZSOzIMXf3gavVB5DSNKYOGmNn2Libc67ytvwQIZNuqhYMV7E2FkAFVIhsO
YteA80ybrQ/roDbLj3arLtHUv+1h9TsjqNZkk9rIp+kQ73S17mmxE82heI8rBPu/td9bkP8D73Zm
0SCe4rm7ZlDU5jDjPmxlhAXSKdhBaCqJAfrZmaOtntKGXQDcN/OHjQtpwqmvQnEt808DCTQjGSGK
TOvYwyOHy6Hb7l0x0Sdk3k817rPuou4u50dIJuXv0EwuIs9YQzlfuxWECPN+JIWQkm3SoGRNib+B
8IFkxWXYAoO2L4bhqo7cd46ZQqwNbwwDkdwEUGHZbAN/HyG64tbpnaeb+wYmjF+1t55pXKGbth8D
oFM9zd6q4WIy3UunFYc64TxikVyEmHvrUYP242UYqPrOB+BfVV+7yts5Kfjmj/TsKUbvesyc+yTu
L3QX5CFCOGees9M4AHORKIS5xGLAmT6MEAvhRQfVmdz9kxLaiWdyKVXc653dm7IcDm7bPGDMbj1k
egYbP9RAGIIeUSP+v5sC+nR/IdeAD2KvIZcdJk1/Fw/upainT4H7O1L+rfJ+vz7bP+RclwrH1aRK
8PM2smGJuYpxgmaIcl/kZ7KjT/Jjp+a8KAGYsdt1ZUJJrxDGppnEQ+9fZZJWRf3vULv3W53C/KXe
gzRurnrexHaMbhPntjzbfvdJJu7UN1hUCBAoz23OIDMkjzLBsJdjCh+k3IIku/J6BeuCLpP5u4E+
CiFM55q3KpW8Mtl1UxyAug6oKrhS/J/l+o15I56hkwKIYGFMYfwQaHu9f5jCM/lFXtfTB9eYE5rP
PtmxM/gbvFcHyPerkh67ZOPgJV4AjbgneIYckh1wgGjlkawzqv5Z+KNMEKrXN2Kq73NelCkwNyUk
Nd6CrQlVeoC3kGSEvx+64tHwzZ1ltztzMq+CotsG2qMJQjw33Hcq/9IX3Xr0w22afionZ93HsOGK
y7q+9sZPWVNuUDdSMGL15l0VResUUZGKRHPpvTfcKxdrik1bF/Y1zL+y/ByLlvQa2jY0ExoglGHd
6xxCUDytneIRqZDEg8121XQocosNKJA2dXAeoclrzecAQznAOBrydM4krD2tXs0qA2Vb4FV8iwOc
xRigLgIaSQMzNHBvGnu41EwQ/bNSx9ZNrpXYQmI1J+iK5W2QX9ajt7ZIEUryEIORXkQIccWEBXkD
mV6/NIt4haAbHNV8fIiafFO1wSU4YZS2Hh0Dtz28jMurghQbrZZC/9s0/M5y/1BA9CkD8NOwGFFo
kcbe6q8VctU5fQ0okV1PU3hbhSGvMX47r2qvR9yVdOMPMMB76Iz+3tv5lo7alMNWQ30dHiNT3mT5
byMvLxJ33CTtzO6/KoKPYTU9xj3Ojw1v0Na3hJzrIuTFgaZXZx+7+EbGNwBFEXfyop0avxupvh1F
dOc0v1Tww5TBpugRj0sdEh8RsVa8qqRYD9mFVtw1TrGZjOJ3X2cXjTYRsz065gEgOXTX5jo1jC16
JgTy5hpVpVVnp+8nyOQ9fKOqG3Z97pFASq4hvD11GPeD5NEFWBAkOT1zv8QkiNuZXomQojNFpJGc
Q6rfBtNNg/dYjf6DpX0eo+qgsl9OAKvWSjeDUW5HeAVtr27NwLhqfON7aJCBALihxC+tM+Ae01ar
tpCtLWi0/jmCt4W6WFvsFPoaWWq+jxxxpg7yh2LO05V9djXLOOo4Ml6P19GRNbwf/GCjuUBIAthx
0zmEwx9s+VKXG7XWTCIi1B+a+CGlzbBVXytora8/FH8oiyzludWUEaTgSR1ycRH5NMwbxnPx42m7
tdTDdXw9NMns9oehvmm7e16AMx/8h+qWXFh+Wxl5nzlkylvkITpvQhkMETmaHWfi3PM2R7gnHpel
Qq7lZEkdTxYbC5OjiBt6CNqky64iJEvC6CEQ+zFzsTPhWpnumWL9n7Z5YeezSRfOOE+rCr4ZzuwZ
wulDAuD1ff7Toi3KVG4cBOnUss++JehEfhhkAwEVEbr+5+sDPC3/qTWTx+9U5DUgaS2DF9AeZ0t9
GVbhbVyY33WfJD2teUMsa6P/cLqB8Da5Tb0vbkVIMnfCg3CHytKmLRAO88eLuCCiFfl3ZaeXDXxL
ine7qtO3UZQcMrzpM9/4D7u8bCUg7NEXXjFQaoRhaAeUFez8uk/u4+CxL774Q4PKmv84IcllIvqh
YjR9HA1Js2al9aC6CqidNWQkNxeUlL5l2o8IEfjXv9u86ScW86kT5jPLUnuRjrqcSy4R3CGPyEh+
8PVPtuYdP/HRT+j3Zx9dEgfrrclJaLLofWqN+zL1t6rpL6U97nNoaZperOo82SBcj8oPahxZ/klB
ENJJavvZhRv168j+qkcgKXPjimrTygvApEbr3PnuR1ju+L6chUpIa+o6bgY9QQUM4R4tKL9GTksg
6ebFF7XbbI3gMfa+xVaxhR93UYzxp3wcLmLgxkn43qCYn9FmtVVfPc9c12qfhUg/TMN3czDv6BpN
lsA4syp/uh6L6GCMVeCXSPIf9CQnCZKsBwSDafZGJfdv/Pq//xj+w/+Vv/9riev/+k/+/UdejFXo
B83iX//rJvxR5XX+u/nP+df+1x87/qX/uv3WQXzPl3/m6Ff45L9H3nxrvh39C7yysBk/tL+q8Q4+
etI8fTzfcf6T/7s//LdfT5/ycSx+/esfP/I2a+ZPQ0Qz+8ffP7r8CTlC6MJ+Ykj9+/NB/v4Tt99S
fvn6W9EE35LTv/brW9386x+u+Ke0pLQtZQg4zc4MbO9/zT9x1D+VQWNP2ASuy//MwVeWV03wr38Y
4p+u65imkrZpSduYEYB13v79I8txbDrF8AMdl9r6x//8ekf79N/79m9Zm77Pw6yZGR9P8LEXV0aX
S5x0rZQRd2VJbVlHWcGAC4evBDswJvVXoK2FLsdjBofXHPVHiEsWUkD9dTkU9JrgwNMxApqLkT/q
un+o0+HRzv0vY7512vjKlV+DsTb3UftBVg7cYT397aXTR01CxJz6j40eoQqFDukkuGdmU9hrvw7r
dW0Et3QNuhzgbuRVFOxUo27bHmE/2LX7pEBjMnCyeEPzkV2vjd/MIOJ9zB1UcuzriaQqQhZQMpPf
KoLEn4fXXjd+TRqdFqL4u1BsZW2rNb4N6rSuuLBxO5qou8uq7s7Xqy9Bbf8YGvNxFOGvVgWHUbbQ
d6T8HHXTRVuJTdu435OSjKAxRh4EUWcvWudd5CZIZJE4K4J7KrLw13lW645amYxgkAdU5xLYvX6v
b0ar+lUb/V2Se/oNi5VxyVaa+iCHrN24E+iGPMWzUx1AhqBpMUzOqpcBFZ6yu6XyV1DV0/HcQ/9n
4RL/miTbAlMnU43NoIEZ0IdJ23ilRra6WRl8xqqiJjBAYrRmWcPObqiSkp2L7VulxfqlHRt7TTjB
Q6wmCm/qsfKsfutJtHIRV8pCuiIORazQphrj7TiOzUVuNxf+iB7VIJqPDvnqnaFk16wLPydjjk7N
PmyhhAQW0puoy6DQgG7mqNru3eRX1s/BRZg0Mn4EA+pXdTBqpKAM7UJ5nrEJeX6Q6H2v5ipDIZuQ
4qJPege9yW3kJJTsPFleEKWjbNPE9u8gzrddNKq/cin/D0zZxzzl7/8fLNkso/1nI3aZ/cyzX3X4
7ciMzb/zlwXTTf2fQleGIV1aOJpytlN/WTBl8QPspI1EAj2V9Nmn/NuCWf9UwpFSKVQLbCzpDOj/
24JpOp8nHIMfmgLqpQsL9Q0mjNGfvflwx9B6EqYthSt0UxhL4pBVuaZntcrapSnexcbWfZSoJP2N
k0Nf6EW6q7VADLc9mZv0ogwEtGS3SfzpjIurH+cy/voepgH4lPYVwmHOx75i4Ag0SLzW3HVG4sg9
x7PPboXdxQNCjaX4PWYwhpGCbJIfk6H4QtYY5huRlMH9s93728Y/t+nH7z1fxLEMy5CmBIPAyrgL
pxVKvKrRhzN3ssx/aEKKH4kV949a1iAPpqJzRLAX689wDvuphO3quuvMvv8z38uTrtagUGfugsaR
KIYQTAeS1rXUrgNo6GLoQIDF2vTdyXTrwjY998Pr8z32J/+aL/VJRzdN4De8jcdfoJZBYpeIpCNO
m6idStrkzvTr9E1e69+jUEe0XMMUSp/P8/NpOga8+bHXWVWwLZ9zmyavftJEZwgox4HS0yi2tASy
2ZLVFEsYcs7h5alAWTHv6/qqFzXaNCJBLGLgPXjrstm6advMBU9Cus7imNQqGnkLTElqI4kPVlXb
FKJE+PH1UV5OiLVyLV2atuvqxpJ8m/V6obpK63a9EzVbOxfOVaOZ3coD6/H4+lAvzoEy0EtTyjEM
m7/thb+LulesJRY1uHgkx4bqbLoWQ3Gudc+LCSm2xraVNJRp2pz543NgTGq0rNzxdvXMw4HkX8Zk
I+kWi1ZI6Oo/3zonS+cGG7ptOxbu4OLUEXq4qrN1bxe1GfLOXennPUixpnl4+zgW1lgyFl3On6hG
zy5xN1S53bZULQrSMB9ckaA5aMbi8//dKIu1qxwqxGZR08t7FkPJY4sGVWV0jj++3CHeATof41hj
jIRlLusEZRAZskMuigpMMd74XdzBAzQzZCHBFL4+oRNDuZgCi7NtOrxA88+fLVuU+WkcVXhBtUfz
6cHXErr6ilZ8cVzsxZkL+1R0+W9X3XGZmGvqlmBaOoHEkgsD3QiZf4H4ejYZobGrKcqjreNYHmID
Hdpdpl0JJK/5h3kVpYEnD2Zd0Bqu7ZMqRRqpRUXSrSckQkNPIBoc1VPx2QR3j/hPVGTtp7DO8/K+
dokcV04TA3ZL0bscKYP2xbQ1nKSgTKvR3L4yVdFcNqUTPuoQdPq92ZjgBtuqrUiRppOeHcKiUN5l
KupZx99S7Z4mo3p62dta0/aruBNVeTHKOPskRVeheF6RZ08aA+WE17do+Rq6wtR544w5xnKFWipe
oNHNpAKt341OElJOHG6jsfhJPPLbCcTX18d6eRwYyAD3aGPoLGuJUW9bT0Z+Kvpd6gHFK2lWujHL
0AUogj/++lAEgEdejzvPyXF4KfA1LAY8Pnmj5gaZL1Gtiksd3fCGZfa6ckI/sdLei8LND5ppqLvX
Bz0xP7w9XiZDGgiULN9Aw0CXNEeoZWfHmtiGNPIBjmF6+oXTFuk5TvypwUzeQv5SjLjs2Vb7dRaw
xAP4tqFdD14/XM7rsDLayN28eV7StYSSs1WfH/fjxaxjqdPIAO7kqKkZqp7Gj3Y/pBd0IzLOHJFj
yvZ8h6VhWgzC+0QlbvlICc/vjK4Yhp1mER7SUFRdFb0zXYRZKq9zoaGf3brAoOQYaW82Vgzt2pbL
xoOkXTqoUVckjptmw65K0SzcGDn4JDAF5TgRjad9t33ronIV5sef+YJPXw5XuqqSedsh6UnncrJi
9odqQg0njbO35fnnNTUMl7cY749QBGN8vH22G4agHtS0k631s24gWTQErGfsyMvjyCBMBHNPTubF
ccThtxs15mKXhyjVlRWBsGoDQMMkAd7o0D7N59lQi7ud13bhh2MqdkWnm2RlgmI/KN1+83FgQngy
ts42uY69cJvxAVJXNO60m8a0BHTUtKBsIdV5gZ2fWbulZ8aETDHbYWJEYz6DxxtEojya9DIUO7Ja
Bu0gSKYXZmmducUvLb1h6rYSklcfB2BZuaLTRyNq7OVORlFGcx27N2j4UYjwe6WP9dYYJ/TR33zG
TV0pxZsspeBmHU+Ml8sWaWkLFJzlg6+FzYFWrV+lU1dv3yxCXDxOZz7jf8EZnzkaVjrWyIq1Ymdn
4fixG/32qpsaEEIzEeHNc8KZERwN7qxObvJ4TqZBd5ZpkuPO9JFoufADp5D7wWoq0KaG4Q0Xrw93
4mwQM5LKtIlDXGEtvHborRpZL2vCJ1RouFc0Kejzc/34ThyNo0EWsXmEVQ4Nd8JC6EEPOS0vdRQQ
QAK34/TRqOLszLlYtE57MkkMSKGMIM5g0xaLmNXFVFaOnHaVgRAn6KCkJ7FGczOgznpgtwAbM8td
j0kruXuFRTuW0AwgUzhOmdx7uogPZtgi1y/YKO/raFbF41vXHY/Mxtufo1lLLcP20fBDt8Cx29VR
j3RiXXyxjcE4kxR5ubl8+pyFcIRDrnrpilc0F0aLg6ZEpitKgISO95H/dE5FaIFRnlcb24IvoDMh
OgM+/fzZ7dBHs4xROep3FQ34um0eylZbx2mUT4jTtoDCuiDN+31R1Gl+kY8FJbEh7cqbSlSafO/n
MZ2ZUqdScAPoxlF1Bz/OEVvWMg+x3QGcCqXvyjLTbSsszqZK3WK4jNjB8cLIpoG6PFRnua8Mq7hv
tQo9yLRE5xftTuC/H+2ybBrAQ7nmhVfI56CvNIk47H5K1HE1FyRgWf0gwijgS2DeuhWeSASU24/P
yVC8fMNMXTdYJmyWa5nLKrMPajBPHBM/xzXpGeB7Ee25TLWWpjg31Mudxxkj6sfe64qAbJFdKEpI
R2VY9jsFf2k/jp3clFZonfGCXyTdXDwoIU26A8AiMHldjo2VzOnFVrQG6Bon+p4i5fwTBHG6s32l
rcNxKq79dsyv6yYHsCwH+S4T2dkv8XJVbZ2IzGRFdb7Fsvl07xht7NObYpcMIYCdSLWfg85Bn9f2
wjcB/eaDTp6THKdF1nWe7sJYxrYq07TOOuQD23YlcjxhFBjHM9brxIR4zHiLTYcxyN0cL6qJvm8W
lUyIcCajZc4k76aJgEZGpXwTf/rvCSEsTrKYp5ua1vFQaA7XjV/UDBV1yZ2fhN1qDmUfhQYG9HWD
d3JWNpU40je8b08m+5mRcB2914qw6Hbwe+s9KsXpl0Ja1q3t6xBkXh/rZXTGPtmWrVwbz5Qq32Ja
A/gfZcE+KSkYh3q4a2P3XjXeO6Skc9q5m96ZAU9NbrZ8jkuoQnSxWMfJcdpR2fOAOfLShLzJNhNw
tzIirDevIwk20oVkmLHrzotae2iWY6bLDqFjOui5CTBzej2g8FAM5wT1TlxvV5KhxE8lueJwuY7X
UVVOGxTlgFxiNsDKjiIaCCFKNzmIKeKxlivRUsJc8fbkdFaRY3g76hO0Yuma0/jG1KyLj2dbgrvu
KhN3f/FdpsY0NenyXYwSjjAkz2lauWPTXAZO3715jV1JWt1WDvcc135xfloIMa5XIQJPY845FcOU
Okh+q2Luwfr6UX15clzJhCBTkE/ATi9ODuoqCYMUEhhd9VG1SUXbAxIlODf+/vWR5i99nL5y8WBn
q0JmzuIOHm/maDVBgfCy3A06UL/Epuejn7jh7s2juBKbRVLbnEvoi1hDzwxXs8IKCfq5uY9fWHI/
p43fHKIpg6y5MJSuE04/AVGeGZPQyY1JozS9p+pDay2JMyBXvpb3+ZlFe7k9yrBxjzl3ci7CLTxX
Ky1UHFh+sK+zPLyyKxOCGv+g1aF3rtf2S6PFUAQZVNFMHrQl3BfJQMMbtcnfG2UmYWCMLZ6CVick
MgFl6J/aXm/D/Uj/k3OTfHky5krg/IIrEtDkeo5PhjbEnjJt0KMRDtxc1C9D2hQWY/7Ws0EmkBwg
B5AtI421OOtxwHMXT6nc5bU2bMcJyWDHo0fDG08gjzPpWaljIQlGlzpInaQ/klOTjsgGG7qO2Q/r
ngD8TEw9m5uj26QzDKgRwzHmutuyUgSuQQVRJgb0vuIGzQC9QWPeFo3IoDJGXXxJ9lFpvxppZqjI
dRYOSVd2BhTZ12f74tTwPYwnT8GQjkGF+HjvuqKpvC5O+B5mek3NFyUKy75JlP6+z2jGZ6v6HNzv
xWnhymGyhG0q15z9rsWIhP8N4t1iZwAn2Heji+b+YPhvAr3jmdg8OAYBKQkFrsRS99DOOj2zRWbv
27QUm8yh+yOwmOzMiXxxvRmFQ8KtYyIW9vF4LmHO+qVqQsS7HQO4xy54dFn9zJL8nATOqZEc4nkS
PqR78M2PR+rRVEgzmHl7J5U/bfyTz7lT5+to8t0zJ3Ne/6OTyZyw7zp1aFsnvFxY4FILKqnqxNgH
9NpcJQPNnQeL3rgCSZv7VLPsgyHG8ho02ptTF08jMzfq3xj/pbtAe/WoG3KQKCB9EoIcevjQiBsa
QdScU1adJ/Fikg74MDJbTNFaTHJw5WS0gqGCXo/B7PSAdygwPQRamVzZUxf/eP2avTj0BIAkOHWW
lGfHXgoONVOfmZFVopFgaA0aF/QiMAZ0Cl4f5SnTvZgWBph0A4VUSvpLVc7aHzpPGiR8Gk+DH24X
sTPT88oZCZ+lo7Ea+yzQaC5BG7Od8EvrdkI45/MUmvSmc9JUunRngAuw1sEF/MhRDPHRaYCdthpk
bCEqn9TdOQDCiZM9uzCYQ4J/bLs8PtmW4XUmNVnIminw1sJLaFVLi6iDVaP5+vr6nNoFgxiM2zpX
mJcB9Kgijv7Uy72ntQlQAxBRtHQQl6+PcmpC5BJJaGMUTDAtxxNyZFxLnW5pZGXAmrYomawymmWj
JR1GZ7JvJ4eazRvRugQFuLClNdFxGur0X1EddBuYzGiLhgbNX1T/1tCVA8w1mZNieNEkg44nFXRV
NXgyNfdJbk9XpRma6zjR0zN+2an5gEYiI4ADiPO8GCWK0wArq6HEP0JWhLc3g64Dj9bLiXbGzD3l
FpZ3BQ8d/5wYWVjLUs5Yt3Wv6gigI6i4Xd/battMo741fR2lf33IECwy8ms630Qfo7xCCCaAtuto
mD2aPE8zHtncvH5yTlglMvk8xKwxLo65uAqupkbfw80C81yH70xrsB8TrRwueGb8dTZpzZlH8vR4
QFe5E5hbsXDcMpnoZezDQdFjmJnVlN22jrZpQx0GTBj+fH1ypy4f0qzsH+l9kCuLF0y1qtU6zbf2
AQUyKu6BcddEyjszpVMnCDo0noppCczJ4kaEMSqkCMFw+awqve0mupkVpHAvtM7Xzwx1YkJKSrwM
XQdUB1ju+Er4KuuKsWMoJ2nsfaolnB16e5yJIF44aLZLWZP6C4ZLWRyK41HMIkosbe78lcVOtcmd
HrWIIEzptZjml3lgFofIzs8V/074AHNRhDdL4QATJR0PCsnLFXkV23u0AiM6gLRt8b3lq9T0Qhro
Ex0lLm2OhlF632hqPT2+flJO7CEhmeLBdEgMPwGrn8MycgvW15Ca+G6yIe1eBMV9amvmPnBQfnp9
qHmPFkZAgX0EOGNhAoAGHU+UJ9hQdIK39zEgA2Nbl1Nqr2MI3vKQg9uR6Dd46DxUkWzfu2ZfD/sW
1op35lucXG6X00rEQXzjLg5tQH/yJh/p8kJzMmT7o8Rrk02cTMGNgMoFgd4p2zuc9GLjDJmxe30J
Tq0222lwgClrk+06XgIQjWWkOYWz7xpZ7+uqoLuPZts7zZiiM/M8dWOeD7U4y3XXNeTtamffZpW9
FtMg0XA3zzGAT43ikuIyyB7gRi4D4bCnb31GlWbveNGIplmiaI6Ovsnry3ZyFHwI/rLmk7OYS6j6
rHYT9gzhu/GyNqIvc+7qzOU/N8i8d8/yFL0xOdVYDDaya4a5gxV3LybXP7MrpyyMq8geUePFJ3IW
r4ABF7w2Z6BP3DfX2G/aucblNamxYOX3IfIcdEl7+9opwl+kb3UgmctbJyPaeFYZwRmg4PAzef74
uqeclZ1x906dbHgQM5qWat6LdDs97kMjChOGCZ3hyi5AxZWTp+0CkcszM3o5FK8nUOk5zaOEuTxz
yK0jJi04c1mIMzHDezcpeavVNKU/X1+7kyPhr1CYwR0jqXR8JIagGYY0psNaKPtya2eathn10tk0
JbqMrw81G79j48ikTNBCczQNcmI+OM9OX2LoUzTwkiNkYdcPA3eNxmm6t2lbXe48uwnf7DgzHiNh
CHVyZUsoeJJX7sRTau/9WDR3c7lwA6q9v+2AB5858y8v1lNVCzSPAm9gLmskDmFlmqQ5RyNKAtpg
F9paJfk5subJUSABGURizGx5s5ypEFU9MSGUN8eLVqTdTdn3yZkizMs3jByHNDBChM14CIv7G0XC
qOeM7V6fDIN2AqifNb3f7bMo7HdJ3xnrfkAItK56edHrJJvefkooy/wFoyADNy/Cs1PiNBqZWqfH
RiWovmdgC1eibkv6wXrl3h1j74zj/vKxVFwy6eq24C1xn9QXno2XV2meEwxZe8utwPMM9L5NgOj7
8c8KkUp9A/bB/QBkz7utKUCcsykvjeU8Oog2MAcWvvriqdYhgLkwE7l+isZWlzHeQ3+JvoOZ7r2K
jk2bplX2T2esCcVeX+cTh2muwTs4RpR++X/H6xwntW3Qq83aS5m5G2UX3kYM8bli/AnzonPfHezy
7Iwss/xmFMPCSAKL9uM5rRQHQB0yM/W1bJrszME5NZRBdQjiCVcDlt3xhLogr0RiSSYU9Q5NWfMk
u1STmu6DERXH1xfv5Fizi0cGc4YzLMYK45RAsErtfeDNXUe1OLkOe568IhzOMUlODgU6EAwO0GJO
6PG0Mq2YgdKFvS8rMcw9SAlkS9wrh/zGmSNx6ipALiTbA35JmmphoCsHbTBpVHg6jTPeSL+XG+nR
5KHrXfPBNLPiokwNGGfFWZtz6jCSLcYbIB9JDLRYz1HQar0b8ZsnE2WZKi/TfWSL8sz8To2CNwzW
kXSxxXjHS5kUThqOVDr2ejfRL7qv0V/sEeB6/WycHEVRtlDkoUAwLV5Uooo2KBOLnqVVFL6rTDO9
0fTOuH/7KGTpeXY46ZyLxVx6NzBNTLW59zUfvoZAiMaORXXGOJ44fDbhKMeBMjJO3cJIZG1hqFxY
0V7GTrAmggnXDjBcjgBKq2+cEE8a7oeNH2KRlV7ywamlhlSa62iv8sRbqT6IdkY2nEvUvtgcRoFI
K6iLI09G8vT4CODiSx40J9hjlMqL3hmjjZrcc6L7L5aNUWZHdC6lAvhacq78WoqschDywvHq0HtM
vOZHX9IsPAlFfa46fGpKYOUUQSeP9ousS9fHNZwrUFtIWeU/0nbOsnfBcE6L4mWCC5QEq0Y9UOLF
4dsfL13u2Z2Kmxi52jkr/FC6kQONfgwRdv+kGf+DszNZjhsH0vATMYL7ci1WqSTKkpf2fmG43W3u
O8Ht6eeDPBNjsiqKob7pJBTABJDI/Bcvao+F0qfNr7qOHOugzSg7+p7VI2fSVPY03VtLqCp36TTY
ydvZ8urm6+0AkpTEdX5JlY/0kvODe4Ze0CZY1bHoc6UjWJsJqePCQOXwX2N2WuPoOdOgIYjVWIP6
aWFLSbU7ZU7/mks1MVApnGCbDppd9vHOpXQJ/XMkZIF0CRwawfUiL/VHetGkqVd4bpqcwdEmE6zh
Jh8OZhWiGkrB0LU/JG43/GzDwtK+5Eo6NF9ry6lNP9ITJ3kDvhPNPiXWQjtACgCHZs2p6j0U+kXG
x2/klxkSyUCZZosjUhpXxJWlJueo7aHRJmGkDb5rDfWE+/e0lO+0srDwU6W2N4DzZ7VQvB5V77jz
AWVmuXog8LimXMsxA9YBkPjmTNPhfzRtMWTnKqv69lgmRPXBNcIw/xZGYnI+apNejZCb9SRFDEkv
DSv/UVVq83dTAtvUTrd/z8V7hZ9DNZfjwAYXQ/qyDvgsURUjc6vsrFszIr6xp+FNuITaWy2J5qe+
D+udYLncyTRv5c1LRkHr+0V+7Y9YAfkh3Nrl7vMUK3pb9Fr+k0h/dT1DtoihqwHqYpfQHdtMS43p
P8c5zpdIGB5h6S642an9zgt2o1pGx5ReNIgnU7JwKfq5m2GqdDGdvlTTMzkgVUWEJJ350IihmFEP
Slo9useJb3ThomOu/UgprM4fTDbKT1HWS/l2KnRjucfZyqv9CFES+El6LIqj3htDc0oVDUWsakzV
wkT6uXfwTb798S/3BN1e1kh2l2UDcXNRzI4Ibatui3NiR5Xne1qEfmFUhJbqh24N8YQiqjOcFD2P
mhOsIh27ZGMylZ2QuLxJeLcCL6LzQymPBv/6Y3mUns2ZvPYsLHwbx7b72XhRirmzuvcSuRLtIJpe
erXUuukbrEfq1WFJAfwjrYDI1Seon6hmqUX2KdNn+7iIUtkJkCvBLlFNNq8ek5DfFqLxy0IeYYmy
c6rG8bt+Dq3lZKfakr9+F1Mbkl17eKCQlDbzov+M6FOK0asFjuQ0q+jJSuTY/GZK++X7kGd7VcnL
T8ansthdZE7y+Swn/scuVnqj1DE6qc4NenXPk4GsgZXTMii9rn91dNAThGQOuYwGOz2D9VCj7hGk
S1qdUVKKT/bsWpBPK+Qr7SEtX5sKgkwAXUH1wXBhbWxpNU3UDpFbJNV5cdHCnm2RnHoLmmPPQ3Ln
Iri2gn8OJffmHytYIF6BOEbGCi6l45c62m/OqNdsOdXaWcHLqGdWkCjY4STsnr4546eJ50Jlt9U5
s3IkTKw8yLQB58ReQScvQ/309qlyGfRyOHQT4KOQQ20NrM2uoIbT1NU57VP8Ijvg/rxQu53m6iVQ
Un6rP4bZnBpiIaeYULiBKNTGx25Mwx/uNA/HxYxwlKAp5xtkbOMhstM58Iay/z4W+etUvuQFQKbI
VCmKUQzWtzSfOdOEQs+RgFkS8TafgcTPijrctyZaqbeX9VrAAOBDmoKmA0BUYx0wiLKC1kSEhkdj
+g72a3vWWolwmlxv59S6Fi+AFnUPTASZ0pZoiTwi1iGal58XgQ5UrxUzsvHVM1mwOMxmskMPvDYv
kNe8IGhfM+Lm7PL6ksSyLoqzMlhIyiezhum9KO77QY93lvBaZP451CZkMvwgQ7uK5X0nOPpnsKjF
ceiG3N45R66tIFhWC9At1429LZ04WuvphRsVZ4i/0UcKDe2vHq2OO13pJilGZ+98MZk0rpNKE/It
yDsgyrRXt2u4IHoN/4M1rHO1OipA5h+cMmzfdZ4a/UuKt7w1xDAEddJbO4XUq0tKRwLgBuEHzGod
lZORpJNQiMrWE84bY0pQH5lGBvoPn05KrsAhBX9N3309zlIqVmwhM4I4cYcssxOCQ+3TeWcdZQBs
15HcnFIpTz/JM1qP0tYVBdjCYRSS5qPRWfbHmZ3/Ac8ijdJDpz0WtSv28ITX1hDoEVkqORB9683O
xofLglZs52dNAULZ0sg8tTyhP77+/KAhQaOfNzvJ6mZueWYiEpAxtzIduh/WmE/5jzgCqIQ5ro27
8+3R5H/briTQXSpdJtwbSuzrlWQHqE0Su/l5RLD5ExIV+X3mWe1dGFbdF71I9fPt8a7sgBf1Mvmk
oKa73XFaIQqljdL8DJ5bLf5qirmqvyipl/KmydsFde5BWcyHbljK+Edfp/XeJfuSLP//jF0ecwwN
LRfuFxvB3uYOU8+zb67SNHArR6F+mRv2GJ86q8adZHKdNnpC8rJE7S4yePn4A4Td6dB3jTD9MZrI
/SODat1R6HY5HpcYr2vfSF3UjXVk1VX0B2pPe0Ryq++PoegxPlBxh/tcuV75C7zmgLOQl5goFoeL
+ZS2SkIjbXDrpfWjIbXsv5J0AQlQZByyd4AmWmBchZE378psMb7EkbrsOa6uI0CuBxwGcihSRP4E
bLWOgBn5GleNxjJQBpCQStHNx66FPsH9+IxE+Z7k3/oaeRmOgucLp8YkBLagXFhnc5RmWoGzCXoh
apq5pzC1c2QHpz0D3PV+/d+hIIzykJCA3G1GWixt2LS1XQQDoPK71sqjc12V/9wO6PVR9HsQBPTg
54Nloci6qbC2JrrYueIUwVy4yQkp++7bqCN+DHNUO4LUHZ+zeFB2Bn3pIq+DmPildgwIgBsFMPD6
o/VmNjeTkpXB1GW5bQMnU6LuWY96xXpQkrLD9ywzR897pkoRI8HnUsY50D/o8F4qVTWMPw6LO6if
lVTPlm9lNShPbbZAFJiIXuqqWtd+RH5jflNNLjLJc+p6CL92Jdn2WId0gFEtKaeDWnXZV+AldJ+7
2m6Hcxwpxd7DYn1kyBUmiaIOK7FzJFXbSkTdjhQq7LYNsG3tRvTfiuU867H6XkT9/FkdanHuyWDH
xwJtP+P+9ud9qfavV5o6FEe+BhyC6vNWsVfTszk3OIkDElk3wd6imIafoMtC+7mGT5d9Egm2aG+a
rHGrDyz9HD1oIkNCWXNj44uNF7buo1W+WB9u/7DL4Lbk/Sp5PzKt3QKKvW5wvB5ngEAYIQZoc4dr
FBToX7dHudytXEKQ32BLSr6kt7keEgfJzD5Py8ChIYJctZsrCSKdfbbcm6Ja9ngel2cRPTFJkAFO
7GmghdZh3bYDhZaQzTSC/CxPpqskFd7qeo94YmxPX6zMsH7enuHVIfmsNsHFqbR9+rt13k4YRZVB
my6yuazap6Zzh7uqrF08VLLmVSmnjGam6CA9QZNVB4O+eSbbBeVV01Y4lKYxrO9gOIefqTUW75E/
5YpJWoEk+KunCNcZjAi0IzaQu8nJaEVqmJQldRBrWncPBr7FbaaN7yvLbI90D19XJ3qZoiQe8Swn
peD03XzFqInrrkEaIjBnrFxwupyfxqzFYy23tb3tKXOu9fa0TADhVG/IBnlxbZaznxxzUm3RBCYt
QupylKacYOHG+zRbUyOCtKvddxBdqneJ6iBqlxWErW/1vVncJYYRibPldD06QjiG7pnkXl4NshQi
JegsNAUv8sUC+ku2CLMMKKOKCAe7U1ekzb9LXGBb3/adeRRjV+/E15UduxpUnht/1CssSLhLH7Zl
oJoxPn154R21MnLPpLR7kPyrQ9GfleQQBKC2wKC5Bh0BBaEMLLPU7krui0BXEdVs46rfqyKs+ym/
Y4pHBXxcyvKIw22nBcYxDUOtDMJkRjTZUZUQBzgjHJ/ZvywuDHkLaRqBpcc8VO70Rl/m6FttChMD
lDxPI//2nrpy/Er8HZAeziroCJtrX6Fu3WihUwZ1FzsHpe+M09Iney/8K6PQs6U+jlADadq2d9cr
xhgXuHgES5d5PHZMfGlMp9nJya98R6lJIpeXBIZTcB0y2KlAGFSaCsu4TuFRHy0cfOUSiJBz99XL
ZmkSb4XgHozxC/bxXC5DbNpVgNIuYtZ07w9mnb/usfsSLOw6FxAZ0B0pJbGeUIuyRbe0bR24Y+M+
xEptPIsFt4rbc+HZd3n40OSUUlcQtwExb27HwhswuIr6MehVEK3fEm3Ol+9GnrTdG6OIYEr5i8L1
/RV1e6VQ/SGpm+7kDos++CVOCwmIR82oT1NpT8OJqinqsuR1Xf7QIiKs/yqy2vg8iKJKz27U5Kav
p5mq+YZAq86nQG58VM2cV0tXaJP7VAwixefPnhrNPbVWo3c4xcyWDWl20trH1hpLLNugzXc+ihdZ
89ZW2qVKcL3QEkjLXVOG3PBdmSpSu0WPtGM+q1QpaHuY1V3slpifQNZrc9w3ux73QLUaZudeWH1R
BomSq4mvDx2CQCh3DByx4YBsTxrHTeHPZG5IbOQaNOEBnZMPEHac6tSTSHoHQ+us6FnjbhJ+maYz
XPuowWWFilkCJTBV9QmrRIG1rB95oVni1po79s+y1mfxGA/uXD+khlOaH4pxlK4adFCcn6mlRnbg
pJVaYEilJOE/zLa1fKNzQzoIWmiox8YpB/tNlAgPQ/rFzvK7mq/1ZM5RF311G7v+Fo5L5/hd1iQK
9mUlmC+9UsfvsyLq+ohwnI0E0tgOpu8kptLcx6YikvfOnOAKF2lVlbcHI+LuPWuTp3+JMMGDQWon
dYqmPsWEXv+nm2dOLatUKd1R3nI+CrFAU1SqFgcp4GZUgJMyGv9yC+FU7SG2u1a9o76UF08LzGvt
HKpS3U/DCbi5M0K1UY4ZZl7O52nkbj+MttEt76noNQ4rpalYmKototmNUWfzYTCt5DtyfaV+P2WD
WZ/SPnedL7Neig+5muPtgadztzx5atzlWH7OJnbDaHTE3cFBTC/0DlODr9ZDGlVKfz9p9eBBCPc4
qe4y5P0xXuxTvIENcrnxDpNL/Z/RsJfo8+1deOWIpHLHC4zCLtnUtoNoErZFieEsFwOah4duwbQN
yefG20mirhySjAMNmQoo+rXbx6QnClFmQ9oE+ZSlGJqyA4rjLOJ0wVc+q/fqMlem5VAgpCRDtkjF
ZHO02JiR6lZmNUHMiXBU4yb8pANL2hEOeKEvb9InSQfWuKdxjoXquz4pzTq0p9hWcAGyGy98j5FO
/80dUu1DTnWq/xHpHhbcZLLFcj/XZdb5Veo1hOyA5Kz1UBso6DzNs5s2vlcrTRG03Ia9r/SO/qWw
Wr177ucRC7WojXLsrxMTaXYV885/k2jIq4NoFCP9aGFoFb8l4o3+KV0WWzy0yVw1h8ka6uS7qvRo
3DiUWHBJKtFPfbgdP1fOcDJHWsJ0XkADbxd6EliUa6lVByIOn5DGK78KHPOMLKIDPGXRzp1x+Vml
xodOnFKOJPvfpMZuWqdZPmMvh6xp/pAbxfI06SjpvnZO4GV5HCLaiywnSdP6q6JkCizCivqghL6O
XWPqOSdkgetnLTRD1TdCT+w0B2Q4ruMIgQ/eyTQGwCFeVEEgJM9gfyYRoKqOqbUwGzHeI19fmCcY
2FF0UGrhNPeV4+BRbHWuIfxMEWH48fbEL38GXDd+AceBSydyW32GaO61tjk3ZKS1jpVnnj6Q+rmB
Qx/yoYEOeTAgweCggf4z7piWYv9z+we8hMt6ISRhguYdtVRNAmnXS2+FljF7nVoF0US6dZwWr34b
dgpKsnkbRh1Gz5KONuu19ca10Z57FOVSt0djmHXtgC7wZBwcV8FwPI6iEpar0ocCj/C0s/1Ft5r4
LMI2+S4w/XyLPtnYnm7//iu7gQ9Jyx2siWz1b35+rjYoSQ883SbNwj2sGmBlGdIEoX3D08XaSTzl
6bJdLJOqI3GDxg4BtF6sTDipVlRuFZTO0sKG9PD1RM5/aep35rI8ciq+uz09ub0uBiSjBgppIOu2
rXXy1MMeBZfdIMxm9Uk3RHlMtQ5Sw4LZJRISajBnC7JXS78naXi58Zkk2AL61Wx9xAbXU1UGnAoV
Ja+ZKsXjvKUVCjup3dn4Vy8pA2FSioNE/xbuCfJoUoUS1oFRlQgvdLN5WlBdxdMy3cPnXpsQnUAk
wU2TyucWotEJM6ow6q2DyA1xqjHSUIPGZw47X+wyRCjTc4rxLEHY1TI392Cr6rMaqW0fDGU6PlS5
aj7jDoTmTG0QNjCEv8WhPb/6TpC0Bm44sGhS2XpTMIk8dDIiofVB44w0pZtUBZc0ein2sPYwjtE9
ZN56r2/8kkGsg5NqrlSvRR4AHcULsprh6CIzqzHgJo2VD14iWuUTPWYh3vUpHM+PlbfE89EVJTWq
ELsAfHtpa6u978Z6jVmzZoqFKkNRf4+Swku/Jnpb5kiqmmb0bhS97Z55Tprf1bCP8LpSKAp/SsxB
we94rPPpWQlnDOZvb7jLKOFCgHmH7jA0XAoT67DH8MNbkAcSAfql7YONgeK7kpLJ8fYol9talprA
diEiQaRsOVe9ASehXIQIGp5ex5KMofFDAGdIAHdG8sUqpvwuwgrvUcQOBu23B78yRbIGh9tPpboG
YX09xcEeezEpnQAT2SrnkqLPwXZ2mSjXRkFoSgXKDZgH4cL1KEui0CqKGcXOFTMwJq34otbC3MkH
L88PWUrHuIeaDhj/bTfQnbyoQtqYhSzT+bNhD9MTr0P93qjm16nwyTe6HIrthUQ5AMNtjhJz+496
ZyIWOrcY8E5e4jdGvsddu7pslCBl6ZM2wrYU2TlxGxdGPASkocMxqo3xsFjVXiXg6igubAUT3TGS
6c0hpRN8Ong1LM1bSkApkq7nOYtfRx3+vWKySQc1AektwmAdAnWr4TzUu0OwFG33HthFwjHv4ENf
W8oOWuAyDig3AfajHwih3djyPEKBAMuSjqRzQisfCtPNfoadXt7FtO92DvirQyEdDzpNdhqdzQkR
dWk0eNIzmmfBP46GAHtsNdQGBuV1oH65fqDsKaW9RBwt/M1XQiRg7iszGQOeyBF62pJapYm9ou9l
BvUCHAaawFkAw3szSqRPYQqzaAyE0MVyLGisnEsF/t37JOLT8k5qzD39wMtLkiQMlpHs4AKb3hb4
E4FlFRTqMXC7zn4328N8ECXicxBZsgAseHKnuLu00CsTlZrGMHMghspi/zocB7PJW1NJx0A1egvJ
WhWPJBDx72PXbvBr3yUlXwkUnsOsK6VQCaHcXMq2M2udPbhjoAjIp4AMjTsvrKK7tB28V99avLx5
d/Pgl0j07X2SqUYBHbHAmNvVq3tHdNODG4/1+fbFcW0BJRafrjsELWQq1gtomUNEzyeegqbq7erQ
2Jml4I2uJ3OQ6I74VCw5mjW3x7w8qRwIJxLAgj4csLjNGVIOtHvttJkCN0ulnvY4h4cpy83s1Yko
46CtII8PFF236huTWaV2l2LhGRpVG2SRrZ8lQP4RmnFzvD2lK8tI1kSZBLYuQM0X3aA/Gh6SdL+E
tacGXY2JTzwP2THu3NpPOBwxPMK/7PZ4V+KQs4Sj0ZPdLXL69WcTVqXa7WxqgVqV+q+56Yf4UIVW
+ciT3tq5j6/NDaYLGmYgVijNbz5XV3VRQ1RI9+xKObllO3Kg5MXbavHihybEfvv23C4PEhoAVLgA
1SLfBkhtPbc8zvtGKWib6ZlrPavUPI8a+cbXMkOQA7i5/SGfx+rVu002Q4EwSug1KipyEf74gNXU
IclQci6TdKsnLVWVQxRWe3Jml5Hv8uaDowYDQDY5NveMV1CpywpzDMxmaed7ukND69dT0gyv3mKg
QdCcYAwAIRRj19NBWnfJi5Zt3Roip7pth+8WRWl3GmKXUUjFE/agLhuLiKrK6f6xaG0+mWmRiymo
XXIaHn3mMcyc5VBVpv7qgKfkydUsBbnhmG5zKMoYWtzn0xT0qfAOhVuVeI7ifu7Y2P7djr/LjySr
q5jjIMRPQW7bzc0rKtBTr07BYg9Y8oZK9tBkzt51eW3teLTyHAEIhgSA3AV/rB0WzNrSzcgmEO5K
oKWjdlCgn5ztNlx2NtS1oeCdoLJO7kGBehN1o2vlplM3S1Djb1H4ZB6xONTRPGbnoajNf24v35XR
IPpBFOGxJY2GNqN5+mSBE09VyhuI+4azXYC3Hl0MPXbFZa58KWBVcHY4LsCHbP1W8ORsujEb1aBt
I++oF9Sqoj6uXr98aCawh7gneVltwTf9OMxTnSxqkM/Yi9Nnj+7MIlzORqZkO0NdTIheLu8DWZvl
tYB86joodKMzojjFA8ylTP33NCW9NGrPPtz+QpejwAfnaEUmW+pSbfE00WhmKM06Q9AiWwAjU1ue
3L529hAfF4GA2g9fh1NccmVpIKwnM4rczUclo5Qg8SxF4vV+hjbwSUURb2fdLq4oNiyKrBLJJ7fu
NosRRjG1g+UNgUi78COeguLY54t2ntW8RwC0sndui8upsXUlgIY0m3G3VyKySgt9MW0MaDAr98as
p4dR1PHdpHU7u+nazHiP8CyRkB321XoRZ7xL8wwyc5D2NCtpadEmTKbqrtaArJpxtfcifqkUrApA
LCCyMZIRLvWrt1NzhLpEDvXBIOzjyI8Nr3t0io5ctwqrNy5Yr2+ZmK3HYnG8wzLrGDQ3+XhegMwF
qe4Uh9kozTeGin3r7aC9yApYZcSq0JOD+YVP8GZrxIkjKoH9VZA71XxYTGM5Tog6Pcd1MfqtnQ5/
OVmf7uBYXtAj69XAx4ncGPwQRpyU89fLP9VW04gl1gNBOdf7EKZiLj7mxtTnf1UVTIRvkbuY+V2a
xqb+RN1iFqe+b9zucYwVPFW6ELedQ561JNUeNI+33jhZpg/eylzoZhfhdIDGE4U/exoo7oG+Ra78
a6Phlmd3qjqpPeJHaQFPd+wS775PMrc5CSdxyjcCjQnvyxxWNXxtKOndgedervxd53MbH5KG3Qa0
H9OHQ5XGszEcG6pToV/R9mi/3f4yl5sBVCRvTBhefCNk8ddrxIsXr4ilNTA2TmwV8IDOeyhp0q+T
USJodnuwyzBgME2SB+B4eTxb1oOFudMZ2eIYQUlh/YfRY5j7oWlHszzqkWWU59a0wjygaznveZbI
p+QmFNBikEgOCfenkL4eubFKeIZzjHVc65oHw8u6+1xvgbLhC/jUiRnbDlQpulOF19KrD2wmCs6W
pzXQf6a+HppHTjG5Zm0ElTKZ/hIpw0NhV/OO3N7lUcMoSJRhEAkLn9HWo+j1MuV6mJhBHOGuhQmM
nbUfqXjWHqMVAwdPV4zTTgp55XsC2wL0ixIdxYptSdFSltSbRwblKTgLf7F73DxFrJTICeuT0vt5
rOQRqD3On4fboXQ5X05vCJeUloB7srDr+daAWRZrNM0AvJZtHNsqrWaaYm7Zn+ISDbqD2UZNe7w9
6OVmARKEERftH04Tc/spPQgh5oggK7gmz33oIpwOzN5LcUvBJ/v2UJcBK7vqvGd4aZug9Df70rCm
pG3oZgRpgsWsoYdvm7z+NC56dzCH+FOnZMKvBnMniuSFtN4mlNklvZ8EkGecubn1S3Sax9QA9zLb
QD3SLgmPg0i6nYP5chmZGnwBCvuospLTrr9dVpCfz5ROgtFxsaCpjejcm5F1qCd3T6Rro/n78hKV
L0KpzC+T2i3MvTN10G916waFGhXNr37mfYB7TtQDWaE9itgehPzwroiKxDmGbWRovhXTjjirjVVY
5ymNRP1kG6HefoW609v3pRGSqXKKo3DqjyOCAofeastsj3ogj4X1p5CVHc5LKkhS9HDzKaYUVdei
Kb0AnFc3BZk6WnArssTKjvloa8lj6daIQFSLYUcHV6m79NSJMvp0OwwvA4ITU+fYQgkM1N32U6GU
2zvNWIZBqlbic5TV6kGFkfLx9iiXEHmJTAQESduRkOeyXkeE5o6hhGiHQcWeCA9Ax9rMt9BTnvxi
oBx6XxlZbxwybIoafyxxdnnnCiPJDjMIr+FBEe3woLeZslcZujJ9l3IvStgW4LwLq4qqwFMCQrIS
FHNEE5s3s1cf0H0eXw3WkRwMnPdoPeFWxZm2XoB+rpKodnS+qk4lTZs6cVYaPTnfXueLQ5M9AG9J
NucpzVBhWI8SjXnlgqqmsAC4463XxN193SfJs+YU/aNSD/2e7MDFKSYlB/gaFBq4792tDxd5rgKf
j3KkOQrvCQ9tF42pQqsrhFb6MTxUTpn9Mttlbg4OwbVzzlx8PUAyQNa58fl+aIJt7og2bbNQqWjJ
t9lE+l3SlT1A98tepzXAGUPMOlTYeGWCeaAltV7WqsQnVxly6nl9vCh3uW6GHa4ZQ/VU1lpsIHgY
T3v3w0Ye5mVQ8OAS8/DSzdvWYR3hVT0dKTWYRkRo/BZTo+xUDrH33tUmRzu4roh+5WVsAtMDc3cE
Flm7B8PtUwyciuZ1SkS/fw6fGOgKOG5EMjZrkHV1jOWiqQaG3cFBsIb4IYyt+v52AF/cHNCikd2X
SGPOYNQd1is9KcM02V2pBV3YZfd9XSp+m4RegMCftxM8V0KXorpkrUjpKx6F66HCcukKOvVaME7q
cEzs1DmpiuU9uMpU+GbpGEeM7Oa3LXoaO1nytUmCEkT+B3YHQ28SxhRrx8hrWy1QKmt4AvY7v5Us
tJ+lPQ6vve+ljB1dJsr4tIUvJBiLfu5A+Gpa0IJhvW/A19zreZm/vf3VruxDOut0iSg/owe7LSoh
JwccAZZgoKZ1fUYs5W+rC43jawZ54ecTGDTxJTVQbvn190KmAorHLPJz5c42I3X1s1lWe+TT9VR+
j8KZQlmEmgiEh82tjAl7ZsKvLM7oPf8wMRelP6Akd6+fCj1g7KeoiphE4XoqRkbZx6p0ePJ1ZtSA
7Vw9AIsASev2OOtA+7/JMApVYHLp7W6qDISvYixvzpna5f6kz/pjlujeoUuabCddv7putFZo0JJf
wnlYTwnpIcWBH1OcI8dA7D+tKmyPMbWvop0T4upA7HaJfJV5y+YDTVT5XDOF+9xVTXhSojJ6Qrt6
eH975a6NQjGbjjOkNo+wW0+Hfl9O9aSDC4/Iud/HaX1XAiE5/odRSJF/nwK87daj0BzuSkOF658M
RfxswVWhKxuN496zfJ0W/I4DiKek5LTcTPboepwGlzEtVdTyjB5idyxUs+HAM8069qOpRl9mNlEx
3WnvXVtBchA0gZEDpqG4WUETeteY1Wh6dIquYkOZjKcsycz/sJP497wPSXzo+25upclKeIQgLnRW
BxS4FB2k+1jCTr39nTZ38e8FlJVfXoRkcLy+1wu4GFk1QiWlgOGIN7NTzL5ietgUjH/Bp/0ItedR
8GisDIum0Zz5rZHuYcuvLidlBiIfhilJ8voX8ELojCJdyjPgrf40AEYkKpXXXb+/58lLnyYED2/a
l/JA+aPtUSyuUL08L885E76rRd091w06y5Wd7nl3XJsQW4tSIdwYxI42+9jSp5Q0ti3P6VjbB9Ha
8DLi6NUiqxQueB7y4tUtXvZbqbhWF3M6Dw2R39GupGAaJv1zFc0ifFRmq/z3dpxcnRMPOosjl+Hc
zX6eMzWjS1kil4NqBjyWpH2DZMC8k+RfO9Vhaf7fKFuUA3ridaeZiPI0ZjXcUdudTjnVBN8W054S
grxT//+N+r/xABWLD2SxzbZ9V2x+ae+YeXXWB0d7LpKmn0jpwxAqd+geKrAcf7Et9iRkr42KVxAg
Fd6jpIObWM9naohJppTn2sDc8tRPfdp9rIZ8+Wwvhfd9pqrSHiahas1/OPXRyqGOD10EztZmYIbJ
FD4a3y/NBTxbmCIHYTn9Hof5WpxQojSIEi5lqobrbebF2QIrFSO6tknmY55F3SnXhfgvpxbHBc1s
djK6LpvdjO9LpjjGUJ3BlmvvhJmVp7AwGr/xOvujUkSzPyWj+pDXyvjNjFGQqpZhPvdu7+z8kqsf
9I8fsjk+jVhtcLZBYqyYh69RNBYHxVM+ZEr7pc/G+jAl0+fXb0TkzGhE8yiUuMv1AnMYDCkBVJ3N
uomPY4ctsdU1e3411z4jcAHUI+g+ytxnPUqYxDDANOIU1cPJr/Psm5p7e0/6a7v9z0E2MWljeWHD
WqrOlp6Ep9GcO19D3Oa+dbRmB9J3dT6AtaTaIh3b7RMPN6UksXm7nw1b8T4hypUdqEum/97+NleE
WekB/jGMjJY/LpnIbMJay9llgxh/aIvtl67+l6cm3x21OzVK9KbvxNt46g+h3j/nxgha91dl7xFA
r66rTIYQUud62F51NuxJW4GBd+7mMXxMvaF60AZg/2Lo7Z11leG9PUWRPiYeabUCAN1cdaqowOc4
anHOjf6XagwKjMXhQSunz2kTpzt77epgqFUBjkD3AdL7enU1e3JLEK3leXGajj7BVCnNw6g4S+kP
KbU0gOnkZTtJ+bXFJL+EG0xJmQb5Jtlz2sHt23qWalzL4jv4zPodFbVTNKrj+Xb4XAtSeZtjoEg3
Hh7Den7ATPTaHBC6LKa6w8ttqUTrW045xne3B7o6J5otL9LiEhC0Hmi2seLLrbQ8T+QM7ztzNE55
X1X+bMx7nIyrc8JkQqLTJHRR/pQ/dkTYOHqMXkiJSAk0W6OMFEk3sXYKHtcmxN2mmRJsj/7i5hXQ
xl4/wCQrz9lAwkyhJfaTQbQoDijLqyocv/MGWhpgxEGZyH7KekK0avq8WuoSU4SmNA9Rg4sQ4kUN
+rg6wD9vJ+avrB+LJqVOwPZLt471cGrWxLEB6eFsZiFn/qzPvgtjfeeJe2X9eBFKihGcYx6Hcuf9
8ZW0caGdgUg6CqC2BylajFX90InKQL2lhfG5Myn5ozenBoUpKRmEJSSp1+bUmIbYKpJlSM8LREPl
CYlENzrEUdbWvt2ERv5c1Z6d3wN+stt7I4zdbmenXZsvVQoOEZRl0Wvb/IDIolmU6kZ6hnoMv6Sd
p4dEcdx7nczr8+29duUD8hAgJOnfArjaFnJLbVJ0Bauvc2NpBbDF0qq+cHbEe14/V6b0UhpHGJx3
HByr9Sccra4wHIBp537Grsyp3fDstrbhp1G0h6+5NiWMSl+2Gtz/LW0212Y7T3IzP0+6xYxgdt9X
3vRqhyQgIMQjCZ5037lwjyx0uzInwC7nNK8Lf0D7xsf0oz++/vPQtaCdp8re89bh2BRTKxVxGQUz
jJ848RW+lYXOr9ujXPs4eLtygYBHuuxNpsIWaq+gnRfCTPoLvWLXONDDFw+5Mkc7mb68BTebi6SN
3JBxZHF/s5fpI5tiHJP8PFhd/SYuW964FYfmXeMN4anXeBoidYR39KunKEUgpCAT2kVAyDbxB5lM
9ZIMOc48Hf0Oqq9fGmPp18Y07nyza6Kq+G7LL4ZUrKSprcdqDJS4hjTMeWRofytajBh4bf8Yyvar
K0UQFpRVnzXf3LlkroQ95VkaQawqh7++OTQ8zN9B4UyU58rBuVtsRT/ZRuu8PqPCYgREArVtydXY
JDleLMDFDW1+TpwlO6gLeNPRWx6SkQKaUYT/YS9T3EaiBw1VomZbFHaEM4B61bOzGrvVO6ewzcQv
KLVNp9vhcW3xiMkXuXNYKNuq44hevWvSdkZ4NhIHrB+qB+S6+51zfW+UTZVCUc0pwj8nP6t1Zdy7
YZg9GnY2vqrz8JICyDNWJgHwJKnUrsOviLu66KySo7bmLZ11c31ILLFHq7pyZqxG2dz8gz3x07Wc
M0OEg28nle2n01ic9Ggxd/bu5bJxVFADoUMFKf8C/TmgKaQ6uW1gmDpRuY8a5/P/kHZmS27jyrp+
IkZwHm4pSqoqlctj2+6+YbgnzjMJDk+/P3jtc45FMcTQOuHrMgQCSCQy/wEurfvXo1uAp9HPTrnM
A+mqXn82WrQx0N9OP0cFWyBdjO6YpMleHNoIDqjRQE2QDtcSLbW6CMt2AJmrJNo5Uk2/VOYPdl6e
5r7t/UStz5mevnPM7KmzizPmGTuJjQw817EX1ANdop8uBTwa1vsviisMbXC5zRXXGU70/bOvRoHK
JR7bKEWFRRbtsT831k46jVDU5I4Ev7vaJro58PyKGNIdvP6pKLLpWCxxv5MgrqQy5J6nZsWNDNME
I5WbPe96gEk8PWnOXpPi2eHJrOyQR0OXwdUvyjhAliBvzxPc7PQMVH6A1Q/eG177aOSAVOtImX2V
XnL/UqGEozzFEGNVIEh61j6Z40w+hG1T5/mJk4n2kiZq8yOp5upfoc11EUTKxN9DJ6M7Tf7bzoe4
LeMYPL5mZIci1PPu5JU0zY8dcIu/atCGyk4ncAXH+fkJeOharC3piGwKXu/fgdRtoHxHqYduXXqI
K7uKnpXG6rEJ6/soCjLsOsZDs4zJ+96oqx6IzbJ8CTPd1gLSggivDm3M0yA1yqwP0FQdDJ8SZKRd
QlE5CAgVRm/u7MjbKAJulctEZgOQaNZMCVOpjCQKPSqqs4oGXTwmfilEfFKRadwZ6nYnMhTbgwxA
OjutS39Wj61M2RvV2TGaOsiHZTgggdHu3I/bo9CrkJKtUJBW+z2vRqWeWqU623mP2pJm9G9xCLTn
0VjFXMCP88wD1sO9db3WnhA85hK3OueYfL/OQDRO6EeHOwSnzcUBokOtBs4Ra3Q9ipHWqtcuzKXM
qFhWkI8PKP8ufkGNL7g/odusUOKXDSl2z3OH9sP1ULnblOCJK1rYfd6+E5Oqfe7adDhG1jifWxSh
DknSlTupqPxPr8Mhg1LHoHvFvYKpzfWgddHMOjrV9VmMk/7Z5nJ+AhMfvRVO5PmRqnSnoaIH6TmK
9XR/uhttLZ7M5GiU2tHTxC7heujGczolxEbwrKN/Vz9lXZVFB9rf1FLGvum+g9a1fi9iTszTKNQ+
Ocw5QrzHaVEbNK9oQdjH+7/o9mrgB0kysSbBtNTHr39QbzrxBGi/OmstaFe/8ELch7Sy/41CWX6S
EgR//P8NuEpXVS0OkTtjc6lO9nEQpfU+CkfxSQWh/BaFexiazelJQwrAiuwzfX2566HVtgPTi7Oy
/wTeaPhoqqX9RajDMczHYWd9t6IAZF/2s+xk02a7/praYsZlGRPWXFQ4vnUI2B/GLBF/3f+EW+eT
pEgSfSWQzl7tXzWdDTdUCTMaXcJjMmXK52wyunfzpETf7w+19f2Q+lBJKyWhaK17Hia1idOFy1Bt
Pf7ttW6JVKmKPpzruWd3iood+PPW1OjlwcKhqCnZh9cf0GswC2uipjrXhZ2/q0NHP6DYZxw1NbV2
coetqQHwluwiSeRc0yqRnxOK5VJ7j+lqDGgnLx5m29g2opGGhmAElVTx0p3bemuDUI8mXZE+Ojdw
wThU9KwvaO8Vhug69Ouctr6MqjqXXx5fOJIMCYAE0A1k8PpDKgXaCgOCKGdXCaG42VH0xUKcJFBA
KR8VLV92Jrb1NUHUcp3D3aPJtlo4JMKaUOgctJZa6qGgS9QcSs2uggKDiJcZ2/o9iY/bEbnN2ZeQ
+KB23MgGxfMyzR6I3TPRqvPDxpMsGMyh7Pm3Ade2nSxiazQgzwRu4NXgh1dxspUibMbYNWeEIgEr
O+1kBcKbnb8tJXN/m1LF/nB/AW9PArtDNixhIEgJZPmDfql91jBZ+JJpezY6xTyandp96uqxDWKc
dn+7P9TW3CCsIOaNZizky1U8QY/QJCRb9bkGHfU5zCfEjsNQNZFu5UZ8Rp2lLR5OZFB7gm0nbQLB
JNhy9r/MrmkXR00aFs8Gf320JjMLlml5TNZepsaMwvmmuyZVA9bRn0weI8d0qs8RIEtxVsZp/lE0
irsE6NqlOwt2e7QBYcneJ8tFrX9d6SytIhcINjbnuAydQxhXU9B6Wfxwnnk9yuqcQe8VbapUzdnA
Lj0ozcQIUrQCdpbnNi1jFBOOFVhfpBbWLJTJRDanmSZ2u9GkzzCYtG+DlpjH0Wqrj7OitSOgn3Da
iSGbXxDUJL1QAJQ3QLN4BE2p5GVzjqqqaXxNWPaA0Djmg8H9Db91tqTh3P8ZaHVNV0ZkZGZfNOei
hxxVdZZyHJJKfPV6c0/b4TbX5EvyIiDD8igKrs2jnSFDCVDY9dmatbiADFVrB1iRZlBqCr0Z0x3c
04DUw9kRyDnen+bmKuKjw+Nfsh7W3DBb4PFiRGmDR7z1XBjqP1GtpP409+emTU9JNP64P97m+v0y
nnF9qIfB8RZ4bs3ZDushMN0E6yM93DPM3ByFuoKDpgryPuubTZQV/xwWT4i2RI+1GUDwGdrp/ly2
tggoBhYMrBSdXfkrfglQTrLoRl6b9bksh+iJbiGhKtLE55bq2+f7Q21N6NehVrFwUBByKmy2yFBE
KWq4IDeGQ9GYezqMm+NABCEbJsMCnXo9Jc1qHXBMQ3POeZj/DsAys3FOCOM9yuzWdULqIX3nZGt6
LXyjDJNIC5MQpVbN/JcyzDm1u9ylzmI3zllpZ2MvXG0tFhmFgWcvuT5a5NczizQ0zASsJIpNSfxk
lK31ZFbRdNE73fp0f7E2JkfHHdEq4rysGq/yACdBpDjkpX+uzLrHxFYV3Ws9aEsa0Gfu/2qqsH+8
1yoJM+hXApmXutYyxPyyFQc1yekRgdsrisn+Uc4oq/uuqeCGc39qGyVK0ikQezJn5Cm0fow76kAk
MqfyDBPO+6TVdnJs3aS5mGoTvoI1cL9mXZOezAnROmB33lcLEWdn51dsrCWlAN7GVDh4R60fN5Fh
zOBbgV3aOZDOeFCqE0rVceIrobNHttwZa03FktraTpVofNnRUA6zl9nkkT0C4S1Wk/c/7uZQPzsn
Pxmla/CLURadk8VddZ5z6qGt1XfPepSEv4Vxne68oTbOOYTcn843FDcoRl3vF6NahnxJZzwfE70h
hQurTxjIxA93GxCx/WWU1R2aSE+HBN8GTCxT+2lyqul7qQh357htzoW9SCsI1D6iO9dzmRYnM7DV
AYvliNFv3NCA712PO8n91s6HjQaYhk0PScRchUazYGlqnU1niuHLbCntR53mLr2HGE2r8QVC9WnU
cJnSbOWwGNg/3d8cG7NkeLBKpPkg09eXTdsV7dx37EMlF0mHd/roBWY+1M3OPDeCFxkdZAv5poA0
voqTYz/XttuBbAP/FZ89d2mOeae6Pshx4zls88d955DU4AmD9A7flHT/evVGQZHZ8NwS3LaW/YB/
qX5S58UJHv96v46yWjyUM522tcPyHIuwPg5jLQ590f77+CDQ3qD1UNmRom7XUxnySbEqhCDOehPq
r6Uq7CObIX88uyflcAj2gOvh1a9GgQUp0rwk1GsgUS4i7+NXa5jsnYRjIycFas6S8PiimKyv3nsh
ct7ItwDRbiFK/Jmlqfiu6bn3h+jhd39yKkNpD+gyuRcy29E73/+QW3sQWRJUpehY8Opc7YnQFI41
pgUlbM+4lEsYHepyetP14XvVkSncH2zrYCFijAIZI0k9sutVc6wyBZoHKjXBtuFSRLb5UnZa+hi9
7Oc7k+o1qRV5AZXUdbML5pSoY5FSRC3j+Y+xVcxDo+ZInqmJ9/gbibIRSwc+DvWFNfDK88SQdSqb
vVqi4g/oP9pzge7G47cVwZABsJ6ja7JWvVUKKy/SHPkIrdeV13BsrWAshPGGuvVjni3/+XaUjKSy
r0ZlxZNL+Et209QaZUSDocymKoJiLJZgyXYzRLmlr0v+VNuo/yIxIIE7awJgHFZjGYdeCcnMHQOp
ayoMx6+78L3ttP/wqk59ur+G783541AGObTN/CTPAxW36wliY+Vocc2K1V3XHlpN6H8oQ1TsnOmt
nf7rKKvPGC1KvOQtE8wnC5+5JjGTC2Jk0U71fvM7kh4i9CPD01pDoWxm4Ac1xstxiUtMYqkzhhZ5
HZ2SeJg+mEocv9l0bF5yT5A3mvbg7uzMjdgly/lU1/miWJ+tEoLeHrQ5jiFwTVnivasiLT0KVVE/
zu1ovyuTPD66TuWc+WMvejwzlYRLz4UkjBD0ugSI4k4eIxoPZtRz2jcd0th3PF6sP6rEHh6PW0RH
EMygwuntrqFsrWI1TY9v3VmgKX5MBr16U1Pd/u3h6Hg1yuph0UVZbGgZIFjE7rNLpDaR9WSj7BCd
/otxCL7EKyhdoLhWJ2BIhLRrkWm21fsGpI/Wz+Z43qu1yLVfHXKeZpCl0Y+jqKivTlpdq3hM0eg5
D311zOfaPLpj+q1uqsdRQ7R5STkkYshB6Wf14TR9wZ0nZ6AkLr1L3DXvQ8SodxLsrdlgmISoB0wg
ZOpWd5dLGpAMC5RVQ+Uo9fXw3l7sOCiGdP77/vrIBGn93cjPkD6hCMzjb7U+OAYJveo0RmrEIRxg
Gx2MSjWO2dD3AwrmbokHa1lPz/eH3QhZIEMMiWP0pEDK6igjmDIQSxLpyT3Zvqth14K0yJ7J+NYo
UKaIV5JkRyvrevPli5cVigN63UqLFDVrfTwlWBDtxIbtUej7k9dIUfzV1ssHsClG0xd4Qjmh7zRD
9QHKebZTYNuIvpRTqI1ifSnp7Ku59LiF1GA6GMXLxasy96p1tCAHf4+yoTpEceP+hjsuMh/S8dN3
m1Q73F+yjT1JYRufFCBg4GzX0RdvKo0XOYD2BanOYzHAgcNMfbrMDRLR94fa+KJXQ63yxMryUgNl
7fIsdecCt3V+4P/7mPr0z+SDQcAooYEgVTtXO38o8Dnr6RadEz1vwLJ3PwQWVU//xUwcylIgldBS
XScAtdbpxRhxZ5Y4Bp29kdtCI8s/3h9la2lQ2kdwmqaRvKau97lRGHimp3yvLo/KClG8XjkIK+9f
EcAff7s/1tba/Id3zqGCtLd6piRGY3ajxnMZbTf6ip6kl6lR/XhKwy2NFoeEh6CNvAqAjTK3NWAM
NtuYuo6voW19zmZ1+fP+ZDYOFcA/Xt+I5UDeWdNi1d6cahShyHXTfv6wzLE9NGipjhBWsRFuO79Q
42EOvKFrmmMWx8NFoJKfTDtHa+ubEgmlQCh1RTLv6/Wru3qJqzEszssU/Tmnifbmakmx877cmisd
U8Kg1MFiO14PUnQq+EaDi8sbjNjHj8g9RI74aln9x1g3XrHUfSd6vfczbdlBKW9tT24yDhrzA3Wz
ujJHSNRCKwqOc205Ac8x9Rj1FRjwJst3TsLmJH8Cvum5gIteTRKC/1JreJ2dQ6v/u8mnoOqc9uR4
4ffFWU5KMr03BuN3JJt3ToWcwuoa/dmToGHA+/ZGL65HwL7JMkhnYdnhr9dY0fK70ejdZ7dVWudz
3KupfUog6bRHignzsnM5bH5hrlGp8S2Lf6tpY9GOF0XmFWfYJbYP9FIRB3zuxNECgaL79w/Nxiue
DwvCU/a2SE5W0SYxq6zB/otDk6hWYKul0cI5EoYfmTztncyy9qrTW+dDHg9ZOOCpvYZrzKGpL/nI
1p0qKdcwK5YIihCZ+52ZbY7DYw0Nce4HuGjXRwQK2qDMilucheaVnwsb10QXrOLjNVoHDBgvIF7Z
qO6sRjGH2mA6gH2rBPqeYtX1a5RO2s5J2JqLPHMkw9zXZKvXczEXnJX0ni1RKSoaZ0kdnV0zcz7d
3wtbG+/XUeSv+OUFn9kdbXZhFGev89K/qxrxCc+Loj/ycFQffxc58g0mSdyagwzW9VBWgckj9zmL
M3ReMDZ1FEgnm8ffKw6wVKkNzWv2hsWthm5elRafjY5u9rddI31oV67xz/3PtnWE6GTA9Jcq1Aj1
Xs+Fqke8cLkWZ4Azf0Cw/KSJzjvkrSL8dNpDQmyk+EyJUpglk6ob1Q4YAaqbo2dxnkX3Frt1iAiS
PX/kQrQ/wxQA5GGInQtta1tQkUD7BKkoKvirLV6MtaNgMVae6Wg1B2SEUCOMNTxIQRz79z/l1uyo
SICGw/eCDGuVj8RaJppI0blckmH4nGg4LPm9bkXozS7ht17V7SNqIg+fLrYgdB/kQSUOD77P9QIu
qZji0enKJyQX6/dGVjgHVMHaR88wo/BqhttJ/VJiZK9HoaTUqvNgFk+Da0z5m16P/fLBsUN8bO9/
xOtgQXj4uRkRSOSlRNFvTfNFpz/OsmbMXhG1ak9d6c3HFM3jnWT4elfcjrJaKhoCiiq0PnvVMmSR
Gt3GQFI0SHc0yV4esDfUan1gYVdtEi9MyKr7V3dp9fdGM3QfZmceHqrK/u+sKApxb9Bg4RK+XqTS
qYukNRhqwqHMj9LR8Tulj4L7K3QdMf53FG4Mipg0qShjXo+isEvSClfjVyHtGNLEO0+986ol9ruh
3TWF3vx6PMrluZI94dUNr1CCQ/DLyF7HBA6AV4j5GIZD8uKm495Cbc5LJvjS4AKo1mqoaoLewxWS
vSbG8oYteGBMJc6fGsxKEe71wK6ztP98RDpsFL5AOcgy3vVHHMRcOGWVZa/VYsXfHDypDV/vxlDz
MR0cDUxU5wIPokkMU7BwnPci8dZ3RelBzhUMOknA9fg1QGfNKPLstcVnlX1v4zeYUZTuD6LX9ti3
G2cakDmqZ8gHEvndVfDoWzRc2pQz3ZtG9lZHIJPrpAwfupV/flJuS2mOZ1gUxNapmR279kTLmfUb
Jy9IsHN6mnqxV3Tb+HCMIuE4lPGhLa92iTGrep9qWvYaV/kQJKGzvKhm6EIrcvbUU362lf9fKv+f
GYFKJKoDhkAsbLVJ4sos8iif81fRzJ5+1Io6+pOyWLf4s/Cq6TDUVaseSgcQxKmJw+zfso1i7aAV
YCiC1MZAoFKs5d+hLb23KnU9hQQC3tcOT2NrdfEUkJaqP9u6q6izwAoflDzMXrO5s35YaH8fx1EZ
/nw46lDm5IGMFicSSGuphHRSIJiqbvY6K/ZvmZE8oVhl0qOxXqIMIaT7g21NSWp+sV2pcmEvcX06
UBUolorr+zUGS3yijJakfjPPwD/+i3HkZoWuQ4a3ZuPZbFQN8fj8tVHCPIjDWfgxfuHB/VG2tiys
P/nZKJdgSLiezYgq1VDnrwlm95OpKOeIEpov5uhhowwK3w6JCNgnEzHAdUWGahlVHmHmr8qSYUfk
OfNpLuLpdH8+W6sDwBU4siyY4dt2PZ+8rAFBW27+WiLUFxQzRchpNMwf/8UoXC8ER7RbbipZ3KBG
PLh2/jovVXUa3aw9moNlP57ukCn+31FugFzcobUeKfkrfYvkMIpOPeT4Yv8X+4yKLcZUlIVR4JFf
9Je3kRMxxbhmlL5JcBsQmU4kALF4/4tt7DPgfKTZMtOGxrMKBKNVKuZQZfPLXERthZGtE4p3amYU
X2Z6q8POLtgcTQYdbmsJaV3dYE6cJKadxPNLB32y8t3StA+hlhlBl5jq74/PTNJmKQLCmqAlcP39
Ygv6U4gg5IveuP25jiXUWed7/q7lsdi5xuTvXgV9mNM8j0iyEV5YZwa1Os6lqK3lJU5bZTmYdp/1
r3jbqTU+I/gAHDMlb9SDm3vZXlJye7CIqxB5YCkxW+DP19Nc8qUyRY0mKU6z8zdrrMcgtYzq+f7H
vB0Fu024++wVkn0eLdejZC1eaHmYhy96ZC8nPZyrZzj99UN9K3l3Mgq5AEoc0oxtnQsrWtkukTmE
L26xGB+qKq6fB6XWTu1k7N3TtyvG+xQHUU4XyTcYj+sJ4TUyzhOQzJcm5/Fl1Hbxp6405ntskN1A
A6f+ly2MPeUleZiutwmDIrJDGwYFMigT14PqGjpLExziFyN3k8W3B28I9JnlO4jEtA6OgMe6c743
54ldFSawTBRrseshea7Po9YJhkQ9zo8mJz7VRVUFrVs3pxH6up/a9peHNwu5BaUWibwzITZcj1kM
oaXTU1dekskeX5WxH95zESc7ZeGNLSmxHzj2AZCH0LYahTWNnKJQGSVWYIjb0tY2VJvz/bn8DBOr
NaPLQ5WfeeAlte7zeG5SqpGSRZe8o3Pxmb53XoKRqNruSxFZbvLMttZGv0iqXvhha4wQ95bU1GPf
atQo9cnMi/DQabP8sy7P1DcvsXD9oaHjjD6yJW1+NI28p6+tw8o91SHQyENSa0Cs70/lNvi63LBk
pojtIY20voKRiIsq02EmXUO1/mD3kfmv1TlNd+jggO89Vn7aKa0+nHwpSYo9jSVtLcnlhUPpxVYZ
XxZrAomANGPVPHkqnAxA/p2mvYoRButFaObgfY3Gpoye+YWFdlaWxIufXC0ty3eLYSnNwZhxIi98
K5yX6EQMH7/ogzMoB3fG/uEdvtpoz/VZOKaHtsPq54/ELorw2QYWNLbgnR3t69hXntjZgLffkycg
KT4vam5OYy25ZM3t0qidml0yGIfvhn5OTvja5G8dTfnj/aW7DRxcmjisYP8AjpvE5vpE2WWJEF3a
5pfeMyc/V5b82Lau6msKuyeslj2Ns42pIX1DL0kKbFIVXZ0tt/YyNaTKfBFh2xbBghGQG/TOnH/S
9dTaI8itpBhk3AerQk+YzgelWdhW19ML7drVGmwWL4WZItzrL0NjDCjfTJETDJmDOI7fl4nnBHFj
aknsd2lnRYcRMaz6gxGjoXBJtSH5YbR2BTHaqDv7lKWRZrzGU1NovlVEXvnVS1J9CurI0f9RDDss
3nfCKutTFRlKfLT7tC5/y3UeYyfFWIYEfVue9m9WKbx/qDc1qa/ze7zLMsxqd87F1ImdNb6JZw7I
WklEAIFCyXMdz0SB2sNclSm+o73pz46SBpmXGztBYIVX5ltTMma/UpbhQjfoU1x/667uwciZ6XRp
vbo4zq3WXVSrtLDdDQsftLzuGzmEEr20xCXLixjJxSV5qIUhfwMwOnAVUuuILvA6NIBlL0lvwaYg
b6k/a2PYfdbiuPt8/9DcbGLpSYTYNBaovG8QP7ie6eAhGTlqXnvp9bAOZneuDym6GmdLjfc8J27X
jruVRQNbAfXgFgZTGV0BNLa91Ln+o7cyM8AJZt65yuUT6SqgMh9enXDqaGXRX1il6lkR1260LO2F
o5CZx3rhiAahmVhGoGDeaD3DOrbs40ip429jSbPZ7zpD2btFbopg/ArgiAyPNCEzXeWbtZZ2jWPP
3aVoqurNStC8m9JiPIu4seJDMzjRuZzc/J9stNUdBOFNFOSVCq0DkLOUGr7B/87UUE0sPbsLppvf
RGYO78Oh+2qBQMdhIM53ToqMcavPjYoFCDqJmwFFsDoo49KFppIkWLFUrf1Eu3Cpj3Va5aGfVEXY
HeaxFLyXW3fZi4e386SBCNUbOLDsea9lhfqhtVTYVeJStGkTPY9OxnQbXYtPohF1/tKGcBx3os/t
sjImzWcCELB6gv/qsBRNnfZpOF26RZC15OWoqO/KNkQ8MehUbPjeiRBfnPd1HWdfq6pb5tOjp5U8
gRc7eRuQf4pn1z+gNOxZGydbXFJsn79luac+m/gnvuL2NO1c3LenFaQaoRY0A1kqsMLroaRvMUaB
2XjJ9WT8YoKKez+HRbLzmNn4orLYIeH4PzVkVhNqxKi0ak4UtefMUg4h9I3eV+hqFccS3Fx7seze
CT+2PBKFr1Jp3RNEuN1GJF6QstnBgAuwB7+e5jBoZpdX83xxUleRhRDarYcqsosEvSiXxlrr9LF4
eBnlI4OnDeRsqZa9qvN4iTuOjdYtlygTVRANo+d7ajgHkVV/fXTDEH0ogkOoAFALMuR6etEywRbs
NZVwaNlP84JfoNFo0VmrJ3Pn9XsbCmARSeFhGu462ZD80r+UYqSMVJnNjXZxcisMvH7A900Rs44q
iJ58MjRRvo2I9u0cydv7i1GlR7OUj7/t8lpDTr7be+rFGzv3yQt5daO+3bQf40qoO0fidrNCY+dz
qnxMQt065DhpRHbZWPplKSik+yUW0Tzz46buTw2dgB6EYDYAI9WK8fdorLQ9LZmNufIy+clMIPTR
OLr+wk6IQTkHJLqYUyOezTnUgrBIp+cyMcKdc8lrm//sOrL/rDPIe4yXMTnG9WCa6OdyiabikpZV
Zb/1jY06Du8hKKAvUSsgZEaYfXTPBErVOehdbCq/5WWSRl8aGLfFxfSK/ovoylirD6O9qEXl45qZ
dkHvhktydDzANKfES0X+1Q7tykfHwu9KnqYx++crD0o4MqS5B+BaJq7YppKdyrgqXjKudfeUTU33
eYwUBemNJuGPoz9cE6/aLDGK2U+Ek2t+SWLo+KZosB3MQer5XdYW1aGABh909vw3JvPVO5qYTvZB
MxPNuFSlSN/K3pmePBysnzu8VNMAkamTo3hLd7TmLB0OztIjV1YRMjof72zqtCqi/mnDj2/dD21e
47BeeE0E+dyYqso9dIrnvFjGzL2v9fNrAUJ2PgzDrPzb9oIMPYL08mNsWlDBU6J5b6Xbn5LRvkRj
1DW+O2j557Y3eNm5i1gMpKgXShRLE5+NonKGAy9Z4EhdX/0oQ82gLa8iLmGP1tElWZx8JIvVGeda
d/Ln0FjAIVh1kDgRBwS35BEdCns6jFOKF2Zf2ScD+qTfmaUKIjSslIPliiI5l6keh38N/MEPE4fg
7NC1c4ZFLwKS5QEUaZwes3boBmykcXxCU2moa19ki+c85XqPGpxdgBU7J9FSSH04o6mPfdlE2hP1
pfC7qU5xG7A4A2e3HIaJnxovS+HHnVXVqDKpSv88aFE5n9S5WLqduHVzqvDFBLdB8RNzdCrWqyto
GaypnhUTkG3nxjSdQPB91tMuNf0R+fYv9+Pxza0q1Zy5VQELgREkilyfKi+uNX00B/OiUK88Wunw
LS+LPTOmm6OLXAvaSFSPacAgj7DKPiN7TlXWxCUSJ11/NCjKRAf0dzqmtOTuR3V2q/DgmqJlrWsl
Kz8oZa3u6QjIqVwFEPkr8CvgB8Dou1EBq1x4brQt3ctkuvS2I5Vun9d276w6RbAGwdPg/qe9XUdS
W9hh0qyXmpqzusnHcegTJRlciiXwLQMnmpK/kArx6oAS+2O+GjzOiIh0BtG2BXgOjG0VitWmb0Ct
Qk4QepkdnNRugqms6p3HzM1uQeGRISRMinG4xa93C1VkK4oIGJeuSj1CWRN18dEZw3KPAn/z7aCr
8gYECYOfJdwd+UN+ubuNKhdhWFTWRcm11j6glxF9FcJo/+mxYfnw4DpJWABPdx3/JvbHTwvsX8aa
rUrEInGNS6t3DeA/z+3s5znNdS1wwlLf47+tzBlYKkCUFDlwPCSPJVFYnQZllBWjYqCYGNVioJgo
vNBXs2IY33thPFXBnBbeJ8AlSfKkY2AZvliLW4gXvFRFH7RjI2zJg+qWF1Siq+Rw/2vcZE0S4kmx
gR4Mh4QPc/3l3Rb5c6586+JSBj7WkRa/a1t1Kg+WUlHqmZz6XdEa9p7L5c3hlC9+NrBEIoFLuvEc
o2sW6fpiX+Ypds5F6+Xj92hqcsxla1Qpj7zil0e76ahEkqlRJqa5KXVar2dqpFnmjEmtXERv2peu
H9OXQmkeLspJ/UYwjDQrEJMi/FyPMliJi6xh6l2k4j3LbPVfnaEJ3xav3zPovl06FDgA/OF1K0Xl
16R2rxi6vnQajxdSln8aBseFtde7J2zCusDp1fAfO7P+ur9dbtcNpIlM5bE9wKRljTiFMJTUM8nc
xTRi441nRK6R0GhOHrjdrMznWGkLbyew3kQhUk1ZgJK2B+Ci1lGoQd+0S4eo4oIUWXjKTEd5AaoB
z/P+3G7SazJamt+EBLx9EIxdHYXBLGNXhOl8KUotPCa90fjpKP726sz74hizF1hVaH6MynGvvXsz
MHVVKYchrymy1TXdrKRNUZrW6F0sTau/9cvkPBlJWxwA3kSNb0e59CTIsz/rstd2ko+bb/tzaBpA
MMFxzV4/mopmpAQrTO8SZqF+TMhYj142Gf/NKPTSqPOxZZBPvD4U2uIk6JvhN1pQsvZHJTT9zrMf
voCZC+uGSwvEJQrjqwM+qaLPlF7xLpMeVgcxam6AqGH7aldUx+9vla3PxgA8TKiLoju5un6devIE
JHv30hWp9idVxfpdWRbxv/dH2doXUm0etVmNrtb6me7EVdUvnjzgVL+XH04e9u+NpSvHH/mMOcVB
cch/TyZuI45fKVrx4/7wW5MkznLOZSZF7LxetbmuBhysI4+LMkxwnxmno7oMe7yYm2SRVSNmYrHM
GFKf5noUaJzLOCmme8nxYjADO3Y6UHPZEiP7lKte6ieRqf1p1H2z0KW0NA98AH47x/tz3fgV4FEQ
Ibeot2O4eRO2eSopPLMu3SBc66gPU/l+UJdZ9WNz9F6Nbog9P0/1ZQliu4r1b2YRKw8jdLkxwAzS
JqUYhATwqsOiKRXRYei8izcn5dEMUbugJ9Lv3PgbIZzYTZYlrTihz6zCHDI7Y623LofRFaWfhvXv
VaglvmZUv2uz8/hFT/cNnSjuBNlgXCeqc4Ia7IxP5wVhO/UNKUvEtuahf8PSNDk5ZpjuhJrbTJLG
HRAIshnazp65SlnrLIopuKXhRZQ0aLLYtV7TMfF8p7WXnQbJzy919cJgvWRijNwvOlgAW6+3bjSp
qUHLK37tJnfpgoykoPbNMgwrP8pK4+PkZGF+spdY/1dUdlS/t73YReio0/JveawLcYgNu4sCoY21
+FaVWdd8VZeMTDsecbL38WWdnUCNvMh6X/N5p/daVZTReTGd6QdpHTyJQpRDGggYgerrUPRuFWRz
SHNu0rNoCAa7a8RTAXh+8o2xg2epC86yL5q2fxt7JTIPmrOkmp95Q5R+MIfSARFjtXaCPium5wc8
Tp0+EKAl3SAvQgOFwG4q/8qdFAvcJWoN3PxyU1QHT9Gs76JJbGkb0ZtNoGYxFVPOSNo8zYa9VH7j
2dHgs+sJzlqGuOcLrvRDcnBqLvidPX67C9hzpN2yekSjbt2rXCiZigYpj0uSOPa7YlaphngKOSYI
1vDb/dBxGyZ/GufCmSVKSgjH9S5okFVWB2E7pLJzeYzwCHmpDXev8r45CskyIF+b6v+69takU9mU
U+xe6oEiUE1f45DW5t53u40NuLIjtg/CR0NOw1rNpZOkpa53nUuVjH8ozfJxqkO2NEHJN5p5j4q1
kcBK7juZHQ1GuDaroMvDAChtTSTC+nI+1j0aHjRw1ezdMCTDMXON5YMWZng0PbpgCCtT++CZCVeS
6vT1gmVjAxw77pWL2npJ+1W1xoEDO+pKsfPi2Li/SSeRPZFyFrTN5fx/eWk2TT3GWiui19gNm09F
I8IksBBpyp/6NnQznLvo7Pa+VbqN81G47tjsFIxvNw0gZyrFkjJIE3BN0bEjzxFOE4UXexjSr9Ws
mkejEvZOrXZrFBRRGYPLBBT6apr/w9mZ7chta2v4iQRoHm5Vc3W17Ti2M9wISZxonidKT38+tg9w
LFWhhD5GkIu9EbNIkYuLa/2DSG27MQl7L+NkYqcQQRo3zXbrANwfaWSa+WpkCjjiUWJZLqbn1bwR
Wi14aZGFHJE9y+Zzqaoi3Cl1EW/wPe53JukO89GQgJApgZzyT18uiwtzRK4mvLWh6G9D7tr7QbAn
s9yILhTryt8zVZTn9+5LGLuIcAMuIKe8o9A2s/CyEkuym8bbe+d1TUgSu2mxeb+OwH0QSqAKCFOX
nvtyail9mGaI7BDeeKhdzNxtv3p0gPxIHylRP5/Rg2Uke6XlbjIzlZR8ORZF+hA8lhHezHTelXb3
D4KC7Q4Q1sWm4rd3lY0D93ButLaAyJJuYPW2HC92M9TngzS6eaOrhn6IXdiOXqr5zcMub2NuD0Il
M6PlA6+F6s5618P3V+a6qcOb1Tk0mmbxe1Jr3wNbHXzRii0G3BvodplrUCWUTm4oDFD5W+dRwgkT
u2oC5WV0ay3Z9fKl+mJbQ6hyscaK+keAB2H6GqH3me5CQF2xPwK9wxI0EJ7qt1GmmScN3m536OhM
/RHQpNf23aiX434oO1fZ2eZUVt+fb4AHHwQCMcU2lop37bpjZedp4hhtbb84RjC+gEP4ngAxu6LG
sPFWuQ+1VNcIdkRzgyz+rqjnkUoM6Du+dAA7bIiI5fCZhEqMu0hxjY9Dk/YvIq/tT7UZtf88n+Sj
sSl3S9dTbApJrJe7bmi4/rUus1/cUL2NzqDv7DYz6Chpbc8lDSNN4n9fwcqV74686BlAz0bgAjoz
5cXlyC66hrYYK/eFEkx8TDpb9anNbhmlLz8i4CPqskhtA/oC406RYvV6VwbMY9qYIgTHqcHg0oz8
LvZKP0nbLdr58ip5G0pqNlOdoyWPTMIqOLWxoo+J7WbnJOg91we4l0hcsf7v8y+2PLtyGKRrpU0t
KGmHVsXqixGyOgMb4/RMQz66FqMV/CGSrt2FYKxga2l2tX8+4P0SEidkuCVWcIWtlzDqW2GJvk7O
VhQ1nz1FHf8J6rG/YJvkbcTAewsS6le8RSQlAbEL9H6Wm6Kwpm4A4Z6cNYFFqCGs8WVI9OnjMKn9
H01puAdV6XljDmP7UlRdei7bIv4Uom++Men7jyn5XPQpJGFSKjYtf8iQW21g5TmTHvPuqnZpeYyT
RNsYZXnHyG+JwZA8d6hdQMVZqwwNkaBMXrnxuVF1BW9x4X4evWHahfHc/90IdfpUjjM9yecf9NHc
YI8R/EkjperVcm4uUQzRoSk+q/3U/NobqvjcgGP/9P5RmB3wXKxb7oWblDGBqm5Bt6vDlE5z3fV+
jdrRxgrenwaoK7yXbYNEh9FWtybNiUoLRys+p6OTf2oMslV615GZ4ZVTj/9aJt4Sz+e1gh3/+GjQ
zRBDYZeyNVYHMM6HnoZolZxpEHjB16jIksG3tcYwPipIzs1nd66MnNaulc+73hncv4RJs3tvO4Ma
HNQqbboXnUqGcjL4xOauybs+9edgEJnfQ6fWe5T+kjL/qPZuotb+qE+F8mtgel3wQRu9EVQRr3T7
ClFZiaFBx0PzrjrE2wx/0KxZT5pa60gGzbGZVSNSToodjeUOW/r0Lw/4NF4dTtL+8Xw9lzeQHAzB
BA6Y5Nhy2a6pk9FoVOEM6A8L86o6ghCoXubCbT66ZTvczCxQv08oyCM2521xau7PgQXWmabnj6LV
un1kj1qVtLYanzUlcw92W6AcnTRbyM37Mw4KDI4QHXKCJ8iv5WmzYPLZWmtzxkNv7l5Ql9FBY1go
9vi4AmmgfRyvT8+1nSHB/3xp7yYIG5UyAmeQ88fpkIXDn14CucEbyguU8OwpdqD66aDo+2yEpf+u
igWfkBca5hxSuoEchlLkcpxYKLFtNXN8NobU/QTJoQJOHbv6sRs6sC7PJ3V34hkMCSLpCQVLmuLr
crAaYJhTGX18VoT2z6x0+MFN2ofRUz7OSrOxN++uPsZifyKCQgJhMNpyrMab+1Ip7ehc6kFz6LLA
PhOa65fAsrZgbXfbBM00uhhQd1AABeKw2iZBycMn7zIC2ZRoyWs7xpb1eUx19y96wTEBZoqMxAdg
k288Fx/MkZ4iFVvgmUC01gNjdaLnwozi89AO2s5uiNND56Y74YotD+sH+xGgCEeBW8cihVntx0aM
kWS9wtJN8glOSNX4AdjsjV3/aELse6R/KBIzH/n//7Trq74y3TlMk3M/ptEhg1qzE4aaHOa03LL5
uZ8QiwZjAiYSiR/kvOVQozLPpUfh4FzlYjjMk6t9zrxmyxvhfkJAayS2gNo6gmZr6cjcrsO5cSP9
lHVp+jfErvCDZ1TJ15AS0MZJvt+FElP51pIlXNC8WU6oIM9DBCDXuZqsL3kTXqs+/lwU2p/1VHxo
m+rd58tEDEqmVxJAdGcZqMbIwmGHpEGe7Nxz0It5l1h6dc2C8t3WsICG6PtSGJEsQ8owy5k1WmXz
vGYotXC+zG46XzCpSeG3dNHpeYB68LnAxKLnKF8BhMXVGvZYumFoqmmnbMqN3WRW/c6ubPXkOgi0
Px/qPhby4GAH0sejO0Evbzmpopmy0XZL/VSGICh73LO0LP3HTZR9g3zgxmAPNjvhFqF00LcWLNTV
YLYR6mqLEv2phbL+UQWXf+vUcjo8n9LDUSAxQoeDRUKxZzklDQOOCjMw7dQBM/wAud8+qFGyJY/z
8BuhoSDhmRLXskqBK4xfB3DV2skrMB7zMftEI6z2gvifurbbLeGAx6ORatDcoXi1VlOiE45rXOVo
p9ocnR2UkeY4W151zKrNCtmj5SNnI7GRTYQ7xerWMAsFHpN2cqPGeonrIjkXU6NvbPGHo8iHEU1x
CsTr2lgbe27qJRbLR/vnAgCgPwYUlDZeEPKg/F/ZSKYVbDPQ+rhhyt7BHb86qIULKljH1swZ8WTM
1bw9zo6V3/RAFJo/5GmX+4HqJNPGVr//YNAUKI/RZgR0Q3hfbkL600qcNOaEKy8t5Bx3Z78TnnuN
5mpLhuF+KWXNj8IpbyRKQGuHXEWIwOlNgaFogzCw5nbWTnOn91G/3paSK54NAbcFFao1fgivCLUe
DG865WE2+k7cVX6WT1tl7kdzAVcjP5UukXCrMneFPsZk9dF8Mrpo3PHA1/dV526JTt09GHCOlUhy
KtxQvHj6LT+OUimu12ZCnIbBNF7coLD/M3utOhRuGf/RzLO7byOv+D0ruy3zoPttQcTA4FYiiLBI
XYM0VHXE/RTDrBOV9YbWZDjvmt6pD3mVuIfnYfB+kgzFXUWE0uUWXF0iWdA4YwRb99S6HZa91Epc
H2Hd7DK1bb2b4945yh+T7zqRaL8/H/v+MyLVQZYu8RNcYus3tamXM8ys2OYC04LvMYZru1Dv6u/v
HkU6ZINvBRcFxFX+ip/SNEdNnCEoeuuUZFT0/QjY4Fc4kuZWHf/BR5OoKNqblJbgla0ulMzLk6jO
Q+NUtJF6wDZz2DfTlO9jRME3Ptpq4bgdpYw/PRcZPeTNspyS0pcTQjpRDaEqCpDjMYYw3AEh31Kv
ezgOiBM6PPIsrMXd0obQW6LCfjEmat8QG81DhP3SRhBchd8fs5FtK8qMsF/W9e+qnGcRJYzSFEn/
D4ZwTnpKgnBo9mquT//RWEqNSzy5Vr4x8MPp/TTw6oCHXC+IidvVpVJ05deMUsgX2qvvlFd+m57J
PpaajXQl1tJBJcSeRFhFfSkcHnNFl3vnqFGmv961y+9GWc1FceqqbPO8vlhmP79Gpet9SvDefh9S
BQw+Ow9xeWooKL8ToFbD6CMU7W5K60sSDTe7G38tmNnO6vvZF3A631dAfBtNimgAIIPJQx16uc/d
MAvmpMu7C50sU+wRsq9QPpngqWwM9GgLkt0SCRmLKsbq7CL83hlOmXYXrWhRYC8QlErQCy3F9EvU
10PxqgZRWB2MQjen8/MPJ+fwU/Ih5wiYAJEQyQWFyLwKwEiepCZVuB4mSwWYZFDRlD46Iu9xaO8C
w/o7zTPYhO+fMJsRsyWJa6YwvHohl7ZWzxZXyiWDL+Wnlh2cHDKEGAlCU0XIpk5eXMVs34eVf9s+
wLsNZKB4HJE5roadBUjqMZsZVldG3UfKIH7Jo1n//HxNHxxs0GHsTqmdBLR8NYzXF8BR46i5WEEb
9P4MwMf4GsVTuGWi/nAg0AMU8MHDUm5YbtCUXog5xDZne3Ag2ocATpRBTPt3T0dC0WQVX5rBGfJX
/HSDNVOl9woQ9IuhlzehOP3Z0uYt/bpVIsA+BKgl4xSngHL9+mSnvaMH9dTWF2F16YtTtX/3dU05
KHTzFzfT5+pTEAZWtM8KvUzefQbAXfBAp7IBpIZ7ejnB0tNbcFZzdUmqsf1cVVlBs1gbp9rPHGdC
yj9sy61m8f2R58XMDSq7gmR363e6ZeeqM9J2vZgliciuppj/ucrxzDpU2ThdTAdeAaKp3d/Pv+X9
cZd6QDw2ZI9aqq4tp9ooXQzTX28uyEQMzUkVE5YTuUkahlN0Fut+X5TmtHEeHsyV9ArlLQIM7/f1
XHGc1ABJc9FNiWg+VB6E2l8KJ02yV8UDV+Yjo6DEZy5ir/nt+XTvD4gs2SKIIbcvlavVAUHVwEZf
Ii8vYRfkL4GS53QwqndarMm9S61WUqBhxuHxuoqh+Ao29jSO5aWvRXpS9Lr+NHb1VqvuwadjFJJy
Hh6Sr7f6dIC03CLJMvSiEJl5sfPC+w+tnGHPs7LIURnPq3fnJ0wLkQvw4BLusq6YumaGoY+ul5cm
HNNd1PTxKYrDZiO6rPLWH4tHckJgkbia9RsURyvL7KA4X0p7KiWruvf1AK1/owy2ykgPd4OLFx6V
OKLMOi43KuRHHLVYwdHqj24/FhcjE1tZw8MJ0ap5Aykj0bcKl1yokYbqcnkJEvKhMG5mwJnD+Hls
4vb4fHs/3BJ8HynISSluXaqqE8tpTZeNp0fjjHRS0OjHoRI4NmuThSptUOnvq6L/+FpUtSVehKxh
DQfUw5I81bPKizBS509LR4upVJ34M2qH6cbGePS1iI/sC3CHXHCrpCgNW3eyVfTRSl0bDk4kbGDd
w+w/X8JHXwthSLx/yb4IjKu3TAvdyhBmWF2AKfdfk6yxPw+h117DWt2yrX00FOp5HCiOqlSkWMbe
QensuskYKuLJvQvbtD9MXWHtp77YUnh+tHY/D7Xeg1E917T8yotnJHW5p9JtJ/uKRHDjOnk0DggQ
jhQ3KMWQ1TfSCm3WhBaWFzs3xDGNLPsEzHCrWv9o4UBLAKulpyKLmcuFK2vkmOs6KUmPqyq4YUZa
AIpO+w44Y+GGW9n4w+HgdNBoZ5Mjr7gcLlHHzi2cmY039dXeDNHQSvQ69ycoXBsH+NH6kSP+sC2U
vcXlUFg+4QKOtsSFVZv3pZHPflN19f7de1x2RbkGZVkHAsdylK7sPMapObQd7AwY5H33DYqDPrxS
0dG2FLIf3PZAkEiwIc8BOXVl0PopXUwSKyz0wiO2Bo56hjcJO0Sf/Cl0/TQDWpiaYfreBI6GLOg1
7ndp2nIHJY8VrJbUwi4uTq6on+zkQ1XtKnXu9rBWtoofdzFXjkV7inuERhWlzOX0BhPZtMZly7tz
RNakZH2D9lXR8NXaMDE+NYozbgTdu13CI4KHIekp7QIpC78cssqsyAxo4FzUKZ5eMyrDu6xr+1/e
uUtIFGQ7h3YihRDGWY6iBMLM3C5jlBLFAb3pzA8oGBTnxKunjbBxd8IYCtApfBOK93glrSJhPJZq
4cLFugghxUvDqDlWMrR3SRxuwKsfDSVBARZvW678NXlOLSBfZ3MbXuo8s86Bonof9N7Jbg1AvPcm
m7KAz60vezq0fdcLaECPL53JCi9h4kT7Sam/oXUSb0SMu+1n0ZgilUXPCFsManfLr5QVWQBRb3DO
ujV/yDXtGgej69dt8mVQgnf2B4jpNIdoUPFWBjiJmtBysIBzUKCoWF4S0vuD3QVR5ruIwe5r/rP3
yfRKfQXJMKA/CqXhDXe0HMzUurCd4K1fEivR90U0e/5sFFv8rbfi/KLgwQsTbx7aU28KNOteNkyA
sfQwxri4qE4M6DP1bbWL+jg3z5nltuW1w/hcvIgwyqAmcrv5xRhHH+pI66wNctLdt5SPXQIW6qlw
WgleyxlbM/xr3i0s71R49a4PPPUM7s/6w00a8driOL+lfHY/IkGZqq3MGPmz5vBXqgPxqO6yS9zZ
ze+towU3jEPz9OqiDpjvgc/E2kaCdRe8kD6kZifLjx5SRmsbTa/rXKupzOzStG2Dumeu7VzUHjbe
KnfH3KYPQ+DnCUFuBQt5uZRRyyYWgTVcxoluDJlK7+Pm3ewwGEg3hnrrCyx3kETyUnZB/5Nn0XpG
LhRDDdmV7hL1oXg1tSk/xXXUhoyoJjdY8vUBSV5UBAIMviu9KG6825y/xtBy/BiZuS1l2vsVppZm
kSBJECKbe3Uj4QIFgLTOm0tRdM0f4Ah1v/G6dGOzPhoFKCUUOtIIHQDUcoVVaB2z8ML20g9mHx2E
bSjXfsAHeWN5H3xJCQIhF5eGPNwSy3HmIHaiNmq7i6to3Uf0JrLjZLTpH1kz6/vnN979lN4g4bIa
yMToJi+Hwk9ozEZlKC5lUqShb8+K9bnVVfHl+TD3MyJzBU9AC1lK7K6BxVNWGyR6M8N0trkjg2lx
k+WFG8/JlvrT3fmmNMBM0LpClZZJyRn/lHtNs1tjoFjOF7SFah92X+iniZHuaVY2V28o/3jnzECL
gebl3qNzAlJttfNaswbE5Rn9JZ0TpO6qTttHo42pnVtsQYjvFpHjLbf5W9RGjW21/eo+VN3JmoYL
bOdp7zDTD32u1S9lFby7aCTR0PSPqcTDUeexu1zEqC3s3vES/dLnWBmXU15h32bnG4nJXZpMXwsH
NXpoEFSAmawenrNdeVWtZTqvwS48wglxzvOUxn8N5oywR1HpN6gQ3tbpkl9kEbvkqBTiaCrD9rDW
bxtDGJ4yeUK/qIMRHJqoaQ5z58ZHr87GD9rcDS9OYeYfGjsLvmMIvlWwuDtxFHhAxpE1m3T01HW7
1yyrZHRab7ooja3u+74RiDW3737AMcobbZD7lblaq6UFkelmqcYpaAtR7KfBRp251vcjomv75wdg
PR/SIx6KtIagIwAAXwugBTgCZ6lo1SuWXsrHkXN+rQxzq4W33ipvo1BZRACRf6gyLjekIK3N0QOc
rwE6vRLe+qUxx1904A1+F1l/gmI+Pp/WOozIAcnOKdaSNHOfrgbU4zqZnA4V/iy3hR86kb2XGjA+
8trfUGv79floDxZRki7etKhkZXP1vGlqq7KdtBbXHk/gvdkowa6Lu/fpcpJY8vBVZSOeAi3BeN0f
R4fB0IDfjTimFOV3q9SQlhXzcBJ1kJ2DujV+z5KkOHblZsout9vPZ06OrBGUCcm0ONj9y8/XGUGd
W04yXk0k4PaihYau12275+dMRzd3yk8tsvx+UDfe1+cruw6acmTyIkm/QP+CWuRy5CYT1WyM43BN
u0I9AMVXdnEIQroI5vfGZ53Eg4NAGY3KpxShXg4lIAzqel90176a7S94JGMZW2vRl8oRW9aAb3/X
ckEpOVEA59SZ8gG5CtBel6lRPGj9VRh2oiLlOOfRNVFae/jK5ZjFe/Qg8uSLOzZheJ4GI5r9VuSJ
+0EbPByCPBWU0JWEMlQOExzRcG+ZOTfze9ceuYw3hBqX1j3FZzTNcdSF6K/wqMB9xENffRwSDHW8
PtuCCt1/Z3aXSisVv3XypnUiYw1Y9LR631/j3C53PaW025iPEWepEhtb6v6wMhSQdHQ4uPvBzi6/
M9INWgFBkS2VVu2vntvpX6cscU/PF+/BKFL1VGrDSQLKGrSgojPWuqHdXofeC3ZxZme70Da3VDbe
zvxqI/Ei4R3Nbc+DfT1M7c1a0WVZR9A2pqM+qtVZHdLqPxEK6aucdIe0sqeXyM66I01p9ZCWanb0
rHncCIEPPiBcN44NbxisNbXVjYXy4SwSV22vaaIWH6ygSl6R4hfUs3KxYT/8YCiyGnI23AyJ7+to
m3HdC6OcvGuddNlVT8DT1JbSoxSBAOB7vyKdTQr3VAGphpC6LfeKPucdhhm5e1WzCke+pk2OYVgF
G5fVOqWBjiHveMKc7FIT6VajOCboIHL5a+T04bH2WhdcUlKeE4EQVYsc1VeTrOfq5WgoVpOdbmzV
++jOgwh2m3wQ8lhft3vmvEA71wqcaw0o8HXq7VtN2n3hgTMfSRnq4zxo2kcDssP++ereX9J8PGkO
CjZfSqav9owedK1lzYl7NZ3s96gW1UlDq3w3Gxl65aG6lYTcH0lOPHLEhDKJAVjfn7awm5QnqHNV
4tQ49NDRry23zuH5pN5oQssjSYmAXYNxDZT0O9WmqA5UsmBVv9ZCm/6EitJGO90YvRn0YWQNV/JW
7N0g8OoEck9E/7a2UWo7Zazd8iOyqEZzyfOmjEFNchPRQu907WOaN058AbEe/DbGta37kyt65dw2
ZfA6Z8i+aD6sCSv0c2gvG3n+/f4APvwmKkjXB7zL6jNRmpx4DlnaldYPdBOUX1Rjp+YiGz9qlF7G
Y6G0FkiDWqH25NpTpW2QTe/3CY91uhjsUYpsPHaX52MM5q6xrFC/Zloc2z465J37NSzc6TdXOM68
i1iQfiPI3G0WqdwBZhpKGGIrd3JwChkC9NYuuTZzJk4pTPdjCxri/HyzPBqFZ64EV/LWJZYtZzaZ
QWnRCkqvZqVEwcUM6r7aYbY8bSnYPxgIarDU6IeVLHtQy4FggnWo4YzpNXMraHRq0R3qsIm+vHs6
lOUs0FCu1PxeQ2CasoDuaETZNQkFhjboFu1Iurfo23fxn+IfrCRqx+A8AKDIuf5UIqia2DLFGMTX
ckRryE4q/bXUMdg29Gx8F/WdlPttKCpkEugFQ2lVysGjJzNGO0muwIpmrBVEsFPcynlngfFtFAnw
AHhBhXGtzIekclTSromvDFbzRtGyst6lIiq3IqB89SxCE9PhlpZQXsodfKflyhXukBVeXsTXYWzc
X7p0Ng9ZUlsnYarh6+go9YkeqbYRPh4NKnMCKrZSf3WNNacUXotkHuNrpHbKX/A5pr8yd4hukTMk
v9aGPX5K7Hzev3snvpWR+GgS+7GupqrWMJlaaiK+ieDOMahjJI9JP9//4dgT/KEOQMtpTRfxZpfq
rBmnVyeJjYMZmvFLoJlbKNsH+519TqEdoDcN3fU1GUXorWM3m15rfRyTU9uW5nw00jYKkeDON3Fs
j4ajzEeRXSrlATNZbhIHQ3HXUMbqWjdhcB0F177bYjgB6qjYCLJ3Nwv1XoIstzFYWF7p8qf8dJLL
aajarq7qa+AZY7X3QGRkH2FG2PkOELPu+Ng/VTop19wPp9Co3C3K7/1ckToBwUbxihwMkdjlDxgq
3eoRaq+vxmChuRdF39WqqnfRMG+d8ftTwEgsKHGEHjbhZDlSGDaF5hZdfR1aL3itFMU8pYPj/FJ3
rrFPheWdLWfe8p14MD1ENUzZy+Mau8MBRAOQZivuSl5wszjBfGx3tQAUONTplkzso6GkHgRlW+mQ
tjaXCzCJ8jQU7q+11k/0DoU+J7tRH9v2oCESq2zkrA+Wk9Yr6TIMKc7depMCFQjcxiPf4LoZjxp+
JDeQNtMnB/rjJ3vOtE+aXQ7/PA8qd3k6T1NiNaQcMjypnbT6hp49pAUqsVeHZ8EHUSXGQS0I1SIt
EBbA1rRPflXSucp+8QpXHQ5dnjvvjmu8JhGohbwtO5rrnzDBfTfGwVUuhRhirAMc1+fy2GoxyiO+
vCd0rjxCtSf1g6naLSdaTzrdl7gJLnMdRp+g2X2D0JpsvBgfDSJbULIozn2+dopP9bmzapwkMXbI
s2MxZd3OSONiY6Pc70tDGoJIe0duIAx8llNJCSmRbhbhddIQt5hF113LHHpnZClbNnf3QxE0qR/J
dz+PxjUG3oMeU1jGWF5zuGFiZwtRG75nKVaMM8OYbaHL7ncjzxi2Pipl0gZpfQRwER0mu3Gza5Vm
+j7PDOOasfkORijEK94Q4VFzImdfteF4GMOxOjw/DPez5cXKFQENnIBMSWW5sHkm712lRy9czJmy
L00D/IhJ2QMHG8+bttzd73cLw1G1gSjJ6oLtWQ6XQXSPO6ecr3k2meeo8ty9qRTx/2NShGhQnJLV
QhK7HKUjZxhRvZ2vYWDTOGkMRLe8LqchFNRVuFUGfLSE3LQQW6SJu31X5e9EW2aKM101tW5Plj1U
p6Jml7bWpH17/rXul487DuUqTKQByNCyX07Mi4txTl0xUA83ajTLnCSBKGQCDX8+zv2U5F1qoruO
eCQ9PBm3f7rR8a2reYXqw9UIBtWP66k8ZwgVHDtkbs/Ph3o0JZ5ovEzfCv1rSR6vneN6BkhydZQ+
P6te0R9DxdlKmeXCLEOh/Pt5ACJXCU5wfa9VQhEGNBbt6qig6pH8Mgrl0EdxEuP8OYrhSLKuvpOG
zCUj0dHkykA8eEytW4UOdjIicCvtmgLZ2CeK6+zCJnZ2Pa4w705hpVQBvAi+l2QKrXZ8k+ezOuex
djUEDd1pyPIj7txbwsfLRA9mDl+J9JUXFP+GTqIvt0U/JaFtpaq45UGvW1er6gc8bpVQ1Y9pJztB
fRvaOxPt1Bi6K1a0G4nmMlb+GB+QFi958GH0FIzl+LHl4PmpdOLGD23E3nYRr0WtIbhoyWxjzpD2
uzpU/2ucJvtzpCK8xR1e7qIf45Md4eJO1oBuyOpYoJff1Go2i1vcVxdzyMQHel/BLtcr8yzz3+cn
49FqA+rg0apxC0FJWc42r7C24YBPtyaP2otaBxXF5zqidGJO4QdXzStflqdvtP6CrTx3bUQhPzVl
EwcklJSSAiS3HDyIYc01UTHdyKPyY5um1m62XeyqEqX6pAQwtIzOwjCors3a9cOiKX/11Bbfo8Tr
W32PX/Uc+mx79a/ni7IMF2+fgISGooQE80DgXkVAVxlbHTej6ebxJY59Y7SA9UxzI914m97/xYv/
HYa/n3OLXhhvmuX0jWrQqhKm1I0SdnKMwsb2FV1vjogyaZin8OJG7GRCHdGqPw992vydOXH/2/Op
vtVZ7n4EBVV6dXCqzPWzJneMyatwErpNYS9O8+iGB12NFJ8KtIU4jhseS1OoJxR1qpcQqMLOtbJ+
54ZK5UdZbB7RCXL2Wp6bF9T3xMFt2mH//Cc+OBBEOaSW4EBK3Nhqi7YxbCwszaYb3sbzSzFO86/C
G6GaRUbThCfdTrt/n4/4cGMSfqj+ApKnB73KBJu6K7phmKbbqHgVjMsm9YdoFB/5jZ/Zq5jaVmVx
cMrA25sOoKCsUocvdWWJ6wBs148KZ4u3++CcSgofSAJ2puRuLfdKO6bKFMTRfPOEmXS+qoL88jt7
tk22JjycunHao5HlmBm4Svr1+XrIkLPeI1KIhH41G8RcS31SbO0bHXWVWw9tE+RXGTkIAeBY3dZI
g1eZF71mWeptAIEffgWuUVm4Ay9538Su58zA4HC6uU6v3tDhmWn3tbWqntJCVxGIt7gpfD2KVSwu
MxF9VcDTFJcU6UkLa4y0aX3oj+63Mhqr35+vyKM9SUZN9kIaT2Kx+hwodwdOpBI2Q8+MMUNPBOAj
DaO2wzQ34aswRNe+6/b9ES3wvaH1QhYPS2QVLLGsVgvF4vE6t1gFKSKzP8/9nG9UMR8GJRQ8ZTSW
Wdm6wIiOppIVkBNvuUZ8OmpTOIy+MpZtcvGcWv+lqCv8v1FqyNCyN3A7a2KlMfyh17UtAusKe/hj
ymD5gbcAlIDtvzr5wjKRflea+VYVU6QfWrhful+NCDXsALukR5Vi5N+hjs2675l50h29ydADP3Ha
sj9UWDb9PcZoIm4t0aPrAb4JqSRUEMibqwyh80ZDCaJuvgWjYX4rceJTfe6R+TAUJhmDBUby5vUe
vq951P+dmtVpHhTtEnshZgY95J/fZmquPi1P8e35tnwrMi9PKpg4St2w/+iwksQsw0SjiszTily9
YXOZubuE50Hl57NSUNOMRg39+6kuPieBqV/M2uQbYg6sD5chGJ1/Y8WLf7VEUXzPhWheTQzqfmm6
afyCy7wnDsokkgx6b5d91xrNfHEUXtJ+nvXB+/op8rMvJ7HKM3EyQb+7jNSbPrXZoc08Y6f3mXd5
vlbL58f/jgK1gRyT0wRacblUUxuahZEH6s0Ahp3cUi7I8eAWlZF9VOfK2JJJu9/M3PEuIE+COEWv
O+BqRCyhBsNmVmYnTX2ja4wKnkiMrxbKVceua16Hrh0/8cgrSYG0sS32DYa+v2ZiRKcXyhGM8edL
cH/YZedKIliAasLxWBuqwIGYk0A35tuEmUrpD0WRHca6x1wLC5foRXHKwdk1RpGqe2uyM+sWqVb/
r2ZG1UbGdR/r5S+RkFG0/1AoW3uSNcImeFuteqtcW/yXuZAKDqWpDDcF2t2uG12xS3WnuYhUuNDj
IEMlnZLwDJiyr2KKq30kMIB4vjx355zfJOW+ZPghJK5LzlGi9m0wdOot4/jmvhElmeU7Q2+IjQzn
7nKXA9FpRmuOSWLcsdyKrkolEHKreivHLCPTyP+hLvOb0ij/1la5t7PkaKvF8fnkVnAQ9j8NHoaF
vIQdCgn46gqr0mqYhRi1m2OP8cmuKm2mI9yV3yiqRwPPu6DGflj0zUdyXyXfT12CVuGcG3buAyjT
ttqOK6DTjx9kstiEVejL4AuWqzAZUZFrzqTeGrPz6o9KRBp11bhKP9RJEXrHnNdesvcUs7tk+Hr8
puBM5/rOqOKamZg6ypuF1sTkhr1n+Mh7m789X7EH24EUmQcLbSJ0FdY3Y1j2OktWa7eW8tUL9IX+
l8SavA3k+aOTIJ/yOkYQEF94Gy2XQevbXpQkpzdI1vZ3Gyxbc4wKZaj2wLYhQymE8PiqYuei7Ws7
xHFjxgzoz6jzJs/nYR7php8UeoVPUVt03hbc9I2JurhiJDkGqqr8N93oNT/RmXOFpvOQvia5llmH
atQm5ZOe5ID99507FoWv6cgyfCr430zF9xI8KI+BQ376UmKilB5UR5nqQ9bEcbuv01RtznWEze1v
fR1OYp9XSHB8i43EHI+6NSpoxQTuUP/rTuXcviLm5lidnwDaLP+pjcSj+QKi07LafUjrAEZhlo5G
sQ+Ldkx29jSn4m/bU4zwA2TUuL8VHWrFW1FUnpTliiCMRQFQBi6SlbvaXGUL+pZh/Oqmk+4cgeCp
383UNv4QMwDgHQ43teabreXNe9VUEuP3KZH8wMYIk3yvd1qUIwRc1sZG+JIbZfWziKgUa/iDw9Ca
z0QpOEiaOMM+0YnGj63VdX9WQR2Ee81WRu9j5AiwGYqDA+v5+UG5C2doTAHLky1xyXtbl6SQRooE
rMjotQcWUZ/rsQrdU5aLHBdFs85eVQx5XmOrRoBNQDTaKivcndM3HhcGDyBQ4IytO63ZSH0Z3Gb0
WmcevAC8lYcvukNG+HyW98vL7idF5k4HZgvDeXlO+4AjacHZerVDw8aNpvfG5hcVfPT4j5Moxrep
St3PVqKkxrvqpsTJ/+HsvHYjR5I1/EQE6M0tWU4lqb2/IaZne0gmXdIz+fTnY8+56GIVVNAAu5rF
LlahTKaJjPgNFzYQEKiRnA5UJ9bx/1E3hbQtzTrL6mc5Z/5DqwXasUYk7mg7tXYnR7qeyjU3wJ5j
pT4wZ5sxoshe+tow1M+qcdXJxPT5mOJctHt5Jq+j0NGBKk4Yql7+FrirpQXM4KGrn/W2cOi2zB7k
4FbewRZcPdnwPF3HANOBbXFVbOrHJQ5ys6+fBzuojxqYqOPkV/YnbxyDPe0JMvKXh7Xe2pf7D+Qh
5R1gu5CVwCJdfqcsnWgdxE3z3JZ54YX9UOvZ0bfKNj4oJ3Pjt+SlWf0BKVs573s38aYf9pTBXn71
egGtj6gj7yeHfsjvJPCP9TIugdUEq21qlhj1SW9MFR8Wi5JxOHiIZN8Z9Y1pRigBYPRKlUHsblPU
csxqKhyVNs8aS2pftWV7An0VnMbEMkVodEh03Vk+V4k84kOgiqmjrZqLZNmX8yxyNFwkqLLnZBYu
NmFCpvuAN+A3FPHnf17+pjeWKunJii6DkbpqqF3GGvxZz5SuN89GZjV9ZFsJPse6OQT3iIS3phEg
zOrlRiX6quQiDAXt1TUbzKHBo1g4Lz5Rr2qg8/b05PNpvkeWvDmLKzWTX8N2v0LBdNg9ZWpqnuuJ
h7wxVvoZMtByxvtCHF6exJuhVmYvrSxOz+394BWkTgtKd89THADfwNPQkrvWCZLgIe296dvL0aic
bzcicvBklT77n4VJZnn50bB3K6aKjPE59QOM3oOosYz6Lajv8skeIGFYjii++q72hAvGXwKKwb5c
guqgGmr7iqQz8pd8fDPTUZEhhszjT3tp3F+TqiI1516UJoUBO7JAyNtqpi7C14bHgpnl+ELWBhdD
kR7hY6sx7Ksg+5oa6qnpLe9NMLhG2NmaFtbVak2eB8UzdW3YuMicvG2R1NqT/I54tYxPo+xTZJri
Qj2rfGhQz3X9jGVh1U+LSr9mymhqQHTdsE+SFLerYdjxq8YDWlbfy068ceNqPkm9H6Ipi4eCbptX
pqGXdO2zjA1UEYTllx8qy2kfaf7lj/kc60esRxQnBeBapfy3Fc4Pe/6q+dmfku4gh1zJIX3o3HxO
vgpK+R9jrZh/Gk0Z5zupgvypK30viWQ6de4bTyM3/+DF2eKeJaALQWKYjsFnB+snsWsNxefhuWJ/
mqqRMkVRF6Y8BcqrccyY0jRsdYllYI1xcX5QpUvNOkxLs+CLLBWZHfNtV80zwChjCc4Zzb0Kd7HG
+9u3J4E0+TzmKAL3JWC29LmPl0J9cvXY8U54JtnxV3S3ss6NBhHQlo/0wegnMDZg48fZySG4pnNq
H4KRxPzYG0vaRXqWg/JcPD8nd+sT6F0lW6vdx5rtsqAUSu+HfkKYZG8h9faoqb78y0Q7AQPmmnRv
XFoXGpwBZyLqvR7PwakHBrPThe7XkdNW9hwGiM5gjaRPHaQPORbNqS+6tHqcg9boTw7SVvOOF0JZ
fcINp++PdT6OcgrjgtL4+8F2SRCEtPWnUkOR91hUosT+UIKANKPY15Lua1+IVvtkxfn0T2+3lvO5
4jjqysim45ZHRq13wSENcm88oshAZj2axUDx1/K7hiIcd+xhmcRY7Y0pr/N9Pw3+d9MuveYJaAXe
F610JaZhFMfy/eg0wQdZNXoeZa2KSxwn46wO7SCZiqOccjl8tvtCLd+ztFPZh6YY6h8jnmDq1DSZ
ErtKdp0berUjy/dx55V6HWbCg0/npi11NjT9eAA4IscAEhOgQZjRYCRmyouwK4oflkyrJqRZMFrI
4E+0GCJ9FMNHsAO+fR7ypPgyzUXSRSP92e6dRG7bKkIeo2ZPmHiQn6yuVNnbxFeg3JIOb8Bnp5Me
rX4vif3+3Ds4Xz8vdk2ptOs9rMXAHk/TYZ7Q8n6DhEA6fNb8Wv+HNL1Nd6nDq40NBDcL7nSj8p3V
6mP7frZU23/sgh5qaVhYhT4946TVWCEa5/YYlrxmlrNXC11GS+1QDHcb322HsBqGoKPsqZtjjlDH
zEICvam5kmIjAHl0d0CxPKLOIPz39TRbqdrj3lXQttG9sf6freVT8DkVvUx3DUxNN9J6XemU14dh
3GG4Pj1Wc5KUR5U7/vS/2Cjr4o0mCPpZOWbSHKbJKD6aoKy44DOka7oDe1uILysHojzYwh7HsDF6
TMJQgK++pipp2tDxsnR4i+O6qkJA8NPwiPBYhaAYuba244XgqHDKB9t77yqr7qMuGG0v1L3ebvaK
79aHwdK24mxD5R92hVnKer218uqf2CnqZF+49rgcFfT/8ilOejMIY2GZDbh4x5yeVWY2Gd48pU7Z
XmazE5aVaOOwTtNAh6ssdfOd47IooiwuE4ArNsaJR7ousnygCo+h4LAM9F5cNJS++GTpVuhqqVUc
NbAuwzs8zCwKvOzvIAq6oCufqsqztA+1bmbte/6QTvs2jaAznxElmNN9xQJ3T54sQA63adCbOz61
b4VLmy9fnUS6GLgKPbVTTgtK4pHX2Yqm+GRigRy6cWw6ESbgnbMrS0O1Oxb9NOy9SSj/KNXcFztN
b2T2LnYNDQkr/DpV6Je5P6FdXphdCPsG18eq75bmnTLs2gnBFCRaWDVw06OOX1afVJ/Z2UNlYIDz
yLebi9PSlhSEp0CWXxIofRmbqmGxYgDRfhmECModwieNE+pV0P1osjT/lvherO+9HqHbQ45jSvKI
b05HUToxOfOzOdAaLPhQnD6ikuwpwEFO54V5XeEDqBWjqx6Ac6cjm7uujbOq60wPe3xMvutNa4NX
dAqnP+ndPNto4QSt/qGOpYqBTNYqDbOCZk4IOcF0w7nMimU/g4ly3ud+r8QD+lT9XIXDqFkzzVb0
TMzITsWQRm6PjdtPYQ92BxYzAOXDoRU3oS9Tvz/Qg7ae6hbM7xIibEG13Z8rEKjZHC/aoZOlvfw0
hJ/Lg4sm+PexdjBBwAqQ2q+pN8McNr0dV6GGra15BD6emiHUq6rmu2HnHXbmbH9YqqUqDw5/4cfF
Neruu1wMOKORVue84Dk6ivqgF3X2NQOeUXMCLUv1LukTuRbt8qGEpj53yVEbQTlHcsqU3AtmYd1B
eaJCbZZtEGHnSq9fjf38vXVZ+ofac5osGmtjwRW4mgLzI4TToXw/2jg0t2HtlFkeVXU2aLuEgr7/
VDut9W2ZHLt4chpPvSmFSKpjBths/NJkydyd+2XMh289rid2uCSD1j0gz+hVYWbMuhe2vpN2exAo
eXGEnSay3SIbNw/pSQ7LQ1wA4vmGr4TXHjr6rVkUDw7qu5M9DtNB97vW303IV6k3jiWDz54tqvYU
S8PsPs51G7uRKZ24xY9o9bGXdWxpO40Wyfg+SSdRHHLNX7RHLpPmW2LmprEL6jzDKpkiyd+UkUS6
65hs+tvOYMSnPFma+o0pvMr7zvOPFMHqPWvaA8vShmd8K83qmPiwRKOlqxttPzt1kXMkWXXyDJSh
HPcIswjvNDiTXkT1nNjmQQidVJDmx7jAUi/HteVMryvyS6wToHRa9nK0pZkUb02rr7FMrpKxewi6
VhnnYElBM02VMcaRYunTZFBN3h0o11fuTjeo9eIzspC+NMJMvsw+y+K8IgLdUE+prO0xRSzUI+aY
Y3uYjXKxwyGv0/xDbFnZc196hozceBQcG7GlCnwFjaFmcqYmPpnt2o/j1rPSnVmiY7iffa96N2VL
Uh4yezHLo22QhB2SIaiHs2zIbjFwSRvtIyaBFti8rku1PMyAwZLo1UYaxAtw4LRQf6FNJ4Is7Ast
UYi95gBoRQG6LqxyeA8HDfkwTi8fw+jI61GB2M1GrGlf7CVOfiYCju5HLW3ar0Zs5Gmy0x01dyc3
6EXw6KRZrc7ZlBnfWs2esCnEp4SktHPj+UASLtXboLRrfntVtR96sw6ChwRmTxWS4HVyDzLQrQ4y
Rs0pzCynCLi45PDFoe53NkTsiod4mfps3zIj+XEuWPkhcsPthKarU/5tTDpaeFj8zfapHhbts04C
5oUsXWfeDQvw72h2haU9a7MOk89qarCoyDnGh0LXLBXNZepUOym1qg+LouUYMGcPNsGSOJOxTzmO
g7NpdFg21XE5VA8u674PF6NFL7e08vKdZirXJwEj/X2eLKOxdhibLCp0c5Rb+FnDlBw72JORQnjf
OycU7u1Q0wrzownMTZxsmVdeqClOn0e5KDcIbdnm6zYhET7ypYZ4R1lnNB7rMrbVY790iDbOvpXi
7uA0M+sMEDtLBjEgTqJubsozyncS3TZv6utI4DavQtDa0698Mb0Jvp+dJoeYRvsSujOKPoe8KaFS
TGPdpO/ZC2I8NkNKUyjPG8qrNPeW+qkykrk4lvTwuZkyfP/yaEj68b2VGbn4GTfLOOyMThPpHJWy
ad7VSd78UKkA3Rm6GZreHARW7z/CVYIxRxFVw92ct6SID5PdrY/Dulv0lHtcjdmbXMf166BPtErP
yuTRdaQWEsRvAxIq6xDMepDscsSeujkEPxa3z3Nm1eRegEvEXleanp76GiUMNwysxLN2jpkt6fNY
d02zE2UPf80VM4kq/3XZvdHbqrCOpHDF+EjOCCnIrkpclV2zp5ErvMX+aOfNRIVSTM28NwUpyrca
DXFb0RvQ3OCXoLvWP1tZ6ujJbhqKDFSVXiYODz2RaHMbgqqQA83IEqJpaLjZmP9tzjRB3r/8Rr8s
q6yF4hUDDV3lN44RIdbLF7pjSuWkiaUDn/HdPTbAGHpKNdwpFN2MQocRC+WVwLEldaaZgU9f4utn
L48HnvfOsnZh7xkxbnrw/w4G02lqzADIqEdtBqOWBQO4cdbPi9cm8wFMq539MxelWZFHmz1fDPql
/a7X1NhEbetgkDdq+P3t4aNSqC/0oUlPspKDf0pyB1HG1IlTrga9bDoH04ay8L8YqsrLvT4GLv+H
sVq8nehS2Cg8S4J7Fb1b04biEgUvFA4p12xqXmI22xY6CKdlKeYv1LrGx1Wc9x569rIq9HvabOyc
DKr3LAcgb5drIIGYUvRqUGcv1qrDmjSiGZH7kZU091iqN0OtZAUUUGkQbGtdfJY4I9sFTG3XCMnK
CeV5LCdxlG+7d69e2VSBWWurhgNinpvJ48LOPAow6qx30ogUNSU6yH5yZ2XfGBDQJnjEtHlAq233
T1aA0ulGNZ/7moaLanErywCfRDVPv48vD+g6FBZBmNXS81j7XVvdP8fWgqEWcXMGDmy+KQrd+CEo
VTySyWl3WqG3QgE3o1G1wmA5IC5XRKB4EXiz1Z47qDonBxRE1I/OcDSkf+f8uezlrGsPrzc6usQC
iwpt4DJSj+iLKYa2OZsmumphnpQaWMx21JoQCcK6PIyzkdYHurYieFV1/ndoqApYKtAnoBm/BYHW
fU1KyZY/N7UyHhAn7PedZniHMkML4uVPd1kH/TcUkjq/2YcAq7eGAFzhGsgNtz23lVaeOuqwp96o
qqgcyjEaB929gy2+PjgQmaDKC+OD6qu5XZWwux1ejnZ5TqegfED41d4n2vjp5UFdLxKC8M0QFgFU
A/L+8tNNOdDTplrKc6X09DsFJW+naNI+8Mmn/etD0fwGoEI0PJo3exnx00yHT1WeQW4NUVrwti1a
+qkVVYP/EAqkKLVxmGuA8DajylcT2SmeyvPgOr+spTVPSMonu0T291DI14sCAgYwKJqKCOdcOW8G
yqyLxc6a80RB/Gfp2VV9FqY7qINudCI9Q3IznDvH1a2YLHje26vcEiiHy2+G6p0thePIc7Kkwyds
VjuyG4sXgpDZjwrltTvxbqyRlQ1EN3gV3gQddxkvcWpdBwMnz3NgF1oIlN5bQrvRmxy2lS7/eXmZ
3BgdQGWoovyLJviW1zLOk2WDFWrPstDKI9SnImx840s8aw/zMsvDy9FujM2kj8LpxcCuRfDcbLKl
haPpGXRkw4tkAASzt2XRJicy+d64E+7GnrYhFrOrWTXXbln+0C2BLDKEpfxi/qQnFHwm2VZ3Lpkb
U4gaDk1reuv8cwvAn5SNR1sPsDCFjHEg71yLptI59giYPlDRSF59SwMwJRUg/eR0vJIUsqsMRuiQ
jGeUhSAaWI6Cd5J0d+6zG3OHXidtqBWcuUIcL5ehN1W1ZeLQcJ7FSPWfnPpBIFBxenlBXN9loPn4
7RxQax61FeASiAOYmZaPZw0Jyy/6osadveTusY+9ekfNsXvWlGW89qhnTawwOaaRI8TYdn0rPRM0
HBja1BrWx8y00ndt431/eWRX80cQOAqAsOiJomlrXc5fovysr1JtPCdq8k9KiDKq8lTeOSxuRYH7
Rr4LexCs5gaMV5oQIjRy87Of18WuL6m82wHF9pfHcrVt102ESSoaPjAbkNm4HAtWet5QYymKUo/y
3tKzq46x14i3U1Umr/82cCBX5CnClayLTSiRakNT5u101iatM896UPbzLlWpmu60/m/MHO8dKN18
fzAxWypwb2sTX76azmwz+6OnjTRdtOHVmlw45qy63WRLvBWgX17OHHLGTdpTNT47c6L6qJmH4aF3
XeceOPZqNJxu3Iu/YV3wY4LNahsGoJ9cJfM5Y23veDzCSEtle+c8vVoHROGUg/6I6xtY081oMDIJ
xp72z9lQRRYtU0cFbAyKvezv+hrfDMUmJWm3Gc42pxCJNShlFPrZxTu0DEs/Hkly+UAkvCnEy/3L
K/wS/kK26SCkDXyBn6S3cJ0vv9O81HiwZYwMiUNx0LtB+zFOg/2pL7OUvqLuvzc9Y95ZVvyrje3X
obv/jb568ADYhPh5xQGGi1nN6FHp5ywFq+7WXvCY6FUWZVbW3Lk8rg5cBuqApeVGhFkNcfFyoMJ1
xOAhDXzWYQNHqhreTr6918x82ntADCjJa689ouCc8M5b017qVmRglxGpGZUWoAmmth3mhs6T8Tca
/XehntcLhrIYeCFrNTwGcLZdm8oSgm2gnzVLIjM4euzsGq0CQ3rdnUvrRihgJ7z8EWnjH1swvsAm
KR+GwjjrVRX/mvp52lfSqyNLDvodHNiNUDySwZ5wxq+atJvPFVTjopV+G5/juc6aMNNnZ6/jVhPG
NA/uUViuDxFIQis2dFXWQNdmk3lOVcrxH4iYh7mW/eNSkzzThByOL2+16yjc9+xpn1cWzNktFb0t
cDMAdeGd82yq9oM083CJ2/pOlOt17vGJkCyAWcIqd9ak7Q8cmY/kZBrr1Le1JqN/By2vD90p9/fg
krOHeJjmiILBq6nbDi87iKnkMms6vUWvVUnS5wj8eWdLWlPI6gG7Z0t1Z2xXCSf3CMoPawDA15xd
l2MbbSPtJ5gQZ6sBteZaVJRFil5CYmnek59Y9Wvv5JVdj0LrKoLIY2HrZZeu2iNkBd2j1WTN2pqv
cSSLi68vr4urpc79uMqUwmTmjkG9/XJUcVxNmiNSouRJ/KNXdhUGZTs9zcMy3ZnAyyXIfuLoQ5WM
N9ZqNX8lmIfESKxPhjEcpD+XhEFBz1pJLGC/XzOmfwORQoP5gy3BvzdfaqpiXgfLNB5aiE6HZB7R
/xmb7CmrKYL+l1C8QjwQf2tmezl9wLNTyCFqPEy9BRTL6t7WRj9+GJZ76qm3Jo8bEnlXAHhA4tad
98fOSjoYcHnnM6Ye5v4UQPAslXXP4WytGfyBR/39iX4TfUieeZtu7XdSaZl5UBKl6+3kMZlt56Bl
VhchBOdGBVJD791amx97fbjzmrvMBH5/Mt7DXFQsDyQBt8uwqdF+N2e0dxLD0o5OP6Ykhr3Uj7o7
tzshGv2ETqBxSLjJYbvYyZ131+U2+P/4HIvrUYzs6LYO1QRDJpaF+H0F/EGf8jzqskqdy0qKh5eX
zJbEsk4y9V5A9xZbDrrypnAjNZBUWSGng6qwJwOZQWOwasejZSfdzk1ACQzGoh5nEYDq8itvnxml
tlM+KHjHmOvTABDtUC259+nlP+zGEsMwggLjqm2zvgsvl1iat2gjj4I56CtjvyQ+bK+xiu/smC2p
6PfwOdC404Dacepswhhp7uZ+RUPeblEAq5B6emNjFBOJpQOHMVl5mBSde5ydDvhCJ9t9EpiC7nPb
f3h5vJcH+r/fnNOBihZyVqsC0uV451zru6SspoMXp25YBL722CCTji5f3B/o0r/OPObfeK6BpxCc
cU6nK3IQJsP5RMH64GYCdbIE8Q1QKjIaguqeJ9P1cl515Un+KMHDEdrmFN2yGNpsWAzNmZa3FsTr
zyCy8r0IzG4IX57G27EQF1nB/8jPbE5bgDqK1qg/HYQN3LnpsHsKUV6ST4nXj59fjrVlSLJ4GBiy
IqRlayV+W1+dEH4xkgKZcLdbYvlYjG0yvFF6Z0yHNPV666vKffedDo4/C50JeVGnMpwmSqAlyMgC
RMSTycxr8pQ7s3C9eRCQIzEwUHfktt42ImxUoKSlvOkAtCx/7xfFuE+D4HXGV+sSIgrKMasoBut2
G6WwS63tA6KA9hnOlrtynfWgv7NFb46FIgDqtSuedmtGnHvJ6CKkOx8WFfxT2UMBRHMWd7IB43r7
cWfyClsdbsl7t4zGljtFakAbD8EkBgl+NU4bgKX4WYez1QVahOctYvt1N/nAN/U4L4+FtJL2GGMo
2j0aSpnlbtDT3H5HLtqoKO+1rAVsTAk+VMbY3ast3VjokLlXdeHfyvzbNHNcFjNtJbZ+5ex/BXpl
7u10+o5U43Sn8HNj/klaIPGgpUMKuO1XWMhuF7YPyCSZay2UZZdHZTzfi3Jj/knTKXnDpYb5saWu
TkYzu10OfHta90m7IOunl49WgoG901t3NHfX9OQysWAdrZKMJLRARre+EEk5k5BLVx1KrSgjb/DN
KkSjYNk7jhKPuekkh7wbs+8vHxe/39WXYXlX8R7BN4rWxRXPaxRB3g908Q9NX8f/xKnTd0fbFqMI
66Axgu9cPhAJNYCuj3U2AV0W3pgbh6AzsmCfwZz8nxaYyo6GAtxe1CHfGr8RreeDxMCNu98b3eKC
DjXSQfvlDyYkaT0tvvRLk/dnuxZJeyqdaor3jV76j2apCSSfWs2qj1lsul8gVmtdOE9Tar4tpVxA
tuGhlx0Q93DkyRyUW30sYzm55wGwUWLsrTkvf+l4p8bHuLSkZHc4mWrv7Mzr5eejAreyrNaGKgnV
5b0ozGV08UOwUOteqlO6lE3EY/h1kqrrUcZDAAYvikI8eiFeXUZJ7VzMnqm8g1Hq+Zt67I1zraNf
9PIKuE5oSZrhF0KGXWXE7HWsf6TNfdMahdd73qHWZPnOLmftMAEUe5PmqEqC9k6/x6h37+xxHO48
Qm5EhhVHGZLX9vqu2lRGahyuan90/YNtjCd3trNQSeun0yHLnFdv5hjodRy/siIJmRHe0Soeyxvf
pbZvbyqSRuWbc+W2zmEqWhDCcIAOWWPco61tT0KigMLgfa+v9Tv4MpezmnB0JfQ5nYOBF3qoJZn/
sx9K6NeZk77qFfx7QDZnFOym3z/czbtHybYWI/WXgw4DIMKdeIQa6y8/Xl4m27OQAVHsocROCgO2
f5svJUNltRaUtYPoWgeSx7K0n+J6yqew6ebgL99BvOfOIX9jDl3YWziIUSuhqLX5UlOB1QN6CS4J
A6C3IWvFAXSV2gNwuSeXdiuUydGLOJBBgraVhRndqjU8RSiUh4ZQLOYYQSJJwlQs91Qkb03kuvTw
Q17debY5tZMsoHeW3j2kqL8gAZWbPxIJGaQH2vxuWmrvzizeiEcPnBMEAyV8sbfAo6UqHGmsWIjc
nhJUycD8u0aujni5dzvwccZ/iEfiRVOatJoi5Pr3/HGemNNsFDHQsUMjMu+JKHDAykUeXW9Q+xLo
/KeXF+aNT4fuhkkXw6XwxBq9jGcLl5R9jce7tfpaw3p56IxKfW99Ke4clVfvUjaBR/GMNwPpGCCX
zVYz8OMe+wb8qDeP7Tc5yLiuwgI8d/9t8GXhf+htv3WA98a1eUqNDidIiW/G9OAYiXqsuTLGSOpF
qgPYFHa71k3b+s4fub2bqIPxQmUN0RhbiY+b89ymcCQbW/MOmbMUO3tQ/a6cul8vT/qtILSn4ACT
IPGM2lyAwDhpkSUdR7cIxh12CFqo3P5erWX9LX/mJutQ1loLZkRrwXQbRSWyEOVoBYdCTd3DVHRa
lKeDDhB8GN+pOk4e7MWDCjGYyUdvNLr9awfJnUhtinbEqt6+ZTzmQkIYG0RyFBNv0DyxjIMr858v
B7mxplid681L84PzZ3v/yqXw6zqYk2OmqTXXQXg8CQu6ndmuHZbgLyNudfs4Tn1gfIjtRY8Fz2EU
rHaYv1TQKGqE9mDJiaB/mhtz+OUNFqINL/+R15+bvtqqmwoOE6mb7ZmlZWksBjtJj908uUdLlM5x
aEt5R6rsZhRmAtl69iplycud3CDfYGULPM+0z5pI74qUUnhav/qrMha6hGQc8NcpD19GoYGv0Aaq
U8T4avhGs6iiibrhf5ix1Y2SFhO9CR6ll1FKRG0lPnDpsaQgzo/Gj2arr+50Ya5mjFoJatzw/QHl
8J/X//2Ps3acgzix65YoRpDtO/C/kcj7e3L4t6KAJ0WTA4zY2sa6jOJbcSqF0FJoWW6M7Wug/Wh6
Vf/18hr7fTBd7HYGQId4BXVw4dMJvAyzaJY7IxUkjvpYuv8swewsn00vlU5IwpG8a+KgaM/aqC36
k5C2/wu+W+dOZCIe5Jeih4Ww62eQlD+Bsvto2AdG/lEKG270WHrjc5LMS39GHmdCf8dZnPQ4orua
RUpC2Ah1q8qMUNeT4X3nDzifvDy4q0uKsSGXsPp0OKvSxWZpr5VJN+bJxNga3IFtu35Ewnw5Qz66
Z5FwKxQtd31Fx6w6/5v1refCkMhAZUengPoky16GGW2UEArIPe3hdRFvvhiV4BVAQGmdO3iz/Crh
wc/sAoxzmvLUp7zznNH5yXH8QVXuu8Fy7pyVN4b2u/aKNiQ7mDvmcoVoGCpL3+7E0RGIa8EMWXA8
Rr1obdseXv5gN9Y8CecK/CH3JAvdhBIBlBSRN+Ioc7M4BjqUEye3qvf/IQqaMibpxPoI2rwSWtvm
RWz24qitpDKrKqudZ3TxncV3cyyrBhcdOeoK22YPKopq1ATlqYzX3x6e6RQJFxP1l8eyfc3R4l5b
E2RivFgpi21OPAc/4SbLDHEcPY6hxq7sx7YoDeS8ba3rQ9Ppxl/KcIoH6BXt95dj3xohcak8UatB
iHdzdNTllOReS2xeP3BNJlPttLpx73RAbkahAbIWaOhlbZXt62aqG13zBCTx1NnVKX4Ay9I1r705
1g4+XQZqW2Qd1NEuF3lRWMkylro45qWjR97iwVlY9OC1tyBZLG0kiCAUi0myNmd63g79aKRFfjQX
LT0F5cALvCs+v/xZ1mnfnA8c5GDNABUjRrYNMmW2paC5FMd+5TE1C9WY3nJKFYIKyg6ebI3/vRzw
+oCgKuOu6NTVqQjQ0eXceeUYQwiheOSk/fh2GZS1k5po/ufmxZ2j6GpoJEEUTADR0WrET3JdK3/c
vBPWgpPemvnRmLVOf7SnwUC5Ikln92Sb9Iuf5mqEZ/Ly8G4FpYFAfkRL5lqXMhl0VPhTDiW/Sead
0qfp6Ped+77psT8Ie77C3y8HvJpPRgkakWQJfPH6ZL0cpVUXXgztXhyL2ZTBPk6RlujRrfWPPbKP
4s4Jcmt45L+sR+4uDpDN1yORTTJPV0TD5TSEzNx/lsgE/OSItp5jzW3uWfHeDLh2ijl8yW23vYLe
hb2S4LB6LNsZqR0kPN5rwND/goJn/jCSsryT4N6KBy2CVzhNg1Xa63I6eyrI+QIe6FgpJZrInbXR
2vV9Ik7l5MXv52YqHl77ASkN8bYgE2VDMM7LiElcFBp01vIYVwtd4Zh2Yu5n2VtNqfrwcqjrwREq
YC6Rv6ZUvm2Mdwk0rmK2qqPHh4KCocsvMNxpW+RjElcnQ0n52jIstIiABxrdLkpfsD62o6PylNll
D+hzUAm1k+AzcLnuzke73gOU5UEDISjJsUzecTmFud+a8Avd6jgbPKhDTcbZOwRNmk+LnSz/vDyH
VzcMAwKjA/+IQ9NjeJexIAU1hcrK+khjx47anMN71zaBds876Lf84cXJvAZaYdrgtFmN25mztXQ0
WX3ymASF+Di5WddF8eJn84l0GCdYNQV5WPtZ050rP+uSNxx1yWfpZejKAx1t3g5ubg0/R1dQn42L
xLFCW4fKFNaF48RvpajgaRVpO38BlePUEcYN6D9AyVusswLZ7YZZMrbOfmgM40ftD0MKJdhxZgRp
PHuqX1tJXxcKjz4I9OR0dHI23zColkUVnV8eNdQRojGPjWcpsuXzy1/vKgPaRFl3yB93AlAn06xy
q+TrBWJHFuRHdTmYh7Es872PdSrzmspPaD8Xx5cjrwfH9nNyUIMagiW3lhEuI0ugFF1SrOjnSstO
CGvO+9gcmsiYpfsBLzEUYIwk++TjE/KcjAbL+D/EhzBHAuigHrb12pJ2MmkY01fHqkvR1sRJ+Qdk
9JUMrBVvZGemkZPb6rnXxuBLxrX/2mcwRX14NVwciM1Qmt5cHAMIEndBtOQ4x7n/4Frj8nbISTNe
HuSGkkqhnTCwRChuQXIA2b75vl1Q0IAryC5QF5T9g74UvRNmmeqsBxqtcqV9m9r4dzpYWhLqNRqf
D7xKG+MszQ5dvNqYfBimmpvKqALmz8/U7upIIhjlhZ3nzXKlQ6HJMBU2bif/x9l57MaNtGv4iggw
hy3ZVLeCZUmO4w3hyGIqFnO4+vPQZ2OxBTX0bwYzY8xUV7HCF97QBXJxr/HZlfntYBWte2G7bpv+
+abZXlnedW438vp9D5UV8iUKHopK8FiHS1l6UakNH7GiW+PXV+78adiK3dt9xoVjoov2fHu2xdTi
mwCUcrRXxwiDbNHuamnLY6MShbSXUa4XvtVLc0MtgyoCNXbC6d1FiqkQCj5YbhyXOi3jNc8+Bkg8
RoEpLuEtzq9sQlxeWGrP0KEtb5cozlCmBpK3+phixBOPk61f6Wq8hFU+v1ooIhEbAQDz2X37dpK5
Kn8dhKWOfZD8x0s/RvZoxNyjOhrurRmZtfawNPaF6OGF77ZtdY+aBY+ruY+Pii5VasIQ/rjaS3a0
c3OJ2masI3ut0nhcLfX59X3ywlo+G293jaGcIAAPT+pYeJ1+vVqjEY7ktRei6Bf2hkPCQ2TLS7DR
y5/vxgGFviyfls36CWGoQ9eWiOT0tW4dsHDxLtzMLywhHVwuJeyWIWPt5WNrIeveqmp1rGsL1No8
/Zmt9HMm5e+1T368efm4/GlecRVC99vHz7iBa0khibKk0tsorbX6UNnBpdjh/CNBlKM2ssHgfHb3
Lj+VEPF9NHqGY7mp+HRz1Wth4o71W+FCrBcRowNgFNgU0cp2JP55TcccaSVPMc5odkbYuKtxctPS
Ory+ZuebgYrIX2Avlkyc4e3P/xmlE4nb+3Ltj5m5mClK3TybCK2ZuX1018q/pPt8vh1o/G7VK/Ye
7ao9oqQf2nzobERTEROWVei3fidPxAxldo9KRlE/qM5o38a43d6trblPC4x5IoO572Noule6naEv
VIldefCxmojK1TKofaNg9dbl3LBdm+c37WgKkLsMh/6Z0htD049JP06RSLLsoCq/u+4hZF0wkDjb
hwRzVLzpM9GdgYyz24cFm13OVMWPadvMhz5tmqsNM3lhQn8hS89eSf73pDMgJBAqBoWxfdF/Nkhr
JAMiYs16tCaJBo7LBX80ZJp1kUDkBXMh3Cq+LlhB9NBiAguDHfS8pHWyCvCr6YVfcz5nGiPENyQ9
NC5o6z7/MXbVTJo1pPYxGFYZJb2nHyffutSh/kv+ej7njfrDKQdQwLW/197wFlG7OvCt41g5xRp3
vZe297m9ZvJAj0rzw8wViIkNUz5rt+BBA5twXhloVVJ0W8n4ZmMwPulZK139uC5eM8IN6RftSz/o
0OV9irb2B+kCUogxlJuCW4GUlH5TNuDrVVN3SIjZddqvh8IzG/NbkK3e5xa0KAqV7VAqxEJXo1pu
KaDLe6eSsv9c+TkE4dGdlAqVdDsvVko1xgmtxFq7HfTcQD5xVO5wX6G0JsOmHvMUqTO7GA9rI0z1
q666/rNVdnYXjqkjWjSeOuTU/EaDMa4UtmVmFNAIvFmypUcnnfId3kWerfyT7y1J+bimoncJ85PF
jROjTfpPA2583oFMKpvedZst0RWEmlLEq+P1LWp1ZR4ckOnRVko58zKdRtvEVy8phfnJCtZV59T0
wvnWGJ72R9VAur9W6HdW3xMrKbFT8NschZlkkMmv1w/x+S7buG1E8wQaf9nDz3fZrIy5y2kDHtHc
Uwe3N9IoKKdL+ubb+dxvMpuGPU+WhxL+fpO1iJAKbgr3uExC/c4qV97lraviQajybhWWEReyyePX
p3Z23W9EaBCD24VBIL/XLEGZdNFUbdPDxIX4NLm1cawgqEbjguL+60O9uIqE14ROMNrOqsXCtkcY
AhwidHjGOwm0Dc9jXf8fJrS15YCtgM9BUuT5t1pUKZqsSNxjMCIUNs5uGVcg9a9kt4xPb5/QRh2C
DYivOMjL50PNRd8ZSvru0cu78r7BP/omcQL11mvdJ3yhnkoLi+KqtUfWNqiXD1o9acexLE2oFVpy
AOpnvHXZKPpBsYZjs6E7z+piwl9hcUyGd+z92vtCSzM5ZI0TXM12kxxfX7azLcdQbAOkjIjM6E/s
HhB97Hgog9rnnZqSH2ZSLTmuuEZ2U/RIOFzYdOeDwSljajTqKfmBTX7+jXy1VrhGaMERScH1OLqa
/xM/9joSfW1dimXONjjICMp4W7Wdgh857/Ox0N7V3C5zgyO7X4FI7qgk1U1wCQX98jBAl3iNYJPv
9aaU8nPAp1ZwrKoJvq2bo82IXuybNwST4foF07mRDPc8ZVybuI+NJDhOdq+DCCA0OuRjPxxU0bTj
ha/0wpS4V6mTsr2BO+xPEsykTKewzZREg0o45OuoNotLz/iLowB0oGEQoKO1b2FiK4YiUJ0mx7G2
EZNOa5n+pDa79m/Np+iC0AXewIf0ts/Cy3J2m2GpcveY5JmNqQgcFWn3/WnWC/sCRvp8e28lLuBX
1F/Yd3tvWJ2QCsNjOzh2bT7FxNlLZGSoUgb60L75G7ksGoYKQIAgqO+HgqaLFFTaBUfV9UGoj3YQ
Ifx/CZy3nZFnjyDhHKxnQOybfgyYuednqPH8AYUHmRyhPlvqriwKDXHGrvb19wpZfFD69ibIqOyl
+77abpHHq2dqlxov58tKYAs7mQtxQ3buLWmdpdYsI5+Doz5z3apssKMEtClK3heZ+uebknSYYt1G
bySt26tPSEfmBfKvwdGoOr2PxVTo1fWM/Oul5/eFOSFNxkDk3jBE95lW0jpp6+l1cnSGCjV5n2oT
pjj0A13scd56w7vc7eQJNFOpMe9xzB0XO7q2unY06xXdsMb8b9IBdFZgst4+0lZ6JL3fmpuwW55v
l6IsWgd0X3rqhrK/MgLlxQ0CkldTrr05aeRagi/MiWY8P3C29f0n7xmTsZGDYaanwu7+K3xwvnO3
aPH2X114IF/YEltNi4SR4WCP7N4soaH3a2VLekrttotaZx0iO5jS+PWPdJZ588sIXsAREnQCjtw9
w/mckY5NRnpSdX2lAcQLA+H+qvuRpEW+Tf2EjJtmEZD6bfngop55GTmW7KFyDOIkkgF9ULrFT/4w
BxfK3n/38PPbY2sFA8FxaCqSru2+kWaKztHqVjvammVXUzgGc1a8X3S3xu8AKXEtHPJ2RIl8WvMm
rN1cf8rbYJBh0fmUrgHQyPJYC1zLIr1PevV9KKVnAJ8VfnIheDw7jjwQRCSE3RsaDm2b59vJmFKU
o5A/PyEo9kXJnAxKVv/Jyp0vvEZnu4mF506l/gBzlNrO7jsn9Qj/q1DyNAfoqHp158ZBb9UXDuLZ
btpGgVFPO4mdS8vz+XRQC14l4vHyZE1mO0dIO9QIw45CR2I7WcfyZuVHXnIOP19DQiBeWgDxvE0I
wj0fdHBVSXsi88mY0AmK3GCiZmkk7ryiENynl0RVzmioNMy41fBo2SDxlI92j1MwGxg5uKsHH6ha
32XVnN606Nb/wZrK82OIdtkQBuh6y1NeS+GdgiCrp8jSNIGJbgO55/T6ET57LHmcSNm4+QgDEe7Y
BZxVkiHID9DkuGTJ935Zj6bUbpw0/S+di7usdb9YjYfD46Uu83kJiHG5MwjiYeJsre3n6+53lgzq
NA1YB2UYoZFKK/RxzYuGDte8ahDBrRF02W1Zm/OjMWjm18SunI+vT/4sXd5+BO0tsGgAhIBjPv8R
oh5te055o/0OL5sr6iJ+GwdVZTmnCiF1FNNF3T0UooIL9frI5yeKUhOFIIsLbdOC2Z2oFS4hLKQl
OBZGo3AtVN5Cz3d1xv9lHC5LEmbEKtBl2c/QrZGP7AO47a33Iy3W4VHHMuJCCPnSbIgJKBkS19EX
3d2Z9Eczo2NvHWvleXc04utr6krL4e1rRpFhM6wiyDnT9yRQLX0zJTdaQT6hriwLYzrUxjxd6rye
3wlkepvDtk1zAWGq3baYnZTmwkyQT9acRWDk1G3gDegcI/Adv31O5Hmb8hoFG6Kq59/HDgptyMoi
oTvTZl9dOJdHp6jNq/9hFCRsWD2EQCm7Ph9Fdm0iHUckR2vEtR0HQ/00aPklI/Dz+5tl+2eU3bIp
8D4dCVFynLxMvperU98ogXx8n2nmO/rs3oW1e+n0AlLZIHcbtX1vc+cDWpupBhFhG+5w7a7+96IZ
5wi0Clz65Savwcm8eR03xZeNu/C3jLK7tOAAoENhVMkxFUt39PU2x9w1WB9fH+WF7QfbhIFcugvU
8XZ7omwS5GBylRy1BG8E7r/gNFVCj9kdzgX05YtD0RCiWEOrhmv++caY+omwwRq2VMn5tMiZyrKX
t8Q8srzwzrxwRaC+AK55Qy5C8tltQZxc6Gzg3XGcO70NB1OzYt0enLdvdCQetvAQIg336+41x4DQ
XdJcasegHBo3Stw0ubOtjSH05k+0qVoSJHKzIgK8mw1P/CQDKdITEIzqvZZX022uqSBahk5+e32o
F04VTRLIXxspFiL4fs+VamVBe3EacJa/7ZPFx+ZF65780u2/OV7bXqoVbsf0WQCMTgj147/z2wro
uwFb3kkkSQtxMkpzVuHUWD5a+K2wIcu7WvuTaDbxr+rJEfITPlBeGyKE0LW/Bm9oZUxnW2/yUCVd
9R4uiDU9DIh+oAQGc8AJZVtPMpKe16fh6qvR/jG6Q/I90WbR42VVz9TXkM5Thw4ziDzUi9X1f7iN
l2wsaEMX98lkcsEYqhv6Y9qX2s8AaQKfh62V9ZXR9SKI86LTYfSnkGvgvY62HhbTpBWR1c/8gsma
uiFKpzT/KhEPl4cl0LPy6GslMO7Xv9wLWx6sMRgaiJYbEWn783+yvRZorj27FkjgSdRPSKDmV9B0
/odXcQvNAQmRJRI077biMHo1SL0FXfZaODHVlSpqVooc/8Nc/hlld7dDn3ItUldxSoz8uz0M8wG/
rvbCA//CbUQhAzkj4BFUGOztKPyzYMhNtoLiPlu9GDE89+l6uXOFaUS9vlU9hGLkBsOldctlTp1o
N1QrjcWuyjI7IeRennKHHGNUuXHcGncXlu58VvTAifS2v1A92yeUEpRLmblmdspFmsUe8i9xMgfz
lbWCa379K700FKERZX4EXzaNi+cLWEL+xhQR3VbEYq1objwnDlLPeextO7twA55vbjrENHE3HMsm
tLwbKsf0xmocULaC7mHIC92ExhBcQtS/OCE4tvD2KZrQ/X4+oabHxc3K4JwmMqNjmAdDZC7ZF4SS
LvHmz0faahlIxW6SWrTad48uzNQCKUG9PjXehB0YaBAUPIU0phHbiUC/lFHvh+P7bO87dBu6+gSA
u/NEk7uQbhkkx8pfUB7xzdIsTllapia36SDWC+Wgfai0DQf/jxSXtglMsN3XcpTZ6F5LNQ1FCNBN
VaZujdEqDx0mScfWh27a6aV+IY7Zv1x/B+Uw/11XwGq7M6ZRq9uskLVjtxjig+aNXbw4rX2NYM34
jij3kn7MNol/Hy7G+0sk2YpENlPd3YQJ4gorRHCN5iAOfqPqfkvT+Fx27cPklyhaGOqqyqdruyou
JFkvfExyn61IuQH/zuQ+kgaoQlqv6QmD8zLAtSGtnhYA2108YVp36Sp+YVk33BPRvAFCE8Po3ZkY
7ASbRSs9GemUA1WQRPRZhwlPWsxX0xgs84ULbH/Ut3UF+MS+ARdyrhruekJorWTAtPExf/RbhTZ5
lV+4/F8e5a8UJaVEMonn0/L9RlaIoKcnexFpZBt6e7D19K1sD+byF9bKdGAMUIR5Pophkdc5UmQn
t0oc+Hu2bG9bUad3wnUqN8TVxHn76qG6RTwKDXnDfuw+l744tNztjhH7vnrfG9hbFZlxSUTthS24
tTyo/sPopkS/W70yC2Z/QaP+pJVFjQdr6twvmmkeTTwk49cfmRfuEhqUpJLclXQ39gRFrQVyWxQ6
71mjmichAGsoLsjYEm1ShkvnwGN2GucCY+D8cPPlUFqgLboFwvvD7SxrYNb6mp8WX68xsetHc7y1
U8fIriaUw7ubyR3Knz0urioujHbwDpgLupd8Ks43KVsGiL9N0M/22eP0pkxzjV5Uxal3svrDhEHZ
h2Ho1dPrK/z//dfnVxnFmgCoCOdA3+rez7fpYM6W3VgkmsWMydf96pRjchVomRo/KkOXvzVKCtpt
39T59Zy0ZnBqHCXX63yFzkkm0qdWrPWA8e+mzvaax2pYzBJjy2DTfctct3VjUaQiOG7DqHjJs6kk
KBmDn2ONjG5kSoU9PcQJvzmaXdvaGChujlh1kTbyq5702A+niPW4HxJn4k4AAt94h34F9HmNmfbY
3mFFi/xvMqxCPKF85BY/UpmoPEwH29CqcKw0s7s1rdUT6CAlwAXQJPCXY975Wv8BtoOBw1SjY/CE
n0uvf0vMdFni1pyWLhZV5pUgdVDViQo4EY9jYGSwL01tQJgSzA9JS57Uticoxs+DCUtSpcYSirKd
spOsvcb/nafKGg+zMFrjDpmA1Yk65Y7yMFWW6N4tg7voR3zcKv1R+DheHCQGWdOtkHpQHgv2n3cY
ZY3UR6A5lfWxcIM6wPA1t+2IKnkqwqnH8mYIuxxDgPtNiki/c4C2I1QRmEsRofAifyB2Xg3vi1H5
ZjjNeu1EvWzV79mjCH5jrNpSPba+j74HDRacPTSF7cYhyGdYaZULG+AwF/Pqxb2fZ+xHO+nku0ar
vOFK01zNPBFjTtWHJaWmfp3gMlhet2vhTIdpEw75MKNiat4B0iqxgeqKwvgPATRvgtsM8GW5ZxQU
unTg3e1PjX6M+x1h54RreUyljJFXwW3OyfHniBfUs/HGw8VdN1OQxcYw3eOWCOZIoXIhHghyUqxq
Wi4iQVfecfMHo18sHbE+t0foo1sWiKwl2Mn+MHVG573LF8DDkFhSZR5IRYvpoXTqNPgNqTINHptG
GeoxsMaxxHJ1tAo3XCutq06Fq9nez064fYPNn9W3v1rNqa0lTCox48KnLEOrP/ReH/ABfNVP803d
D1Z3g0XxYty1UB3qY6kFWRonasAY97rgVTc/w8E0zV8TxnLevduluoUBlmEOn2aT2t1Vq23Od6Kc
jenrAnisvy7p62WcNX2Y83iTwlDX6JvPAmPcpszNsE8FhwkHxbym0WC29fyHEsNkHhrekO5DrSW+
dUUdVYpHbasaXlUdILhY0HnNozSYLELgaTHyq3rux8+tMto67oNBuBF7ZmxDPcHillKy4quMXd0V
mNENlvwGCtdFts+ePe3a1Mr+cXUl4uChXa5+MoWm343B+xUXXP9JDgijPejNZMK/DOSkZ2vYrr5L
YQjaAQFNNkrnXh9pjZ1qV0zm58oppwVTvTHAbG8ot/9Tj1TEwchy0d/MmDBkV8ruHUxRvaXzj6OV
eUFM8SSRHxRPsRl2nZV9U/XQW1iFDV1vXSHEKH6QVcksXo2uSE6rsQ4qHnHbnr5qTi/y2NdL2wH5
0w52H1VinKrYGMzOg1uOc/OVAHeSv7fNRrMwXPb8tDkg8OrmoVX6/fRjwvZovjYr5NUi25MtOZIc
zdY4ZFlWG/GUQLFD8KWo2s/jEBjld3/Rszka180GMqST6/02qhaHIkxb/Sk7yqw3otHqrh1zArPh
N4sfW07XPFh49mGD27tNeqhddwwOOaaPXYQuZ9c85pXMbqmRTEVsosQy3lSlm2d3ydKuWbhqXpED
mgmG/tFf4cCGUyVHDdZPkn7bilwiC912ateIkljS/cm1PPk4YGg+36xySMoBGIc/yvLgZZWwIwo/
o9+GKd3EHt2XZSb+wVk266si5C7L9XcGZrTLtWFjOn3vLmamf2oTNbMBkqoc14MrCw2l2gAC8ChD
wy5094GVNdfrOoAj/AHVAGf6MTeD2x/k6AM7DftONEOIJpl0j21QuVYkh36ScHHc1fJK2A8IhR6s
Ouvyu3xNZgU3W7Xb9W1KF89EoIvFQ1bi7x56jSx/oI81pgW84LZvD5nXo5S7Oorf1o34iOeg5xvX
uG0STQzXq126rKLqWqnjAA2T2Q89tPX8G301MeoNiqr+GAB8GW+EsXT4veJXelM1s66dclbVuVLz
0LjhlDMM/oiW8bUL7GKIZmxsaNTZYsALFqV7913Bo6vdZyk7AutcHU7cO99uHfOmafoxPUov970f
eZHk6z1+6mPHi9WYbXeasUJWCFKPwGYeEzdI2vfwUcwnXF5JrOVq9198RMB/JkjW4i7Ky5REGNxM
d106VF+JIcSDGge7CltFf+KkZbr7FcrV+LmRcp4jKpirfYeji+fc0FkZM8yM5/FP3qzO72SaR+wy
86EpTnIZWcNQiU4neQochFXuC8+el8+tMcLgAHiU+ld+taacIkusrscyucnwhI2kld36vZEtTdjw
Hlc4hajZfQcaayx+lTC2bQs5TautPhtgyyuAzu3i1ViZSdcc8W5v1+qoAL5VTwLL1z4s+mS1jwMa
W+b60Gz/8Lms8wJ1Cq1UNr7HxQKS4yqQ7TBGOsIiP6WbOJiFjUCMw7zLe8xJG6t/MDoqmDealzXp
Fg45RZg3qTkQWUipH6x1cH5oc58h+JNnufPTxk6tiLC4EOpJSxxVho4LluzdkIjNfdLBbOMPdrHG
R86TlnyWY1tl8WKYWf6nIDidIwkU9q29KJd2ODE2AESfbgBIjueRYIMqsJMZdnbSm264RWdlxapc
mvdZIr0L1aMXgluqYcDywTrSo9vXKztUoPra9LLTLOdfxIHNoaZVeKES8dIgJOd0Ijc2LiWQ5/PR
nT7X2pT5IO0oHzRP401y5fr99Qj6PEcGXEZKvmXlmzTMLh3i2WxsOupwwJWTPehl6n3WHGUgtNk5
xbvMbuwLsJGXBqSRDtjR2noce4yo3brFbE1LQfnIye/MMjVuGuLBG1zY+ivpLc316xN8YRlJlZF0
3pS8ENnbbYt0gZuSan15Iu5vr8xpENdmZkwXlvHFUQDCbMIIgLCcXXso12fDqmxmpfyRxCGviCz0
qS2+vj6Z8+TVCOiGb4BAStlQQZ/vCaJknaBvkSeTyO+gHM2N6CQBmist9/D6UC/M6NlQu3UzMNdd
KADKU8UF8W4Wpfym+9Olyv95ikwGjmQy0D/OLXXS5xPS6jlX8zJWpwyyzXXlDDREjNV5WnzZfM7c
Xj/kc2E/vnVq9F43wj4HayND7fa8GvR29HIpT60xb6bg5pBsaY1+iat29rU27CaYXpdaBrT6PbxS
ror8x1D1afZ4E1PNL39wPVtoSVbrh9endHaqWEIKXJDvEB/ZIMTP17FQ6DJTnOlPQ0K4ZGt6AR1o
+oyOPXq61puJDIj7QaSFb+pSZMBOdleqcVXWzlNgMpxWNpGY127THUGj3RmMC1Whs0XkTueioAZF
QQ2RxV2Cry9djuWAQx++WLyYNNX9GExldlMvZf/79UU8G4oXhI8FMAPiLmPu9kUzZjrm57Y4Oanh
zwcHh48npc++flhWXbtQunhpMAjQCJLT7AVSuTtfJjR56FqJOPnIxmg89Vb6sSbPXyIFXO4SWv5s
NFQdYGwBkaZsj6rpbmoBjCNvWFnFPmCEYvCzcCiL7Fjn6pJs9QtDbTVDIOYo1NCW330wba7HQTS9
cTLsBH8Eg5A120hPo5NdksnabtVnxR/sQzAroUxPasnrtWtFGMbspZKGwGlYbKO9Bkdsfpd656nQ
TNP8syXM5FGkTDQu1zqr4te3y9kNuY1OkwBMAHAUhB2en7nKSPvMEoyeUuG5osyElToJyVtjDUYB
rkzJkjHw0Nm9LOTZyqEsYp70kmYAgp3DQUcV5MKVuL8/qIfyOqLDDWqUN3IPIuZKVBvH1T+N0vCv
a6tZr0t7+D1Ay7+yB3lp6fZ7BFLK1mZhMzIY8m27SfUoqHmzrJITMJj6ql795aBbbXsUgbikErf/
SgwFRPVva9miGursrqpsHsALLZReiX+dqASRej20rYhe3wvn67dJGHBtbIrBZArbhP9pyAaIIAfa
7PqnWbj/9cK46yq3DimPPE7uml4Y7GxK2J9vjwp3MBc+//B8sEyit5yYq3UCWaCmQ7+05Fl1Vubf
L0zqb/X03wO2qY/C9+RW3GDziPg8H8nsS5KJwE+vS1Pyal2Rv016fq07VbaVk5bGH784thrWj12z
zvbXWZnSyEL+TWbd080tnIPrQBi8z0ra/+9gC4o5cpI5lddYiqzGQyXysjgNlHqoRQU4iMV1jsNx
OIFskz/HEuBCBMBZ795D5xTzdS1oTMWGlzdZNJqNSA4UiYT2sTeVj5OkWuoiXhJLG+Oa6CZ3w6DU
pz8D2YB9qEuzIlUuGt85jRMWr1GdWsaEvMDQ5e/WuZTZXa0aBJJqJ+BZ84vVEpFaQPxABixUeu+l
CADGzpBMbZiVurXcOiXUBnSUMzqR773O86v3oqss98HECRLfuLRNqsiYlhS8s0/2fisq2WhPixNk
9g17xqtv7TxPq3C1rOU7GbjSYzF6cr43UKr3r+lzAi4JjRaO6smBYN/+KdaZUgRlTRsFfOklbZQU
RVFdCbjA+WEltTLiVG42LaL0vT8A6pj1hIzrcK3nVTNcrdVSBhHGMckPUZaI/lkCw5Nw8TWnDKfF
xSwpG8zJP3aJaXxny8sKe+RMtid9dbCyh0CHp3bTlb3+NNWL+1GbxqV86MvE0eIsKervsKb0P1lv
pk9LrrcIriFFSnVZ27z8nGKeOlQ3+uxTRj00OHiu2zzl3jo/tLU2QFRzZu2uX3pnupK4RAo0Tni+
QnNcGhV5lYQ5WzqYfUeVOZbBXVF6zk+9okodE3SXxhcqLfZyl6og+YF4Yp4cjNrO+igoArEKRFK8
1Y+K0ek+SldB2Ebcv20jva2C5mAY00RtFspZNh7xuwjQjdaFrj4KPVjkLSKaE/7N6VKNx6mBwXcr
Etv6NrX2Wv5wU+FXJ0prSjs59mKVT2PAxYZthm5qYdd4wUPrrqO1RqOhCeMT5E/zY1Utdn5VIpQj
07DmWky++arx899UVKtPeSby4ajXxeS8X1JaRQfdVnSl5ZrzSZYVte4n2eZdGlWag0HPmM3GSiSh
12g9aEqjvWSWvf9OClkM93Wu6d+qFeTIyRS1n48RWn/e8BDMrad+ToHMP9s4/6Tvx1k2HyZ/MYwP
EtZ5SyOzWCg15fPqXvttoyAw695UfnaCYnEOSxcYGPFRh/0z03Ibw8UcsJHDJdzSw0DX9Pmutruq
uSu8MfuIvIue0dhm54dWviTux3mqgv5PZibgRuel1EXYjon8PNmZ6u/TfjTcK1cfdP3oN4Xr3NQN
eNM7oIXSfszrpH1n2cpBetGFj/yuTkSXHYwO9hkFoYb6m0UXYX1Q8B6LjxT4OY0l1WUjZHsJj5eA
aPqdk/rqPcroNDcclAPaSFiJEYQGGsBVXGoFTG4My5CFohxdX08pVqyxmVCNjT0d1l6U2bKywt7S
8+ZADZ0qvfAy/6euOWtxS2FOOFcLj6uI+iowH1FhKp3DKqq+RAjB7NFe9/2egtKUdm1kTRtOjLKL
/362SzoYrre4I8ZyiwL7PVj1GGVmR3/IHrRuDJ2+ok6kUre1Dj6gX0xZPL/IryezqfyNYoFMXuO6
/cnzk6yMMqHh6zEUmYOWi2fmImppe/wyJ1wYwhbCOC1BKm555OTp+iHj7RKxZbX6+9QguY0tI2vu
oS6zumPRt9c4NDU/3Q4sYWxbmf0AP7wuUBVfqzJaZn392ayCRqSDfsy1aSEEF4s+8CkfGWsVague
GbGXKxUjTb5+SYe0NG+txUyso0fN+nehtRVCImM9OtzFVuIeNDF7X2ZwzE208CwZYVkX/TvCvOq/
QZm47ggzHynDms2jQTvsF3rp649ejuKr2VPfj9pANFbUeb3LyhlFWR0mk+eBJNSjQJrpzs+izdL/
8sKfgqjvoSLjWWOOU6it8DAPlGN8cTsl5fKby9NSIaiVyQhrezbooMFbGw7ZqKsvzrD6AXYp6wof
QIovvqcl1SGb0dyI88HPQfeN2G8jsVRRchF282g3VfB9strajGZHVbcdHcMVlL9obrLAHIzDXCL8
jruCuXahESRTFgd5a/5AuggVf/I71lMEWmqERR4ES+i0FD4BJNJIP05U+BMCYs+aYrPN/CCiM7LS
wTfdUR1KIOK3CY4NP6tpHUnDs3wMWVXYKwv+tb/KTK/s68I1hiLq3Ro0Yk0I9d4pAFDHVgnVLMoy
z//lmcr85NmLroUpW5hGmkkuP6xV14LZGUcu4CbTwBMGieMcsmQau7DHQRnfWi7vb8ngeRZlY734
HfST+V8yYTsTl10/fBnHlibqqLzgU5ku3gdPDiXms+Na3iXrANjJb4ahjaBT5/ON6Go6Oxoojf/w
uTL52wmB6sPaYS11aFJjfgdhtC8PA/Duk1YHrAwMNt5f32v5jahpyOwwpA4PBilfZ/Ce1bMfskP0
x8Z21a8u5e0G/ZCbVZRIHp+48bXlkS83fek76Wihkbfqg4nDTBO2HnXYsG1T612ezt4cB02Xy4MO
KGUIa7Cx2O3ANftS4yw3hvkktndVR4mLj5k0XAxjrsoYpJy4b6ce0c1VtOJJt/NeHCGUOdckfZUF
CdVrnLCbEldcudUgP5Sq9dCdXkqq/6OJzhf6Wj0XzZyTXz61VVXFAAKS8lD60vk/zs5kOW6caddX
hAjOw5asQSzJsi3bsv1tGB45zxOIqz8P/W+6qhSq0Oloe9GONgQQSCQy3+FT59IVDMZ+MMtQLqv9
lA1iQQoYcWXvoITVuCimluY3oTghTH1qs9AbtOa5XJ0RaTmUK383a+P1IaTjmQZGrCAd6BNd2Pt+
WKsfAhkym8Oi+5zb2Mu0/eoOJiss5PrDrDQ9DlKnaeI9GNBCO9KKRA5BSoO+XJGlfRHgJ8a13LVW
NSHN4agi1Lu6PdEpWIugX8oUNZKZClWICN3whDj4SoMaOO47JJunguK03XkBPjRasRtU52VhO7n2
cFQTa7YvlJX3oW9h4hdKMa5/kce2v/Royn2raAF/qC1/Huh3zf0Y9L6jmqBu5pXbdi66P5Stpj8a
pQ+fmD2Yz20HQOCkabVmHNN5bh/MQQHPhR/Fral6i1aQEzsZfdy2rj6ReLVfqqIevtuxAa3H1Mv5
I46fXX3gte5+KrtF/+ohru4G80KFJ4A4QJqbV6v45AIZeJoxSEbiuC+QKNClluKdlppS7Kk3mA8q
s9xhV9kKyfFmVvVIT0qxSH3f0YCIbSeWW0+zOxXkx9P7TK/9BMOIsnjKtdFDcVpWhn6nmnKpdvMi
ZMfx4O4LzdkxfhsrIXDX9mr57vh9/Bn5Vr8hppNTBaMy8EK1UFubA33QO+OoBn8RaehIe63uctMb
s+Mkak4j2NNsumtnu1h+TaiZrO9IwC2xy8101j/Hq0Tsldn28V3XFZM6sEpldZRV4vBB8c4DvjxZ
ffwdiEa6vidxyJuvli16sa89afXh5Pe5fGjBAw0f4XY63c7RZj2OOsMqrSbA0JHgHUxNPnr7RjOy
Kkz7IU2+yjbvaIhzn/xyYl/Fz3CJF9oudSzq/ahpC3yGuehHSGBcI++ALVndLjF613uON9Gtg9ka
Y72vvLErTlPipMZ+QTZAHZy4MLwHiybd+MMevUHsNa8w/AMuaoPzC8LQxBLoYk2CpG6nEl/efozi
HDj4d7vGcuzRTxKhIrWuixFhmrh+7dk//RfLVXqbBAVUjvZdBTnQeQTZYX3mmW2IPYuUO2mQyLie
QtFjuxUhguwP987Q8dJBsbqeon7R6+J+EXrpoQe41N5Db+N8GLpzbjuHrKBNy3XdkG6Cbk/yUMun
Vt6RRLgLBZi2rXc6T6vlJ80GYT4jSbQCgDDi3HtwSUC/dA04/K1TWXNZNjqvj9xqah5tgjrbN3xa
y+TzJDZfmFDwfGnCqmmG5tmGJaqHFJA77rgEF9IZrc9xWvatnEXzY60mKHc4yrT+vcVr1XzE2U+U
x3Y1UklnzarFI+I8uNaxFS2DLZ96WuLvZdbIMqoJl/OjLitSP1N0i3ePI/Liq51XAXL9suDnte46
vMbKwIjtxr4HE5P1h7zybXUHXcJGc5I3eP27MjLshjG/nlSQ2HOsh0D5repQA8rNd97CE/ZTabXD
iu7G6jqPRdG6007JEW860Ahq/dN2ku5VIOsV2S851Fa6B+Hlead6lnm3bxKtf+oH0ZhHOootLxmv
GPCBb1OgVo+U1nR+UFX3/kGYa54uATYGfnty6sZvbpQfrmodG4WZBYdOBFofXPN5UWBGA0nXJlVE
Ku2Mzwbv/me6fu1PT0z5Jyw0b7kFX5c76GFom4AjJQ8f1sr5eG3c9WZMBydaBmGGTut6n9q6rm8U
O65KUghtadxBICopJHL3no/i1HGjaGaXUQZqi3tixeEvMMc2BUSEBO4t0YPrSVFo3rQhQVC7kCsv
FlF20gfAUmaRGSus7FJ/6v/nofj2VtYuvQCEHUDibbzGjU57Pi2rpUZDQzlHzQnt2SQd2I0GBdGq
L24B3a/3BSwBbOlQOGJTAKw/H6qN43HUsYKJRNV0u8Lyp8+63g272cnM59j3bkEMr7/YP/HlbW40
AIBPn483Oqs1qmTKI6cnHJRqWWqkAGvtYaxq8f31UtiLY6EfRyURDNdV4y2lrOfHjp5H/dondMHz
pgo3+s/ndE7tT28di04sZXqqyzBeqcCdz8v2psqpWquM0KM0TwM9gUcSKHG/kPLdOMpb/e68vrc1
fdEChA1DtV672PSFsS4F+6KMurHK9P1cZIbzM+tiAGyKCtaHvkUh470xx0X+MKdN+aSN7TzfvXm+
m5Y9JBNK3cSTi++oNqplwoswMoc2xdQxnZ71EaJYkNtcm6+PdX3scKBHAh2RBGD2AKvO1xZEDpoL
KeXHVs3JQQ6OvXNl5hxeH+VK4BoEAkkldHg8Uje+5cUwMT+CY1RGFTULuCSqZzQpdmulzXkIrs77
PPo4xUe8w7IuaJZerg8esm/qPU/L3CIpS5R2p1bP+aIv6YjYaYFz7W5E5yjbxdyo8kS27nXPscgX
DVWipPCLnZ+6pfxcu63b7e1Ors1dK7VRIhQ+dctnrEvs+cEnEYv3Vt+81Xr1/yYM/YSV1YHSbOfn
v/VvEyIr2k9VlE31tK+TOA5J5r5Q/B+i19f2+iQiXU984WRAg+SYnI9kZp42UYOvokVv0ne6q74r
N2Nm/fr17QMhz0VgocOD9O1FcymzvEbXSNsjYDFLGMeat6+568IUKuGN/bL9zOfHkHDpGsyL5gEh
9CJySllQOanLJvJr334HxcoPi3J4RuZZRmSZ5h7w3t/XZ3d9EOBgbGEaTRIu8St0CY/shuJlFcXx
4u4mM5nIJmfzzR+L+hm9dgoh9Mjoc55/rEITyN/kbh1hw5FhdrSM5SnlSKw7EzmOG8HsehW35hWM
VotsihzlYg8mNvyqpKZCtwUtbyecBvWTXp+Gu0QNCaXA3tZLRK/89a0WVZtrGFK+/ALvzp68aMhY
PRMr5NRELjluHlQ9zZhg7DxD3ghfV5t/6xZzxtBx207alQyDbjlKA/kYrfG6BlYMPM+L/ToUROgb
Q13d5gRIWJKb7QYwp6smk70C1HEdbY1W2Rh/paycsJoaB6dBvSNLbuePb9yQjAP1E6YOah88+y62
SmL2SF+ISUWTlS17za/FzrUq68Yeudr2G3cavjvHGvUF/VIQOaVGkukaD6gZRcRfbVys31Cqmdwb
oIWrrYgILQwMMBKI8SC5exE7bFlnxtLYWhQvcGXy0e+iqYTjGlR1oYKcplcSLFmi/rx1DTf5Co4c
1znIE/tiH/oFdQ7MFPpoHf3+sLnfhm1bZm/+UlvIYAVBbwGfuVxDvqE5lWA+yf+Rbx8kheFBFLdw
H9dfartKWEB2Odigy9NcZ9RlCq8eIssS026dRjcEUDDsXl+x6w+1HSOGAc1HW+fyLVOVXUHpuxsi
rZdumPdImi7FfZIU9x4A8rDsrVtR6vpcsWRbHqnz27ZNzkOik1l0xyTXosin9anqu/HoJ7I/NG5s
RmPRLDdC8PU6uqQ5AOC2bc8L5+JugeQ26krT5ygf/CR08bYOgMtOb15H0nBegwAViBlkAOezYvFM
NBfcMUK9IvnrZibpG8otSRdOM8bPd7QS/Y963Vi3FJK3v/js6txi/RYuuGRQF7iU2p+HeGpmWUJW
VM36VzPndj+mtbrXVr26W8kC0dktcvtZ55l8fH3vXK/sNjQalOx4aE7/ksD/5DxjU+W5GrIl0nyu
0LKe1sjI6Qq8Psp1yGcU/5/rK69FusnnK5sWaW+M1bxEWa/Tckef7cHs6BL7g7r1Jn1pKLRpwLQC
78I88mJr6h4uEjw0lshoTSvQpOz3q5e5YR97tzLkq4cHn433NhsSYjkbdDsl/1k7hDsacp4cUoFe
5t/hEiYt7VtHyBCdKdxu4k7F73V3sn/MqZzLUEvG5o1AVC7Qf4goAEQsLzCR8x9h7PEqXJBTjpYU
3svBmBHU/lFq1Kvdyh7X9wudy+4G//WlLeP9X6iBpQ2y93xMc8yMcaITFnkWdUFtguyIwYb75iMP
EAV9d+jEiK5flTJWSn7xVDKKgAGyb5qenn05fnp9X17Jv23rx10DDJWbwILidz4Xl/53jW7FHKVu
CjG7FgNRLLbXRT1SpbWmoDJH/QPyLKtOYNXKOFgdB6270k3EcNBpAPXHuOwByqZNu4zBKPu02MMH
0PNbQh38JJcxAjN7igRoqKPxd7Gvlcg6C+rKHLGRl6dUd4Y/ZTNnN1b9n5TJxTAcU6IBSEzAzZdZ
IF58hZNi0xcB09UTfm9BhtQatJ8gTYepCQtNVtkO+Wwnu+sstf5aDEQiDniTDFrY2F586630wnYD
GmYTlC2KCUSP80+k5510R/qOJPm1dygcrbtHw7S/kSle36Gb3TPKQrxhLB4wFzeMWyjaaBlhQ01W
mvCVtUwPZV8afpB2SHu8A0yiuns7o2VxIzi+NEHAhhtKaZPHv2TrFzEwqDUuZOT6/XhPKf6jn1f9
2w8tqQ51LWt7b1KEPF/F2jSSZckzGZXDisp/qlf7ThCGXz9P18EXSVluauLhVui8KhlIICNJs0JN
HckMdzDN3DxwMQCw9y4+9G+VzUWtCxA0hZANS76BlM8nZWFsLQs8KSK9nmvk20oeENlqWKcYNuwN
0bN/++zsZDAYiH/eZGwR1EQuVrCoYzxwE9ON8s5r/2Y0X+rjNA6euNNmIv8ODp5wn8ZGL55NFPTM
MEUyvwwrbBVaurZ28T2FlEBNcU3S6j13g9t+WOei/SIMqx/DrirSJ4ydfDj3WTc5X5zEzL9qg9Lj
3TzO7XhvjEVRhxnP3O+zWjJvR4ui+k17vKyi0i/Lr2Zq06ldMFYQO7SyIL3Y5ro0UY8Ciw3YQyuy
z/SVLIwy6I3Wh96RfvJNwXn7Y6mxNH5hEFiV0VSvyfzRqD3SgA7+94QRqMisJ4WZZnc/8fgAYWWQ
1e4nFQ9jaOm0GIJZuvMtm5mrQ8mSW6Tpm7f3VpC5OJTVNC1pnpl2JEbtC/KcFlF2PoqihfFY4vbq
tv2N+He1gRmRAEtFhg+9kevPd5Sd2Z6ax86JaLiv+mFwCQpBAmEsC02VzG/OvsDVkzmiLQ1g1eSA
ng+XWUtfruCdotL20HVoQbeMVfzr9UN5lawzCMkl/i8E9O0yPR+E+2JMZ6y0I4HtZDjV+pDRhjbG
B6tIuw9aVTg3osBVQGNAa1tGnnCcyktJKWQd/NZLZx6OPu4SVgwOBalu48anenEUyD6wfrZOjnXx
qZa08OFh+lrkzcX8QQKV/LIuyS1C1kujIEGAijVlXZvKzPni0fhOGxPCdJSaRneXa7UKwLXc6jpc
bzvYUVw92EBvOfilLKnhJwv7LbUjaObGXtB9DUu9BidgmbcuuusJwb75V2Oi1gN6+WLLuSAVOPyG
HfVy6xdKWIA5er43ShTXE6JgRgWV9yEv0qu2xqYBmhij8iIrlln5WfML3NhsPW+L3+jtWE+v7/Dr
OXEN2JxZm6uAe+diK8z0OhbZd160aah/BeObPZfFekuJ5cVReGibpuny69IBsZ66oW3jxYsm3Zue
uzmd7nWRyefX5/LvzJ/fM2w1ci9aefyLSMP5jsP5VrMg5fsR1WBYhlDwx+ywQkbrQliKpnlyzdX7
M0q9+F8sujk/pok2/qwzqHYHQEBKB61cxvrh9R/rhQ8KP2DTydyUh/l1/lMtVZl4XVxhDVjoqfNB
Lmoe7iq7KtSXFUDVn9dHe2GpAWwjOUVYpHJyxQQakrntFsloTmaHnBf74CB/s3t9lJfmBO8Hhzvq
8PDetj//z/ttSqdGK+LBjxYMekFK5lokETsA/zqNN3K865sMHw5KVbASMPjmdXo+1JY5gFLho9pW
Xh09UrFAIaNyynqtDkRia3/M7OYhfGEVLWpPlJ3Qotl4A+eDNm3ZaFDQ4mgCgRq2WlmF2rTc0jS9
vl5wxtq84MDwoF1yCa9PgSaOuhnHUQqz+bHJsuIXqu3oZs/IJHaUhW5cZy8sJYnlJguu022A/XY+
q3aRsWWjIhKNyeQHQkOVQkuc/LNGKXLn671x3yxzf8sN8aW1RI4RT2zMLaAMXnxAzR7mNF7yOKpL
bmrPW7Sjb6hbXKAXR4FAj7CUS8ftUop2RS7EwqcgjkxV/kJqZtmnnffmlzVWzdilcNlQ7qdPs/0Q
/9n2lda7BVm6iGbpGTtlGeJQlk5xK1/mb7kIY2RQyMVvFGPIaBcLlnaQ0LjURCQtIwt7w64OlaNg
sKr65+vH+KUN8d+RLm40zUY7JIkZyW/ROHMRurhPNJsjPDVeBQZtwMa0jMWwf33YF6IH8ZkCEwRC
m8bvxaVj1JjQpjrLWM5Z/JMagj6Ey9R3KnSWrv/x5sFgomHesnUm6S9fpCFkwTjeUaWPLFKQD6be
gKCt12o3DZp9o6T0wh6k/UNmQQmNaH/JVVSZqQAUuXGUyT5GLaZDakE6b5X35x6lHk7xhcsUbuRl
nSHzcccapCUiNO2B0mo5wHRnkndvXjafmSD0Tnq1VTnPt/ooisZJ1iw5xeZQbga6/r5qevOhoY/x
4fWhrsMgIARiLA8ISPzs+/OhpimbwdaqNZpk+j9Lxn/83HxSWoPnSVkcXx/reusxFlYPm0ystiEs
zscyOky/knlZI4h9Jj1qpOSRjPdQQ/KX3etDXe8GhtqEsXlgwwy/bH6umZN5hW1QYCydJeyBCO4y
Nb5VNPNfM0uj5oToAXXby8570jZkVutiRZXQx13jpr9G5TvAImVz4yK+ng/1HSqlLv9QRLuSM1sa
uCw6bxNUatQH/PiKU+EP8ka15foDcc/TmONpQi0JPYfzD1S4cZZik2ZE8Zhah3bAVtZXXh2Uurpl
MPvChLBjg8DMB6IV7m5//p9oTr+7dqtemhG84E3RxgNXLAv3Rj5/PQrUwI27zNKRTbhbDP7PKJkE
7I7KhxMVFDnQDnM/uC725G/da+S9PIFgfkOkoz18PggqT8ps3NyNhlT/O9pJdmcV0rqRyF7fFgyy
TQHiIWn8ZesqThYEZtrBjRDcqefAbAWcqMJRX3kiC3DfqKOgKgLs863KgJsaO26sdNdhI/Iiushb
llHoRd+DTpD90N2l7vSkTW18Y3bX3wnQFdk5pT7qCeCizpcw9koEHNqRNKXlvdBLGQei06Yb8eeF
UXisbrq9wN1dCmznoxCV0orSUhxZq13vZrupw2SAVfH6dqBEwd9znkNsPG/CN7hr6onGxTHS4Ah1
aZvFUTlK19+JfHb1u2HW058ILozPSSet37XVaOJgpuNGB0fIv/M2czN/BX1iA1gP3WI2yndGRtHo
qS9bMX/e+vfiEOfxZL4zaALX+8It6/gjD1XP2S9arI+HBH0oARlJM6d3APRa++DRFkshVVYU1HSj
gXOR1MWw3ENjW9YjqjcTdES/8ou9ahPX2mljbwNZz5ppOCHfWeoP9mqPThnkTTsUexiF03qcUKxR
d86sl/Ee00rL+mIJsTxnS1/ZMPhQlfvYoiFn3dWmSJed28eAxbXVrEq5m+TsqLtS6aUdmZKCS2gP
VU+3a0274WnFX9qEyNUNf/tKDv27pslpIxr9mHxZBMLZu1mLVfJ+XExMDyq4qP1OEYUVLAYAxTu3
6+3PsyPb5M4xhfEeP4Gc4j/5pLWvXcgF76Vr1B8Hgxm/SxbDLA4OqtHd3eRaatn7WSlRGTJKy49m
C+2zfIeUfrkGTS3QitLzFdkhtxqnL3M2r//L2xHpKKGm0g7nXLfLJ2nS98Fj1Fyg0hF4wCuWwHAw
ukLtVeLzaXIJcWuB1HQzhV8jDLG5g6OGfFv1Ee5i6r9LYcBW9CR0IR8pW6bu77UTWvljaKVM7/UR
cdCjhZmV9s1wFXSwEQc7cVoNx+0CiMSQzaCc2nl6WJZskXc0gbtTR230qz00Q36qOxudQfiHogIo
aklvp8ZFnw55jZ0Jwnt9KY+6NUFfqbrSrk+5jfnsyW1ANu9sgmkXNpMcxZ2VoVGxS4Ht1se8JNE7
CUOX3H4Wn+WBZ/f6Z1rtyXh0pQ5PTgAl/dFrdu9RG7Cd/k61fT3u3XpIUK4y8nZGTsVUH7M4drwQ
bHyaPVozxYYHWw36dCIfn/KjkyOctUuBnyKRteCdasNYlCgcrK1Vo3e4CtkiidcVw72sZBGHa2WN
qGQ0hqrCfopFEkyDmcuddHIbFpQtxjlQ3YBSU+tgbbtJZk3laYjFLIOsLcz+zuyBLO8KlJaHvYOg
38peabUuJGEfoZQI7GTnJ9eXfN4EeJIM18zz5L3fO6t5mDSVWIgFTsu4X9I5mY9NYkM5Cmp/MOYP
Pm0h/IqWWBN7tMBb91uM/+nw4M+F9y0dc+0T6oO+H2Zxm9YPyYzkQqCVSJgGowlxMCxUz37apBSr
0HNmEQcqgbsTzk2qd6HgxRZTAHZkHmZUQtbQKWHOkKhYmQzA0vp4N1KQeV+vIv9k6K34ZKACk39I
8BfTv/SLquQHnf2C3jS+7OvJ6QrpBnXRDdV36OnDtJvBh4udtZQg3Tsn8aYJwrFdrn0ocYBugqwy
sLxOzcX7Zrvx0hwzaXUmPC2a4D/HFMdPqAawGHtqhov1VI5p+b/JbvX2OPfmWkIu0OZnkPp58bS6
AM/fu9BolruBgkf/Gd0vvn82+M1zJ+ZE30Gl82Fa6AsWxR3GB+/zETPdg4+S4I/BXsv4nY6hZLrP
Ocfy5zrrC15tNcf9fkZGFqo3XNnhYRrXCdYDEL4mhApTzsfNuNTZj4OtLwGnhCWEvpb63wnDcXGE
pDn1wbh5SN6tbmyNd3Hq+sPBL7GbDzsX7/K/dDVaLxyXKTGQ7FTopIrF11FmpAioHtwRj9+PWefA
imzWpTc+OmJJ1HFKZm05mIUxfFWxOy7vE/hn3T7T2rLdzXxKXNi7Ve/31dwq+ZgVSQwbtxcYViNc
Ng4aFiOTsHbTImrEKu2+sR64amMYXhXNyUNqL4U84a5gtfelHMYlqtCdE+/9qS2soE8X13gopgXm
12D6cog8FRvrAwm3bf6KDVs+l9KczSe763z3S9F6ov4aU8/UPullOhVROWnZEKRK2upYGfXwmCvU
Cw5ODnf8C95vg92FY7faYufE87pw58sY+j7bBKlLRFM9eHno6rQ7DR5dBYnH68Wm5DYlh7pFrPhQ
dXGxhHIQo/GI14lSB29p2yYc22RlYylovUevnRwsMMt1cL4Rscbmp0KkTLhho5U1hLw2rucDvbHx
sytWaw2n1ovd0yBoFRAeEpVGHHD9o6OcRttPsh+NO7/Hl/kH9LqyP6Q59ccDHYVSN4OlEEn6IVuR
3YUD0tolTSZLqIO0eWWjssiDH+29RH1PbRQEhsBYY1Hs7J64Cb2mbrr3PvYpw8khEr6HitXWPzXZ
J/EOgh6P2ow84g+tK55MY+Gp5g6MWIcF2ZgBtoSNWtu/rSzpVIAkR9PvSmIzjVPEHuyBdVZm+Yfb
p5vf+cITfrD2FR4Tosr1LESHdhT3Q547/M8rvZW93aD4GKDEO8YBXUCbgsjgJaSYtlBu6Der8bm1
qx7Jw6GB/6iU5z4m2uDk0eqqHLPK0hLotVfa0O417k7t6PgreU3eaPhsJ3ylJYLZa9oh/5NXfhBG
otaDJyln7pwu9fGyU2nLSZL6dLTyRTz3WT5ZH9y10PHGzJT5bUySMfuYC6/jWCq0WohmojOHH51A
7i4N2CP1/EnNwvU/+YDcIdjROTT3XtnTqEBZHplBlF6d5qggQn/FH8qCccgPGXPdp66JjWMi8BZf
V7HZftWl/IL8I5gc4q96AGhgadHa5pnYjRArh9/ZkjX4Zfdz/QPaYIwIGcisnxJO4M8FSpfaq3zD
DS3uZBCPEwhzMGSNvjhkKIj/xnI0k3sD3ln+ZKd+Vj9USdUZJIdzazRBuUBe2m0PP+wm6rXJnnOZ
F/1zjWosTHJjBp4ukapBMWAxlw/0GbEIr1epxKfVMSAiBSn32BcbjG73JHnsd7uK/mwOm7RfHws3
Hcv9VKxD826Z52R65wptlncwfbUHAN8YuqXumJcss+ifBm2y6BPnMOWOzTDEbuiBrdRC6Ozwp8gu
+YnQVag/JjZIzI8azsrO0bOk/QtVc3bbNKR1+j5OG4mJm0CZ7IEy2KzuyY5Vf9fGRiYfSy/v6xAp
7dU9xtqkTz9dRBs/VGqTZ8VByVmOjdKz+YM5j9Vfb/AGPeqtUX8Ws29Nv/w47ox9jePL+snjP3XB
0ufJ+nWtBGoYWJpnx47kNNIRPrFD2Bn2Qu6WEyvbqZ3kYawUYP3BaCiQBN3Y9tgBtR7isCcTLVsg
Fh1MsBCKUsxla8ZNth80YX5OPCp+B4l5OwAC1Vn43qBF6rlBJSxIz5Pl5YRsXzRjaHrJmH4308Uz
P3mpPbbPw8hmgOSyGRzZ/HexS4ZNBiUA9TJXD05fVi16mnlFXZLNan9MrMnVHxs2XPfZS1pj2ndx
LaxjTbQHjOGs9oFXoYkKRwEr4L6u4HFja2Nl831h9YX3ALtubu42Cl77p3S6uNwPoycc9nMJuXh2
K+S7S9RkxyN8VdCYmEHIMhgmw6gPgH1d470hOhHv6yyNEclEVVSbHlpU37QikFpSoe8ik0z8Lb24
GA/VKBWNIQGr+JCDD7dQmM4UpyfRNlFP2kuIYnWEtCaUuYwfp7azPiXdAEnU7jM5vBMZdhRRIjAC
DhNNVF8R4WPDlb3faIc4hkUczEDhm+PSxpN8X6aJWyEJSzUPPstsDeVH25VQSYPRkZsIfA2a+8Gv
il59XG1nZLsJacxfK61GTDWHCpyGcZIrP4CbWmhB07h4daVchc5mJZr8aJclrkPyNhDFsfLT3WIS
hoJVH0m7uNycWy4618U6lOWBl9FzdfEwuySUIf7cEWfL5MSCq+4w9sqFq8oN91Whrgq/pYLEcOs5
e/mYJbvd6sVAzmhWX6G2NbFIi2MYR7DveQC4cXdQ3mg9WityGKOmrzce6dtT/+zxzHgUWUGq4Gmn
0Ybnz/9TstF5DfLxe0oBGUVq3W6tX2PJ+cqlHHYYm8XvyNfm77kz3uInXVW/tpE9nSbvpq9HMfR8
5ByTpoH3M8/2vCnCIhXre+j/yFkj/vX99RrBNomzSaIUSBmPQg7QHFp5F7X/uK5yu4p9nzKymRwz
HxloOTrmu9VEdgjdl49NlyLUI6p1QCrbequFEf0umI8UxqiIbUyei4pVMo5z05qsMQigKmg8kT3C
osAOMetuebf9KyBfTBXtKrpewARQA7sU9hNevrid8OOoR4k7D6Qnx58JJNZPDWIEbjAabfGjKVK1
BBXJwpNfJJofqkJkv9685BQ2dQqBjr11TS/mjCav1gD6FBFS2U0g3aI7cHrHA2St/oBUxBT5aYWv
RzakO9juT6+PflW+2/YW/QlaqDQBacad762BfvFSL3T/AGmu35CuqA5z73SHCm2hYzryfAMmhmTO
66O+dJY4sjRRKbnTSLiYc0+qNHqSFlOiF19Ln95Snsp7fZp+mQ2PWfjkQeGgGvP6qC+cI7iuVMOx
eEJ687LMNkxaKXhZiahzR30/xi15YOnKIEYM9v9nKPpH1EU3ecXLVvGSQ3Rv7UVEbht7e4SbxmBF
h4B6QnJLUPSqqOeCL6WU7GugNTi1F8VDR7hWKcSELH03I9o+Y3lgKq2+Ef1eGoViMlVxWD/UgS72
iWi0qiYu8sUoiexqmNchOKRb3YQXduPmDQkyDavkzTLnfDciApZLw8PUN6tF/mWE2/okWUnz1FvY
yYpl8SjJIFxt3L2+M17YjxtzhYaJB4aHW+x8XF21CgBfkp80/OCg2XXlKZ8kwkO2hSZmPeb7ROrL
U5GO3Y2Ae70nqS1vmB68bSgxX3YHwSw4/Uod5ISWuwz7IpVfJt7eIQWjWwCvayQMZ5xukGMDvjK3
u+x8lrFYIfTKoj6ZnY9TKq6mhfyRyCHJHgutH6m6jqNun1Kg7/adTq3488qDZzh0XjwibOOYCKuw
EbXx+fXVf2ENDJeDya7iZAKGOf+5HHPrUqGlfuo1NJ/paM1JMNCG5J1L2nh4fbDrLUagA+lAt2rD
PFwdl2ExNXrpxUktJlpJw9z7wYT8z71EBQCdIlNLq8c2r+L1xh67PkEGlU74c3RnQexd7u2U53Lf
46R4qttObDI3vAu47N4ceBjFp2Rp0AyGordN/z9ZilnkqA55eXlCTUR8Keos3purmjAaiW8FnutD
s2H4OPTWxkrn/JwPNeAnDF+ToqTdtNopr3Pr2CLORIRQHRJZGbTkEtIqJYw3xyIGpkSIRxldJ3by
xcClMUC8rcqTkYtpj7DbErTlGr+15+gyCgx0oKTkmViOn4/izjbqNmhynVBVcX6bFeR+z1Tdt9ib
xrcCPP8NhSrDxgEj8THOh9J4t3BwGSr2e4Mslk6D5xW/X9/426qc5TsMwt+veYh0IEZ+CbfzEF3r
e0/xuYrS+4BmsqF2gBYoCxcFcNzWa+xbOhMvbXlySIAxYFYIrNuf/2czDoPuDOtSlqdKqur7MpXq
3s1RkXr7xMBwbD1I2vf+ZXpMQ0vvmjorT+2suQcceHj6rCu/DSRs1lxobx+PPQESkyoWwKLLg7z2
XutVWVqdsgxjQ6XK54FeZzAWc+Tr+d/XJ/fCIQNsprHXuRQ3++nzJbQnZxrRmWRreLvKlc2xscpP
Rkp23JpGvJ+9dqWq1t2IIi98OADbEKdpP0EKMC9uitVPxrpAZuxUiMr71s4EQ3alvJUGXgf+LdWH
LgQ/BpTH5ZOq04e82IQBT2YBLXamln9Ia7O4H1x1k+O7XSIX259HETmFt+FXvEsqhVKUdbQ1bk8d
ulIqqBDvGAPNRkmeCr+LOc9Cm+Gz1pfDB/CX/Y+la2cZaXGCUQmROx92EEHWT3WBzl6QLYlv3q2T
b5b3fTGYxp1nK4GlElmn2OG7Uk179/9xdl69cRvt3/5EBNjL6XKLSMndsvzkhIjjhL0MO/np32v0
nni5CxH6IwgSwIBnZzjlLr+S9vl0HFbaCiHvaCMl0Tli55y8y3EPKtLK64XXSLp7j0Pf/0pcr88Q
3eCD+Dk4keVEXQGd19wQdRzWVR87Pu3BEtfCVEuWE0x90jPEjVHNpJoe5Q8KqBPNtyD7uuA7VwIK
1NXa+hFucL1jfX1nh3jcDip5GmokqFpc78vI7Uz2SFaFFn2an4hlzl9wadozMH1NwjZfjf4+fXeJ
NoLCL4/HHzeIxs5zi6GvQoTbjOYRSrvrveDSQ3c2Xym1H1Qdnd6QhiBtuj4RU/+kp0ZcHhGZWdJj
bY/Gv8i4ttPFjdpGUJ9d5uS0xk35S4FcawUiA87/v35Uk94fKMDGwdvn984WR2MHDo98RQC3bc5v
iWxvRO2tChUlV34W7MERPJuqnRZbsd6tBACvj7QKZAr/Ypi4ebLwcLMXjfJEiCfj8NDPWXxKHaM5
0xFTduZ1+/25jtBMIXcjbQRBd/1hnA75K4NCHDfEahsntEwGAwWvckrOby/g7bNFQYKiAIORoN7A
PJzMyzQ35SpaiYt7vykKlPdTwzjkEQ5l1D5pYLw94u0n43onHieweX0qN+Fojapmmy92EdacMx9R
s5pjRyMNB/E9hM7t7S5h2UDPAH6A29uuInrKZRuZSxlqomyP+vKhaiofjymKg7KcjDtpKZVzo53r
/d6aepIdpwJwIiaVK/DHqSowKYoxBynDOM2zQzK6x9QuTF8T5svIPb/zXt7ZKjrQe9TJHRLIG5mk
SqKJq9QtQ0KF5Fh2RvJoJsW7KR/UrGxbDkGUDTlnc9BW9Os0JPuaEG0RbNd0qq3AWxAb5nP6b2+Q
OxOSckESfg47j+z7evmGMUY1XBmacCzn+TNWbPFDlOO68vYodz4S2Ef+dqBo2F5vgVUu8kdQy8om
7Jpzr40sWpVNB3OmrWMoOxvizox45VVH4pwkxG6TNcwJoVqNMmUYUw06C/AW52Qplm9vz+g29ZK0
KVIulo0AasvEmAze1SizWbeFDJfQPqeVpRXw3qwag79ZnRo/x6Zr3VnJOwcaLQDeQaCDsFm2OLjO
EUOF1HITtkWrnmcgwQerVLwjPgPvBpzzVEE5As0is0vQ7ddbw8jUeHC7qA6TbFqPjSX6YybGvWDm
zoQ4twS8JJOUDbfl9jUBbrG2ehOuPRikMhbutxLw/MUYMvvdWRAPrwa6j8QcLtDWfn1EsxqnlUaE
6MB3JyIazy9FZvqLhqPo29vjziZE7YsiAMp0iIlsa2YSPz1kYy1CAxVQE3S7p3inxRDDXpXp3kA8
jlJ9CKMOZFGuP9I8p2OGxr8IMT7NUL+YoIgpyl4mfm8UDwQz7xakeGC416MUxWKOXo/cIuLJ6qdE
WXUXKVQgbTvLdntPwA2EYAk+Ud5JW25P3ZVoHc/6EHpRFjsPxrwgjp6qfTydFsVDjDJdHLEX1txO
jqCPFwT1O2SwSLuuJ4drLd3VpR7CrvOKcCRWoD9Q12m+E2bc7nRp0EVTggwcWPv26LZu33blrA4h
GvLiTFdmOMAn63wo5HvV4XtTIj62HY9/wEXIn/LHo9jp9kAl3B4AOSTZeTT0GfkVZY/3cndCtnzv
IYrwUG0WDiaaA/wxHsNCm8oPigPSAJFmy0CRTYHh/faJur1wyeEsaTSFih7iPJvbaDSsrGsBE4Wj
3VX5cYonzzkbnULyYDnFkIaU33XvshRl/Pn9I5MZwL+nicQjKTftH4u5mjbONGJVHnJhVLZfIdlc
XczaA8eyLGCdntoe+8Ojbs9jdX576NuYSpZR2HA0FxB/2Qo7aGafuG6atwFaFO3BqYz1WUsstKdX
NX5YadB/bm2j9cH7RTvLfbuDeDlNWvKAZ6DAbRksrSE6MZd5FwyKMC9Z0/Gy6eke7vn2vLOm3Fzy
SZM5+uZemWet6UF2dkGupt/GrMSuuWx+ukn9r2110cPbi3m7XWGTSBCqtK6ndrQZTEtN4EyqjVBQ
m6JWv8bLOSevQNhD28P4vxLNrnM9OZbExFNPhK212TNxqleRaSao9oi4c44iARNyREh9UI9zk5q5
hHqCGZCQnvWI/6j6RANiHL5J20tcb4EQav3BTGYjwjJ27ns054HWnRGhoK82xoa0jJ3ECC4rc+K/
316n1wtv++PBD1BQJkWhlr0511OsZ5MmmiboimxNwJq2pfHZNJBROBVF5TbpgXJ7kfjTXBdOGMH6
zPyiM8bumIo5B1adjQTea7N04xk7wjg+5T1Vk+Iwx6XmPjZqa5jNl3LODP3FRDhEvyitm/2y+Drr
IU+4PVF8JAM/ZkWiaQeQTpn1ESAE7qUT1ezii443y3iM4fWiMgbeLcMrJy6an2+vw739QpBv8SFV
emxbY6VurFTAJWYOSw2Yi7oUL0QL1sFpmvfHQI6sv+HiSNRPkWrziCMznRoTAOdglMWbfjLHC77a
E06w8Xp6e1K359pBuQAFNbQKmdu2pi46z+Nti6qg5iH+ADqoPBa6U+zcHreXNSGd7ASjdUe+tCVd
k6x0jeNiN667k3vsFjt9bJPhq55+7WcECvHJeHtWdz4VRFYAGxQySWS2im2lAszKSgYRCCspfraa
vmZHRFfzi6XXdbETgt9ZQnqTst8iWxNIj12/B+OqVcaiJQLNR/enBFMGI+/9zoxub0Z4T/K1Ibmg
y7ut2IMnry1gCy0raE0PKICuKxr3XZ8GapybvyNbGcQOue92EdGF5pkhPiZGvqHdwZNERb3hsUmK
LPk+t+aEPrTiDTjZE2NOl7c/2Z0JyvcF5Q50BMkNN3vemIQgipQyccASxkNu2aIFQYj9wBlL08QE
hb7Q1H570HtTdGmWg+8hPLqhWuvK4okeX6egqZrmMxSO8WtRu+Ipw/xmJ2q43SVQ63htYMBQ6+YC
ud4lhVk2GOOsfWDiFK8d2jJ3Icq17ZKf357T7UA4OUKvBlODVNUNzkTRcIArMS+G/dBrh9nIwaHG
xruZ3LC4CfMoIxGPUAHZvAluGVNqtsw+wGvp79gSF62cP05ND/NmUN9fspcRMuE4tQ+C2O31IfCL
Vq1E6YPe6IufAyjrEyjhaSeFv90MjEK7mtY8Go9UG6+/EHpPgFNVMQRTNVePiKU5Bze2ZwlO3Mva
73wjSqbMiYic07ztVzkqrllUDKZganLFB6iBy72E5b97J9AP52oHQkFlYou+mZWKLohJpR8xNDyH
8Ej9pGjruhNG3cxFNvbk5YTgifxEm2XLIDU5YwKMvcZQ42Ov5slB62p35zK6uR6gp3JowBLRsJA0
0+uPYxapl+rDNAW54VBJGTT1hEEf9j9KkV4mM9YPb6/d3fFQXyC5oBdmbCNtVc08NB1dlMTm2PtK
rX061dPc/B71JL8oWgR/5u0Bb0J7JojvoKSuyVDR2dx/rVJg7+EZU2CJxTylcfIwr+nPedIuJKOf
tEh/WktzL9C4PygnS2crysGvVxWzBqE2q823U9WfnrP6tBrbQ9fgqJQkaXVw+u7TVO55R98Kx8m5
Uj4gjwBHRExwPSyOg1mnt/UctDEw/lFTj+sIyrMr9fwx6hXlK45C4/e5qlIwnmVrfrWFaf6eI+v5
7TW/CUv4HeSP/7/WL50Wrn9HkS0ClLY9B3Fl2qjvDqL8otBojv0+0ipJdqqUL5BzyUPeHvje7kLi
45WeT7nQ2ZwZbR4oFOneHAzDuGBjZ/8SwHBb9PYPfR3/9fZgN/cas/SIIqk+cX+Swl3Pkuq7PQ0p
uo8JBflPA7YsIPwV+2cUWb/fPRJZKVAquKvcO1tx2SnqUYFfkQWdMT0JMaKC1DZoRTCPun16e6jb
W4eR0Enh7UFFmUrU9aRWtGSLJodC7wFxf3EGJ/87b4W1c4PeWTr6qRTnuKKlvPBm6RJNz8RSZWqA
l2r2uWoK57EsleizPnblTnxwO5RODgpYE7IsHbVt3ZMUtDCqTp0DN3OmUxa103HW4RolaT2+e+0Y
CiwGt7Z8wLf5HIVqzZlhEgX1KMZvThGNL4R66U5Ad3u4eEz5RlRp0Cmk9H79hZpJTVORx0ugrWLx
deFmz3Eqxd9GQzlrQwqeGzDUzmN0bxVBfXKRAmOmpLsJS2D2uctslkuQxsAgPThJP0ZW/aDU8fr8
3h1IbxAhRtnbB/m0LQPF+dJ2Gmy4IKUZ/lD0wKXx55iPb49yd0IuwQIxIwq1W81dbXiV7NGWAG3o
7wtygCfwbdBfsdnZGen2RIF9REIVoBpxNjfz9fdK9cJxksVYgnxuV2zrvOhg9PDD3p7P7c3HpwGn
h18EMf4N3nvFU2O2vWoNaH5/q/sm6OmBHqpF/Negbfh/GYyjK/G/TGvLcG8LrXYjKGqBN7gLkhfO
6nw3AQPDfII1GnoEe/pOT+Hu/HhKZazyanV+vYqSV2lX47QGswvZz2/sdvaFCulFeHoHqKtaduZ4
u0FMjbYWbAE+Gvtk89nwoHGXBdxH4EZVG2iIiJ8Hz8Oxr/WWHSjX3aFAiwGxQt2Ssv/13KYO82J3
XaxAEvovZC7/4cI5n7ih2p1J3e5FJoXmiyNB87KdcT1SVy9R5ArEHHVHSc9pNZgoOFFrfXsv3pmP
BBLIOgFNOxSOrkdJl2rUBrN2SXCxDBvLVvnbLGEg4RJrvbw91O22YNHI/kAeufTPtgpHeTF0Vlmh
cdeYFqi0oYRCXhhGfNKwXMPW1VOe3x7wzgoiHyEdX5BFo/m8iTBaY8XYhyZbsCqZ8yFeQTP0qznt
7PZ7o7hcGtzuzuv3ul5Bq4VkiAObExi9W3HLelX1l5rnxc6tfmcYyqZy08m1o8N6PUzaujnRqOkG
S5HGJ2UosIChK/3+TScvWim9RsUInMT1KFnl9di/5lGgpTjb56XwTgMh3M6muzMX7ldpQkIpnXE2
H6autCSnvueS+i3Jb6tc3U9qHuc7R/X+KGxunXuPZ2NzgESWtFpv5S7+4Uv/wSlq7xgjkr3z+e8c
IBlCgCQhcabMtnlt4znrHdiZbqAio4YontA+IEuKM/Cc78m7vj50V0VoqevKM0jZQSW43IoL2VXW
KHGJRIRGJhR3T0hgHnrhACYBuT242o/CgR5dHlSMpcesPrIuPsoPOGRlyHAu3xKsIZXlx+J+V5fO
L5MPvQITxC6/J8pLJLIHx8P1URjzX63y++2jeHv2CRzlpUkFgfR1+woNTpwN2C5EfAswlUbRpOHU
6LFvNCZC4dG4Z7hw++0Zj731Wk3j+G8CL9JUZVwyyGO14c54w1T1kR7VHrxH7tPr7wHcnsIgdQUq
aBSPr08LLms9zK0VwcCuGQMiMnoPKQz3A5xn7zMotDw0+lY84SZZvZBlTTuacXdWlZE5rJReJTFv
s8MBwNY2PgFxSJ8hCVDawOUb39Ij8VrKk5Ttqf3ecqqoX1vsP7gbsoWzFZBWu1R3UIaL4WtgkAS6
w6kAJMYVAFnfwqZ0uOQSvPCw8tQoxwXS5m/LKiXGJTEL9/TuPQVCXBaCSR95/DezT4cMunVdJCFe
wupxNCc91DIFAgmCs7iIese3h7uN5YmhZNORVjw96C2qoEUojyZO0gbQ79NTr7VmMM+T/uiJTDyA
Ec0eXHudfrw96O0XRuAc2iWgE3oh1IWvdxgWnU7W214f4N/bcu5TNImhsjmpE2BAhKBdXq/dXg+b
q/hmY5OEGZIuI8FrN0aFUSIlkmmoBnE3uIqfopk9+m3bTd3plZfwNI71+uxqhnD8clJF9nP1+sE+
2XBEP/UjhWuEoVScd6sEG4acCymJ8pIrCMQL1asGGnKeIlbtQ7Msred0baL6MMREPB81fTTagz1A
IQpEN5j5l3YpauVnpdC7oK09W4N0r6/xryqrrD1OVjrU/xTzEDt0A5IuJqVrhrI+0lHJ22+LrlgJ
HsMKBVmn6MbypE5uMmDKjCD32YJI9axMvdv+tNIkz0/4FDjeyRaD6l7sWYp6oCzQ/m5h8qZnEUNW
fcyjccz4mQ6kMnX0HJhf0azjZWpoLzBDMBtF/Gb4mubTMGDzWXd4To9ZoeU+UJ+1vuhpr6r/U0xt
Uh60Zl07lE2VZvyhm6SK+SGKC089NV2Uay/Z5Lnzx0SQSPzGED1HSaCMlzn/bzKiNnnSO0RjHuN1
QB210Ip28vXURrEjHYv4R5ZniXbJy7VMfLcQIJUo5di5+piotUvzdM6WbGbsHDEn5zS7RWqcndxx
mmAYnTn5lqt1HCfYDLu57eeYCrfwyomeDsDwtOmT5xU6R8Gbc+HPYwqZsKWcq1+8rHGcB6adD77R
q2nzOVr7XJdqo1X3MohC8VCl0NfmATeh6F+h9Gv5Ans//tdGngQnQCTd4w9No7lR4xtVBO176go4
/sVQI2vRUalCJWqoO3EY08FSTxF9YSzd694wEUfpVPW5I8rtv7t9G2vfForLNNgS0Y+BYS0dGkto
XkeowteowSRZ6QynFJio+DwW+fjXaiAl/YFHbPT8BIGg+JiphbfS252QvcJsOmqPQ4Eux6mzqiy9
YFM7zI8LMgUWEhDV0pz51OwxQ+fuezDWurWPbT7bSZg7WT6dVdbeOaRQyJ2/6Gp78b9i1obsqE2W
J2C6FC3830ot60+iS5P6uLqTKB9E43T5k5qo+v/WdCmyj6ljiSSo+1lAJOkSfOyHBI3kjyIRUPhR
jil6v44U7etoLm77lGaIkPjFpI/WR53PTh+wR5jhydEz+wNSUXi2Cyxwu6eYNqh2RklwdL4uMPKS
57SOyuJT6oF3OQITEv1PES/lR4TY0S0pWaj+UjtarITJmMEWRmDF1n5Ubuv+laM8grRyidrZR0UF
MXFO6Iwsl7y1F+RVdDfS1UOVGeV0MkyeTy0YsOU1ntuhTdLvk6Us2icratAizSEE4mDcoNeXKgcc
kxYdJ1+Mas6zN9Mdpy4lonB20I/y1xTJ7A+1MomXlCJVZBwio8w+NLnWPc1TPaITXuJwfXHa3rCU
gwvr7ydd/WiuoZMU3lgcUC/jyjsitZTEX8nA4hQH7TRvvKMZK0537vAm7mrp96swayXOo7MB4Ez9
uBTczocoKocoWCiOvwCcd1MUqjzrB5E2Yv9gHyckiJJRt3045gqFzkS43nGmYCmOs4KqFrIoZbtw
HPNhxjTFqxFncxY8xDRco7FTdy2s6nsxOYGLybX3OKlJ86+RsM0fc4TI6r8FNTw3UAy8jH9aS579
1hMzzX5CAYrax06bx38gx7m4jqMh5R0mtVFdX3Hj0TyuVry4l5FXXwnTGZOjj6o3x0aQCL7tV2vE
9uCiZIZTHiotFslLPFuU5nBHbOdjizyGQDPH6M1Azd3IAHXnVOUHlQdzwRxkslb4LH2KNGpS95M/
NXGzHp1hds1PyZpO/wCnHF/Gqe/Uj2Pp5i6qbCg1Hqq0Wsb/3n5Sb95xOtRE0LJeChCF8On6SZ1G
3NlMpzZ523SLSxGGAN7TevFkZUoX8o57gTuYe0YxNwHp66gSLoW4Oo2oTZoweuRqKBmZgUAmqz7U
WpqOh6Kzsp3U6t7s4H9R+qNtQ1V4E/jmBmk0bhVWQHN8GE9cMUP6dcQ20/D1pl7qYDCKfnwchaH0
OwHSnegQdwFZtOc2AJi1BXiKjPsjqVcDQnumnuC8zUdlNasPWDIlgYF67QWdLhNbp7H9MJoCeR0X
Gby3v+6r9Ol1TA5lxYK3wK1NlW2bI4FUbEWdmEaQ9zH2hfMa5+WJQBF+2jRie75wTuxHMXRQrKaS
3PS7oQmn+aGVyvKZW74SxypdB2RUjLWdrIMSablW+kJ3qiw54WJfGM6BG68aQtftBqQ6QBt1v/Wc
S3CaK3c4R103KifQSrN3EBDkzDNHy/uxCKMlWnIyAHOHeej62m8G5PHOLcwRvUI9jA5le9Bnc1rK
gx2Pzj/lpEXrJxPQw/Te2BlJAHQQ2Y7kDUxysx0tgd4WsRSiJmv6z1BOT207/vJy578kifZM/W5i
2NexZFkBrhIaCPLP/8AKimqxmoHmadDCwEIOSC8Ro8PizM8aAy47ldafb++BO2cN8w6QQ0yR1uUW
OoS82WLpCpOr9Lo8xRZKk3FrGDs77RUWdLXTKHnTTcIGiR0nqVLX85pavI3qSveC2oajeoK6ZOqH
Sgci5VsWsmv+gsJg+2ihG1kc3bpbeZKKBXIZhlHKo0hTPXnoUis2j0mRWClEMA87+pO1ink8Rk5b
LY+mLVLEmjJndANLGnzZvh6VSIMpReemP3o0A+yzjujiMzJmEwRWNe5Wn8fW6J41BKL65waMOhR3
d0j+l2grYYCVzup/DS3PIYiyMe4Cq87THuE+28mPJahJAkDyGIQ58HVB9K+NXdUHQlT2/L5CWcJG
W6GTFrNQmgcrSrP1hCpc9NLYSjEevMGb0/fWpMAvSeADzW8AHSBxrtc5SxIzSwoVYUzkfFLfRvkM
njpikjvt9dttwzjk0rL8Bexyi06JZ00fhI5muGZ3WeD1VvGIlli9t234tde7Ro5CA18DTgSDe3Ma
DCJaoPUosCA+Oj8UiZv6pjHs3cUy970ZBfFcWZekYLR1mhdtm5DCsjdB2FQvAvnZk5lG/Zfa8JLg
vadN3vaSdUl1UkIkrz/PzJr16JIlYWNUxbOuj2I+Oyn6su++shgH6js8IKk4u628K2ipputYpWGF
C4Xhy+urPRDLJe5l6RsEMQd7LtT/w+QkbxumDnOjV389uRjU9Yo4Xxp2sTaeVkUsWOsRxb5/CV3A
1FC3ObG0DK9HEc1SratjpKFTJNOT29LXyq3O2pmLPCfXewJ2qo4eDhIpKnAvuf//uIcXcxr0elKy
cKVtg7uiBg/jSBgJw7hrzXU5tNDg1sPoKIN9KPKy36GUyp19Pf4rm18iEjld9A2vxzcsfJKrlhog
HoKzj6guUshO+uAaw7NbjHtrensCsNemYqISDFA52dbL4Yt21VAhNRQJ8bemFtO5gkB0WC2A6u/9
etJTkm1JH17KG22+nh1jKExrl6i/SKm9leW/VjW9G8fE3wwZl+o/DQuQbZsH27HrVG9TRaHKl5Lm
jDMBtRjfzXxjlNfyMuYrNoW1zVU7ZI4rnGKJw7iai1/gC+pwtoo9vavbi5bqP8Uhx0OimpLIZpQM
4AUJvBOHal5QuK7qyAuSzt7z3byzA6R0Ofc5/SYiwc0w8dIOXb6USahUifnFWg0jwINrDt0x1Y9v
b4F7Q6HtRCmW6qBESlxv7awvhrXq3CREeXTyVXruZzRus4+o0TQ7u+11414fI1eS6k15kOFMvQKL
/jjGrdEh8ahBmJ2y2hyPg2c246GtGt6swhqodoNkbou/20rLNPsw6qiBHjwXVqZvJQtCv6vlJsVT
DwyheBRrnGpne62goVdYw+iBMeVjslOmvvO9+bmcRmmXTli+CZRAHtd932hZOJjUFB80CtXGw7C2
pKFvf4bbgWTYB+JBB3fDU7754rZZrm2bx0XYul3NO1Hmny0v3fO1ur3H5PLTguMpohOzfRPy3MSM
A5mGcCjU+CNaktJduRvRvNUg3SJvGomdp+/evACqoLIBcJbuyebwm1iuZhiuwucdVhS7UOdNT2mU
me+/ZDzAmBJ4zCYGCL9ZvzbDqdZIHUj/1OtDqoEBjAOx8wzcnhUaJTBbSEDIU4lRrs9K6wlHq82h
DvWZnNBv3TlDDWzQhy8qgNo9+zZ58q5PixRc4Y4hF3Dod+nXo+XOugxpD23YrRfzYwNRYaVyPigl
QiItWowa8OriVzKV1Qzcb6Y0xX2O7MG7N6asNpAIYT4tMU7Xv8JRoo4kjAK+09nxwVoL5Qn5TeX7
u0fhJQIuAIBKpiVy5f+4GeY6FWVkW1Eg4lz7AB+lP2A6UO58P3la/1xR2XxErQZOOw8S+ITNikZu
o5bRBLkczYtBXDwoV8tDXKpjfkCMdp0eEhfF1ENtRTj7vj1BuUyboeXOob5AugW3YbN1VDt2cFNz
YN86mYuC7KxRg9f0qUeo30naQ8JjpR2mdFDJUmjA7gy/PYbM3IKnDXuQcBBu3+Yem91pXMqyrMO+
rBW/16fZ19Ul3mlb31lfbjBVXiyvwD75K/74irA2YhxW1josFq35H+LJVeVXfTeeZou8EOlnzV+y
1P7fe5cWGLQEExKbcdVsdSzmBQ1qTavaEBb6v1m7NF+1spxPqmwLR6uTXUALTX7f2e63twe+XVT0
RIEVsqWQ/6DXdT3dScXrAWGNNkwNDzMgOIUfRV/rO5t2e2fLadG0w/PQowZHEeJ6lEaZV6cymy7E
4K0PEpdG3dBr0znTi8lfTCO7vHdWBu0zj4QISAjaPptZDQXKZkDFq7BTKbdb/QiEnvLszqxuzwPc
XGhSMvxkZlu0BvLVrpuorgjjro/6g25R1PWFbc/10Sk0f1Qf0nVp26Ad1D2DrddX7vosSmo6zUFy
crBUW70d6grZgDZIG0bDqsdP/N8vJy7isym15o8aQG30wTohi71tpXcHO/eW5iHr49kOs7Xpc5/K
gqYfwGZgWcEMySAzD+7fSVncNTt79jIUH1ZZlY4PUDvH5FwOCOB81NJm+W/tF/Mfov+xpqDvZkgA
x9GcBa1RWI6vWgr1RyRF2+7U4kZawDLX0ugSzWLA1SHu1eeemjnF9qZEdgnwZj8f0LOuJ19R3Sg+
zHgXO/4UlYb9uESFF31Yp96uztyoi+V31rQUBy6prHsYst7SEIivdESfoYS332eEur2PXoQvzyEd
dDp9fZv+Zxizk/xbG2u//jAUM8keAJI1guYdFpWIqSXjt6Y02iqcFfTij2XceObjVM9qdDREPEeB
ao54C7iYUY9PtCaM5znyWLe6pORzRJXBoLOhFGiLKo1t/QT6WnXh3FXjT7Mzmt+6UFPriLB5W/oK
QhDaY1K4gLszizpBWIGte6/iIi8QNk6Ep5j3gPnavkV23XmxFgmKpIW3hHmOU6/d9dqzWHs1wIag
/ixaMBUHKrV7nj7bAIMUWjphMqY8GIB8r8967tRc38PShoS1mcuatcvfemM3gqfBW8Z1j5lze7cQ
KaEfR/ZOo5648Hq83qXTa0eiCwUyZfalmRSrfTLW0s79VAj7W1LlQ79T5r8zRzQH0BnkEZSun5s5
xoCnMLhb4c1rPEUoOrYHxSBby431vfJrLCezA4KocaXBDNo8unpULzzo8OYLi/dB9sfEg0Bl6aVu
vAaDBi8fzm9fnncWFN1eC/wOmpESSn+9oCXM13Wl3hImKshEoKNw8Ehe2so4RbHZeTy9tbUnD3Bn
RV9FbFhPdHNgqF0PuiSZrSedM4aZi8/7IdXU6KT2PepKOay7nYzodob262PEdpEGxlvtF6tKXNK4
eQqJe4svpMH4lEOFuECOmz4PebYXudwZT8o4wQRF35W13cSfUT6jj6braziauogPaYnHz2FQobMf
1qQc6XV0ZbQHYL1dUewyIfrxDzEpNK/rFaWrqGAKNKrhZNn1x2Kuiktlx8nfLbf0TuJ3byiSMmSd
AOdAw9o873qn9ya+DXqI1Hz6V610M1rrNPTD1qqGnYDldixH0mmlgAlNLsDv19NKhDYO1GiMcDWm
ISCs4TIdcXmaHFTI3nsQCFcIfij4EB0hBnM9lCkWxEfSxEYxpYhIG4blqWr1/Ouq98kJhbv+3eMB
LeUmk9oGUs5xk2fWS4IytqnYIY4n2UFJ0OAoc/3c6PpXcC3dzh32Knt5HULI2IGciCKdZLVtMonB
mhJNAbISZiOyfD6SA2PhF1FTKF+jsYhmMEJRp1Lwz+kszFqMhPRsmnV8UVR7Hn4ks1rPZ4rnzq+3
l10u6+Z36YjuwGeg2k+vdrNxKcHl2lAhSDD3OBaUmNecdcWJd9oN9L9ux6GvQUeY+iTUpK32I+IL
HW9Vn7BrE9BOtdQpfLBxSDC+DSLrKG+3vY2pR4UxeH9ZIkBYxw7u3ULbyBbN35NjFOspb5rBOaKr
YKhf+t7FPzGp3Ol7vRau/py7eWEc2VsCYxhVm63zZBcu3UlaPIpPQ85uHpuhiuA4zGkl/uqnTm0+
FEYSxWfuqLw+xnrvfsYqOPNOkfRQerZpoD7RzOTu0FGuV7F0QKj+iYZVjYsb2n3TY+6ZongkQKnD
GmgXbVACf8XHqsp9Lp1p/kVyBrZmaWjvH3P48OaBwnhq+2A1YuOATwkGH+1sWL+7IhLuA1DaEixV
tU6YRsQtfNTWLZT1mODiWfwuTLwnfufxuA7BmBh5dKSfa5hhGQEOPK9Dwh2uDlm5/ls3WB19gtII
1jhBybE8G2ArxK+uSMr0MqhlyTsTcTnjcxDh29XT0Uh58mDrjEEB+TvG/F1vsik+oFVW9A8k9WZz
zLTS/OTU2dB/mlLPfjGcql3OWJDTf87RK1DO1uyhyZKA7XBRMWgiGvC2E0XH1iiTLzjkVd4jaB4M
e0SLPDamR/FM/rU6P6hAFY1fEOp0J5JPpwycKO9MTAqnWpyiYdLUp75QI+sE4RkoWoI4BVQPR5S4
Zzqd4SAjKZI+Olee2n3E4Q9lQqBsinYeoW/9g/ypMvmCiFZ9outixXBJPYy9qm7BREd1lXU9KQmN
x6M0DfllTUITF1UvxI8FJx4vLKlD/vSS3BTk/pmeXIzSK7STjTtV+7zO8JB2Ds2do+m8qiARG8iq
zuZoiqzlqbE9EbbeZH5AqUI7d1PtPLz3AqAyjTQbamkQM7ljr+9dtvCIRVwhQtOJqqfZrctLSpiy
82jdmQstJaJGNNOouW3riM7Sr7Fl1XVopGUJfqlqP9lYVO3kiHcuGRrUlqQOULYAP349F62Lxtxu
4ybsTZDB9tomp6gR7cWodqlGr/nm5uKEbCFL4DbYC+6067Fiba51bSUfzVIDJaBST+u/U006xlvI
Vv+eXZSxTzGOLf/oSTY+GilnT+CuYx+XmF6mb1h57Z7HQfW+mrkRZ0BW2qz1zcLUfjiDQq+gidCx
Cdxq4iZDYqiPLl6nLXtSHffWjC8jCxKyzrOtFhSlk8BDXprQWqYKBy5n/rzmmvbbU2x3p9pzO5Tc
anwb4l1ZU5N//me1RzGtbjEyETZzunyK41YBZlmAKURG9vj+XW1QWZI1LO4lY3N2yrhXLD1J2rAZ
tPLklnZ3JCTcC8VudzUtYFI+A7Q0tc6tla+nICKUa7MI17l2eLXptYyRmezEDrcBLaO49Exp7/CJ
ttRXhQKk2XYpVSMal0+IGS+XRYNJubT6+JhQ092JjO7NikNKzZ+uAv/drF1kAVMBUteGmY0lV1HH
xqlRx3ZnVndHQcPYsFTJSt3ebv1SVAOwC/mF0uwkhhLUZ+Ps9YHvbTluNaZBBZdkQP6KP7YcTwlQ
9jJreZsH+6g6g/dQedroD2sd7UzotkCF7QEVU44SxVMuoOuhjN4g+kknPhM9e78ckxd3zC7rpBkH
dVVnQpLKwJlN+/r2Tr83Q9QZqU9JTj/yctfD9oWdV5Gtt9TFssxH/1T9f5yd2W7cxraGn4gA5+GW
PUlsy7IsO7ZzQ9hOQhbneXr685UuDtzsRhPa2UG8gQQqVbFq1aq1/gHzSmxbSWu3NuKtoWhs8Vxl
OMn0vRxK6ZcBiwGMTi3FwiwNfWfaQ3snn8b9/Tnd2vEyFskXFbR4axUobC9WzGnMmwBL7CcHmSsw
ZKJHXzPPiRjh1nP4qs3IY5F7A/lfiOxScHh1B+ZdoohWZbwxSpMPmuiy58h1+gfFwz7YnAtvn/Wk
mQqv5m8jMP2PY1xixYl57fcw6vJjDzBkFxkw4rw67X0rjJSNW/rNzvjyuqFdhW6lzNOBYK2RnFM7
6ZmSYFsY5l25HD0rJSf1UtUTO56JBeB1tUnCo1WDbvfduomVfdNY3te4Heef7pLaox8rTmP5yWiW
44Hytz35TuQRGEOM8yLfg0SEFIS2jJM/wZHvfBtLyRfR8YLdO2MCejMFSh1vfGq5Z9bz8mT5HygI
xeO1jTPpYdipgGuDGoGnnRuP/aHL8Wt894aS6DVkjVD+ZE+tagIidhWntMo2mEO92xtFLD7XaPPg
59CUP1BA5Qn9/gEJOC5jYiZBYefyqADuXax2ctsgwtwBuDGelEk1mS86Rt//akkYbuSKV0dTo1+D
2wjvGuZJLfByvJpXJZiueQgsFya8b+gVoXtpcKrc2YNjvN6f3Zve58VXYxRZ/0O2742StTqgZdmG
do2JLuLcWqN+rGk/j3AL6twDIGcWlebH46y7OwHB3Dl0dm3lv3CFLJFvD2dbe+RSnZzz3LmJdqjj
JLW/DyX6bv5c1jkyx63dYJhUa0647MsuHLxgiUM863gK2EIHRQGyvz4PbTZB3u2Q1H7SGmXkPRON
Gn6Kfdx7pyrPtf6R1KuLESCLPCrrM+hW9dM0VWH7O1Z4Mv5T4DfpfS2MkseQqSJR/EGP7bR/GZvO
+cfSouJvSvKy/wVsHiE6kaX9j4R7s8WT10g9P8OFNzwkduZ8nECoZK+GMJNfUALcL6YkCX3y5sWy
PvRLl00fqomy43ujP9wbsCs0XPn6nCN5vP643yb4LOB+Bi2owQocPK8DaC0ARyLVv8UJu95iDIUc
MAoqbxKcqy0NicrFe9jWgjzJki91obR7SniwDnojyTYyxasLQJbSyRCRf4LQSIJ9Oa1omvGtLjot
UCbT+s8buxjOZ+ear8gfxqdCq8ytHc0PvNzQXDbgqFHFk7K9azUOxewU4ImLEQjCR32Y5qUVh2Vp
k09tnGvv1bYn2pGKwCvk3UCnfl17KgRboy5bK0hFpO4REnX9Rh1i31CnX/dPKuDE65mxkFjbuNxw
CASvQp8bT56HVvQSkEEq8U+9m7zhxVbncTlQFIOjEc4DeJlW6+r2tYF+821B+3MIcgFfaDeyweFD
UNXCw7QX3oe2MAeqBYXbVs1HHaSW5/qtUgzLJw1+y+JHaIQUL/heinJXTLX9oaZ+nwIiR5Zwv2hj
YvuKo80wOJcU6kQ6dngHRQIdBb8yo2qCppJFyRHgy5zuWxalOBJiZv3zMpexs3e12XVferOukHNI
O8sAZp+7oMuHDM/YjhPWfuD/FdlxUuxpeiHmh8tu6C24QmrdtOGP2HDjvxEtpH0VxYuVHENvGNWT
jra6/XeuCs8ADOKVymec9FzroOADGx0tawH7i0tl6u1qOvbYCi9YzX8oM9f+mQ99Hu7GcfJSP1km
0PQWb7n/1I62HnGi6OwTBkLFuPeEJbRHzYiGDijBnJBD5MBAtX3i5FmCqVon0b6i0pXwX7D5mumL
0prsfVsgenXMjUQInLHn+Aue6fgsw3fz/qvHRVmesrLKPlYIjn4mi8EqOF/mLD5kveL8PVD9gw4Y
ol/ij9bA66TvZIdKxML9nS7qTO2kTxbhL7Na6ceWrY+rb6jEvxHKCnO/BnuE0XUphPYjUsahPOhx
1tunpOkXd+d1Qo13pZtlsLNxJIF+PdnqN9KPznvOdPRAn8a5T8ujmyV98ugiGJQd1RgJeNzkeSiO
vj5orf1sxXrcHUyl8LBzFjypYH7OCWyG+8fh6jDI0CVVKWW3mlt5FS6bKQKe5bkimAX7f1wgBGGU
gc135pHFqYn2EBK8/0qSONly0btKdBjakvIxiMGCAbhC6BVK3WopDF6gDuMDeN4KWG8ZPd+f4BoC
JCMLHUz+B2KOhuC6AgKlvoJzafOqqryFm9LtMFc2YlcF5JAVNp0sHnczjh2dLk6TgQPFbqjnZgtc
+fbAXgVUpDwsHEYJ4Vwaq18Eqh9tMzikgWb1hvuCoXzsPaQLydLO7A21OikAXLSzWw2iJLtucK2k
PmQNiItHUXLokmIannGdd/NTZhVhfqoVFUNpKcLT7OkyWrGE+1WIiHmF8iMPq9mgqjuk3rHC8HbY
ZW6XfxP9MHwj+8Dxzenb3NwPhZdOO3VQVP2lLqtaf+ny1PhpRyg7H5U5LqxdmVVj90BYMsSTWXG/
Tn4zt7Pqd0XRg8svtTp5b/JGUQSVEB2hA/qAgPIvb7saSY0uEWAGwcRqJ9WafhvU/A9VI9yNtPTG
JqTLgtwPWCY2ybpAVsdaP/azkwST19cf06pQ/6aUnDy8dxPSBVeRO5MOYPy5yhTcfEBnqsnwnS5T
J/Vnq0idV48uMWgtnISUBzPHn/woclVJ/SZukATy+z63uu/3f4+r2ZIPwduXE6ZBDxb7cl0riJaR
MDsvmHCf2HVUJWnBm1uCPPKnXO50nmNvZHkUEcHPr3KVycNhsGwVLxjSQZ+P4H1x/VxU7Ird1ko/
GGZhQMwZwtbZ+JjXZ503Py8M8nBJ1F9T0ArQGlNTqOm5qYcBGIU4dprTwo7uHhl08ce0LfalKk5W
1X27v7JvPffLScuxKQzypHIl2u9yab14cnvQoOlZ7cOBEr0+1L8VV00/20mESEck1PZrUiriGwCQ
aniY3Dgm3imohWBDVVofZtrcPyDUeAX47mLU9y746/aAVOo0PsW92onj/d/4ei/QdZIqRhLLBkp6
tSdBq2eYTcfZGcXj/qAq9XRKaahs3C/Xe4EHpgc2AoFgUIlrvDJFJnOJlDo/R5ZrlZiqlcsXjSKh
ONpCxTi8PHjTNH+6P7XrZJk6NDUZEEpoJ9AXvvwWdtWp1agX6RnfB+dQTrb+3TEKhbheJ3+ZdlW+
V80UWyaAEgbEQ0l/NK6gialliBF++VlDbKjyTW4c3HaVLd7ejU/2pgAjBfAliVX++z/eNlQu4mJ2
x/RcWcjkzT0AzDKattAl15+MngQlHwo/yGsQhC9H8bLZjRZAJbJCPz9oVTQ/D61TfZrbvn1JMzH8
stRu+vreT8YC0r2nUAi6E4H9y0FpDpi9Hkb52c3S5iSqSPvmolz221NqbV8OlbbxnrpeSmQGERfX
JIibxEe+7f5Yyo50t+1BP5yB6FW+WKhW8y7Id/dnJX/KZVC4HEVu1D9GSTWTZh6o0bMqzPjZhpSA
zD0e9y0gvY0854r6Cl6U9I1/IP1HUXxdsovHpEsXe87OY942/9lJ75EixF1l0RBd+vShMdwoPNoV
LcXDkphxfbDtViivVAJTdxcWOhupEN6E91aWwx3II2f4atlV9bfovOxfQrqB/sdM/9ZozbY5FGpf
z6AO0Xz4SMFzBPs0aEqzm7O6j/yuNfNslxdh5IBGpBm4LzWlNQ7YbJc/i4mhP1Jla0uM5ON+CLEb
75e/MOg2y4/02jYtD68+BKVgS6ow0vlAOvxKLUYbTUB/cRw05Fh7K0a5pO0b/VBV9hYH+/ZQb3aV
8I9ohF1+c7r1OeZ5URy0tnAQyjV5MYTxz5wXz+n+7rqRu1NLw/STZyyhfI3FToWVmF4JxaXFrsoH
fR1/s53IejATXdtP9dxD3xnHszt7zUaAvTo9cjll44X6GmmEvZpjjgGBO1Ys52R17gNHTD11ILM3
rvNbo9DiQYcMmxHZU7xcSfwP0xlrUeXRjeruY+VOw1NYJs5770HmQjsEDWd5HfL35SgLiFUFvLjy
iGS4+FiXU3XOOmsLR3djLhY9HQKNvAaBKF6OAumNfD/tEWvCA8I5ibKuPukgsOyH+3viKngDpYZ8
T/6s0QmHlXY5DuonI5oqSRQotjr8jY+C+wObig6Din6andexzNvhtFhpuHXR39j24KIYE9Ixf6wR
wdQQJA0rVOCcNhIYKOKKs503FHEazxMb0e7WcuqUkUkuOcyUF1bTTKk8TOCCg7ZzvOFIc1Mv91Zp
E3Pur+etgShHobjHC1W94p1WYRrnWRgykIczOtI17QP95+Tr+0eh3P/GKpIFsNV0YDgj+pyPUdA7
yr9erSeHVA+3uGM3wgVd5v8fxF0dJwI8nEnw1IQLe/6Rey2lUSvshweY//HPWnTGrtbslBBpUnt5
/wQlLI6MAh7vVU9dpZc09G4JyLtqvaPDlejXWL1vPBtvbX4CBgQYno/wmPTLXREhzjLUcRMHmjO3
x3Io+31dfbbqj1gPmMeMTHhjWjc2vY2IpGRZ49oDx+hyQBqCuJdaqgj00DR/ekaDie402Yt+oCU1
a++N97zZUN6ihgCTl8qs3Kt/ZBOijdAaVGI9iOxBPyBgUp3VMG93vdHZrT+nuvOaAU4/FFE7/S9D
Q6WSwUti4laJDAhn9HSMSA9gu2afqhz0kJ3m2ld6yMM3FSA+OHov3BmtvVVkv8rl5aShNxCgKRFB
cLqcdNhYnRjDRQuwDxqeItHGx6HrxA+wDtCIl/q9BDVoaXArcT+QZBgAIKtATXNe0yREChCYo73k
St2DnK8TSH5DuyW/ehVcGAv+Bu0D+Wy80tusu4j0wQC4GoGP3Sd5Gh/L2Npq9b3lshdZ6NswBp0p
QjPKkasptXNoc5OaemCH5Xki/csq5dGIlQ+qGn3NFeugDs6/tWF+whnyp9ZgZEd9v7cMCrCF7uxi
29rYTbfmTRyQDXqYOVfZGEJEEHGKRA+muit2dhemZ5SitkgIV4eTaZMHA2WFksurbHWxK1US90uF
P7NI8vwVz4w0iBJhHZZm2Qpvtzap5GtJtgNJ3xq6oSKjXCcOQ6mEn1/qggOcES/21zAOk8c0RMHv
fji9MZ58nWEwR4kMPM/qOGahopqLm5pBm/f5c9bRHvYodu9wuAiPql07730tgdDlVNBwpqVF9Wh1
P2lJo0WwqPQAkYAForGh74VqvjtzZhTKBJSO0MiQTbzLo97Y/SKK3DEC11FammhaghFYbvu8Rrfw
FDd2IDgog2yFv+V5vxyq0o2wzRNg3HFb1J9HJ4oeKncsN/b5lSYSwQTSGZR9YiYM8XXNdxzq0cwi
1QiipfNOMDnCXTcW4fOcz1Kywqy7hrzdiFFnn4ZjOvThYdSBfL5/t+DwJrloErW+rsctEMAWdCuM
IJsACfqw70MMqy119JfRgwRrooF1f8Rby0vzFZQZhArYI6vlnWaj0Uq6WQHyWvPeSlx9V1Tdcrw/
isNHWsU1+aCjwMQYNBNWu3JwmgrDtMgMLGv8x8bfvZ6tp0l0L7OmvbpiftkYTv681Xg8PaGgSooR
MLBVAuXkuW7MUWUFdUnj4MRTeRCPueYs476zJhHvsyUB1uTg+PboKl3XnRyRIUuXLk1V/MZ3Mrcf
FbdvXqposMzXfMqEuw/RT1R2aCMZ7gmzUue5w4wPmylXTKBbCzvTg05RM/3vIYN37iP71Yundhap
B73P8L5YSJRUuyrOxuFDC8m4ewwXXU1Pc9xaNbKEg5s/ANEaEPBZCjF8NzBXAWqNSJVCnA8XpDIR
JvtejRkSrZOudu7eaBQz85fBLKuAsoLl7vUG8IOfKDQkfdOJdaoDkxP+xZfvfmt5NkX7tM6lQFaY
UFcGo0sdYKx6Lzwy/zFDIzPNX10n1P+Zo3Ied4OOLfZ+AgttHFFIUr7bld3Xz5ZaRfpTGefoxEcO
Ztk9dnN/xQiDogYZq73r0x42sgeQMeqPCjcfzbe73Iz9mTg5HIWmpP/gYDWkp1FM+u8hBNIDqrxN
hg922gq8j/U8V/dQfHrn/TseZgANHqpJ3OZXAC1DAzqd0y53bSAaRtIbu4ls+38YhS4C7x3qjdcZ
YFlQj/FGdnyk6JavzjCjFHPeympvnF5AnIimu/BPqBAbl8FxqMOQipFmBk3bx3tjmFAIDYct7Nyt
Ud74ozKllJ2ey1FGrhPPVULmYqnDl0VNx+/5kEaH+4f2jfyzPrToJrjQ2PgsV0FiqrOqAcNuBnA6
aN/PgN2UJ+SudAMEZMRFBqdmoLFux+SvS0/RfZ/ApfsHgmZr7GNs4dNzSaP949DqTrJXTSwPt35H
GTjWv6PsC4KRpJ5zhUiI5zJVjVAxA5sG4bfCarTPc6I4DnqQlgFrNmlVXz6ufs3NmB7pPswoFabF
xmPm1gehbEU3WNZCaMtefpAuKtFAhNkbmFO7fEpp839UcmPLkeJGVgbmjCqcRo3Cw8/pcpTFNRVF
zOR+RJzfcxJGp4Fjj8DrsCUZdWM+CP+gAQgXG6Ox9aM6gz6F6nioB/GEb5+wCneXSw3P+xvs1igu
55HT4vAN1zDEwbLSglirB6LXxFHJ4ZyOJZHq/ig3rjr3j1HW8B/bke3XBo3rHJ15BE1z+7XoXVxB
R7GctbqtvmRDaezvD3pzaiYaeqRKGGSumZh9lCIfjCUV+F239xXkfh/qwrE2FvDGhgABA4hIJgso
t6w2RKTEnamXkxEkoaXjYux9V9XZ2IsSG7X787kqgPAGhRNC80QqDlxVWeACJTZOmHD3WnR6lDqz
50M3u2l7HDBQfrZr5bWIl+acNKH57f7QN5aSoZkdO549st4lhss7Noss4IG8nQ8ZgfwAKG+Li/zW
2FoFEqiWFnQSKRRDQfPycNUKqs6ll5lBFjWfQkv7DzlVxc+a/ugq1i9PiH2ifHNq5SMh8XVBuGqH
ocqLm9J1Jr/at26Dtm0/fhbt/NI19oKC9ZbB8a2V4JrEXoI+GRaD+uWvaJiR5egzKwHYBQb8vLjH
KIEYcn+93/qK65WQKiEwMOntM4vLYUgXNXZDbwZhbHINx2ZZ03QdFvNZ4NGYHulFRP2H3B6L7Elf
Uk9HSWTOjKOpV4tGHpQ6W2+2WxPn5UTRXLoF4hB++RtFFdqyIBONAKFjB4vzGDHyxN1q3t0cRZbM
DboCuJKs5j0BL+2Ynwn8ceqOpT6YRzHUzf+wnSm0gbymMM+TV4arPytRyzjHYcY+I7kbDrVqFycb
CZGN83odGeif0FTlvgAHSl35chReT7B9y8oMzF6NjgP9Y98TWndEQP79yyaHohUIwhJI4Bp/OAPG
yoy25AZWI0v4pODjdydOt+oEt2aEdhQwE6QzcGxYzWgYsGVXDGId8kuJ8J2EYkyUWh6pa1huPFdu
jSWFlqhikVlQ9rlcvRJ6aGPa7DfgB9EHxMLbnTm6SjA3pbdx2q5vJ7JFsjjpXGtiGbnadH0PdGpS
LCsoR1Q+0DQtnwuzK05SmvIXemWjXw+durEH34oOl0ecUaWsy5soEEoBlxMUeVeA7lAtEkgeZc9Y
T+T/JsIrKntfxlWBai9vhpinmV696O5gLocwa9rvo1s0A+qs+tD4Kvjsl1Cb4DtP6Yih/AiEMHtE
U94ufN5PfXW0qrL/FHpx+TNpplrb9aaZLbsUVN3iw3eMXpqyFC9WbGlfqZ82ja+3Sfil6mGQ+jp6
8MppI7LJxVxPGzAb3xU1Y7SC1tOu01pYKOEH3ZyHPjhy46Eh7qMvTkQxO423WGJ/bjEofshCQOMg
IwFgTkLkH6Bnlfv7v851vOG3kNY3XG5Ab9bpnAKJz+7p54KBbqI9LFhnh72Yu7s/yq0NRs4I8wr9
Hrwp5F7/I97oPbjUtNHtwBTK9APfjXYH/jJ/CFshgmXpULobKu/v+4PemBosUJqPgK4RuVl77g4I
whpWLxzSheiHBtj0pRkK+/v9QW5c2QRryY8CjkCSutaPtNrBdJd2CIMiiqzmh+oouu6HHpgZbB0c
sEzLNNjUwCLh6ieubBP7lQxatU8jL2vbXY1lqPC9aAyjL4h1lJ/cstbTRycJs9EPwV0mgG6WIgqS
vsgcvzFRmtnYkjciDVeA5MVR0kXgfJV1TNNY8FfkBG0xlvsZlqHfdXV5wGRhyzb0xlAslyR0oDUL
fm011LIUS8opdMi2M/tYhx6WRshxndKq7zZunxuf3yB3kLaDbwabq/hZD9kAfmtmViDODrZo7FNc
Olsp261RKCbJ0hzzIS243NmdOnh6hHB4oCyWt+NVXoDiXMKNAH1jFIpW3JY8iJA2eKtT/nl+8jar
uliYAemBduxsMcHVnpR36tyBrQDKyxv7Ta0CuO3lXGZUi0QiTDNABx2CLojKh6qctnBr8hOv4h/F
VG5qPgvX6JpVOJspdV0OLhX2nBqqmn414/kBBalln8diL0L7EC/Kf/ePqQyqV4NatGhwxQHotW70
VY4NBsZLrcAhsnM8lfgFtxTtu4vQ5imOYj7b/QFvfDHyA+Ct1BuR11o3uIchT1qRDEoAwgMTRTTK
9qK1842Tez0K6FrvTULIM8ANybj7x74YwiiBAbo4geEm9RG3gDwwJmpm752LqQGMBAwqq6bEiMtR
Gqt1OpJrL4iom76E5aQfBUqJ7x8F2jGJE1B2UhF9NcrQDJM+h40XQKQK/+r1pv1pp/RF3z0XWM18
GekdSE1hNYpIQqdoaQYHuWtGL1PvTMcMF52v/8MoiI9w7ZAA8+flio2NNaMJkoRB1/bVw+KC7Y55
qL67q0N7At4qNWMeZKTyl6OQEeBR5sRhsNBM96fFWHh+F1vYyOujg2Qp0BoswwgPQDIvR7HnrvPq
3vECGyqYCNSxMT5VUWQ8zXTwNciknvf67tVD+Es+8Kky8Q5eXRJFakLYoR4bFKnmPoZqOuzt2tja
1ddXEXwlumI4qkCmVtflMnD6/SCyPAzipVRIGefkOMx4vo16ssVlvHFMybJ4AuGeCcxgHb6ZZ126
ZhoGISSif+g0io9VWbsbWhE3R6E/DJ6LnX3F+fVCr1xGBzMdXa074Hpx/aBiL/Tl/se5uWzUymT1
mu72usmXuDHc04pR4EuhsaVH8dESS/aEP9FW4/vWUGAHUAqQR4mwcLnzYgRq8KTpQj5J3e6wFnN3
RehA4O+yLZTCrbUjLPBwfCsCrmuNVteOXaXSVytQRvmIwKQ4LrqI9u9fO9pdFMw5Sfxz1YBKa62L
R4VcMQ6d6iEqPe6e2IYtMhb9Rof51oSIDWATSLUgUspXyJ83AxYaQMfnMEizNt3rkbCOTja8V3KY
7wLCmOuan0VRbF1hVCOIf64waEfGS/pXWkxfizjXv99ftVsBCPCWvH1YNl4rq6koZi4ynDSCujKU
Ey269KNWxjhxDGr+6qhL8XB/vFtLR+GFG4z9TatQ/vs/lg7ZuqxqUboPOjspXwcnNp4IE1vQ4luj
OIj5c9FhPkqj+XIUOzI0fOX4QJQzpsMCzDgwzcX7fH8ut46QA/WUPjnIRegrl6OgFEFLsh1DPCY1
sY/QUXhCg095qKE3H+8PdXNCqA7IfvFbr/pyKLMpNS3zGKomxfxZls18FkCattbt5oz+GGYVFBqw
9UneLQSFstOfEMZ8VkovPlUKggX3J3Rr33GAZDuQvIQ9fjkhBDBnp22xnMXt5+tgoKIbKdPoN+XQ
HWzsEPz7w92aGAA+DhGtQajHqw0xIyiUW7nJbY5f35e2T+tvZYiNyR7hrnljatc5uCTrInzJawK0
/hrN2qWAKpZmiM6LYzWHmYrm79bqw195MhWmb9ejZe1m7GU/OiXGjRsTvbFRoNijOktcB46yZvlg
LW4h7jfYgZP3xaEggn2C5mr8vr+cN0ahlE6AQhMdhLAtv+4fp9hSujzTIsMO4niB0UFV4iBQJt5Y
yJujSKCuKU0+KUBejjLWTUh5hrlodgaEe1DHpwi11g1c5K1ReCwDNgODTH1ztROdKapciTUOwiUZ
YNhO6sFunO79BxjcLwhFAgU0dX21Aa25qhFwsu1A1fPp7MbQ98I43vJ1uDUXWkUmmlY4exDTL1dM
LEkkOq12gnwxB78c3fDQWd3Ws/z6MMHQ5DHBqWXBsB+6HMWLbcXWUGEISn2BSVaU3hNNWveQxQjY
vnej8fPBRoMOIl0FJHQ5FNDULFPUCoKqMxl7THYNOrxmufE2vzUhFDEkihloLIyXy1HaSrcyz2AU
CN2uH8MD3XkDHM4SXYSNPS3X5vKtzFRkZic9iXlVrJ4VyqSMuo4oZjD37jdUooMhrv+JnP4pnzlJ
+dxu1OluTg0tUY4Q1XtW8XJqCjp98TIxtbhQ9Z3UaX91a936kBmds7//rbaGkpvzj6CAL2lfpKk8
SIo6f5n0EY0PtPZOSAiKjVld3x5sbmSukEsBcMdr83Iora6XPE8d1DiF9WI5zT9G1H6PWrf1ARP9
c39a12dKjgXYg4YZdcj1CuaodXiNLOAJxat9EEXNoW+XLfDKjcWjWSRTCdA4ZLCrLdj3k6d45uQE
ZdTFy64WirUbRkTj9pQy3Y1TdWswYjKpAmmldNu6XD5Vy9wEAzYniCJMZBXATX6WLb8RRdh0guMn
rbY7MFZqkqwg8XVtw43xmteMse4GM3XpnZo5w7Ghgb1xqG58IlDCcuWoQnGoVlGiqeHHI9DjBmGx
eLsZfPteacp/370P6EpxGfFo4n2xzli48UeR6RQEtKZT/K7s8oes1JWNqbypYq1WjIyVPiitG0q5
66x/RCRDGWFVBPD1lyYoRhxG0Tptv4ywe2y/1mcbK2E0GD4qKSdrny7ZFO8qyywG/OlrW+fQ5fwn
WoaGxHdzXCp916CMg8z82OlOwA6sXjSvX5afEXE3/J0p3ax0vioMpQz9MYli8T0uG61F5X1xt5oV
cmvdm97qHjTzSXoEubyjSciRdhza8oDfzvA4zvbykuYh8jr4RIeqSJ/bVmS/7n/EGzsfZxWqybI8
CiZ5FaOwiwl702rhmntltkO/JDnGpTqeo8z+/f6RZPdNEijBb6yfowNOr2gG83pTTfh9aD0rB0rX
DuXR+N1aEVQLZPGDOVEPpSp2eZxDN+lMVRRKoER5dAhRqDixBlsKfLeWDoS8zrZk/YDZrUZp9EWp
CqEERoWEq9tX6U6rox9mp1r7+0t34zjLu4qSK4Lj4EFWsXAw8jzLZ7x2Kbm6+2EUqQVsaJy20Ba3
ZsSHgSdFkiFVxS5nRFsG3+Uyjs6OU2IonbfFX44blQ8Yzm3JVd+AXLDlaEzy4iVhpvF8OZZRKwuF
2UYJtGF6IvZ+bozy61zp0ECzOfFtJ1Z9uyg+K0V3MgflK347WwWS27+DZEdDgWXHrKtLZBx1g1wR
XzCz2/+ssKt/9EiD713EM45ZaHs+gqThKc0bZz+6evPiYgSyS4jgD/c/8FvjcxUF6FhKzgoVB3mt
Xq6G01mJijdFfV4GS0q4LI7hfU3p6sXHeVIT86eKVtevypyV5bFrI28IKjIcOHNaUijhnqQQIynI
0Hq9Q48oU760YlbMw+IqjXccYrWaT+A0la/QYrzuGc5tLV5Hu1f6vd2ZRXdIa7Wsd1mXO63lO7NT
9wCAG6xxwBzoH5HVIJaqoWgOeGR52ffRrKavSWM0ya5z4Vv6iDSH9d4IBax2m7escVQm9a07ZTvL
o9o3k/IFkXSKAX6t1M3yASZonH8ReVUMn6pxiV4KvGysQMOUKN7NeeF9iZNs0nahjsPN2Rg9r/or
m2e12IFnUkYf2Wmvyv2Wl2f6FfNqvTgN5AzlnodL3O95KFXdLixjD0iqNo39ESP7QnkyRifLTm7V
wlybHenlMVloCPmWovMqMHEHd9BIKQy0fmigOA+QKbrIRc+HlCpRtdw70j/skC9qtCnkt5u0KSnQ
78lpmWYqUsifnBlnjRe9KYviL2VqJuNzjRja/Ds1kyg7ZJreaM8TxCfHT0DSV9p+ThAOPoDzwOoZ
B3FnOrVWDqlub1eRZZ5tw8uzJ1d4okJfGwGYAEXOTPPe/UxGO564bJOYUOFfZ0BRgXxIHmphIAnZ
58IEum3k0ZZbwxuQarXPAZxCz6KMBxXZW0WYZpnRCWsrXMNR/z3rmdl9TWJt3IlQQryBTAyIVnft
OWpSRCuLqTmIefGel0rtv6A9lH66f+5uBFZ+E5pNIHmAhKzN0qrJqOsh8UIkq1xrp1ElPyR6Pf4P
aysdByg/oJECPunycJtabWuLxx1rJ7H7GuWh1N6py43+zI3gLRFJUoKB9xSvqctRDL0YvQRr6XMe
hlAMvFJ/lc3up1iL1C1k0o11A8RBy4QWtAN6bHX1FR0m7kuIqX2oEqzxGR6+oMLTbHn0XavesxsB
7fDKgGvNu2Z18SVOl854n7FdhuWptOwdqkeJnxTxB+LkYzt5D4nq7nn7fJikC7ERPbboiPttHz1n
drZvQLV02nyatPxY5PnfyHQfk7Q+pDl0iEgpd7M67a12Ln1hmKf7W+v6c5B5kxrTWuIdba/pJoRJ
rRuEXZxzaDNIZQ02GSi2HaVavf9NAWkIuh5QQZIDdPguv3yRpIY2Yxl1rr0wLB9n/Ium09il+UYa
cuOpDiBVUrqAbfDRV19DQ7IE11wzOgNI/Y6vheFTJ1f2Rts85QZ/lvb7KY9EIwlFoE7JUq4Rqjm0
NTtamuhsWHHnm7k2P5JGDhvVjlt5AAPILETqXSOmermAXi3sKZyK6KwixOaHeXKKM2TWbNCQlv3R
DofRZ5/9atoCOzX709i/W0ReRl0iOarANkXSNcEsqyIjR+szOkOg0f4RWtprft0AVru/J28dW9l/
BKRN/RD64eU86QDgw7fwAZEfMvdJ2mh+CdFx9z+MQmTg1YYyzFUzaB6UUUMeOjpnoxlRdCsHkEQ6
inHv3o6Up/gLsQfJa1yDyUqlgk6smuKs1oOdHSguFfUhX9IB/SS9d5JP2ejFn43CVrONdbw+28gd
a3wr+L1Sy1n++z8KO0BmMxwQyvTMWXwk/0lPKhVSEvP08/2lvC7r2JKvCUgKAPJ1sSpJs051ga6d
BanNsKtUrcl9ExGwT442zZ1fDHCoNgLXrTHBgnPQQR3zFlhtkiVUW2zlo+Jc8Rlf5kxrxK43u7L1
66y3nuUz+uX+LK+3JV/QZrvQF+e0r5FA+DMaAKgLQdqh9T9QxlUfU63Axeb+MNdfDQUSDhnyxQiH
XnF7EvykwTDoXFrRrPiGVYlDqWU9EDR9C8VwPSO6UtI8G2tZSDJrWVnIFoq2NFpzHmDL/aL+4p1c
ABpbkidXtQMKSIC8OGYIeEip5Mt9WM11B3R1Hs+asuT93jE613iqY31EuNCKyh9Q+OLkaanzfDj1
YxPGz1QDm+pwf12vJivhnOROFIEQeQFkdflbJFa/pAtEhXOGCJ+2y3MUhX0SIfXdcD6JtWYIjoMt
u+erMO0MiofS09ye1bQa9/2UzK+oMtXneNGVb/fndHUIAChLHRkaRqhgANq4nJOJU6neZ8ZwNnM7
+tZk3hD5wJISdQ9AVi/9KeqWf+8PeWMZQVKg9AgwFlWKdU4VWmg9FbU+nBsdjSQB/9JP1f/j7EyW
3DaWtn1FiMA8bAGS3S1QUkuWJVkbhO1jYx4KM3D1/1P6F58IIoho+3jXJ5ws1JSV+Q7N/FYpFCTh
0VWjTeXRRmcSbgcWuSsQ3NaUpjJW3TyrxVp+Ti00zQ9etDsfEOl5qR9AG11yEG/jCJyVNXU1ptA0
OrohytibT0lboPWU9W6/BEVyxEOUU3LztGBkTJbUy9Tx2NvaPExN2SjtICMKb/in0LrqGfPCGfnL
ODqNhpb8UfGiwzttwRH58dTJfXYXmkcwMsF05fh3M1in1tDlTqfQigTqjJivf22bJX+yWnHEUNwP
xTFJSsk5tn1AqavT20syTuEQ2UigNmqNOuKKDCmy++tRyW5nSaJ1BBKLexy03BYSE6d4SOeiw6Sp
to0/9ao3w4GE//T2rwc3BG8vCfoCA3H79Si22BQ0lCmEMZ1hzJvoFS9rc3Kaa60oY/H97eG4aSj7
SOkhtANuwxX63CSzGVHiRGvtNDu9uDTR9H1a+yMVp7094DEggqCaj2zcbSS4x3GZZvkcquu8/gU4
rPlzjKV6bZ/UCBJjDlVpBytxNySYRtYhHFZW5G1IOu3jVFl4wsQU7J8LQ21tv/Iy60ffLGXhizom
l/0P3xPjDtkAxWNh2/wstFTNbCebQ7say79sbVkuVGUaf5ri7ugGuL/wKEoifMBjmqorzY3b4RHF
EeQfc9jrQxZkCme0r7RV8jzw3v00V874oeirNnAzo36qm+aoab13xkiXPY/mBsjobb1As9YSD4eJ
zzuJ8bxKXV38nfOXdvnLHGhj+p1L2xesIVr8j7/yzwrg5oxha1CsoEnF3bcdeoNyu4Nk6RTOQsz9
O5zQExHUBloUQTXG0b+xitO7b8Zt9Rp33fgJyVYfuTo0fx//kJ0DiIcYv4HMBsTlVod5EdG0dqM9
cQlnzUVgpHYylPTvEW2ogyvk/ln2k1tMagM8ip73VnM0TXRoMU7K/uE2/KjWSnyxy6m5eFmPpcbs
LWdn0oZz2c7aB1x4B6g9in4m9zsCke+cgyi9USXmp9Bz356DtZepBvXZmTS8wVvb6LPLkEftgdHn
3pdFpQyaAjUiyXC9XdxtO5YNScAciqZvzpVWVx97Z5jO5HhHgmg7q4kmpI2nByuJ63Lbw1UyESMW
HgO8aJF5/6wXHZKWwOGy93OZY/PWRVioonu9QG80qMPlgWLAoLoUMT3fgxV1v6k4jSXjniIPOP3t
b2ky/LLcJGZlq+1flTd8HVz7pZvmb9hvZD5lZz8yh98fr+L7Gb2NKf/+ywtuWUXetEIZQxWDo3MD
bPHZUMSba0AYeqqUCej4Av++I1+5XZyibS8va6d0vjaiM36YeSZSP3Kj+Z/HI7pfPZLpwuKBHI2e
2bbIiNUheQ4KMuGQm1OgmtN8pqatBFPivf3El6HoeaFlhuedvskhjdQpqlhnWAU6dM9LmhXPtlpW
lxmLkYO1sTNP9Fzl6x7rHqoWmz1Bnr/MZYIspZYm+aWj7viuwFHrAPEkr43bs5UBodJC54Vz5o66
7i5LZxQoJ4e9A7GhqGCOJh8bVc39uU7qwKwOVbb2x8VdxibEQnUrWW4rotfVnk/YT9xUKSoT13oU
2QFGe3dNSNFa5or9tT2rWQh6WSE4E7YDSlajEs9IADTgmo3qzQwUljrrHMVw8m8ad5s1EUcqbqKU
OsN+aAckywGNCXrI58eL/D69oZiKeRMUOz4bL4vbbVvyXGuqWptCYY6gaixczieRB93C86wceDH9
h3DUn1FahFfMq/M2nFZNxmDD+g7TKXPf0/ubXvGRcv4dVU15pjbzZqwiH9GVQCgqBrhDbLHHGLwi
PpaPcxgJGv9+g0IMfhYuguhvHpcUN5C0byB4d2mUsbSAuxplCY0Gheqr28FnPBWumDqiTWuKzpWW
1y+Pg+4seflCAySJcQvMdrlYfzlyaV1TbMlHNaSKDAQ5Et9TNB4uj4PsrHiSBhelMwoj3CiblFtE
3ULpr1VDs9Gyl8JO7E86z7EXU7gYFD+OdZ+MwraSJGZZKoN7tTmb1nSlNxm3I8BjTDlmOyMCvi3r
uYb3dipaWOF+b01DkKVK+sfSWuPBD9gb7K8/YLMbMADUkGQfxrDDSu3iYKfrG6MyvypaPf+Hyfs1
1Gby6rEEHZX3Y0gWSi/cSwzfyHP1YEA7mYBECZNde4hGQnO8XSLr4pLQtcsY5q47Bw0rxp/imK3d
LUVQJdqfeKB4ftfbB6tmb2n+GnfzIWn8r1E7TWOoWdn40hsif69kh0j/nVtGQkWAPbA+kbzdfEND
4dY3Ewo8pgI/j5w3OUW2FkFvquN/FBVZ66EVR0aee5+U+/PnCqV4tu0NJYh+LaNLIcsr++L7UgxV
aGZj/5rRZ79wyXdBanfxK828N2NIJTIGjrJOt4jGxpYEqbpjHbUFw1Vofr3E8fjdHZv2OaU/epAk
3PsPylA8yTzuU8wktqSxCYfKykypv2RmOT/pKY7RvtYW6jso9y7ODqsWjJXRhVNhdogpV97FdBPv
KYspNxhz15+12HPPwL5U0u7euURrewQRvleWkr8R5jZoXHIMGj23a7tZMrg3OG+HCtm972LF+L4x
KT24uTh5vRHj4JBaJ0SmmktR84CfsNp7564mqj38Z4PJzXRMWZzmiLi8d4jAT6RWQKUOmLRcQL8c
y1pXWlo7qGOYNRZu6W6W/B7lTvyU1aI9PT4wdzcArQViwYx1t6pnS4mXX6PxCZyVwuYlncuyBgUR
F63vWr3xXrXxag2yOTlSad3b31x0vODo9Eua0u0YIZZnprPkvFknuxNnq40T7HKwZzQPGkO7gSi/
yLIxkKZtKctWOnXV3RIVdRfViAwLA7+lfnZwGO9kQVQBpEgZL3BShc1S8qDd9aNhEqUSWeEXyTAE
ZdfXqc/piVK/wGj0zWA3li/7WE4bX/FOiMtqgeC4shSYAKSP/cFq1neZmS5Xjfzo4DjeHR+61jxM
aX3R/r2dLjxELQVqD2eW4ow0TkwARqVulz52Zur7ao378+OFuTttIH8ld1aaj8ib/pc90Iy2ohV1
Jmsaaxo9jcta5P6I7daRyOzeyACy0uiFcmrw2L8NBLMs0tSp56kLoEX3rVwjJR+MZf6ONqXZXGql
aw6qCrshSU/I/3my3TG/inWZGyXlBeUlWvLUTkP1JRWqG46JZ3zuaBMdbIHdeJJpAZiUuvHWKqMd
27xOZh4CZWueVJEtl6ZU4xd84OzAdKffHs/cfjRorjTtJXxpUxCk+4lYQQpetV2ULPHTzE4+mn0b
8cSxl2c7aZsfjwPuLRUaKPIxBVSKMtjtDMZrpdmp6zGDYy80v5kqahVLduSnuB+G65OKH3T+rZlB
NVRI1qd09tquzz/nWjd/RINz/i9zBX6HQwRoEiD728EsiT2uzUTLRFP6+IeS2NnZdp30j2Ka6u9T
nh91YHdHJQGsvHhBa28hwFrUmtPISRJ205JnFwWk1xx0k9p9fTxJe3eaPD3kex4V4m0/Jtdrb0qK
BGf0SHfPdpU3F6Rre1xQdesg99hdgP8XavvuTQrdWvFX404zhjSgC9T4sTZc1ch8Ef2h5vHeDcr3
4/XEg57FsTk/Vi/S20aw+lCgs5+nqhnOXuclLyNiGucFHlSMn5tuHRyPe2PkLUUfm5hs6s31qVcD
3JKMTebGVnGeuj4+dVOrX9cEcIKP3mR1eTx/ey8rdpjUvQKogtbJ7bpsrDpSxpX5Awejl4FSsfv9
etSKb32ESewEM+hc5IvySVIYW79RKvefx79g70NjCoWuNF1SCfO4/QX9nIM9gp8YRjOGn/5Y4mQd
aOXi/REN/XJd4uxDlbh2cvCl9xautAOjCixDb41nlMpSBpgoczhMsb4EUZ7bn8iSsg91wVV5sHT3
diOEYFBVHlYj3Em3Y8yj0psjlWZGIfr2SzcaQxSoioP77eNvuRuHbjNiTJLEsb0R6FhSm7db6tqF
Buq1SurzkIztwVm299CB4Unrl+waWMTmJsjaxBDNSBQnXsZXF7vTyyCWmZxIZOtJ6436ZVorkszS
jg566juzBocRtRcdsBpyMvLvv6YPueqs5PNz2IKRYH94VmCZZeyvSndkwLkbikYbWSwFMBint6GU
Ni4MhwZQyGeIvzlGuZR+oZTOOav0/unxvO3Foh6F9gJARjgBm8PGwl6ajkC6hFmEAxtm5xM+pEqh
rsk7XRvbo/rQzpYDVQhvHKsgxNa3ne14chcARvC4I7PVsJgii/qLhEHT/UE1h/9ZiWevT7ZbOOZB
lXRnfbLDAbNyI5lQczfHm6qOjavF7HU0hvNngSLf+7iqi4OkfTcKdSJuWx2c7lZwhv5Sq6w9iwTY
RfmS93ocLFV6JHK+M2eSuAsaCJKNjvz47fqonHKtqnaYw7q17G+LXnXvO+HU35SuIuDj9bFzLfBu
pCxKP5LTestZyM0ubhXbY9kPTh/kaW9agRdZiIFPadZiSSgs7e2bnHhSPIwiMK3QzfJ3vTldTWNc
Qlr4XeSniLKuV90oBI7dIEr+GHkA4fFbNkmJR1nS/4fHMlBbeVxi1M1jQU7yLztdg4MjlHZBa6Bo
ys9TjZLoKRFDkwR218/i4FzZ2RGU03/CbSkMI32xiUY3wl0gBoR5641IPyY4dwVOvaz1Wcv1Rbw0
ddZ8dNJGiw8u4J3FKl9DnNiU9BF33mz9kvKcabuLChHIKE84f2Yfnc623opYR9GVvc4V9LMasL1k
s2xK6NtbKri/tglL1ewvViK1CdXRPQi100uW3SN0NOXMUSnafMvR7FojX3stTC1qff6aUCwFYhIH
rQ1M6YqewzKfyynDyJ5aEHrxVVQpkkvYJ36GxfKR/sLeF+Zglak93jFwNG/nNlsWO6E4pYYtooH+
kKnjWVdoaz/eovdRUOmS1DGAXthfbRHbbWvNOGMPajihuvdhULBf0xyk/B9HuT8IwMCSpck6H8+I
7Tx6iQC/TbE2XDxAB7OnlX+Lepl/NLbSf1Dp4v7vcbydUUFslUUIxM9xZZd//2UX1iIBxWmUZrgs
9fIvKr3Lclo8IznK7e9TCq49SixUoqHa36E90k7HeUOvqjCtU+P9aA/x1a6U5KXAo/VTVkTWOUss
/clorebN+w9MpS5Ftpg10pnNMT4OjiYqE8erMouys2OtNOORa/G+vPVDSugmiuckm9jRbKE7uWEt
0GTTLhxskV1Ak07vV8M5eo3JpXzbXYX1iXGR5L6ASNoSUzS7bT11GkRoKXZ/KgunwBHa+g2MlkkF
pDo7aLH5nag+MQ1/Px7gDs6B2FLQn5SC3ri6ea5bbWYOzaKK0FUm8NKJ5JCUrtOeoKIOflX3w8Uo
audESd47WYVWfzFQ6Xr7bAJZJT+ktcGlvAWTGhPFoLVROi7lNcUOO1WHPLDXLmueHw/3fiPK7Emm
bDyvKYRvNkbqACzrSqWnxaY73+Ch9csJDzfXC2aog8Mpi3Wxvj6OeZ9x8Mgmf6L8ThmBCvztZmxy
c1ZM0cAZo2/yCgyrdv5ssZ5vTnNJF/jgHL+PhrIQRGWeSCRrELduo9EgqkpOhZ9NjPrJ6Ff9deCo
RnKlOizZ78SSpRFkalWWLc/A21iWiD0zTvM6dKcsebbtTDqUlsWzsurawU1/f6IBaoPmgpIaj05E
im9DpRxnE1+4DmtVdCermfsv61B0nx9P1f3yIAoiwGDsJf/O2ywPVRcYrEL0DHNHa09VbStXfJbH
0F1T5XPZdtoBrGInHi9nDhZuHoslsomXJ2u0DHrahEbbm1gCpEax+MqIzWMAXiDPgtiC/nl58yAJ
xvsBJJFMFDc7Hoa5KI3cbrgcHKRx+3V414O0OEfN0F3zxo4O1v/91P3Ul2GMNIIlDet26oo8GSgX
02DDne17ZvTKJV7EfH48qPubiK6YlCMDUG0jTbdZH3aFeEhvAFBRs04LEmQIPjcIsjxV8fKHoyV4
pTdO5Z5pPn99HPh+D5A58KLlpUctF1r97eiq2NQjFFqog5TVuH7weBj9ngltGT8CozXevAs4oLn1
4NbQKwPhfBtsdqa0hpdO2U7EeWgsaRIIyuUHz9r7Cfv/MlvsBTaBsZVQLkQOYMtN1rCa5ng+QW1x
swDp89l780qEUQvYAbA9GBwelrfDSaMpxzBp0MNsnstr6SZj0DmJeM3rfjqN3JUH77H7uQL4ANSe
/jIaJhQIb+MpVpzZWBYZYWkruufrmVE1wRy1wns2a9P+9NaVgSsD2wx0DMUIdFNuo1kt+OyMfR06
bacHK7oBl9iakw99oSoHH3LnFicVIlUGBcqmvtPWbqdeL7wl6cNqjIpnOqGQkfKk/7vXIbWjZ5iO
p7p3FKyjq/hjPjRpBQvFWIzz4yHvrBzAx+gVS0Kihj7p7ZAVL0sU/jIAgsjrU98XufLeRiyrPThS
7icSPSyApiRkUo9m+8pM9SirhJWPIZJEJo0onV4iAHnlJekn7eBOuB8TUCqKBdSSYNbwHrsdE+gK
rRzQlA6NNfZOutpM55z0xH/85e5fsmjMSW4l7QxJ8NosFoyaMn1UADaJuVZ+TIk7Lx97yoFPeTfF
v4N+yxTkmK3lyNhD/vrb1BNqIPUQKHq8FOCY3Y7OsIXmtHUzh+sktKeuGaYniMM4qtd5/lFBdfHN
WxD1Nw4uKO5APrn7buP1Tt52pHicYMlSotmQ9Zeq68xTCsXmILW9mzjUfQDcwy1gV/Cw3dxzY4Vb
NwQfg0+K4PioTc6lG9P8rUteRuH9AcWMtItL/HZAiVXaLfAlI+Sd9K/mCtfXx+bNtxtBJHxQAko5
uralW+opAl3P1IYwWifi96Z02jIOMicp0ydtqe1/yqH25g9x3ufVc94YhXuQqOx8S3T/QARTGpBP
2M3JKeqszcciV0OPtuGlVxU3MPREO6gz3i1GKaYurQCpeBi8uTYzFrM1YCB6ajjSIXqfmjM0OVzu
u/dmK9LzYk/x9NblyFAAtpK9UninR7rZ3Gk0NnhtmFqIz0PyB24/7qdSzd0PZa3nb+2LylAcInCF
6Jjc6dL1Fg+BJnK1cGjxcIyWHhAoHJ6Du3vnE+ICRh8LmhyWY1shnNQsI3IExwrzzp6/JKmqBXNd
KydsA0vIAEZxeXxu3Z3ENGJ495MmYHEnPVRvl3/UJ4s3LZ0VIt9te+fcaDSqbm4DAUBbnTF7eRzu
fh1yfYPqoCjEU5Hixm04TxUIEGeaFXpkDFgttnrj+hCZxB//IQ7nIW1fAJmIX9zGUdMZ/U3IWOGg
ZePHMm3JIpu6O7jG7ieLQhuwA3qVvDU4Pm6jRAISbNMUdsjGe2nVsj8pVhMKzVVOWSa+Px7Szkxx
w9gkx9zLkiFzG0yNXJG69WhJj+v0ZHhKgfmlXiHwL45ISDuh8GuhLMv5y9WyBbbFUe96o704YaGA
Kvq7NJwKp4xGRZs6HShLHSRaO5+RRiB4HyontAW3CL5hTJzcQkg+tKlnv6P55bS+5vXFkx2rINX7
VjlqVewMkI9IVseJwb/bJ03jkUHZduOGdj1Ml17JhktU4Hs2je2RpPNuKMlWQKsL9tgW8dnbhdWo
y0SotMcNBBk3YzwjfINXZ10X6sE5vxcNBJ6EplC+5rK5XSRILFTjMtheqEfI7AyK+C3Fc/W50/WD
jbwTiDoFWmdMHLXRrRlMqrWxnY1jFJawFcI5dUfr3Ldd+9XsY+XIeG83GKBH/gFrCQDydlTQzooy
wdkQVQe7Mf00cocfSlcA6ADK/debtxlAOlml4BLjUbhJcKYkVhPS8SjMdGs+zXVTP7cOaFmltU+P
I92ljDxhKJkZkmUnfdk2pwe4ftE4QotCu62z78jAaO/gahZPlZiXU5f161MTe8nz46DyU93kizKo
FDREop8yybZJt1aFjScvQUvF0C+5Q/82zdwjpfn7Hc35IV1HVImPAiK7mbCU02nECjLEMfFHPa3f
QFajslq3jr+k4u/HQ7pfHQRzZX2eSjacgs2az2JXKEPKKRxrIjprwqpeKAg3z8aaJQdQs/uvJ0NJ
gAjwR+rKcty/1OWt0euHZVIsGNjpqp4j/s8Z7DGZcD8e014ggPeIQfLxZMvhNlATm0kbDYUDudxc
novEsp45YI7sTu5XIH1UCmWyMserZXvOtzSn5tktHVmJKHwMM5Hrb/6adfXF6r3X0vO+PR7VvTgW
NzLB6KXSpyKv3ySIpSLsNBWTE6ba+GHI2lPWLGjdw4Ebr546XFKzQ7qI8nS9eh+caooD4RhHnBe5
Hm63AD+CPPWn9QqH/2aHwxbjyILBGtoI4+HzUYgi0KlOPpdtgmZmjVrzKU+axY+ccfj8+AvsrFXg
4jJfkPZgvKBu5zXLFdPqo9qRa7X1wcAozzDukXxr8yNjtL1QTKoUlJDwnrs9WLcJnrmrE2YA49+5
em5TQqMFWE2RdnCS7axWdtRPgiOgt7szM2sqB3sZvmjd5u3/Sqg//7aOeLNGJIuH04QbB8QUH2/z
7Xgc9XaN7VeYz0n+WjtT8qHNBuUgGbkfCzEwPyQxYOchrnk7Q0XUrIWVL9kV/V8D4hUjUgMzqaf4
zR/tp+kv5yQLEdzxZouXWiXGqTWzK5AaFbUIpTihEqj7jxfcznCk+puUU5CetXe51dwg07242XXI
lznwautjWrdH7OH7pcZQILgyEnB7uLLcfrNUWUj1Yyu79nM3n7Evic+zWWt+r6npm/MO4Ef8Dzg/
ANU7zoWR1AuaenV+TQpHy9/NthONAZ2L1XiuRFQekdLvLzLOKbxxSTskP26rFzqUyOhy9edXlDVq
2187owmU1jI+xF0BMrAk13rryc8NJinYnEtSdm67bZOsyaw1Ht0Q5r/7PNSZcW4USxxEuZsxGYUj
kDcfkGJvew41o17SQRNuCLh0/n2xmpPrIEc0kTz++3gB3pc2f4aSFBmaFii7bhaHV04x+sa6G5qA
YRufEkFVnDx36F8qyxnik4EQ4vd61OGW0eXM6gty2F0aqDZFtINR320G+VPodDOTqOygAHW7Tqfa
rfpiWN0wURTtHHvxQlm8dg9SrL1vS32fBuVPGYctBrhrE2eoU5sBj9noK2gwPxVRNfjQVI+e03fL
kwGhu0GaIHMSVARvB5RFxtw0RuWFVWW0v5eu2of6aA7faH/pvlvr3sHhKOfq5ur8GY+yOLYG2Clv
Sb2DvkxWUTQesON+nXy7FuK5XtGNhkTc/5bboJSSoXkzTE9GdVmJkvdIzrpJ8NJOqzVMFXlCuRlF
kGhQ3k91WZ9dW8TfHq/WvRUixQnQfURaHITC7QedogF71ojdt47TBM65d4JubY4oa3tRgKvQUAZw
jPzjZkuINE4mq2UdanM3vVOqPDlzWb9ZoIjPJkvfct9Rm9hCnGK643FTzm7YjKz2qUrH1zSpq/ez
o1bPcVw1/zz+dnvrHui1TI1x6Lvzxml04Y0iZqNn4J6fl1izviwq7RM7MY/0IH/Ow2YhIgNJFYQ3
PNWdLYw4cSm0RKuKbq41wyzj5xSvAyQzzV/XyeyD0nGG8kOLh07iu4pBN0XHQEDx41rJXukBGF/7
0a60d0ueF188Kyu+xqa1fG94qH2vsA19NVHF/SMz+0wN6k75Ri1Bv5RRlozAz6fmaYrwk342+6Yo
zw3iEaDz8mJ1zuwF7btZuL166tDoBpqflsnga4CtD8qR90ap0gYRCwtkFWnYcL7eLlUnjpx1QM8W
jdnExaagKGZ1wKnZ6OwLKbWlAbqqvDn+09UL2/iRoKPiomBpmYpPKcKKQpXOcdX5xmRWn6diskWg
jkv8DF+ugSXRVmtziTrMe18qte+SV7NQioO74S4TZwg06mUFF6AYw7kdgp44VZ7FnJSzjnuJT5dG
oxc0zc8txq049aaT+zLMy3jWdNQW35oZeQYuBZKqBPiBmvXm7FQpba1NM3sh8oOr72Vc53HlHfVL
7k9owAE0S6RpGBqAW5pLnlutlEjOr3M+r57PuUxxy9aHvjxlVdq8CnMovOCtG5GLndoW1RlAHYAc
bz+r45TtWs1xQdICY8PuqlRyHRV/bmAoPQ61Mzz6yyBHyI0A/W7JISoKK6WKBsM1M42EWv/Snfss
Gl7cGu+WOi/mg1V/f3LyJqaShs2SJB9u3/pxjLp3t8jPWczjOVlU7wQb6yhP2BkVjxiposh5BsZi
szRqbVHzpU6Kq5WnCzxb82kp0iiYy+iiuPORrNteNBonsnfIXqaqcDtdUzNktafXxXVEFfUk1Da7
oA8GdksTP+zSai+Pp+wnefL27ATIgRo08HpwAncaqflMaUOkU3k1DPT+nkY3XruzQuLUPUemW2ZX
pHLq5t1sJiVYx7WOjdO0WJ4ZJFKmHSUF1z1Pat0VZ4xRQJo67dJ+mMYI2cUmz6a/atWo2wBXsdTx
J6+cy78Wbu/25E5D96eJnwB4U21wvlga18WpnGsv/T1ZC3d9JbNY2pOop1w96zmVuDOKSMPnobU1
4Ytp0Vu/nJFrCwwxr1joOOXor2PvvtqK46D8oYvxy2Cay+hb9jxlT3a9lMnp4PMxG5uvhy40mhKk
z5KOvckhZyXRVxPNjKsNOSbQDGmHVJfr+XGU+7tUlvh1KZdPoYDS5u2a0ISaNIMlqmuMjfwXXZnd
r9EU1d97Mz3qTe5sKWqPoBwA3chEQf79l5qW7s0cSmKormqsW36NItHZ6tWjh9TugLinQVxLjdJt
xT11Bq/A6a26LiDcLnTZ0nM1mMqlHA6z/L1QdASlAIc0pr0DMSh2SuGmra5JGq1PCnBgersif2po
FR1M0963Q1VHAofItUD23H67pPJKJVGM6kp/dbi0thtdJDfzYMntDuiXKJvFIBp8YOpyrq4KUKW/
hmkc/G50tKdZX7KD83UvFCVHGFPUWEDYbE6+Lq06HLgdFkPXf4b1Cfuuj5NgnscjbsXep+Nukh5B
PD/vesX5nE9Lssb1NY71PKSqkAYFfkjv3r6Pfo2yyTBa1eG4GIjSGHb6ZUrNyHfzdb1C/ewPnn27
A2IL0Qzh6QeO7XYtxEaiCgVRmauBsgbmJa4a2ErqPj0e0F4UAnjSVwRh+m3TQIxjZo+6UV+Lwo7O
CiyGc9tXRzTWnWXAW51hSCNfXl7yyvrlTKBkkKSi0qpr6SkaThTK9Fy67WcRKcVBw2pnPERCp00y
jqVBz22kBJHnqh9czgUcSVI/i7T4Jc4H9+3r4CbM5l0XJW7vWp1aXdHR/p+WOfqzBAL5VPiOqKR7
n04qJ/IuJ6GlBX07IDoiOHUOSnXNhtS9xCu4sSAzYuuVbmvmHuSwO8EkW0eK+FKgoqJ9G4xOINJk
rd1cdbcYn9IU3Y+6EcUfjQAZ+njhySxkc+/9FB7htYE0411H3cGSJfNEIq5N2g9gEmbtY98vdiiW
XAv0MsVfzm3No1xlJ6hEAEnYjI4g8iY1qmvhxC409CsCAsp46e04Gk5J542/PR6cPEE3g4NzTBLG
SvxZErv9jgWvIr1d7IpzYX6dO0FLTv0zb+oww7Qxq43Uj5flN9Q9vj6Ou7P6eaRzzFINoF+7hTi5
nbLMWdTVV6pW5TexDOkr6PzqfBBFnnK3wyNlAa1F84pnOdKWt8NL7XUqEnb0NV3SXv+sV6sdB43J
nUJtsWraJ1eNsuHT1BiJ+X7AngdZJzQw+sDjWpuvqB1kyQd9RcPuXV/qs/cePc6x/YQGfVq/XyOd
Lgr6r0kHhm8Yv9LrFH97XpbF72pzjcvQFtXsPEG+XVt4xlZDxhQz5WdPCJ0tP/FIDFXkALRAhVoa
BdOgRj+SCWFqX3WX+B9nnGFUaM1Yi9/AZK6fdKssxstamMrnglIVrPQuS//1RJPgbB5l+net6afk
1DoYAB2c8vc7jk8JFRaag4U+whbyodDEh9Rd1NelwDrUGew+GCyE+/LcPNI+v18ct6Hk3385hJNi
bXsc4utrYjj5uR+j/ixKU3vzFiMK/SHU1eEBUY26jSLmmbaKh1dLE8XKk5YZRtCAIf8PUahqc3NJ
3/Y7DsVgDkkKHUxwSCyr8zwaydycENK1j3xb7J2lzrEHdEqSXXl43w5nZqlFVstSj3KhBa07dycx
TwjHmEhnvyBjgNzn4921tyI4gaUWOKVlhBJuI3ZukY497+urmfTu/yz0Fb8adV+rvtWYR5/xJ51t
u5N5mEosPlknTarbYI6X5IbSt+I6TsKC5GflXfNpdptkufBSa7+jlzY0X1wUK1UqUrZWnbreXOYn
K3LTbwIzKtUHuKdWGIAJhMam1V4BOaxt8kfRWbUXuIK7N8jbQTdOruJZY5D3azF9sU1pcdGPveVe
knVaC3/oq8X7zMGdL08oUwk9iIe4158samKLb7qpZT71sd0Ofs0hOpyQcliVIG40Z/EhBOr1qYKm
hPOUSzFkeFGdecVXvUqy/M1XP88A6oT0USVraNvqQLc8rXoOsmvr1U0QNTg5RkKrgmkRR2/D+ztS
hkJxFjgT1hJbLKmCI1kbzWV7HRqDorirTsvVi/L0pUQr/d2S6f25VLExe/MCpK7EJgb+y1txSxlm
liVxY2UBpmlzpgqrnHMvy31u8vEgW9vZXQBWIHhRN6NttH3F1UnS2T2iXlck7FBV6EbAMZ2Bbcey
qk9rEaevbx8a2ASEtLhbqJ5tDicn1hMXwTNxtbIq/wtrLXvwm7hpYz9WUuVIAWrnwGVoEiADyQBg
xSZaKtzeblKiqeraBRq7OnASPNAej2lnkehwlKhhoY+EWtHmieVRtGpz3grXmW7UZ3Zh/TUfBH5W
vZ37kxGv79vEK/55HFT+9M25IWsWaHbRqaXQtMkAjAkF4jQlKMrpuj+qxcAmd/9nltN6+g+RWIYk
bCwSdOFvT6jKE3NUYzt4jfslyl6UrBX0nEt4Imcz5e482N17cyYbplxfwAruCZ61m2Wqrojrqk7R
2YAL8lHz1iOe7N6c0WGTgiVkiCyR20F50sjOKpv26gl1tf62Is3AoK9LIU1njVt7VxRPTPT1SDHN
g7z7PjWVsnpIxQDx58237Ujl2grxfnLa66iP1Y+cBATpPyXDAdFX4lrL/aTq+uidyLJ89Y3YUVo/
zY3EPvgZewuIDjgpz09091YgvNW1Ohm7or1aWm1emtasP0WTKT5aa9q+PF5Be1NKB0l6PMsLfMvy
6VMwd6Dh26vIvTF6iq1Ety9zVIr6/DjQ3mkGXxW9BVpkFLE3O7EdNDBWlsWsIr38LsYVNw9iMYp3
nr6sX1EDjQ7gYzsBAY/Tf5a7n+7pZm/YyrrCou3ENXNGZCmN9C8vqXI8EfPUx3XlrUxSeQnJqjwo
Asa3rc1bUTxNjcu9UCuG+JTkYjinXed+Gsz5KCvemTJ5H0j5JHmobbEsTQYXSZ84XvJJeD48gwJr
w9F8+3wZMNqkvggLA/zH7S4si1SbaJxy+5Cm/EbdaKXFhc3iB2ua7d8bdTpiWt73p/iC/xdw215f
e/rEVWuLa4+NEslW8qkuit/Wufq4pNX7cc3+FZ510GLf+5S81Xiq0cHhlbEZ5ICFs+BDM8hV0dpg
wRyyDLzE0o5qPDtnGs0hyVVCEhzBrW0qiR1PhBJld60WJ34e8k67xObUXwbdHK7m2IlneyqPLvT9
oDSLwLeASdqWe6Yyh3JcRO21opny0op19PUBJbFBadpTWnEtFfX/4+zLtuPGkW1/5ax6Z1/Ow12n
+oGZKWpI2ZblKg8vXC6XzBkjAQ5ffzfV1bYTUopX7JdqWzIAYggEInbsvZqkekqNgZMAYBIANTAq
iJIYt58zeTWAllQe9cy5uMithl0htyrvABhSFDAGSW6CsCV7YXsNSYc4bI5eCcE/hDXAZf+y1XnG
kgI8AemlRZwA1I7LBvjlWVcXltPhRsNgSAigBh/3PYrKdgUKy1cMwDOTDc4mEB+AYBJYNvPqyPXc
gvPXkcdBDu3XyrOLLyjYZNfgGa7fJZ4lcEfTInv5857ZvwvHJB5DqPEIkek//Tyfa1zEPu2Plj83
b8DVE13XbklWenl8Z586NAgjAJO1RGwAcjS/zU0GlOv6mMWQM3GAxHgLCN0iBROgPhkV2zWQe+28
b0Hac41c6LQHOfC0d8EofdF3KrbTlkBc9+VPN1YWYAugLJdcNsKmWGBT41DO4RDWELSAyCIiK17O
yBU4DsubYJjVSlfGLC9doaIRr/WFjwD/MRIPFauSIRYQDqEls1IwoRcpfvuVrNGPvQA7iBwKTBGe
78Z91YLswotGcHHZEA/YlYEtLpB1mVYcYhPJgG7gt2HTINO6FC4/yUDltOlFVc03nkQU+NgmrBTZ
ICZQN8fISJSp60hJL5lPoAQVoqj5a2XJUH/yYggipyDtsv8OW7BZ3xGvnMsu7as+/NwEuvcOnk+i
48wpAwDGajzvIAs7eiUAfRk/vmAhpAIKcmFLP93ySN3GDpuC6QY6T4j8AztcYAwKqKzOa1c2/iNA
/5eNv3SGMw3oHl6z2PlmLUSCSKhv97V3w0KHQmzMjkWrQdc3UOwDQArCm86XbX1ZI2jmpq2D+PAF
CodsvnPcmkI3mtbB3xJv2P6PoWNh9bawG93sfU5K99q3ijlLpgkCk41jqT97d+ANXiVtKMDS3LMY
E1j1ovlTO7PF936geufCK5s4RN9TTVc+NsLEGd8aLu9pmG/ItcOXOZ3YUAVVzdrGv/ES6CanCtWm
+9myi13r5sGd9qruGw3EK4HTywwDML1I8oD4CxvT6HVQlY4s5no38OadMAW+Osqg/4eN5ct6zUY/
PcjL+UKNBDi/wGBrQmcDT8qkqWcfnHCWBxNWznsIzonXvdvxSTCWIcwlNim8avOTgi5wIakZgU+o
JuTK12Vx77V+fBtUznyJivrhdYWgj/0tQH8XQI0lj2T4FhVkgEExRoObqsrDFBk4eg1S2frKUwVw
AETI+5ctr+GoPfYHBj+klVGajPUznKYceuUUVBvBDUZUfhb5PFww5HauaA7iFFrOzhvkzecLqVA0
93LPpm/xn64BRgaNylJBYaI3JAUbNkicgxtuVeBaD0FB3EP6RhKqr4aq7I7CCao9g3ufNXlCUDia
eKmeMO8vD+Tp5YNE6pKHTvCQAaGLsWt70rSNQMDtJm/a8AKP2HGXl2GxtxhdS90us3l6LNEVilKS
JT2IQKRh77RMbAr91OBGwL1Ju5ba+6qjZN8N1L50hbpRCh1PfYeCupKu0S8/s9bIFT6SQ+J9CHTV
qVHowLTWBr2L0k46hzteuTrDEcLEBjXEUmZWHlB+Eu3cRk2Hl6fYhDIva33StbHNFBMS9HhleCM4
h2qVM5WHqLGDt77LoouZ15hyLPs1BOrUTnJVZH7xSgDU4xBQuYWiOwCuUHJhLLMvVdmwuA5voKMS
XnDHUbtS8jWijWd2NTJFi3jmknVD7ME4wDm8XxoQZt9wJxyjCy1yPFh7jsrCg65Km6YRKvJY6srK
eetLrse97pFm2okk6vrdHKJ2aOVd9HTZwTOCBAIqKPEyAm/66bK3rqQAb3sQVynZzYx7aLz2ZHQL
ZxNUGFHwppZzvOKYPLXNeNRiny/zDECEef0AkDxJ4BIxCR1YgS27dFLUBo4rFuTpaYKJXPiKAINE
QN+Mcc5Ny5EHy72bSQXDTjGlrySwQXvIAxcXFOjhXe7M7OtIYwR3S+1fvbypn/nI5X5dcEaP9WaG
j8enGWGQClRz1KFBKllSHSNk/1eOzrO9IGsMu4P3JrjKTlePOEEnWmvwb+Ck2teY9eZDXTTRCr3O
I3D61DLh4sYbb7nnEO40o1QMBfqOJiy6sWnS6htegX6+SjsOuBnKHJkkb1yLyeBW1VNf3ELpPBlT
vyTFQzxHdf5OMqZsWK7ah/RRGknaz+XOt0f6QCYU6VxaKBq1g7QTefTBrR3u47wXU5VWkIaaL3gQ
cIA7raazo3fcaeWQVhOiGDsBcuC/UPhLJBAhJap19q9eQhhjAJ7C/7jRhlkKSiDexqL2IZwYkzfQ
QrZTzaPm88u9PHXGcHkh8I94PHgCcAZPlxAROZ+VPpaQFPl434Fq8r6I++oi0tw7IEGrL4TV6ZVP
e+bUo7JsgXziBQLLbnTqu0Uk3RmV6Mzp2SUUEiyUBnreJVwKH1VZSXUQCciNyp434+tP/0KJBuVp
5BGXkoDT73VbqJK3BernJEn0vgSiet+ort3UC+CYqPZEjNi0MXaPLQrMdgS2/ak9IMHhX6PQaC3S
aRZe4tpAYR5K2hZujoWR1HiVo1zbgi5JCWx+lFRZAdHZNBgcmrFRyAse1s3nubG9d+NgV/cJlvYr
rrlyr4XUXyu8+FbSOs9speVJudRVIfiEqu7TqUXBZdk00kIZKFCkENmob2XDD0NctSgfycc3CeSD
Ll7evU/dI8R9oESHSw3sy/CET7sECxALIh1BFYJY+W2vwCZfDb68JP64pvH01NZhNZEIXmTRwelk
otorFRQcbqB1AzF5xOEnFTF330Vh7a549U+/CcsZAjeCEiDcjaYv4EBiETkWad1YYhw/d3gTN2nE
hftHDvmqFQP+9CAuWwd3xJIAQcDFOIhI9dgkmWP0BeqmaGe32idp18SU7wEYKmVq+6KSO+0nk7cT
snb9ldj501kFXxpCBHhVQGEIaJnTBUzoPMvCIcUR5A1xyhCY3Y/jKzk2cEzQiYeqnKUoE5wehndV
Vl3f+8VQHCPJwrTzI7AU9uW8I6oMV77nucUDSOERxAfjbZZvOA7WjEI/80hp514KZ2oveN8F17Qs
nJXj9mxXqI2H4xSCNdCsAfVQ6IfXUF8cHUXuROWzS4Rc/5ijlq8EHJ9bI7Avog4Ac4giWmOTsKSv
y0ImxbGXtnXb27r76pT+muj0U+uBu24hhAIvG2QSzdCfyquxAQ9+d4y6eCnaVuST6CX/iyWBfDPK
on/H56BYWa6nn4aeIN8KLPRSt2WqyncTFRCkqADri4H5QWUN/i+q0aK/XjZTz3SD0kQcLzj3+Egz
kTKi9AA3d8+OoDkFbKD1qzcKV3L2+l6AqsN9gHMEF9+42kp4N3XOgSLJW9XvGCCLu7Zz1uoanmw7
QAWQLUT7iDkgBmDcOSwPARAEBclR61jsPaX6tI/Gz3J21YpxeqanBRML6WKYXQBWl5//ElLv+gC1
TZ0rjwD+cMAu7C8+F8AUF9b+5Yl7tiPEKFG3BCsIxOZpRxanS9mQJY9uo/NdG8IdKJy22QfDa/HR
CxUOuMnBToOyTpSqmvYOEDjBGmDxbnrd9/feHLAvmnmvhDw89oLHB9imEIMCf5ZxE+MlryfEL5Ib
8MAO92Sm4cVchf2KX/5kV+NbAMoCGeWiR48o6em0SfhoMK0xvmV06F6zstgnc7QmQPd0cRAWQBQN
/0Na64lGHnEh+gli0gQxcYTnD9UcNlnSJd6wd5m/9mp7rjMkzZDGAcfCgl4+/aTQt5xBenkC4dS5
DK9I7I4IopJuylMXRbmfXt53y+V28q5xoQW7XHwIceEKNF0KZs2MTkjz3wQ+D9OwlU1Kg/Jgjd2n
ciLDyi5/rjcIHuA9CDO0kNOcftuoLYW355zfAOPhfhnZ2KZJw6yrHu/UIg2K4JWJXexCXBjAFS3R
HGQzzGebrZSdWEBvHj1gffa8Ff1BBWSSF5HVM5LBRXZe++pFVAOeEyBMqHVAIN3wJqq2CHqQ/NBj
NejgQbeJ/Fp1Vfc6cAq+azlTKFnG1YGSq8coyy92qUWhLUQakYHvcs/9kLCcf0QRE798eXM8PV1L
L/A2YSmWog3jWwhKncDRieR7gkL7A2grEG7kA115qDy5dRHtxuIs0SA8xeAMnm4K3nYtGcJeHRMy
R28bu+IH7YbxtVerYdeEw3RomfNKbCUmEA9bwOngkIFWHEUPp52q0KsLRkeoTXnVuGuVL/a2UF2K
Qpu1SsbFNzk9YqddGd+nAmS7BNLBR7eL53spcm+fWAGA345X7at2bN6Bn7W9aqxmOLy8fk8fZzhk
SzpnYRcEqNPMCIcQuWhpGasjeP77I5eWdqDwYcGphsgI0l9tDJamUcvyCpSwC5NvS/cqboqdEw/x
TgjgLV8e0VPjBicYmSz4Vg5KGUwpCcwCm8WohiM6CK6A27SgwRGTw9iSbuUN88y0AwIH+PGSy12y
4qcrXDGLe71fjkct6zZDSWaYtlANT51RLFYnqQ8xH7/jUTOtGLln9jNEioEGWMh9AYszjBzSJUNr
WfN4nCkl1wVQVBcN8/UxRjH4jefJ7kMd12uppeVrjE2GVwVyWljrhXXdOKp4oIEanDb62Nl0uqSJ
VXbXoNqNdp3Nmt1ckGnXFuEEtQxwwGc6iPo15/mZpYXXjFcjKuOg5mRmZgJaacn6YjjqIFcXYzRV
e64LPN9Usaao/DSIjPMPCTc82UCkA5thfK1OEDQZJ284lmMhSUoKEQVpAaquO6chSZJ69Zh/JfjK
OVWOW4Lksve7CRWdHEGzXNTFGoPQcx+/ZEkW+iWEykySXqaQ5QbnyHC0usFOI9B57frByhK7E9nL
J+hpqgDfjv0MCm48F/DfxWj/YvpDMdgsVNV4zLmXDPt89DiSQ81+mkZbpoTV4yflD9reuXKwSaoR
FUyDkq8pPz1Kjxk7DuPAXsM1vsgSGuOASl9MO43z5WoJlFmTJOrAwjK5DdwuOFaF84V57qjTio7V
p7rhV6UdfwhBP7YofcuLxIVcDNjIepZVvNP/uGz/59v4f4sH+u4/A5H//l/8+RtlkwCxRW/88d9v
2QO578XDQ3/7lf3v8k9//OrpP/z3bfVNUEm/9+ZvnfwjtP9P//uv/deTPxwIUv/TnXoQ0/sHqdr+
sQOMdPnN/98f/s/DYysfJvbw+2/fqCL90loBUeXf/vnR1d+//4Zl/2XHLO3/88M3Xzv8uyvyd/X1
ye8/fJX9778l0b8WLIQHgwjqLhTLwooMD8tPwvhfCPMsZduLzDKeV7gPCRV9+ftvXvAvGNElArxQ
luONjx9JqpYfhf9CVgF/CWcODhYgOe5v//3ukxX6uWL/A73DdxSwePn7b6fehoXaF3gaeNsbV7HM
AesFt294WTr7JIBW56t8pZ/tGiDMxK10KNsxOvQBBC1B3zFNHwH4HFcy0s8PG/Dd03NYR1YzDSOJ
DqXgQrwfwtkuPhSolfj+y/L9M02/Tstiy36es/8OHwpMp+0n3dzEqsnDA3xBOd8xBzqKaemBfgMR
MbtzU9/j/VoZyLmPMe4sCeqteihIeBglwqspHqqFSOkUxl9e/pjTu/HnxxgGOwK6mdXJFB6Uw/xb
x0EJ1v1g13Z4nOKejBno5EKU4E+cvX+5w3MftBjsX6wki22mo6VDeODRiNiXytVuyXGu5Z9OL96f
X7R0/EsHkIsY7F55wWFoZDRch5OXuzvWSLcEt0NZu7eOaiBVwyHOM0Wp3foOv7AJtBtXfHTjPvg5
AOOBzSLwbAVyCg4K+vCITbhxBlTVd9Z4fGhSXgy6S9UUWUcQzDnNQbkUJFVAdsfg1Ng2x4Zj2xZT
p9tgwBSgpG3nCfo9CoZq5fvOLaBhFfDSDqFq2AeHaZLRJzg1NIUUZv2q+MHPyTNsQxvXVSg9EYCW
uqoeQDlBj8SqmjWK3jODN31Pag0B46DWPLR9pP90Bg66i3yOtlkeM3Ul2qFmzOWgxaXAfR9sFLCK
PXx9Gq28zM4N37AG7lg4MaoQYQ2or+rdFIajn3KOo7R/eeecsW0m1KxL9BDUqoiyrpU8fx91HVd/
enxO7OveKpPobiqoF1693Nm5rzFsD+BjFqGSWRmhUxS+Q21F2f+JcLz1fVv7hqmRsa2gBBvE2Uyd
7jAVqAdMx6qRaxG1Ux/zx141lakS2vitcqc8o1Y8dxeDQL3qoR0mBw52Vfqv4/j52Y1hTzyf5vHA
rCjre+X2lySkxD5AsrtFKS9qU8dt5zo2jAanmoNbrosz5jbzh0ZM5VsCgPWHl9fi3FwZVgNF1rEz
wMfJQGxSHVopIu9Y+BPlH5sgfmUi9+dUGdajjAvWxBGLM9H605XVzfbbpEA8ZuWxfGbDmtSQNK8m
G5MTZiri7pja9eh/DmfKDi/P0bnmDcdC6YgCcRaGGWQb5g99W3QHX1nRGtX7ueYN46Eqj0ztVMeZ
L3WDNZji0UqlPYEKa9v4jfPcIHjCkxGzD7FETq6YE5DhIGqQIK5kt859gXGgI3fypGONYZbIsvoz
iqV8N1YFX4uFnGveOGjRJABIAP42Y57fV5f97EElu2zwcNx2xMxcwlhNPOxdEUEhpmD+lexcHac1
Qlxrd/OyU55xTc3gGRS8Cxt6n3HGodkOquUCQcR3nTXr8Lro8645jIU7kU9tF3tfFCkGsmLJz/k8
kXHw2hHUdHQeYArbuGXXpSXzCJ59k8Cti/sBrHop6etZ76oyZN0FiNGKaB/6g0fvtd2vluyfWUGz
LnbKwQoVN1aedZGl9l41RBlITr2V/W1EOX6YF1PzEPDyEVXPPMk8exYUzH+57g9BPs/tJUO8dnpb
yI5+Z5Y/dJf+HJPgzYisM7lduC7rT3GDBPTKUM58qIlt8JgOWN9MM4Cnrr8bvEimsnOqbW6GKZAW
E3eOdcTBpNS75a7xlE7DJlorczwzdhP/HJM6YBS8PBmLculBMzJ5YGAL49sGb8bGW4G0JCg2ogz4
lyEregfazYUXF39vMnImGRiQc6AkrQs/K9gYfw5wM79B5ntNEv3c3Cx//8vjhXsFqS0rSrKgxSts
p5wY/MYKWiZyxQSdsRBmvbqs+BS4o4izfhpy9yr2hbD/GpkDa1G6C8qTVApVMu4MvYpvrJshg7Zt
3tzTL/MG0uIAiDBDIL9DSTd3ZQegjG9tvH3M9NyM2iOAVUV0UDxwDuGki/0MFuL9tuEbBi7ME9CV
gIIuA7VUn80kqtNQsDVy3zPLbvLTQ7CntBAunLParbqd2zs1QOPU3eZXmJVDeLHR2KnonLl48wLP
6nyEBOKaE3xu6IZX4YQMeCqA5rIimvpbNREbrgVHudm2fWNGlMta9ciBw9JZeZdcuRo51xzBz2zT
spo4mdq2BODEcs64U7UXMiHFTgf+6wTsf9wXJlqL5EE5z441ZNCPeMCzs9HgimuQ3kR191q19rn5
NxxrT0ea1E0+ZB42//ukp/XBAVn6tue4SQ7XE7hCYAwZMop64yuUp0FvdyIbj6xJvO/0XZvHc60y
UKv7kJ/voltknrcN3dSdwkWdN43j9RmU0MDoIAJXgtthbNYYQM5M/JNsUl7IxpoR5gG95Xjd9EV/
VHm+Vvx1rnXDl0Z8FClBBak9oYpB3nuDHbdvAwECym0ehMl8AW4IUHFqd4RLqOZdw4LPUzKRi03H
ykxvBrXVQGsn1wfAPp3Uk8pNOdIQG4fuGVcJqyHgWscaM299Fi78O5AerzEwnpt4455qkAa1llLD
/wzdd7mbBhocJNsmxjytQZyruHT0IRkQNHaX1sGuurV145JqbM3yVqL1sU7KHfLFCoww7hrf0pmZ
MVNpJYohKbBfaN13H3jltxdFVWyMbD2yIP3i+DRj18ZVgcaTWXVZGyUCL69wLT95bujGJTX2XpS3
U6NBc5oP6ehoF9xieb/tijITrKiKcQn1bHWAmjBKycvqQYHZbNuOeQKkAiMYo+WgDl1T+imI+j5b
Wq4x/Z2bl+Xvf5l1G7xZ3lRa/SHiIIiSY/VVKujhbNrrJuSby2REcapSB9RclGlYQ29ICXcNcnhu
6MY5jbzaKiorwdAT5dxKpEfe5VHRbkpRATt2OjGj8l3io+VsdpCfTGcCnMze6q1YbtwzxlF1AVrr
FCt0NvkdQQWJx4KMDW7/bdPcm5QSTpW7go4dbtYccPsEAtt72dRr1XFn5t7kwIUaJvOKKVBZn3hf
nNq9k753t23g5kkFAW03TVafVaX1Bubx8+SCCHBb28admlRVFzkk6rMaOiN7VQYfaJOvgabOzYkR
myIobgDmUakMdD3gta2jY+Ty19UZ/HAkTcI5pIUHJsfYOpB2/LuanI+gQ1xB5Zwbt3GZxhUEqXBf
TxmalX06u3IpYJBesRIaOte+cU51EaB80Rd9loA94pPfww6ksppfx2n4c2aMg6p469ot2Keyjop5
T8for7Jia7wp58ZuHFIQ6PFIV0JlwSQmqG8zDL1Zy7yeadwsYE5I6AMK1fUZsv3JLcoCnNvWytnH
TXvdLN5we7cXYFjAdizzMvW64VMUrwkznRu5cUZnnyZ1XjYqE4H2UiceP7c8frdt3MYZRbHZOFQe
2rZq+cFX023gy1fh+n9slUfczC+XHR3yvOi9oj/YuWXtrDo/QtBv4xvbJLRwHMai2XKtAyCHb7sp
+hyL6XWFYz8HbhxRq4SfDgiZytqS3NGCXuTdWq3PuaU0TqfPhskbEVM/0FlfisG98YNtN+hjDPWX
2QY5BqTbGN52YVccYzpmROTb0qyPQehfmq7afiyVwqBZ98esFUS1/9y0+Uy2qRaUkWxusIjAQv0l
xuQunl/Hr/JjDc06GcV1M04A02aTrJ0P8wTazFp5cr9t4MaJ9Eg+krpK+kxagBK4pLlM8uTTtraN
E9m0lQSbhW0tIm+AKdjh1wV5tu1KNiuhsbE5b21cyeCKHdNA+tYeWHG9zcmyl13/y0aJQZkPoiVt
HXh4L+g+RiR425wYJ7IsANvj5dRnKgaYY/AkSx0eftjWuHEmB+Tfp4nk8uCU7BLClcmee2BB2da4
cV8K4O4bq0XjYFR45yn2rfInsXFWjOsSELXJ5nEiD6Lz3gVoe1R6W9uOCepyhgpY+NFB6BU6OEcV
F/U198c1fd5lQzzNmwFtd7pRSgmuW/iz2CjBDMk/u/6jDctNDtaTAvUxAeizSXDyR28ClNv285Du
XXhAa5KM5wZvHFA2dH6OfEefFT77ag36IwL4f2zZLQAins6LRnmhCD3Mi1JA5nIFOClQ+9Em1xBQ
+NPWRakjxHRHDHwc3ylqX4+abzuhT3isUKYH4q7Sk1nceLegaw4PC53zxbZpMU4oGG2AuVS6z2zW
3vlWu6vF62SH/3tPOCaXmggsMhVeJzMXnHa7oQMfoOPX37eN2zigE6LyMu56CYBB+LkAnUYVBfeb
mjaBVaPo8yZ2LZFNDqjkWxrxC9LV25ARqPk63Sk0GFCQD/hOhjTMvEfN2pvIk9vS/qjDPG1cMVc2
pTOIjAL+0qZSCZQ8a3t6v21mjOM5WB6soq+wonr6W8KDG2X817amjePZ4+IpGagMsyYs3kMW8sru
uk3OMsjHTydF53ET1q0vMkDzy4MeCndvteTbtnEb12c1+7kUYyOzpGS7xp/eoKp3xe1cPv0ZS26i
mAYL8WDNIpGVnQ5UKlCDf8tDNqZD7ao1GrszFtekVggaMpIGNGRZW3lf2tL/aLHmw7apMY7ouIhs
QeBW4PxreamlcFJH+9vSXaBvPV1VcGsHlfBcDNx3PnbaIuDIZ39uGrnJ91KOnEE3uZRZ4Fb+cJg9
NfkpicH7sN/WgXFO/bIoYhW32JKjdVd17gewd6+goM8sqMmx34LzEw9mNA2qrrvert7mXrgpDQU6
7tMph/gBaIz1JDIv79zMit3+zimGahPSF2wip627kbYDXWEn5vY8pZPgGeSFtwHGUJ5w2ng35hbU
nUHMSDREBGwdXfABdUPbVtO4Q3vhK+VDICyDebzRk3vTBuO2M2SioJKhaFXNC5FFeUGgwTvdJAIK
dNvGbRzQBLvEHt1GZA7V7zwHpL12v23cJnpJVMhOhIPFMxnGH8Hfcgc5102POJSZny5lPvqg4WW1
yELMTJoAhJ7yqXsde9YPp8VE9PRezS0IGnLkbUq+E25zp6zkj03zbcJ5bBvvLBLYPCsqr6shsjXr
g7KtcOPEGMezrhOg0uoJ5yaZuh2IHsL3bWXPG1fUOJ66DsIcWDuezYlwd4703+Am3ZY9B4Hl6ZpC
cAp0iyPFdqGJbzewtVMjoX2b6DU9jWWYz1ymJn4haiCvGPaCZZHf31eFvBua/n7TsgbGO7TIp8Fr
24JnEUm+EDo4aQkdg21n1BTkAqzYToqRYM9AdTnaEQT9sjz3+bb8BzgoTmd+apSKRZezLLbAYrTT
A+u+qyQaNj52TZZ6kEXb/pBYLBPlJKGcBMkcrGyw7fVigo0gmznGtrZZptrQheg68PCgy99o102w
Ud8CfSc9wjLpR0WfOrPbfG2mkbxOy/eHrQkML2CsBAotR8wNhXx2WvXdH2PrbLurTaxR69IBxJ4K
805idjlJG2yWKNO+3LblDVOjPe1NrIWSNIQl5o825I0vwSrFmm2b3gRterDvgTthWROSc/AoKNCP
pUFOwzXSjXPWwLA3SCI2lDCNmffkcCVE/EfJ2205BfBenB4pjpB5bKmOZZ6o4y9QQxrBT9/pbVNv
Ao162xqn2Qtohh2fQAsbVa3WZL1OGvTHljSRRgISQFBAQuuBnlQaOOy6IWsopkcE9TM22IQZ8WoE
1Dd2aaZRSZ6nyBbXOLQRCJF2RZcUzSWEhoZ71cn2ypOeFWZ9WfLgA0rcIv4OZFRS3IOgM7xcZETo
Zd0QPwSTZ4VgfAHuQHtIZ7/m4o+Bu5ba2RMnzVdo/lh8F8KxdPdOgFj7IWJqVPvWQZRsFyJLPV4p
bsV15kZj6V/ltB6mnWMjmvDJAjp2unC8WkZ7EImjzaGt+vmi4MnCGNa6s7roXHec91J3HvkyRr6f
v+v90Kr/kk7AeRbPbqIzMeJ796yfg0Nta5DlE9ScN7sQwgXqsnBokUCNl6AuzOazew8GvAEy4qG4
YpUUcwYuyHi6GCAZ54PRzi+Cg44GHyHsFmyau6JlHYU/myTTDozqXpR2tBLOzUDyOrlqPaf3MzDJ
FMMu8Bp9Nc8WdOWJtv29b2s9Q7ESdMP34Nmm0TYvxITWiK7QWkPsLmviQv0JrYsZMVQS99tMgwmu
4aTqgc5PaJYglpcGbn2EDOvryBN/7H6TWcrGzAV+zGg2UZZ3e2pDhXnkdrXRuTTRNQ4BYTXIAVkW
Fl0wHlxJ1JxGVtDw/Sa7bCJs+o4PuVX2NEN+4PvA/OvAktvA6I4pTMzUIDSfIpqVdgL4Ti+jsd15
Se1ui+iZGBsd8NnTymVZy0HVl0aUe0htgsNnWwr8CQdfN/oqbJRHszAoKeKRYJwvvGTbvjQxiJ6f
T3jitCwrw+4h95v7PKq2nSgTgaiRIxxbiOZmgcozmbTXefA6QqEfG96Uuwo0MFMOYpsZSs/HNLeS
Jk1a53VSkD9bd08vQmEX4IxAOjkr3LpOIX3+PazFh007/VEm/pd8WI3Ca00im2ZqUuwNSgerS+r1
3cZL1rjCy7CyFXFDmRWi8Y8+Xlao61D9501jNykAB0Zaxx4LOAiQZUhVNNSHqqo2Oggm3otFQ17P
Ba5w5GjEDoiycMeswc62jd2YmcFGqXRQEYpC17a9Dj0d9GnIRbgNIw9W4NM9I2tSAMhEsdmJiq5L
4tlf8KadtoWCTbRXNHZ87iT8PoSyxqvcz1UW2X20zfo+8jv/siddr1VJtdiAuuqKnRx4kaq+W9Np
OeOzmqTmjnBGNeKdnFkT8R5KoM0f5k6Br3zTwppizIHrkRrylSwLwkhbV01CIGibD0Owkjs8U1fn
mMAvlJvmedjGBEqLjic+sKbSdJdHxGX7QVLrAwrO3lhW0tZ7eHFNsisSPOouSisI6LbVN1EzQwQW
FNIJULKJ0fqrqwfvm7Bw+LZNoPGmQBVwaKsa3u0izRnvrK4GvUVXEtZue+y6hjkFNfmMIMZyAee9
k990VYHKsIlPvb1xCxixgNlWAvW0LslADVQ16TjUg5/Wja83XpKmeGQoZ8y+iw4m5QIUPauPqA34
tmn6TQxa23dTn6iZZEyAqXwsvO9zH2wcuAlBK/gMDZ8m6jJ4zhet21y7rtz2UHeMIEBnQRFmAD9J
Bs1quWssEBOjTOX9tkkJT61pX7aicAZNslyJ+KBKECB2QbXRIzSBYrL2CfWJ02Vw+t9Eer5pebEt
i7HQEf0KdylG5BlDQUkmR7e8dloRp+AwGrZdYo+Udr8Y6gFUuLFuvC7zQAFdpHUc8+sSDPfltoNk
Asb8ZKReSOwuiwJS73gSXza+M23zNE3ImGCkKPKkIlnil8NRClBcRX2t717eMUsE55k3uokbS4Zm
0oOD+72dfQ7HypZFcmhth9JDCN+ZbHP2TQxZPIU5KFALmtnK61laBn29bH47odvuYpMFtLMq6Hok
FfZm4N6r3n5fOPk2Q2/S4IFcoo9tgbEjShXsK4FQPlQoyLblNWFkBJvRaoAKPDiRyN/ryWL3pAy2
VTNB8e30XLUVcZTtynaxkvEd67wg66sg3jjpxqkF1SIEojvSIhmOqATl8Z0FZt6NE+OeDl1NkOxW
U9UCIQAKpx2KD/nnuU2o3ti+cfuBkAZyS71os1lEfyF2dNtF5ceXD9UZ1802nGZf28hWo0IQhZ80
rxdFKf0weHxbchNiu6czUyGOQMp8mXYW5wg4yviqC4M1murnB2+bgDLq1goS6xh8XpQIOzkuS8Fy
su0OASn16diTcI6mQCL+5gy9M+1BTD6SHWS+an21Ze5tUyg01gOUDOuyzZwynPZxYdvvKOr53m9r
3QiET2GFOMLArX3hFCO9rm3HfuO6LFAro3+M3Dy1x6CTPZ2f0Ae/YRgqbB3oyXVvIZlE1GXVaAiB
4iGm3IuFMFLuOZSx6dGa8Co4sqjm3WcQwfsXKnTnq8i3piBN/h9nZ9YkJw5l4V9EBCAQ8ApkVmXt
tsvl5YXw1iCEQGhBSL9+Ts7TOKfdjshXdzRFApLucu75QmfhUOAjzp/FnO9pI9bVM9h2Dl34vnSe
2eMsceY2Nh/3H0Rk2f0mR3Pn2bAdSWcdLgEPjKGOBcvC65BgvuUdP/tUvM6slLpFwpYF/FflmiGG
8vNplEMUQCHNNHskabdsV4V6AJH//kyga1zT80Dyoe+S8WmDz+pDytL+ugM2vsQoLBHPF1RH+U26
x79our4Dn/Llus/lYo9BrulFRB2/IQE62ynNTuC6/s1I4xzU/duncrHLWBuJPuid36wSXh0npcPk
2spD9dA6xPD9Cd6u0/Dlql9yKZJLVhimZlvObyIZ0UPG3XQMcuo/Xnf18vc3PPjOIkck/GZbsqGN
uvDJjOnfntO/hzjAcfx+8STumeXK8hs6WfYBqursuRz6/ds+JtFf6kd/+hMXcXfcVUWfypWD80U4
bQH4USDxbgrF9hNzmGj7S1L9h1d+iQ6APKG3G536Q88M50eb7wnUYdF0YCKUaQNF93VVpfhSRNcP
qJ10asJDm9MIQjf6CRvRlQfYpUF8BNMOFAJmfpOgg26IOxqS/GWD/tObuIgaCgItZ8AMbsv7tTCn
atL5cSkr9M9pv03xX6R6fzgj/5+KDtemjBURrC5gJIhZ9/5ztQJget1quFjY2lcrY16NMJjOzRGa
67LuhuS6ZCW+FNJtDKVIYgF+ZFmZHeXmRVtW7Ko8Dia+v6+1mMpkmoqpa5ON3cUdqbOFXvfMi4tl
7Ek8AXGGS4eQHbpqPQqW3lz1wC81dB5GaAxUxq7lLL0v8uh+pddV8eB3+/sDgawQCAjKulaObr0b
tTY3UU4+XHffF8ECmOjD5kmEjz3p9UFKldW+mrLjdVe/OHbjiqsujyN2UzAt76F6/bT2/jpzWBDk
f38uPS36aEstu5l8Oh1tZebbeJ2uk6KCFvL71SO/o7EnFLth47i2cigfokLpw3XP5WJ57mO8Wk2W
qjUCnNZjmrqPUnF+XdkPUPLf731YKrNO2Vy187Y+8Wm5GdVy3SF+KaXzw773okcgNRnL6tnOcROm
/C877x/2xEsl3QZ1fsCEHxaR3pYaqrFGUjgKX/XML6V0AYZhejOSYWpJ+GYGZmGtOwXG15XXv1im
lfCYueB5hUGrJaR1OXXqftk5EG/X3f/FSrV07uYC3uqgzgZ0xt5BBfCXO//f6tu/hIGXWrqMBtBY
5n64SXxEtvuYiRwDRj28PF/hNrTcsLwKBKS1TeQHiuqaa1YD3DgcMiX1x9VW8XoIMunTbwCTAk/b
lYQVV1XgQRz+/VsO+eBWYzd9mGc6NfDChcdE1l3nowDM2+9XnypDAilzfWDFro55Z+BYHPHr2seA
Pvx+deJSEiZu9IE4MUDDAbjaZv8G5vnDYrlU9Vi35h1cp/TBF0moecxVU/Ard79LUU/OLY3Iiqce
BAwgnPH/xGq4bjopvhQo7tGawErFnDNgAJxPDFw1exg0139jP/zh0VwqFGfGDMiIQ9HuaqA4c/xo
52bIaUJ+XLcWL16sMtyGrZP2YJdBHkSZuVZW2VXlfbjC/v7VIArPiSTCHpKzHZrLVwzfZ8VVknmQ
nH6/uCy2THcGF98s7Lgnna31AtTwX3aSPzz4S3liNlgYHNjZHgCLlQ0B6bNGken7VQ/9Up+48BKg
M9IZYHiApi+jCDN5exZfF6pcekr2kA/HINKbwwKxVL1w1T8BkGPerrv3i807c1KCmbGaQ1Sh1ZTx
0B+Yz698MBdRFlMAm6K3bg6wHU1fZrHz7zQOxXWR7aUEDyQusXYTsYce0zNt5YahweK9rnkfX1Lf
AsYgOgbsKkR26XctyAcxpNeNV8eXAptBoKS8yMweWKziepdpd+g6yOj++5X+IU281NhMCV9TvpDy
SLsp314GC5zW0dN0UsdMSZyC//1n/rCkLvU23Ua6LBnxI/K0jNotzftm3u11ehugfy+2g6ErjKG4
et/PrC0htmmqxf+87tYvDlc+4vCGnlEd5C59w8Q6tlp01+2S2cUWXMksBj00V4eN2+0ohjKtYWAc
rtsmLyWJXoDsF5RTB8BQp2Oi+ceQjPl1r/RSkBgGkYUFtZ6DLAeQkKZ9bCBJvU4+D/j47690Lnxh
irKTh0hEqhmDnGsi/XXOTWBl/X71LssmlYxUHphZhybkAEKWcK5vr/piLsWINvEoOau+PI7jHF5D
LPe3ERjev6zYPyylSzliR5xLLMTKh1wlmEc5n04S9N3rzr5LMSIINyhX+6o6ZhFK51v0Y5nm1+se
y8Uq5UC0duBnFEf4fHVTvQXIZM2w68/XXf5inSbTQpYQq+qYSzFD5jjudHigyTSX161VcrFWpS4t
Qj5ZHSud1GOV3k3xlcf2pfgLRlyr8SkuLTIEq2fFwnydMhYw6N8/dfAZWDcUa3UMZ+sj7pIzgL10
130ul8qvMZ4GE/yStXDhup2VfAG28brv/FL2hTwESY0QWUshfxjn6CGb2burPpX/J/mCjdCgyJy1
KbUiucnkhLnrwQn78brrn5fu/5FZzDJZx8kuxTFbkh0W6pnO7s6jen/zEzxvgv+S6aaXoVIE5F3p
OnoUMtK3pts28aSLuO8PmFMtulMvghseTej+mlz/YdNJLxYX9WCkLrOeDnH1ecxe6XZdvHopjMon
su1a47qEvS+hWmL5lYWGS1nUAuVw1bGiONJ5j7ejrLb4EURb/jcT7j/I+uJLaRQE+anBui2OGEzp
63VYmLkXLlqgx9VKrjcu3UYMT4POlL7sOjVzQ+QYxc0S7cvfzEIT8r+t9H/7Fi521cKn3byN64TU
c3fz3iQTm1J54Byb4XQcup1P9boIUITqmawIufbRq7k4LRN4cuKIesfIRT0FvvnT0Pmo+0aIgxpy
jiF554D9+eBcjdhTrg+cJqV83HTnEnragVReea3C1EesBnyZkb5WppCITxeKFVXn1br036QahE3q
jBdMnEjgcLJuPeosRd/6dXOq4R5EwQ9w9nMbq3MO8hIczD3bwR5MKhvRrAYfOF35bSI5BZFAoJRs
RI1xj8niBnWxzB9lKpCMjMVY/iOkwD8ru2ZbC0AznGUtnhBvts2l7CZ4uwOGxWOi528LaumFrXeV
xImrwSbuhy8zy3j1Q/QW/CXM14ZFiRombKP/fFY33sog/F7P8PLSjXNMJ7wtMM/aHQI6aekhSrtd
N12JDaBqNuBVc9GmW8jj+6TcaHVkuQ0CY28rOJKAN8xNQeVGH8fYsrKNGXGkGQq6IjguRdmWAr7E
9b72dJ0hqx0BmW9NhZy9aFC42vsFd7bOqqjLlBYY59nYTZcViOaxxVNh7/C2loHVqkTAXVdJNInW
ijn9CmI9bZ0Pe/HDsuDJUaol509BgZ/9Nqzguj4R0xHyEDrwTft2Chgdyo6VswmMKgIt7PSIwZkS
70syJnFzfRyq3h5jmE0jSAYmM/BbT8nuvq+lYEvfLOBFDqcCg2HVa7IXuwYyc84AeOvL6OzOOVlw
aiMMFwVo6WBsVNjNHjze5bKc0hz1zfRE+VwONae8OlI+zM0Cgq5QqIj4SG/ngH/T97HV/OAUjo4n
uvR2fN33tJ9LfA5Lao8jyfXeLP2QpTDvHfwEiKYeyi+lIfNyX+0B1bMhj+2uaicNeix1VYKTicDW
GEJIU4GFOoKCWSp6hO8N3+/n1CVoNsQGlncB3X+z9ZiCjb2mBhJYCu+7eLLf0ynCKJPaikx+KHKR
lO3Q6Xz8jpS0nLBoRLZsrR7zRT9xG/f0Faq5VRxHX2B6q1riJb8LeZTyh2RwPPxk87RYDDKpaMme
Viza4TDLwacnKZJx/TREooxTnDq8p3ldiKyST7ExPPmejV1X+rrrK9HfOLdt+V2sWLZ8Hh31eQM7
/xgmAb0jSQXH7ZxOPzrjet7XfOXl95zQVX7C0H8YGjT9EFJgyGHxj5AX6xL/8xJlP5ZRbeEkUun9
Kw9xkjRywEr6MWb4zG97noYnU8X9MU7XcnwulS3oIS6ZHN6vfNjDi8N0QxpBIAA7h7I9G0TTk3Zm
nv/haKgN9yNdib9ZQN7tblbgWtW9XcF7b8YMyNgvJQUH+WfiePeEyf7oDt298ANzHaIeXd63PXyb
onZnoXR3QHts4RaeTuTzVLGsauWEQc53BWDB81PSdyw5uYVZf4hW0FBvK69ielPQncefYtrx7v2w
Vr1spDcRrCrHuALbuxIUfMUt6Fw96jiY+EQkldNH8FS65RlQ+GI4xgNfitbs44a90+WlGo6QtSfq
ca02+mOCVcPcdCj7uedhjxW2kmHZ3YHmi1F9G6OJuN3zEb7Tx663ErMlUbH1r0Opq+wkpJS0Nl2k
6PdhqEbZ9LPmZqzLOeliIKEysp/0JLRpjUvjqDV6ToEsnoKTX4ipcAdtHvcJXCZ33AWLeq3qcY/0
fJjPTkk1fAYDf1od5gUPuVTuaxp7R0G964HebEC5oI+IYvtfHZZw0YzTkIqGCpcvn/wKbCZ8p4SA
E11NeAjs5AyGgF89sIGqq4fVFDv2+yDdstSjQfTkajQiNv3D2Y3kb6CLKBwIHCZC1fsJVzm/SGms
OuQVRQP6MDuQUWuMts75zQSOLz9sW0/AWO4TU4Z7t+sepd8dwK/qNu48QncMGA7DSQN+F9VBMRZ9
oDlXaTtk1Eatjrekagsfwvim4kDG280EV91YsURdu7q08w8ETLWXONEj+4Dye+p5zabJVEeY+ffm
ruJILJ88ylrlMeMM553punyFQP4MThZ9PPJmCSoxTSYVkOmAUeiOOQw1Bp28NzEXmJGZM2Ne2I6+
4e2CTv74tMCAkK315jNwjWD3Xq9OVckpIZU2z7leo/lbyvZyeqAT0fjG5kFMw08ylQFfgoCTnj4s
fcm2I37ZPh5ywTP9kfJt6O50z0ZywowwnR6tSoFCO2A7mmgLghXpfgU4WMNqXg9jfqsX1vcQhWP8
CN8I0MXj3TAaL28lEMgQW6cQX8cHDbQ4ZjqNn9MP+Jvl25YMZv86wcsfI/dVOixZs8IVs28i7E9d
s3dy/zCm1JDbspKYhcvnGRpisakyary0BqQ/tbgdcz1bkTTo85TDC243z59353t2G81phoYe63hk
X4UIZ0T0Hg8BUdEc9h84NfTMYV0bx8m7cwONxA0Z1iI8BgjQhMZOHHx3Kke8evj/UnDgHhw25PUZ
YA+tTrEZKnO7G1rl55N7H2DV0OMxal2bCqs8ho1gH2zfrMx5/45U+1TV4MuV9FhkAvtbzYkb1XNs
knL9FpSW2XjmZu/5yWck3p8yfP3D51HvoOvgR5Kle+aoUrr3JcdDvAvpqPZ2JjY3tzj/I9nj4aZi
O7hQFK5H8GSWgJep+u24OR6Jj0XijXjZ8My2u3WEWvd53NjAmmwcFv15l0WafxFp4UtRw7gtniWe
FJn6nzOsbGOg0+es+rZktOJf12nlKdJe+FSSRozpWNyKwmiP+A3sYbrUa2Q9jsJpx/GBaA9OvjTK
t6LV8M5YPKSTRfQdZv8+a2Ic6uMp2JW/Fhbf94HHbqIN2wMaV6KYs095CrlKQ3zZjQ1KBFkBUOVS
2Jt0KnK61WSPxfokh3XAJHgCV1WE92CxPxIhXTTVFBOa38ZlNfsxT1i2PSdzrGCLjPZ39ZqVsxuO
2wQI0MuaDuRzqQGwaXXWoUJTssjQJz/LDmG9Gl36jLYgmd9PvNDhPhnndcGGmWFtYJ4A+sHyhsPb
Vj12Yqrk3pRZ1r94CJKiZqdMbO91cCvm1DGOnLoG7pIdb8CTZ/KZa5T+6kH003ogHuPO0xEjrMmh
7Mg8tyruUrwJNkzJY2blGbBL9Tn4KaF4HfqmKrc8bYVd48TWPOz+01hOMLOqg8DI3qvE8Ct56zVd
HtRsEXE1Qz9GTTLCrM832N23unCUmE+phavDbU+dxHlf7DHCdIK5amlqT7LInBhuIX5nl9kUTZrT
teV+sPMN37HUv+SxctsxLfiUAF6l4ESXZIyULZmg2q41ScKxwmHkTK3ybtRPFoq2am4EFcX0wHXn
n0t/5tIGFci9Lksen5nxYccxipCjVSHDtu+mLepPnM65ebVTl2zvZ2WTBn2ONf3qp85tTeeG7Bbh
GmCmHONHC9qVtdrH4XYwEr4hGcbdcdiSJgRTyXoB54m2RsXpbY944JMTBbnv4XAlalqNq26GJKU9
rHRlWi9LNtK70vX+Z4ahrPExxdIRN2HUoXpco1S9xA7Ou0iBiHnoAVUPiJ2STL1skYSa2uxFQzHd
/4ieDGbowZQlMInHDO6jV2X6cXFRf+DpSHktxG7uNz5Vz70D2KDl+IybfLeuSYeO3WZZVj1Y2vu7
Ptmnr77fxg8VmVTDYvpuypX4mI/VXNV9LDXUQHbifK33mFVO1z2iXX/0gPr5W7ql/RtNdnlnRl9W
LT5n2ohgw36c1ZjfeahKs48uKosP/eQI3PKRtRbRbSeKzU11hy+3hHuBH+KfzHTefMxzCur9xsRe
QmGbbM637GzTcJr8HuBmU6rESwCP11WnyGMYWca2p1sS3W1JhlFkjJ27+E4NSVc96WjX5rjBfiF+
C3RKaVP5bDP3NpN5/xWRq1gPuUmj9FYyybKHcd8mMHj7eZtql0hVvhE7yfh5JZbIAwxv/AynCE2H
0xJt1fQlGoB4Hpvcs5y1sR4HU9ucIRStjC1YoybEKK7uSETIVPvcW/ZjL3OyPmz7soXv4G05hEOD
KXN83RPWVi7rEZNW4wHmRl16o8qJje/2BCWZwzJnRBxNgX2nRUbTF6f1rIo8rIVIyTOmkcb8HrJm
krRJtefVKcG82f4Pg0ZePFttShk3vuq34U6vmsS0hl9KiRZnGNPJv0NqXKTIgqGkDfconWjsC8Nc
uORRCizJDxzJqvvCc16dMmDQkSALV3xJNOHRV4EmKdLkfcnBpkRvYGjwdSBYqju7YXfXyu7tJnpV
fqKwWjBvpcPe/lnrtUrHNi/WCOdVN+fR9oG6MKLsEaVpQWpjOiWaqiNT+qRDuft/MrgwTD8Vwxjg
oRwBeHzvp2Gv4AORL+oF6O2c74d5g+nuTcWidHmhWGXYEWOi1hLb07AXqOEOM6ostyOJB3dL+MBj
0WZBIQSoJ0ppD3f+BfkHIr5xbfwmz7EI6DrGvRuNUr27qXjP1duko2U7LmNkqpPWlc3xxkLlVLum
07595VWOoUg68Ep/NY6vqBX1sYiaitvknq19R5sVzWzz4Mcx6/FKCoYZTY3mR6PktiIoXSncct5s
yKoSBgpr97D0Keo/3V6+X0nqDaKDPAT57KdpqhUoqjWm6XpLgE4rx+XoXZn7pgd41p4C0UjQhsoW
tTZuiWRtrHH6XZG4YvhnA3GmPAQex0NL3flcrXsN9MdtoCL/7sEvZGNNlqjq7kDJzmjW6CmMEeJR
H0c3e8AXfIMTPynuDDb78VsV2NDijM+65yXV6sCiNVgIU6IuOiG+JaaJUd7VdVSatWvgekU+ks1A
Fri5oZenajifGHhaJoHp7rKwBieSFG85OivxcRyG2bQyypk7bDvmS5D0RSjxhWJI2FM5uhgJM/P8
CfJ8e5o6RmesyM7eLTEKHY9V2pv0ZDszfS0RrLinmTt9Z9Zinoa29H5v8hwbB0oxffcVbiQja3uB
vZONij8aEyOAC7CHcaepKIdGBg9cDIZy4ltWKDI9robo6VF1Vt9bKZfxW6r2kh+WkqtXJJ3kICKC
UR7cDy1PPhRgrU175t5yeMT8UimNgYuHKwrDR4w4o55cIY4EMHDbrAjvl6ZEv3kD9a/cUXTHvqmb
dVV7M1lkjAhsZLU3GETyfZ0M+HhXz9OpkdAvQTkN25f0calmg/KKiUIl7gq35cPn3W1reAjZ7seP
cF9Z0gdBmWW6MWST7H4poW6Cs92+t+DNo8TYbdlzCjpjuy3FPsJXogPUeMY5X7xLBoLktdNIjWoK
qt9dGLtoh+pznULL0QnO+7ozmO360c0gppxSjtC57uDdUf5aDIoQOLMQ84M6uMeQ7QSD7e0xKqvF
fEDPKFUPDtP407NyIHk+ZRZmQ01ZKumeBVp637MwRzAM63MzfBqWHiNf3Eg5Qc0msleRVobV4NoO
teMgfSBjBhUQe98mPw0MOSIqcvrItfVJjT1i71gdULnLW17QYZjuvSuQZtaYkkq+IsCeSbMgEd2e
veyDexfLNSo+u26d7bPdWMXuyqHqBTsI23F22vphTwbst2n+D3eIJr9y3zsE2KGS8Hrmyxo+os4q
oPfZkJCLvd5xlqvbfdQOKztd31IykCM6Fck9LAJwkJQ5jLrr2VFbfMR6cNOhGswA/5oymfcHV9qZ
f3ECCWytFGpsj0mU0vmXHKuKt3zpVPoapUFsTz5GVvLULeCUvStRgEr/N+22T1ITMv+Tz7oqbvek
n+Imy2D3/ICDrMdh3e956tqOFnspG5CeIF5tQgLB1YcN3jzxHYXPUHyPD6vgd5aSTAI8F+/zYyVR
jqqpJA5u3XJQv+KcsOEpDd0MDVsX8/kWtulR+oKpvYIuDRhEwaH7MHt5BMnUqSNEOVI0KB7n9vvs
hI6A5wumPEUTssbP8SRWhO4U8V2bqEqOGIVEnCmeLMokvIG632hbw5ImSe8hvcoRQ+cmmm8Zuvzb
d5f6SuNX0c7cuJ6VrlW5lPwwEVKubQoeiuH1qoQfjgh6p+q+y2CiBenfdIZTgdW1tOPAqv2uM1Bu
N5hS6Ku8hQ9ArOHq3Ql0U9GIW/o7uu0kYGs2MrvFPrmgV7ziCKtRbkp4jXHFMLarmO10zHabrL8K
lvMpQoiUZIaAWAovl38kFxOmiTj6M0Y3m8BxmDXRpKobmsrU7yeelKR8g2OxMA/nb26X+OEsG7Nm
THayPOcFm/ZPEX5NFdVDYshij2cvZcTdWxm27MmeE4X7Llr4jjMGak3YG/mu75+9SDRiMmUJjTfk
ZEjNiwYl5RxBeaxFNf9gHls2ZEi+EPEvZbZoPVr4nyIuxDJH2RyslEXd6Wqx5XM+jFuPE7Ecw08+
oOj6dRzdwo9Zn82Rw9OVZAYJmCr2LkNUg6MhrYosP0ps7euvQWa5K2sDC3H/5IrMlq8JyhAM8BGU
Oc33Cmai/E1Gdolelh517XfbOR7HRLsvp7QpthWuuhjakmo6DQLlfXwkmSRHVSC+owdQ/Ox6j/mz
PndNQKl8QUDPVMGKNs6pKe+dRMH8AUFESR+4zTL9YZ5Gru6KnrjlFFmQur+i69LFDRpGFCMli4hs
PRWpix6WGA407yKrLfscBVDxmgoBwHzwVpTqiWmDMQuRx8X2Giaor5oy1qhlMzLNMDhRfWR+lFTL
7pU4PTTpDHf9cQt3UQA8WiFfWobp5GRPfI0wY0SxotiNvfXLXJFbhWKiu5k4DfEbiid5fsc4Gh6N
jAXazwdMs8aqPJ/hASn8uXAQHVeVprYhVIxRjTX3SKX2GVoqOewTjjFsopf1yKIEZW06o5Lt6wmA
r7L26y7zVg1Fnt2a3VbhVmZ7FM8wFEudrVC66EHqWmyVjA95orR+yzU8vX8VfWbFQ4wSYHGc8sFW
H5xDBbqd+nLsMRsHOdQLm+eJ3nf9NPMPrsSDufdpyfVdbAF0edxwryl42j7kL6MtRH+3j+jUfUQ8
y7qtiS31bG3HpRSozmVwCGNxY7GYZdTAG4J62aLdUZTVkUM6ejbQLb7A8jLWSVNVsDEUB4GKt7an
QjiFB2uKUaqXXeGhoTWELwFI7bSo/AeCx47RniofePiIInG3Hzes5GMVQvGAXIFG92nUVehs0Rje
aem5W1GmN/FIqbzhY7HmD2FaMPebpH4xXxyzFUwNuIW1xNEANeyHOnE0L9DKSSH5iVddbg1F/qa/
ii0r05cFQ/86PZ6NRhOkbnsOtHipQrWNTSWc460X6swzM5o+5arL5lOGOVJ3u87SkrbfvJwfUg2X
FFSCYrSVFq8Ke2SoVSZ1pJMkOqIVY1g7lX2F6FquWhY1JYKRb3sBhvl9F/pxfw9DgMygxDh0Kvwk
c07675Iv8XSKCQbtTjGKW+sjZtaVeZ1giDx8XOY82x+SLNL+H7/mo3zwvo806hh7WjaIYFAcRxnN
ooTMtIbUbDXZo42Fdo3xwFaeFG5hbG1IU95AmU3RGsyysxJwK48VRJhP0wZG9sfY8V4/KhOS+a4A
dA1xAX5hB6V9ZTy45LrIxu+oZkSkHfMykhqWmwjEGj3jaxcH1N45igPYSM/ZjDvHI1WkNtL4KEoU
Fku5Koj1ZX5+gpVEVt7XscqrZ11sU4Rhd1awn/Z8Pv4sLIb3Mcmc96d1qRCKxNjvpg9EqdRg7fW5
WE0tS42ZXmTSwBQVQ8zilqR5BHEH6dfuKR0K447YRuHEt00z236ZcZf7wxIKkX9CMECzvR7X0d55
X4T9U1kIuT3j1O7JrUa4UguYoaw1UDT9uSYo9w1nLvo0LwiOq+JOD9C5P6EeLDBuDfP9gAx+5UjO
c2ATs9x8w9jkWtYYa0ndYaeSozih1uE9usFJ324b8OTvR+jqcC6C8ADnwGoru+qtkHEFUewco2y/
3cydWhdTM0ybZfVSol1KGrT4lP2FfLlHjQp5aWy+ISkLLKqpQcN4rHPssgalkmnBrEENi3Tp+uOO
4USgaeY9o8MXzPd6q2rrgFBZbwRSDjY2boV7tbtDPrznSavIgI51+996jbPs61966JdWJD0KjzuL
VHFcgE6cWvDt90coldYGxzOK6qgwl6f//kt/UG4kF8IztWqvM0LoEdPHa/HB+KWzrewR1mBUFZF/
E2PWfEIQsvv59r//5B+kG5fmPyPEKNg80vxISwAADDwuDisqKH/5QX+6+vnf/4/URQIfpouhytEP
Fd+5St5cKbvrFECXXiiIylYh+y4/ejAG6kH5E7MTufLiF7oJkyRmXizNj6isHNAeYHWXIJ++7plf
yGW6fWMmrxg99nGksYVvHfI8bPbXXf1CiJZySdDzxnNBZgAjUFMBaReWD/998T98oZc+KFQlwv0P
c+e1HLmRretXUege2kggYfLE1lzAlCOLrh1bNwiSzYb3Hk9/vmrNnlFTE+qtc3VkItSiqSogkbnW
v37TLBnLJXGU8aWv0nL2dXs1CDFxjbLxmhHq5wH6vdX8P2WB6W89URI3nh0MIqwd2YvWJ9l2/U0m
QAP++gN9W+j/4enW31BJnWw17WmN5a50VQKuoqp1BjLk79dVDPZHSaHF/6mkqOx92mTvsy19L1hp
1iHq0zGhNI2TkCi4L8tkkhPrDQ4n8O/v7r9elv8Tv9Z3v7+P/h//zZ9f6mbt0jgZ3vzxH+/rkn/+
+/Iz//qe73/iH/vX+uapfO3fftN3P8Pv/efrBk/D03d/CCnDhvV+fO3Wh9d+LIZvv593ePnO/+0X
f3r99lver83rrz+/gCEOl9+GDVH18z+/dPzy6882FPP/+uOv/+fXLu//15+Dukyr9OWp+unhtRmf
i/Tl7c++PvXDrz/jNfsLp6KQYB+2QzDRRWI8v377kmP8wmIRluWCMlom3/DzTxVJi8mvPwv1izJ1
KXTmrsKkgeJLfT1++5Lzi3QMiADKlY6EdCp+/p93+d1t+vdt+6kay7s6rYb+15+Nb/EM/15WQNzC
cF2lTGWw/h3jrUyn0QqDFVbMoNOW61xlY6evu3qwl22HFjJ7b+RONoeu7Od4v0V9Nu16h/bGG/u2
uOqFXhuBqeVxfeqtYuUblT7tR7EMwONjkj5tI2adAXWl+aXBrrwMcgmFyGsaOX6oqDxpjfA9pNca
YkqUuk07qsJlre2gcLB3xvemLijhK8Ivp8EcVi+tXMkM9OKVgZiL+gNKTe/m5wpmAFyUaSbKGvyR
yVuayTXGmT5zNL9cc/OGWaT1UdjZwHCK8SmFbrloid9tvdNA+nKmV9BVx2P+VC3vO7yEywNyF3MJ
GrDICapKCZko4sBnCA54+JwoFX3JqqSg1U8GA59fYx7e9XFR2OdK9I3yc70ez7Oa1HjKhs0gHgMa
LtSabinL3VhthrPr5zkDDo97vP8FmGG3Y7qaljes12EOwHvjdzjeadZBQMXZ01vh6mZWI1Maa4vn
YKaHfxJkwZAyYfPTfierpQ8Jaa4FTVSkkeCkp9VMLukwJr8lQ6XfapGtNx48EkhgpXSBZ+aVhLB9
n87dp77kSGSKVQ2EeGup26pDCzjx3lBLLn0wp/IaKGXCdTRdynPkTPoTMFl2i+rSec6rWPZeZDEy
8qEJzosHP08KkOI1uy2kGj42rcpd32xcHeHqYhqYLESa+bw5Cz4g/ZJtH8AyYOzNTrToICzdmO5a
2IlQlrVNS/217o0J5NpoMHSmgHXuM0fBgOinbbL2m4b77EnKJDGCOZ/pvmrbQQPeWqJ/0LKCSChl
WNG5sRg8BxfewqtbNFtxI+FJPQwTIrjrTOLifKAjMfJgoy9l0r9EOeL6ciniXRE5TglYadjzsdK6
Dut9gwYz0Hg2hoBiuImhW8Vr6mWihVYiplbJnd4ScQ15zSowlM5N2D8Ur/IsaXIHH1xl475pjGv2
i9CNcpenaw26TDn30KOgGz00RfMLJxujT5stRzIrS5LpuoL18jkzhrUNknGJFl8NCe2dY3Su5Ws5
VKZR9r3hj/asOwG42iSCQVQRSPdStYhku7x+F83Q5Ly20mLll3EtGm8FNnA/j5YWuaGw16zyrCXX
Pg39RX3YM2742KXTPAdkGVvMWGb9k5rmMkKvZVQOd7y0JI9W1IUCAitpbUv7ouoW+30gV330iIlc
W56B6dmp8ulOWxZA5hUBPP1lX5Zfu7KelA+kTExvbCvxbh7K1zXqunG/2BvI+ZbmdISTurgPpUIG
bKLMb4pisYDekrh/GSbdHXD93tzrJlar8uoMUzHGMunyPmF4cyNNwh+8tVKtCCSUtp1TlmYGPLM6
bdjXTXwsCz5tIIYB26QRPAFX6SbX2gBUoiE7z+qUudMEMK1fslEzSZKdgumJMCNm+9n6NYTC65w7
aDiNrzlWz0BwUfbkV1O6LB4Tj9m8MmJLB4DT9ZfSiManqkMEHFpzogoP5qfEBcCG87BfUif7IFFj
9KAvlngHJus0NzYp71Wox9YIpYvBixcPylBEn6yL7mPVaTVBOrF0GYgkGVJoOeNrCS6ni8CK4/g5
jhJ51pEQQ9kZDRMEd8pV6ceLrbeeW2t1vMN9xqh37mjm2f4Pp+U/z6E/njvf19uXU8fEx0gZUliG
a5pv7RSwkBu2zRrAXKHShpERgabCXgn++lXekJt/fxlpWbAqHMHZ9ta71CAMauwZfYaLYkWgNO80
29dBTYNx3LJzkumdbxtZ9NucJ9aVIGN9DOSwNbu/fh/fq9Mub8MyDAbOhg0MAgn1TcWb9GY7t7bZ
hnZdipM7ZtNnq8n6D21aSQqLf5Uh/+HCXnSp3x/nrm5jwedC7dSV9VbtXFWMufsibUI4lghXJ6DM
PszFzF1WQ+OK664tlAoSHEkTQA3+9vusTvXw29v4W/XgOX2B+lp/Hd5We98ViLcTwOzYvf50fmr6
nzj0vjwNlGJvf+b/wwpRXJxc/3VvLhXodyXi6al5+q6i/Pb9v5eFwjJ/YVv4tu5/rwb5IiWfNC5F
n7AYCfyrFpTWL5j46sKh1ADBdS4V5D9rQUP/RV4m1ApdDPWibcu/UwtSl363eBx+v3LpipQpsIvT
7bdAQoU3w7hOeXWndAYXrlZDDc2BRrDVXnb1IjYfaJcx5zB/IO3ghv05WvfdZ5nWQWHZOCTV16P+
ZBetBy/9FedtFt3lyLBPeZnudlux3SwELvRMyKL0XhnRYV6dOTD0HGh80cqg6csFnqsVocWDKh+V
M2WNlT1BZNFI0dLSkE2s9KTUGdyWpeXjlQV1UyWmX/hRnBaP25qQzpgZXwiwLWGyd7bnxrd9PFyl
Wf0ybJ2+K1dIVpvp4L7UvDOAMf0xkZM/sKWjrDU+ufX6Io1SHlTuJDdakRQcCVPxCY/r8mz2Yjxk
ZMnnd9md7arDoOLrrbyOZRfAATqqDSZM/KBx9uydGeyq6kQR6PmihVscP0J52ryhYYZeciYmEJlO
ZsFQGwKd8jlSMsKrNsVAQ76MedUgqeQsBY6HuGiulQ+h0IsidKLHudK0QHOYcs0poojZDuoWPNl4
gbifAcvSWjBrXMzMI6YDdltfi0MFOW6k4Ta/NlQut1D94ChrpnzUOu2pxAof9louQ9nrgkpgy8hq
KL9gdRN5fRwZkFLM2lvlFu8NfRG+jKaO06zRdtFWv0zj4gZbXCvQmaw/9WtbBIvdtl7H3CRoXBv/
uUpPz+Xcz+GM/WwA+9nwqabb90x9s9vR7R1i9SRjXG1KrpEjuxy/+WPczn3gaMUzrk+ll8OT2w1T
xBxiysbdFk3Foy2VoDcU5U3ds2zHpv2tmFZG62uVBRRhEF3nxQFFr5/p04Q/rs7nqsBohzA/Rn+Q
Q8LMRHriUCDvjMJ6x81LfSiE8WmQYNdOay8HRzn3GB6ChzZFFLay1v3JWqmecifeL7n6YJk6s6SS
vifKoCXHgNABtVF/2vANu9OHyN31ySqvKs7hz+ZsOeEApzNoK5AcH5R2C/RyTJ/gScEWnC6LfMzl
ldNWNjh94VLz61lILDNmhT36FzS8BdeAsoJK0vT6FudyAEd5HWUlNlNLt3houKnyG6DWHkWMV2sj
ZUrsTGGatZXFwLadvmJIO51L25yZ1W+OEVIz16Ho9dlznV0qdjvqvMkT+RYFzOyTW40bGaY5pRHS
f4j1KeSEfIMXZSiNXkZzeF4FLUDh2Eg+CIlHQzaZhyLaXH+QMIxFR6BckQgS4MSm/FEnCtZwiu5K
cE6HdsbA2WOqZwT0ybNf1x2jrFzqXmVvRTgly+BnJKgEblqMx8Qweh8EmDH2GMXhENfmcVFd5WtT
I/zVLCOfIFvp5ROTHCeePlQElPrpZH60tTm5zPLWk3TZxbrF/pQPBpVWLRwfmPyrI+M+GKaZ7BiL
jwM39BZ5oOZLLU5DheLhJrkYfsiKFiyO58JvN5WFgjBdL03tC49Gc4l9qdtzURfmsVPZGlgjNIZU
LGVoTBFcSWWMXhIV6amqK54TZy69Lo43ZCOYQowtz28FncdbY2gWdpk+0QQyxmJ8dor5uF6udevO
1bvqYETFdCzH7bMLOxQtgYJqP2347y1dzh2Fee8SPBR2Te8cJgNz9jaDgfWHs+0/1B0XHea/647f
jw4l6NepdZBRvfXL0Komb6FRVneOMq9KNQYWT4LeuIGCxhvZ8eDXIvoBaPvN7/m7F7UshQbcULYU
pmG+fdF8bnK9XRZxJ2vGG23mQ7dhi/gyzFwZqNtl/043Q9e5N3mezOTvRXXzmS1bKXERswkgGofT
9zvwOG/0ZhRRpN9ll0mzl7EQ//qi/uk8tvEGsWEg2CaFgfvW/gr+j2LVOeZdl2e/aWn22JoSvddg
/qAav8D2311HW7d1nkvIDg4v9yctYFFmDq5d1l1FpuQ6BfOxWYogSf4WhM/1snVX2UJIFFj891tH
rIjOs27R8t5NeoTB2Yue/EDa/B+u1x9f4FuA1R/Q/LVUtdEavEBvnqHsZvI+K5/++pZ8jyt/+wzK
0FnoMOoviNkbPfJsGLY24Lh3N5Lql0xXcpu9Rd7r8muT/KCU/75H+v2lJLdf2o6j2+ZbazUuV6HX
qVB3QBpzBXDxA/PJP/9+fKSdSxlq8GFoj75fvkYExaQnNvNOgxS+BRQaf/dSQbVQlK4KSyfbkm+A
60bYhtC2vL6HKFoOO3VRD+3Nxocn/tcv9OfbTiy8IuGJNGG6nrcWIxnPD6qFKbt3FRRcrUeMuX7u
Zvf5r1/mz0+JUNx3x+YoJ4XIMr+/Xo4a07Q0k/TeGB7M7WMcEy04viTtj5D+t0sMwAHEWNjcEgHk
+q1K/8Mqjk3qqRm8/i5pzkVxO407Z/HWyO+1H7h5vb1uvJAlkW0Jw4FfYF/amT8Ov1Z49mJ14/TO
KUrfKJ609F0uf7RHX3rbP+4tvIiyDcBvB/NR0OrLm/jDp5lkh+s9CMkd1tAADaO3sl+q+7S4rvTp
VDqj71qZn0Uf//pmvV3c0rEv3RIbKI+ONN6uiaRiCpTbMrtr/TF6rbQfnXffnCS+/1zUlS62mxx5
/Ps2iyAlY27dkiy7A7hcvGGa6jPGt4Jawml8Q4/GsLwwNPDQ00MECgNyWt38zRjZwAetfjTg3nuo
SmvfaDPrvqzK6bjq9uuCwc9dWgPEOGpw9uToOKGYrAZHNEqIPtkAQjlpY89NKZARIORek7tm2Csr
unUnMXiT7LedXUbWoTas+Qczrj8vmcunlobJBMIEFH3zDOQorN0GCvFdrR9Ue1L1jcjv/vad4yV4
Zl0DzEa9NccqatWZsx1nd9W1RUfzo6nj26eYhWFBh+GxYujBB7kAKH9Yj+DPpbIEF7kG/zG/auPX
i9BhHf6ew6HDcAbIyZW6IaVtwwl4s+77MlsSNbfjHfJqz30PzesH2+ufV/j3L/Bm+wZp0gpxeQFw
8m71miH46/vA5nbZAL5f45wKuP3xF2id+3Y2lNlmpsda6wDuQ8kqKqKFEMykh8FAU1oveIcX1PSP
RgYvDMqy3M/QOXTPSFTE8p0drxLoR2ir46mdwiVjjrwR7rBr0uTF6k37TkVMRhIEddHOno3Pup5d
oGmKrQDnXHns6gnqCb0q0MJs3Ohptvj9iHFk585tEPeWe4Wm0EEKMfa1cbR0xlhkdM03Uz2U7xOV
Nvt1BrX34Qt/XdoF8UuFf+vJMRsmotZEi5+5y65DJOej+8qDWOs+oKKeEq9nmlShDQFrQ5u9zad8
k8UOMUJD9Z4MSPObz82irP3UGCV0NsVvMBZ1k+oJM664S/0aA5fV09lkkX0O0ScTJSMCtEvOsyOT
c1+0ACvmVN+6ePE9OIyKcFfs3d/IukNdjg8B9i/u1n6Q7dKeE1naJ8eOu3DssRTNK3y7UyORzyl3
9eQSugWjHutzq3CdLwy3Z3/BUSOIm1kPFyATf3VFHJq2qx9dl4ZEi3Fr7tz1pUyhtPTV9NlBzRjI
fBxCdVGvFGvS7rsUYp0RJw+60TzGCdpDs1/sXYYxvz9DBL2K+xgdbjvlaG1MGDx1W3ClItmc9V6r
wsGeWn9xycehN0PbWybqXBdyu2nTqdoNVpt5I3YIQdyt7aGNG/KAU2egP5Wwk+JuPNRTTqAGNF60
FEM8ItJDV6vAb8+tzItjWxjgCG7h3gsi5WzUvkZ22KrhoxgAdlsty3e9idrU0IC049YdjoTmqStR
jPJadLN+3dmz5eWFtZ0o6dTeipJ0Z09FAxqlu/TmSst2Wt+48jUbrTOt5YpGTUf0qOf1gy11yZIZ
5atDwyrD5EIc6svtscJ29Li43XxaLVPiQtCjxpzU9lCbqr3CwmD+Go/u81SKzscx0t71iv2e2fyC
xqDRbodh3e7zmWmGG9vJAXPtPHTrxbx17UVwTx3zFnjFPmZOb+6S2qb1cMgss+PWDCqLH0OC9lEt
qCgR8jMCI5VkZwqn/Kpc02C8OWd+SXpdiLuGfUX75B430RWnHKo6ga5rc6wINsaBCANVe4AB2zMS
O16EuA8kmZWpn8jevO+mCSh9dOF7ahZC6WiK0A7EAM/g+jvluMjg8x6+wmqNDDaNpw6CQliZzMQG
2fSHUUd7KWINhwAtK/cgffErPLUOAQiDIAt1q+fkIy7RafvkroMbVpZ+X9tbFViQAI9JPNY3GqLP
Yy6TKXTj1UIO76ojXeh63W2CLrcR5hEiRsw323og6mELts5OPXsd58yTGwYKlemg/GE2cqVap/NW
MWY7EXe6V3fosuoG/KKpSz+zSwE+tKantpd2MEbrCSl+lT2V9gcQkxtagtiPorS+timornOzAaoi
ZWkXcwc9l4ycrHrvzlaAxj6Ml+zS389pOJn5F8qjd4NpDxo7Zi1/M+KlC5x++oClAaTXKhJH9Bg4
oZC1cYveJTqksIcZlK39yUKTGtqMj48duO2hrIkDRwc2nMe12S7EvTqYC/wakTnFYBhDMd13zfgC
rToN5mhw70CAAKlkJ4PGJE0v7W3zvGpLdjSHWvekOWaHsdBUOBd4deiRk/hu1U1BYVsqQQ+3YOJV
rtbDUucatMTxvMa6fewGdjIxaPoTYsH+Cj0VltZssySJo4+lukVbn6w8p5NC3Ga3ZVgUZbMzmD3u
dBA2jzzq+k7MwHLQKotDZVf2eWLavUva9suWNepaZRruCKkOwpCq3KtFrU5jHT1CvkdVqX+eK9RN
dtq4HnYy6c6aRMywuXoxJsYdmyE3fx5cNsu8yJ+XtewPC/ZA96Kdp9cNlmXim6O8xJKP0/upabMr
tsX2OPRRfuM0ormNa3qlOc/S/arSBzHCHmCGvPgUR++sWUwHkp4g46HPO4IX6X5/gW7HJFN7otOW
UKvqdDeaa4ZjCbTCWeO6wsdVn1NoDmGdxeURYXxzkPYSf4ZJ4TA2ytH2GWN2N9sQMNMman0Tb2xv
s+IRif5U+ksjU8T0RqL5cZO1XqU1zvu5sZlG11F/6I3LMRix3/kWzGC/gK3/KNbcMrzU1Wa2e84H
bx0IEMEbY1fonX3Qmfu9UzXaXA9qRwocGOmnrV30m6G4q4GiMtBc5tJ96ei4ZYD5dFkr94C+Dy0O
Kju0Y9NOIH+BPDa/VjX6xBlB/KnLyhqBsdDPiCFG9rMW5TLhhf6QJa8ooVni9kU8H1X6QUsqlMJa
CY3a0tK7xTGfsXiPvxjTrAVmH/W3rpPVz0harcxLbC0NNGNpbpzMNNi+rWJfmlN/hDErfE3M2dXi
6ly6kTpirLOXcZGlGXY9w9IA84v8PnFtRtPVnMV76Jmp4XGSt4GOy/a+NDLE0WqSk1fhjrGrqTFu
akqF0KnMwkf22Hqt6pw97vbZTi+TF7C81ZNLa5wyTX6au1qc6zp+1vkQiJ970OwVNLu6ZDmXcFaq
/uJ+Ydbv0LMlSPALzvAKf2zfiuzhvnLGBHsiS78R6VBcuRAtcR6xVhfuXKk8HZ01gqJykCctwaqh
Xxx0CBHUB9Z8f78U8FHjiGAwBNjkW0NexycC9Wg/6r1vmlEZOvWUPs50GcfyAuXWXcKvtozf9HWI
0bDUWKQwcghReQpUKSu62SmZg3bCwmLqs6+ZjLqnxBKv8+Xf2eoCFs5wSnrC/S7cBnW24vkpsxkJ
fWM0FK5RHBaGka8Mt9Bto6D2QNpeUPY/1bOpPU10ybtRYkqs5brx/hI85o8WUVIeoEJ3k+VE1FTR
NAeFMuPDJEnzcgZ39lOYOf6cNr2fuqvm9xi7hJhhFJAdKsqNflrvxkJ/itHwz14Sd8/C3F6lVWlH
wLxu8CQcY2isTnq1wKoMbdwb/Nmens3C4TPrM5vHgEWND1GaI1Ob5htyPCzPRH8brMa0VAEEAXeP
HcotmtAbkznSoMuwkx+7+BHiephipeRpsxN7M9PZW/TIdhCNzVet3F47TRtAdyEy6cJEuInLN4ws
q96VyobsPNqGt9bzGPTw47FldyBn2t3kQ6xBXexk2jmj5QlaItQP1MX5uWbnuWGcViH0Ao/FyQkJ
Z61Hta+tdvuZmYJOaYUcYo/h47yfsBwLaAhiaA7RuhsRMR5N0xI+fPzfKpEXB0ycc39EEHMyc3Mk
RKZUp3awdU7OmMtmYNNlpqu7g4ux7eUWkUZJ3vkuLewXM7tQy3WYqm422ld1NFt7YbXJB9x4J68x
KeBzLJ2PCIBB9RmEefam1HWiOTedKja/rjbtY1ysMhwZ43xMCajgUWWe2XLUgp1npEWdRkbjjCtW
m7e2LCcklagTW+k+rDDYPFgOC5DKgp+THF4qnMDwx9jkOS3kky0ov9JSLN7FCQYTDpLiDqkLt4tS
qQ62RjYBUmvEFtVoHeLSHp7XpYpukAi018naIHYvG/HQSYpawd7PoZsckSrfs+JkoPfKvcUOKL8r
eupYe6k/LEnHsumRwpH80h2rzvzUuAORGEm5hF1UfYHGP4S2wlIFQW26dy9+QV7XJyPkRLneFi3h
vY7sC09v0ilM5mg9ihpTD7/AA+sjPG0cDKSgl2HG04Ee1dFVYmBTxHM2IkE0J/KFpi66s4tpPk+x
FcMGoYyY2gLNvJXhoNsiAaQyrHeiScmEj1HasOtHwzltobmYXWMfc5wM4G7oFcwfCR3poe9N66Ws
8iwsGzKAGGKO7y+u/Jya7bQvncZ9X7NWQldMnEjSaiAEuYZ1rHsdXRkt0wmHJWvf9zyGLTq0k9Dd
L6hk7bCtGPiiTU44YpIkgM0a76gSrLBCNuRFEhG/lKkK1s04RFuHT31a4/Qz1M0Z5yueWBvD7bW/
KYzBX6NkYvTXprulXZ9zkBwvy5r1gN/Aq1W621n1rP2hTtQxSa3kZoVb5NG0lJ7TUUuactJ2SVld
MgCM2Dea3ggYcSXITjNje7dgL3UbRRNTrm1VczChujiMOC69mNsy7EyiE/fthkmR1UTZoVjF9JxW
JlInvY5DI9fHQ1tU651rJuvHDKO+U7shFpDalnkKz74zAmdEJ6tEMbZO6rGw2+wDGhAEt86wzEGi
aYRg0XztGbs7YarMBytZ65iB7DJ7W2TlD6ZoDrjSgB0JD9qKDh2LTG5Kt+RkuWaJ4WtLiddX0ePE
KGzH/lntLbOfg6rHP8WsUjCuWVuJFhtbb8BBYNfo2zvaMZuBNxoNrhwZZREl3mGNmFRuqZifcK+x
L+qR/narkF2YYs3w6KBf1kX8ErfqHdNdzcM6DgohWZ+Hwsys8+S02YPNWjqiu4n3suf8olDNoOzJ
5abdLLkT5vI5hX7qVVSXYTIa617ZXRNuBGmFePYkPv6BFIT5iLDWKuwT0qY+SG0KU1wCTRQ5goTz
pjzOPMZ7W9vcYE5FuevYM5GPyPtUxPMxcfGiK4q5u7L1Jd9NvYD1kEzGtQMdAEV9nNzUld3dV0Zh
nkRVYehh43hv1LYIir6oDl3D/WuzBRugJJ02Rpoj2mPANOTBtfrcJOmrVuu9VzeWdSg15K85OuMB
ITZ0LvmJCLji0GK25elo/a8MWJg0n+oj7Rbz/YlKahoSFRr9BA9tg9gWTXgQbJEpQ2OjaofCah0z
Q2t8aYxsEhBbPZTdNR4jqQhqR8IRi4XO2MeGmrC9R1lDXWbBPoy7bT5nagKE7C11Qphjf5DYHe6t
mBzKFHM7X7b1fEBs3vgZ3jD7BcMFL9q0JnRHzfqwDCVamnSLfcx/v0A5yP1GKXldZsXzGlndcSK9
1De3aLlFNbHs9Xx+HZ1R3awNlLuMIQN7ZL1gDIqyKenY7BMtq65q01EHNIhzSJ5N4verQ0B4lNFP
JdI9TaMjH/H8IoAgNazPhhpRwudR+cCFi7nkS/7SLtplWZS/yclc2K/MG54T+xov/hxbTH0IDRSL
2N+YcABr2wy6mv40abB9ImUeM8Iay4/RpZFrIQXQl6bY4l+MoOJpLJgZs8UYM030MmhMjp0NMShG
FZ49Da8RvoxB3ox20OusB+nGbtiParyK5jE+KIH1wBjb2amO53znpmRrM2bQatEf9bYyDjwYfjrL
IxwB69bM8/K95m7kxQ/Nx1x1USgrvJWaaLPh36TZjtg9PoEoAOCteg4drZfHJhOPMoGbXVHC7VDu
Y7/T5Iiw8P3zl1yfzw3IJieV8ZhDmwv1rOwZN5vzHpTf2IFfg6k7tbHsgcOwiaqrhItKt3yc9fyy
wWrkUYscE4EB7ghpARXeTJdKNYG+TaGKcdDWQy2YdesiQWUDrw0deBC3Q8uItaNTj1/N3uqRyI15
0BVOH/Zi073cxQAnn2T+ALE79hwcLPYJir6jNq89bO+5OpRjHR/sFvHdJFUXlmoaznwEhEOLLM6k
74pryLLDU5aJzzAFBt9dBqzEZLUGqOWxfpDIc9vEkXuMSWndo3g9gGLRvacJE/wtLq9VnzTv6zir
b5kNf60FzZNo0T/ZE3ynYYbPomRWHXifkGoR1mOkmnMV5rq7MRpcTSxH9Xdp1+dXsxyfHf5iewNB
KYw0v6WPIRtncuObdN1yCiJcp44tlqg7hMrqkDd9fYXEGAO+ASZVEnG5kc5lJ8conUcV68bTsJlr
iJXC6MFERV7Tmg7WZjyYWdI4bNhYoVxHcRT7zWKBqrExe7KZPrgiM/yqzXBz7AYchuCkHx2u0i3D
Cp4DN+tQi7bivhlcmDJbr1NgRul+xq8h1ISOXiga1W4a3N6TaOp8IM5mj23XeLDjYtq1qfu5lcaw
r8DF7gixXEKVtuZuMVi7F3r6bWal076OFrHHKoijit5u52CzE0KnwHrDwkyVsudx6rr6YMC/wUaG
l0G2n9zHUtRHE37KGYYN6npzbo/bAr8clXaxc4cF2lIC7SFq0vwY4YjlZ5mbB+MKbz9GwXaIJXOc
uhzxEJhBFqqhFLtmBXao3Kb7gudC8o7wqSqwWageo2wO0vQCItMuzr7WmbstAeKY94nWBBxmqU9G
WA3n2/TmfpSHGneZ63wqMEd1BCAAyjCqubiqrpBeG7t4FI950up+nEUXMfMweum8Ecaba9gLJpiy
YRZWeTZ8j2tDN5aTk5CDHdEKhY1TN9eGO/SeIm9qX19s8yxp1+et0OdgcOzcb7G6vEugOx3mmHN9
06rXLc7LIxvtuEP+OmCvPa6nTOIJGg94UjjxUOy5kdFhii+9otVjMYmJ56NZTG5QOgjmE9NeThCc
6hNuhsb7NmFv3rQYEpSb6DssE54Bz6HwF5vmxegoPexQt9jDBO4iWuNoGrVc7EeZ45GGB6fXGUUD
MNx91NGdByv9VLguWeRpDLGPsanEw7x2Xi8kxG2tmTH1pGgT8uLX6qrVp40cwPho3wu64k/lZizX
jam9x3J3CnsHYXwTzzrnA9yiWHcwjHN7gKmtfZEF2AFjYyec9VZAT9+6uwvG7ysEzpuHvdzrnAwl
8JPOCNOs1/9L2pktt61kWfuJEIFMJKZbEhxEaqJG2zcIW7IxzzOevj+c+v+oI8phhrsvuqKr6pRA
EonEzr3X+hbWki4J9gmoKq9Slfbqc2K4ljW9yYigL4/yWl8gb2pb06vDknqv52AvlfYDDwHcBdW4
mxoN+74XpXVLIzOkhcXNVYY23YSCQEitR9uO98O+GjO7e8L6jjQx0rvjGOlq16Ce3vpj3q+TuiIr
QgebMeICQGoflZ5rSEwJDaH3vtVFx6GwSazIgBtD1Km/RAkatDoV9WNX5Xjuu8aBR5gm3U1hSs2D
lGKsNa2QL4xhepyxFIKrvKgCxgu5SbsU1oifoUByi1XSpuk9fM3Xul+mAMMM0yAk1nmWQ31tuzRO
cmeo3xPY1Xeguao7WXCchSE17Jw5eolnH2oYJHOyb3ILg6Q/EgYGw9H2bJq4m1xS6qguKJ6VyiVI
Jh1Nfzu4wWr04ZENDm231iz023x0v09itnZVPAgaUyllIexRzwS9cBTDPMMBs6sdzL9+O3CwX9N2
1VeNNiVbw8mT6zGWbyG4ycXbAMRg6kOIKRFc6HEF/6y8qyEdf+2SQrvtTKqsdsQlrOMtX/Hg+PcG
R0ZOyqk4NXCDcBPZ9MtoIsBrDXtAOgiwj21kDbfIppotgun5tWHp3rWghkIOiY6DPLF8rfocmZao
yyfFME8hLPARUDCv4GVjmFH63Yl1eSX8cLizKLhW5GP2ez+cNc9sIvHNcTP9F8fEr2biD7fM3/Rv
8IDjl9gqOlAO9FoPFgjLlZR2+FDRi9tpg/6kRAT6m5gw9hBnK6AN3LLwXoymgEkihi570jv8JCqE
B4e1GN9WAUB6l5KaaXrFlJbQnAAmU+qwVrIY3nZX2+Ydp8x3NsTuzjciAQu6fWCGGO5T3gQ0dykb
eslkvC9oj4HxgyMFcclzWyzsdQyhiyGb8KrZSq7TRr7rQ5QeOV4y3an8/g5bFmfSCnZs2NBGxMPg
r8pq+IH8xNqEZhbu4JL12DxToV1PDB88B7ktxhyzuI9xhPBkmD1naXoAQkXUVHFtXGf61H8XM+/l
RAXmD9vydaYPWT/egS7TNqURyoMwgA/qqYY0VqNn3dAYrdcZHP6tmFz915wNYh26Mn2QuOYeoyqs
njFhtTdGks07qgpAMY3bfm2Z1Us72qTfNDHOey1u+6tQr4xsNYyw+KLYD3k7Rd2PVqTqih7zcJ/q
DsvSGQz3wI6UrhO7Dl/dKCkPxty1x4H34xo45gKFcTSgCUyEISPtJaZ1TEuxu+EwVtOc0mLM60U+
rYtSGkdQs82udPAflSRyUv8n9i6Do7fuAhwkngs89LkTTiwZnNGgre0QYpYkqK91WrHDbuisis5o
PXhGzk9t6tutVeDioMM0bOTyL3lUaNDRCr6vwdysTMpvvtGKPSyDd9J15wMTwi+jO78AEXu3NZ1W
dRc6RrceK7wLlPlm8eyA4yiKUW93LFWytDWUycPYQsHWaRe8VJpQ73Elp8gD4eRc+0loUD7Qvyoi
K+OlnwTXDdbD05TOGfOtyj441moaupvIkeVOJ/j+hs80r6oxRoYtsypZa7aDSilBLt3M/sCZiPWC
5iIODBCcyTjtWm7RzvKD/msYG/E1mfbEOzaMaHKBjDPKrNQzmBHe0uWYIdBafQBDjikklIciY2bn
aq+FpRE5YzVqTT8Om35Q1NuIEfK2FzlzxFCfPeW34cbRwvDoIwI86GEQ7EOfDgqsk4oTjQ18dxCM
XfKEFck85ATXut+X1cRBRmXJAwcyRK+V6rfYjoa9KaiilS9h2Cllb7PWD7ZF1s+M5tkDunSGQgLJ
GqBFMUOsNXzEy5KqP1Dpug8cwJ+JAYo+8S2vH+gsjYbTrO13PzvF2te+Kife5CG9N6OKOW679a9I
c2cQg4GSdLghLa/rpV4z8gCqVDp/xyatv9Pk1lv+3lQ/9uDENl0XjOuEEK1tmLQDJ4eMxCg9rG9a
P2UANQ3S0xykcHZjm0cbDPta4Xmk/qNLPjbRO2dtfH9zjOp1KdIaN6u9CGrLzmBGs9ZLpk56O30n
lY5jdgY/nlmgC4AJOAyq4babfgxCAsSsF2hhHzzy3lMv/mIkoP+avPKrize3yhYDZ4ViITEizmtg
kBmSsncVzVtq2cm9wZRpg1nQWieuSB+mzjW/JG02vmiN2VZeP9KDdYNUeg1W0hVUjGZVtbSQ7cT6
YjYFGY85p2cXmj+Iv14ewY0REhdp0B8dm2EkByIQg629MNdLWDI6A53v2lRU4TYuNBtIAnwrb0zG
b4PPAw57rCBAubH6jFI1MVYjRchtZ/RIiCkcSinoIAqr3kpnaPdkdrd8gK7fZ8EQHJDWKzg7tvwy
pcLUV3GoKFZce7jrKnA70GvCoxUY+jctxQK7Nhu/2Jr5KNesOcPD3wm2hvPLE7B9E4xr5hynzkRx
4Iji1a1ZybE5Td5kKTTwvk7csM40uwuH+JDppWTwiPQeNBKgFc2wt60yxEYbinbHpxl3k9YR/AXz
6LXOFxaI7qtDPKnyMYXo/BRkIdV+DLXFwu7Gcbn9QbgBXkorz9aLdtdDptwfw7LJt7FoM9T1UQjV
SHE/YknRZDO5LlZRV5utZ5dT+qRNaQxARTo/Ql/F1ABj/6sso2LLQX7YZaNIHgFXuTh1q+jHmACe
B0/f45qG6QQAtN3MPkZam0npA0NGRqrwqiAbuYWQCSJ1/a6TPu8BvUeNb8zRdKIfzqgWVomE9BOR
VkB3gIVZY37pAPZp/eTsTLPE1NoZ4GfpfZBXqBnTkdbg7PWhzdCuU9PWNNJbA5HyHcxlE6OL8Q6m
WKdSpH89GHl7NOYMojGdXcZQxSK+0cw3vctob5a2TlsQOiPAnI0dDnON8Ub/GVL3A1TXgrUhCYqx
YQ3Oer4K+wGLsGmterg6nFZHTDytRvOnCPz4kUhc+yFJh/idzlzXbc1yju4ZKiLT53HZ9R2cZWTI
BDawxMO1KzBMF0Yd3qYM9WjDz/pVmtImxxLuQotLmlNe9RL8VyfvI91gQFladz1lz8nk4FahwEmJ
Qe14VCHz5EsRrG+kblRXRZJiTq33AB2PQYTHKBkmHpQwKyfPMnQyjNI2ozlqC0xyOjOL6ygHPZbh
AAfK7xfvCsInIxXNOFqFtL5ih46xGqQNZcdSvVGkbBkEMLCzA33DgNg9tKLFH86oKbQgpVHXTtW6
rNlOSqi+VRyQTIpOMQp41FVhyDtmE/JrxrELptVM8d4sTHvmHEgHUjMC52g5w/RSlm2zl8BooUYD
m9pl4ULtq4V2m0QdQiw7rDdaC4t6sPDZFIXJb+EbU7sz6zb91Qvlf/EbOZ/iOLJeXMiJ1EOBRt+x
ZPKQ2g+wfxTsw5jt8oK47LMsFCOA0E2eWMXg4lxIWEEQ1VszqO6hwd7YTIW7MdqYXXY0q+lOGflz
CxdTR4VQlP3mz9f+LJxbJM8Cf4XrIt1cQA//VgD2bqXPEZvbPTi8eucOf6lyR1KNzQOzHlpXpnTq
DJ4SRoJZvtn7d4LthxAQ669y0xdhoYscT3egNuBotT7pI8dcH7pU+nf6mN4khB602qU4o3/ykP4t
/FtEs/8YAQQqxmWw9PEnSrppMgOrrm6lCAR9Jc1a2ontcEzrFt+NlTW4ftS8CZQ9rCRT/1tf17G2
55yXtbhJf3ag/Tiy9qF+6AOQtS4e7/2oyL2RgLTuC6Qq3ygImAJAg2MG8ec7/NEEa6MB5+MD58MM
4BpAE88+fiqJ+xltGOuMEVd9ftcMu8gmbcZ50XlQCwD/TdhckEv+50f5+KMtUmcaERhSdNswl3X3
L2WpTpAEkEetvQ2sBkCGa9MwTQT1FBKLefihCzovmLqhT8VMvmQcLr8Q4rMVRQdtt5kKfi7d8YnO
k7mHXe4s78/hxTdsPGslVqdOLn1kzBqPIQ0U7OdButdN02SqEbfZFWoSaysiOV9PHPjWJrTpDfPR
zpszwXzJba5STsleLjWyfdT40ssuh7UqSo/vqqG+qO19QZoHjQ3aIFpAqz+v82d/tE1qNByXsLgl
8WsC/RGFIBsg3sCdn89o5src36Rd2B5hIRZbyBnJbcsD8jh1XX1rD6zSfK6ektFv7yKhN8ccXNfk
XInSR9o0BoSAo+nZl+VILsZQvlFNuKtOVs2LPWhoz4Kx9WqkG16sJ86VdOoDRTJ1exgVw0FT6U/W
qnMKezzeyurnG9vJqitbuMOXiHkEPejesrfTJEpWI6dBUjsKEvxA7W7h7v2aUmK7UP5rHvD1dEus
SOtVZtM84oset2Pbx7cpSo9TWQaJuR2zZL6aas6YxL0aG2O0soPrTkHJQFREJILM5kZ12rimAnyT
VmVdzYvIacLJe8h8YbWrkQhxBjOjsUr4Z27CdGJ/5RRDERCNJr9tml5p2hQ/QCLovMEGxGEUJUrF
rPF/OlYabob6TlRqAydkZQThcYrg7cdRhuVSH4r7iQ7jTzis9KPh2/LBEosmsD8jOG0akpaQ6kzX
gZTVNs3TfFVqZLy7mqvWvLBpwTgU6UfX6t5xOxgnN7bLq8YGzmsILb4Vc5GCeZY2lg4323FqpxqZ
kgYLoq9r60E26SluimmjNxUjcZhqaGN601db0hBI8BNm1h3h6s+eaH18fXgrrXTVORNzBGt+6zX+
s5z1l8AnTpiM2LJU246kTl7PkNOZDYTdF/ThvD3tOdmRJ18czbz9xvAkeg6Knj5PgsgJb0VwW7X6
6MVxHd1Utkn3X+t1bx5a3DRhUQJHjg195eCxOZXa16l5bdeRlPMOOSlGwDoMnx2jvCfd6Tri+NNn
fnYTzR3SwDD1UPIVLzm+/m91HCSPQdVUOxKkwqsSSMehE1146w6lc03tQHOPTzAzEEnNkUOCbR2j
ifhLxTz8tUCT+Azjd8rmZl+LoWb6F+diE+EpYFhkjyeonNA+cv9rPY1v0JDLH1rt+GugggwTaVU6
txqiEmSkJsy/OaBxwqx4jW0gvaJXPBx0O5wYXHUc+5u8m3cI1Z1dXXUANGTjxXKT1p4V9/LV6dGW
Zoq6YEWZgi+hdiPm265mMqSEjb5lrCNvQkhUh8DS3kvYDjucqD8DBEZekyJs4SP4oHy1cjtqQY+u
re4g0OHPBqrxa+o5esLkosENQh+osW7vCVlzvR7C70HyhuFWR4BQYR0+OcSlUbKM3y2qt3dRB/IQ
kL+GZThXN1ro1uDnp3wzG6q69ouh35TN4F4DWOVw71ZEpZs4KCepJTT/MXRmqqRfDCgn+KtgWttV
ZDjAZnYgsywv5fNKQjSF2RGWwwJiAmuTfrH+83vsrFL59PfPJf6yLBoaPcUpTU8QL/3ygu/vzLTp
ouzH5L/YC3lLUImdvScj12/8mELm3pz9YxsGO1N1h7SH8Nlg86+ZaeZs83/+Tr+7piIjXLoSHxX1
18e3JHm+fh1YrbiXYWiPG/Ro853u59EjOFz7Rwtp9rl2EHXmaPyjC9f+6F7BHkYps7g/FCNK5Rr2
mSNN1/zEmUdU+lW+A+tOwGCbXCguP9pLlkvACJJLlUZmnZD/2Ib+VQSA4vLJrOndW1z84zspMn6z
IRr5z7/hpYucVRpzlhbKN7iIIoau8hjfG9HajC9UNJeuclYn0z+CMJwN7i1Hn3m49eVaIojs/sqF
yA/mOrgoFb8YKTKG1M/WIIK1maCMMOJlG3XbYByq23jqgwsr/fy7uI6Q+CgNhQWV8uz8zjeJaEpd
r+Z7hswBpNYp2SVRnW915BEHTabJhZX2sQJ1BEp6G+ve4k7m2aIM/bjKxRBAfSvC7FSEr6jQ5+GL
29B7vJfNFz/KkX9e8qN9/IJLyYsFkmC15WKOiVv04wVBeYdiIqiKQXe4QYLWEt0RIUjU/m5L+nSd
c/8rLiF6D4W8UXPv3MEQmzaAu/1vf7PAP3+bs5+vc9IC4TTfpgR4EdLJe9NQsXfThbt0vr9KB/ge
BwTcqTyt/N/HH41EFyjMddg8ktuKW75ai9q5sLzP7gtnTJs/L3CU4VCH7CI/XgIrjm+Eeuo/Mmen
M0xzdLJpIV/YdT5ubMtJmu1U4kNn7wF3pM6+SK5CzderoniAarYoUWxvumSyXRbQv043XMIQbJmO
ZSHD5S6f7Qb4qpXBiK568KnKIqP0/PBQj/uY/28Amvfn+39+YxY4FDAavOJ4DRdv/8dfzai6FHh+
VzzIbwzX6+e//utsAhhSOQHotjLPthxtMEgh9fXsIdOvOCLpf9cA4JfC76oD98FTg/fUOdudTXNU
MClM7aEfSAQ+4eG48Ot8vtvw18AsKMxnFmLIs2eddLa0V74wH7ZT8qKHBoqb/O+c9MyIpYUZyHTZ
UJYq4ewxJw2YLYbUk5PdT4haNj3+No4hf3kfJEsKr4ixfBO6JWdLqoozpXqyEE/Ozoo3dO3/b3/+
7KFo3ET52vLnjX5r70K5/fOfP3+yAU7Qh+FeUwBCmDv/icYq8yNdDuVJN4dNiwas13EbvBAQduF2
/2Ml/vDoyUVShcGdFUu7yj1bUHmZyyaZE+NkpY3BIUUcahPTo9miSS267G6RGTJGIE0J7988UnoM
L7ii/q7vxJIAnW8JdrRlr3TOmypJqcysqcb+Idj72i7X/vapWf48uxeP44IlOG8ICoJK0U2Z/YPU
5+9maX6BhPTnG/ZpU+EKJm9laFo2tfs5TSMVTRX00ukeEnvcf9WYLPz57y/PxIfb9M/zzhuStayW
WvPjpjUOI/Jltq3HtKw8rU2ODM887ERrwDtXBFFsCJoOLq2Nj33UT4XGOfICxXAcDjLPoGnVIAJU
fF271grc5HsyNEgPS6ZVCNYOWtEcs7I7/fkr/3NC+O93/v+Xxwfv8BBI+9zlPBlRiwAyYApY1Qfe
Dl+6GZE/Ops+iiKv732L3gtGtqm0DlYXP2kMli58hN+VWmzjVPbsuJBgzmqFKKkN0TLEOknNuB21
9qZPYzQicv7lFPMXqpW15YbfyV+9KUbTM4kXg6Fpo4aJv8eata/jRaQq1mPmrIWsjwiCL+xDv/2A
go6gNChz9XOqWtcH+EZxEpzSjEd4hspfue6qXUJ7c0xMVkHEidW+4de4UHuc4Q//c3cY0IllKxcw
Ac822KYk31vFaXZKsG81E5MBYvboxG4y85knzOi/Oc21Nl7YKM72q8+XPdt4J2Y7YV2yKHw10lPa
V/2PcSD372SGrheNX3wfB21zh1IHH2p44Sl3Pz6Gn69+9nYEmVJgccuyk5YwS8UeewT7ajLcwUll
ZT96C9NuS7TwagjxTqBNeGO4+zPtrUcztdcc77YVeRlkajGfMq+UzpB4FCV+ieptCGsNkYJ+b9Kd
24ou35QD16jn7N5ZJBx0M3fA6Na8UZ3t1He/igyjlJkH8AXwYtKKFTnWIM3axCReE/pS35IOulHz
/AXTy9FJkBw5Q4mns/GyItxObe4ZBgsmYBcZ5Ljv/JJOsZE+p37wZOX6vb8ASBv+ZxiPkC9Nnijz
g1OJjZqqx4HEdrdAVTLmzrwaMivZlH0IAYvZnMJGvPYJ88a5QwhQQQKgJX/2lfqO1wvr69Bu6ow0
BNprEbpUhC+IroPgqYqabh038lU0wdF2fiYM+WnWvlhqEfN2/Y6oMiaDCC/XhEmit+qvp0I9jdpw
ncfVpkBuue7xeJdN8HBhI/j4Qv5/N555DvUXhao8f87YB+hN0k08Aci8Z4QM0swdS3RM2mEM5C6c
8Ehl+JuseWfExKGO/nMYkWuKLIFh2/e80044XC7tkMuu/3GHROrKtOmfag1ayNn2ZBQMpMkoL09J
9W5yAOQ+KfQrmniu4q2LnEKbvrf9k9EtYSC7Cz/J52cB2RPDNZPTNaDj85+EUIq4t4goOem9lh9n
xGBbQ5Mk5bVqRqg66r+I8hx/zG6L+cOuy7s2nX8grggPsyCeR0sN69ANbntXVxOmtYhYaMXsYasP
Sff+589qfH6T8VkV5TIgGoryc9iEgx8DhaZZnGr3Kurfo+LVmYFHuFDB3XuFUiXubgL9G9pVMOG3
hq3/qKEfmnN+XY93PkQUDDeggL/nCQq//NdIDlWq1Ty72KhTZougJQLjmlxRmuLJvRv/FRllWX3L
4I8T5XKvaf6c7bVRHJSM1KbyNKv26E/JPWl0ERQDLbmwwf1mV6dOEhQYjBmBc5wXYvAeRS3RDJ7y
FJE2w5rwHeVOum81+33Mx+wuctV4E1voAJCkYzOIRnWh9v3NulpAthzQqKRoc52doCybVAWyB8tT
VL1Mg/mQZzMqnGqFzNxN35SeXnjJf36F8pV5f9K4MRmsOWcPkaYHhW4m/LhB7lpvaphTNDcAAQO7
DfdmMcrnLKnJCh0FjgcQ596f1+Zvvy6EfGaKOrO4cyKTpneoBkkp4iRBoNQy2ySYNn+I2iwjyVy/
UkHuda514en9WK/+s6IcOP8mDVqeCEOefelGD33mJMuPHAI3behQ2OPfVwj8sP+9xj8P5b/alZHt
l9rct+VJyZ2LlKIl37o0X5AxY6gjTNXd5CK6mrr8wgJanoazXZEuqUErThk0rs7rxtIggUv4Dr+o
cJ96R6A2659nNHh/vnHi83Uoxy3a9AxJ6Tef9/2qCHU1UPL61AjzrvHzZ7JU0Uqn+4CuDz4fD8DT
E7yNq1bV22KYqaDrDdq2nhjn8oEExwsraSk+Pn7vj59nWWn/+r3Tocym2XFqKrI7s2F3YuUgtybe
qt4OydOfv/3nF+JyMZsRJo0CfGpnW9IIlWjGF4clLYqu9AJ9e9deEbS2R29/4Rzym0sJAD80Hpc2
pH7e9o4m9r8JJdupi+JHyyzcUyJKdxvE8lfgT/aFX/E3d5Wr2UQdMt5fYL8ff0WYwZ2I+3a5GsVW
2Wx1O99k8sKm8/mp5yhK344Otb6ww8+uAr0pIpFjbE4laWdN1n23AQiYhsMukGzitrnGonLhsfj8
yC+XBLS0PPT0qs8eeW2q7XQUXDKZBwlJQ2hHvdKG1z+vi99eBXwhhyZddz4d2gwX1DKWYRojZX7K
e/VoGOGF3+43B0OTjjsNHsTJysQm+PEWISpX2MBmejsA/WWxroYJIfH76HAELNE5jJ7KTzOWsdgN
L6yO3329f1/67BkzsOoEjrPct6bcV6JFbdjjHvrzb/ibJbh0Qnj7gfCRHPk/fr+8xEeFxN28t/u+
AsBkWDe41bPjHAG5/vOlPj9bVG5w7KAp0lD8dLu0uHebyYqjU2faMwsPWXdoQE2aGGN7ZZXMFzbN
sz0KBZyChm8gjtIlrZLzbSMJ6Gd3RT+degFOVsuzcjd3OmzgdCo3LvIdDhWNcWGU+umiqIsZm2HE
hhHA2j9b+X4qUzxPnX1y/Kbb+oIU1SGckmNvDvZ2STI/JIOWXFqly1/913YMVFWn+7j0UkEDMYw/
2yGNitZJOuraiWTY4UqvRbJtW1AQXSEACzWBuNPsaHjlQAk3iVL54ARNkq1JSki+zHaCLVOGM+mG
3ZCeohJQBrER8n4OIiqVsQgPBVKCPy+Gs8UtUczRYaJMBiEPYMo9+53GOHJJpsv4+yCGrHDXy8c/
X+BstZ1dgCr/48JWmI+d3qLWCaxyJTPkiBGTZ0WcXXYJEHr2DP3nUsjLaPrROuMefLwUr1oUO5Uo
ToSdVPFbnK4ykkD+F1/nv9c4b/r1TQKeBbXxCdOOUq+gGNDN+IZx6TLM987X0nJn/nul8xrV1kdr
8jOjOOkiK9Bbu85tGmedN1aMARpMRVcDy+2W6Nno2Cj5nc60thE2gh+zqmOvhLlFU4r/Afg856qu
CKjmaL8oglO62HtltASolEpb4VYlcGQKcudXRObXvhjsr9AfmAOX889E04jEQbznxVNVmV4X2jSF
I8MkvBIJxj7PUpCEdZBsQrxH25qMwjVbyCLKD8VKjMJeBebQrmrsYVgOn1NEHBNYPw/HbblDqPzm
tDWB5Byr1kEVfUOY8z7gLdjEY9VusqgBgdUonGPzYP1EAsdhTSaQB2hu7zIyUtcmRxrIPXF4msfp
kM/Zfmhafe0AKNCwIMAOsBpSN4swV+uh6sqnTkcrfwOOIIJhVSMPwp4ChiFSBDdKaCAysdyVK6rc
s02oDOzXLjgYKDWJHP29RZznvSzSNyML1AYLgP3VxpAKhzYpdnkVdncBSaB7CvAKor3AKqcvsUtO
JjdNxK6jJwmElIj5hGa15kNj9M1RLzFw5h0VAKSc8ioBgr+SUaX2QvjFV7sNmp05dNXGlrgm3QLZ
vBMa9iEXnUsSVqptaoyonk0siufX/bdGBdY6Nzvxy1dAJ2RtDs9TZUmM0NPYAdACITWpmrfmvGjK
69LHROMYySbqu8ibq0BAIJ4GIrm00dwFFWAjl/imZ0K8lJdkuQ9MD1jXdTqE8loG2a9K6NA75sK5
6ru+WKG2trb1HINRzPGy412RACV5+ofIGb+RIQM6CCP0Rnd8azPlkUGyLl5AhOf1TURA1mHJpd2b
7sSollEnt9ISxzCofrAuyNSVk/E1mC2sMBLCUd8F9lWFupW4mindxPX0LofjAM+8z6enyiZPsg5p
mpXkG936funvzJgsL8edzf3YTe9IyDUctA73w8krz4LTAKk6hbJWImfc2ULEG6fJ26vGQmQ1lMhw
o+s+OUTVCio8JpIuIzM2EXKHjDrY582g9n7RwfMCaoHCPjXwXw0qWRtJ96setG/VZHLkI6Z159u1
vG1URtevKUP2xcn+AktmslZNmuELJiUYQV8975q0tpGNNwLfbACWIQq1+3wonCN6nnbbmvG4yiX+
ha6LxuMA4Ab9JJC8NqyCm8ZWPzVXR+7utOZaVPizeqL8SL+2v40ipkdNrbvOUX9vU2a+xNyL8UpE
2cjr0ohu6iTsrxpf+A9+MEdXTVkA/h+r4s6dsNK6M3RMbIsAGXOA8prEXq8UBBaCVYNNlkYCf63h
3EYtgZURrpqdE5pvFuRMPHqI4JLK+QE7cQHIK7V2EomHhZynU16U9RG7OS89PbgZQFxc5T7BWUi7
alog4b2j96MXFk7+EmQWkVD8262hOtMbgdZt+3i2MY4VM+1JDa9e7OOj0ga5LRevrVnmpVd1OrkA
LpbsSC52xRF7UJYuHLuMxhQq2+Da4t8uGbrNiij2CNRaXb6R4otuQAzgFZWt0ZzoqmndmjYqfAIa
g2YJH3CckPSIIF0brZOjpE1G5P8WmEnHIS+hDwovbHUL703bHC0/InS5Br40BFX3GNAg27aL87Yr
5+IQOujJ+xzsg1XMRNtWM539pPJX/BP+vZgh+ehh+TXuImOdTAEAiSZSfOSa858BTAtWRQtEDt14
GIKSiV2iPogQcDdFhIZvhjC2zbSkos2aqx8Z+WhrEuFRLVb2txoT6FpFyfuQNz9LDD7MFuL33tRe
jbKDvzgab7mf+WDn+KI948MV9+fNNOnZ2NJf8vA6kK1GHHszlGu0nWX4yKkyWRHwRlBbqz3VycjH
rKwU7WGIzDDTZ+SqoLuCliS9MqvxcTq5sbOgSKyGisKhVypg5gLzKO8nFF1gDJpn/kGexDQa8fZG
NecCdoznyG7wDplV+kIO17OFWvOVeN/sOGDZO0xzERwDyPIVtljQUsQapZ69cBawpWlvKnBIL8+x
MGI1RPjpBug7yUXeSo77nghd65AH9k9FEDXfLSmuG9uFPDY02ooiWKcHTtqdpnPEC2qylCOrjHdy
UGrTxxm8DJ6TLaQE6yHuxLBDYNTcAD9rb8tSxYc6Y+9dCtprKuXES8ZwwNZq/mITKr2eJA+2O1Jt
eos4aqRn8bbs3WkH2mXchgyKWNpDR/MIpxjGMeycypjWvGvng+y7wZuJbnss49DqkSp3HeRssJW7
CGE2HiE3flF+w1tdFmb+ppVATVaAvjB1qZofUx+CUzwuWF7Z49hzGXK5hfPdjfN2BRcTBog7I9pP
CxLHI8I6VhIvJWhQlVxD7/9iN+ZXs+teJhMqTG2k0QNsywQvAzWg2VMyWBapajB26mPaacG9GcEc
cDH4rtvG4Eg+JnhfCCBfkDxLrFdPTJux99OYmzAFZn3IS8XsBXkOBrAguJPcNWYNIOLtJCfrhhJ3
26ZYj/KF3gMHP11xzvJXKVOltW13EFDCPF2lRKgcRluNW1kb8VWDN++2TxSjxkBBpPXVz6xi2tVg
SjzobdtuBpE6X3zIU/D1smJP3nu5xidgbB2ICx7Dd/mlAaYG+QgtGZ6b2XyaJwffc6di/DOB6B8y
+ESseT2/EQrjwqClv8qZDTKMkSs2ulXDW9Wiu7lAck2UYrJnMjLflczp+a+NJrhWJHyvYyygx2lp
m8KfCjzeeP5j06ZqF5iN2rU6CLAUgzpupK58ySsaVl1WOWs+qthqCN12bY6Dcl1obQ2cuXfv8KKz
jqfKfXNqrA5OrQkPTpt7D0fX2Sh9QDA9tjytKcUT0OYQo2v5InOt/W7hPsSblUwZzMU5M7Fczmz2
MukgGKhBP4mq8p/8LoA10lXjLsmF7wXE0G6sgKGam8/syr5DmIupZUu8+xQ86XBMHuoR5eBglA5P
JTOkMPPtqzLo/Q3HyfJJLRZN0OXOptXYgQAzMRUcjXiLHNnZRY4ee3HV4/d16W/HnfNo5Q3UKZ8a
MhycoSAPqvpp4CKCwpkO6GPx3afC+qkrRmBVTknb1Ez5dN7BwSrtk+IHlFZzyyRLJzYcQXoUzyRO
TXN9p7c9+uPY5Quj7i6yYxyJ9qlyp+9WozeUQN37NMJHm0ajvulrqXuJLt5Hc7lzI/01q5TY5waH
jBsQFwA9pnA/jkx6GEjhpHDY28sqFLchA5mVRgLgymmjeVvWJhMCfLJbNYnx0R8nogIJeeczpM8D
GniQG3Hr5ZWwNhLFarZ9K/XwSUcuC+qYszl+lGk3VIQADXAoVvo4dDuU2Dht4ilhhGOJLaC2cQMK
LsUk4KcbpGNYx5oAIo1D8XucTMG5IU7bQxSl1f9wdF7NjSJhFP1FVJG6gVcBEoqWs+UXyuNAzplf
v0f7ujU7Y0vQ/YV7z30STZEGzSwNFxDVdIZd3X/xYS87fcyws00g7/3U+r9Lbjp+7Tk/Ep+U4nLO
whes5TjdsSjuSlpYGIo2YFpqDw1HQdwe9VQb3nuSMwHyJJnn1KV9RssebcVKzWTUsr9CyKIJUMHb
fxI0a2bbrF2mxxp4RUuVOjY3goJO8yw+jXSajJ/UNCbtRRCzabDXN6o8SEC0hVuhttUnLtv7w5iN
kAk6w8DbLka/kf09UKcUjpsPM7BS057H+a0Di3SWE9fyKE1rU2Dt34se02hhOfE1K03pO3ZdBdma
yI3QlFve9dmmaBJnuzaF8ZU1Gn2LXcQJdkhctG6UlHd/YKpSRTkknWLPIX0wh9lPOKiR7ZkVLP5Y
pPFVqwknwhzQWs9xQnSt1prP44SPJYrZfHHW21eZYMAJLRihTdvgvIIcbvU3pIboIdl12Ieaym9v
jApJqZAl9mnO2l2hpPZyo7uHQE4/wEiEu8Qdev4uA+hlAh9lqEXaY0HNo8rMweFaG/u0tt4d1D9b
1W757acWfy2n2aaMw1se9qVrZqYOLFZPvWy6n4P4STe1TGM6JhuA1LzE56K3IHDqVlhcChhVqecA
nKOqtxV+Ui2nhgFYwnEp0uUMAgZsm5aK9Wxr9TVr8tsAwy2YJF7MzWDgslRyp4WfAH3HmtXWi+EQ
+KgHiy0YS64GSLsYInk6sdHGb5QBDI4Ak/7IOJq/LTUcrwu7+oC/YIaW08cX2IxI2qJVaICfrTHk
QNCqj77AqaqXtgHvaLYCfY2NjRJC+6LkGPd6MlgPWdjykpd34OJI7AJor6bw2m4BwGOHzgNzK9hp
ortFlvWr5AwcdTqQw0xQ27uj28quXZTqy1lCIA9ssTy8BbUb9+AvlCLusUCGCmtPA+MoB4IrlEYJ
MMgx+2LZt1GB0XtNGLUnOWGNUA0iv2yUKpuapl7fpBU1HvhCZWdOE7FcEqTbVe1mewOzR/e1EK6Q
iNJ1U2QQDwlaY8xlWKsLqUfznLj8dSJAInUFOlwjwZcscTPyEhO/ShonC2GRvYMhSjG9imjTqy4W
fb8mAB/B9S3nyMgkPYZTMzpr250p6ujUdgLTfSFswH/J8JAVYiBMTh8+AaXbRzmnymXCx8g3lYzb
Asz/R8wxcwRPkHnpnAGJ5XHSrxS10DeqGO6dUw3PkN5+x6lt93FPmisbsfWkx89DviXmL3Vpffgq
9Ey7UbyOnC/UPLUiyIEdOnbEfW35Mf+ep0e62Gh9TcuHUTbzkjjOPHWxnQ+zkljTBWyFf2tofeGq
ml4jvaz2vVAIA1CLpUr2rDTgFIlGg1Zvx738izMx77N2NrxwTnM/V9kw13WIXkLD4eoXS1ddul7/
kYahHMDszZt8HXUsFjj6eK8SWAUj7/1KgAN8CflZSqsPjLxiQGIRnYxLDYN5ZbBhLFOWcziT3xx1
ebcwI1FXLcD+uprqTsmVnTWQ4ZcVM7i8kmoVHRZIpKzCy0NSAe8dcBWMvx2IhPWR0cWIQg2pCKtm
+WCMOO4Si0Vf2pAZkBRqHCRmGAV2U7ZPsW5bz/xSxkZaPJaJjWqomz5BkuHXM7FpqxRQG2a4gEL6
cfCnrDDfh6RO/KXPjc8+1vWLk2Z6smm6yP5b+5x0NU7T42iiucn7DnSQGr5jHkMdESuk7HGMer0J
c63MWz3onDHysNv+W9ts9EHf4Oa2Dc5NpI7b1LFCHHH1vxku2CujJVA2ZKZtGdBDazP5ipdlMZ9K
K35d04l8SUWF0WTYFa70pfCYORq4BoffiRw6t9ayOoiH1uTg4dsjP1bfV4vonsRYKkeYJNYRjnJ8
scx83RaZnfkr9GPmtTW/hnbv+JWbUxnVAyJDqtS+bBnqmYwtopDXUnxzq/wS1QL9ChGEay6Y5ntl
xnA2CceTd6lQlCQWlydU+UZO1YOVKFgZS6gMJfwQfj4Zk5+hN36kOl8sjputMpQzjaHovtaR6SNq
UcqqbtrqZlVcqAjH97mEnGW095hn7G6wDEW7C4shu+NJaAjWWmY34tOibVmSEK0vovBpZQgtUBcs
7XWfp0FfwViPLP0P1Afqunpd3boRgOxM+6+u1Qbucp4dOGvFGe1Q6Zn9hCAqioz2qSmGmd4973Hw
tSbMW4wlWxtbsKsA8N7WuBo3Rlr8Q/0a89q2P/EMbQbEgWYcZMnTP6za993Wv4nVmtkcIGlKafIf
frMQn1rVCe2hwNbvg9BmEGeOhjf0d5hoap+sFSiwgQjz4NgcCky0BtKOSCBH2mC6bL8Beimx8pYv
nfo4Glr82HZGeSaj3PrAJslkio50w4cL9X0FdAAyRgSm1S13z6zhw4QvfEKbARbrVGpKNOhwsaqu
uPW9DI/QCNsgJuwwCLUuvgJr7LyS2MPdzNfiDumkH42RryaSEYe42gi/mgBrFWG67qqUwC8d/AEc
Pw1vqQECnjS6avd/lkgbddu1XL+UeLAYuNaz3PfkPG+xnECfomLbah2Ehq5WpoAtHFwtO+bryCeS
SxJT7qfZDOw6eWkksIZ70Lifmz3NmBqne9bizcUBh37QGc0eV8CnXCmtZv6NuVXfpN1/hHUeHzVo
YLusg4g0J+lP1M0TPz4DX3O9ZxeG/YBXNulCGDJy9lh6MqJqamDVVqY+AJ7n/RbQDpbIUf2iMvqA
l9PYEnZiYgLU64PSzuWzHqbWx7zaRIXPPC8q5w0u0n5bWWCgZqW096ZoKs6SpnzpFLvzdJOCQi3J
W9IyJbmNutWfCCTNXZEoQJIp+lxlJXczrXP8iIVSv65JT+QCEwng8bIPw2e+DI2OL68dQkChM1ha
DZBZIv3TOiluyyrGg+DAgFk46/CgW3V65aoz7xNdfY/YQn2Ia4YSlEBjsIzWHePIFQlbmm2nCQGm
qKn7BbP2nxRli75hHkdxHUfgV8ohL/4YuSIIs1tO5GWY5dkmzemJCrz1DJHJt9lEJZ2CMSHlMSSl
hJjaLc42wA8mT/ZDOyu5F1lzxdyib107XGYiO/pRnAfJFG7VQRoSlPqBKxVVwNz8YracAnJ+oKzM
U488QsXStGUxAf5nqsutoRnxWW+rCV6sBRnZAbXeYgd5l4v5wfJMpVCrP0UWdyAJGnp+GDb93mwQ
eioE1+phOPwYhaNFTHFxwbLBrPuD7QCmKvE44FTq2w+90CHjtEXnjXix9fLjjvSbume9Mrka+lL8
2Rz6J6uYbig26wNZPmD4mTExurwlBaLjOSLeh5FB75LfQydJVIwPE5nzl7r3llqQsvQCd/PQW+nz
qFUtq4GGsUJbWtswLeNgqjWdtQNaEAJaikMnWbDyyokY8eMgK9Bpg3OsHa2+ibVuQ8jrnb5dzOR1
cGLaE2O6xfWdAm7y+bncAOazzZQAhvKQJx5y/BX6dVGY4J8LI9yoafhUx9N0jskuTX3m0E33mqCk
HrZp3/avhm4OrtolDkSljvSDJjbUAwxTez+Dgn0PW7XzeG3ZQMou3EcLw2Ldid/YIKhuaUeEoZAt
twshBgQ0NuEejwC572lEcnNFOhB5eb2rRF2+S4eJyZ0zVnfsrfAau/5XqOW/rCo0FwQphnxhMVk7
jjSSrZ+HwzW3oVEONtxrclxSuqVY9xuwT4x1s3+DxrE41kV+T2lmiaIOVvjeqEtFET07TUC8he+k
n8zNqvBUloNlnGFYT2hHxz5Jdi0r4MuKuxfBk5nskNQR7wx2hyjUlgFXoQ2bXCryZ82AAJcYeXD/
V99hHt2nkW/te5EeZbPVnu+/AIpnr6q2Uh5N8Gmw/6FsmTOcBG6RTbqK56YBYVGFxMBoRqPtpAYb
t2eJBIIKaHdR1jANTI6JpR76g4WUfY1GZbOk2SsGgPugrdW2aW6LJ2Kr/i26dlyy7GXlhd+piBlJ
OWEWn4OXJ83tbE6LRjRRRxqImvwCasayYR2t8VrgPRQALhly6oWkZC/y8GOlGjvrBfsd11qU+K82
p+EllXb3qQGk85wFuALub23lfrdT00+Lfny0VGM92HryaRvdW1SrcOJzkBO9NjL9shTo73PV8gWX
ietAe30xKugTGxNe3cNQq9PRrKC2MRKeNlWiYCJTGESXCeOIoawipr59Szw1TSkoJtYjBixPY4SH
DxRi2uQleUK5xkSfOVHOZoNTeOHTcs0JxtRY6yOxCEOyBdCFRrkryGNZyhh8KxMakke41UxreOlm
9ihNElvHPF1unOf6zmLV4XLsqQ9g2VMvRBzjlmiQJS8+5nD6a3ZMMT35l4mZjwWhfp/7cPds8mLs
fguMJhsjsyu/6qjVwC+QRTVFv7M1xz6JXGvps974aDh/XBYrEK3C+YuABiiETIZYwqiUJICht7pi
0hIm9az+aErXHeseIEZKAs8mYnazaUeSfxk8wXpnUPBoLFX/lCYxau9R1YwnSy9KSuO1btylnD4N
jikvhzjuwkb6Imedfasum4UZ7WAC3k7NLz2ytTP7muosOEr4QcS/ilb4mEZygTQrTBYmDpLsTosx
aWtsZIswozPPb2oUNUD8U+fAyPlfHw8Me237vqEMcYikWhcuXt6P/XMD9BlETdbCOYNmmeRESAsr
il/GOhoeyqL9AoSv+2bjID1Muaqp44jXhWo7wu212oXly/BuFoQlAOMszsrQFvWx0LPirLJBslCW
9zOY3zHdZiOJXgq0Aq72uDyN4Rw+1szwgfmV1Irq0L9OuOk9I1VmePX1PUVCf6tMRnqLjr9/ECI9
rJaTHaR6L7dbvgsWqfTOetRsmyiLvdbp+207Wm3AooY0raaMt9QckDQqR+fkK9WNw1jdC1PxQbLq
G/Ium5e6i/01CfWAlC8ROLNO/Rb2s71lRbk8jQYKr96ajD0Ajdmfuq44VXML/rOzVw8RzQKlFJpb
ZkQOYWkSAawp57OyOvbRivg/yEn+rDq4i3OmsQdQdTLnu5Z4GJLbXfpezkwIuo+x1satp4aydTat
mkXnFsQ6OxlL37BGh8ndhVcOE5OUrFA7SC3PgrE3k+DOAKa5IRNSSx0aBJJI/GyGYI0WnpzVhQkW
MClknAKBAUr9lg0gwVgibm6mppWb5J4xNTPF3fYRM/ExhRXvUKdsxqwuDjqFEduNKHNnremOMw6X
oyoS/SsjDYs/glx9aqGaAWatAhsn36NGfbaL0uExI411l8qG9Asz1859ehdtm8bowVldj8inzYOU
ot6bCk6Hyg4JNGuT9jNOktpnOpe7JpWouzqFzvXCPUAURkY4jjo+GyMLGYAy3ZGUgxacb9/5olw5
S2INWbcmiIGr157fdCE7ysnWNXCcSPrjaMa7KZ9YMa/vazO2ATkllW+N5vDEYb2wLsLfmGI8DQwt
TE613tZHgDHwJI2xeaxFarPVWgaKvJVtbBOlD107PZsUnoEyGwzFesUkXvC+nTbVL+G03XkxsVaU
Vi/33aIvz/U4MG2iwHAtipoSKpoRp8VDG0teC2f6SQCXfERTKePNcsdbyIxzoZ6in2Jc5Dazk5Du
ecpYaqv8D+MdhlhO5iMNRfTVC6PcEXBH6lKfsdSNCMPOUmu8oB0G7q82KvdZ2KDhipwDkVbOgStZ
30dZWqP3LeD01BlhCFzLa5ctO2LoWo8avyF5up7OpVZkAYfIcC8TFZekIErlQVkCTalLJA2S+nip
IGpPS7yRqXjN68HZseJpD7Xs7slyjUr3O2LCkD3c0NCBKFOFrpJM86Weowrw9508bjgVUUXOH8GW
3y09Cfvpb2EQ4CRtJX+fDDN7HJdlctU2GnyDS/iBUFnTz0ZWu7qIykPqZOIAcC7ZpUX2mppWTiOq
qcdO6DMfQA+LpsyAyrCxYd2Epk1OSOrYXi17XYTRexYtP2Xf3LDUxK5GBeAWVcfEbKQUYCdI66e0
gixe0aJosdSHKESy7FhZt63Eqm+Iw9G9hJPoXOZdvMmWhQW5nF/HKu92ihOTvcPu9DLJsIDGrSlv
ZFntUWJelkpLtmwCLqRr2tt1FJ+j3seeWLhpbY1HHORdfHL4Vnf0adrFgWT4iHY1c80ZihTRxM42
HHL7h4JNg2tqVeyLMhBKit3ulw7ajrGITxhJdYC+FDmJEwKZHmZjU9Ibb2MSUXkVjE8bSy5bwLYB
ZXvvzRr1YzWn5OSU4XCgqcHRwDI82WAnmVCgMR1I0Ny7mlnyuNSp8UhcXHbWakCia4xBaI3jxteS
mszIqtUe9PvqwCnpDk3UcRshSVrEylw8ykjasBim94aS3QNL2SIKuIcxaZ0I1tBh/S4V8y/EH3t/
ERCaWOkbRNbRXS3lR0jVAqtZ35wZwk08DcM54+QOUoXfJjIYANWd+YaOIL57ktZgJazXlWvxaE9r
/y75yTyGU3zhqh4eFUIgvayPbyh4gEGb4kUfE8vTonh6sSvL4peAYCwyZkvAqPp93VvrtgNdZPfj
WxWyS0wn4qG0dkgA6TiOx9ojdO12LHwn1vq9PuT9dVDDftdlSfkCIs3wSNfRXS0SpC6CDSzdsJnk
p9DVLhjtxfiIIIq8KrUdgfqsiFRka2JjB8sFtS1SqY7WyrdjZoVLc6+IWgmbvpbDY2uU69M4jviL
mEURvHCn6mrZ2ZBN90U6WnliLGWy4rfCF5hRvLrNBDYzKt2JloHdJlswms9W/c46m44H59S/tQ+b
j1yz12COU2trxAbTRTaPlWK6lYM4C7QK9fpvX03vsRK9EEFGRsddnzPnjANhF9lo0OT0Zkf8CwAa
K7/pWCDSHg2eiXX3QaRT+0/tm/FNU+l8UrrdTV7NQCJVAFNazy3b2Yp6oVmMiAkYLHfIJuC4oEo8
xxo0P3IQH8xhGQEsk/qLNhi/qnBS5P0EKs+6kbqa1oSPDq6nTScqjZB4bJG9ZIFBjgRBPjpVD9pT
8M6sKwLNqFnmK2P6YIQTD1xKddIVbTpsRojvH8ig9G0yWq92J/Unw6z1gM4LdY7MGg74mpvFFuEp
TJt1u0xFSmZM+JxALT2yKixee4Gsolzs/KTJA6oocpUyJX0nH8Ry68oi3rSi+zFtxGQsKNQnI/tE
Kcs45xGUGuWA2/KyqgyfE+hMGUv/6S0tthpyIvaH56b8HrX0Eq4LMOQrmds4+lX9yJiG7GnqlugH
GD1XJaPfHFLefadvn4flFSHjVsg2MOULCTeklfFSiudaOwpxssqHKD7YSQBEOmGFpALZdexANFR5
JyI0QkJNnKKk/TE3RfJhEgRlKHy8wZoHsvhxrEfark2i0jl0JwaR2korpB57Rp/l4CctlwqMJ76t
r9J6rNRXg56qfIiTXWdRxIr9UhEPlP8WU5AzhOoUV+9YUFWnhalSstfma8+QaWDDmI89SxHmcVxt
bf8HRIwa4bdTPHDh7XCai58BD6QeXtboWytaYrEI1HFQq8TtNqpeIvNDaU5ane4Fi2ppPlqNs+XW
O1XhXV1T+TWfPIRoj1DSozps5+5nYX4hMmSM9FXq9LYwmeoifxqRF9AYGS15ni4JQoGWHszlaMfs
Ws3cE2ag5o9l/VLy6rQ02me7Z9APIHTsc682CEq3Xbu3vWr8uX9rMv6jySR9FGfzSgKHL+yHqn1X
OS+jOjtk+m7SjqQC7YscVCpNNCfDoH6nMVmTiFA1uM0LBMDpOYywLg0AgucfTqBNAelxYBZn1od2
4t4Bv59hWFfLt0ruJZMIkjM3SThtGuMQozTiieEe8fips3jbaFeFPF3zFlXXXNv38c+dLY+5yJ0E
H+BZ0QmWOjvFfft1Y8YyWY8OmJpOEAH/bWovy/yGBWrDmqMzz6G9q1ljIW9XEOP0uxT9TCH8XvvJ
USkW3KqAzpNVIdnsXIWXxCRDC61Wdra5xyUZVmanNtuKdhf+PtqvolJaNrij+RqPotwz3f3SMz27
wNj0rZXuKjtP5EXbhPNRfPXtjBTKvNrEjxcG6c05Eb4cOtDU5SnUm2MM5VLLg9wqNxPBbHDpSHIg
1weYEOJclktF5lnz2SBuyuTIc17HhpPXYa+WM0gNN+b4Cqncg0jkNlSDabZL2CtPuMpQsQZLlGBj
fJ7J/yrOkmidmQZfdB8p3HCQK+x3beOcQUhyMphu/YOYX1XnqQl3KQLMtf5jPrlT2jd1fdKd16jd
rfnfRAIFC6yq0e6280AdU9Rou3u2iS6g1i+3pHlNSHkc1SCM5r2cVDdDutFUOGYdIP0M7SkW2CDs
F1Q3JvI3h+yCtnzutLfOoLxUAmrbfaXfAzUID0l+zcFhY18QEoArj6zQeiw3hfw3Qz8s0tPKtzUk
aEEY6SyhK8qceZJyRVTkAbycReE5zg9hfVy/V0v+IP5zoxj6vgU/kIH7qu8GyFcpx+3CTn5/V0Gy
myzis7NoVCQciDwDNE2ekpd+0ilvI/IzML4bO3zMxHWOsyAzPnVE7UsJhpjha1R/VmOEPusFtOL9
KpzvIwDT8HIFJUC9cQiiSXMq0kJDmvJCNq1Kp0iKRbmcTXIlDawRc/guHJQZcXgIgStb4aZPfiyF
QBXDV9JjQ3yYfWd1jlcNQuHYsglnYUTJyrnfeMTEH1uStBaiEWPhRcZbWRGIzicy0/AgCKgk3KAt
S0++sBcZdbgdL0CKTay7kf3Z63cZ6nzJlt4rlPBfN9ZeFrNkKM9y2SvF+zB9CzVYip2Wwp0E7el8
VeKKEdhNYApnBnhUeWjpE0uxK0mKmkjryjTcv4/cqwmkReHmk+LO1vfKmTs13232YokT7cVG1Ldo
uCEl8wWqARQMSC4va4qGPZiUsz0HOMt7m/fhOpDNVXwo1Y2plVeb9LjWl9I9R7wpfbItip2evnXj
t1XWuwWJLWID9G3PJgSdBn1hqQxkHqcc2cDpii8zulodNNVqz34GN/9zV78v9rEg2uF/tzLpPrR/
/MWoGMd/tbjeUxQdJRDyKZ//WH5U3Q/62gBmOf1zsVH1n2IhMtLZLc0pbbg8OcV7kNgWMkUj3a3F
y8AcJVkfpLhyu22pp13YBuFfw8jkD6AxmcO/PWyU6C0dH9Xlo0AlovVHhSIrspw+uAuLkWcknEgS
EnOKcMkn8ao/5CQ37fj2e+iqFTnwhoyPjZFfJ9xRfPHxlvrFldPjOKEcHJgRFhfNYQKZ4kV7SyYC
QcW3Nf92CFBSuOJiBgW9RvfMKJ+HwV3SX4W9g02wU4+2eopNDwXpIpQdw0VySt6RlPkyXC9kD+3W
WT6EpHSz1/a1DI86KqdcDrdFM7ZdtC/sD/YFtNL5thDvcfgrLz1sQrUIui973/QPsuY/HOmVN2Ox
69nIrWO0n+K9JEahBugcr6e7nmdcXg1O1azgzLgfEOZPwT1FIjlgqatV4A0jbq56sontqDO+5BuH
mEPiILC7Mss9SXwzZ4ut4b5Zb5F47oZT6vwSs5CPh2g+EV24kf35/qaxkeYl2jtU3PolqZ9CnYW8
sHwi2PjbfqvcX6jymJVM3T+HiRhLFK6e1m0jSNjJV5qda7QHYA9W6Q/2uyIuuv6waPu2o5VVA3O2
tiPXhmEfNIV9RLc104tkRzKtj4hT0aVflvZpmb4sjSfmliefSkzovI2gnsCgWjkPjcf234ck6qrj
bbKOa3WFsFmxGKzj05QQvPnF7Ecp5wD2atG8qAaqyy/VOkrzKZxeiTCqov0qtm18LIBarTu86q5Z
XBwGs9X0kKdXE6Vt0n/mSc9DcBT26yh2M7dYEmFUeRX6S5Reh/GkRiTWo5LqP1J5AAkxrDb1ip9g
UOUJBSP75OgEnoK73MpR8D5+rNqDM/g0cp7ov7mP2HXDIiQ2LvydJfk65ckmIVnkBC2oud8CjKXP
N/vHOANyqsM/Ts2Npm5lg0UGXVTI5azeA8nOBWFcUbUfrKdUnU6j/hkN4S7XHUbVpJa1FzoaV1ot
fU+5GdlgzOoOUyFJjbVPmU7BzOyaDkCRKlnMtCXxhWyTjcUFbJdPOJ4Rn74Swc1plx5mYPl5952g
mi5KQO7lvtB+49HaNPp7ygGgqyn+z9RlJl1QwM9sE6Ppd1hiT0kWLLzLQ9oVUECY4jJUK/j1te4N
xltXT/vBuWKooCSItis5bQsVx2z5FiTcWj7rMt8mU/c0RIQGrCanTOS14W0WiPan17A+56FwlYYU
MEZVq/gbu8Jb4+ep/gpjCCVIOlPOg4oRZqt4ifrQOeK6Otmpr0lGNbmxomIDAgv7hu5OBBE7OrpE
yYk36K9NztNc5fDso2/TYGOV/jZjyS4CyT5yGm5EcuiHw4ipjdU2Zy6ofwbOJX9libYlJAfYYniU
ts/j+EHMm+wfAOMjvuDEDrdt+WOwYIchy8rzr7J9OZg7LQyhSad04s0+tobtqP00TQv6mXTCO6dn
KNp9zQhUxZcDVRw9r/KhpPO+Koc9UhOmq3P014Y72w401G0KeUbLzEUWvyw6POGq9Rn8nXrsxztr
Fcjp/2qbKM/2rZfGm541X6sqNzmB16bx0xR/sbCOgqSMCPRGkX9MbUKHjt6NLSC75nUkQvBaK1y8
8VvivMa65g8tmt7134wuJHwplz+nIYYMt412G0DlDvzEcWCu+3uS90KXmMvPiFDX1ktXNRit8TTI
l6nZyoRaBfxMqmw0VsJ0PGr7Q5zl0HwJ47EhEZx1Wzwfm2qbaw+DBRh5LyyNaAsPF4aPesLtqRFl
mewGMjknVH26+ti3x8E8tqzFZfxTGMKdGSH3yl5nU1ozyE21V8s6j4q2Q/i5UemlIEwAjeabx62C
MsBN7h0Zg5vhbTYIzRhIaM0fZ/uHyLF/K/kaZmGC0r1UxgtC1U1Szcx9fjnjzfDSKkfN2hfpbsjI
DOVnY20u1idH/A2EPrMFyNttEb9PVghJlNMIG9JB4SliY0DsyYn9syF+y6hGKfrCuiRB54ZxBVBL
mv+p81ltXgRa1fKkpTyc+AQj9SJrZF9Bew9PsY91R+8jTmPxZ0jpRYSctMyrkhc5sG0iX6JurqF8
zSbhjsulb0LW/ZRl7xrKrwUuiMWgnaaPB6ALzxaU6ap8LsY3pXm226dp2Y3tI7mULtNfZugHkfMH
6mvb3XQ6GNM5dom6r5hmZAsVED7DIn8joPdhTi61csQRSET7U24dC/mRgp9fl961JPGvRHnFAJrJ
01s19vLY7wyGqwUtdUxdp6Z/I/Ea9RBE9TklODOpaHO5vcvyxyFmgwD1XaLtiFU0dOLiIXNHi9ek
hDtGdTAkbyNhGjjbWF5/J9OX0/MbojpQjI9S/9e04y42Fs9Q9yRGoOniOV7t4XFQSB6GwiorBBtg
xvu2xCY4bleihGSD/8IkMCub/pkI+xY1g7A0nHB1HRg3hBusfG9EjrgrJzVa6uwQOsz2FfuCYdBd
s/KUVwv7clyOzHsIg0kWXx+7Qwe6i8/DQtxgZ/cArvZqAHsZNAU7XOMXIc7+xnSzSP2zWyRJ+uzD
CL85EeYhZrEl8fJjUe4QVhysfgl68mnUu66JgDG08T2E+kxXEUmv31qoP7To0OGi04I5O6PrCWO/
J4mMXlOaQbPwslvLtLer6GOYqw/TVAJnHX1bqqeqIoe1Xl3GYRu55Ffmmb4xzgdm/DdBgSid8TAZ
6SMJit40LdukJsBctyrAThIwtLrvbeVUZNExNpRtyfZ/wzbjt1Xkdijmp2hRWeSzsJp0dxXdvuOt
SRx084VxQ/lCLUHSDbdxu0kyxYXW82xaKMBiuS+N5nPObATiFcQAJ3cOJH4TrZq76mBsGsXwV9Du
LkBs7H1/S/HYd8/SHCmR13KjO/duLv9gPXSdkmyrzVgFrOWwrlGAGu6aO4qbGM6ubDU2lUTnaN25
LFjvlSzphzaYw/CqJyPMFYhrw9pdhrU4lspI6nfphSpZTAyXiU0+2hzQm2gNrygKzzMgnzIS73rd
b0YuzT7Tcfqhy9GjI/Ykb1jSVw0s1qyvr93a+Q5/RkUdOSyR68ypb3JwNOQ5rsuKQIecnshBX7Hu
FKGduqoIjI73FEnlRJBta1s+q8tbo9hBVk3nVpvdCn9lRz4eW00inMnnfkPNH8h2fmIc+T6Nw8HM
Qo9sNeIlCQqGj0Lbc+9rp4rarmMsTyyQvVRIeM0HdfgZQgE7RQkS7pNYFb5g5UwYHrMidYui/VER
XMGSt7df1mOcU71neOB6qV0NdfTl/zlOIPvMzkNd5sZxGzRdT25Vvxv+I+lMliTFtSD6RZgxCAHb
IOaInMeqDZaVlcUoZpDg69+Jfpu2tra2ruyMQFz5dT9uG3qLKLNjw0fH7Slwm60k/ueVt+eHn50X
M37mn4gSPO0E58FZt5Ca7mXDxDa7+mVGRBqDdp9aaHI2yo/xzbZChEea+rGX6DmHWBT7M3XqzHA/
fcPnHapd6/OKwmLbuZjOPEZImpzp9BbJsgNuirkG74cei1Opq23UVyfbrkl3FofO1L/YKld0oWcp
/zfWvu9Zxdw8h25N5QCdPdtAG0iAyZ61sdhNpO6zIgX539CalvA2kNxLXZlfylBTSJQektnQfB5Z
mIq6XWXaS5Nylofrm8D5Oo8MxB31BfTcsf6ab33HEWqgbfcX/EWncgHvSpQviTIuJNTdN+sJ59DE
tY4eXum90KS3pa7qgaqoCkz/elB9+tHx5aUrAvLN9FR7AZg+oVraNooXb3wvZ255A5F4R5IM5NfJ
kdG1L/5Y/ioWiReQ1nq/PhqV0pnBZDW1jHUEQjFA1pjO1NawVEqc6tqzDWtHjmSmH74eBe+Pbmof
FlyTQ8ZD4dRxiAsCAyuhbSzgK6d8klN2xpPQdgwYXHD8PjvXybgpknZbN+y2STfQTIclso37hhcR
aDNs14jz7S7rw6OLwAqucVfMZleOwcYtvQNVGVvXr+8ZM8+kfLlpMRSPVpzCzQpdouu9JCtE0jIg
BJnX6GGCklEWBJgNiib2KwJZY3eOqEZtbne2jCpk5QxHwdTbT+ofPRq01Hnrp6NZt83L3czNcEWW
bQNczyF0WZzG4QiUu+bElGSH6qlE2XNJ+YGIv3OjEJ9th7rSXAYuhENTxY6l95wMp5vzfBn6rYs3
L9LVezsV58kUdoxf9mHNEjrdhHpufGyKuCi4GZJcK0T9OTgCVwgBmsTDE1s49l03I5aH/KB0x/Cv
jKxnGcluJdvZgVjWThdsflc+RYRRoknbJDEx6LG9lwSbSYa4CehlrCQRMsp/NdbwAEm+bD00E/Ko
fJ4LFqdcF3qD0YsP51blvia7FjxXtWoVS8tH1yjUVpJMbnub1y6hoSzc4tiKU3O7r3exV9dXOyRl
7HCyNEONWcml4Fv+9YiWxEsp4kxgALBDnNO8Sm2aAStJWH8YfhoG8Zaf11o1H2h7MbLfJau985D3
Wse7c5D+O0rUN+kMNTTt3Ust1lev8I64uw+Uz7zA83xiK0wrOIlkIw+TtTNRgyZa6GNGP3U6ygNB
qS05sl0SFU/2yKjKHjIkGQiE4ylQ1q9W4xEN2fw59sqFgxiGzNgcR1uqeGPBDJdN1nPkcX3T9Wlk
YqcPky5K39BKQIP90BN1doNDZP4I3l4zbasD4cgBjy7t4bPajpKwA//UodIrHxmFRbrifRffC5Au
DPdffPc4YMkOC9zHYzB+Vjgdvap40Ah0o6G9danJdqWXvO8O5PhZ8YyxNOWDEM3JmYjDNfPBlcUz
2W/0ULazLO5PtnRPjoj+dTKn97ckfJPVLw1s0duK3bMjNBkeChONp4l1uUrEY+OMW+Lz/JSDorAU
t6HHgeQHn4uFED8OwT2zxy+NlZCK0RmRB1NWefsP1i6LpeijbJPrOpFM0yOuyix9jWpzN1YTyUHM
/35Le8O08Cvy5uaAxMxaIycmSIFtXrBi4OUgCCZivL4tVKxdPpNwNLqhT3b55RZUY4czph4/AJ9H
ctuN82pihB7tM5UnrAKSFhKDj5+7Z8O6y0ZDpxjGtYRLqhutx5t1cwmGOwqrD8CLLsG0TEdWbH9D
4+39vLgaVEYl3F2byg87nfdT0ot7rRvkwxCIRRNxpwm3ATvlRNJ9NEPEDLpwm96ujmrhLk8m1eY6
IfvhvqsSbuDO1Wvzf40X/kThetdD+GxpxRNiYC6sz7qHdhF6sXGzs09n0s0Nw8y7XUIMaTcRCE1J
IsQ4bo9mYtaN56eUliLANxZv7BAhF4Eyvb0MLdI2OddV0S+Yj6jc7sqMUY5avkJCylBdusPUsDcu
/d8txZOs7fdzxeJ1IExem745iUzELjSFzvgM3QJ5BVzC6qGJj/MhqGo8lhOW86IWajdBgHm2FrL5
BWm6+6aV0ETpG+GaZD9FPKBtpXo6cMPbmmh2n5ywacM9XafjQeUZcc65Cr+LIfxj93Z0b/sdOwgH
BNn76rHGcv3rMBRB/9bg+/iAlVMd9MLbQPsT1miJW8iDanpMAvp4Nl1TfhWUpD40EhsY/AJos4ck
S+urmEABkmSwuO34n9MsugvtOd9rOUwHIoY5gfFakobrS7oNs+QBejLRznTNDE9Q5mLIQ8hzIVXY
4Xvb9u6ns6ThoysWVcaT6d2DQNOOrZDWVadGcSjnpDjPrn9uI2gYoidMvbra+a8h80jORd11cEAO
wyrIuBG7PLKJHXddGeBZGjDtGUmkeCQSiXmIDBPhtOFOuT+w4nHZFvTkeGHgflE7imtrxhOftiO7
viJNzkPOpV6VkyGGGrmsnghRP+NMy05FT8YAjSTvUGO74nUqp/5JDT5mfuy15iGP0I/B64NwcYnr
PBVgOELwJal+1G0efEvlQylZJmTPkLracqZF2fFFQiXTYOHF1ssLq/99mtK5GSwBiIeBzqaR+hFU
qVmr79BZ1/1U8OnZFfgO0klfk7F0ijdqQNyZgQ0Qo9wWdBCxVjTLwPG5ZE/BOjb/ynXkjps3NbdQ
4coII3YAaIS8sLu8lpgldnqyX5TRf1u7L86179wpvwLMkQXMg0VdArq/vW/HkJCxD1zlMcrb4OA7
I/HIXjufrJ+jVxzK5h3KC9xy+iJ4KJb50g/9vE9peLrYkZzexsFlFRyp9cQ9klwPtqwnvivisYZC
sGtst/trY5g8dKuZjzWrU7CIMudZKRLWO33qMaJrz/obyLo6OSUh3CnnXkGs4L+vfQ2PgmOtLDpC
y53Nn9fq79KGhRIZKMXe4r3kYefCbsFBwuzSltYZs4qNOD0gWPup4pByEIXRA6t3MrQ38+da+3ss
c/kVW4y7pcdoOrc18BTWoqM5za7C9iGn6W02M8mMKEQDtKPmjWZDxtPZ4owuibbYm6oQZOcKQu84
GQeBJcQfD81tzdPqKPgT5X21uwXAYAHMHYnEEvapHBjLqtY3CBkpE3WehTHAfY1gy/FTQ6164Y/g
eHLZgDe2mu5dYDocoOa2i5YpKTuEhcMw5z/Ap3PszRpZqC4jwgod+6+sU/zd2lImWTX8NI43hPBf
aU6t1MIrd4D0sGS4bkPk0KKYlgeLsrccAf085Zqit/5Gj4K3XQRMFkHUHtum/PaS9VWVhhzL3ZzL
xzADAkckExxHZBacflhrjmnfcJS77UvBHEV1U8ZRqkKhH/zEr59K44W8kODicyMVyYna1BtTwvHf
LDOhalJmuvcTftNlEpENGeTyOAaKFrNmDjHtIjFsjUtrccQVdmL+/SwXpyFo6c4n/QY9IJv3/Oj9
KR/Wjscf/ZWJcGq2iio0Kmqr9K8Xpb+ZT9Y7x9TNZ4UwJJa3tGoRvJNNBlQjgWdAsjyNiZxywKkk
+ddTbfpsT2HyMy7SSVmKJ/kpSMKHhHfgi9aivwgLW6GyaFQD8BZxntzOi2p1dsbP4yE5LB4jrQhJ
oFb9MJ98TJybKaWyfMvUU/ixnenIgbc8yWk39BUcA8Ku7dEjUBTDwkViXdKFDUnR2T0JXKTWwrh4
HRGu6B9Msz0fa3qyKC+nOIsXs1c4fAFXy/EvGpwDtiduCteq/1T95578yFYndXbXCbzELvPZGiYs
aGfAy8D17U05WgzNsls/rZV1t9CWx3fC/70Yvi2jm+9mEEo4Y7m0AGtOkPItNDRtGPSgcbMuboa4
60VyGKxeIPwU3X5aBsAhXZgwbmhHMXbjuRpzh+SKqhjryE8woJPtgyxuw6vKEkkOF7cPT71d7vHH
8vxMiiQRe+5N7+a8iGjWxRVNcfSU2txhFBNyagVfK6mHbWVPdImX9CwwwTGmlpFALRyTIW7zBT6R
TbwiiQjf4rPr4iHrU4wL8iklNZLGWYtfYupHoiJlXTTUTSVJv53X9q7V448Nlnd+lkxkWBCS4rHX
XnUaesGSiKSSQEXP7jG4Ce4Tlqv/KV7jkL489w+Vjn+RsKJdqxVXKyb9Mo4Stn5ROp/n4A+NZXgL
VOe2YA5cC2ctCGLe5uqj7nz3iXzD9EniyI41pARcB+7vcWwKb5dX2mHoGwGOpbDMTiwMxlO44rYR
wFkfu5vpsXARqALuNbtgLNW+SnkDE8wioCyG6LGrXAyMg3OpSjM8kBJosVbmHYKNtMjYtNVnuFYw
ecL2i1vrhCcpLVsee6aSAG6IiKNq4DQOi6y8g1PA/GFXWBx8sTy0q/yXTPltrvXNN97ev+2C+cl0
wUMkLXOXZAmBXifilhTY3Tzu4NiJFByDHPhu3PqdogJR3xh525ZHln30msL5wodOJaRMAUcvkXok
Q+lf1QSvYaMjnbH/dI3/rvDA7nznJoBRgmzduRm+x1DTvA1JiPUwaYm4sMEVXBspi+gpTyN21YIG
yCWVCPwWOxIJjyU10a9uxK4JmwITtp8/pKja3eTEqfuZjFwjEFmSJmM1YCL3h2bQZ1Bgz52YEAfb
+dHT1rXuy+49SfwCy0OHIDDN3quH45oNyDD/Ve5gszMWb3qk+7oO1DvtAtmdyNLpzef+wR3eINR6
hNPpqX5aWgqDav+1CslPCTKTvL45RTdr132MhZH3qmDyE9ICY5RD1ClFo391Hq7Ub+I4rysRQfVg
t9V7l95iYkvAOqvWlhPge6foCESSirtpZTEQ8qYIUSY2ah7/VbUC0lHUiFHYg6TPCroDQMWzUqTT
HLeeBYPB5muaHJycBl2KagWGftqHNnokPj0zj8ZdZ9UHmU+/fWglB/gZ0WUZ01uVQoR5QRQA2/oM
4XDhdhRD6QKZNnjucfIa7Pv5HDXO1hTKc9ixCgdkfjH8o2Fc7apyhtGwYriu1uA7R4nb103+q21r
EiULF5+2stZNAZslnpagQzxY2XWEEC929ZKp71bZ6gs+2s3EXaJK7kTPxixIA2z4UrSc1+7C9tGb
gvbZcQuHW72ddStwteIVOYMbJ28v7AgDjbt5k83d0dKRv+ynvhTUn4bGOdEQqXn6EweXYb8kgHRS
DOLv3D3kqW9bwBKjg2fQNKbeOXLODvhpbRiOFPY+Oqmevise7XJnhdaHXuQfVbLpBRpX76Fpg4oK
Zv9n9qqpiWtXP+h5mN99J8L1LAf8UXl2owhAWOV6OLyyvn21yUhSOmUFBJLccd9VrPEZuTNCDva7
l1FFcsQ4IihADX/mkJcDF51gNytuzvsOGNPJ81cSwFW4qIdhQXvrgmjgX/K5OXnsxekmLO6ycnha
e+J9zHAuA1nZiScFIpB162KzJ2Vm2pT1BACAQAbrJz4TqirVNh/GAP2ke1ukDp8s6kf2czarSyIn
d8dA06Fzgo4PfSD5m0Bk0b5Lov6nvEHZsJ0wKM6B9TjBk/oLGMtcRyHmi+cO/clMAWpwEtZ/pFjF
1lL2yBXEnq48XU1cCb5m4LD0UeJHupsj2Z3yMA9PVU/pbCgKgqt6bFDLHMF+w9QPveZUUTO6Ggql
d9OKiRv1kEhQ8Sx8nbczA7zT/Am/RsZlMPn3Te12v0p7GM5dH5VPgymSO9ebiw87oLvX1dYU6zJf
9vNSsm4CZXUOWGMwD04iI33SL2fh298r5jQL6tvGbgCnqyKyTjNR86NI3WnnI4rFReC1R5QRfAqu
zUke8qMlmeeedZ3Lr8nunHjxc711wRxsbat4K//v6MIZSGiB3B5lF9PO5BbSWuQke2d2ftZp/JQL
gXu7sJffIYrNxTMkt1nAN2fg9uXLamOlsytjrji45RiTRGHdPKjX1c9HThOkSWHhHrNk8acVPYMR
s9ZmiEbxLxh9Hkem55g+9OWZAJcbG/ZTG0JmzoYdPtKqOufRciMGWW1sSpqTC7yVnPurznbDxJFL
M0dPUy25oSFtnX1oImdr22xUp2FpYSMgXfnYWZQ/7njwgXwkbXDpA8f9p13CzYOZuA6NubXuc8bu
vyUMpsclsjGqZR1TP9Se62Scx8oWP0DKhk2fjSymGG0j5oVSgli7sWxMkAq2D5310galvy2lIR2T
eDUtU9qV4Zec2uydGSP6JFz4O4eHj79ae/qjV6I4NARoSPkRI0b/6ZqPrBsHFnRlGQ9wSPfT7Mh/
uXwWTXlMpK+fugpQ5F6lLAXbKOUt4S79ufOsAiiAbRG4ZMaGpFZ9Ct0BiWjISiArLvkH7TwL1w6C
kLRbTzTar6g3N1rqRVo1GkqGq4kpmys2Osm5tupfgPXKLXXBr9VgfTgRXSqYqOcrfKr+Dc/zcM8C
2iN6mKJYOWVyiYjyERjs0m8kGwrtbSIpYZv0390CQ8SlkHozcVn81TSrjWCl0VXW3r/y9WpBWng/
Vdf7MbOaOmZKrO7Fd9Nm/GsCS+a7pgiH6xSkDuq6m196DFtnKCD6oGap8TAV9asaCZEGFbW8fbGg
L9mLOzPjEltK4oirtXes4eYS8FYl7g1Ulbna94rzdecLE96nQ6ERoh3v0gkij4tKluOKA/5FsCHF
aD9Ue/qNKGkhZnB1ypUlZiGbrRtZDv0GEZTTKs921dpa2zUIdICeZGNy75fW2wShhMpU2j722iX8
GHOU99L10nJbe+u7t3osjGBGecijSYrPc8F+1CZteRwd56vMeDEt7cKmYeiWlUVn0fafa5lP2Ofd
BquAMhnNn+0EsilwvMfQ6WdEdlfcZ/QnPyU28CUzY4kxE7s3AF7rTmVDfyh0evsTordgrMY/roO+
NgzEAFw8ZlsWBCoeJxHt1FpWf+kX7q9lWyTw4pJKy3jw2Pv1gXQeVtGGhLl7f9+ORbiruK6dVZuN
bPpYQA2yZjLIHP+ehpzoqbP9aRvJEcq9hT6nMectOdBTs1brG5Td5rg22nl0PEvGUViMj2Sz633r
ripeBocyQy6fcStF8qeamTbQJZkVVs8+kH3FrDFwxOdFDm2rxh+XQC48VGHjwDZHSSczjj+L2jRK
enwGtkF/6WJoH4pa+d+AA4C1+Uj3Cqjjyo/MZm81nXXIhiCLJePCltz+vJXGUXdru2BU8Eq+TvAL
qe+eQcqUYOr39eLkhNfTZDsGMn3zCrZvvDQs793uLUVwfbSu1K0y1vNqOCDRNQcz2Gqfm9p55Cm4
bZtQMVWGAgrojP6BWUWQgqbfU5eEG4uk2QH5tto5dp59mGCxz8qe+lc18Q3BYaGwU0pqxS2LnWgl
bAu3ZtYCPIVuHII1gSrLAqys+99Olnd/9aLMC9r7RJ09fWhdqtr7ejbftpTpPVOE4nuFgznqu45Q
1FofI9nqx7Wt5YUkMIA8Vo5bOfqgZby0Ji1IIG4OOdbbnv1GM3d0Xqfs4qIcjSsfab+umoE0Tgfw
FwvfqvEfw0aGO0z7c71sFlAO+3TgYXOQ6LdObzNSluntC8xBtixoFyOhmvWzTCfxNmQMalQ+BXE9
jxK6YxjtK1+oo41QtSny5YOxE/2bizAsDmmjU9CJsg2E274ZU/JmYkxh+QP5hQC9OQggif8ybGPE
WXRytBXJUV/huZvheiD6c59xcjD5QpYasTvK92zCvMOkMwZMPsqH27m1CchYbmpet7uaegSCxw1o
qqn/vdg4cXM/uU8kMfZkqYttD1gKp0r2L2dU3UjHfC4zZuK+T7xjpqs3pqQxDm3rpfIY2DZKi+5j
khUWH0c716nsfwTNGjASiNffBS4B2XCx1L3rEfocabh8CCDTf3ZthSotPExxrcNqK8t/1BqyEKYa
7r3lDbJ1qb042YuwTmkiuDqzbd31tgCUFwTqDJ8P00i2pu7tvcYLyzeh/YerK+qRZ+FMMaPn7iy+
H3EmGdg64chD2HAB1p4zv6dFndyHw9Rfm7yed1yIcPFplb+wyCA53uMGzoEUZ5uVFNRm7fM/kcqb
y9z01QUbBj866CSu/Cm26GYanWtVtsgq4Qg5ykvBFTISiOoF4ph3nNbaeWLzg597qHGfzQQTcOjc
PofUKZg+1tEfkFc777ev7fqe7xyohSz7gZ2BUS33wPkkHlaIvKGeLs9Hbzt4SKWIHMD1RoI0fmu5
m1DUTOawo5NQeTtDAPswd3RGpV3PXjVoENPdumMzdKsHmwYPDqPrXlYbR42X4TXGr4n1a2yIWGBH
2hjgWQd3HZ8r5BPUEPViJvFYTWm7s5tUH4B62l/BzUAO3iu6PT3MjcLvMeT69p2crT9Opft9PgjT
AXVt+11ROPMZ7IiGfF98EbBOYqVsnLtuSGo37ex9FHXLJVsFssIMqwi23LzvJtfmtgUKN5iyL6g2
ap9ipwBuVpprUzdcLMYIA5PF6L/NRMscb+OciKSrDvk6BLt0qfpxjw2NZfQamdiTFpdGF79W2BtW
l2a8RCRil2u41IC8EhFlt6O/fMzQ+P+k/vqGQEXca2ByurRN41KMV41gy1mXYuaHCDgcXSBmP84w
Zk+5DMPHJMM53FOg9EAL2g1JRYae91FZoIoXS9NgU8ejS9qIFE12M5KPeDv+siX275PaZA9OSAKw
Rj8GYgKCy22rHztjo4pYTYSPPTYr8ZRQpVrFe0eZ2zGDWHIgCEuqX6Y2vBGKV3UL+lSmK3coJvOD
5ZL+GRykWryyciu89EtzRz+KudVPGXikbdGTg7CmLo81p3Jcmkhe5poWqMDUHyklovs0ItZbLo0m
GZSFu9FZvNe+obN81AxXjjVWe3fRN+slH6sSza8iDTEBhxbf55lHynOGv9xmWaKuLhmaYiVOCqHk
xZ3HiGfbvoUQ8N3zfMAp0sNMZoOxxxeIxVUC3FSN3gjKwx+ik4+GjktUBbCcUvYgrx6Z+Hk3rPny
SY5jiKOBWDMcxXmTyBul3FmY9foQD4XXMuToqmR2HHVxjjyzxKKeXuoOwWmqmFgDbbH5hRN1dIM5
vGpBBmAjmo7dW9cMfGmK1DUstHtbLheVuyBiZ1O8Jq36ywEMvbyWtzVQUzxPS2JefDU1nEoFcc0w
wBEuM/dzAbh2FWYpGezx9kRM6zAms/yt7gr4+yvejSQw2T6zEe+FTGw8HavXHPAeMNmH0U8aqK+R
2yW/FCc/rBQiXFrTUVKoA+a8tgckm0G949WXYwZAY7TfUkAUWNWw9NqAspFK13TrGemEm4Kdwjbt
1hwN2fJGBNROObHt8Ssb18B9IcjpPHuqwOjh8d8p8t9oBRG3aDVvK50wEYAXwr3aJMeVCAEeXxxz
pkWxsxL2G8XMCtdOOLCr3Dqqqc9+V5ZkS4A6dnQt05+jKmi2+CvwTddAHM+VckZeq9Zo+GgYaQEW
lldqOnGkzIO/55dEz6Ef/dCdivG7S6NL5fXcsXlmIIa3K1fu3EK0jaqe134CCzxNCKaiXM/LpZo7
0Pl5kx4cLl77ZZmRK016Y4AYyp0SWXSwuNNhJ7yhORRh4b9oT1YvS54CUwja4sao8Db+QLAy1Wx2
JiaUwOVmn/Xur5kmvIcFfCzYbIeEcSJ4b3lir8UpcX80KvXWnicJbU+mzktqsuHdCUscmAR40MqH
Eclo4P9qsLA82OPUn3thFa8iZEZ2R0+ikEzTrq+xk1leUf0kVlE+NWMKqpP391eYE1AtZ66G0MFN
jDJOLEsMLvjcBZZ1iK2vnqV3QPtnMO6hRgL1Mez6CvMEKto5W9Ifv5LO929IMdM/zg4sECssh9ip
2r9IC97PPDkc52zbdtItuDOHgBpWq8SuQVaA5IuQm6TjcuxMmfqSVentJm3Gz3riUgGAhBlbh98O
ZEdqMRNvzwiBoyX0e2T5wUxPWRfkl2ZCJXWwphlvvkVYPJ1x6jjlr5AFPhd2vAnj0lmPXRaqhyqU
3ZOLgIWCelOAHUGiR664Ls0iMcOXOWULkPKJfeig3ocelz9WbRNFFTrYZra73kc+owTpQPSdFLxJ
Izitpg42A4CryUXdK8wPbvL6GFpjsCc8vBwAD/bHuaM7wMaN9VW5Wq8YrcVwbDgxtmIdOE+FKa+L
xvOx2A5VuwUc+qSjVauq0C493Bx33Jah1GsSNxCpOP0a54fRhyHNr26v4b4/DxYDxUp53A5MJP2Y
DhSK56JOudsFbfboECuHwQ+m7TR5RXiYAq2Iq8vukHTrCG4jWL56WiD2ZOI5L+AAcvwTXWU7ML5X
2QI6SyiJ+n/LkjAeHB3WSq9mxCpua3u9M91I/Sd9pwcgryCAbV6/2nGtezcU856rl3vU/Zj9aZN1
OPrOpOK1MX9mn1q9sVH5vxrOHv5GM+ydQrd7Tb3s3kfhgl+VentnxZyrBAOuAvy/F3Rv4ELFg5Y1
ziAO1YK8WOTuwUDg3iweaew59UEsFMm4W70hwE9KOUYzzvKzbzXS3O2wXcjwnWbPSs6hQfPe5Kb/
XVoi/C2Wns1hI9vmBOu330rX5/OAFJCmv9R0gyd3st6xdkiOQUHGJqEOZVfTlwwNIrCOZZYWuzyd
LA7XtN55Czbkzg3/jcICAHVDf6HugOvJSqglTsGbfe3QCKFr8LdIC2w2B+s5tRtxubX7PrudynYQ
18sNQRN8CZPvnJKSfZ2WbvjEJocGnVD+YrJwr3D/rYsEJciQAlMq9gApbwkG/7CNu9mlZBDEuR3A
WhoaWjrKcoL5WEbFqfJxa1cw02R0wWhJsK0qqs+gtkAvNklLmRdJmwzIy8Uq2/bDn8DMSAJmu4mv
04PHCHQuyPzHvcSBUhVFehewgbpqvvq8pEaNzwH3f12uWzU3oAIz/w/7IO+RkPk35j70OOqLD7OW
47ZLPXmIuP6daZtwLqG7DHvev+2hWjn8ir6OyHcqjUlZ5Pu8HKJfbN/MhnukvekUNt9IUlBRL8UQ
5z2SCV/AGFoZeonCO9nCB9mwcin+ILbCQML0f8eIWMbcxkmZ0WYdm6bBY2nNCPlhLW6TXPAKCIAk
BJwgUHMQDwmxZLcQ+pIdMqnpaizqJi6k9c1LPhfgxDiYdLGKfZEE6RVXK76/FW2U0xgjrdOIvWur
DwSvdNchJMbL7FoMnFZ+QbnLdosVMDCp1v63ZtFbT8TlTVYWj1QCYPopmIx9R5a430dVzkxFtI3g
vEfrLpDizRrg36NcLNz2KyaaTBn/mLpYSVLACT0kj4B9670HLuHDSeFEcyuZL67Nt2Nt1nabFSsU
r4x0YG2nz3BHjiuteCS0OvZzdIAygy0V4hd5Rdeqq0OpSFIzGpAJGCx7N1TQf7PA1nFj1/YJgRcI
RZW3FzvgHIqjW6+Op5fgwbJxAI0oQoC/COyUTXDQZnDuAVuGm1RlP6qt4P6wt7vC217j3EEniGTe
HCNWGEf8tQANHOaavXIhBJi8fh9q9uOcvNnJg58Y4OxfmJ5biJYbE47BVtNJs/PqLv8Q9ULzB6oh
Rk00/HNo+d4HviZ/P9zGi3me28Pooj4jiYnLSn78WADi2iuDeTbPZzgbGsewEap5L/OgfrZ8grbc
nReMWqjfZdW+Rotx9xwXMODYvBzH0g6eqsxq9tg3gnecnAA8qpBNFI4EVp2NQ16VBY2pJijyYJf3
dgnBY2PYk27D21ZIrpG3AnEt8SzXToe1Y4gQncORlwQO0ltfoW29iVIBqaiy/s1SBjQWO8J7ANH8
rsdWPYFvB8YhwEcOaztsE1+3AMBt9Peyr65J1a6vDZPYlb7pRw2kYlvU0w+nC3flKJ0YDMHCJzSZ
ABJh3PWx92wkEyMNGcjMsNcQJ2jKGKv51EIIvCYK+abvECf5ZeI0Np6DfXi0DyC1P7OQ98OmnjJA
xxi/kmpu7W3gl/8AfjbXvA0n5qGyPwwDrl1wHM6TSfUXaZLfA1iLk16z5X1ELN+yj533Swq4Lq/H
iNEgk3ds1JrDkMzcUYhHQ1KgHyel9eg/JxaxaIBsEeJFDEsm2pQlS0XVyib2BtnBGOZd1FPb/k1t
trp2Yc7ucGawte01u+Ny13FNwez23IalOoRzJLbJgk6kHRgf7ewVL9j7dKw535iacfnMTWjAcqJn
DnWOBbxJgqtxWwKy5XXtngYbzAnEfvuX307+n9y9sbMCskASzkpcgDq9cxIdxHIql329JnIf2lH/
UegBTSHgikwRMzx4PzNXHObON6cAIdPBNuwIa/MLaLq4A9zIC9VNB6I5rJ+rOlJX/KKK6aphAula
65ujmKkL9AipDDs60MkdXFjwlTvXeNCS+hReVIKiUpRJvne6fKZ28Qa6LGcc0JjdoFl7SFpzO73n
2Lk+bAY3fLeES4MZ1WoTJZQPFe2UvbELThjNq/JZ0yLyFIGgx1m/jJ/Yut09uDUuJlJgs+EvxbsO
PHH0cUScugnRMi5RbLC+VxX+17zqu2tX/o+0M+txW0my8F8Z9PMQ4JLJ5WFeSlJJtVoqu7y9EF65
7zt//Xz0nelWsQgRthsXjUZXN0OZGZkZGXHinLQgb1IkNxxZ47Nu5MqtTt1+HxcN5wwRi9YQPgGE
4YkYWjTaueoXuGk+gAk4NXC3Q+FPkil2nvPuObNI7mlkct4UvWXfeQDMN00NeI6qq4+rZNm3UOvj
XeRFGVLI1tQxjrDfkzNm6o2eNGgnkLDdG3oUvNOnFjDV0vx7kmbRj8SgCK0CGntUM8Clpdb0O6fu
4zseHNlx7BNxraBudg0hC3oEZvQ+UIwi21SHMEPIBZ44h1ytTYodFZSt9GBOPiT2zgDgKG785IF+
VYhIGpfSSF7r9HSEJCNsGH4mSpT6fdBOtBo21KZll4AmAdtJKQDoXm8EI6z6ZbbjJAl2dQp8kj4N
eY0voAWJquZ1Whol2PrMHb+5WSxwgQnQkQbFrVd5IdBWBWZ2lf8OZmRxkuNoUJTts60jamdvGyyX
WcJAoLpQecHr854cs/oFFSN5MMPsye3H8loRmvELL0dzNnLiV1rvIGoU9Z/szs4f6Gvyv3HF9Q9A
QQDqQAaakKukhapBGWCLik1yJDE8fGgzzgKqr9mhi63noujLq9LiI63mfjNGTS9QuOGNB9804AEx
fBh4i19Jow9OCnWZ/Wjo0BbENd7CRrsLG6YBOngUVmg8adgeAhLDSVKFVFR+54GfvwpM4iyn9ncN
jMQpvbIE7f70X8Cw4/jdpraObeQXz5mAfgcuXt+7c/pI3ALey7fmMFD2VI3hoQgTmwu8th+1lFwZ
en3x3mscHKa1HFBA1N2pBaKzMTjlfUHm+UhRI4AONv1Kn4q3gyvaO5p+oR36Fr64kOohUCI9ubU9
j37bRM/2rQGbnNuU3pu+ML/BSJ/eallLM6/R2RDru+PVwNPtETkpjmXw45wXvNi1PnOfTBNIpGfl
ZFZSyBwjypjkQkqqR7x7jr1FP0GgkX8wOkiH6jC3H8u24vp0xBSn0ecR9mpE5pBVG1QalqII6QSc
XdmhCBkcAhs0Fc83faJ4Tg8N2xF6Ww6rrnbQJA3oPIEro3qSg43SFJflg+KhtQR2UaH1BpZMHq4B
N6mdf/WmCDotivaHrbfNt8RsvOsYeS/I5GBf8RW33ZPATN+q7eCh/iJqClxwzYYh0BzLUAdS1lAN
uoBL7mqLHmsEQ9GR0CETEAOD1Mv6rrLoDZCOGN5XVqGTYHTFLTAcesFN7ZMNf0QYknKC4LCW0LWh
Iw6LprOXQCUeoewKaMICw4GWXbdFtKsBdZGTTovBDit0T2suDWV2nCOkkLo9PE+w9tROrCKDqInb
HAT+tWm0zk2RjPle0QDPNKNSHth4RNUVyfY6tIKtpyf2XQwAdkt4x2lUNx9zUISHCsDMU2GPFb6F
NiKsCeE1+ejuBo5PtqtVEbcPqv3sauqTFctuG2aDuB8t+VFvJQzyMbdqnVKkAGBpPzU00N1HdQJ2
u8Y/CgkaO1Ya/0B1JYSkAWWMwUH+uixy+N2Sgk1C1pSYSzGgrKXu9IC6lb/tIoNuGzi2edvQgV0N
1cB5X2V3mkNngNHQHwqRZgPdQ5oe4NBSQXo3IWVRWXwhcCXKAXwK/0sUNxyBQq1v4NTCceEDUoAq
8YZNvgpRUlNtk/Y6d8r8Eb8ybhBkGyGOGi0aB/0KLb4s/U4IREesVeefrKilU7hVGutK44UKQlGn
taQE+kFej1e6ZWiclUCM+qik/yiiUUYBb/5ksLk4AjWxNUe6VFpR0lYVuNWHsiyrk1qh4egVdrT3
hh5xcl/ILYDcL1T+KQvCs3mfce/szNqDaD2vYFugI3sDnsc6xCHEAUbjcNgP+uemt4r7itI9TUWU
gCoNpHIMgvuqRZxo22ndF/TR1D3d9fa1nYjmB8JE5q3mhFSPHPWb1RrJdQnV6pPTOV98ywbMVpJB
oID2HTyvtqN6w0M1iJHAVuB0s/MOLIhokMxqTXJ/araXAuYojb5viGmke20NdAAKlLq2wlPok3dQ
38p6PWPH50ZyaBTDO+qyTp4E70ZA4nVP4p4U9S1O9a2oqVPkScYDwva5iNxW3XW6CoK00tQry1LS
bU/T7pUYUvgICd82/UgTJkjAbNd43Hy1S8UJNT6fdrig3/eKr9P0Q0KGbM5QI40F6aEjrfo2ROZi
y1LwFPfVYWfH6U8ducQtnE7x13og0S2tRvlSIOhFssGo6TgUTwWB5SMFNjinVLf/TLT3CXSZSdKV
FhiUTftt2ZA46lqwCmGYfWdwbOmsp61j0hjJQqpRdu5Xt30sxFVVFuXJ59g5+DmkmOD8qFBQV9VT
WtaB4KCiQiFDp/0tkuGjRPh5qyU0zIqAF5TVo5RypbuDe6MjaEKAZQ2giLnT1BGqmQalD0BSIJkq
qxxvHaeF39i3ow+1S+ba1ik6VBFXg1Q7VFghTNzEQQiymTQwDLplBS6n+4S2JKnlKLYgE1Gh7qdr
pO+zA2UaZRNFtDu2mjHsgE7btI/QOKF26AuNKZ2SDgpP27qtjb0eVXSjlwOCCNQa7+g1eRNGkf0M
DCjcFGlh7cG2QOUEi8eGdL9Pm0DD1Q+ungYZFXyxpVT3sjYLig4AbCgTCN4XzZB7O7u1fnpO03pU
SPt+eu4r0FbRHUXHjNxm3SBI/rogk6HBhWMuNIfm1gSX7hEAyqYu0bPyOOU2pk08SXlU+wDc6ENx
j0wkeSkD0Z4KOnBgC45sKbVKOBeVKeMXOFX0qWtqKEFNBX5zCAvBqnnytso9MioANr6bXd/89ExY
CgXcvkqc/7BJzO7B3iB1PdjD9OuSn5WWiG1rUMz3dXY3pBAwB048pSoH8CawIe1OfDh+1HcFRJlX
WUmF0o5Fty1MNdqXwHBvBEEVaohEbVcV1y09blZ0KJF2gsIUQrPApkelcXQIgSOzvKeINb430UJ4
y/8WsYLaV3ZJEyg70fgDbXsAkEAgqt+VBuQlCbnie2QaAa+ECA2BvmBqjInrQLR07ZuGzT0vqAbS
Ox99qNClDbnWvQktXNG8csPLtKW3IKxuooZ8D1Ty9k6nfgdZiGHBDBLKW12LArRA+2ujoAc5p1QK
X33bKvp76tn0RAqdDKVpmbfCJbLkuqChifBwlydD+QB7uNyVY1LADIE8gFUG9LNx5iW9ASWQ5CNu
WRVIfE7EH2SrwaAFwUaUDZw1pgTH6Ullb2ttsAdKQ0WBHncqP0b7qRKieafDzwWbKmmmU2GAMMsQ
G9qMuQvlsoEvlsEAXCAo39tUxa8t941DEwMx3iRJoo5AXAsFOA08yNTuEHzZebSFgfqcyqZpIz57
xAofi5Tq2NjG6n3np/LoJ2RmFbD2T2qe053WOw6t9UBaAUOWJOclBV6K4PRcAfi2pKbdmR2tkpCU
fxqbCS6pw0OrBrSR85BsdnUdfBJci1dxS7KCHLvY4/xk5kQnYKABsBbAA76HyA60hAoX28THqijE
IKHqUHfV6DcilnMeJBIkYGP68j2vYG3f0hNOF7TtureFprFvQtTmXC3sDzoXGEhYpX+0SHOrh74A
g4zEWGTlp6ynfdcFU8V5RLJM18nu2HEM60Nus2wJwj2BIyHAl2nyATz5e6s2OXLaBBnjAAlh0wEs
AEkvyCdevxXssWa0HZMBKjEEiK+cgo7Ywec0V3r4yWp+6CYsFPk0ApAClBeUH5CG0fd2HndvI1+a
3Cq4XaVTUKWSNlJThkLGDnRxp+ug2bm7NVArRkNplZSWmMgQgirN9mNt2N+ysEZaE87eK88FOXVZ
T3xRf92wbUGjqbD417/+K//25SkgzP2ff2n/DfYNueQAnmJY0eAnND/87ueloRuOLg2qQFJXtZef
b9iwvLiH7ET78ztvzDeZNny+bOK1wDsmpEOsbuimFOpMdZ08m9WERZudtPF+sN/TG2dG9CbT8vib
dpgi1XaEsHXy1WC1Xg4lV2OdelSmwOT1JRq2SIRTgoqGu7+zor+0Igo5RlP71qlz7LfszOyt6ZPk
BUen3BPKG9eXzS0tPwsPUbFuO4YQxktzkcpb3wis4sTFwxU+uCs68mvfn/5+5l4wBSRaoTrFqfhM
pQZBn7/7+fLl53PSlPRh8/PFsLPifeZuL39fm8afQa6ZpTff/+dftq5KlvtsfibnO/v9dBNbdJi5
Bey6R/u9o528FgYzMIS0rG4gMYMWowK3+2FUni5bXpu42b6sQVlyk4jipEg4YLd5szKyte/bLweW
50nnm6pkYcBa0lju/+XCz3blAJmJoo6sTDrS+/1EG8xfzY9UX/5+yyEgymq+71Ft1gS9uvvLBibX
eb3yFiJdEGdopDZfGqgoPeeNqRQn235bADuE7qv6dtnEtIYXTGizMZBpR4Aq8yBjEv0ODMZV0xBS
2R8UAI8pL5jL1lYGpM3OLxtoEiB8tiLNMcDhu+qmFCtOtWZCfzlnmRE7xjDtdgAVKW3hgO7GFRPL
fvvvZfm1Yc82JIRZngZQsDiBmszaK4oSl2dp7fvT38++78JangJtKk4dgS0d628vf35thqa/n31e
U3gyRSNLDqFR0FCVBCb3lyOYHVlIFcZmENvFqSSq5HRaWYDp//7KaW0hLYcAz5Zi9vmcy55yZ1We
+gQNACLzMNy0vF3c4XR5qhZX4szQ7AS0KyUBw1eWJ4eyHer2cDhdNrC4Fja65OD2BY+N2d2XWBRr
tSqEQXziN6Y/2CzeJNbD3xmZ+ZPt0ndmIhp+MgPoeEdJB7NFDTC9vWxm8ShxhG0DWdcNU842d5OM
LdqLBqfVHsgiiPOjMUChebxsZXHtHRsLGhwgqjZbEtlWio1+Edct7H3unYHw5db8eNnG0rIbum5Y
wuHFLZ2ZDXTT6to12vKkwO5nX+e0Ov6dgdnNZ1JqLUcTA061aYrPQVGuGFiaJaFqQtUNXWMI8xFQ
s2IGx/yUfKmQEOz3ZIrz7P7yKJacV2i2tHWNHht7Pk1uXLvw0Nb5yWzulfhjXz7W2kooOk3EfKcL
XQrarg1bM43ZWWU7se21SQQKo0c0winuFdV+lJBZR553S/vGiNZWn65M3tLynxudHS9kptuCRF5O
Puzble58vTxri0tzNqTZ0gzU1bqkjfMTSXXTu3EDsnPbunnzB1YEYYNQ0RAS1uxgST07JDL1ihPZ
quCN7X8T0cdRX7lJFifKpDDkID5umPZsx+sq2fUcgPrJjG7p0zdXFn/Rv84+r7+8qEa7aumQUll8
CvChfuKygqTp8jwtOphpmpMXkxsQsxBrTPIs1EWfnzzKi1TjSI/AtDgVrSMSeQdp/NGU/dvePGYE
emrGQ4S9mLAkGd8OQC0uj+hXyPZqzzisumWK6Yyc7RmrTiC9btzsVFrATPY+cGD7GgY3ytY0cyZf
4Um6bHFxnc4MzvZL4GeJmZQYhBATSQ8fgqXscNnE4qZxqI06kvvFmD98pSxR5k4xgTKm1kMDW3wv
pHVl3Vw2s+gNZ2ZmHse2l6OVYAYOBnTg9lD9FzoUEeG2pVLmYfiyvWmvz5dKqpoqpGSdLH3mfQV8
DLR1+vmpSo+RC8hgF1n3BQz57cr8Le3UM0PGLMynbEdPjo0h+2eQ3Rvi8fI4ljxAqqQlNEn2VXWm
eT0LKVXwZRqKg3zeQCAODDMSQb83AqHy2ekudiT1ReoVsxEoeTa0LIJxHPRbvfzhQfl3eQyzKXpl
YHaY0cCNzBd6S0e127q3KAL+wee5wVQDZKcw5wdyS6N64umZcazq4mdjtG8gil7ZhzNv+mcEtB0K
S2iarYnZxh9BpSMZr+lHkDEHbpdctQ5Z+jwQx6jqiufOT5n/M0bI6hgsCD14L5c8IynaqTE4xhyA
vzPSae/311A17B1NHLSmfRPCmydMSuZab767PJfzlMg/xiUVObJuU1LPeGm8r6sIPJxhHI0CSSEY
Pu7o0d3rGiBJiM2oLFEDBawJ6EP5BN0EcsyOtw8AcV8lXvtnU2Hh+782sj6Pg3S/aXzSDMaRa7DM
wXMBA869r85UQnPHLSn/rZ8/BOrXy7Mw23S/JkFoTD64Yos7frbcSpZIrdAG/UjBWx8hC7yt2pWQ
fmlPnJuYnex5q/Fc6Hr9qGbP9UMcrMTya5+fhUJjk+aF4XT60W8+GtbHlfBh7euzQ0kWudZCEaEf
9fdQihJrGdvLC7BmYHZ6G6KJh6HGAF2qJmUHBYz8ZQuza++fJabP21FNCQh3/tjRMshxFGqaRzNs
TFqaE7GvB62lhqkoUPYA1rlsb9GlCOVUUyDWrs5DhyKxxjIddf2YVnLrUwZIEOBoo91lK0ujgmkN
kCO9DpphzRYm8YQBmZmtHwOo/Wmdse2HJP2Mzu/fmZktjzvAaWYMmGlhJJEI21iPPR0EqM6tzNrS
uasRQUqTgEugfvTyNMpqHXUbeOxQ1VC2Q5Hss0Y7AOLceNnISQCV8eWBLfmdBneeA6qGuoM2sxd5
6Eg7MMkd0WvoAujSOe7+yoI+u2yTUoFgEi3Ho2zf9vUzJa0/+b6kmCltB+m22dFFSieA0ddg56T1
FiKuR/RcV5Ie2pIva0yRSv7GNnjPvVwVFGeruikq7TgEpnznguLdQdWhPkOGQA9zDshQk5a5VXOR
v2uVwbuhQDgggNS42yQJNKhugpJ+M8qBXqEHz5cnYMlldHj/eDM58G2qsx9Xji29UeGoHX0DpSon
sbeq3jzobjnhRJO7uoTa8rLFJafhsiTSdOD2efXQgeMvGgqzwGnkbXFdN38QnumUK22L0EbQhvJy
tu2EAFdBQvhowv9YWV/9aO0sXJoygyNJ0pyqUQabBRwJYj/AQFz9qPQwxX/WPHuTQ287CvSUupVz
d2myzm3pL0czJFaVm6rHaOCDSqtDDDHG5eVYjp/OhjMLYcou7QeUbfVjaUOiotD3+qAUusvcSX3n
8PC9ljWgLxh986vKTJD8NFCxuPwjloaJO6jSMPBB3vAvh2mC3EGsaJDHCLJ2fwx2XfrusoVp2c8e
OL8uMHYgDzbYOyVh+0sLusY+zwySgA7S5iJ7UszjBKBdMTLN1SsrhuTkxRRFxNmFUgEIi9HVFkco
b8w3NbrpV73fq5I+jbFBNQN+Jq/NU1RPkbRPBtL20EbfRvKhMwT6cl0sQJIXCYwXjqLTzk1X4kaJ
R+Ay2aCFHIKJ8aaqJH3j0ABONHUV+rgG3aOk6sWRw8L8Nqg0X4yo2MGIMETB9UDK9SP12pD+W7h7
4VvLdq1R6E/A6YGP63kJ6BKdPcR1r3LgP563B40NGVPzwx/y8KSPwXedLN57P9XSnWz7dJPlyF7Y
yJHfcdyBgIF34xpmXQoQbIuD6obx18vzuuQetqmbUJ5K0rnOzEXhq7LqLI/MY1jf2s5ts1YlWHIO
e8rk8ohwpDH/fthqSJWLXh5dHitlpewQGrkJjeoPNvO5mWmYZ4/TWMuMOpD4oFpsGtBH+crLbm0Y
s6NvhFTBS3W+L/X7tn2U+qkRK6fF5MAvHVxTVRV0AdeYNUUZL4egKX2NOFgCw4DhWTcOiMIrf2iu
hzGB5Ku2+7ugR7CMBj+5u+wCr8eGYZ3nJMAD0+ap9dIw1La2FiUBEkgIAkp/Z8EBx6F72chrP3tp
ZLZAY0wHpE0/1zEs90myAbb5d9+fLZAdwCUEYhwH+NmWb6Pq7eXP/6pavlod3ZJTgkVllmbxGCoP
wIJEKI9a0O4zVWy6QrlyS4sQvarvkw5IYC9gMc9HZ6O16Vdl1FdG+DqixjKsuTawJQR9X70TVENp
QnpDjmqZ3xg8Ga6GAJBrmrx1oWK4PNzXqwVxMHE7KRiS/ur8HtbpVtHH3BJHU1znxVvXXHlzvh7L
y+/rL13OgtcjEhaE7v5wzz+Kd4CgHSz8341i5tg+/HJGPY0iodn9CaTz5c+/3jfTIBzpkA2wTcOa
DaJXaUFSJYMYa8ix39Xps1/8iQnJSlCkAh0wDyGTsHG6Asc6DqNHU7ze0yaNnJVq+CvPjcUFIecK
5MuRwnmVZ8h5xkgPQ7CxiScjlsF127nhl9HzvHcFes1/sjS24UgQQfjYPCrJKrOvQTtynrrv5IPR
fbq8NIv+e/b52VlqyFpt7Z7Pw0ij3QEX/oPPE4fognPatOxZLCLg5c6kQAa0QwiY7oTfLB3+E1E5
VHZU4KaS99/L7aGbaQ5ehEtzuM3Q8y29H3/y+//z/Wn6zm7LSh9SFWIJZh+OogfnN2uGr37+7Cyu
1VrvyunObz8AppXqPu5X3HVp61kqB5MgrCV8mYWcBGf084xsvdy+ybW9kUd7ilQrRpac6NzIbJXh
OJKehGyE585dARnMSupqcQzoBNtCcKwLc/b5PIXc24a69mjYb/TsvkLC9jdBl78WwjIp3OmUiIjN
Z9tArfK06jtb8v64IabN/mQEvAV1qtBk7e3ZnehqJGGhbDePKl2fwXOQPY795vc91SL5yylL8c7S
ZyOA50oOmiA81WAOuqYlo9x1HXx0l60snX4EPrZFnlUj6/JqvzkJF68jj4o3loCV/Yce+lfVa+59
2185+RZtSZANUHvRFDXPqdPqL0IQrNhq7XLjAK2+DTR3kptuIeLWDd84XR7cazfWWB4IPzS+qjpi
tlfQJ0OoBYDvsa6gUj2sXbKv3ZjPk0zUHYbEUThzAs1HmCPxM3GEcB7m1kl5R7t2QOBeHsX0mXn8
dWbGmT1jA2jJK3vMiRgUCAv2hXQTiJ219H3vp/rRC3QYtYe4Dm7GLB9+0srvP1/+AYvTKCwAeuxY
lmXmiVWiQP6XKAYiWls17RGYGFY8Y83CLJ6AksEnY2QZR3Q5g0Os3/zdAGZO7tb/P4BwpA8/38RI
b162MHnSqzU6m6JpgGfXSpZroaWOpkHO0t/ExbVW8Zg+iC8WUjiXLS1OFUGR7QCcnaLUl5byIYv8
tOWtJJ2v9o2vrUC9F/KKODVJGLLyFhnfV4W8JCSN5sS8WvV3Tf2+ILch9i3pDdNDg3qA0QLR+aC3
YFOiiU67bmh5fKQp7w9G6fAg5GDS2byznUsbwFCUfsvD7FsqCC6ffv/zumZK3TZNgrD5lvKcIkjc
hhaNXj0q4Qct/4OfT/JXpwhgcMnNb5+oq6yw4vI4duRdYWRZ8efpfpx5G5gXlRgSEkfyy7PZgYvM
iC0kAI4BmZ3Y+DoelM+ORBFEjFdFu5b/XzjmDGDaNtPFlGnzi0gpUxkjrOUcPVRQc3ef2tD4uMrv
+zVTRX1huk8JbWaHjDrkQrFHaR+Nq5a+0Bw9rt9ecx4Tv8IBgFY8JF9unMLXjLzJlOSUFO+/DcW7
y19fmCRBBw3vY0fX6V2YhTR14LlGlA7pyXBJsEGj+9lpV0ws7PwXJmbXTQYJtSc7TMhrhRugXIFU
LRxhpiRlL6ayBa+T2QLYdZrQpYSeEKwYNz7wYqEdg/g0yWmp4/Xl2Vqzpb9cCyij3SBT2+Sk+Gh6
M5yN8sXyH+o1ONJS7uLFoGYnvwY1hKLVdXJqsm9sqasqCK6M4iEYvFvTTg5ebPhXLXqWfQitGBT/
v+9zJhktIBEkGScIzMtxJj0sACB5EyQ03kAWv4aCWx7e2fdnXoewZpLldZmcVDqz3GfdvpfFg4Q9
gtb22r/JBWoaD8JbAUYuOKIJURu+Qg2VqGDmiDxO7N4EE3NCi3jSWVv5/KJzTMTQujolA+e1Fgc6
lUaHA/kUKg8tDZJu+g66hgNaF9veW8nGLA3F5BFuUiUg3WPM/KPMtIL2eY9DAQIZ+Hmk36ycawsH
A7co+STCT0CkcwxUWQpB37LNRvJ7aI0eSlImivh0eT8tGeFZPJUHDB7P8x6jWC3brg2M+OS3CNNs
omA7rl1payammTyLcBCXKge4J+JT00Ie1D3b1V1JCeLyOF6/EDTzfBzTjzgzEhUoDhQJ43DjrbRR
99hKKMLWyl9LDnZuZfoVZ1YKO4HNaBDxqRuaTRZ9r3rIePVv9E6a9srCLO7Qc1uzEwDBXBh4AmzZ
Y3HwDHWnaND0exaUBfkPGs+va7v5onuIRjnDUYk9bWVG18Y6OyEsmJMdpE3i04BOe0S6pqzv8xKi
goMIVw71xcUDJGdBEMuBN38OxUER+zqSRKdeIHZjPEIZBF2hNFfMLG1Z6z9m5rFbQsFDo0KAI/pI
mUL+W+srtfVFV5cEwfQiAsqbl9YDXfETv9CZs/5zbcAnaH/V1ZVDbnGyzmxMfz/zQSNx6qhG1PcE
TUYA9RIlNYRU1i6IhZFYKn2HPNsogDKYmZWqgDUH0vBTC57QgtkvHd8hbHx5064ZmZ0MXBWQ9/ZR
fMoyZN++9/pt1h4vm1goJxOmnw1kdjCkZDQBMhCO5PXetO6h3iLOqrRrH20t5862PlXhSji0tHMx
CQRPZfpeY3LL2JiUk3L8jEqobD5m7m3t3aUUKRvzq2l9qtWDokL0srs81OnynMX2L8zOQqMwVpC+
8zBbAX+CvB0pjq7f6MNVRwe4fg2h7MoJseCJPCWIXKfnKzfIzEci6UQaefbohAoOZ4Tb7UMklrSV
YS08WV5YmTlJbecB/UtmdCJ/P1FYiRvUDkpkgIIQoe7x6+VJXHRJyro0B1B4fQWmaC2zRJ5IiU6p
/lNTn7XssctWIoc1E7N1SmEnimWGiQyinuBbmOzU/tvlUSy6wtkoZisDVqdKYouNxZPjoKWfRfje
oV8+b7/L9EOMrKa7ciitjWm2SP1gtyENA/FJhaMWAueqgnitW/G3RSOCx+8/pZ15gkHR2nZw7Z7T
Vd6l7r6ldJhafzKQMxuzgSQx1IJ1M3K6QloNA2u2TdXN5cVZGgZPVV4XtFVQo5oW7+wATyG6sAFh
RKfef4pT5KXedu3KTbe0M+FjUGkDJBH8CngLB6NeaEkTnaCIaYIbvThk7Ru3/33oFHlfjSwLEF9e
+PN4W4m8FoxLG50gRSnaQ6I+/cFMnX1/dtVFTi5l1Ezf7z+0/icl+2HXK/fD4mKcmZhFWbChdbIL
h4jX6jZsHpNgq68B9NdMzAIps6rrOEMq8oTMjOdoiHbf1MHaWbxghFQ/XBEQknFrzmuDhok6CGgS
Wrpt+JIHdZvbdwV8R7+9IKg9k2nR6KKho2H20oc5zfRcWRUnrYbx4yCKm8Ff2YALrksc+AtZQeOU
nJcVkJDNNS2nhdVBoQaWx6iOd2Xw3R/2l4eyaMehkgpMf4JhzRbeV7qiz1JaAIRTXtUo0tt0UaUI
1lbKx8uWlpbG5p6kEoNsjqXPznvqqpBON2p5KlJ4osMvAbD7Ol3rmFkKdOiX/Y+Z2ZmPrBuEOnXH
gLSJshcuZhPOUPilPQM1LETREQzoCuNqKD783fhmRyaSn904KGN5iseI7tZH1NaR7L75AyOC6rEO
upfX/ezQtArpmdnIcpVtf9sG3X7sn93y9+NR3tnU5si5WA557Jcns4APl2bkujxl71WVrMvJRZLy
8jimyZgFaTaZMiqY7NHXXbrgRgynt3DvLhpuHBlvB6NYiS/WTMzOG6Ilo4GXqjxpif5NeP13Hezd
5VEsuDRVP4dSO1cYoNOZr42IzMEa6NNEGcaHskKmZyiuhb2WLvqVjp7N1gs7M9eKYx20IS+qUxxH
wy1A8+9la1lbI0uM+8gKtBvAKvoGFJu1G2SH8K5r2Q+1sH4YrSpPhafKQ+537TMqdOgqKynii4UI
d51p/VBgH78ynEFuSxW2azEmMZwL3o8QPrHNKJR3ZlEItMGQDq16G6rUljPVEm9HNTT2CrKRh9xR
3HdQvOow6frxe5Q9gw2ylSg0SHiH3EEPNkZTQP4K8diVViKrBdUjMgrQwh58My2vCz/tNpVni8OQ
FON12krYKHvVg0ssN7YUGbKr1gl86Jej6mZMdHXjd5p474i43ilJYb0Dh1jxqFGbD22RNuiTI8Xs
+aXDXx31ja/kBWSvOcSEtuZ9cCBE3AoxdOhk02YFuHr6j14o4l0W7PwMBuQ6uqWfRqIO6DRvykyk
sFYj2JjUEA/3VkiSCynrfaPKameUCD4OKVxNXlw4W60R9u6yjy0c0OxAh+ZmdguJ8dldoxU1JCuF
n52s7FMbvanG/qrg1bQWKq+ZmZ3OfR6YeZR42XQ7Q2qHGrAP2D27vjyYX3m0uSfzjCFWAqnIhpld
NwPUyQpeApWTGK2DK6JuU1C23qRFGk5ks8oepUllqxdIv+ot1Ji23kOxF5jabW2W9Smsk+Bg1PDn
J4UK/bCvjne9WUe7sS2MpzoxQoRTUDUOBhW8o9GUWwjm401mV/1zX0tnnwYdHIEF5Gp9kX/J6wA5
jjSEYN1pdvSOJ+i42DCCObLYqhJVw3ygGkyVCAGiRE83Gk8mOE+7k3Dr4SpN4eyqktZfeTpPszCf
pfNzZTp3zkJj00vD0UnZ70X4I/V2IdoqKqq1eXczsc9fXpKFdyWJ1entOnFMvAInelalqUXo5icd
FIk5nArlg0GRNzZgAXXutXDlblk4lSlO0XtowG9PpDZzgNwRIwx8IjuFJZGmFjyGdbGyY5ZNAMlw
yBsSos1mL0G11fQQzD51xdheByJUIIwN7e3leVu0Ykrqk8Jib84Dp7AMsgAgOF3UN6F3z1T93edn
t9dQ+V6Oeiufl1/unfTr5a8v7XbKKpQiQVVPj5aXDuYHmtKoTUVXO4I5pM8g8inqtLzKXOWeHOTK
VC25s0n//wR/oEQ5fx8JrhgUk2gu9jIku/RDhD5BjYwlmrBKvVYxWjZmge6a2nNeZWNEkBoIy0Cf
kBY3cfwsCf49hwYKKDQqe42vaCna5Pr/j7XJS852qmL3nq2YWOsQ/vLhifaUbW1/gn7EM98WySdP
RV06+XJ59Za2LJWj6f0xLd4cYav5XdXUHXx4Ij02YXsDNzzCa8qm7g8QvCbIXl62N22Y+XF0dgXN
48HB1a1RG9z0VI3eThnuexeUxlpz8oqROSyj9sq6UXqM+JV6J7zwBlHzh8KFu/HyYGb+AVsaPH8a
oAgQ6zRbzw+gwC9HOSROesrDN1D7i9zbwhdCeuBTka+xrEyB8tnEvbI128Rl7xqBqjKmof+Uej8d
UuEAJ5AlgVs2QZr1DhHVy6ObbexfFm2adWinMfg3Y+aPooHttUB59ITEdQ1jffYIgTR6hJetzBxw
siJU6AVBFU/Pg3lWvNEQSOOaTk/CuJXT9byrPg4OsKND0X2/bGreyv3K1mxEXi1jOCGxlXXFLuYh
0ownQX0ktH6MBTSmCq885IC6747zto/QIalWBjsZmC0iDy7LMRxV58BUpyk/2+KemyUOMruELLcW
1Mvp4fIAF1bsxednF6Jj8Mg3hig7qfl9UKA7sFe8W3CRl63Mdtc/s3g2iJkn0hLF3d9hpUhuPX87
iptGrJxKCwPhIsH5BFw81K9mr8a4R4MCjb/09DXOPrceVPNkFLzt5XFo+uvVAM1E4AB0ayFcAcAx
iMpgS0VfrKsf0H4H1tGOb2HfaJRb0TyiRug77y8bXTgyzm3Ok0ooIBpJm9rpyfKaHWrPUe7sPNQQ
4uyt66zERwsL9cLW7GYOXUcfDZ/jyUY/pIsseL2LjTZ8/IMREYAJZFJpipMzd0hHCw0RyabSnfdV
skXXQ2mdTSORWFyrJPwq9s32D2A4wyFWIpsA/enL/YOQt9WpNSOCHdq6i0/RtXFt/pT1Nt68K8Q7
UNK7tnn25U2PWnBAcrYXuyB+42QPcOEGLlz9b+LhTdjfFMH15Vl4tbMtUigqbjQhaqd/Xv6yPi5q
RfEd/QnSsI+l/ozC+8+/szA7vOp/WzCyU+oc//Lrs5lt0aJR/ZDfX2poaEZbBXrky7/fnO+22QxN
fz87+0rXRImF9PqThZ5OdoVqaizvorU9vWgFVVY6CTleaVt4aaXVCnjBq9h4Qj0ANU+ZHnS33Zkt
+u5N903R0cf1qhMNLJ81BLF6WbxFPeTohTFwA8jr2wRSdEjN95fH/to7TIrw1L9oWaYENmftiDK3
B66W+28b54NpPoe/l56akncvPj8btBijOupQOnpbmjszuW5+99ayfnVBA95WdRpr5xF+EQX/S9qX
9ciNI93+IgGSKInSq5RbrS6XKst2vwjttq19oUitv/47qrkzzmTqJpHuRg/QgwIUGWQwGIzlnAaA
Kzb4SeZDN+6zUWEZK6uDhBeeWOhn1nGopWsrrUCJEGlG9AqSmMp33D/4+SbafnChYF4N+LbnJgGq
ZaOhOqevLX9qH2pVxX3t16NVEoMTMPAFwu/887lF0Gk+jdFrF99Pu3a8fW/RqgafB+hJC55PugqN
prabDL0ooYNit4mDc/PBRyuca7p4R6OxlBDp+ySxQLWqUe011cA8Ur8xTdHAsbY+JwIsqUd67Bxj
Qm4DXItgUIj3Va0IU5f1PbsTYJ2oNRgeJiYc5wKkEWyx6F4TdRx6HdCz/AlMGKrJ1DUVAHzjoN4A
aFxwaZ5vcaM36FVvQBfJ4x/ekylURb9LpwUgK7QkoucNwNQXY462JoQ2gQwqhAea4l3OfDIfPFMR
DqxocSZFOgeGNrWiJSQN02orJrBD3H7Ozr4vXYFAmS5q3uP7okU17g7EJjc70bPvS7uAX47QNrXS
cHqnyc5lCh+9sgm4LpZWflSQEUZLTjS13UgAxKUI62pjOn7xgBeWliqevxfhH0wUaRIgt1tAy4Sg
c0virC3AYQchOibcIzAAVY+gEm0BlaqCPVk5FjgRmCMCdjBG3mW3VKZdgx6jjoel+4x3Isj9LE+R
Wlx+rHTyzkQsK3pyo7M6yeDVGQ9zcDTvxgpcVm48sSewJOgvXt6FnNvpm2P1OZhUSlCyXLeHNfF4
HwDkDIVyCx3x5+LBbpa0eWW24JICX147t3XgaLH93JhUfMoau9vrc5qByFK37zii7tuyah8Vs1Px
kvYV0sU6+pnbcMfGr7mqwrlYm7y2Fv7B89tDjltuBLLZaE/gmG7D0Xhv55CJYDLARN3feS6Sy/Hd
9aVcMxZkbVGI9jCFcQEN7CZtDIpAtw27IvZN0Iwx+ydpVBmuFeMHehumZMwlDMLYzPmGFaKqXbe2
2zBqH6M+3Yzlz2FgPrLlYFW5rtCKrwN4H2j60KoBKAOZ5gGceYy5w9iGSBW+tk58P9hEca+trRlG
otEc8AEtJRfs2iodZzdr2xCEvP1r5CUm4EYE+qcyTVdccWvGgAoq1PlIQsuQDDHYf1Aiq0UIHuXa
p+QruNwPg8NByASu3YIan5Ds2l5fQWNtCYEFbyKO/nCI0m6RuOrApQyhJajy/GZwdgmYrYpfs5ns
Ysjvu/7LkHUvw7xLe29rNCk63a0dE/T1+i9ZW+iTH/KRNz1xM4INbQJuFxGKtPOd/vMEHPRaVXFf
cyanQqS3MusaDkDGVoSd2MzaJ5RGbQriN+JHepgl4P3+el2p1dUly3n7gNaSB93TPLdzjI+JUAdf
5FKMiiLFVaOSIPknWkW9YQHzKmwZWJVmtP34Y6Q4ZnLO+sMJAlgN3R7L1OpFy4dHPX2w7ImHXHsB
k2MN+snUePHYN4NUBys68LTxDa7Ky69u1onU5bycWEREeVlV08zDAlA1Q39XWe/RcK/Pd/kAZqmu
8BlIDa/vl9yB+h9NUWlCYACEmgsYyAhM3R5PExFWBd/oxl05fEuiF0xgsXhbJnd9CjQt7Sf4vhW3
3Oo2nshd/n6ia5xOk9HEKeQm1ifQfX2JUFu5rtvqAXOQudHR2QboP+mkJ7Xgg9ZEPCR4vzhPZbJH
b+t1EZepV/SXIBJxYSZLsUFO80YuOM5TeJRQlD2ouLwg8z47/MXsHg2PBgb/VdPvRvxJ649J81ze
zJsC6QC+BwogSqEoqy4rcLqIpebNjOAsTONG7wLQ0F9Xb22TTr8vnTU3m4Y0tvB98BODedHqFI/A
tQvg9PvSCxkciXmRGxm804TMdZSBRZJZMfMZNURQLrS/STEloTYDGfLfaSYdNSsZGPizoVk9z3Ai
vV+q5ieXtZEjHWwM3j3Iirso7J3vjTG5OM5lA8twDp7z7nKEOJ9T48eteizwHh+QNR+1YkmPTMAu
psziobHTSL8pzGFzXcDlIVoEYNgCTUgrleKZxugLYj0EjGAB3Jt66yPu/QMZS1ILjLAI1yzJF1hD
MeZmEvNwqPYs3xbmflAhel/uBtTAIwVBJ97VFwAsXjxGvaVBRA3EeLHRY9yG2zxXxE6X5+VcinRe
SnMkbWdpbVhaXzPyySu31xfq8oLA9z0CX/OflZLOezcShM+NjQuCfUWVDtHLHhyZYH1/LPlhYs8u
cM6uS1zbfgRK6A1G0653AT+AcgiQ0E2XhxO43jWyowO42HrFla4QIk/bGD0Z+VRQHibNp9nee/2G
G6/X9bj0NHguLvlEpLTQGijn4qIsY6Dmw3lPkccXW7sNejC8ZZsBkzGNwqutq/NblnQm9dFNirYt
EaGIPTVRSNopOysunxzn6kjOJcuAjeSwArfnJIJMgMOWopBkm74pPB/jgIoDuhIlnMlz5GRX2pvx
bGL5kvg1grdMtXu9iX1uoJJ/oLBErXhg4/1oKA7U2rE92Ta5iziL2Ih/EE4S4xGdXWa8sby9UJFo
qaSY5666t7sWJMWQgmhvzL7F2WPSvuIuum6CCrNwpDxSI8y082JISTQwq26IG7iqpus1/3O6XJIj
HR1muwwwHaFr7czB56ouFdX3FxVP4o22G8UccQYVxi9jFOi6ogS7+v2l8WCZoMcws/RaqWur1gEi
L0K0JQUJ8G74j+t7sCrABAjXAqkDVyoFHFqWEB2dzcgeZV+SXda8/8HnyTLeAJjOy8aadtSzrh8M
HlqjT1hgKpzY6q8/+fzy95Plt1D2dOcRn9dNbYtMZFfurv/+1YMAKmpUunFbwu2fCwBPNpnAdd+G
NKvvq/m9Re4J2YZt16pi81UHtmToPSQAzAuc/c7VmdbOuI+NAayfTrwznLrw26WTUXTgVy/mw3XV
Vp50S8IQaoHk1EREJrnMXGRIdztWG/aFfTdZQ5BNPQZi94Te5/RpKLGiveZTTSF3dUlR3kDudXmK
yHOeFJTEcRchmzfkQNA2XN/qn6vym2vfXddvzbsspUEkYQHve1GKAxJyOjlViaRljpe+FW3T3LzL
R0shZs0EMZ2A3palD/KiZqa5dgdWdCJChwKJ0Z6HfZHOKvy3NeM4FSL5Y4B09EIrLBEyJAU7c4eR
Pp+zbzXo11V9WysPOARTJwpJXrlFy3XXZhSyqpckehs4qHIxJ6tXvqaHOn1E+kfg/xe638/RJi0V
F9z6enpotFoyehc1QrNHbbVHbTq0QZw78+7Jivpv1y1jTQQxUMQDJDgGp+VHIuG1kRNediHSev4L
EEgVwcGahZ9+f/n7iVdKhjSyuIXvUwJYImdGH+Ez7bYV2V/XY83C0YuGRwICYECeSztVMOqC1rzu
QgDvHeYsDsoZr9Ju2F0Xs6oOcJAX3i90Y8pVYX3iro3+f6jjmH7s7IA8bJrA9FBVn1ciUvgh1GUo
7joDDb/ny9YPI4njRB/D2moCRwzb2bgb2B1Nn812w1Qx6YoRAOsCU19IVGNUW4bT0LJxACi6mEIn
/iGCtvr75kUz0CpjLhgXeI7Kaf0WLOm9ndARjnvTD7u5vBPzHu70upSPhuHzNzVqnnjAYRgLLVRA
1T1fs1LvaKH1M9ZMa30SH8HPtansVwzIWvTZjHd2nQTouvObjAb1hIHMVg8ssEXzZ8faEDSiX/89
K6aC1mZryZYjYgEi/PnPqS29dphIp7ADX8G8zQe0WNxnf10XsrpzJ0KkO1nPrd4Y9GyCgyr9Yz3/
weP7TAlpTdMeaRc7rqYQlOtDHKA6QgrFyVWtk2TqU4MOxZ6UUCH7x8sC91Gzg7RXVZtVC7X8/cQP
ZaM2zczBbiT8AFaHlH++vhEqLaTg1xKjEQswj4VZdw+K7ah/mr1Hj27/nZTlV5xo4Uw5oVmaT2Fq
PziJFgA43S+9e0tVe1lfLZxWhAw2gBskbWr05U96Uk8hdzcGDczbG8dwVBds4//3fUkP9DQYqTvA
rIx5N5JDViieCiu3wdn3lxjiZJ2iwi3RdNBOYTxvI2PHer+5EZQcJxoq2OgfAbcdmniotETEjcsi
6aIxdCafNFvwRSsRC1Z34USEtEqMtKBfLeMpLNtnZwjmGzHoLlSQVilpSW4nA1TwuoD2G5y769a6
tgvoYyXgSMSYxMWskj6iVtgDyzq0nddM/2dqej9TjcMsv1F2+vbi93FrgcHHlNZomuyxGtNGD9HU
6mtmGINXLssOlN6n/bi7rs/aftjYarRsLeViOZ1v8CYp60HoeJY8cF0LwJ6ouDPW3iF4IFK0PaEI
STFxf264rT6PdYw3Shhb9X7CKa9yA+NyggQZTT/RbN6DP+F7l9r3c6ZqqFuLOaDXwlcBHOqL5glh
2yJm6G4IPb50abvZvQkKUGvnRVvQZty+lCAbRGQIUh/EttLpKdNhwmxkbIadpW869Cq22ea6hGXj
ZcM4lSAZBp9FHzUUEoZhEz9nu/EX0COvi1izb9T0AfABy4OdSzcXgPDK2aktI9TLDY2CKj9kKvri
NZNz8SBFCQ5FKjyJz+2BRpE1znYyh7Wp+WWO2jdVKLEqAbaMcjdYYC8YErVMa5K5rOdQuKmfiMz/
cfsiofpkI3GAMAhanGswGQURlo7Y0hbZ1iifokzbajezL8IZnwpZlDzx92m0ZKlFM4Vz5INvxDS3
15VYW6TT70vbIIppzpgHJUi8F3ow2pvr318z1tPvS8ZaTGZkZxXuKw/PIwMMd+C4EHa5bcjN7XDL
QqHhC9VIPGPkySdiRhEb8n4K82zGWCTHyb5dFSTn0DdoGChrXWRSEGONdCDDgDRUvjNq/YkAWbkY
7S1aUxTP47XnOSZ0LAtYnXi/XqRPyjIBWD5hQzhGvNro3mj4dT1YvlW5+rYySwxO9yYPqNaKHbMa
73PHR/YGhHftMCIfHky9PvYKz7aylWe/SdrKydbRCyPwmxjGuEX5o9demfns6oo31dpNcSZHurzT
EZPbutEOISkrf8w/69kxBrTk2Lww93OvbQdxBDmkQrnL6RFKwdqNrgf0gyI0lAND20DuFWwsfZgT
y6ceSoqtD35wyrbNuKcx8KIyL9CrN2t+aYkKAHDlrjdRBkQGEmCw+BGSK9G8YvA0l3ah4f2dGUBF
Y0+Vu63qh8hWFGlWNxGTHSjNIq5AeHHuTzjQ+TDtUPXhbP4qXO4vPTHNBMTh5uZ+ugWGCMhXS+UR
8GLSfZ8VfO5so+vDoQUGqZ/MCse1OCbpFkSDLa4n4EEsTHCSIpQwza3HcQi7FuBuxNrPRhu0RFXO
XhMDdhY8FWykXy5CB51MZc0sNoZpucF8ObdeDRWQqkqEdK7aNs0xPQQRgEpM9UAz7kH/ct0Lq0RI
R4pk5sTHGSKItpvSBwzCGSoTXrlIkAaBV1wSvoA8k/Y7Ked68iAltPaZvnFvhDBeIvrTz384jZN7
MDFp1egEnx/eXetZ5Lc/q84+L2UbLEeUYwQfirt8m2kPFQ2q4faM+JkI8/zk6UALxMAn9iB+B+jd
DKi7zgfczfWNVuyCfCrmWVQeT9ox7OhmyDBSnf38dwKWH3CyD6mR8J4u58Ea/9K+F9WvP/j80jSP
lB36e+Tfn4jGcnmNU61VftFhlDP6g3QJyuC/JUgKmBYwT3gFCWkTmHdERVC6ugEA+8OIB9otkHQ8
X59yMq1qTvgQNjML9BSw7rvrK7R2VaAT9r8CqHTOmFv0rhXhdnTpc1EEI7pf4rncaKNfu4qG8I/V
ln2sA8BtjAkBL+ECC6AegTUxi6kLizY07G3c35Hs6DX73nwUlAAycR+nDDPS2wHDtxl9v67pyqtt
CYDgfDHHjiY9SdMmJlXdmikLzWLyvZ6BbK8LFjeZJOBIRtZAtXcrS4uMJjzYArIKclTJSzpTJvAH
rwmNsvZ5dABhhwZWzZYlfu6oBqWXXy+t7ZmwRfuTg8RcEsUlcZvQwru+ru77bqfxz3HxI0+ONCe+
M5Lg9vU8VU9azwIhTpekURNGVfGVA10BIK87wad7Yjk+0ybfnIfwusiV04D80dLNT4EOb8iF7ZR7
zBt1owkB5jX9qBVfXy7GiyU8+bp01kivmVVH8fX+UzG+T/TOyPdedbyuwloPyJkOUqDBB6+yWgIp
03QYclDmpl94nG4671eLHmrP87VxH/F7bqkYlVWLJ3kqux3d0hkhuMEsO1J9f3Clnim2BA0nFqhx
zsoZw3Qhmg5E6ceqSs9K0AFGY8S1iArgDuVMSJSUvUBVvQ5t91vKHk33vs2/X9+ctSVaOHqXxglM
xhCpElGInqYkKZqweNTmDcCh/t3npahApxmGlKayCfXJ7/uvPSig/0CAjZEGFHU8zBwuFn6yBd2g
G5amkTqcrGePv0StoxCw5tJcTBsi8kASBG/jcwHVxEkPhok2TOv6YUyznQAYf243fszdrdkMikf4
2olceg08oAahYUP2oMhNV0IkmNPo3VetjoKyLjadHt4IQboEg4CGQ17HRG8DJlwkyy1SrYkbXrEw
/QUwAf4PRruu78vK1YOpb1wEH8haFxCLyLDNmpgLFhZZDlhvzbqvh3ybdd1u8IxN2wgMYN0MJgGl
TmVKxz0HcYQXuSUDNszPSNM2SfwHqckzCdKylQaNKnOAVs0U+W65y13VzOCKuZ1JkOy5HNy6yxh0
yFvuJ+mu63293WNggDpfru/QinMBfzngL0HHh/FwefiIuxodhyhmoT2GrgAajN+puNLXEhGnMmRw
ByBDsiGzcGG2/E7wJLC1Y+F1vue8WNGnsn/JGHhbVbf0iksDCg1ezS60Q/JHuqX1unfymZqIC9xN
5O6J2FxfOMX35abTVJhwaC2+X7hPFtnw8ef176+4gNPf70keJ+nT1nBiqwkTsRSoTHeT549YrH8n
xTz3a3HS10OcEkgpA57cWeYmEkD3UyRLVGslXf25qbGic6FL34uvjNSPUZMpXoUqEcvfT24AVG/Z
f5arSbYc5WGhuMJU2yGd+VRzuFUTLNTMUTfaauw+1vxZdRpVWkjnPooioTMdUmi8L4vAbDbXt1v1
fSky7+rO1Kt4CYXw9MSEISj0Rtxk79elrHqv30dP5gJveTM74OtuwpwFvf5oYohe32XZC+AsrwuS
icA+LrCTQy63pdToJyGkxCH0UB1KY4AMzkXhu4YAtnJqbXM3arZzbu4jPb9ztc43Pf6lSPUD0+rH
oY/NoE/ot+u/6bqhoEtUMsTaAE5GhSWuy21SBYI/5t8w/nhdyFqW9cQ7gA3tXMrMylQvcpyoqANX
B4Kfwo+auNvkPB38pClmH+Hea47N3qYJSBPd1B39DpCLfoxZZMU2rFsVyp5gdTEwGyFZlZE4HhsY
3ntRu8vrnabqr157P0Pb3wKkN57XNMaMGL4JM9K+0lxsU0vbu4DFYNzYWmZ20Cxv14/2/QAtzcTb
IYe5b5n++fqqr2/t758hXSmzns+oJuMeq7tHCgqzsiE+OprxgKaK/V0/Qf+TJPfLVwkZHLuFpNl6
n5OHWn+pkkMdPygntFav/98rKz8sPRq1XddjZXtzA3wFDpBVFRng+vV/IkO6Y/IoH6oIhGwhqye0
QByd+pmVz6n+ZDWPrb4f4u9TMm2vb5VKr8VkT66D2HRFgwQPbn/vkfDn0sXj/I+uzt97JN0IVDDH
bBcRGjG2Rtt9tp34bqr5rh3o7ro2/5/j/lvWYpkn6szxhFYJZuOaTp6F+aO0jpS+D1Hr6wJ4d80/
vXn0pr8Kew8oGYUpKozekQ435XFf9AQWwo09FzvdO1bRNu8UGq7uF+hPQdYFTEmEbOcKagWY2Ssx
Y78oD9LPeCEEiqtvOZxSkgNV+N8SJD3cyDazMsZVYbd3Xnew6sBu3nIN0Mjb2HiYuKLyuOoTT8RJ
Lov0rdc5dMAd6PgTSChvH0Bcmgp+qyP5oqbIY+AJY8FYvv8iVB5dsVhyPgDNF7k+GVisxNggqdW+
pPHPKPVp/RgHf9LpcaqKzKpY0LQ3yKKKbSaYRYv9ROG3FcZFJAfECsPiDsC2Q63YdTFapT+N/d31
E6rYbrmHIS/6Mck6LFjdTv5rn42KU7iugoUMIqBDnIs54cYss3HycN+T9hD1vd+5+1iJtb6uxG8h
y99PvIw91h4pxBLjtocpexnsP4nRwav8XyUkj9kbJe+qGt+f7J2d3pV/MKQJQ/r9fcmJcEwb4o7G
Ihn8c67d0+SbGe9pqeLRVe2F5Emoh1qBmy/LBNxoe185iKkU2716/9tg6ASEC0GDsGSxEepogABB
yt4dt9rwK6/2doZ5IPpXjbD9uuWu+vcTUdLbrEdlNh1sJADi7DBZX0T/tcOwPqeKJ+D6ov3WSLKt
igJSl5aIaHj81akDzXnIc8Udolo0ybxMgIznlYMwdBCPzN2itd+3kvuIu4Hj/ZFH+a2NZGkTqwC5
9ZE18fyCoWwTKGGdVvdlYZa0DPxzMZBTDo024nkDB8/yTUwe3eqpZk9Op8BQWTvzGHiwUVRAr8/F
QM5IQc7ZgSY5tJMtQOx01b6vRn+nAiRTpt7sFVmEi7BrH/Pye1fvC9r5af8q6Geb/0PB1Fj3CqXW
1u5UpmTTDFQNY+r2TejYu6ryo3xn0m3Zfrl+ctbs7VSKZNKo8iS50UEzU/vCpn1Woqd7lxqbWYUS
oVJHMuxSOFnLC45XuxeFpRjuGWt3BajdfbD5KqLaJS6Rw6RTpSTLprSzy1pAKVBCJHkQ5ffzuDXH
zaC/uObx+gKq9FoW+OS+McYYzRQ99DLMzZSigfkwj0/5qGigWfM8pxpJkVjV6ZxMBSwco1m02ZAJ
SdQ/SA5ZGMZBhw7Gwy9YJQ2mj17u4kboHOfRbppXwx32KSJLYEv9QfeYfSJLzjvWXRSPxhIttXfx
QUdHc+ZPiurDuk/4nzpy6lEDhoxZdkhhuOXeEM9gDbm+76rvSy6hi9NinrIlRQKQH539zdtYsSEq
CZIDmEcxdlkCCTQks298+3e/Xzr4Hbqk0PmAeLKs9w7fVn9yJZ9usXTeuzLOYydezAn0jd27k7+0
zfdUxYCxfi5+77J00u3E6TLT0Zswrl/K/F1PX7V+++8WSjrg6UQpWlZx9MZpF5NAVRVfTf+dLpR0
tG09ynsvwjZ3eb5hWbqJ8/cELY5V8wD2cWssd2g79l363QKTk/mUeD8J2ZW26omssjbpLVZzwF/Q
GEeyQ0eFiHd6G15fx3VH+d+tQlPYuaOMm6Yj8fKAMQ0Q1x7Scjcmn4zs/bqU62qgX/1cSoTwbK5L
SCF46ZEDmRQhoOr70rE3nHQo2gZvJJNhMOKuUHVKrho0QWcx+hip68i5LEwSOW7RtHjmlT2aXYkP
QtbvUaOiP1tV40SMpEadGubkENxavH1p0y8R0Pn/YB9OBEjOK53MjAEBBHFsg7tK/HTqr/9OwKLh
yb07u2IQ/QgNynFjzEB1V3jfVXMF9Jnuoccb49GS/+qNDM1QAHxB/0+QtX7h7A1tWwyKGFwlZfn7
iRam5iLXzZeLEGMJo7Ed7G81Qv6CqiqJKkGSF/P6Ku2TCMsVx6PP4zereuuB2jkN73+wLQgfLNBn
4F+5mDENIqdzBrc/a+gjtmC/aJ+6LmL1iPxPBJolzteszvUijWb4fN1Dasefoy+tKlm/ejxOREhe
pKR9BORFnHL7nxlgDD+vK6D6unT4Igo6mHHCE1/Er2iVyxWOVvV56ei1Wmsxs8IWaHRfEWCkK9Z/
1ZROFkc6eZEgZptS2Gzl7N1d/e0zUVWGVDssnb246UvmLGVpuwim7BnV3Fp1G60vEsC8KICZQW8k
GZE+CbQQ2VAClWmQi+XKgsGqDjgArmehLR2+/NxKGQLQsgCtdTiVmQ+qFd8ZHlLneUiMnZGCVTvt
N0b9SsX32b7Po8cGc30gh0Lvo2K3VL9DutfJIFjB+wa/I3qZxM4BA4vKINbW0gWQ6IKAb5oX0zZV
FonK7ocSjT7GwSuqjcV/Xj8xa0qcSpBOTB3NJYjX+jKcya+4fgaRKgE4xY0yXCTd0Fduop1oIf6R
jo1dRObQT7w+5o2WHpI6dh6Q7aF3zeR4irvFWDb/7IH6Icv2kBdD9+5FK+SYA+KsqOf6WIJMLcsw
1DMGwC3ZdOWh449dQXwQXgcc1Iq1yF9Ba5EWzcFIq0crb/yImgFPc3Sn64oluEgG4Gc5iDrQXUQW
gAlpCdqiAzNp07NjzKlPHNAmZm81GnuN7KdwFS/aCy8iyZK8SNG3LqPlyI6u+yUB93pB6iDJTD9V
MjldGI8kafn7yR076U7OGGq7R5Dxbqck82Gq4LRURTyriwdOTVR+MLdzgXUIl17aXc3YUa9+6mMT
lManNI79adY2Va3it7k4ctAJ49gwUwf/ddGMzWiUpcApao6A5363RfrQ54nCSFUipDMHyGLH0lD8
OUai/p5r7qGLIkWeZkUEQF9AjIz/YUb242l0sjPW1DNbK6vmKHIwKH5xK67QYcXIzgQsfz8RgIKD
aWhZ3RzNDGynwz28xm4cvK2tunMvi5sASzlVRYqvYhQdMLmTY0PmT7aRAPlU+MAb8YuWb+Ya1H/G
LhNiQ4pk33mZn7e3luoAagKOXMMGrgn+lSesmF3Tvk6G+kjm6i6Bsp2uePms2PfS8O4CPBD9o8DG
Pl9LWjaGPbVJcxxHkMln5uhHoMjswYzjl9yO/JrnCokr5rEMuxsWclLo9JCBvl0NRLFZBImVZuKG
/j6qou81ASB+WCi6l+FjecyP9ijEZLZdHzvx15Swbe+pEKlWDBC8f5imx2QaelPlRRN5L2oMN9dH
G89d/bO/MdL369fWcn9LVwkkeMCSANHaJVxZYQOCf6z1+piCnc5ig++k/1Q2fxDFGBiDExjudlTR
Qq1r9Vum5BryUZACg1+4KkcMf1qvQn9LjSqwx/113VblLMgTsDiKUGr5+8nxLfumA7JCB6NG69Mw
zu02ztAaNzS0D0qAWSquv5WLwsN07dKtjLlPzLmci0t4VxRADsyP88BQbim2AzqSmH4zQCFAwxBz
4qwCi1NHIfRcjNblleZFXrZwWU2bWjWkuGbUp5+XNseMk7kDSH92bIq2+tTaVnNPHWV673KtPpqu
QS2zNPNfIES1U2lq6PZPjmJIdlpSbcGAsm0NFSrqZaCEcVEHc7gWcP6BXCdtSUvGGuQ/ozhi/muT
kcOU/0WTe9t+0L1dVXy/bm6XKwdnYKPZdoG+ACyF5MO5U3azEyMCnKY46NBzfTNDiAsuJzDNIi/i
optcblXvad11w6w16HOxdvbwXhePmQWsofkvOtya3pVESUdnHNJGtA1tjqXjg9YUtNQ3r5WBvkRQ
66HnGtBd0m0QkwJ4auiGPWZlNPgLt6nP2+rm6xtWA0gVuGYXAYIMDwazyiahi+4I7hy92Tkt5tkD
VwV/t7LtGFNYol5M9iKqkV5IHK2FBtiek2MUDeZzO1bl1nbTRjE/dymFIpWEPk8EOwAMkLvhbDzC
5jZi0RsITO0NOBVabm1u3ZNzEZJjcfVEGwyA9bzZyWs5hvzw7z4vOZZIyycmgOP41nxYbZHfPOOE
9yPGRbylgrtUjKXDblV22Y+CuW9Rz7bTc8yt7c0anAmQDoVDgEzaxq37NrswVxcUgrfWbCUNJA/S
LkhKeG24b2PNN+jW8f/xSsRJ880wuoj1zOWtAQYZw8FI+vkVkuaDPlWNWx6r6WGqktwnE/Ld5u02
ey5GMqhpHOoJeEfl0dyzZNxYugoQ5PJQoEsOYztIsOLBiUzJuR5kMvW5Hbz8iOFf3z30+qBwU5fX
1CJgyUTihCPQk3fcjqKcdFp+tItPGNrKjL/SLrxuVMsnzgMw3BeA1AZy5TKkIV/nFTfqMnf7HHsh
MP4a1FYgkm3j5QpnuLJWZ3Kk45cZUTGBjSY/RrbnN3+nmQpxVCVA2gw3p7zhEwQ0I97JoxUY6a01
WUBJWsh5LMxVBOGwtBt5zMhk9M7wBiQxPJU37mwoTvjFfkOCrS+z4suFcUFDVLpePbrFML5Z3UbE
m5huh1YRlF4s07kI+ezhpZVVTgYRBgpznzwV+MCFOUmfl85cJiIauwM+Hxn33a8owyRAc1/fPEOx
SIGHRSQKjOMLYr3CzksHxBbjW3qv6SCQxXT9jacCApZnKCqb8FQXU3mjPnOekrl/mz73zl0fHaPp
S6eiZ7wcx8VNAReFudJl5PNiPqqC+MhxBxMABLgxBvuh7FkAytqXuRNbB/jGmhbtrMn6VWNUS9dU
F+5l7fZDvo18GXBHFlypc/9VsTnOXFaaQOso/MY2NoQcimkKUMILBuu+SZ766TEVMZh59xEwOcf0
4IjXTuWnL21mWQastv3BjCA/XAqW4AGY9WZI6zgQgHTmSbGhmLerxltjgEVhAw9OMPViueUWUYaZ
BD1hkxnaX/T+oNu3ZjGkzy9n7+TBNw8GeDAafJ4M4xZt9YlQMQGumwzsBehQOtK9Mvq5zTTuusyG
BgMeeEPt1xjjjtKt5WE2YYtW4cbZVQP1G+U8xKVvwtqdSF7eOifKRfOQk2K2zJDr9+38NMQPbvr5
+qm79E0QgXcy1DOBgiMrh2FL1tWJaYYp93sa5PPm+vdXDM3UcaRx2wGEEO/YcxUAWhLFDUJ2FDW2
gh2KB87AfKC46FbWCTjNyG1ChQU0TzpUVqSRJCWVFWrtcJdq/WNKxifG5t11XS4SJwvCPuasXbwt
wI0kh/15m+jC0FsLTWLfOuvOJr8ExmEi7xM3dwVDQ5KuGiRe2R30VxmYU8YxxZSRpBgTc1V5FbHD
Ok2C1vw8MkU+dWV7kMsy4QrwzkQFQ7KwuaXtyKLECXnyeehnv/6rRUtnY79dX7kVPeBvF6RjCyiK
hiXpYZOZ0rrQ7LD3dqYWEIUWqs9LWuSmx5C0xee5/tlG9iWfFaWHNQGgGEeBGmgiQGeVrtiWeWmr
R5EdOm3t/6C5qhKwYsBLxk8HY/pSTJH3Ofeivq26wgnz8dimEfAajI1Hb46lQBxgwITBe4yJfplk
zitn1Knq0Ql1dNJ7dVDEP27eZYroAAalg/sYWJ3nZ30yq9QYB0ZDy9h1ycZSASKv7AJyIFh93Vuo
AWSMqMrUB5IglReWmMVBWXGbbW9VAEjfmBWCE4EQ7Ma5Ak7nsWIEAmhIog2vAlbcfFmdff8iEIxw
URVIJ4S68SB+FrXCP10eZnBmoflkOcfgkyXS+lfewKlwjCgcytRn3vzsjfyZ9n9RFbHNpbmeC1r+
fnIvWa2b9EBnj8Is3tb32rhV0dWuabKAu5sAeyWXiKujSZM+ZgWaTrwqMLJvjnWMe9/guuLiuLQo
pKIgA08MgFtcQPYIDE8bmdXEb7MVVNFDYoU3GxS+j4qbCVYW4EpKC1U0o8l4J+I3JAbz/pCpQMHW
fj+iKiRxkAfBwZYM1h2wSDVJ4zdtqF5tMd7nAJZUxOUKGbLRVsDIiTkI7d4mzNMO+s6jKru9lIDO
dLznXWrjVCMsPjcnr8w8rfIMNxQb9F4LlbUu3v/suY0swennF2M7sVZiplWCpIgbTvl2MMeAlHpA
umdBaBARI4hvf+5BHqIRcKgj3r0A3xRx2rDeTD1ALrs7R3g7hR+/PH3n35f0cby54FUTQZ8ZdDmb
qHvSb7/vzkXI9/VUlMTI/4+0K1uOU1m2X0QE8/AK9CTJkpuWLdsvhG3ZQFEMxQxff1fpxD27KYgm
ep8XvXSokpqycli5EiJUcy81bqmebt8L/v/ilnBaak5EppmL9zSchjqarFS6qNOAlgOwO4ujHR37
8NkJo7stXMSJrmQJUZAhSWk1jJBl1wGiwk6e3H1BUPQP59hAfyR05RXb/4RWZzmlZIQX+ysBPb8c
382NCJvzw1sDlHOF3lOOdPQ7sZrwUj8UurObtH53eztWbshMAL+gVzekAqiirsI6vCgkPUSt9YCe
MUbmV6pvqs0x1Oz9bXkrJ3gmT7jwpjRQaqaYEDXk9zhtj0mcHUdK/9wWs6JX0DLbRPpZR3sv8CTN
p9UOLK+SDNMi9Az2DXMjdLs6PPqQwK/BSV4QRJNMT4AVKEN0Tvieo/g+vzvth30HuAjMS2hWCqtK
sDr7RKmZaefhpeoAlNoz9W6rFsuDRpvIY4B2ZxH6SvR2bM3aMS5a5XeKR6l/e/3XthmeEg84g+t+
EefsCuAOotLULzTKn1OdPqlae4iYc2/Sn7tkV2LECx5XRd/CPQTPji//lreKEvkpEXTVbHghyGmA
ZBwMh45+yUHJyJLUmyziRQYeqi0CwdX1AmMAtJWNBKmY7GvAFkUKQgzUJE6/5NT5VKMwqCHkcHtb
1s4tcn1wuuHJApUhKPeubFoLXNfmRekary72PbX+zcY7iHDxxAyHh80vHngrkhL0SjhY04SmPAxc
ortxS4msTuNKiDANXc6o3ncQAj5mpGbOWXJv/o2fqysBgldZktxOowgC2jFDNQVx/4WhMBMgWG9y
XaB4gy8TmMR855Pl3O/P6DhH4KXm2WlEbQU9KxeU6HFoaRetmE59Iu2mcsPzXjmyMwnCTqt614a8
gdIllN7GelfR4/1HCcpVg5YCTZ8CGJFwlApaqnKTmJcoHE4SmgkUA3PVbn/3lUC3BR1FFMAxgmFA
OEtqnXBO79C8lPGT/oJec/cPjwgoWjqAkQvZBiH5lpl1OHRqbl568tV+kbS3fzE8IISI43DwsPhO
xIVS5H2Lc4RwsfYjGX/dHn5FAVoKoJ3o2A3XcoHxjDQno1MpSRfzh2l0nkJNrzRGr3C20urLolmA
xFQFzzWn4Ad+S1inQrHoNBmtdJGTaSf3uzx/lNlzMhwSJfUszZcRELeLjedj5Qh/sKYjSO2ggYgl
CJ3USpZYOjmXPnpjprHTy/JIo7sdQQDGYLv9vxDhKY80Ga3XuJDceCn29G5oLLiCsXBARHJO9sX5
HTVZiiew7V6sFL3w2upTGsu7uss+gdB1w2XmV0F4DoF9AJQHEBsLZdrCVUn7Kp2SNnQuE+rlLeeX
aQYhPWlfibIFiF/ZGH6cwaykGMjOiakS2UyaCo8LDPduPFTwo5QKZWy1erh9vJfvCEJvCrpbA5kC
5KAYVRokw5iKLmtec+09Oxjl7/uH571BoX7RRhus1HMF1qJrzTDkdv3qDJ/t2FOK/3F8QUGG5VRo
VY3xI9uzvtzdmtUx0cgF/Q/598O3EfR770zDNIRO9GWUT5Wxr+9+YsGJj6WHe86BouLaO1kIxJGV
VK/d0TKznVNtESItN/fDfIYVrSuIeoqpdkkdQ4SjM/YKBLwT7+Tw7ojefHzB9mzkyAx1gzJQ6qSf
MjfJ2YaA5SXAyoPwAOE0RJ9VMX1mp0o02XlTvhZO+bNpR8/pOJZf/3H7lC51PBQuVyDIwSLFIaJO
Y6D85byj9Wvdf091zRuB0Q2R0M/YVkJouSMfqt20wN7mAKHFf7/yNZ2qinujbJrXuDswx2VbjIVb
4/MFvRo/qTsp0RqMr0X+YLnJ++2F2hpeuBCDYaOZYl83rxJytMYPdNm6O5oAVBm4YvgbCNifCJMz
+7pkoS03rxmIvauTgs7xd88AVL7wi3GicCPEXEaRd3oyjTV9Jdm3Zpff3TcVFgJuG1KlqDHgbXXn
6z+Z9mhmZUleW9uv0Q1hQ1uv3IfZ8ML6J5EE+QWG96nxg53y9vvdqzMbX3jeaFZrodRjfBVELT9L
O97fHn/t+w0HhoDJm1YhODxfnnFU1GmSUvJK450+HpRwN6gb8cFlNAeYMgWniKNf4ecJL0LrZHY0
yYQAUvZqJ4XXVLHXEPAQ2xZAOrnbbxW+rtwJ4DoBg4aWQscW0W/Vu4JWkx2TV7mX3Tw+Vd3r7UVb
CnBABoPMLlwJJA9FVGdfh6gelQwUoKbn0NWbu52Y+fBc/JXKGJOUIBCD4Scy7I1hdAulQSsVc2Pr
t2Yh3Azc+LqA45+/MrcgPpoD3V4kfvLnhtl8FsLNmMA3CEcDw1N9dA39q7Qb22/A4t6tPhDlRAYc
vgysZeQq54sFbB4oJhI6vFZF6Vo0cauNp2hlmXgODiWWiNgtcUAFRRfAVh3aV9PT2zNV77bEeYcZ
pCjReRYWv+gT1xK6wXeZ3L8qyVOROV4c5ffvMzf2gaiQecNC0W5FtqEax9oZX5PkITrEzt1RO27s
/zO8YFDGZIjiqMPwqvnWZq/m7vYxWioo2GEgwEANBZrewSKe729VjkwyzEJ+Bbm89FDISuYiFGUD
JdRUmzyc4l4jyYqexPD4TAPKcNH1R6fwizKmTa9MOX2myvH2VMQb8TE6zDs08EZUDdbNfCqmMvYT
Kdn0amej/QJi+TJQJFofTCajyTJNQ+bdFricDqZigweF578BqxHWrrWtCXUUSR/E3wp7F7ENT3U5
n/nwwtsRA9lOSIXhtRGtnppvqo6C4H28lZzZmoWwbKkcV0pkQEyne6XtTs7GCdsan/9+pW7hcERO
nWD83EGaenys6YZXIR5hWJaA1uLuASWM6jYxK6qE8H67oe8Chb0qjm/LuOTnu3f6WoQYqYi0WEor
hB8DRXUr5sUbVs7KEvGuDiiHcfg1FI1A4mgtS7WsC1r5YOdPzlZKdG184AyQVOCJfKAu51vQSpVS
NEncBYhAgsmNuPcvDxAUHzV4Gm6DIpggKqiObA0k/gEv+ktQq5v9vr3+3Ay7fuywxUi7wFnHw68D
ICWc0Sbp6sQAvCEwypMUokrTDe0T3rpUer0taGWlUOXHeeJgzfJ+QvOVAnCX4kaHTZCYbhj5yobp
sTU8//3qLqSWja5nJYbv6ZvU/9DvJS34WKerz+dX5Xr8Menyvsf4svxdqQIS3F6dFY0E+AFipohQ
8+piwVqWTKO2xzRvAxCr/GBlvbd6yZVaa48eARt2x8qlnokSnr1MyzQE+7M2SNhe6d4p3RVttCFj
azrCsS2MrjDNAdNRYj8kvkR3DnOlZONyi/b5x578s2ii7kAXjaRCIXsbDFXvJoXkglXHnYzaI8lf
hZ2aZGtaa5cFhh7fKFQdLCrvRrNEM8WoIkEZWeEPxR7QsDEuU/0U03B8HAgbH6jS0y16hAXWGRPl
dBYAzf2HIU5YTqkkwEeUFgmqKtVf0HXcDPGa5BaILXr0XbGcv30Tt/uQmuypxNLHbi41Y+0Ottnv
papFn7uQTDkajdTZvjKsaOOdWG43zizAyRYvSURJCf/9+nJ0WpI0DOvisGM97Jruk2kQvyq2uugs
NxxyEJVFSQnXIqL7UjWTbaQ1IYHZPJEhPuVS6fegtkzAk5AFwOZuHONVeSiARako8qKoJZ7Pq+5Q
wTloCQlYFrvAsj9Y6Zs6fJbMXVie1D7eELfUYdhkFf4f9DFiSOL0yJhmxjDF2GayD115q8Xw8uJD
u6AZKKJfSP8gMjKfTaTIXTZ0lARoPOLn9mOdn6ctp2DtJDh4ZmWkw+EdiE5NXZd6FSNbFpRW45Xg
5Qu7Vyg3L00l/7bG/IByCi8XfCQZCQ4IQp2DYCM6lGWUxFkasKZkBwv1w4lrNor5UOa9thtV8PY2
tg6iSza0R2ajRJsqSrRH853vwNfKfzo6oU2ZVEqfcoSJXEKdFMjdjP25/Z3LVQce+Ooz1fmqKygV
CxnKlIJ6jJ9bPf8joUmK2lmn22KWZ4f33YKlAN4y9MyzBTGENIMzqniZ1LOl7O7uUQYNZKHHDy+b
BqDJEZ2ZKWkMc6jUKmj2UvjqlMH9X49MOvBlqCVZJuxjVcmYXrMqoJ1nUN/ovfvHRxYdViwMNfja
wkXO+s6SWZfWgZ48kmOb/YvFvx5eeFJDUhuFVmP40Xg1sje2EYda2VvOwMNzRQCvLKpkxyyRmkSS
66DSfJvsImsjNL4xvpi4Y7WUJ3GI8fvU10O337BhV27A9edbwkXNm6QsetD7BHpdn2iL/pVO442T
dby9x0vVo8BDgeIBSBRgiY+c6NUjRFg1NoVsVEFuHKfEcKcqSIzKc8iv23I+IouC4kEBi6mDAMZE
VamY48610GSR0uQBvkbz7MbWPCU3U88pqLqPpcTxSlB07Sg012Ps5JVv0qGDbgKP8TsqH6qLFQ/f
tXDM/k5jQl7Qf6R/LVicHJQusl8YsYZ9TWDFyNGQqe5QadaWQbGyI8igcRYEHlsBqmCuk3op0+XI
zmnQtf1JR2/4I6PJ5Feh9u32Wq0JQp0ssvUAXWmLB1vPisxykpoGdZl3n1GDIT9a6AxwnpRyq6Zk
Zfux68C+6kAJL8k4NHugSVZKeZAOxzY9ReVTl5zHciNysHJVOBCHP6AIo6Il63zlkEFCx9PMyoMy
eVLsfbpV6L22YNfjC5qEoZWmaRcYn7Cz6nxi5NlON67j1hQEY1Jj7YCKZYiQlcP4Ylb+7S1f2sio
IIKrym0mA6kXwcpwslaNG1MbgkR3Vf07ss0wZKL41/R+W85yGrxSSebtfTWNR7TnO9FMSWYZoPkJ
CnJMdmm1oU1WhgfOjvcbB7AWiUNhI2qVJXat11MwtH/jY3VvhQf6lHCTBQ8pcPM4S8I5GjqjS+XI
6YIa/Sq0t/xuLO1/BIDbCbBgxAQX9kAHiknToH3Q1++q9U7vflBRFYHIL4ISsJUQRp2vfjVOyAVL
IwJ0UeilB/Qg2BCwvAgQwN0sgPiQR9KEU9pbaQQ4MBsCIzXcqAps+RJm95ZdY5F0UA0C2QXYP95V
AbFCUVNHLJYYQYOeqNB/zUYEfqmT0BARBEEIyYLaBknI+SpNLY1Rq5WZgfFUy1/tku5Sp9gZytvt
q7CA+/B5IGiA24Al4xaOICfUwyZmiRVUcaD8Buu2pO+rv934DuamY1RseHsrVwPSOC0UojhLnEef
xwicj5DWxuCXDYr8X2wLJgOsBJK3eGTFoNcUOXYhD3kTUMV0PznsXr5lLBfGR6aNe5EciDVfrg59
Yqo4bpoAOHRP3aGJ1cbh5cphbiHwxC0Ola2ClQCI5rkAcEJZCUrJm8CMeyBdX5rkpS4e7S/S1zKd
drc3f2U3ZrKEM5ZnUuy0IWRJBQKoiSexe3G7fLnACQJnzuFhCFU4Xfog6eZYT01gyM9trR3ttHMH
SwHpzFYXp7W5IGECViOg2nkJqrBuFc3gwlSIpv5szENkHe5fKrhHUFwO6t6QnJkPHyFIIkUk5VEp
t7V2Zn23nQ4g19X4wlYUSgzMXUjaIJ8eJeJRawP9uHasYN6iygqewDKYXZYaWoV1aRcQ/U8xfq/j
97L6ReUf2fDXULYaRC2IMvm2oxoCEAcYJGBO4hr6yp42OqmfEEVoA2dw3FzfyeRYn0dwfzbym0k9
h55y+lD+YswrR68PfZJdUFoN/w0Vtrf3bVE4Ln6KcC6KwnFaVdLaYLRKdEh/7qQfY/KDSM8p5f05
jCaY4hc1eb0tduUJwgUGswhQvzArRRpZEOhrVZbGUEPf6h9AwACnclvA2n6CQpKXViAIj5jWfIWH
UtYkHdSEgWU1O5YcK6c6dVPlqfoxc5J9YX+/LW91QgYvIwBPBy8ZmsuTbZbQWnHqIDSMl0oK/aEc
v3R3s6Xw3YJ7gWgEYlhcC87F9APJmVrC/QLxg1QepC0wNv9/Ubui7BaWGSxMBDsE00CfwCYhRWEV
yNVTHZt+P35u7SezfGlYs79/xQCcdEyev+WI0PlU8lIP20hV4djHTNtNeqG68dgz9AS1tohp+WYL
swKJJK8hR6gFBqcgygiNwkyGvg168Ht9y9Oh3inxWxH2mq+yaIvCfWUNORBRRXIVWBMYDfOJmQDm
WBlI1wKJAeKagMP9wVaP8QSCv7s9JqwdjsNHYQ+eQ8GQjokV693Eg/TRjjaN19mGe3uTVl4N+wPi
gLgmPA+RgqNWwiSLR6sJwiLEw+TH1VZhGj9R4t4A4YVzgAO97N7uEEqGQsr7oImyPVgKXYsMz3JH
jt3ovKRW8cnUGHPlSL7/+MGVRYN1OCGoPpCFm6TK0YhWJFMXDKHmWu03tFr2olG5f/24D4LQIXD1
vAZrfhaqoQk7rURsL/mq/Jp+3rs5iNaj9BhqFHV9C0g9r1S1S+Sng65LH2EUPSKQtfEsLtXaXITw
rLdFbYc1FCa4MHtvKuwjepJ/QtuoDbiIytXj/BRADrwF3Br4mwsIbMsGfdRonQQ0rAv0Ohs6EOCH
umdN7bPlFCdd+Rax2q/VaGdXZvTEwnT8GSUk/2Wjq8TeSc3eHUCzcqhMPQI1hNK5RZHrfpvb0d6h
+hZCbvm8gEMV28lR5oj8iw94pNJeH6coCRKSHSK98mzlkE/jqbOHkwmzF8jU23u9kqeCRGhJzrbH
A3HCSWo7Rh0QlJIgpbLi6UrqFuqT6zel4xO57HcWjXpXlRzNJ7YJdFik/a6YPuANT7td3yTtxgO7
YjjggzgxmAUQJUrHhadiqhny0SgzCwj5MlIk6+QdSx+L8MHuP8WN5lJF3jXVL8fcSrIu9Suqr6Es
PpgzzUU9eTyp/cSsNA0M0PNO5fAG4tHGjXu7ctNGO+da7W+s/cpuI/SF4Bd6sa2Ya6palhn6RpMA
rQXdsX6cytSLnWMXG74+vLX2Xpc+oV+Wr6kPFATcufLNcUC1avhIXyajp2bfbn/QUivzSgO0dIZ/
heo1MUqaZqDpmMIuRb/lfR0doy0nceXWz8YX3hUGfkpHTts0aNg5rXO3bpmbbvLSbs1COEBlajgp
ivbTIEqMXcl+KpvE7xvz0AWjbMhGMzLGOg1G26uK06AerC1A4+okwJTHTT48+mJZU6TBW8uqMQ26
d2LvHWXD7VmdwdXwgv6tYWw6FAxLAXzCDqhYUORt0fcsOL7BQ8qT7sgw40hBqwn70BsmjUxJT4Nk
fOid0m2MfdY94a+lH/Ms9dPcs9qzPn0bwi3yv5WrDLIUXkkKpQ//TlBquaEORmWXaaA6T0a6T6bM
s2AqyS+o5th471dF8SeYuwOIZQuidLVDMkBn2KjSj0K/Td0wPKahW3Z3Z3w08ML9I4gbo1e+Xasa
LNdLCNKVs11+qk/3330TDzuCswiuWWJCaeirjqkN/bj7bbrvNw7c6jKZGrYDRNFwAPjvV19f9Q3q
ZY0qDSTNQ89q6Vn7iS52+VZXvrVzDd8PQU7lI5ktnDkz0VlJdTwe4+BbDnK2Lqr5by/U6kz+EbHI
WRVKpnamSYIo32G3C/VsJ14X7uimCct3VDBewIH+38l8vJRXa0bCMexj0wFEQ3EbsqfdfkTDznu7
gfJrei1FUAVVWTM772wSNInb926xlbhanQXcJDgUAPUBaDDf+VS2e0k24zQIJ09DBGpw8+xkFMHt
XVndeMCwEGYBLHsBlADvcoH8ooFdQR9mM/pqDSfQod2WsaaTweXGCc8BYYCo+UxgG7XaaJR5gHZT
SrLvtrChayt1PT7//Wq/8wq8VZNS58HkfDHAjpogaBcBkZ860pbVx31F4Wg5HyFCxKUAAhJxJWWW
hYllR0VAaFy7Vq9/p7GN3iKqJ5fA6LfF0QQ2K9XiQ142bsN0t9bIrrbuLSHD4UPpIToeQ+UgpiKG
UxKqp7ZJkNhSw11l7W2yYU2uHAsHFg0MGli2cMuEJU3ToWXMyLJApeVzGYa/U6c5ZUOy4c6snAxe
sWTBk+UZU9E1V7MauGFSQ0z8+6exlb3eGp3/fnUukqmqUIdYZUGsfk6tYAv0vjW8cKy1AVCFCmGz
wJnenJ1Jv9y+NWtbcA00E76+R++raGxqEhgtTI1XyXi9t06TH6JrCcIEJhQqqTXjEvRdpu/6t3sn
wMnpkKXhVaAcTTNf/k6vHJiUUC1qWh3U/EurKiC7/3tbyHIT5kKE93E0qwbtRfGqAIPpUe1VL7ZC
Bst9mEsQjO9wCKVaHyCBdj0a2b04jmcW5d33bS5EUPZmXedmHuH9Rc/6uDxNxaO8xcW7Og+kR2VO
5I0sqZDaUMZoAncEtsOS9tOkuD3q4h31bk8I87gSIjyKQ+SUiPhBSE/ekvi9CjcCE+uTgI3KgYPa
gn1mIrrB5AHrJKmpV2UMlf1IBTVbb++KM83n8V85ItwWNmMLznCYEM030rp66ufsMDR7e99bXv2G
tqnqFt52JbE5Fynsj6F2U4KqZxIkee2SMQbE/tRlTxJxPGSHCmVPwSKbNpfb94dfwvmDNpcqbJg2
9FPTD5DacVIwvxyPFnX1+5NdAEmgrBBMbeh6tmixM1aNFTWFhOXswYYfPivx79vTWFMDaLHnwNDn
4DExeC3pVdHGiURhJseuEn4OY/9fCDAQc+V0scDECLszhT1aFhGWBVL5EDqSb+ft4baEpX2sQ0fi
OVTAm4GIkiBhsEZ1QqNhGrSNT3Xq2eSpbB4mknhOcv9keHzS5uEr5DtFLECWAbdtln0UREqx0+JH
azI3JrOyHzMJwmScaBppI0FC8Vxpu9La316rleERyeeNQXS8MIswuEQYGctOjoO8PhVemd5tsOo2
oriIoaHsHHk/4WHM9SlR5JiWAet/UnDZ/br99StKbDa88DCis2UZ1yWGTxMvxPUmZu+b9/YkQw4b
JJigIoJhzwnmhIcRQdIutOuuuMi6X+Slj/4NvkGOjXq3CTeXIzyP+pCWmdRCjlVd+hIP5PvtxVpu
NYIRSBE5CEgDVyJm2Bwzo4BZpcml+W2aj8jM3x5+qf8QWePYC1wGzlUhHNSWWL3coSoI0Cr7uymP
e/JZiqsDkhzfbwtabjoEwfcBqydOLPpTz62hiKX2mGRtGNTS57zdR9Pe3DLaV5YKPZJgtwMCBX0r
zkUtNGcokfa/RMOu/FVsVRJuDS88FXqus0J1MLzE3uxfZbMBtVnqPyRIALJBnpM3yBFh13lV52ql
1vSCllWadomzbw69mIkf3q88wNkCr4ZD3nA3dGEeBhDMVm802aWUMtcwJdeydrf3emWlwNiEGhE8
GIjJG8IF73QtMVvdzi8v4K92B7R5+t/GF+526XS6RMswv+jTTu+Peb+xFVvfL9xpILx7hN/x/epw
TIe9vbE8K1cB2Ww8OxqKqdGdVDB2mcJkvKQFvRD7J5Mq1yAAFCdbXRNWJnEtRQzM1fmQV5lS0ovk
uMVv8+3uLZiNLuiNVK/tIjNzegFjxTTsav3uJwi0XKBK4lx4CMCI4NuO9dhfJ6EX9CllxB+3GFVW
9+BqfGGLNSVsUmrE9GKhn1oHh8DLtoLJWyKEbR4mCWku5JMvqr53Yj+xD8pWp7MV7X29SiLKg3R0
KCwADy+pbXXvIxqBBzpDYwyjLsMdTKzpeHvX+arMrWXe9hIEK6iHQ28K0cwcQCghTSieuRjDgN7K
xI+GQ2H8qY3UzbVv1XQviStgHyDxB0YMwmA2i49GqoYZQTd1eqmkn0ndb7NYLC/JXAD//SpE0rYx
1dSS4ZhVZ5OdWL+/vWBb4/MzcjW+YQxRMQ646uF0RMfQTZjb8ozNv1/QtEVE2NQ6WKAo80vN75xn
em+TduwBdDi3EQwNtrkqKNs8NHptRIVBgCAsAFhFdrcyx/iI8SJzjfIB2JvzJbLiqMiiLDIDtXou
j+ZWXfvyWZ0NL9r6U1lWep5KRlBU5bOtS38cizyAMspHSONgd8S/veHLGwkfDDwcYGGHnw/9Pp8N
ZbQdlDYcA+rHv8p43+Xe6GzIWDlUqEbhNR3I88HdEx7wDOTMTm10cpCWn4dhp23Bk7bGF0w1hrbz
KpUwfqwFZfNZ1TZ2nK/BXIs4cIQ5vQTqv2CncfnXl4Jwl4yaXZAXZ02OqtOQVM+g1P2DirG/bKge
Wr2JH5z4cufWoDIFXIzAQeGogYVF2JpY6aRxitU2kBviFrprVLErW1+j7v1fyAEWDtEZ3u9QnF6l
tYNkyyiITlAIXXd+xvxSL93zbSmLm49ZgEZZ5cYuyEpFHy0cWotlpGiDND8ghRhbvlbeq7wggten
c/YgDq0Q3khU6rWxApbrAG2pJy9p/TF2xo2zsDhrXAZC+eCXQUMBVN/OzwLpbIrOUjqAl+Eha45f
by/SyuioMEQfUA5IWrJN2zU4taQxGwMUa3f7iO3+p+E14eOlrutqOmH43n5SDi251wxFJebV14tQ
f5KHmll1GL6R9tHO0O/fXgyPFB6YuHn9i/D1lJbAkpvqGHRPSnHsotPtxVk5oLPhBQuRqmbYhRaG
RwcB2/6kk0/JvRxaQCrDtQetD+B6qAsSO0WYUoKiuoLJQVKHbvYwOlto5JU5QABwTrjNuAgiULMp
BrXsx1hGnWHoRpLmDhnzun4rVrFyTNFmEo8F4H86pySdXwLDQQAB91kOMtMvB9/eKoJYm8b1+Fz+
lcIdOtkp4wHj1/JLlnzOi/2UbFiGH+wnM6WOvUA+mO8DUlmLWjBQcNsoLNWmII3a6STJZblXa5X6
Yd1FMXRtfY5r+6Db7Te8Lf07UycCY6KXWeqmqaoEiZTknq6nir4D+2eMSm87dZ26JicSR9QDZjF/
jus4eYfX6gxuqsu9tFfBtem3Vm8+2JPV7btYzQ+I7aFdxVjQHyhipi9J3pcDkLxT82wNTu0qkhV5
qd0bQaqpdfOQGaXvWMxvtJEZnin3duZb+Vjvw1oed2SMpDN8ZW3fUiU+oIk59Uu5j2NXAxRlj97F
0S91iPtzOBg/pLobXAPAN5fIXTvtytoCyFaNPFkZ6HFyqom4mkqUJ9QVSm5TTU3pVZJuvcVFTHd6
nMSPVUoar4ppfS6LcXqPdK17RL95gF6yqfXsRIk9W6rlfQUOUA8YSHbJbBJ5FS1q186Ubg+C/dpt
UFrxW+4tUIoUph4MWjn1LuiJQm8cC/MFzTCU36ltD8Qr6cjO0P1yBNiD0RmuFIbO554MZM+s6Fej
h/YWwHZ5GPHo4+YiKocDD2difhiriepN2SV6oOngrkDfwGQXmr9v657lhZrLEA9837KqAqgjUBLf
eY7Z3ZoTw/MgE4IcoHcVa2ptrdSKYrC0wBykh9orgDP8F98PDBQvOkYvM1GxSXpR5U2ErYtgONhq
0JKNGZhY5PltxQyuBPDfrzRCh0KfSBkMPZiMP2AdcisSuSxFvcdWKGhVEGKXKNeFu7hAVHU62jHQ
kOlBal/64aCF6Pr9zVa3eh+tHSp06AWEg6vRRSLd7Kja9/B/UaFWu3H1QAD4JNWX27uycCU4DQzv
V4JiOJhdIjqMpei6UVWDFkyD5k9W5hbDM9NPSvuFpH9ui1o7wIDwAdwJPCVwDsLbXBdy38htrwQa
ex2kz93h9vAfyRRx/9FlB5Yd4vtwWASnjqpDoihhpwQtHVxn/Juy/oAckhenD479rtYPhD31cuRJ
tbUry8eh+YJSBZeZ1W7KAyV/7pvnnP3WJjQs3jB61nbyny8D//v8ZE51a2uRg5kn5DOb3BEIvG7D
dF5bXF7QiCJNPLdgqpqLoOZAMtJXKqqij/L4OH2+vbgfPp64uDAXcMFME3WBIpWMLLeyiicNZ16T
Pauw3Vyl3gBaNXKktPbUkfpM+mTZYKGL/K7f09LeK8mfEGwCUfGjyI9qdZS2zLHlpFH/CjZtcKjy
3uhiKMUyJ9us4YydZVJ5brrZ3n150efjCyq3VLqE1ATjj+xvr1k7XW12Iz3ZTXe3xzAXJO4eCzW9
7CFIw9MEXuc0mdzbG7g6FawT4GCAbyyogGKe349QL3fW9eIziJ4uTVmeetb8qIYt3MOaKF5uBu0I
sqMFMWgL5ytM2sIEG03/bDbRoa6QwK0d6qlq9OX2tJY3S+UUxv+VJYQNqiJqHEohq5XeNNxmdEZl
W+n0tVOGiC1gc+gtw1kk51crdfpeD5PQODML7RKbxt1qrLY2CVBtI4uOC4TMm2A95DFBXwW8N+dY
H1wZWr4M+x0uz+2lWp0GkIe8hxCMWhH+JUnDOKVgtz07oAGWXQnNUm4LWJ0Gf0bQ4Qe9LcSolEn0
OjSaCdNoKXoOyH5K6tdWGjbuyhLHgY41iH/9V47ghFlqZwMeKBvnxA69jMOZM2WnsUuLCkS667rW
G+XCrbNvmv319gxXlpDXr+K4IXaAaiNhoxyFxKh6MeUzi+A5uY6yvz3+ygrOxhf0TRw1g8kGjC+1
nub4euolb7clrNzNmQT+BVc2kpWkThI1kNBXe8X+ngBU+ZtsAerXlkkDYyVeC4CSEGSZC+lCsMba
bS+fLeuFxi93V5UhXquhPB0JV9S2wlqdDy9FJotbrZPPjoY+TN2OhLZLtvJZi6yAIEQIrIV9KTVy
iDkkUw4H4hcdC88yPytsT5JjzTa2ZW3jr6YkXp2qsjpFLgZsS8JerNz8affswa7i3e3dX4r5IBrj
peOQtngEUGMTMTkNJ8Cbd0l/ijSXZRvI/FURyKfgpQG1si2m9mMjj3WFTRMQTwd4iV16TNoNPbM8
w8icoIiNN9JB6FM0WSPU35daakyAOJqeUu1T6dlQz/lwb9c1Hom5lsO/4+quVDjGU5qaU6CAAul9
2mpzv7wlvOeWBnI18J0B6izckqQgYB2UKhBQMG+iPmqabm/21vjC08gGu0GEpLaCNNsZBoiYqL6l
iVd2AuYg0uKcFpUjEOcrNDSxGqcmCYNBmaKfdRqG58y2flLUur9lHVp4plqhgmMDYFE3a6Vpzytp
XYeoj2GcnzpV9jom/akMtH8c7dfb0+c29dxgnWkJkYJ5rMDu14+4wFP3qIWHpA7k5JPqxEAXboW6
VkUBCYdiZCCwwFc+X4ZJlZRIa1L5bKZ/x+xtUjO/H7pDEgV5STdiUsslx7RMYCVRPIBaXvEVRzlc
DSK+XD6jLt/P5Z8hN8FhXSk/by/fuhxY1sBUoArQEZSslYEpSjYb+Uyjg2IlXkF2sX7RyPttMUt1
wafzjxhBzY76qLZqU8vnNoq9TEpqNzckt1eijemsyeFQPJPTcgMBxi/L1V3GK0XMiCXK2bKPkeqX
k+tsnLctCcJdMFBJqyCWp5wbCxjc/FiHAF5uzIJ/pXimr2chaCS0gJ/ybIKMVHet0c+2CEBW5wC1
hwQJop0LDz0aEVFVQqqcJ/0nujTCYne6jfO7OgUQGXKdhziTmH/Jor5wujhXziXt3O5oI7J3+0Rt
CRBOlJrLqZE1tfJ/pF3Xktw4sv0iRhD0fKUp066aMi2pXxgaGZIAHQj6r7+HPburKhSjGK27G6N5
UAyzACSARObJc6LB/NLtWrFBiXTdRY3AAE0v/x3A29+feZKRWw3XOo51FuU9R/247XDP6fbw1eb9
wXLQkzqX+3hsvxSdHVAFQrOGHaogFaktFjIDnUWshNoAHYMUor2tyIKc1RuQ6tVJQDpgIcvAHMv1
Z9DdZ41ZuyTq09BJArC//sUk//m+HK8kUMCcYmaRKCN7mh351om6+vuBkQFpLVLvV4qqqErkSR9r
+P3WZ6f99Pn2r1872wwHFxf+h0hIvras2c2npky0JYA8zqPrT9a+G9JwGPrgtqW1KBItzW9sPejh
llNeWidMPREqTuuJHm23CElpHifD8QeidN40oiHX2aJ0Xx3dmU3pNjILR2QTg00UyDzFPc7lvaZz
z25+3R7b6mFxZkeKL2hsFVPOZzWayhdwIpjma5L8RdYC5FB/5k96cPVEtHA02ED26bEbpseOoChW
o+YSb+Gn3wpSV4frma3FJ882dsE6O576SY3UMQsWdT72YPMws6AbMNXhDJGTBGSDZfO1Gl9qFW+A
j7fnc23doAiJ+AFpGGQvpRu3VctZB0sL5tNEsHQCVz4UbPst2aQ1j4RgC4IVFPHxL8mKUQkTVSmM
ckgfGT017aPSfxLpJxCEhKrYeNZccxzjsDy3Jh3GlOvxOA6whi7COxMCEhkIR0aD+4hhQqLWR272
hyqrA6dpfNWZX8cxD1qeHFSdBF0xf0sax2853zger/syLn+XfIhPddKm+rLWNqs81/2lx0dmI8vX
eWp+SJnrqYSG8Vbf7+oK/5l7OU5MHS3LYo6dqRlTUKfGizUoQZ2JMKFb4oxbpqTN2QIQa+UMG6ed
duXwXA9BxQ/6Vuvk6mV4tr4yieVQTjOHio4axVC9o2TcxVbu1UX1QJrYmxJ0uCbgzs6mD2aZ79q8
fBajdTdxMCrQYkeT5tCgFYKmLNCT3KN0bHxeJIfb+2otXwTNbzxHwdCMJnyZ0XPIaldQd3H5/K6q
oC+o7Ihx7JqHqUHXdRE/pByxZ8m9ESXQ27bX7rFz08vL4exMcViXWXB/NWpEyO6oEt7+/OpmBlnV
W1YeqBnpqLdQr1XwHMCRlf92EaQXRedlFBX99lUfv6fpFjZkxd4i9wTaUjwKgE1YvO5sOIz1rlBc
iqRIHLJqp/6ux/2k70zyKdkCGS4ng3Qa4zG1cPbpIBYDf9WlqTRnqmulBWbOmn43zuxRcJyUTvbB
iVV0avVFAKjmblSm3e0pXbnVYBfDwwmBOq6sE4kOmrSJi1SN+mRv0cBMfX1L3XvFKS5MSHsTidPe
7AwMTRlKn/AvQNa93+0uLEjXZqb2jc0KrJMNlhqwjICnp/9/mpBuy7xUhkGbYCJmH4W4y96NkoX+
5KLbA6/GBrJlnJCWJEle0BxvaqoF/RwCExO8f6XB7AUA6NKsfFWPbnsz7Zirz1HJjVc25AHQgb/K
TYTemkM5BM91VCkgTyPnjGmT0rZg9hwp7p1r7bmSeTOa/m6PZeW4BxvvHyPSaiglTmEURefIsWtP
qSCXAQVo8sCyjQNnazDL358dAHk5lNRlBgZjhKnw3QI9jBsmVpIpi0QJat5ASC9170sTIwowVWu4
c5SQ4zTeIeTqXwbz3VlKsBcDrok6xQLYuMpSNq2V2r06RxPZN82+KfeA9txekrV4EvTIINq2AWUE
K6g0V1TVBa6jaYqoph1iNfEy1p06oHV6aod9Bbw50faF6H63uri3qeH3TeG3+taSrZw2+BnAKSAv
BTZiGZqiur3iGFyfIsunOfONufJvD3TF9y4MSL6XEqMH5NieIgMY5DysjX9ErnpF814ePrg3sINo
LUHDJqAX0nTGIql7VOLAvQ4OPs9lG6fBWpQAtma8OQ00IS8trZd+h0JyC5I5ZUIo04P6lB64XviV
fc90ZYdWV28iT1ace435rNo/3j+D6HEFKgYADNyrkst3scaQtFD1SFi71vlh1yny8jt9o4S/srFQ
NUN9EdImKJnKrDM9kIszZ0SPaP5QtE3QTBkISH6XleujavoXI1pos6BdZiHLI8X9Gnhw9anTjcgZ
TnP83epOOQE6jG5BZNZ8DyhP4H6AKlnJEzSakeb5CDtUhIZ5JypP7zw0c2z4+NomOrMjg2LFpOV2
jwaqaHCe7Ix73btJ7eHd5wakSA7FJuCjdBhQ2R06bPMtCP81AdViAKR2C2rYAJZIikSzIQWhW6Ua
UaXl6l6YXePVpMs8VLyLBz1BniieBd9zq/quiYF4eDrWvgCWwHPTfquCs+xVKbjDNoY+PRhCkBUx
pOCuMGO9SpXBjKr2gUO8oXwg7cYTb90E7tylaI/WbulU6to2AeqgNiNL1N9zI3lw3AoEtWZ429FX
HQNY2v+akU6lgSXp3KowkxngO3WGYPyLfCbm6o+FZQucXblF5rSZZVVmlEPHNxy1j7cHsBLSg3Jv
4QZDYfv6cZSROc3KmhiR1QZmfG9kCFJ2lN1DK3ETTrO6Jme2JB+cxIirApdUVHaal2u+UwPnupUy
Wl2RMyOSb3VdM1HxZqT1f6nvR2djG6HTwwS7GYJTOXCwKIrbfZbiwMFa65XyoNnT8faKrJ5pZyak
AdiDppYKz7BT08q5R2+t8C0FVMQCamFebZTj7v32bKT8LUCccfup0u0DvJawOrWEvdYIILDm6Ubn
Q8ovEO/H/mPCCDTWlsI9hAukQ86e6lFx69qIFH6o6eFwexxrC4+rDTcB3j5giJa2ItOtvChIgiM0
95TvxRZ9yJrznn9e2odl1VlTtixLb4Qmg5b2g2NswARX3rwIFv+MQNofTlLEEPDCCJJyD7x8VaJC
cCiVEI3ZlTduidFtDUjyM+g6FAkUzoxIrx1kwJ8GQgDs299elOUj8kkP/RHdXsqV6ISRAgHQUBlt
qVMjytjHXoH8J1qDE/MfTX+pnWeGY+C2ubW9g5o6ELN4wS8iD5eHJfr9GxekXQaQJxog+C9WrwTZ
QCEkGN42tHzoelx/DEmTF4PfO+caDE3oxbsTdDx1KZjJWJq/FMhmBA7Xt2KdVf8GBQCYKsnyf2mf
Vq4YajYyIxrHZycNs24jZlv/voE3KpIfaPKSdmfFxkV6bzYiM93XuecOG1O25m+gvsMJoC0+Lu9P
FM+5k9e1FunDrit3KEmwfONZt7b85yakPZqnw5CjBUiLUtD4z8Go3VUp+iI2nGxtosD4QMBpAMFc
FNkunaybE9Aja5oWsZY3Xkb02XdbvgUKXPOwhagNvDGI2/B+u7SiZrWujyIDoyLRw2y2jm7uBvqk
4I2YNjvdfqdkNTouQRAPWPabKPo1cMey2o6itdc9IaWmGs+TE93eMW8R19mWeTOAxQH+H9EMbht5
QDWpWy0V7qks/Ib4AyiJjCOffGZ8NPSAf1OrXa17beZDb2neIqKQ1uzK+PL3Z1GU005TU+ute6LV
zP9xeZvvOHW2BLOl0+7KiuQZheFUOpTP3JOZGl432x7pnt35UOZPhFoIpD9uTOnyJr2aUoRugBAh
LQJU9uWoBiC8OG8G52TFGkBEBtAtwH6Bkc0EB2/DGuI5uRD3gA2IPdG4cyxU1ny6/SMkP/13zGe/
Qd5zmSWcrO+ckwlUtEZnvF0N10fXEnovtCg3eXDbnnSM/MceUFNgsESPn5xP66FNA9HL3DkZXIQl
5V4Wx0GTbKVQ5RLRv3bQi4xtAfHUq0Rwi1SE1sewMyblExiOIWjaVPetC5Bxr6fPXWV/R7/Maxub
viGKjUld3PFqYc+Ma5cLq7YoW1du5pz02XmkDT26tNjIp8gvwrcBAkIEr0GV/TrRxrihlKyxrZOp
PrtlFczx3TBG2nxi1ewNRah1Qxhrrk+sZN+SLboT6aj+17qFV8cCSAftk3TbuA5AP3yE9aLHaTYX
v2232c1mHBQ530h8rC4lHr//syXNJrPAtF31rnVq8MT1kHbct4nxSSvnT20L7FQyVse67nb2qO5n
JOPed138O1IISCJLsYxV5sBJ0zhuNapYp3S8F5/1rYfumqu4Z5+XBqfGOVrwUnwevMvezsQf791v
uK1xvODZg2UCy9GlK3J8fYjHwT5V9c+yHfyxOJjKr9s2rsewRAQA1QA2jv5vOTnRTGY72XZvnZhH
zSPkY25//trXLj8vBWvWpFUJc/F5PVW+lVr7lPDqQdHEPbfqjcfb6kgg4oEFWbpfZbomqs8a1E4m
6zS7LSR5U4/9vD2W6+MWYwHLDlIntoXCyPL3ZxeZAi53szQ6NDxCEwH1So6aOa7Nvr7Xna2jdnUw
Z7akeePVnNEeaPGTVia7qhCBucXye31hXo5Gcq5UNO2YWhgNRSutHZTQVxHuYweiRKv75WwJSK+N
BxTsSPwjCFnoXi7nbs7tNrVHap169Kvy2N3Pw6fbq/Nvg/nlyQ2ubdDf4nr4V4/k0kaiTM7YGlPy
DAw8t6FYrpeHQqu7oMVtLfzR7Ezgrp05LLSh+TTYfRrQkSfHWuij14Nj73lUuHlUeV48lyXINhKH
GV9oRsePVdlOe5xgw5fOAfdHCZ2dQw+43qHWLUh5zG7sc1VAtzxjae3FqH2ETCU8ZHY7fRSlwBrG
qQFoWho/8Jb3e9Ds9IccjVyBY0HiTRepE5bCpju9Z4M3qyy9YzlDt4g9dqhe2/03NKD+tmH9XpBc
fW6thu0Kjbkhyd1vM1fbfZPTHgI2ALQpnTHvwGZv3HdgKO29mPeI7vpqOuWjlZzMQjB/BhmSz6Gq
vDNT+s8IFQHPrlLiJ7XeBQaPlSd3KocH9CywsEHX1T2pGYRIBtDfzdlQBRaqGcCkGujiy9XKr8Yu
9rQsTUM3pvpusrX6Q9ylhZ/2zH6JFavaxSjGHYzeVPaVSPL7mlOUReZRO3Lb+FqbY+qjcdjwpmpO
IluNe19JtNYnIss9pyHFvcLVf5KBpEEplI9IjM6/QOZ/24fWdvjS2oCCDdqJcexeepDdosfXAAL2
Oe5NyKqwe9PSPaYZn51J7EvSvy9RiutpoSsBBBcwdNBJyPW21hbEHIiZPNtpuiuUEj3iyX1ujxuj
ug7bYGYp6FlQ1UKDkLT3kha05+psJc8GqGSQ2kgfsPinobN2t2dvbY+jlWqJhxctSXk4NKaJmEzs
P4iljDHS2FtdTmuXCejfFg5J9EMix3C5PGBFjMFvLZJnGrdepc4eqMP92gaNq7m/PRS5JPW2NOh0
Qu4E1Up0O0hz5lbxOI16mzyjv/7g0nGPnXtfI2uKN5ynUDUQxQB8hPGdtcVjnKsb6ai1JTs3L0UW
XdJ12ZiNOMom59tsai9m2u6Hfitns7Zi0KMGJeebSJl8Kvc0LXS7iuNT5VQ/DPASeC2JN4LdNRtI
2sIKMEA4naU91bRaoaL0qpy0SfE0pGaafCN7shJkam/ypf8x8fb3Zxcz6QoDcUynnHqrtrwEfH6g
lWIH9Cd+1ngXWY0ddGI6WiOON8XcsL7mlMivLfEAaudXyQJGZ8fM7Do+jXa+o/n3umVhPn2n88Y8
rtpBgg3ZYugRXTXAZe2od2oxxydegopffAblkdfZH4zy623XX10vG1yw+kKUh4TR5Sarp7wWFvpJ
TnEe6uyRbfFmr3wfV/fSqoEDaSGOvPw+9nWGLn43PnXFB7QyFx9u//y1nYvvA8cJYAlOVznXkSmz
65RxppxwmGvwiF73S0VP7mbAjh87nfWBKgrHg4irOADxQIJyGJ0DavhbqNbVgYKQAu9YzOUVfegw
o/e81Bi8UgT2o7nVi/kGw5LCHQDrgCxAVg8oADlLVRnNoI+6Hp+mNq1DLbNmvzJdZN9K8ILQnORf
p6EsA63kzh6NleAG6WO6rzPVxB0bpz9bBBm7kSW1bwsO6g7S5Xswe3xzmsQJGIkRGTA2eUWlQH2v
7n5nrnmf9eavjnXG4yy0Luhphg5Qcxref2FhZOaSY0DT3JVCtMFJmVHViU8KyLPjTA+T3I7Usjrc
dpXVBcJlghMQ3SlQwLr0RESp2my38BTdib0qpz7fMCBjNJdbZME+/teCDGwYkjofciVVTnE8BCUD
zNHQECvp9nMxm77TlvedULxGKwM2k71hd8+96dxPg3tIrPJomZ2/kOc64/CIUlTIiuxAii3Ox5Wr
BuQpCAsWJREHf17OAjE5pwlx4Kb1o+UEFQFzx7QR6KzEVUtni+qCowWvcZlhLm/MYapVopym7kOs
fi7zPNBU7s0upJimjQNg5V2DNhoddGlI4OJlKwUJFjMGs8zy5Dmrsar8h+JYQcr2XbafFM232uP7
nQj2HOxwpPyA7bicPtqVXICbVTmN0xMFcuXn7c+vuhAe5wuSA09b4C0uv48EXyV6bVBOw2iSeyW2
VD81deHTGnxHdEZPX9G6WjRXDX2IbafdG7OdB0kbf8UrNgnmTo/DAu35H4GgiX+MuU38ujB6b7CV
FoWA3r43Gp5sZEfXfIosbP8OpGkXHNblj+aILbUhx6S0zufEQouOBvROvAXBXbkRwe3+PysyI605
KYzVmamcVALH8ulrN9xTupHBWjUCti6Qfy/5c3l9W8fk1liWOCSE6QZ4YhZBm0GyGDooJHR4swXf
WdsqeJjjUEfOZwnaL6duhswhXkGVclIs6tVI6Q7u75w9tRy60+rGVlm3hQykviju4gVyaUvX08IV
FcamLA+1LvFI0QXVbOEuAItzv1VWWduZQAv9z9zy92dhWg4J3NrMMbSZml5C9u7Uerb70mpR1mhe
U/q3t86qOcBXAZJfkFByUU0fiEtFvQSeJWhlcIJCwMjbGyZYGrfwrCsTiZMeOqtLtm5J112OzOz6
tOEEsVmXDqBayV77WN8PShY2IkNBb944TlcurnNzsuM3Q1ZUqTPi5p898JB179RfXK6ti+9LPpjb
orAnC9+fK8RJXrFVTpUZbf41AE51VwPUGFU2OQZsF4Bm2WEAwvip2UFSefPe7BGchDimU+ZlA66+
wQrVwv2oUf6qFr1nkhzBhv0yDsMDr2vgOrONvb7iMRg4GhZwzqKwYy/zfuag1jRqalYhoprjXQ/N
zZzfKQBgsTQ9jEkBUM4WDmDVb84MSvNAJtoz3VHjk6P0jyZz78oS43YRWU1TMCtkY0e8hYRSyAhy
TyTCQQ4BuTX5LQZ0S1yyecC89yZ6w8vuUZ/LnSperfxj5XHQ3A2g1OoP9WzsmYZ1T+otlafVOQYV
FTQKwXd2lUSdlDYFa+7yjMliz1CeuhF0ozurhQ7Ql7zcuIeWfXc13kXPC+94cILKIXJTA5TLlrcZ
QDaBkZuhQx6S8WdlZF6Mc6Bw/NjaeKa9CUFc2Vy68iHNBjDrW1/WmROR3lGnrmriU2p9qEbm1RYJ
MhDLzAaQfW1kj1+daa+Aqw7/bdh3rtdDgbSeMl+QyldK4bMi8aoUb7z5kdlq4EL3tiHGE2Rv99V4
aNGtVcy6LxZagfigDJpPjXub32fqhLsi9ZQWLPmFp8Z7x3yieHMnw1OWfTfjg8mg3ftdcb9M5nHm
x3Qcgtsn7lsHmzx2uBeOXNRbMAGSP4t0wGOjz+JTMr6KPiymE1qCPTudPTL/sKbS68hBs/pnxXwq
AQ2pWIo8yhRqIGCsB9WzVArGOOdw+1e9MUpf/Sr8JOAGQDyAh+flto6NfLJIQdyTlTyOWhuM3RcX
ET8jaHmCNPs0K0AY7+r5vqpfdQ130gSJIv5NUWffNKEIQP9JBPeNrPbnMepbJzCgFymm3dT+jumD
WxlBzLcyM296ndc/GjEsvBZEtnJY3sbc7ig1oRGOX1PSGhQAqDgkv8thDjRypwwvpdHiwfelrR+r
wg6ZHvbI32jpXld3hUGRvtRBxPNqWiWUQO+Jku/z5mm2P9X9vjdOooqE+zIYh3l87dv8aJU/Cz4i
tesc6nQjRF4pd2pL8tEFXGKhFzal69Fx5rJNRWygTg2Z1/RJEXcFu5+ayITL0/ql5b+M7IhCx7tF
eJebxsCRDswbWlps8NZcrr1opqHpE8DFrPi5qx/r6LZvrQS6YHxDaA4mDqRmZIc3BOvTrubmCUxl
j+4IRk8Lebr5nXQo/45CXwawJCSvGllsAZXomjfmCUyHQRs/tIRvPLlXQgoM5I8F6eobQbLaC9GZ
J8CUExOCWfqX2zO1ZgCUz+goghXAUOSjwbDKcWxN84T+Mc+zRf4XA3DQaYOFwJvgKj2mlyCUEchO
nwrwlR6KH3/x68++Lk1P0whX71p8veafSu3JEVs1+ZVrEZltJNyWThE4rTQ9bjfpfVJy61T3xqMx
dic6Op/pWH+iWhxMdnIYTbHFlL/mvEh9AOYEmSyQ4OiXewNo14H0FM7bU4FLUUBxqOrHJCwhuLKx
OlemsPEXtTLc+Lj5Ue+4NEUtJEEy3uWRqt81JbCBu7nbAKBtmdAuTWgQCu17SC9EaTn1x05D72AD
OYZTpTlbsIKrsA2jQfpyyS+ABQs14UtTc1KVNElhSh2SgA/tXqXU9lyrStFnof/sgCG97X5Xj9DF
IPiQoBKDvjzo7FwaJAM39ditWcSyL6l1R9LvDTZQtpWvWhsXAKMgv8aVcy0rB9UEreg6l0VAbTS7
Ni12tSPunXr4gWfbwWzt37eHtbZkOmjakTVH8ukKQ8VnfUhi12KRmCxQ+6Xsk0iMU61tgXtX7UDb
DG8zdCSgp/Fy+nKtwGt7nlmE7hSvEQg4f/B243y72sBYIv3MhuR+NAEyncYqi/BC/GkYyZdZt+6A
fEBtvf2hJdUTqHnNjV21btOAgB58ApQush+i7jFVo8Fwj6KfKP1oDTV4p19RCDH6e5DVb5hbn8b/
mZOZR5R86tHVoTOQS4LXBG9DtefQUvwLpwDDHAJ2nE1YssVJz+JnIJUT1uVNHuWQpCxHOzInN5qH
rbTn2pYCpAa9jriO9Ks9PDhTTHRa1xETYAc3ktn8Qnm677tPWYwj97ajrxqzodgMyCpaGGTg3GSW
SY70QBVNTRNUBkpTVXZ0h8KblC2s/JqppfsLOAtoj6OKczl9uVHrWVeIOuoETqPhZYKgp5h/4Klw
e0hrvrd0iC9Ug0Cvyrmjwqw6putKFfE8ITuFLeS+swnlZPLT0uhHRK0Pamu0GxN5FUVglwGZi3sS
SGm0MUkHYapQodoUVlvtgSgP7kYCYOvzy+Se+V7Nsq7MeFJH3BtoACDn7Tlb20Dnv15ybYtWQtEq
/HrnteJ4t/Wjb20UjrdGsCzb2Qio2eSdtYxgzkJFbDYybn1eOnEGajRFg94FkMIclCc00d6eoOU/
v3j0YHnRlQYEPJQLAFOWJkgFuqO3LaOOWmXeV8XdOOzq4iutPpTjwdT2fNoyuLJbcOHhdQL8NaJ3
dxnv2XR1YN8uO9qUUalygHXbRHmwWYPG/UpTgmRC//vtAa7aWxoBcRmhJC5HDmMzVzHvRthzd/Qj
yp+/yq32iDcmCGkScQ8hNrEAk7huNjUnklkKeL6iwkIXvwdafsUfsKd8gJTQo/7cpEpIq8FXcvdz
WyhhY2annE2gWwAIaODPmomqYZ0R6uGY7j5V8zzed07KElA/JPVHLCEBj7aT60fYgch9jQapui/U
h1o3s6DmlhrWZdZ4Fv6TY1wag2eJLrtPUhr7YzOwZ8EtfKtWaOnXSoPOKjXhFOxzTYrVrnwrMYIc
eVNrnsMSGZTeQ5sp9Axo4h5SVZ0f8KBTjkDexQGWiZ5AVlCSnT7oyF8DguKhHBFTT+PF6+B05KRy
8upU8bc6U6DCQIsWGMSMqeGg2BAdtqHpCYJE2yg9nTq/id7HL7qiap47JhYJ8fD/ZNWCfchrg0Yq
Sd08oBb0iuM5bY6U6JOXkoTcob80/u4yTeu9LoEEqcIyzc+N0rwrcntRIyWNR6A08VSMkx4MFRue
mqKwMT1Ds+FiK1sU8ESUXpZUJopu8glg92Ou432Fe7N7+FUIspF8XnFhNLECT4T6PehBZHJHs3Wg
VGEaRZQYlZfNr4Q9ZsNdjwm8vVVWDkskKnEGoHiOQEB+EdFh7pq4zcoon0Apzx7qxgGKYwO8sTJZ
iAHwIsFViUeXLkVtKdHBM1s3RVSkx/ijPW0lA6/PM7SWAy+/sO3hVSpdxtVkzoJwJY/s5PPAYg9C
D+HtWVobAGhh0IWNtMB1fgMtfWqmpGUZZdw3uxdrq5q68X25gl0X2VTEPb5vuKEbIgX5//r5phSZ
Jy6LTXXC5+17gL/brdbr5b6QjkIwD6EDDlo+SADJ94mY8qRJWZ1Hs9X5ou6Oun5CiI4T76hukmOv
TdW5MWnjOUNuFsytchBb3Ds4TrSPt+dqbeMtqDqkCUA7hFzH5V1lsGK0HCAKojYJKya8jlZeQYJq
d9vMyr4DHz2ahRCDq+BnkZakT1sd1Z8CW2JOAp2UJ6MxD/Govf6NGWB00PQGYiN5aRAncsU0siJK
9S5CrcEbBu1Qm1ucQisRxUJYgYc6nOAaYpmg/aZYNOGiSRk8ze1Ca6ChQR7T+WRRcLX0gxdvtcKt
OMKyRAj1kbYF2ZsUJFGjhM+RqonSZ6Uow6aq3r/pF132haoF/FMQjbn0hMKmjWNXFY/0Gvk6z9wq
m6xsG1NH9n4hgcKmkQmAssrVGWu1OjK1oPjwYXxpxmBLXHnFm00gzEBVjW4iwPekMXCjIznN4zoC
IeTHvg6hvAVIquJ48zs5n3CHIBu4EE7Cq/Gn/CKyS2JwCuGtaCxqv8M/0W1PXlvuhYF4oQqAcJ5c
sZ8ElqiECkY0pbk/BeO0NVWrBqAzCGEyBMbI110ut6rghAc8uolQD+JBjn/ePwDc53gv4vjCvS7t
+JxUrj0UDSbI1g5dm+50crxtYW2xzy1I12xrc9I4SY9XCbjmElsLEDSFSv8PtExuG1qbKrTSuy4e
9Uj2yBDkNJunZgLJYZR85+nB3SIWWv08wneUZBY4tSq9T2ylT9TJsngkqpeJ+5q91fGzZUBaajqw
ukt1GDCKPVH38fvE5ZetgLIr0kXo9IEakJyHMDpeGBZX6khkzW9dILjXyveHPHgAQKpmqYbg/JCc
CW3GM9BKQx3pHaDZALxtrPCKK118X3IlQdQubXN8f0jFkSnDZ+RwdlacHZDl27gJVxbjwpQUvaEF
GDmiFKamxlMhePb5tq+uXLQXn1/Mn709q27WqkbBprAhz+N4MapTW33fqyNA67gKkhQk+uX1VrKm
SNvErSLDqlBtB7JHcad3as4sToXUJ2Co6GB28O6QrrvC7pTKiiusiMHDWYhXYRi7ri3CuN5SOFgd
zwIjh2ehmignnchopwD1OnVE2cN86NjG02Z1Rc4+L+0+S+WQc7UsfF6wo62GgoRDwzbOwq0xSNNF
rKIfkQuvo7LYOfluONz2qo3PyxLeeA0MPKd2HVmlD4JVZQu/sbb/kDLR0QVnI4Ehp2e1uK1ZWsGl
eNlnT6PQfilZnD23LFGPhj7MG5frMuVSBI/4QwVsbCHJuTqxKjH1o46XJghES/I4t3bqa6x3vWLq
bJ/gsgpiljmvuZ5pW3A1aSZRiANNOiohyNMQAITl0vEQJ+haIqCqNgGO+9JvsZ5JE/mfzy+oW3Di
o8FEuku0pnHniaBP256S+MUuRh2RYlNknjkZiu+ag/k+z/jX4PKiBvGiA8jf4v1n580wKxUxdAGs
qPFg10/mFqpL2j3/+T5uGOSdFhTVMp9n328gClq2hYrGc1IEPH2O019L6/1t916dNRSMAOhDAuJK
dqyxO00pBwuzVpsempoCPVZ3BgM6c+MsWDOE4B3PRxw1iImk0Yjecicnw+p3PXBnzGSftUETnkag
eKMz0vq3xyWF3G+Td25OWhwUxi1adIs581vqfM6LXZzvyv6z7n69bWhtlVAeQHgPfTBwNUn3MwE1
F9NdBfTu3Vd7eI3nXZNtRBnrU/fHhHRFcw1yJ3MPE3ZzzNywno+GOJJsf3sgyzl5djL8Z8b+WJFu
Z1IKhxYVZgwyd/O4S+7ReDnYe6DK9N+gJfgLY3Bq9EOCsx4R1KVv17WitbqCzVrwdjqqVm5+pKqw
QdtVkCOYO8BgzPlgBWAbpSrwNqO98QNW5xRJWhy9wM9eIau447A4dQotIkn3yBv2zyhitBOAS9Pr
4y1nXPWRM2PLjznbyQlHzWxScpx8Tdj8LOmh2kruLbvnavHwYgIfD6hZoe97aaEw87lyl7O1Nz9k
2ZNVbVyy6yP4831pBDkSClWhUi0CDtIT2s+mPEx/oTqCVtE/NiSfKCY6C7eHDRHPI7qL5y/wfM3L
qv7LbefbGsxyR54tR49uQEos7CdguPcgTwVssg8yZcPDtpZEikt4OgJuYsAKzvcMVXL7EJfO3xyq
wBeAJAx/oF/iciRFP+l1D5VSOFaQPCqq3zyO3cY4VmfrzIY0WzaUjBUFWH7oV7ym464lh67//RcL
Yi6KvYDraFcNtblbJoxUmCotvyvjbwucVB3ijZtudRxnRqRTFIQ9OWn1GOMAKKtxPTqGRmZtXDur
i35mRDpEacezQjdhRFOebXDIvp+zD6V1vD+QrkLF6yrLA83rno6DqePBjA6Q7wMAnreX4noAOoJD
yKEgwQ5WS7mAN6sayPYVokfj/Yzez7J9Z/IF1wyOXAiWgB0DcZrjStsiJtPYKKh3RCZVQ2dkPjKH
t4dwfbSjjILXuLok3ECTr15uCj6OM6gYgLvT6yl5QIf7Z2SyoIiSVx/cJtsIApcddnnw4jGIpCFa
mxHfojPx0lgSD8xiwI1EvA1m9q2ZcZD4avKq6xvbcG1hsJNhA9CUa2wPgJepmzWtEcWP0B2Iy40D
fv3z6BFEjhqwG/llO7aa6E0KxjSV3QNQmImPtxdl9ftIFgI1CMlJ8DVczlNT9rGpZFCFFZOf93v0
qNz+/vXuxrwAfLIgxCFdLicNUzsfHeqmZsRtcEMfMgvKRO/fGuiDgzwvEjEoBMvvF7OCBh0H51hE
ipF8qjN3eFXGdIvg5Q0lKHkUomPw06BZCaloGdzrlqh8te1EImV0IciEVImqfx9HG3HJCzcN1J+L
fZPdiRHdKuBfr3/m3cYGWlkrgF2gS4knqQl+ZWmLkl6pE9NQ1GgXG+q+yt4JEliOgPPvyzWwGYQU
napB+msi0y4RIhzL1NMaJQSu+rZXrI0EDJoGZK7ACoHEzaXXmfXcKFWJu8sQU/jU8TF89/c14N9w
/SLPi35F6U4hRkmrbGB6pDjf+qjbktH5P86ubLlxHEh+ESNA8H4lKcln25J89gvDfZg3CIDg+fWb
7I3dtSmuuNqImXlxDEu4CoWqrMyFnw98J1o80Q8J+Uk6W4jGIaVuAly4d6G41b2Yl0dcAO//z/dP
qKDjgjm2dA3k/j6H6g66OSjT7y6fIlwo6FzEKxlEMrMlkOgdTSy9MwC1tP0Uuay1F+zpyQcmA6Tw
SC7Ar+D4f19jgj5+pXjW7rViW0IeIvXTOLx0DDABltwpUUbRzDQLs+IkKlpuJh14i5+jJAtqtRIA
nV5ZMIAZAk0awGyoQH0fg9OAZK9HNnxvFNUWl1QgqrDWtoW7ch7W7Ex//xL5cqjJ6XkPOzHCeKmF
hsG3kXVVrtZuFxcF0oRo8wei4aRuoHRaFn1FW0g7slAq8rttHN+wk9/nF2bNzHSAvoyHgkN0sDK9
3TNlbg2kFgte/XKN4uO8maVpg8YsisSQEiQnJVyd4e0/8qbZZ9neMVJIkJQg9xrCWl4usjbBJwFn
AnoKuZI5Iwskp5WtHEPtLXvHrMfWu7Jj5bv5Uxd/DNnFqYvJGOCTaMUFpdycOaK2VA4su6b2YrxK
nD0omIx65SpZWiCceVSlPRRXT4gykYGkRSPyZp9kps/JYaLOd/nm/PIsG0GjAhKoUyvezAsDDFXl
xDTVHoklsw/RF2a5Kx5gycRE4YHQG09UZLC+bzSSAACmmdjPBX9SwGcx8mCuUUov7TIXmX88gKyp
3X5mI5Oo4KI00MEb5zcON394lbXlrQy55V6fn7HTqBURJJpTwOuFfMFJrjRFDx9SM0W/d8fGd8rr
Lt1YHg2N7gmV8JWwaWnqvtqavR8j6akO6kf93uyeXfcFMve+SJ/Oj2d56qZNhsQvxJym3/DFDwCT
Qns0eHV79Mnp6bbPbvgYuGsJ7DUr09+/WLH0mOmZghVT63d6DHIwiF469AepL4PNIkDC8mCfofqN
3mc8Y74b6uLGS6RR93tw8foj8lLFsHIrLy7KFwuzRbF67uWZJ/u9NH731U2UQb1uratjIZI1gZwG
DB/nBsfSns0Xi5R0i4HBSP+aDC8lvRlze2N6BeTUMh9d1qp8Q+tHoNEbSe9kI1YGOaeu+TePgI2g
EQJ9JeANmYUGbuwmWevQbl/b/K11jJuM6ceci4fRNTYGqneDMG6tKcNoQ+9ttOX7+W35v/wAIOEI
eOLdk+QwtyBZ01HsGFceGP3U2zaU5VZo16R5dbNNw6+UfmcaF2eFMO/QvP0vqzN/yAY11KUNq4PF
fYHASIRD+iu2VpzI0nH4amYW2YmsaKxssLu9cN9s9s7BeQzBD2d7fg6nK/z7c+j7YOZX/FBZCTAC
3d5zMj/hqZ+sAKeWfCH0SmzchMDmnKSiJRov4mzosElkxgPS12E8FjvNczcpid81J349P6DpaJ0M
CI+76R5BCXnuqwz4qSGJxm4fgd+Uimu9rPymv9Y7GoJ+0C8uBDf95yGYGNds8Bqh9DLbDV4JHK4R
x/2ev2XRs2mvhGDTrXQynC+fn+2CAt0dblvh84Q/siYJwZGSgLAeJSVfAQjsgR5KW+lMO914k6Yo
HlyTmzx9dRkySZG+jVGFr569jvpmtkljI+Dpy/mVOt16UzoEVGTIU03Q2dnW05qWNaDWYvvKt4c4
8PDveQOnWw8fRy0MUCREFgDNfvfzY0JZn40D2ydbT9/Yn96AetimWHGDp75+soLUDtJc+GceV0B/
OBnTFlZAf+n7BohPLgToYYt9szB/0Fd5W1juZEF3t0WM0HhlnhYWAi87ILYmPiXkp2YLkdRG3XDo
hSOKPJSBEe//H8uAe9ac+r7ApzRfhtIau8To8HkH9Fyp7uftu6aFuhcCTxKet7W0GAZ65ifNNogf
zE9/3xUgWElyBsHEo4PXBNtAHeO8iVMHA25jlFGgL4ayNLTJv+8q2VpOnrRdtSdpHurNTT2+WQ7H
I6LZpGyrgZv+vL2lXfzF3jyLkNlNz/sCDfACaH2wp/qVlR7N0tN9wsurmKGB+LzBpTmEyj2ScZMX
oPOUgrIzD7zBhO0zkr7SPkOYlAVD4a2Ma2nXTRmwSdcJYHNz5jjNjLllkzo4/iPzr4dkLZ+4OAy8
J6YmcWDa528KrR1Kt+w0tgcMCBIVzl+dgYKqj7pV/vfJB3/30cgmAuAKtlKAKjFr33eE0VO4gCQD
RYEsfMWvNXHNxsEndr8xtCvbvgbp+9jo+BGVT/uHgm3OL9jSDvlqfx5tmmnTgESv2ts5/5CmfleC
u9YH+HMbS/ZoMm8FM7c0s6gsQ4MOVfmJ0ur7eCmYU916iMHDXAQMaDClD1ci+39sj69GZpM6grav
BqNojVanUBN+dDg/Zwu7D3sCwELkUODx5j6vHowGhehS7i0/RaVqzQ8tfh4fp1NSC3C2aQq/vGXQ
dyPHiA0cCkOxX7ev1Urou/j9iS4OpQTAxb3Z4ZFalPWZxPcj/lKin/v5/OwsrPDEfAfaG5A3oLVt
9vOjSHfipsyAdm6SrU3kJgcT9ppjWxrDxPCLB8x0Sc/VpACKrAWSZYCvxR+qTX3VrwQyawamv39Z
BNLWVovoie+p/SrMT08/np+laZ/Pzv10o/33AGazlNVt0llqAlyWkd9aux4dXtYt4W/nzSwcbyBg
gVICKBL51zlIuOrKtlKjVe1LIqHVKk3hU5agidp4jVr3TYvVytlYXH00bABGBg45BNLf5w3dQVWh
XL3aW+DgRsoapR4RO7eaJy/ED0+RDSSfAOVGyRIMBXN1v6ECqzbrqdinTTg8sTVizqUNYBrYWgTN
TGj8nS2QF+VF6do4JTEUZW76oewPVZNcCNj/N4ivVmbukCVDG0HXhO8rot3knXnPmzV8yMJAQAaA
UgiiWOjhzIHcpg1gbxtTtSc/+/qmZxcnRFA7+PL52QUyCjiYJMXnG3BPPo5kd34DL/76iUkDEPQp
Wz07hyC9RVpH4PPxT7N5N7TEP//9hf2KOxyhGLhagLSbO8OMu5pIhqLZE0iGEdTsiyp01vBbS4OA
5iraGeASUQGflb2dlGit6MpmX1o8yDdRWq9E4QveBPXbqWEK75WJhPX7qauqtEwaK1L7wb7t+U3a
3w7QjjPDy+cKuJuJdgbyBqgefLfiqVrEmYa5GkDFGbO/AMRSiK2dN7I0V1+MuFPA9MXxtgC0VHaL
uaqtNxE0bOXyW1hvqALiyQ3tqelcz/ZTD0VQ2RC93mvRLqOBXAPxrn1/5jZ0TtyysvB9rm4076kz
gpGvuNgFn45HvQ0Oxkmy/mQZKJgs9d7N1b7GCkt9CE36VrNDzw5x83rxYnggLHGBPoWE9Um2k9RS
Rwc3l/s33UNz6srj7nSpATZA7wqwMsAFnKTgmtqzFE2JuYc0T30VqZVQc+HzCM9wBQFRjYZRc+Zb
9ZFaPGG9AQ8e+1Jm/ho+fNEArgYbNOV4Zc27rRqiQebDGgAwif/etMmfS+f+P6UyAWFBlfmE8aRo
hdL1rLX2w31R/4j4SgCy8OMnnBIaiPDUxRtqtlFNA83a4F2jaEqjW4ONL7qzxkVz6pXABI7X7j8E
/SnsO2NWnZpMB2pQ+okVSA9MslfWhWRI8EV4/03kKcAnAmYy764c0kSRsun0vYtm0cLeZA7ZMtu9
2MPCCi5QTBWBe5pzeglT9G6kCQoQS+dXzrU2bPiwJ+ZKxnNpykDhBicOmhFEtjPvV8W2M0Cdhe4r
nV0RCy9BtJH9QI4VUufu5ZrtyKyicxNQeDh0tMR9d7WuGyeFFtXa3gEhwWsSvZzfwKeuEIx+4JqY
cgHgp/+Xgf/iyaEF7QpdcHeftuq5QUs4k4bv6drzeTMLG/mbGfp9FGlhmUPpCHdf0grci37br6zJ
ggEbVRLkACcKrJPiX2Mr6MfoOIim/E2faL7y+6dZ/v4SwAkBqO9fFg1vmdlBjIyM2qyi1r4sfsdq
y99IddfTLRm3af958VRhvYFCpgTV45OqMojV6zQXBpBYGxLfZBf240wnEY4QtdhJuBgZ+1mYM1pG
MrZEs/eM+hnqJ2vZ0qWF+Pr9WTLQTUk2ED119vpRRrnvxmuC4QunD2ENklfAkE183rOlaL3aY04V
63uGdqKuUqDDzXzBS/CHXF28EgBvIaaFbAPy5P+o0L+cjSzXynrgguzrm6x9jNZI6Bdm6tvnZzPV
UpGlWl6TPRhJIz+TK85w7fOzIwfaJUnKHp9PrTBLgnSNqmKa59mRAKEsQANgeQD4Zl5kFVljjVmc
jfuyOTT2o5n/7LPLnRPakZBVRuQ/JflnSz1ovBVaJQE5zly/hswpCDHMfqXatzgOvCkQbYIqG8/h
764pMUk+2kWmg8Ip9vN+39cGuMafzm+lRSPodcX9B7AIiiLfjXDDbbRMRmTPy4fR+gsGC7BjXIwV
QfMWCpcImlEwBqjuu40mq5EitAALtOlNnCvfGh86usb8uXD6pjwFaLZQCsHBmA2kL0WURXlGIH/x
WdG7CDQlGhBXz+ena2HvfrMy/YovJ48MjikrkZC9Yf2tyGMebc9/f8Gdg7liYv+cqDiQ5P/+/aTI
AA4vGAGI+mBmL1p97ZXXBtjLlSV8ttZ/tDQaE4EPoI54Vp6U0TsIDjqgkCN7qHhtnA58x83aJl6o
lEPkeuoFguQDKuXzIlXUorwrSkn2lAy/ZEc3TQlC6THiVwWK2Iklrtze3NiVvaHoTpO4zVaehAs7
HE0MwPcBNo54cl6LE92QEc30xr3Unq3h3kiui/b6/KotzSOqCUj3o1FsWrvvq6bSiGsspuPezpw7
o1U/Iq9deUstbW+AoKd8EiLJE5i1HkHhVBaTCfGLlobPPeZ3g4US6cphXTSE/DFwSlPkPfc6Cqtg
cdHB+RNIrHLmmD4Z+tBOjTTgvH85P3NLi4PSPN7SU4+IM1dcc1NwTrggwkLbQxpYLRIo6TFKk/C8
ldM3LwKKL1ZmN45bpZolIeu5LzXrvqwaX4E93mo/tFTtbLLiIk6H9C/0BuoT7ApoHpg2yxcXAdrx
WKZ9Mu6zhqNSrge6CZ1a7e38kBatTJQmU7APDrjZ5RAlNopYhTPs9UiLodo8Po4dg+BaFa/cQnPN
sClbA1XY/7Z0UgMm6cDRrQdLOvXL8hg5r175aaVPdQ3y9Ab9fMn/IU1xug3R5gF2NrgM/Pdkvze5
RsyiowPamf0m34gGzFY+pIAun8Wpd2FytXhjzB/5EbV79L71OFWgYSuGAQ/9Ry/7fd7IqXfAUL4Y
mXkHqxE1iLOGca81BOJa3Z1l1CsbfGk3/LtckdABWH2+G9Iua0a7toa94+3KEeroD027u3gUExvG
pEEBwDTq9d+39Zijy6rO6urw4ErTx0NkxU0vzJKDhwWyUsB7w5HOZgm6d8Abe0l1sCLmuzpEdlfW
esnApHCCRCfyj868/YJKKyvxCmaHpggHtk1Wjv3K5+dZ2jwS8KYOPp/Q53jc2snT5fMPoS+geicS
1hOoctpLEA26enkYFfiZUNOtViDkSwPAC+xf/xbSac7Mo9C4LOQQl+Uh9+voraoufgcD4AEyGEjN
oXML6fjZ/iGMO25PxIEyM0B/OGFr/YynsRMsOMjHI2WEt/b8FmZmryu90sUBamAJ8SvvNtN9Ut6x
DDDYlVvydLJgC7i/qbQDdo35vWW0accroiRwz3d8uBWjvPg4oGsAVHWohZmAd80DQZoA6peMljgk
Qx6Cn9JP1hDcp5fiZAF4KxPefUp+fV+QRmlshEyiOIS198PzwqYJbF9fk1RdmigkUREUAfR6SkRS
Eiet487jB7MkYTR6AS6NSw8GxvHFwrQtvty3vVugytPDQtGwoEtJ2K3BTU/vIlhAufCfKAPkMaYx
frHglY6VVx7hB5HflBUgaVd1c6MupKDBPYsU0ZQiRL4ZKTUyc7DxACzriGN+qBXfQoOJWWuPi4W1
gBGo9gD4MgHtZi7WSbKk92JXHIz0mVWP9cVRMKQdoMLhgdQIifO5B9eiatSLNC0PQ/TYZwG73EHh
+6hBTup4SDmePlWVcrwiKg4qEWFkQahZuzq/lRYWGlJiyKsAUjetxOz1pVvpaA/KLg6NueXavS1v
vDwsxMpFtGBlwq5YOHcTTsybLvMv2ymy9aJwu5YdND+Xf//m3u8157FoAQzaSE+AMgDe8LsFu+GV
ILzHShg33P1I0if0+KPlcGW6FhzulP+YMIgu8EdzJEuOLHRvgXj0oFn5XdZZodaZoVDetidowvZF
/XZ+eRb27zd7s4krEhG1MoO9Nhk2tqk2ZK0R4DSOAoIPBx2ZtUlAYM7M0pJs7PPeYYdIbN0IykOu
L8yLAykUjIGemVjOAUD7pwHzZfnjSgcLaaRXh2b4SelfSJCen6WlMQCZ48FdQcoNOZfvi68XjtMU
LmUH52go35O3abFSeVu0AHpxZDoR0oCn+7uFAoyzfW0KhDro/XHTNPAsyJJla7XcpV0M3PZ/mZlT
zooc3VTSgpmq3JjsUcuOaABaU/pa2lOo3aO6jjo+Es/0+1jAy8bdUuXsILy/5bFZ68Ra/DzKY3ij
4czjlvr+eVm0DjAOBBvKQ0TSFRtQOa6s98IDDRsK/fbYutOzfZ75IlRobp3p7OASzdebK8uNwpj/
zbJsU2qgXUb1p+PE5/0an9nSPph6ZOEDlniS3CJhsh6t8sDHv4b3rIsXOnye38wLQQr8PYI5wAaA
cpx3r5tJ2sRlh6jXLr1Ar4yfTpzvRov9cQWYp+PL+VygQoxzCVlkiLAg0P6+XKbCA6euo/LQopvV
4GAFE/rG8FYugKV5m9rBpnQRUsjz4LHKkrYYBKyI9s51dm0f0rX+6KWzA1JSNHoDpYd9MQvu+rjQ
MkfgjmnKWyA7Nqko/br7UXdr4JSFBUKeCG90iFbh0jdnM9ZRkwHtOCQHVfZvLdNDhIKgKdd8W7Wb
vnNeL94PSCMC+IkQA6/2uYC5J5QB7nVWHLxyT7DfsmdODX/AvyR6Om9q4egCgwx9OviGSR9i+vsX
P533JQLk1kIw4Lzafksvv8zQKgIOMHTzIAqYb4JoGCOpsCyH4iltAkiKnv/1C3lXZAqxuYDbg5qY
NY+W4mrEykiExZn9K3aCss92riqDvN0qsou9bVRnm4r9iOhaxL+w9b4Znv7+Zd6k7dSjY0T80Gvd
vbK70OmNu6qMrkHRsnKQ5nppU8wMW1AtnBq4EdrOAjZSJQUomBCZG+AZi7MfLr032/uMv5eNt7Hd
D9t7MlIeRrYKmrUjthD9IBVLsDfg16E4NDti6OiMdWm7/MDNP0reesYd2jA2zrCLxFXcjWtDXdiO
iBcmj4GnuXWinCqF1/O47/DMGR9RhAi42yMxy4M4L4PC+mvHVyCVrNHnQEHvxcWjZ2wq731lUy2c
duRR4fCnZDrUIGaxRcqFk5u0k4d21B70CLsWFaowStItjY0no6TbpjbeUBpD/yn0lg2yaaGtEeNB
UA7Q3FPQS9BTMPdJo/o4/9NOfhmeyFPH87Qa6EqeKxfFpdsmY0TEsesfgIzxoVMo5cZMdiS+OFMF
A7iTvImmZ0JRzRyD0fOukbLhR6Msgx2P85WlXhoK3jhTGQt5Xbig7wfIHrSBJq7C93W/ouBJZjKs
f9fiI6l+nZ+0kz01TRXBe82ernEM6rulIs+U0TNTHu1g7Ddlsj3/+ZMTgueaiXzVBAJDBXCew7AY
HfRR2u3RMj5zdkz7HZEQ+z1EFviHzJWbYWEsIIi00I4JuohTNXPaaJ007EoeGUhiyY3+eH4sS5/H
wxnc+Mj2AMQ4O+11mUetWSTyKI3PeGOwz8s/j9IRMFWoU0ENdeY0p9y9m9tUHtGs/VutBRxLP/7r
16cd98Ul86a0Gyc15FGUH4FtrGT2TsIZ5BO+fn0W45qZilvTxW//mQ0H7WfXvFw+N8gfweGYYHw5
qexqdVe0KFSJY8HeFWRfG928eKNObcx4BSCxis6jec2rAp2MpqdY3MS773uEzfZdZ/4xnNthvNLq
i981iJJwKQMPhlcm0iSzS0szcTG6VSaPXYKEW6mCkm0t5zla66Y8XXXYAac/gBAm0ibz2BlYF69q
40Ye9XRTpZvu0nzxNIwvn5/Mf9lUPSFFzQp8vqnvUv5cXEzANX3fRq88aDM8nIv5pjW9LIkjfJ9A
SLav4gchykDXy4C4IOw13Kfzu+x0FwO0gwgC6WkYPVEeK7xaOfHYd0fgGn29+xs7L3a3wve5sCIT
KSZCfyi2gQ1vNqRujHOElVl/7CB1Y1UypBc7QZSIEYxjyvD9k/6JOKoL8D43HTYyZO7uE+3y76Ms
DDLK6dkCsozZADB1YnBJbh3VtvY48HIXY6ggcog7fDrtUCA+6TgZy7wYqJNYRy//aWXHtNxCpHet
p2FhqXH2cNDxJkeH1DxyA9R9QHyTmsf6YBh9qOpyk1zMF4iBfLUxyyu0ylHYbbCRpjRMuxdhrOW9
T29XWACgEFW5Kac7f+KZVdOgpRUWeBKWxg9cLNuC/SXDtWZucrIGcViYM7y20HA0KZNOybHvp500
bQVYikGP7kiucgL9Y+hnx7vzZxDB2sIRmbBnUzsFCOtOGCOFbMaoi2zjWPfKPLKYFFd9CkUrINHo
Ac2F1UOUdSygkWPsJB3Ah9qhkcv3xrIvA68nA9TiPFvseqss7oRSv2rX+UVy4Ni4VXhqo5ex8zHq
Sfo8QgdVQnIbZa/ANKLo2uyM37aJFhdgiYxrkTMn9T2vz8IM0lubrmHazpN2f0j6pj9og2d/mHg8
Cr8pHG2rdK6jAyT+5CLZNk4GsqoUcAYhtBxfh4B2GztIknm9fp1G2a9My6HhpWzpe2ZeQEciEX/z
Xm/uetAB3jJXIfEoafozYWg48JNhoNijCr6wiM3tKNHYHIjE+ilLZaE05KRvUig799E7f9Td7qXo
6iocnTF/LT2nCptUb7cYvgHZMNYHrR6NV2mREx+yX/mGRxquOZU/gzgkvqsHjWyMRvs1DqYr/VaN
NPGd2C0/taFP/MZu042Zc/sHH/RnaELlzxKkv1c6lzRwrcYpgrgYoeSeoKHH2DQ+5Gtem1x5bx2q
WPXGLTOy03nzkYv2VfdY7+vVQG9dD5PuMw/iiFLx/j3jlYPFqawRDZhl+TzwCu8dqnnR9WAYdVDS
zHx00g7KWq5kZREyZrh7s6EdqgJJGUSiBDIh12X86BjV8Dsl7V8u43oreP2TjciF+YmhxbpvkgSV
hKJ1XzpevPS1+0rHcUh8tGyRvXJy7gOBB1prbYhDMjKX+2Ubg7/P9vpKBo2msT+2CxxOEUdx0NYR
O6TIy1yZnnwCtvynpff7mGUJDbu636Q1+av0TvpRZfcPXj12Kqzdxqrua61qdp1kn0VnOtEW4H20
9Net9WSnrWiCiKPzO9SVAfLUuHVrN3D7IT0CH/HGbMVwl2h2jzRId8hl+lMXzn7IFK99KMe9dTr/
3SdC80WemEHk9ejkY00XRGbq+ClP3G3NbXntaY1tbNKUs03Bs6QMCXrLbtWYpMLnhgC/RGxAgC6N
2o1tZ+muysbYby3FQx3Nv5887/l1npfPECGLfVLlJiTp4tem1owXm9HqehjqP8JWdevbPGY3vBi0
oFHWzyY2RifUHKN2r8p01P+0FpipgT7tIUGTqg0Fj6/cE5WDO02AoKnsmg7kiHmFmCZNwyLGAxQ1
m5dSB/D9CvyncYKW7rwxHyICFMFYy9EXlqrCPjLyoG89O3SK9NPOBAudOmvUpnKtwrdUUxVbt29H
bCWL+rQjd9lgEOabgynEdT2Upg86Nz2ws04ELBZgCSsqEMTroNciaBIJkEZSIRnyPU1AAKLM/hco
Y8XOLso46CLTCjwqDLrtEtS2gnpw/xijVpd3XS7vc/DZ37OOZRRbQz7TsrwbMm1fOBXXdmPLWRnU
JmnBFJk+RX3xrrsZHE+XWuYYWmn3xsHE1N1IN83urFbCrTUsb3Vf48ZL3VNMHfIx0As2CDqKci/v
nhkp4+5aWVp81Vk8Pg5gSNDQDtRwhFoW83MtNnbuGMXXQpUs3WSa00Q77NSHXJKdiiDs19D8zSHo
acc1KEMbPyCoHV4FSa41jR/HNL2nbp88yj7Kw65tW7EZrO62IwKHj6Wc8BBC5+5vioty2ycR+R3J
bVNsW6CzNyTqsP/Rhf3QZyaNgMuBEiJTxP0hU1qmYV5Z8tWVxvCEYuAvsD6T21K1j6zAYmjQDX8D
MMmFEklaJ4EHMaDY5yZ6fZOkZv7YFX1QAPtzF1vQlSgs0n80SkY7o3XLZ8idPY8se0fzDL92qbDu
aGEbd67A9sBp1oLWaiMfiCzlZxpJQ2RHIzRys2E7AiR1p+WRxm4Nu217vyjHX2AKyrSdgSQ2/SNq
xwVxnjJpmHd9FzZw9n6RmHaIQqEZNrYQgCApayRBYVee33Wm5xtu8bsVRhcUWgvfytDhAUnHRC/v
84lT464pAccZUKOuQ1loZgUKcivxNlUJWgNFCe4hane4q3uQwaUcjOv1ldEM79VQuCEUNlKf07G8
jUd5V3eJ8lVbAISnF788N4GP5MmDckYaQvvR2FgWCPdJB8dqda3p1ybX3nFvfA5mmpJAVVUTunSQ
mOEWQZ7PGsI5hh6l+s7B9ZeHI/Qp890wsBLbNIkrCK0oIwlUkxZ+wjz0H1rVMxkE55CbRDLNUFEf
AjNylTlaMBbocdUZAwskfiIxSuyqojN2lWbQTZpQN0gbN7s3+rz0i6bYcSvyIx3rolr8MNzUzRFA
ZPJIZcwCNOfijJqtAH9GBl5mXxSKvYBQtNjygdCNleYRNm1UH+2+B9FhxMW+Q+n7ygD79x0wkvGu
6MfEd1X3OWAqA1y4PHBRBHu00eC/mzKHYekZ3SZuswjnUVPvghc5ViPq3kUBLjOiZ49Aq0QbpmXq
Hf6we4e46BDCVVc3lZvUBxcin3ASjimCyOnyH4pG+gY0bk0dgBCRqeoqTYrKuNcavfsJqmLqj1Ia
ATCVOIVKj96lLH/rtW1tbXgKn0xSm21PI4iJNvk1tEaLnec0f0xDHUinv1BuCmBBNPfo8szYuk1i
yyDtUf82UKxAxsaOrnRD1mHEkyoA0WQamJFH74bEzvzYZvU1fDPzWeZWmzyVzhMuOPGjM/LmxsrB
tJFTnJmGVk4WlHiH7brcbHYRzbtbz4ti3016lyJyVaPPXCbu0Xlsvhtt9qqom7x0CiJ+Vu+K2wKe
xadZhj6tGtEUdwTOU48Q79EdhcehltUbfpwZ7E+tiBPit+KWr+sCGtIR+RMXKPaFLSdPpurr/kqz
21w9tKae/K4p4pvWkDfSo3tllumdGIeivDabLM99HUoNMhgreUdS55DbXY4Nrhe+bcn32FWPPBPV
leaVKWRXkh2CONfqQZDZb7Mk2sm6aa9zWzNDXevta3CnqQCoZOFL0tJ2m1agLZP6OAGVcI8bQ1kH
lKFxvLHKH/FoxJvITOSm1/QW/0cdevGHrJ0yaIQmN9gv4H+xjTDlPPN7zx13uIM/jUH/1fFuCz4F
BhA5KgC5tzMzNxSR9Sc2GIF+XAQsPjr5fEemaPXISiTq0sT3MmiIU5urALRamGVQlwamDlVb3iV/
0QlZbHsOVcWW1q9GLtKgoPb7OFjpTa6sh86goIpy+WdZMfdHFpPmD1pVyF3qRs3T6EbRTi8Y+vu1
Lntmsao2ZUSGq5jbnbcZzIJk9+DwF75WevEtEd4IqlR0JbtOV3khlY2lfKPSEJXl6ATYeN0ACKqL
m85iTfUTVc7U8qG4Wr7xAdegT4SRHE0QyQ6Blgrjo+kc+U7z+icYWT+62I6CckxqRHQZpES6pwga
8QchFQLCBK7njtSq5WGR2wUJsqzrZeDisvrTu6O7Ayl1+4FoQobI5lh+aaYopGRKik0Sa2JjRcWw
gcxtdov+dvlAy4481spOt8LmFpbCzvMgi+vS83k6RM+54kD0RbQunDvVOBX1Y7MdxzB2NLrVKPmM
EtU+FJQ9S9suN3DJeEuQVFzpzI5AhVIBL9RqZfyR1kwheJW2xOzUXrKDhjqiD4ACfpqarG7xngCH
16glfXfHzFLQp4LbjF2BzTOFOhiCXpB4R9k2L0Qe5mnyhILbnypH+FdZWWBYzQBf2OCh4Y2fntcq
uHcLHsfBr4cQorUpczd/BSDLvRs5zTZ9Bhz0gDN9VPaI0L4S6mdKLfWkmdqDkC1QTp6j8DYamoBY
DY5CFuHpw1miP2E1XbXThyzNIr9ikDK+pUPJEtDjt5rXIGpFNUE1QiCWHNk27gjaYxrNfm+xQO9R
4VnxvaWQanYAQLsiaV+Z17zVf6CS2YKXsDWqoDShzl1kltFsElci7xMPKKAAwG3+EHbqojup+E0z
C3EuqPd+6F7ageGyS26g7lwJX0eC6kVrqvg6NaK4CzkFZ4XGbPAkoRmguvFECacDp5+89nbs+ppT
YB4AzAGVFq/QhaAb1QbtPx+2NeYEeHTExmbvPnJVc7+WCWTz6jEN8jh7IvqQBlDfPpZEPVfI6t+Y
HkfoF48Kd79bB1FSlg8VKVnQo674ymz2OPIEQRqB+pPdEJzqpEqudQrCyVTn7g6UDhSH2XBDgJPZ
DegMiTygt4X6rhkJdh//B2nnsRu3ui3hJyLAHKbsqGwqWLInhIM2c858+vvRG9inmyKakC80FMDV
f16hqlbnF8k9mhWPtS5+p39Q1dy6Xq2ajiuKiA2NYhPbbhH/SrTmWVTiF7koNfar2r76opa/mHEl
5bYgD+Nrrjb9fVuUt2bi6Vse0Yhdb5nf22B8Vc2fqZ82xCGCePR0TfgepqFoozsD3DswCtnfB7Rc
fHRRhXnVPX69mmXGz3ZseAZVxUG0WdsNQ/41C5tgk4aci8Ss3qvW9Dhl2ava9elGGgkT/b7IbINW
qodCj9NNpUB5aXpLfMYnfvFNNXhFudz4gYaXfz1qUsEzWhmxHfdudu9mct9sspjgNoaIsYup3982
aC+Je2n03MfMTK10S3OCND+OavNYpXrU3QbRpEoZ68R7vgWFq+ncd6kd3qO6uWmLECFoPfkxGONT
psvoW7cavcHvGt/8pdAL3E4K4JS7wm94lDpRapCqM4HYmEaKzpuJ8hPl2zpjwVFdl6+sOjMgz6jF
lZaJP8Ve+6laTbjJUi5ILRF/yhWcRJmryB4DJoPqU0IduPeZs8Ktv45AVDaDKbmcoLj9p1BHwY41
w9sMpTHGpCJ877ZO2+Y6V4RGsaMuv3VHT4C7p4EyCeVWk7aRp7/2OTB6KRi+9LFubIn6iQK7IORi
sZ5L0X0V6C1uG1qsHsYgzjfDqMTHsTP9fRa6DT8tKBy9S1vC+3wiG7hh+R0Ser0NRrzvNMq5sP0h
u+9NhTF0cO+iMW6fhW6Mf0Q01XqD+5e2R9JE5UMI2tiWeXraTWeoTyPKUS8FSgVHoyuDcCP7YnSL
tJj2kkdewAnXyxrEGg2LbHxJ5VsO3O1qlPuu2bqZYBT7NEv0Q9sUey1PxVdi5W6bgIG6b1HL3FVJ
VoG8V6QfcVY3w7H1ICwTV4Hw87gpeAUt26rFYlOZ1njIe/ONqXdtvBLoEyZO7DCKz1msdscoIDFg
tEeCxL0V1Na1WBodjQ/coLmv66hUby36Ie4aLZCvg8osN5Say63a1V/JmipHXZC/WX7R231mvfgt
A1MijQbz2q0bik+dW+OcR94vo8q/4ZgZu9FXrKuuJDa0qNT3RtQ95Z5f17uyFONNKXZlvBFEMd0W
ihtsS5NYpx7cnwYSVhtNiNHsU+NjEstHudCPmTAk5Qb3ubANfdwVuFeWHh+V8s1UjrVe2dKgvcu9
V+6rIpduFN8HlUg29l0jKfLDN2pC81T0mq0eT1KycfpAGPpVrrxoF7Vtgt9ZhfvOMio7aqr4Vu3I
rg6F+G0QgvyGJvFGsu3c/IeV1sq1FLfVrvRH/d5V1c7pSs8l3ERlRjTC56Qef4Veph1aZKsHu1J8
4maRNE/r5xY7v9L6ZzO2XlJBjH0gVTrZuDhotxHnYhPVknVVxEKyDVEpymyXh+WXyyvyAhSjlY5j
GP7KcRFuvF4R7wJPL7Z917e2yCVzM5q5/FBLiUoeJxFEu1VdNGpN4c2Suy/qOEqHMlW7XRbWwW0n
I6brQsOygyb9x/SF91LLVNsywycjQtwrx2HeQmv+6bop8qIuOCJ3DIwrT0t0/bpHvOurOpILkxrB
euubUo+2rVea5kbzpJpm1eGIPICW4wdYAs0C3cSwG6nN0QoP85cg9TDlG6+tJbfbNjalx65T8veg
Kegi4nJzwpUfx7ec5+BQK4S7+57w0Cl1mZhS1/P8V6VEyIVWxWMp1TIivAj2burQ7+qNJKfPaaT3
17yyFPQGK+5v2zgw9n2b/+y9iMtIb7vGaSq5eEM1ZkTjsEx2XilY935aiNw1kDhCiIWGXbpJT/rQ
+k5yINx4dVK9jiC7HvRe9ryNabojw8JVudblIhBpHuIa+84duo3YhEjLy+bXoSqDd4tM6BfklF5B
HunHUR6UDZnhkcvDH9Td6OqvEqm8eORS1VFyR1LPj341pVzz68MqJr3QhsHWqxrlu5S5+tdhIIkU
uB0XoOUp32uC0BthNIvfbjOtuKh+4XdX2750h3pTkDjb0nO73QELKp5diwBXaq1HufXdTatmhi0r
GQcxTTo7VgN103Ph7Gs1836EYB4eETCoH6WqGvfyWN+1eqd8AckWNnYnB1N4IUQqO0npe65YouOi
LaVDGozkQkDtgjLISVRdj4reH1QxGb5AlzPv1I7GWUOipYfponisy84at6GYmnZsCa3ti3TIsaV6
FIgwIlXfFJISrZRll2oOKIxIU3UDRscc7JXnqoRfNShPRvs6GrtWOWbd5wtaqJcATUDHAuKIOivT
RIaJZ5FEChW5rRQevTVW8lI5A6DIHxiW9BGzrpHLUsg5KU+JsKu0jbQmNLvw/amEDIgDPD/dJGeA
nCQSXSuqLPOp1n5yhbIRL1dkFpbg9PtzQKReGR0JOL4f5y25o6OaXnlk4i4bWRnEvIs6SfrBJP1j
Uqi+5RkRVqpKS58HUYGEPHA7CGDT/08K1TJZH1qJ6Abw4et3b01x/+PXkbsDzQ3Qhe6kaEOdf90c
LEVQgkZ5AgMmXJnJ8fLcTMCPMzED+EWnn5/hTgjfVLny+byY31rGVTtedcPBIB9x2czaKGbngEwl
5Q+hVp7S8dfYPwc//3+fn0Ee5LzKPYrFylNeH0l0KysrvDhJlCdRF6AUCoPtfA0Q/Er1INf49eLe
jOwht9X3bE17dGmKAIhPesWEiB80fNxc8qM8pPad0KrbGjKbVpafn6VJsWKSvwTrPKdYBmGVJgES
uE8quclA3SXZZ1lrbKZTA8ZsnsJsDHN0s54apbU7c+uKawDqpUkCSU/rCQXOLrbOLQhFq5BrktWn
rzm9EXV3jdyw9H10PaYWVhPWfV707iwzCpS80Z863kM8dqMTVhZhmoPZgZvwGfx8sJYfG5g2kUo5
Va2Np7a7H70t8gvdoXy00s+fiDMzM9CUkISRZ5mYySkhbL14BUO4cCJk8IkaJBZA8x/amhQZ6Q7f
zwwcZO0u6rdaclCpHJckYS7v2Y8PBJpZwBTBR8PahYhwvuC1LiltklvEFuoY3A5a+kStQnvIm1Zd
sbQwJNhf0I0gnUw6RDNLnk/tWo5M8UmS3qlpbbrepZwXwHFoPm8JvNkELJ6A00j1no+pC1CkYPMN
T/UgEw4UXdneADiQv0ddQBbSN91PgwtJaCAcAbCXbYcg/blB6mwD6LdaffKrXdXu6jVd7T9Umdmm
BkgqA3yFOzwBa84NlIpBlJLhhkgWSTpP0OJNEsQmkOGyuhuT0eth9ud0o6bo422FXupAQ6iGXY9S
cTNKZnRFCTJ4lEAZ2B7x84Ekk3GP6zrcKskgCodB15sHiSrtvdJ/p+MYol36MZK0eh+LXrdLS1hC
gZgbqe1qYfUgjoa36zVR+FnFkfQYhriel/flwm6BcArxho7hAKbnMsgWrRhEfSyVJ5O71IqfB1m2
+/FAGu+ynY8Q9InZiikqfvgA7Jvzqe0juFhNoCpP1K1tpfvSIMdAVmuoSFBRCff626Y5yMkVYSB5
5pXL6iP3B8wam1TnYYKAweV+bl2ZEk+pKbpP0kNlaKjzekzwr1x9sYJsI+TEfqTaVhQhPt7BbFXQ
ORBYMCzPCWZuo2em0efuk+95B1cQ9s7lKV34PrRquAtTSy7k5WYzagxiF+tuHjwXWXefSsm1In1W
npkffWph2jwnHmGW1FaFvGPw3FBurXeC/mloJN8HWzZhzJCmNGerEmm0RWqUKHgOQ7yEzSrFb3GG
0HvX2XHg5eakNavJGzFGE+9JkgHJJAcEbv9iCU4MzC6kyu3VfCgwkIv76lmUVy7Yj7+fgIXiEXhb
KOgfdArFtnaVjOzYE8y+KEdY+NN+Dt9nBZDMnULHORkgkjyhzjpXeEqMm1Q6dObKsfv46AFI/XPs
Ji1YdGvO948s1PSAkLTo2RyvUus51PfpcP3ZFTg3MfMP0r7QROAx0bMmbGE3JWuyLgtL8IeCCs0N
n/bDIfMQLo60lP5zqniVXGfep0+AhZzfJKoyNXL48OC0nR93ySiEz+kvH4Bz+/kNBM0c4CMXBHef
MZudqEjkpBis6FkhOS7b2evnJ//087OoWm5LvTZaPp+kN2ZzVxorP3/aH+fP8cSS/+/nzxsZq1QR
o1bl+1KzyQ3gCrJNep6a+SYw17QCF/YqmRPw32AqYTTPUeB9qOt+bCXps6G/ZE1r93Q4WyMnfXxs
J5XZ/9mYNtvJfVokFboquGfPwi7vArvdSVPmcvfpRTkzMnsWTD2F++9iJFPonRbejOmn3zVGgQwV
XF0oc7ias1EUmttXYZo+c6HvRnW4duPm8BdjODExu1e7ytVT143T56/VcNeHn37WaDyFAhACNxqP
z/xaiuK27D0KvE9J9LPONoq84uss3Bkw0IBnW0wUFPbZMscZ2KCe5OZTL26DK1Ayn56cs8/PFjgS
ILOC+Nef2qDfowOWRcPKuVscAGqpKJHgt+Dfn69wLAf62I4dE1QCfTToZ9OtWJh+4+xkgyTiXaOx
FOnEeXwaupVEQtY0nrpyD+BNj/Zuu788TQuHjb4exNik/f6c6vNBZEB55IwC5xO6ths1vM+Em9wr
N/GnWxigCEnGkkaeCDdO5MpzOzkBQoA6pPnkhfmNe52sekkLt+CZgdkl7su+Xw4U65+ifwAV+dZe
CzZGDF105dDNnWQoF4BBkK4iPzQFP3OCfCupbpX3hvBcG/hj8i6L5Wuh+WrAXmiaq9EatuC+KEr4
x8sr9YdIcLIbJi4JMSTBAXJYRK1zDm5aB4rkub3yPPRAS2BmRqrtgX94scZBOQT0mKZ8kX0Naq17
dxO5ee8y3bpJ8879J7H05Dp1xa85PTH2iexatqCMMtXcFmSaIhBa1EWFRMUQ++ajXxe0MWtk/wGR
3o4u76jtb5LrVtlANOkKDxhC/yKYKfCEvNrRbt46AILID1KjgE0DkHhVgVWhu0fUg1xPrCi+BXnq
P3aW9gyzU9xenpjZFv53XhQSptAc0XOZ61R7stUmvtEqz4F283bI0tvo7bKB2UH/14CK1igNKxbc
j7iqaksUG+VZbL0tuPuylVeGsGZh9lhU9FuWVZ8h0FdCOLh/MQAZCVvSdfivk8z6+eHzU9JoWSXx
eVU4BKF/XPHPlIUlgLYHN1OFKyl+oH4qXUAezSyUZ9p4of3pRtG9Z0j5i1Rn3hdRQ+lI0EY612Ru
uHVRDtpoUa7dUZD2NLvtjGpvKI12ncuR/phUWX0gZSD/o3fdnQtk7ijKnUlyRgi3RSjkV9ZYSYdQ
E6AJGA3uoFSBpDOrfN/WgKpaWAgHSfX7zRDAjNtQ7K/sPGrE3wVCxHbjQq8Yh165AZm0Jk+6sIxc
D0yCRDqRrTJ/c0KopL7eq8+K/I/1w1O+Xt6Hs+dg2ocsIMKCkKaUjxydvHZNKzFd5Zmcoq0CO+j7
awDil438UVqfXTMTKQeGD7ptVMpmg0hGo+4jy1OfjcHYZvHBrd6sQ0v2Rv0OGA80uJJto/cJ+K5v
k+G3Ljm68b0lUS60Ky7UXHXg3wGjoIQWhIFHOI+8ZKtykVHM1Ge5ye7KIt51qv9Fomdv69GfyB/v
FRekE4IHSibt5CxbOZULu3oSZPvP/OxUgixqmjDAfFsBpYwgOnwR8htPHVcCwA/jJPU8MSplZI8m
uaA5EX6sGktzOb335AofBMRC9JzLvMujvRIX4a4Lo4fCDN56YSdV0RdRDVYGKk8ljdM1R571X70N
UoZkKucXRNQpxOjk1h7khpJv1ljSRhZEEINZ/pwUYnxH36Psyg8jdUrnyVfsnRqkJicwIqOticfG
jL2N11r/jHWIDnfi5QAGe1QTyrY7Anlf871mR4GkJhNF0E++AhIvSbPzG61KojRM+iJ1BhXBgvpY
xkcPcMLlo7BkhHAcRePpwYcfd24kTuh+RtPwqSPme5J/dzs6X7xeNjF94mTi/4zj1MRsHGYEltLS
MZEHP3QluIqtg+laG2Yukb19468l2BftkctXIBIQmcy7vPrJaKayEKROK9Dib1Q3Kgp6QkK/4fYh
938J4dXl8c1uxD/jw7dX4NLT8+mDTuOgDgLsBZ/WYpCa8mprDJ/sW/uvhT+NPf4I+8x9ZME1O13x
C0DA7t4T3jvjc6mTD9+fXQJhrkZ1SrrbUSPFlvv3aFw5fEtTpJJvlagPkT6ZC7g1dShnjSjQ5FPZ
lMzSWjF2aRcDa4NUz2lRkDc538VBJEpCima6E1kbt70ShF2hHC+v8pqJeUHAc1PR8uiw2XXFzmw6
R2qKh6AwVlzvJTPEQ6hDSZP+w1xxMMj1QDSyJnJormLF+64+JGtloTUTsyPvN5bcW34XOXE75gcT
+aYDrqy7i6pVt3XN1OzoFxPIqy94v1m3L0bn3+v91dg+Xl6Z2RP2Z/dO0TuE3mnt50oQRQtCsGzF
yKnSXagcR90Wy43787KRpR18amQKzU4SNjn1LdOz5AjGjfUbFtoAU6ZbWfslG2R4AUUQ/MjUAc9t
oKoswacJYwep4AmNuyZIvLAavCgga5C3+qPCc/79ktcO3kiQO0L1JvQ1bv5jDY3k0xN1ZmR2l/Sl
b4aeFNKOst6BH5aFlQdrYZLOvj+bJF8Yy87UGISuhFutfYxKfWUEi9M0yRThjZgITc2WOkiSNkk8
kx6Ooz18gxMareylZQPAFgjmyLdbsyEYCtSlpB0zp2n1W23Ir806uy3c9OnySiy8gwYVp//MTDN5
smWjljw/6gk0P1aATbaHUZfxpht78O5V6Vvgf7tsbnFh0FKYuqQRJc2TgSlPYyZKjKoL4MEYpi1X
fzOgEwuzeXMzTSyqSswcKTWPFsq4kv5QefmmN76oZmgHydvlES2uEyExTT5UXNc5lKvyNNg4ep45
oxzC9xj/GbqC2pQrrDgQ04aaOUgGrsp/dmZPSwDOPteKJnOMiQ8Ry62ODzxAme1BjrdGLTwCNkpW
4tnlwdGqFJiuMQG9zncHSZGi9XR2R0f2ozg07rXXrLgVayZmD01QZFIOjTJzLDDs+rX3HOZ/dVYn
vB0hKUCmedFa6/VWqUvUs0LtMW3freI+yHeXd8Hi6pyYmJ6fk2OUJyN4iRz3LsvGTaQ5QQ0aVf/t
R7+lcPt5UyCZkNOhUSJ9o6YJPTGVInSrxqWbOo1vbeQsvnOTDPqHVNnxqL5KCZTEywaXVgi/SZ2c
DZSI58GnMsG11YG+3jLBZeDDWs4gEUdrzdzWzMzfBK5syTcYlyD/DrPOVopfmryiqbS0TKdDmV0O
yZgNRama2ECRu5LzrRbTCK2wa9Hb6ePj5XlbcDlohP6/eZtdrYI3JpkXMyCLtVHLr9oA4lvOdm6+
coSWLlUV2XTuS2qOH5oSinJCN1jRyxw51W4ExbuFArBiYmlxSAAAuuAPBefZxBmePoTe1Ns9sjKI
lA+j8LX5ZP/4yUWb2hP/Z2M2X6XUCS70odRJ+m1e2qhIXF6PtTFM/z85ONqgqxDg+D5hn12N8D3b
Frb1yj29tOrIuZDeVwj1QJmeW2kVCc6G3ieO1MsHQX1Ad2OrJL+yT5Z1/p0ttKjxAHUkXebXQIVW
AELYUeK4wmOgXblruZjFcejcMMgd/bk3z8ehJF1lBVCpHHE81HFuNz753vjw+/KaLLkf6EIBRQdm
Tapw9sCQnfR61A0yRxjTjZ8fm/G7UtC2s90airdVqzXH808tav6MssWAmxoI337IkWeKESN6EGcO
TULHG4Ns7CYUSmUr9pJwCM1CPept+0KxKdvlsjbsPEUPd5AmRLuEiG9LBRmcQSG9LwdCtglkK7t2
UY7aXp6Wpa1KpwUwa1OM90F20YBr0A21xZWbfo3kHDnIN7n5i7f91MbsvkXNXBQkUUgdUXaE4gES
DMIW+8vjWFzek3HMDgM1oNSDcpw5yFpdG3L3aCjjRLS8LsJ8S9a1oNFStJIsXZu72TWSSHIbdyZz
V74lxn2ZbNvibywAECNGmtCZ88uQtOFoSIWFy5clm6K98tuf6dD+xW3FTfufkdkw+sQcjWFwM6dN
840qBKitlHYVPl9eoMXJwrsDl0vJCI/8/JQbUN9Rq9BZIEjM3XgYZWMjEdJctrL07OJ8KSr5dEgV
xuzmDfNCabrBwMdr0U9CayU7JFZpD8WzH/++bGqalvn5PjU1XWsnl3w4yV3rDb5e33/t2ntl5fNL
88XVTp6akufUXOv880aqxUYEyorMS3zrmfJe6rwrwTc/h1z9c7kjP4bEy0TJ/dA+0HALcjztyNlU
ER+gDf0XwTR/Xp6phaGQCmM5EFAnIfInF38yU2Xmpa6gGJET1b/icFdI+8hYma1p98wWA+gmfgnE
K8KjefhgZaGgGZoQOXr+T+fCVbQ2lgBvPr1CIGkrWQ/FWo/NhVfrzOIsmogiYrSItWH5eztS7grP
t5NR3+jisLKnl6aPzvE6utkUKz5cAn7QJmKA6I9TC4ndh/sSQafEXHG7Foej/mldCGOdfX2+3VDC
9Uej9En2eG9akh8i/RhW9VbK1rqkLI4GxKM+NecGeD4dq5PN0JRFipwLm0EVXiGZ2pL5Vhcrzvei
DVTLgW9StEeM7tyGh/aFN/qsDZ1oR2Gr+A9i9355Ty/N1xSHg+CcuAzzpImeFYFJH62YbIa2oRu7
LUr9VkTXohlWTo++cNFYNIMw6YBIoQhn73w0iMu0Y9mUsWOpQfWl0JvvReKm2UZTwgSUViJ8cVP3
AbDHXnBCOAJCrO0z/BI0BdB1AwGevFHqi3ZWPVZ2kYc6YeOYviXuEBy7UY7+iUnm761Rtu4ivVSu
W9QckI5CmUTLNeoHglwfabjSO4AwUrvsuv4QCWq4JYZrnZJmEndtJ8AtFlFIyuJauNFzSUDeolKs
X2LeqD1SKGazVZpG3o5j0f1Tq7SkVfKhey/RwHjxEi385WWZdcxQGrrWskTYmrDYDyB0XsI2be3M
G71jIOjjAcFwdY+gAZITgj8SlLY0fXbV6BhHQfreKChdCSiDoWYDcgeFxzUq2uKycw5pL2MRA82X
vQoR+6PjOGexONCs4b4X7Dw8XN5ai+uN9BOpJVUDCzTzVLMxNhTUjCInAepxL6bl7vL3P44B3VrG
TlOGqXnUnIeh64WQqhUnELmUd5QSdnUZv3a+dJvIxsrV9XEoYHZoYjMRKEVwELNLUsvgd7R5hKmD
21AHWYmA5th9Xq8JE0QldEJZEDvMDnqWSSNSTJQnEoqGCKZWOC/FSFEna/do8117WX/Tl+L3wTVv
42g8wMJ9E8No5WcsTSi1EZgZgA5Na94JQIxS+iEbJOOh8Th9EB7Fljhcy6ojeoqby4v30c+dRvw/
W/L5ZaAB31O0QImcZiz3GXp1+ngVjfQNLx/N0rwL167rxRUkIQMSQAZoPH9YEUo3VPx3Zrh193AA
b1tZ//R+Z0gkL9iVcD0+NMaTotKqTRKANCzlqvDeq2Stz8niIKZWnqQWGcc8r9T6QhrUnRI6497S
r8s1qPfS+oNUkrgWAHBQVDxfE08o5UxrqcUlfvMQx9ZOClGPCNApKE1jxV9btDVB0aank6rMzFaH
rH1k0SnZCcewu0I6rt+XRtVvWwOVM98q8hVsyvS9c8cKNiNxPwEImFqoW+dji9rBtSzQEI4qHyIT
bS6yV/vLW3ppdeDeTBkM4gJYBecm9KbQw8zIMNF7xt4z5HzXILK2EoROXzkfyOQ+IaUNj4rLdQ74
iOUkrdBzomI2PIftpkaNMApXrruPNpgs/EyN/CydLea6xFksqRFSD5QyASmKyVet+GmOe4mSkKev
EdMXbU0N+SgDcvtpsyx9VQNx12o/ItWctM866caNRhBMiQsp3APqasbP0fW1latucTucWJ1dPxaO
h+RCfXRqvz9OHsRGVxppg6R1tjKXi5ZAQ9H9Y8KuzrNOKAVFURV6kaNl39K+QujgUdZX8NYLNtjS
SIWrrBfbfLa5O2RohtK3AicgvBrbrZXKW3UtYb+wvc+MTP8/cXi9CSwRhhhJftApeRuSj7h8fhZH
QYWWZdEYzdx1F4dMjPOmCJ28K7Z1Lb7mQ3wne81KLmJpHHBiQMLqpJo/IBpBAjdVAALbSVB0eRGC
p8ujWPy8zB0KAJ7M5Rz5Y8ptjVPN510El/WjjMbUZQNLzgLR51TIBmQ/0ajPFwJB4GqUxT5wFAR/
b4FSPQHDT/Yl/ifKtLjvRp/9LAVNu0O7pEX9tk6vzSzWb/M2lNYgIovDBeANqEKlljcPUVJhQDao
VwOnl4Vt27d3fue+XB7wgqsgTQHQRG0EBT4/QUNXSsUgsPFi5Ssckm0sqge/ui1CayuhZ5wrKyu4
tA8JwIGIoQpOuXo2v36ux21qJDxNbvmYaOW9VQTHuvPeLg9r4QWciDf4UhQgFopEbj80da4ETumW
R68Vv/uZC0C1d4JG/XbZ1OKIrCnm4gKjCjYbkVkFqZYFZuAYxdYQASjcd9XmsonFfXBiYvr/ye1Q
TL6+CNXeaTsp207QLfSJ47W9v2ZlGuiJlbIvPdErDC666Cgr91p3/P+NYlqzk+8ndVtmlcn3RySc
FLH/ogFC/rwJVh3YFmARGXbguYlKU1o0wV2un3SXlNtwxc9ZeE7ptEmSBbA26MY5J9ZTKu5X1ST9
VR9l/UY2nywE5fobQ/m8t8MlR26CTqtT35XZOMhdhnVfR75DB6Z9a1k7RYk/x56coiJMkHEjeiQH
Mn8QwH7XEAAC3/GfESH+pBTIh6/P1jq2hkD3Ar5u1cjT3VbS7vJCz6G5HwxMS3Wymcq8GmKtmn6+
VGwz2gZGlbQRwgHaB62hfPS+kqZ/H9r6zlP7lzxfS1cuPRQgkmjtCnoPFY95p2vu/LgemsJzvEh+
0Fr0HH+m0E3kGMnYOog3oaId0pq+ghLCeJ70FEl/cV5Pf8FcOAlivVuoKb+g0tUvYua+tIH1eU8O
hBplH/YInLA5TM3T1aLrStlzROu2F+6S0hmslTO1cH1iAoqzRK6P63p2t/mmXhixontOoO2rBH2q
a2GNU7i8VvKEzgcQg1zADGqJLnLUIJ/hOQjOpt9ko0WsbZDao2DWwi2wb++gIvJmZ4YrbDqLtJRf
oMltDJ5wFSk0GLu8dxdHPHU1NNBqmLLd51u3yzO5RLvRd2rpS5y8acW7l60kaudkqOl40CaUFDe6
WvDg5ngwGgG3eMZp4HDf/qaW+Mv3VDTt3uui2Ut6ctOk5QvCbTSdqGEXXR7fwjtCchifxbQYHJ7F
+fhqEzy6Epm+Y7bBpn8dA3/lOVycwBMDk09zcvaFcoC3CV3FycdbKaItEdXCz5Eg/50/pDpATAB2
++AuN2LnSmKV42iOxa5DCC4pnv9ilkyUTqDdUSOYO5pm1KR1JbSB44WdS6cjuilnMd0H/n9WZqer
DlUFohlWwla2VaAlTSGvmFjwIKF+w1QgGUklex7PWrmZWUaZBCS50YK0A3Qan0JUtG/G0Y+OQy4N
DzT8kLeK0a9lDhe8PB55VOYJ/cgLzMv1CJiGVqfirAtFc6339XVsjs9y1754g7qyIRb33Imp2Z5z
e2CoKJHjghm1a7eNn9/L2dhtTDFc296L54cyG8JKtLv8gA0etUyhowdev9Ec0qeoXnHDliYNwied
yWBC4a3Mrh83iLzcasbAgZwYZ/29qdxKcbMpKn3FiVkzJJ8fU0UcURo2MVTGL26j3gjVI4h9qBRr
KIqlCYPDKpOsNnTiztn17vZhHaaZ4DtufCjl47CSFFr8PMkTfCTEVz70DBu8OEpGeJKgBu67F7f4
iwcQ0O4f+iqoqXnzaMpGuRQOue/QdgQa4+jlL72ndbd6CQ3k8m2w+BDS7xx9II4qeYBZrJIPaKvm
vew7QyXUGzcFstdHUXlvuHWf20oo2X7gH3qd1htB0261kIYneSTq70rXrAnMTD7sea4N5iNIoalo
SYJKmZ2o3tfzrqHtiNPEIAYpc9QbXxnzvWSm5tYw2mRqvxLT48R6oTlWv3JrLZ1nrOLSAAGYUC3n
mxOaEmrGruk5em/eSHFAcyB368eHyxO+eAQM1nR6B0nAzfx4P0HjfGxT3xGz+pcZZigAW+9RQcGt
rlYyL4sDMkGTqhI0Rwgr5wPKeJG1zgx9R4qsdtcVQ/7Q0Fb9uiu6tfZtSzf+lMfGu+DaZ/HOTQ1C
0xZDwC7y9aZ/qGKwM1rxRav0YevBQrsrvULdKmUxrIQsi9uXprTIElAWnmpT54YtIdALMex90FLp
l9y3tjHEnDoe0ALMtzVlyNige4pRWTBq5HqLZvLeHZTP43dN5LsMY6JuiGTTZosa+pmZj3mcEPDT
oQBtEu9bsRbxL22cExtzclCO8JYrm9jom0PWtbam57Y+XClduHIlLF1u4EagsJLQ0hB8Op9SGVaQ
FKUyJeroaKgbI3n6/AmYlCRAIfE+owN0/n1SzEM56GHixH57qIo3yqLoyX6V1xS6lrY/6rE6soFo
4ana7DbxZHp3te6QOIo/2pPiIZhqAVDP50dDkMINKhGYf2hcqCle6llRmzgljYBkdFyuUHFT13r+
LS3+qZVpzU78W9Q3ylRRusTp6BxUauU27n+Evm+nwu+/GA65ErC6NHs05rFXK6ppmtB8zwmVrVFu
aou+VD+G+m/uWjImUxxJhuxD2sQFAVHqRRU7jUTPKKuk44BSf2+0aCXqWdoD2PijV4YjOi9DhkGv
WD3S9k46VkRzilfYipUdxqR6uTxvixfRqaXZbgMu0ZaW1MeOpKAZ30d0FzJvO8Gyo1i7CgJ9q3vi
fhzNp1HX6A0R0FhDWjlYSwd3Sm9ytCYdknmNz6vCShLiMXYMs/6OmvWXDG2NlWFO7sD8iabggegd
kCzgcrNHUso1Ol4FaeJYhfasFuM2GgOEJhhelG14bMCrqxXqnP2tAgwo6q3rJAuv+mpNhmFxYYkt
KPvCHPiYawmRxEDOInEyuaCXnlBs6QzhbyswwJdHvGgIV+QPng4PaXZbRUkUBHDLOXl9hKqVFnh7
WJoIa7iN6a7YWlxAwKiA9ybXYP6KRmPp1XT1A5ldHaz7Ov4Lr5Uy43+fn23RxDVcrel5QVpJtzsa
kzSvl+dqeuU/bI6pBzdJKGrz88pBGTZ6m8pe4nj5+NvIry19IyTptTJqu66qd5eNLS4McmtIvIAT
+YCekCyv7iULBKJhPsA3scXqIUYJ8bIRadkKzhqeDU2C53T7qgmsGJmrlL5QYmxb2figueaBfnt7
1Wv3akAXTXuw6Z5HLyp5FO4yX3pwM/9YNcjdX/4tS7NLGY2WcGQXIXNNP/XkDUhct/NSCSL9/3F2
Zb1x48z2FxHQRi2vknr1JttxEudFyEqR2kWRWn79PcrgfuOWG93wzEOAQWZUTbJIFqtOneOjiz6Y
zNe2hv7WhMfCZmy9PyoryH+YYhRkvL8gTwCKlsPgjUVhDOCcQTHjcSK3C6go4F8d6/vlUZ272Sj2
MGCPLnAJ6wOlgTxQr0fE/La/s/KNmW2tYGd/UMX2b/JmychC8h7ZcxD8no7EY1A6KFqnfEQBcQdl
wx2UVe7n4ho7w7kwmCLFhfTQEpB61qkZnpoItYOgfCzN18DNopT9NiDuk3lflVuGypyuuOe5A+Ot
vdUCOVBJg/6djwMDAjX0jwUpqsurc87AUhCAHreP4uraA2qN/dfSfLmnD5zd0OQ/fH7ha0T4DObM
9WOoLH298F3kiJuH0AVhSdNeo6g7O4J/TaxT4si1Q/fEB8K3yvryMI1tcW9l7Br919nsKqIldLyh
AIDDaPUAwm6fOqMDTITy0nud0pHvCSdlRB2waox5mu/AfGRCVLNIAfPhzrZSE4RwLk/nucMKaXOU
bhdOdDStnLof060qelcj2iFzBGDP13we9xVELy+bOTelC7+phbgK4Kt1ysCDNKw5l0tjWppGE/IB
w7WsxDULy9+/OXgUqlDE4bDQ2JFfhGO+/y8jABUFYhjgbYzV92kq/cyrSfE4+3cF5DivZAbP5TFQ
0F7ah1Gjf0f/Vdi1FrJBdKudW1/0oevRCLJjIe6GjNwGwoqoeSUwO3eMvjW5OuAYQm1eBwD79ghN
/HqMyu5goYpn6ytT9xdhsL7k31paOdns9IDzlT2eh9zbV12+hz7kRpViqzg9DiBICQuPHX1QCwSk
/1JVblz55JNKxZWn/1kfQQiKQBZXIu7mUx/xGKRF6wGhvTPKl6AYjkCiXxnrORPocEB5CIEf/lmZ
oC1x66YETBQdWdknPy1TCBLq8fNlZzx3aaBBfwmb0EqPhqfTgegamJnJn/PH0R3jjL04AtnXu5re
9lSHHnm6bG352nr5FhZnIHGAZwGB9ak1ZsxMjiVQc7ZbgR1OB1BxCg5ZXtyx3L4JQCV55Qo5V5dd
mC//Z3G12QIiUT8XQLdNQt7ppsyiyuiOk57RlVCqm7FlW6LdcOo0tECheRp6/RBfHvTZhXzzE1ah
k1VO88znEtwaXTjacVZeeWae/z4iURN1DwqU0OmkUm2DCshscY+xJ6v4OZPmyiSeO9nRp/I/A9bK
QJ/3RHRYNV5OEBirqwOIoH/azjWyhfXuBrBgIbAE+/ZSuvHfQduMTufI9aLzQfaEbvhotk+8G6dY
iwDEliB7v0f5poplV3mhyFxISdjDtoFGqdHoX7xS+ZWVW51raPUAZnlJBwMnC6TsOui1hVF0RVnw
x4FZ1aEZ8v7OMzmNCgXKj5m718Q+ztoDXgQWgct+VwoJDKnKjtXiMcvixgw799GG3LB9+JA//jOq
N1ZWyymsZpprBSum+SuY+xAPpcsGVv7yzsBql3e6GFHqhYEuXRDFL6Z+6vTmso31xv5rZMHcLQoD
iHff5ZelmXVBNaJOP0w3Oa/vHWLvPAL91UaphxGS5yZN45SnCSKnUFb+y+UfcG6Qf7mxQMmEH7PG
wvW9zyEKhxp+kamYcXsnvYdm+nrZyDmHeGtk2fpvQhFPkNw2oTH/aE3oyeYizCZotJBHoj9dNnR2
NChhB3g3Y+etgzdFhwBypkH22LXej4zXv9CKAnYx/XjZzOq2+WfRUGQGNxMy1e+6wsxqHGpe2dmj
4BxPkkzjqQrBQ24+N8UAxRD7T2t+8Fn016aDDCmyyYj037VbYHlqRBQoRATuj4DuBf9U8qPTBWEb
yHDw8iuOeW4mUXpGogPhHfj6lr9/s2SytqXPhjZ7HCB82n0S3WdwSF6exdWB/8+IFsZosMT4qP+t
7uzcHFowtaNWBOl633yuxMceRsv3PTyLMF0Aly1kvKdDqMxsngIojCatYFCg/mSpKyHqmQEsTY/W
0veIC2vtbUVVKWJJJ0jKYWNsvWtnw7nP402P5s0lvrbWuXfTb7zJZDRICn1/qz8Ixfg7O0BxQh7L
CgCYWZN3joZdmUbtBQnJQOX8BWnxy6t7Zs/76HQC+AgXADqEVqencImwp2wAjIqGqfgJbKUVhB37
WNCwjOLEyjKHb9yUBSOvBqZxfBXVDuLW370uvwJUP7MMMIG6PrjyAYlfcwhqI8WrE9Qhj+6E1jw7
vUEFLv4vc/WvidVclUz2zTzCBLOONhrwaJRVu/5aZfjMlka14C8LFKgJsbFP5yqwddNqoHKSpbw3
2U9pe2ifLw/kzFwBgozTF8yt2BHrFJHpp/3cocKZ9H3kdHuoRV7+/hmnCpYrH1UINJJgFKdDQC+u
n0+9gR1X/zbIEBrBsdFWNBgfCxXhVlhyIL2A4UbLPLDOp3bGwqfM6liQzD/7/KH4rPSHjw4YoEiJ
4v2ANbFXxyujftVR5vtJxW75ob3WXPF+HZZOtUUMDY3leD6vHMrEc6FBv4CfgP13uqPXaC7feRIy
Fqg5/hUIggDJOqE7UuKnBW+tRNU3zm9ruDH9zeWFfjcAWDDx9F9I10ABvpYd7MiYdmSSTtJ0GQhC
oJc7f+zpa8OPsMRLQxrcCSfsaoqIq/2sE6aTlEWoy0PpX3HV968ArDC2mb20VqFAt77eqGZaVmkz
J1mh4hJiNiLbgWo4JPxYtVOY+/d8eh6MV0Y3XbpP2yvH1vvIcrFvQVsMuVRwba4BSZrOIEEq+ZyY
9MnprDhLaTSPNzMUsEFg/tB1Mehr2UeDcvjdAgVFwhvUOO9BmCZBF31qjYlbbSpyk/dXDpgznoev
AtUDpz4jOaoKQZxSNVNiFHGq7hx5JNlHwwYMAZcicKRIRaLsvQpL0moI7NQBjr6wfpk2j03y+7Jv
r8uci+vBAkAyGIpN3zGVWQzqvawdRjh3F6I5EnJiER4wQ/9A5sT+6b5S4W7oWIaTZPvLts/OH97W
IJyAQB8ii9ODDfzCtVHzZkxsFXzWE7Kbk/tsd9c46s9sX9tC0OWDhMdBtLqaw3KC3CMweFMiW0Nj
oXh3KPLimsTtKg3zdx7h2siKwBUW5NXpYHhQEqkFmZK/iuY9ziLjtyGmiBogbJmeLs/c2SG9MbZc
TW8iDZdBYbwCtUGSSag8lzHUY6+dGMvt9Sat9M94lnQwrh40PKzHY3Z4cgSEwrmDZ7+Aurxb7FT7
2phD2FlZVE4sLOXWkFfi8LPTuOAW0WwDnoM1pbAekBFAMXJKMiVF6Gr30wjtsNytI5Q6d7Iwrp1M
yAGsR+otgRuCcihA4TJfa/bpBhLRNJ/nhMw938o0n/6A2dpjkEc2O7Bs5mBt9THHfCzu57xqYyKK
Iq4p2h5yaBGDKUnpaGyAi+3ddN4gAzeBJhX63nOlKtSIELEt/MvtXqN7PSzsSj0zZUOCWhXdnpeW
v2GDdO6daTAfbVArxn2h/bt69PW+MNlnu5HDl9Kxx185LYM9ZZx8zifnF/GGYgOBI/HkZnm5kSMA
WR5O+cikA9bGr340yoTMNDCaTRmrWlU8zMcy3c9BU24J6+tDy0d3z5xOh71y57h3weYY8GnatAat
XzyZ88hphQMGPls/2uVIQ9sq7XjQEwScs6a5U3MdgMDHDbayUN4x1RCKN+uqiSFNCn7rQBihWRrD
xmsX8T7dE2trpQQE5yabnjwu+NNgdPwhcKYydBz2p/YNZAtpVzwUI0VXCRJSUWqAiYjlYDOrgTW9
K+3c2TRlHsSjTYe4hZ78RnX9d/RiiMihpRl3/mTGOFMBD8nK9BZEcsZ9aVXGkyydW4bUTzNv1FSN
RydIyw0PcjfMqo4dXNZPexshO8ox5pa53kLp4P+itJxjLjoegj6HxYXgxkYYFFM6CLIJlMy/Qqmn
vh1pZSBpAbGV0HFHz7ztOX9CQ5kdFe6YPqLz84dd58N+ynWjMfUygJI88gN74qgs7Gn2Gkwdjtlx
aL6aM/eHqK8dpqKum1+nTlAZVaZfPhCfDDFg+dYP8PJKJx58K/jGfWa8WgAcbsjQERGRyfNerMmq
fqReaX4KfFnfGiW8sbWC351R9V9me85CTM0zHGPapGX/uyQjeU7zdL4t2ZR/88va8Q82p31MPTW6
sUO5H8IXrXqPPNSfTM/u0yBRFOcsGOLSn9getQEduVy7O6RxsqfKEH4TBq1Qn5Ezlj94w3VkkAx5
l84avqcSdVUoUJA4xdueRcLLSKTHwruz2+HZI2N203EwEj00jmI73hDQ3o4gdoDeCDuMZdmBU7N3
NmaPUzZbnGSiXh2Pw5Q0Tq0xz/xnbk/iW8V89bDATkM0JZovAkVR95ACiL8d7MZ9nlLMfeiihgjg
gcruiVmxT0XbfLO8pvwiG+s1T4HwmYapibQzQ1J+IHKbY5VmMtItFml8wNwGX+yptyIIsZkxd+o+
hpxmvYW+mR/XufFKZ/STxlMvoXHGVRMhJsYfHThOWdEHn8HIxkNTlVVsoANt442G/MawM5so8Ep2
57S9wkBROev9AX0tPzzxQ+MUBvl3qO3frKBzSEGvEZtDqbDIDf5DqorQlZ7YmaWQkT8EOp7dtI5p
H4htPzlFVIG3JcIzxtzaumsPdh04cc4y70U6wjhqnrKoYBOLKmk7YKDzg3CY0yJs2GhEcytBPsS9
7tipgUSicEWOk1BCy5cPfAfC9vaL1A754aJ+Gc6O4HHpNTqyeAFemIwPu7nwSxS1KifEHjYiTkUZ
WVJBZbHljnxGw5CMrJT7u7Lo6qhT3vhHIzi46fCI+aFqXhxsK6Nh0Nc5g9xN2UcT5Mf3OHiMqKbZ
gDZXbX4WdiXrCNUkdVvyNvtBCe6ekOM5Fdmim3dB5+qjLVq6awbibYbC1F8slas+Gv3GjInW/Y5N
g79vaObEbS30M0Qv/FDkXf7JKnu+6zjK3BpE+zcaCK7HMVUNjnEy7lFa9iNhKuNe5YJuCwJwfOm6
06MopIpV70OBtZrdWPl5nWjSu0cCOtR9r8i8YY2bf5VsKPdimsxolLQCCNbwbiZe10dXpkaYooIA
oEo717+lXeCwmwoRE6N/pOZYRSINHhkx0xii6b8gtsZDPlTAMRbFF+R4SzDpECjFpm4f69LhW4N4
ODWCar7Ph56HxK/NMG9bXAxy5ney9WWEd5EOrQINHnWfg5vQSauNLOoGVVBJxbFrLfwm/KhbLXq1
5X2u7mZLBmDq8buNDXG8DbhspgiqBHWc0cnZM2aY2xRgyw0wfQiSmKm+4fYtNlMm+GYe8RbySONE
Iydi0+TwaV077qEDMDQaXQdySASE/RkwQ3etVkXkdlUQycD5UwTu/Nz5rHtqRFPupA2znuro1k+N
KgxYPn6u+sKL26GfQ1BEGPdpBlykrYRxyIO03zVENpsMp94x6PmwKUrtbjug6rcSB/+hW+hJSJe7
BwciS8+qVENEJBBYyFyjPbiB78jcszZept14LiGJQyZ0uERDAxWd0ZYsBtAJMMK0d26LySdocccf
NPWqaMqAQwpq6EKUAw6NieTd0Q1GcyPaKn+SAl1stmybp64uGnB+zOql7VD+MiffeeykiR9ddcVG
E91/z9WUhaM/tWFgQq1W0H7YVcpi6JjFZIVWwKoNLWQV5k1QHQorBTzUrtubpsKbzJ4Cvu/gxNjS
vH920J/+U7hKxLrz9N7iwRCmFkjIxKx+1dSWIfS4RGiZcLMxr80bbNk0QsLQ2jZenu3AJ4azu/fn
PRD42GTA5Mei6u1oLNs5tOfCOfQV0fcI4l3niBrQNISZSMXWlu5zLlhzHLVqN3VvwGfdGR3saQ2y
TGW4x4bZetuW1At9bZV3M7oMI1c2XkxqWkKAC9EVGH6NyB4bhJCses0rA+BhZ3YOyE6l2xZ4mO3g
Oyo0jMIPp8qVAN4oYMAaGmya0Q2g++r+9Gf9s0Nz06vWqYlQlOPIU5ax63QtUFOCCN3EG9DNdY1z
I6aM3UmS8Z2dq/pzPpM0sqjqd3lR2VEpgy5uGRexAeWsLTXqbldBaukWUQF8cEKP4qgyYwvmomAD
FZ5HxbKAhuDl4VHRdnTH0xq6YTXaNuNpuWzACoY1nUbEEGPuPI0OCvZOTqA1ADAdiRyNRtXW0kOc
uvm4SaXk+0pmKplFke5rqeR9OUNWiHS9e499NG1GwdhDLXPjvqvqDJS1FtkKkwwAqaNuOEEHygvL
whAx0hnNVuR92sdKeep5AmdPQeuosOlDi/hyY6ps+OL6XE9RDRqxb7Y3ycRsVf7Lafr8azC7bENF
MMeDkf3MzdwMUzIUEWIQO6rawI6kRigLAJ21B69OsO271Nig5p6FrZZeTGd/3PSKj1FaooNTNw7b
CgKCFXCLOfvAVP2mICacDk+20NT161QH6H4Zg/LBR1tZbFcZCubOPIGVpfHDEfmTDXNqssnMiW9c
yjIjGszGojunmma9BcF/AzbvMQ2djH1hs4O2gL7vXhFGZHTjoMyYZI7QtxRqV8VRBKJpEMxC9gtF
ThULB5RqtAvkfcC8X0OXD2FTw+mdtMm2oxoRlALCuU+DAddOiWuQF7W7mYTuD2jyUs9DDSidx+rq
1bYK7xaljP6T15PiKGU9Jy5h3A1zcAzXNx2bqYHyXNpGQsrZjICUEw9yxIGQWfMYKaRFcKVA3Qjc
Kj26qWmeSFAmPSEyA11b2hTbDAnV22rU/osyi7SJxNCo4zgyMOX0qTG0Idhf+G/QPKjEIWgoKJiX
3/StRoOj0IyHg5+PUY/2n6hFhLdL655sg27C8UC5G4GZy49nyxz2Rd1m+zoYZOzk3rcevnCXNk0P
+qq0/DyCD+hWZzUEVcslXzRp/pIJNW1H261jNfs2GLtb45NvNTyxGOHgs+MZnkOt2tlT5W8spusX
XbR4hc9lFQVNvgQ9yoNaEg2OWT9Xm5o1X4js5KYSbnlbCdXcQFuyv8OLh+HOt9sHWnTjs+e27GB0
Aq4i7fzQUvEH/5eIs8FWECLE3qTZpHcBRLwPeG61Sdu0iOw704eWlDOkmyxnOimmmoRk8MTGtvoi
LB08MUpg117slFpbt6PGQ4CN/ak33HqTZWkZV2LIYm6UoL4bW31j5HO1nVw9PXGn7J8cYLVxfDpm
WA1Kbrs8jXzhH9DD+DlPHRIrATEpZg15JMpK31sj3koSx2GEpgC5tazC2S4y8pEtjWGXUW3GaV/9
TvNO4bDQ7bHuuHlfW76ICkPGowtGy24eNGS//P7WNrP+e1FJAHV5a9+BYtcHUKgy4xzocVzVY37M
jDqPWJ81AJUbu8wkIUhym5DM1nwcUPDb9KlojyRQbGvTFPzbgI4+oTQAOBXg6vHYd+XNAsTYFo1g
kT8P/q3ZiDxuRBBstctxrYNu4pNjVr8E7/0Hw8Yx5wYNwpahJSjq2sVhYtz/bnVmiYJ2qmKr7/oH
t6ycG7MK+qOnjN+uV+OAVp15FKMNjvZROCEScsV2ppD8zFBpiYKqd0La1dPGVYqDT9F3N2QczR2j
hgp54Ys/jqWQ+7cZeWjdXBx5rcptzgYjQj0w28hBzCGOcLKRHS4GTmUFxGqPIDSAhCWay7qkNum8
J5Pjh1ne+DGYPkmUB1lxgBw9vRn9rAnToclCANab174FDQIamNPDbKGLbjaK+RhYU/4dymzu1u/M
8Rbk9n8mkRcvjk0wlzT/PASSbGuV/lRSls+dLZoE6EWoWY6WldSWp0OEo2yjLbfaIRBn0cLjGiM/
MsRoiLJDE+tzUJxAXdJtyVExUPqFyJwY9waylJHqhz4uzOo+MwfzkKJ/bcOCiTw4PZISrnDqG2Sg
6zvtiOGx5GR8ob35PPclpDwbowye08B5sLVBXkBVY0I2sKhB4ieCLMny4TXIsvGuRqtHJJz0T1Dl
6gadf+PR0m11cHBlRTwbh7CG6JkNRcJhofwsZVRjcgjMK8M7uCkb4lwIyEpUookqbvjhIDsWpZw2
N3ZrGjtdGX7UNr7ellmaR61NP9so/uxnXlR/QIFGw3nqlydXVmxyyjSeYl374PZgBeqtYKZh3Zjz
kwtBuYOrTBEh4jV2nlf+6Yo82GurzeORuYjLuLRvWnA6b0ti3mbNUEY+a4yktfUyhd506AMSxKD3
+16iX2FX4PG1FV2hkFSw86gwkYCqKoKIGy8wegSmYXypgTbbprOBF+Uoyq85Id0XoFbdo4u9sUNN
rw3rNtAPBPFUyPOUxX7bIr2lS3MPifX5HldqG2peuo8th9gcXq7pTe771qZsRrJ3eq9ow8GSGaIL
L9sarKsRBhR9yJsy2FRIfoZMtb99rtqwwBbfE+SZNhDBAMvC2JHN3DTNIwLmOSRAJIWtAY9iAR1C
qxvNOx99DLdZ2fHPH8yULsm94G+Dv2kugP/TTGk3Di6dA39OgHd2rdu5vpInPZc8XFQQ8GV0J4O3
7vT7lWTSBWRmTnp1P4pDZl2pMVz5vrMqMg6QzPRNju8HD0Uajddgzu9S8JieAHUnkKuhv+hdg8ro
+bjjxnROhrpApvBoG9tJXMO6nRvDWyOrAqakJR1cDSN5FuUkvEa2d+3zqyUIABqTY4/Pe0g51o8t
e/24CwVLgQeIdnMBSZ8u8eS1k5sj+5SU8lsi7e8f/jraGNDkBcZQf2lrPP162g096bRrJCCP/GYh
PYQM2Eeri+jhXdL4KLKglgwrpyYgMT3kjWxokhrlA0pAyKtP9p/LwzjjSLABTALqK3iLrHtMUUEI
bKAFaQKKbVMmXYVMxafLJlz8zJOKxDIMGy2m4BQDqspf/v5N0UM5tQOR15omCnckWJqeaaGRoy++
eehtvVJzfw+qWghBlrYPNDMi+bY6NiYkGtu5qSguyHGfl/o4p+oRHaOfLMl+GpNCOvKjArZLp/UC
jAQhNmyid+Z0eEZDRl84LU1qJsLimLFfl6dv2Qbr6UN5HHscMCHAFVZeUFg54pkq9RKr+jVDvo9P
IXKp4YiNb5jIAl2jiFl3UAC3sKjLg851qcov5D+nA6JNEBRVZrhJpT1z01op+rjd7khTpIfrbJNz
jZRt9Wm0yWaomjS6PNwzpwKgRHi9Y1KB/1gX7ZHV7YmL/ZwAohFNw1G4H5RD+Wd8byyszgWNOz0b
hOUmDKilEi7p/QeHBw/ZUp2CDCrQE6cTWCNY9pFNgkdA2Bk1lsFBBQfk/Ex9ULxuKfah7QPT9Vd4
BTXzU0uTibh/8JSdSKTQsikkyONeXo5zCAT0EKKEDTSyh47FlTegvbMz+razkhklM6Z2ZZVU3RCi
qXBu2i0t5RfSl1+N1NnJoNplyOc54+/Lv+GdS6DUjWMc6DtAXG26jgVyo6V4xgZTgk6aKM/K29mW
V8qJZ01Avgbd9uiEB5bwdCIbvMWQS7CnZJDNH6NLj17p7y6P4t0xuIzijYlVORtII8GKzpqSvP9u
VmAtqh7Gqggzur1s59pQVrc23h++X6ewg/ZxPJ05Au8rh+w5CwifF1VJE1WqNbVPBuADiB44LCyp
QIYee3R2X+1WOFPIBmcxttHC5IZ7dn2uTq3TtqU1JJ30WAWsGbSs27Hz8eIPpAyrLGv3haiLm2m0
+Evtcn9rD9WPy5N5pqwNarKFSAL9ZBaYUE79oiSsEuhaB9QBORAPXZ6+hcDXEaFtykjnH1Q/Wfaz
Y8PK0rP4t6/r1Bzaxi1PufaQUPAPg+p8VJBqQw5fqi/ONR6yd/fKYgvgMbRJ+HDM9cb2OkgjmPU4
JONofLYo23au24UUhSqEGZMI6VDF3C1+mvM1+bazltEbD0wWotd3sODBsZsODZpDoiAQPigPop5m
5FaHFGxH+lEOVZSSdnN5Id8FBhgtmigWQBEksN61E2Sauigr+UPigBoqrqby3gVLeVaDoNDv0fOC
wwzy0dYH2d7/LigFTRROabBvw41OF9SRUoHpIgCfJu6A0t1lFgsFsfCuNWP8a/1Bfbe/9hZgztL4
jfBnHWsVwYiXtGfDX9F9ViIreA1T9y5exDwC5Y9i2wJvREX9dEAoWNFK6Rp7H49qPwDxRY/Ecf/h
KGAxgzob7n/gf0GWd2oGWwBwC0uOyex48TjTB5DMHy57xJlTDCZwfgE0vjTVrs7jbCKocXR6TPKm
Vo+Tj0wy3iPs+bKVc34H0mXUNsG+DzTOykoZpB2lpB4TuCRKoHvaLfW0Y6NUpOh+1K+XzZ25ZJy3
5laHf68mPfG0HRMzA4Rj/O1bn6bA3c7i52U7y/yfBKVYH1AkAniKGNt817ymjCbIGK3GBKmtJ5o2
OISnV9E4nz1pQu+MR4H27ktgqqPLdt8Hp4thByzZuBbQwL3eUHWhiwKKwFPCoSxppgSZoHZDqUSm
7lcbvNSITZn9w7nWJ3TO7dEJgFAL7QDvcZCEBLSX3AQkcX4x8Wqh3Z/mGuPLuVALsgBwRSAt4fJr
RKxrcNQvh3lMmPFAcQJbkkekeFCpG3FPhub86FZ727jLrD9kOHy8FwpHMU5l/OngsQz6udM95wx1
V9jcsJK2AkMrkr6MZ/vLy3dmz52YWKb5zVPQ79slbz1biV9K9BzuiPV42cCZ+/rEwCqO6xy7UDTD
GEyB0pG9zdRhQF+0EK/KuhIanB2LbYKXG9cYnmerIwoMepYtUBlMPPenm36/hku88nlrlUAa82D2
p6rA58PGEuFcXEu/nHFpNLni7bCcf3hGrAJ7rh2UsdA/ngQdoMPtpMyXFiihYz6Y9EqDhbl8a3Vc
eFByRgwP/g5whK1sTbWsZrM2ZkD6g9Dkr459OxO+zerPTvbLn5eaWbv3AWxzrqRQzhy/J4atU4cT
NLfZSNWcdII9A1a8yewv6ZD0loS43F4VV54R544n2EP7AhwDiPB1J15DQA7VFnJOGov9cHPjRwMx
DFSyUHrIWMhFtUOz9s85bW9tDbzLZec/4zKLQgoyRugkglbPyiNV0FC/VMBgWuiWAf3ZlbvlyufX
dGG6yvmUWfg8sgZISW96/89/+P0I+fHeBCIXj83TxWKSS+EPakpKBs3Y0UDEzfxrRDLLR9auiIaJ
/zdir/ZVrw1hBEMLoGoKAwAyP1U5fUHW/teYodxhGK8kmEVY+ePu8ujO7TcQxiCP52KN3jF4dB2K
B2YqAKWXX13E2P0OxdTLJs7c/gsnzf9MLCv45nh1pOuOWpZzwr3Y+d6Z4FnfS3rFx8+6ARrxcXCA
8AlR5qkRaZaWLWcYseeYThAVvzJP5wfx7/dXWzadiNFQ8BYlQ7PVwY6Z2wGM7teydudX418r9moU
vT+pSsOK3W4MO+Rf7WvjOGvhbwC7SO+8y6zW7oRe8ezvex/w9cLPvhWWvDc7urm86FfsrHmx/CyT
ztxOU0LxjhtB3sdQxw5pJpP/YgdvNkCtvffEKmklge9TgOPT+q4CcFomAKhcNnHWtfx/Tayi14B1
HmhFYYIB6STzOqTXpNnOOhfCRjTUWwEi2JXzEgAfailcJGEQPlaDBcyOG0Nle7C6/zAWHMRIpVpQ
MMSBdupgOXqip4k4KJ4gfQro3ZXPn1v1t59fvSsKPFqDErBW4O292PqtAch1/sNpspBcYZYQ3qAI
cToC0NDafBK1kWRtzJuIHQBBca+9y88t+VIaQCITAtXofz014mkyi1qiTubPwCgZfRMKn75cdqtz
i47MGzovkY5FumE1V36RppyZzEh8b9gEotuLtA55YG58sb1s6dxocPMjikfeKsDz6HQ0QM8iAUEm
lLQ6X+9MaFbFDPnGK3Sy56yAbQXtvB7kZd/prRmQonYJRzQ1yC3ZAIB0eRDnpgtrYVJ0VKP2umZ6
cEuAI9KZzslkAzjK2qjwvI2q925/JSw858NIykBIFM9IH5Wm09myZEUdqOaMCUr6oc6/V0D4VOWV
J8cVI+vjEfhjaatmMVKDL7n9oh0kRa6lK84awbNp6caCfO3awxCrVxqhyogV6aKS/IGtsL3WtnZ2
2RHgIfGK1Ou7tisL+TqBTr0x8QESPsq5sXYpU38uL/6yF9bhEVbjf0ZWHpy2Xqo6Fw/dMkfqsX2t
ADpo7FesTFD/F1Oon4LAEvWzdw+QwdFlMHuA/YtxguqZ0d0ExHzU9XwHidOXDhjoy0M7O38BOsbA
8AMesvVR0xSd0+Wtg84o2oS+iYehfeVQPrtz/rWwZgbOkQWUaMafksDbCRLPoPIBMPBaAGae9Tbk
9hbSVsTaa3buFDLfTe9g4qpsAq+yfze4U1gU8gvriv4mVS2QNCiYIHNc+l+Jggx9CQhEWI6jv1OB
QnuNjoVXqiuB27m3Fii2FjwCcjNgZDjdzhrqeTlRKAs0ZfejNPkdbVT2f6Sd147jyNKtn4gAvbmV
VFL5krqqTfUN0W7ovefT/x97n7NHShEiVBuDmQGmMQyli4yMWLHWWrLqYF1TDls5CF/sijS5/h0O
Ld6/ZoUdO3h5B8rGH/al0a2BJd4sdu395doVD4UxtVmybyjp/X31HcXVlhM0jk+fDSNzOzKeANXS
wU62BNvmgzwo1QNiEc4zyHdaLQLwMX0qJTdhEtEcj6LjzlOzYi01evh+eUfPbYSpS5aq+vSOFwsx
xgjBJWIEnKDuwf/WFBvZv/mABZgdICmBU5tM3+maBj4tbQGsMnsFEGpklwB9P2fVEppl7twgHGqQ
96KZj17nUyuFDZK8dfDRca9s0rG+J9lb1fRbXClKMaXHyXX8a0jYK56dpnUbYsgdAG7I2QZs1Euf
9BDKOPrXy1M3dxwmomNylKSHoPU/HVQXeCP+mpJiKklPaof6kSPt4IY7FAp1o7gLv8py8P2yzbmJ
nNaJNlY6E87S5l7R+q5d0hIZuy+ZDj+pvIKVHB31y2bmmo8JW/5rR7xUZWcI1XIgaosQLc1oRKpA
pDloKcvRFyt+0DIyLBz48L6N5bu8XuIcnpvaY/NCFJ8MhesCohv3oFarYV2OX7PqXjE2ibqSrYX4
Ye7W4D5kMrnb6W0V9mYQ9UVgNioPxRLukVyvV7wcg4UJnR0QlThY6wH6gFc63St2GFiZ47FuvL3a
nSZJ46NWeO7a1WrSR1Fs3YR6F71Wib/EGjJrmcCFUM/hH2KQr8V02ekGU1lWt6Var0vqBqP6Fig6
Srt7xVoIXWfCCyJ9i/om5bDpWXE60HIiimpcMF+GdOBxnwzbvHxgXs2ryTfsSYiYSIx+5IlYRzh9
em32FXwJ8p6uh/VY/qYNova/XD4GM1uDNmu2BVQCYAZEBa5KVoZoAIm8z8Y3d9wa3d0Hvk//+xTq
85IUWZzzzEuUti+UfYUUyLAq7NX/9v3Jmxxda3I5emmjxcpedcJ1pPQrNBM+YAHGRtwgYT43lGCB
/EcSD5q8l/1ohXj8tfIyk0O34YeDGQMpvqlocmogt6suSTRL2dtPQ6itJDqfLo9g+oBw9bNVp09z
909StqcGarmNK1dv1b0eR9amcZI7NzTo1m0etN64LY06WpedM9ILGX27bHnGl8N7BKpsqrBRshaG
hgqxnEoTPHKkFaFbm18k56ZNP33ECLgyVJWpOIlFUC1yldDqfXkfyw06K8Nw17iyu/ad8bOpJQsB
4uyIIH1Gn4NjefZK0jtHlWSQZfumMj9B5f46dRKupCR8GewlpoUZv0YR/F9b058f7W2porNV7SPe
/O33OP6ulAeEc8CJwFiRwHV2eRZn4jCkBklYw0rEvSsy5WhWalulBdK0LYDcqOoKjvJV618pPvV3
s1OaA80KYdwkIX86JpXeEMsdKS6kWr12HBrLr0/tklRAwBc4yOTPhM1eejq98BCB76deAeMh7JfU
aeY85rEBweNo5gisoNbGvV5sze6+/nP9OvCww9MwRRZ8YacT1JedVQ8uJa3wfZDvbW3vLmm/zA4A
VkCFPUwJWkx+O1bno2tGPclOfufpyoiX9LLOL0jIXFC0ngiL+bfo8xXVjUMohawXI6BVwLv3nG8B
rdya32/6q7ntABlhDOZeHb6dM++cpfRKKsFgvmTKffAQuFfvptPPC0cw6GDZGFM+nz7atHIvxUwz
5fKJqZ4sGwg0im3i5eLkg0nXd2280N7jl/BHjC+N59FZfacYd7kqb8z6tzL1TksPCo2lSv927W47
tS+MzxmGjPa5zniRnM8Fvc1lcN8kytWuBSMgbqa6HvglEdDcOl1ajBGDVIJPRUN7ZrKKrMPlgfyF
ep1echOqkt4s8FhEGiIULBsBW4SEwC/k5ott2SZmB65PM179Jgi/Msu0v2bJJ2eo6i9NrmoEonng
r6RYcddjnNOIXzvVQ69a5TPAWqqPoxsGXxupsXe13jcPeuB7+zptkrsx9JKd4ZXRLteAuMkDiAMa
xdX6llCkGjZGOvT3PbHjrceLf1WBh7hDKDb+0RaBd6Dy1FPLt5Wv8KlLX73BgDFx8PN960OZ2ZRj
vHLNmGYFb4xWKZrfaCYN1qaLGiXdcfG0tLeN+XNIryNQZl373IfOa53V/wSdpK4kX47pmBuDetyS
B/PvymHw3jMYoR/KwW7uUEMNwDq1hflPD5bsT6wO0ubySpxfJFOOQcbJk+GD/1e4862Ubis5MVjt
4iWma5Rm7qsJITn0RybEp5tWuWXq55hwtk1Eu9T28gjm/Bf5iEnsDLnts4Aiy5jJvvHMF1nutoF0
OxZ/8qRe6e69RxfiZVvnzngayr+2hAPYF7UeeyW2htbeedA2merCu2zGAggJqNfIsxEEiuUiJfNS
reDmf1HabX5jLBFpnQdERMV4+ckE4YPICml5OelCT0E2pX9teAIVxoTyudWXsjhzw4B/lQgWCsqJ
WfH0XqzCwCskpbVfAvl7+5Da3y6vw9wwGAfdx0TK51KfpPel3Pcc80WB7/XQ2yP0HVC2v42x1j0b
rRwvcE2pKr/31F+hd8TlCJQTdD14i9PxuE3jtWNcpqCkiuLQ5cOdYtMhfVMG0Qh7kS3D3pS+23Ie
3XRjVD1bNRxKYZr6K7eGpkwOSBdUduW8Zrgo+8Y242I7lHrK5NvWWsvV6AeKC+phoj5YZ1LWvF2e
sPNjPnl0aLJAIUxVFuH3e7FSt1IyJi+QBsgTt3ylrcqriyuI8OHUyScQLQI5OJ0jn1hbp6EzfLHk
Yj0ClKvMHjaJzeWRnO+syQq5GOKhmXAlLf1MDRsrfJHaB8Xx1914vUvEAiEphTtaEM46enzPG3pd
TqMXLZFXhkXjv9ysuv6f68ehGVAtgm2d3pRi5JgNBsW7LH4ZgnV2GJZ4l6cFFTYsB+Tfz0/TePQa
CZW68zuDz7vG+xjcSPUjZBqHot6F9U4prnaLOvKxRHR4LRJX4spTTbEGuWd3qWn8ZNHcDRHbtbMF
h61FvpmyLUT1YmMaVJtWaNdZ9ZKrKH7tsuz28vcnf3Q6XXyfJ4gDFBGIrng+Al32A0cLqxdFrcKn
Vrb9N1lq/fvIMMtH3W27O02SrVXvd0v9Y+f7ebI8letNBATOOAd9PVeruC6ql/p3G6/Cz5fHtfR1
wQ/LQwQ7R1hWL0UYrM36rv1APoRSCH0mhA+IcPLP043mRDEcFri8lx6+gmEVakvx6NwQcFmsCtlC
Zko4KJqn6Kmis/RD+Sy5j7K2uALTK1ZYfLSfDPIDKPqyjYUhKI0K54LtqS81tm68tDPWbgkb01qO
E8u59cYmeOOdl63p39XXucQrY+3UbcGr20X5FN9gSD8y10EzUXbLNSf7MztGQUTWa2XaRsxmK1FH
PUStam/8zLe3hRNLkEEM8YaKQ7juNfXV62rj2XYN6Tb0U5B7cLWPn3vHHMyVkqnebUVfSA6TnAWV
YhaOD51adJ+Tmju8M4MOaEklWdK6KuVhk5a5dfXLanK6Jl6dW9A6I0hVOQtohvjqi69uCg3u+Ks9
yOn3p/v3yF0FZd5VlTktwfCa6F9148flc3AeJJ5+X9hEdauEaaJLyksXB/K+K+vqSQExAemi3Go0
q/tq8AyxeHG122JDIdjGLYIKz1k/rVz4ajPUQ7FvxjsrfLOLhSv3/Gycfl+YtsIuGzdv+H5Lu66C
++gX/OIMvBQLHGtimCnbJGYHKt/rux4GbuDNn2LQGUYPcR40DjGMb9JT4ccoQL4PabK5vF5/wcZH
Z5IEAbJ7GEYR2oEIXzyTeeQlngJJyMFVfPgHEoSo8wFSwCwwB2nVu0P3rESZfVM08nvYRslad82D
7If8Hq0FiA3nwV2BSsUmSe1X3qDRRms8WM+SsX5oveazFcNbdvk3izWqs988Ra1Hm1iBRsJQEiM9
5HoOg5b01an9B7dQviJVvC21dp2i4Oro/a2dGI8ggtbNqN5d/g3Chjj7CUIMNjhuhFAF0yaP75J0
r0HM978ZEC4Uo/V72Z/G2HyBSauIFj4vxKn/+f0EkTxIpw0g1mW5BJI6h6XlkBUprE1PefKpwc4H
xnBkZJrEo3UqQ1QUAxkj8AgOJl2sC5t3aRDCfRLAdFfF0yAmVr9xM8BWuCTULPizs3kSthpMnLYd
dnJ6SLrvYXOnK8VNUzzqfrZVpSVcoZj2OjMmbCobGIXqlBrjGb5X0oNr5JAzfEnJ1Sb158x5gQJ2
W+n/tLK1DbJvobe9vFzTWM5cwdFyCVuuVzM9ll3Md8bK0ujAvI+jzdgtuNJZK1NSkmYBuIzFCLOL
M7eIOzs9jPEalTYl30UN0f/N5bHMbg0Ardyg5IzPWsBMV/JIVnB8quRGVbZOsc2WeJFnXcCRCWG6
xjGDo8420wP0nFH77lgLb+G5ibIn0Dc32hTtC09JKIeqwleqDLnDF73fgfzpd2W4cHHO7W+oWDSq
GzzmUWQ6PaKQGXlUkBhEbr+044Or0lGTfYm9tx6anstLMs2HuL2ooVAesqeki/h40RtVS/XIyQ4W
VIte5nG9vXndfTX8yurbxFjAS/z95WfmTPolqHZAQCfy6xcjGQNPZzfHbt2uzC6HWTVMjfKW35av
4h7OQd9oovVI8gD6MrvaAGTsdkkHE44rSfGtA80LnIdcKXaX+Pem1sTbyLDjNXi3eC35OWRzjVzk
b1VudK8KIqs3MApbz5VRpJ/kqngzwiK60av6pzHEzRsCW9ZbaprhJlXt/q5XAguG1SotVkVmw50G
Ze+vMghrlNsKdzeYLm1UNVmEMh/TN5qlq6V6xPn+tSfkA1sMek6K0EKopkH96Q0lNe60/+Im72BD
F9z/+Rk8NSC4f8Ajdj4GGLCHHWwzGxga5XpJvGzeCBcZuFxSCKYQmcGEloxm7cj7QU83xVivR+mT
Xi1cNOdHETwDOKxJIo3+W7EKiMSTWatSUxxYlbVmPg3p58r57OrZwhE5XxJVISMJ/xiwAECA02CP
LkxZrf1WYhMcMnudmOuhXfj++WSdfn8a59H3x9yq/T7l+1Mi3946/Y2TLsBAZofAAwbHheo8lYdT
E72BCqHkuMHBr61NRU+Yny34xblBIP0xlU0422fQuMTMZV8v0uBQ2A9BuEvTTZQsvMKWTAiuvfWk
CGqpJDi0zVrN4DDksbpwOObm6XgUgncfrFSuNZ9RmNW2TiD02lz2tgvft4WKcoa+oJaZiPrp8T9e
ksCxuxABL8yReI/31mCWMNYGpNS+mvk/bVmu5aUk/ZIN4XDbRW6oVoyNpljLA5xr9/pSDKnMnG3u
Vo7cf8hWxDM3wA2bS4XkH6wM9nclX6OEi+BOiPyj+znR1HWt3cHn3vh/GvO35PxJg1u/2UZltb28
YPNj/fd3CGfT0drKhcLTP4zqplG3tr8x2w+YoKGVdx78AeeQT4lkyZDXYXCAsVwzd637Wi514cyN
4tiEcPytsm2tKPID3hVrGWrC+nZRp3NuwY5NTD/hyIm5vl6VEpSNh8D6piQ3UnprFWvT2F1ejrnz
c2xFWA5uA8WTEo+5cmlAvy2W1DxmJwqkB1UONFDObt/AGIcQNVj/kMl30L7m8DsqNx8YwpEJYS00
ErltFavs7Bp+xbWd3n7g+8hT6cSNYIh1IYCoJCUq6sD0D565kmQYthduq9mFPvq+8PsdLW8y0mH+
oXGeKY6H6bMNPVXwkUNxZEXYTgiCGEHpGv7BiLdq+BDh8e2lKjw78jQUJdo9MiHspW6AZKtMLBbi
G9pttr0GPpt2C0amC+OSEeHx2Nkx8OqU2er8dFvUMrxUkLsaPxr9prEOsNnF2af/bf2FW9LofcUH
7+If+mELh3i45Jpnj+DRtAlXZKvRmGj20/dRKNf25pXKfTy3T5ZFrJdLQerYgcX3oc2s/sRLjD8L
P98QnlZaHVplGbIgo7oqvpk//6fJN4SrUY1qzcbX+oe6vjeK7SIdx+zhgzOLljfKNcD6Tr1s3VW2
NaDQeKDuahRw0z0H0CprXz8wiiMrwhbqO9/q1BIvGNlrI4Fpe3P5+7Ne9uj7whaq4HLLPEv2D9V4
1+7D5K7vFpzswjyJcVaTqa5edYygA5ZGSRlNne5P7n67ehyUBegHIVWrTDmH09Uo6ghoee95hzpb
Ff06z3d9vcCnMLNdEb/WyAeSC+BZKCwFUJxAz/1GonveXTnW70LuFzztzFSpNlof/IWdM4laWXfl
iPeJu+87bTNED074anW3CeS0lydr+qWCJzyxM430KEBQNMluKUK4+1j6TpkTEY2D6mQbEz2Xvviu
ZgsTN52ES+aEC0S1vR7pBszJ2rck3Lv+bkjeI/0RfdOFC/F8N08YTkpo9GHBcSxC7F1I08YhcuW9
Yd4iqmClz5DYX567810wmSBtRk5gJulkerwaIGhS9qm6tjz9pvaXIsQFCyJ8f7TjsEr+WgjeJwmO
pbTc3CSBVAG0gsgVGUZhOZQa9Zc07ZX94JngoIxPeTLcSlm7uzxR56tOo7k+YXbJMIJHFk5kHtJZ
AXpP2Wcw9yDWtJPK/LfiFjcdsMiiahbOzuyoYH9w6NaCvE0s04x5PyRDxagSqb03AndlpzL6GL8u
D+r85JCxkYET0VyBBKD4FoJbHwCxT6xQ+v1DWHSfKquMyZCNvzrXeEjH8dX2r09zYpOi/LRWPEzE
Lhzfb50y7GIaCRKo1Mco+THgfdCbui21KFhwDXObDyzkf7NFQsgaaVpphJmv7J3qrh5fiJAuT+Ds
90HcA0+HXvWsN8UwW2C3JL72kf4aBL9iChOXDcztAxhUVc4mXWBnVCNQqxQgsQw69wPEJWzXN3fo
yEJ112rmwpabHcuUG4YLBNiHGAEUXZcrrcRc6Wa1oQC/NrSPzNaRBeHKQftb9cbCZrvJ+asfZq+U
VpeynGKHJ5cN+wuJKQhNKKufdSBqctdFUm0xYyY633rIDeDLj/Csf5Z8bWUpo772yupPNtIi4/sB
koDZrZsrqyqUVmaR31xev/M7kJ4rBQCHSjMYnXyC21CDppWbnqYTQ1sXXyQagJR9MX5g5YyJvZNG
KR36KmGXy8NgtY1rKPtQ85Nbu0cZr8itpdaIuf1hAMmfuArIoIg9C5GDsLZMp9Q+QGfMe+PK/cD2
ODYgzJWdu22Lu1L2VvgY9A9XYkz/bozjz6unYUKpG15UDqOyH11wCZvs6tCWlT6aHmERirE1Wnix
lL1k3bb5XSYvfH92J4EyROIQkm9NDAaavE+jpNEVpPXWdbGrnBdHeUQY5/J+nV3kIyvCJLlFQgts
quEwi3CjNMHmn8vfn6nlQxFBkyKBHwyo51UuyQiJOcCKBMlXQ3lNzQjZk72vPqtB9lgie2vU7qaN
e+SKXtpuIc87NzqY/6ArBcAHJk2IFbJ6RD+aHuW9bcOI6qWb28ujmwsSLJwObZYWIH8xR4pEZpbH
Cs2fUZ+5wcqQ7XJtSFHzpSdA2baqnN4Z6EstBKRzOwN3Tb+1A/D4DIOahkpTNcCq9l0KCq3J4vHJ
qKh+ZbXR3FPsaxZqiHP2pp5M6ofQr56xPQRD5GulV8n4MnOX1PZthXqZuQ3dhdmcW61jO8JeHAbw
89lQTONyv41ReYv6y5frF2xqnWGxkIE6C4AKdCVHR4HlxR2yneGHT/CloIPa9k+xajygR3Z9josp
OzI4ze3RWyX2ldC3ZQym1Tejvc/MYpMPb63efcCX0q4OthmuHNoqRW+kSm7RWbIMgVy+bpy1PGab
y1M3tzqAeYmuqOwDHp3+/Ggk2jjkFPwG8kwBEjQ52kLXV68IbBAg5m2KvhiE4acW0CoNPGOc9nWX
0z+9z00F0cefl4cxE2AdGxFvtSGuSyv0MZJ1tM0SI6NsawFQUNXtRwxNHX8T2PasPTtEgTZKpvKr
U99W0m+3fii7t8smZpaEm5lcP3gy6KpkIb6KoiQILCnS9on+zXP+ACW7/P2Zg88jC5JMHlu0GIlX
UKbUYylJNNCH2VNZfWuLXeQb6FB/umxmZkkIl6CWnNiWue6EvdsWhZINNM7vA7RxkIr6hm7GByzQ
CazS/6dOgdPpzkJxyBjIFcEE0Oc3QdI91b17U5RLfb9zA5nA7vCYgvHkUjg1kyulbg82d90oPckj
+p1juC7zhfLozKLTWAywixIFKHHx/Zv16ajVI3eamz3Lw3P85/qp0qDAomaBBhbd36djMCUHPVqb
7vsYjTxkUvZJ7nweXXnB189OFdcXvAWQs2Ds1MyABrHdNx1bq1V3g9Ruo7z+FvjRQrV6LvyAeMGw
FZVufBRxhBgTaGpUmqmH/3Ucd1LQHNZaHNyB2thGqJSu6tC/TT2EivLxMS2zXzBFVKsGxtHLszoT
KPAz2IHMKC9HERbfmz6C504Iu0fbb7sYyWMj+dKE5lfN9UnfD98umxNZW6fYF6wPZ5faDQQwYoNl
S9+FG7c1ZA109W3HXAl/N6XTon3uyBu/6NubwQGf1ZtS/K1sLHOTuXpXrjKUjz/gQ8iiTJRqtLOc
NSh6pV3SAMAv8fx+RVveanCdtZfQ37fUEytCbP8zaE3T4GrC0Bk5/WAkflGhy7xXzax58r3oayT1
HvKKUePvYjPLnmNJM+/lUq/WtWvam0ayPvDk5eDzpAbWBZRf9GWmGyO729DH3Ff+jWbnh1qzrgbY
sbZHJoSLOO1oh6o0OrFJCazM/kl3pE3pITjoLQEW51zN9PyA44suIWDEp4fUHx2klZV43KML6vWr
+ErW278LRnDEanEwYGkSDmfUjSSqRvgvu3XrPVvyQpw8XX+niVuUhCdON5jdaDUUn8lOyBu5VeFY
UuIcVNj3IJZvCuU18TxaZD+hV3D50M3dlnizaZ7oCwRVdzpbSMv5TuqWw/5Btb5uoe75ev336eY1
cCDUZGlCO/1+U+jU/6J62NNxW29M/3lUn4OlJtCZJWd3qdwweJApaXdqhEdcbxXtYOwhzHHfwvLz
5THMf34ireCqJw4T50j3GlOiJxqFk++pcReQsr9sYGbN+f3/Gpj+/ChKTbVKKuMUA7iCXamWjKLd
OPabarQ3PYSIreptLlucHRLd7DTR2VM5TT216Ed2N8hBbJBTvQm8XbJw3c9clGTQDMSjplPPO/P0
83XXlmlV1hYaVeiJr9tDGn5gAMcWhCmL2rw1K6Oy9un4O6JYE2jWwqIsjUG47JvAgzCyKq19494o
yo1cbqqFszFvAfQplO78ZU2LdLTsmqsZGVl1a+9X96Rms+hRXSKKnDneLMS/JqafcGRCSgt5qMi8
Aad0Vok0eUM9+p5+vn43HVuZfsWRFSO21bEcGUgg31rxTl1CQ0zbRfCJCCeiEKBAdA46Rfi+Y2Yp
qNPY2hv+DzO7hyo7D37o7+V4PT6NagbVBBIVU7lBbEBQUgh37DSz9mP8Xkl/nPz6pMTJ94UVz4tG
MfG31t6123Un31SAKV39dz4s3LbzE/bvOIRlryskitqWcXTKrtVvXR/Z5K3702luLi/87Pbi7lA0
mjL1M9g8WifSQMLH3EvGz5j+M/sl0tdXdjFOFy6T9q8RwVcVbqOmuu2ae7m2v/qJegtl6I/L45jm
43yD/WtCeMyFgyoHWieZMFNZ70Ubbb20HegzWmqomnO73IZwQU+KG4iLnR6UPvNQV4I9YC9lq6HY
eEuUozPjgO+TnBfExkSU4gOlGFHE7YcWIjVnZyR3zW9riUJgZgSUwyYqdgpjtBgLV62qV23dQQe4
bxAU/xUECxtqbgBwJis2f6sgCoSLwyxkB4VYg5swBxgfFmu/RLng7fJqn4/BwQI3H75korIUxmDC
CyUjBazuq349aCunvbv8/fNBTAyMkzTjxP14hosYUYRHHoz0dEV3J9CCm0yNdp5vXn3IMYMcyESf
S6Qr1ihtcPpZqUjqfujBX0hb0zokymMd7VT58+UBnR/zU0vThB75d7825SgrsST1r05xnwDUVgBT
ovN72c55HHRqZ5rYIzu5GUpJFjuoqUAIo2svTRGv8nrfa+mmLB/r61Ey9JdQLyfM1tjN4mmxnVL3
YFlT95blsQuQzPaekKBcqeOny+Oa23BHhsQUSzbksS1PhlxUkvvmewkQ7rKFc4cPPAZWJXqKJkSO
uKU7+nMhyS0MGGOLzahHiPmE3c+8jrZBG/1Ux+7bZXszIwL3Q+p2eqWci7lJkEW2jdL3e6uzfscm
rsYKry6DTD4G5QpKpCTwRXIwRct0SNX0fh8an/yt7i+sycwhVQiMzOnhQ5CqCXutRuhW9T0+b32N
msfSf4qjhTWZnaMjC0LUYlhN0icu/NluFK2a+nVYCu7mDKDFPPl5/oU/Oz0usm9bgaam0PGicJ/X
5qr1rtSh4u4lKXBkQgiCE882e5ox0WAhcqzHTUd+MO4Wsi0ziR+sIIxtkh+ER01cai8bNLVt2E1t
dYdAfKqt0mJnejtPWnMcjeEG0QRzqcgxM3vU15AaBfbFo1EVrhqvLZOorGtS3Wq3tquG1uHr7wEs
kEin7A24TMTHufpQKY2GoEHq/bT9FJzXpo12lw/iTP4I4S6StwjLTflPWz3dBHGsuXHTUqvJ86fB
GLYRLVpyaq7k+M5rnrzsPm6Tuzy7OpDFKvUO0vcTs4yYzyXRa/u9SpK9ihCCHdtfXaHfyKn+HSKa
q9PgmKInjIicChHZ8NMBqoGRKHKTkXR1btP2T6c8S1cSq067/MSEcFLDKKe3pinIt9bSJuqGp6qK
FvbC3G6DBYDfz43Ng1uIOQopUYpICshthq0HLVj9rMpL/K0z1yeBJcw41G2Ib8RSlJ922jjpUe+l
ztkmTvySFPbaTCCkLNyNq6CCHVTFghudHRfFA9IitKucHd1ICnnmp6yOVnsrgwzl78v7e8ZNs5lI
HE3EEzwlBB+XmXYbmLk77LPgSS4iZKjDVRtcf9XA+8HHCWuBMIqOFEkIO6o8UnoxdEJhOa6TpYfS
zDSdWBD86FCNUtgqWGBF7PdmqYt1+t9P3y8T95lD3wYpHWTPhA2c016jloZU732juM+SQF+FSgZx
/PBchOqz7RXmKlJ0NEiWEj1z46L7kFwonUoQkQpOtOj9MvObtCGE6taV766767FJDI0HBeBZ4gCc
wOnx11xz0JvBb/ZS3a2M6nGQdn230pyby/ts7g6aOH0nFnPqxPiaUzuZLAGKkLCjQQHYZFu5Mp9k
6bas7017vFVqfxOl6c6zRxoUF7qCZ8JrbUo5cNEyj2cZZepVo+RpUYMuyWdpjNZxcz80INvi68FR
zOWRIeGuGLR6SpjHzX40NRiYs1UYQyB7eSLndoQG1xgNozIvE7FBnPJQYIV53O2T+KsUAWVbOKtz
k0XICecTIQ8gV8GRxmrTe3lEia9I7G2NL1Ua807zbNQvFlzbtLPEQzVd3WgwUIo7Y4WCLNiA7Dlt
9131afS6myj/4UkUL1xvG+Tvl2dtzs3xCAHfyut3whGc7j5dT0w9rdl9qm/dmj1sQ0mY/ZZkeSFc
mLkiKF38a0fYAWPVKh26EM0++Mf0qqfyl/a97rKn4tcHdgGJOotrWwF3YQpuu87CJNbyvt5H7QY2
xiUVp7npmviIqJQgkqqJ/Q1dFCRtWlXNvhnifU8/nFuUnyx7Cdo+t5dBdbDNZHwPeZvTVTEBKqhd
YnJeIn/zx1OW2sTn3DZJTbiz2MwUWMVVz4JY6QK32cvpPgv/0duvBPBK85jTjxV+t9Lt5U02d3TY
ytTJSW9OMrqnw7ElrUzjGD/jVggO+u9l/isZKRwvpQtmKEP+smT+19A0r0fveKejtq1Wk6HkWavC
jZ72j+Po3mpm/rnQmpXs1S96lG0TuGrWevw79MwNi7ywB2fK6PwMk7w6D9WpTV64Oio5t8da5nJK
1eLJqOunLkip4srr0jBp+q83dZIgihE9Vm3qrICN3ga29vaBOcdXUQwhhDl7mOed4pRZw4FTG32V
xLd2e7Csb5m7JMX410OI3sp2JlwC0C3yscJeas3Y6CUXD2J0KFh76UM29G9519IBWXYreTA3Sahv
gvSrXXs/+waJOCNBCX1M16Vs/1JlVN2y/rmxKWkqE1tu/GIlyk0lL7EJzB1dcD+0C+jIk/OCON0b
TepRcg+YkNi8zYrHiC5wO7oeWDZRj06JA0gvScEJK08W1zEAbQ57XX5KlZ3y4/KizvgF0kaUbQCV
QZ0txosZquoNzH09otDVKv9qDNeDjHkw4t64RIFomtY0iUcHaISRzDVSfn8WBeuCfNgicd+M69HR
ESbg+ZtiEZsqEjnycrno+r0Ua2vLTkhHH+rhl2a8+fJPd3iwi9cPzNmRwck5HQ3JyzMnsl3e+IX0
KFXqyk6+fcQASV08HOsuejdqnNArenK/N/Sb0tn0H9i4vEJBNRPpgmCyhAHEhaH3o2O2+7x3V8+2
+rlwF6qmMwEHFti5lgpInseOMEVqbWdWIbdIv4TfpNHZ1mMdrByAkVFW+avWWJLHnrkQjg3+zS0c
rYmuB1EdlEq7txDuifstpNfrPHiV6+uf8Cd2BN/UZ5FVlXCn7yPbeZIH+770mzffKbeXd8DScITg
plQ6NU27sd17HQk39dks39L2vV9icZo7/QZiMtwrk9ymmDlUTQiQmooIFO330Xh0q4UrY8ZD0kMD
Hyh1Fmo5IpgtG7swL/ym3+tDu6pUICxAP6r3y3M1N4hJfgfqI+IoWaSCNvXh/x3HdAyQPv2UZQvV
iTkDpPTIRxPf0BwkuGDHz0s57spu3/iEl5W/u/73H39eCDBLW2vCbKy6fdFvRmsdLUWYc2fx+PvC
WZQDcHZjx/dtHT3glZvuFOU+z2+6pZLzgiFHgCt1ZWYqIc26e63alDEaegdnWMcGGdCFV+a8IXpv
HB635yWC1K4Nyfazbm/CAO3owdpDxS+yPsmw2PfNwvaa28NorvBygujqnFG3yyT+e9Cz+uN7Hr3a
8mOuLziVaQWEgIf3xX9NiBNH10LVO3bb7ccq2EF11tc0Bq7L7CHOH00zWHVLW2LOvRwbFLxYmepK
FY0YNNsfSfzQBY9Z8R4rC5fA/MxN2jjUEM8ZgaXB0sHKyt1ecriUaV/Sfbi0aTn5wPnhsvn/ZoTz
Q43bjcECs+2yzWgQIgXN3WULs+tDnwf5KHrDaeI+vc1QbFD60sMBFKXcPQBHKJ5I88ZrVy3TB6u3
FLJscntrVYNz60eDcXvZ/Nw8EvyTmgSdfU4hagwR+f2etuTMfVXke63ftEt9lUsmpg1zdH1WGR24
AHTlvZK9D5G3UZxXh1aJy+OY86N/0YwAGtVznLnZF6mZVCpFBOu92jTyQig7Vz8A2Uur6zRL58yH
ttsNbj429FaD0DOKFZIbafM4xL8GI1xl5g8dmlwruB5c5dD+SLGHbhZIl8W8Yab5iKmoo7yvYZhb
cxvFz72pty9jLi0Ruovs/VN2f2q1RLgSGgEoYaZlPF4mCcix3FOGsdthW1WIEhxI929JLa+NclMr
4zrG8WpdtSpJLktIfMj3JkoS3U2auCtd+Zl3j3X6S27oHoruimJJIUOZOyk0wUzlAaLxs9SjnTtD
Wmq0Ko36zq2tdeYqL1pjrnk2Qxr7qAc7el2JTGEA/GHod1Fx4PCu9Z6wQDu07R0BySaPl1LW6nRA
RQcL2TrZCQ00Axe5MG9W6kYoOsrTK15PHp3AXtXyrSx1hyT7KaXhwWxuCiNbJdZjXzwF2c/RT4D2
tqt8LHeu5tw3Tb6SSg/Z65euCQ92pay9qlvwl/PLy/RNMAhaV8XUWRWlCNQqLG8RfnFsfzWMz3L9
aSyKLWpA/0fad/XKjSvd/iIByuFV6rhTa9veTi+C04gKVA6kfv1d3OfcM91soYn29zCeATxQdZHF
YrHCWlEDKiCabDv7mPS/7OqJWg9NFRNG8BivNqbRbbvSjRwPPC91EiJL/+rmr7dP8IqbECMPIi8v
yFPfZ4HP7C/p/JklFLMPU9/zDxxw3k+C5mPrVlzV0SC8trRlyHdg7EeEpuill7YsTyfN6XpsWaP1
zVPRg++Q5RN/cPjUR/7S9J/8Ymw+dFqgKbz9quR3CE0kLxFdCBs/U9IxC8fIUWOJZx9IYa6+MfhL
z1+qLt3NALtYunvdIvLkyP6h2Ql9+t5VAbIyitxucjrEmf9o8sd/bm/Z1VWPr4NkQtg9KkI4Wpfa
8EWzZ70wUE+pnSCqxoKE6M8dIzDgZgfghaaKiY8rE5HkyTfJ3Gr9HMxDPAOOkpXEDCsdHQnIzimW
7SoIFIJEpQjZKMF4IF3KolGzGGY2xkY7uREw1/1HTD9Yoa9lb+ZE+B7rrepTWl1MgWOHkRZUcK58
fVCO1HLtITbYU2+DgC9/XOq3/u4Hh1DtTIwU0SCiGCaTQYxVORvdLkLCvt22ipVdQhEPp0ukZWAc
ko33rlU2hrF0sbeQz+PSlh+qZjEiK0iMr7clrSwZRrLA4ovJSNH7Ip1jn7rodcwqSErcH8CbOmk0
OCZzuZ3KUYX5uKKVjcZ/dNshXEETuqRVlS2Gl7ZOi3m813p8Lcuj7n26rY5ChJxnwDypl9MaIgzt
oQdlWmu8zKp531UZJhB8XBxckf+5PLIU9U2StUkT95k3I1dCp21jlOULTRZPcYhWdgcuwfMFSS8G
i2U7MNOWB0PddCjmbhf/6CyHfjqw8uftRVs5qmgWwPSyaA1HICvZAE0aJOjcvIuDiTo0rAeDHUYN
tBMGUimP9UDKgzsumaKx4zpp/n5HCUhZVJKRJ5U8RMLpmFkplCunB4xtNMlj4508A+f1ZKPeMnwt
slPSHqmvOFy2fHUJuQDfRjkEz4CrrMcyljPXzLqL3aEojmDRXSLf81Uh+3W4C5wLHGHUk8UkIqKa
SzNpPbDSz+5Sx+k4fCoN88tkGtFkpZsEsOJodyk2ZGw2RuvwKABz6O0tvbZRE81awARG0sjB8046
akYCGEqmzzRO82lT6CkwPvTwfrQkTCOfSZFPm23Ruk31hcZBpb/NyIMli7+9rYj4oRdxhiRCOmzE
cYHlNxs0duk/vP4wolINvJe9PT6P6feGxN7dHTqSQCm1RxrL1PBgoDGxosDwQu1eFiPcTVg1HDeY
BUZuQQp/aRhL0LS9P0BC/U/3WCpO1bVxX35c+vn54Fd+wfHxwnzkxmZKPtzej2uPdPl96dACIJ+B
+QH7ofkP7SfuHmh+sJvDbSGr1usigQTqbvxpSBds6gZa6vQWjXPvIe2eOHl0HUVxf2WdRF4VsxeC
4cvxhZ5nUWRfBVXh5oTGOpAbwylXmO3651HPRasPen3kjukur23X0goaM7B3ml64EFVa5dppw68I
VM3/ShC/4EwBak4TOv4ojUvT3bESroWSQ5N7e8NNnjinin1fUwhNvyhGof0bAbHkzUg2unWP8lM8
1H44WwVYtaPbm35dy4WTRBpXvEsBXXYVMepJ7c85Y9CoSB5ZkH1NF/qUOCPwrfVHbdCiwS33tjE+
EEPbGguLWFs/Z+6geEQJ45I8zsXPkBYWlMd9UBc6jRdnKqIsYyd0jW77eth7QNJDy/2frFsUV9I1
CvO77hj1REwBKJErKAGA+vpaP9HYmbyYBeWB9NkTiAJ2HTBZ+UK3IER5ZoSHRtBsrH6JCpajhpyf
CJBn9a7YtphXDm9vyMopNEAQCQ5HB43rV3fIOAa9u5h6GRu8Q2NFDCD+TdmoCpArDh5SAtTSHEPg
pkuGNXg16Lw8r0RL0hP3wcBwIvkHUrlR0xXhMH/ois+31VoViBcJkJvEHLLcCoHxG22hU05jsCx6
Ux8Svmu9IMzIc2d7Yd/oyCQU9zs0ANuD7BxsMyvTMppWL1M+wB1Y7WEst9xIMeetSE+sbte/MuTW
/7TG42dwoRdBOs0nkJB9zxYVgdaKFAHBiM5PzACIhM2l2/EXZGFd6lVxWn1h7ZeCvhXm2+0NWnE1
FyKkA5gttlcYs1PFo374Ywb7219XKSD+/sxvDjhMid5BAWI+uWj0BQWYlo8KX7ZyS16oIN0u9WTm
htVCyGB8GXS6t2gBjC0epSoMX5Ug6fS0Xdcx3HFV7IwhsTYp2giLI7VU5it2VfKJF/pIF7KdudZS
VBDjLmNUFL+9EmyVDkhHyQ7p761X/vRa5A7BWufP7b5yy9Cl+2oGh3J9CkYtKhH96k86XUJXe2oX
0NHV3/C4iebJC4OgOPBi3vpmGzLgEFdHk+7MbPi0GHy3BFvQiYSB+QfAIWFVfClBpVyZFVJam9Yz
NinXNzk4u3zntz59Lqo0LPIPXP/JkNgYahMdDW8BedYN1e27YqM4ashsiBL6NV1ZNjHQmdOqET0G
rllveydXrPm6BIGuaYpheTnZWDu8alynaGLTYNHsY0ZQ1Yi6chKgw78SpFAxxbw3r72siWvj05Ts
M/bF0ba3D5tKCclbjMPkBX5XNrHh/zTNp67a3P7+ivlfqCDknx3maej0Ri/w/Vl/Lmf0zB75sksH
xWkW1i1Z/4UUyWXorjMy28RWeJb7iMRWmCZ7xEKh2+w0bd4G48/bWq3KAzoiePyQKblirzcKvdR0
06zRwU+jJi1Dr451d9fMycbUHtO7J/QdtFTjdsJoDyBt0D12uYgOMib2MCd1zBbr0e6/lfTuErqQ
gNo/QDvBNo2WwEsJ3LTwDE2bBo/6p9wLB1VL2qqZnX1f0mDg+oAp2Bqn0flqlz/rQhH8rpqZgKwU
GC14T0vu3CrHhbWdCQMAwU49fsjMz2WLYoOquV4lR/Lm9owAOEsMyIGHy7xx346Pif+yqFivVg3M
BYgFthuhndyBruV9AQAct4kLN0T1p18OlRE2+RetjhbVGO+qlzmTJR1Rg2ZWkNZYu4T7u4Yum3Eq
jlPv3x+sCrTJ/6kkndFqaaifmVBJS/Z+44Ss2gy5CtJe2h/UzBy0GqPfD90smOiVG7+qnLfpNAT2
ybEmvhms1nox7YzvQeNbPRE2tnfC5fxHIMBloBiumStwYAxZa0uLgtTJLDeubmK2/k4P/S5BUHYL
6CE8tOX6Q2H4RgoQWvvUEOvV4ChnaZXCfcoDD/+RgfAeEhACo5Px8vhPIKhK2sGxTqRxFgBD2OxX
TStnD6SeMTKmwXl0ihm0MqQ1ARyOBmgngatLfadV/BK50Ihf4oNJDuDeqI2hnCPjTKHKyK0y6Po4
Q4m+NisUEauwTfItYV+65HFJ90bydXK/J02O1uHD7GOqOv/oT2/LQELDo1GJxo/Z/oeV7EgBCNW0
z/akSN2JQ35224jVMkUnUwDWAXA8ybPCpLC9skkd48RrEP2SsAvGTZ1u+2Bj6/ddz/8VJfqyPHhm
CL7cmL6z8ZS0bNSAXSBWvhqq5tj3RI2kCxqiMfSMoxmgNUsSgKpZTZqqM06dXtAHPbfbnTNO02vi
DsYWjcQWD8eeZl0Iulcdue3Zfci5b+z6OjVDW+POk7MEw65DNP3CKO+2tUPST6nrZbumRSh/nxOR
zUNu9On9ehrccejjpt822qb2DkOhWHKh8eWKXFigDCBESos2qFz3QDX4Umd4D+Zhr+qKV8mQzpvH
O5t0FtQA/6NZf6fWEE6qDn/pCvnvUgEkHVEwigeO+PuzyEvjPJ/GNu8BW07mF0517ZQjnR+OwQxe
y6W2NmzS3jgtu8Pt4OhaOeQIxJA2Bg/fB5IvBSc9760usayT7eyW5gHxnpISRwonxEEQ71uU+FEk
EFAwlyKWDIXaEjW4Uz7ta7Lhqje0XPkQAjArIJpvRR0bUdelAPB/8q4xvOkErokejL1J+wY6QlKG
Qd0UH6yCmJ+Wxv3FeVLvJsqMPTAqhpfcpcDVqYNEhSKx5qAxQoXRSiDRQGm5b0UfPG3uW20+5XYx
bppRL7eVP/kd2lSYf+w4uL5BzEo2PgnGjxgq0sJ56B2Ewd5wZ41QLM3FT5FCLQd8zGarF+y0dEct
2KXWk6UqKaxsL3wrYjkgf6C7Vp4by3lP+NxBBK9eLJ6F2vTztomuhAnnAuRwt1jy1NArCHA+AlRx
sA+oMAWz4hwotPCkmNd0Rm1mBYRoQZh3AIK92xeKG+h/q+RJTsTl2GKzqNjJ17/TLHbJvlIRKEmZ
uPe9FhKACSdOgpxLIskAsOFZH05dyWcbhE2UziFa9arfrRukv9w+S0H/GSwR82pzCRFpqai0r50J
HiWiORkMeCgCyGUyC+MPJBus8cRmc4yCND0ZnYcqVlLfvZoXguRKGV+WxSkSczxpxsZoNrzcMVcR
3FzHDYgAUQ9AqgAKXdUbHZsyPCAAEDvzEInrimJCdjfYr6Mq97HiLi4lSb6/mZehXqxsOAXmZ2PZ
OuSxZ29mtXOQhyn6Tevus+GhxLjN7WN1bfGXYiWvCfynEcTnEJtbznKkxHUeUEJWNZOuSAFDLxDy
0BUvSl3CZM4uNt0gmT0Z7XgCvWm45F+o6rl97R2AM3ImQPJwNO3Y0pX9eOKF1kZFo01RBvKAN40W
MzAVLBXr4fUpQ3hv4O2NgwacZZni2PfBU1cUAxR6S94MGoGNtkDDX2RV++5OQHmcaNHdgVY+Md0O
tBNp8TIG8pnFK8xTjYd+uycqPquVtUPNC/UnPCZwhcpltWYuaO3ZjXma+6c83wVeZPQ7/vO2na04
BUxlozALNDBMj8n3g1Yb6VLhnjxx/dDmj9TcKLFYFSLkG6JPdRTTXDRfFiXeGVGGVgtbcVpUIqT7
gfd0qAIq+jvZY/F9yo+daqZ0RQIm00z0xdv44wrLFYR7Wm211XIq9N7eVGVxrEy0t7qOChVzVRDY
UABzJZDM5BJRYZZakBd8Ofldc1xM83FKaRbm3FUFHysuVMA6I0eF/gucGuvy7I9OnwKhtIdGGdv6
y1uvJ5GZVc82adTpV+ElL18CeHQJOjDQPyCgvXrnJaSfayuoYzfPw9T6x0le2fDVHY9ZnURee2eC
BEfzQpxcHprGbKlpC3Hj8t0tjzXYXgHwfu/JuZQh2dzCK1Y6plbHlfZcVgd7/kjuZMy7UsO83CIG
PsSKECQrNecosuI9U5z+a/9/qYNkA7lrtINpkCbmU74HDHYCkorbq3TtxODBRPJBNH+g90l+XpiT
m9sUjz+PzXrIMWuXptYcpo23S2wUVm5LW9HnQpp0WdtDwvqpa7M4c+et5+cvxFGOeK6YMuZ8kKQS
LzL0yko38zROoCbIPBJzuql9dB+/Onk06mHbv/L07bY+184ArZeI2gUQJGaF5R7PUQzjt8TL0Lih
h5770DVp6Klc29qiCRcAkChAdCASuLQyeyJjb3dTFoP8+KOjIvJYVeHs65IN6xju6XMDXwd8zyv3
+YtRay+JntwJcifOClpH0eOCSQQbPW9S2r3KeF+z2chig+xZ/piWx7zKw0J77Pim8xSNxWs2cC5M
WjLSTtbo9TpeCva32TnpixaaZRYVKXBgnT9JTxTh7voi/quctIgY8sXolwvlisndJEka5kjPZap2
6XVDQFSNYjca3WVro8BVTBHyZJgh74q3Jm+7B08bDYVNr0lBWwCGR9D5gWep0PUs5sya0SS2k2Sx
wz6OLAq8r7fPjOr7Usi5WMlAqyzLY2rqryb9NpTm59sS1nbjXAPJp+m1xSzPgAYpPer5odH3Wa3o
2Lq+nIG/IZg5EXTA18hFC2/KWkYnbHg3fBqqRwF1R20zdEG3Yvd34te8H51zYWJFz3bEdzS84DNY
s+7OG177Ef91e8HWjsu5AGnLAbHnzWlmZnGifWTOJs0ZCuFVSBvQTJEszDRFd8iaCQCiAD3LCKQA
3iTJMxNuVHh/kjh54N+UcJqqr0sGZupDnRXlRGJLs8OXplUFs2t7f/7rJfMaFspnI8Cvz0bESuMW
Wc1C/zGlp/uzHijwnC2T2LazfV/simJICoJOs/bL32nlj9vbrloo6abMtcrLchvfB/JgO0Xu9vbn
144hUnhgVgBH0HUA69WVwy2/JJhU9TaYfNtUPXoPLRWH6dp24BGLPAOmLBDKSMY08zT104mQOPf3
QfBg6B8sY95rphWx/PdtjVbOCeoGGGmC5QK2UQ4t6hwcyYnF07hCUY8k844P5oPO+jejAfG9pR8B
rZgrQqaVVQQlGiAAkRAVFStJPSOp9LYNgjTW0o320+/3jqooumIGgnUEFUQULRFkSJdlQf0BCH0d
Wuuc9I0CiUdfFFWkFQnoqBeDfuhwQ5OodCItS5u1zK7TOMke0oeAKZzx9RIhLnoH+IGtATxZOpAm
y3zNtbUxbgw31FLWRr4/fUpNFeqb+JmXjyTIcUWrjRgfDuQXmU2pO5seEBDqwrdeKKumDfLYbZiw
2tt35qSa8XtPxF0LFEg+hsBLkkEunUWf9I6lU5x5fphYdUiMrT/8yrynoTl1KdtqwxINxu62lV/v
Fh6AOkwN1TJU/OQWjHLEBWo784TR2wW0btWJELq9LWIlaydkgKgKLw8018qzJL7JvYxnbIrLagpT
DQiNdWQ0h7quxcRZNFZ1mKV+yDCBa1NNEa2910zkdcVjV+CBeWBUl7suQaU0tBibGWJ/cJ9ZBoy7
zt8YbgXU4PzBJWMdAr0obC1ryyudhWmHtKVLta0NDlyvaf40mY3/Xd9gKFbhYdZMGdNiGLQSpUq8
xS9dvtZzWi9OO8SpbmkRdXLnkRDfD/ukCxSrsGbNovSMDBne/QgnL0XlvlX2gOHpQUy6qQmQQ5Zd
iR59Fb3RmjXBcwEKSlTcrwCaiD+WmZabfUxddqxL44OhlYpof23RXPO9nI6BWPQqXWpCvKnTXYKh
SM3ZYuQqnPoiLGuFya7pcS5E8pLgWu6QwyqHOCifJvNZ1aR5nRgVZUTsg4dMJaBz5Y3XBwPFaRPY
YY4fjuQPpiHDJftR296+1V+NMu78VHGzrGp0JlIKL+jiBbzRDQH9aAAPzPhELRVTtkqEFGGgyTgB
2Bu00pdnw3mo7iQ9QmR8sWqutPNNMtqJm+P7afWHWr8aFS/g6u9H1hWnETP7mAu7tKwBh7S39QKY
N/4c5RiVqlRT8KsSsN9I7yIeBiTApYSy1J3W5d4Y591rECX1fbRK7wsEtH+MOIqedvRIX37e6DvP
Jq01Iq+XHaiNsasOQ7BkeqJl8kas/EdhWBuFbxeLLntXMewlwC8wTyc7liy1XdLTADKLfcC+gkAN
IxxhkdrhnKXbbPhWtN3B7va3xa4tpMD4BOwiZjaQi7nUdHY9Yui5DiC48kR+MP76f/u8EH8WixOO
Oe8xWHA+0S88/Ch6xajUmg9DbGQD4RP53qtx/kHAcVoLDqPZfc4w7Do6LFTyo6wGFOdSpDwFegpH
gxtYpMTn5Y9Ss+0jTVLnU9t22ku9GFXkggozRKf+tyzoycm0OL0PIOndIgWsKK44RNFX7Hp2Bfa+
YQG4ZGFPYblzNFWfz/pK/k+A3DfjT17tpSWGNmt3k5sb09//la2d6SD3zWhemumM4VTZQ7Y1e23T
/Lnf2s4FSPuEZB/oFVvoMHg/nZ+J9Tefx8Afbkvkd65wk7s8G7TFwTh8ejBM3Py+Ks+7FluI6MUy
PKBYA6ng8rR4TpEZWsBxGMm3lKdb6hd71zxanQLcae3Q+6AbQbvwO16HdL+4M5j92hHeU09esge9
+QvvefZ5mX/WAk3cf7yn7tOHcS73vRmc3MLc6g1/SR1MBwGk7i923kJ7GobtBV6pdKMFZYUOtQrO
MzhkPUVQprr1xdJL3hnIM+DXBM4Dxv7k9yS4hhNAfwRot/V0jDy85t1xbNujPgIGpPqbHjb9vVSG
9xLUkeygb5ZZm5K+jYPaBobYtNdN9lQ1qozMml9DFv7fBjDJDswm0Bx3yPrYo3nU2hgCfQmqYUtK
M8zt2AN/aBMv5OvdW4UBQQRtQBB6Rzm5NHJStl1lOBBqV2iMfDSa37e/v3KIgLbgCY40Hy8CR7py
5glXjjmiWTkv+yhrv/eWGzJtN2X/RznCoZ5dbUNq+HNqWE1s2zvdDan7lAUAxlLk/FbcMkbrwNQi
+s0QHUjxc2M5CW3buYm7MRqaY7lsExVS2XV6xkeGAU0nACfFwK7c2quZttX1CUy7BMSbY3zw6xNw
mFn3mdTHTNVzuOJ6LoRJ8UaS66W++BBm87AxosJUOIK1c3qujLT7Ns+KNBvxfaN5Deg33h7S/ndv
EhQwFM+nNTtD9wKgKvEQFGHi5f6DDqgxk0DvY4v88LI+qlAvy52N1f26bc9rK4Y7X4Ts6O6+smez
YQyQQH0fJ4MWhmNxJwS7iCxQGIGBAeQZxT8ZcAiDufZSBzmPp6+m8ZjVx7t/PrJwaNgWb4FrxpEC
hjdXbg22hCfifvfsL3/x+feUONqsr9k2swFxbZMHLE6zL22WA8/pbwTgmsTECPokrhAuGDIxvrEA
vXcCGp2mbVmvdMPCzUp3CzgRABgOKFqM1liSG/aN0mW0B1ZsPQbGLrO7j23Sf7FI+8ImL/Iy4HqO
3VPCtRAFx0e98n9zJLZ8hpdBvRxycKqYpfuQ0e53Y7uABlexvq5Y4Pnvs6XLlaS6oU3EmmIbuTS9
aUJVS9CaAFSdxcUKH4ec3eVRsgfPZazhU+xpXligZ3UoFLu44hZQ3X6Pn9HWdJVOyduazmOnTRh+
BAYPd9qP/kgPbTuEHinQy9ezzW27XPEOEAjwXyMQA9FyDNSbZlUGUzbHSQc6on5cfs5+60UZRjtZ
P/9zW9ja+r3nVgEABBKFd8i4s6soNRtSgHQWvBqgn34KaoWnW7mDoIdgZwA2HhCThfizz1uJ0wBz
1AewfbOt8t2sbWxVxmNtucSMJJKLArxGvuYsqxl8Cs6ZmHPj5BH6OuZzxEDSwGpVEnVVFHDP0Bqu
m9eDU3mv+ZiJp1Oc2/nXdskwY1R+8pl/GEbVzO3qvuDeRg8aaNausNxSpCUTrgNiuG/KcNvgj9v7
vhbACeQdpINF0zeyBpc7E9hwAMk4z3FRAypLH+dnprfPhpUeWmIuR0xk7CajeHFya89Lev/bHmRY
sG3Ecjqy0VIirKjLGdVegTxsvrrOh1xxk69ZHeoAqOQhArYA/n6pW+nlekdnPsegOw5r8kO3T8md
rHHvd5/gWILfwTWIVo1LGVPXVxxveGBAD+7mp4Z09u0NWrO18+9LD9JmQe4qADc80hP5cRkoYDOL
H3MxfQpQK74tas3WMM5vvEO0i6GjS1XqZizTZcnn2NF+TMXBVM1/rm4HEtGiYoTBDfmSwkgj0/0+
wAkdn8zu0cpOY/8XBiVy3f8VId8zGum6gBcQUQU5gGwB9a8wqbXtEPQcwOHGCwQ2Ja0R1wyNDS6P
nWTn0xduAljsoB9ub8TaQmEiEzUSdINY6Nu6FJIWLrjphpHHo/lqtq+AG+5UzUdrew0vbwgAB5z+
d7dw5pCNjrc1+Dx5DBw+LRrZx9sarJWZ8HyCP/7PqJ2c/mRAF52WsgXEqNfSrzNaUDel7YFhL2ut
UB+Waou8N38YlsLdzFPVbGjVta8dCwzF+VlRFCisaOAKBGUdWE8u17JqLI6hZHMBfAlybMEQ0m57
W9eV2OtCguTE2NjPIC2EhLbb9V2Uah8T46lAiDOGtHiadYVCK9N06LQ900gyQaKhHy7JHcB7pn00
8C86tXae8+IXSeiQXUJIVPMP6cB3oL6IWmubkR7Q20moO/t0YvuqjGtd1XGwcizwikH87KNYipEp
aZU9cFjbmd7gRjTrJ+rVh8H92iYV+jLLz7dXe20/EaULKE4MvwO3/nI/YVe6Q21Q2AzdFDl0a2ej
wg2unL53FiFg7YON6arDiARAXUw9xCqp5gM54rnUXvSuVuziihrAnxOoDnjRABhKUmO2egRLPeob
LP9RhvX09e5Vuvi8ZJM5q7zcK7MJfUVp1O/rUnW1rv1+BFsOChwIua96Pzo2MSergyHueZTvjDuJ
kMStCni0fz8v7O3MPXk5t7K2wedTgB3pJxA0KzZZ9ful9S8bsIY1ZQI418UP+bclVxXIVqwIhW6B
ZOyjZ9CQN1i3kaKaGQF4O4mYH+bV48AUCf1VEUD/QjYfkEl4uV4uEmdWPfMCj76uyfYV/CoQpOu/
yFijWo/4EGy/LvrupZcbByVV5mQpaFSciISVaip8bR/OPy+FT+lgl3wJtDk20k1dRX9zzFA7NkGg
gqI+BlIul6icvFGfzQIB5gCQRfyjiDfWtgCJdnDRC4zHq8lmj9QLGsUcFldTBD7KnkbL/cP/qNgg
q+aZGEgQRddLFSbCksKbF6QnHCPcBgjS73YVLh7OYE4Trgh9NtL3/dQeJ3dgscmiUQtzorBS4Wqk
1ASG3lBvAlU0kAU8YQFnRxlPQjdnJXY4SZ8Xawgbq4us7NmvH3MMVRVMUc5buYkuxEnLhXwxKEmT
ZMbBjn7qP3qgg7t/s2IAQsMljAz71ShVOXWTDmDmOR7K3UL35O32hqzEE5hww2kTQCl4F0k2O0wV
Bl+rFhvODO0RiUPvUBC//2MujR0BvEEjocZp+pgutbtdipYomrqujyTSbHjPCJgWARIvbVgRaFbC
RK5mzv7oRsiA0X9bQZUAaYvoOAxOoplIBr1y85Gw4198HpRkInuPy0muEVaGgeizwDPGm1FZsb+Y
jsKixe+7tGgs0JkA89KiR8DjzomPxIzd7di07fITM/d/o4OLCF30B+pyU8qckdYfOh8ERu1Lqp2c
ze3Pr2mAND3eScBuR1+d5NQ12xlmOtUTIJizJzZhtB3heoa8Gbs774OcgjBlcH+BblR+HXcdGlQB
ED/GVK+3Hs32Ov5hXJWQWbEooBM62HGAmAj6vcsdCXifVTYBfPpwcgGQZeqq5JJKgBQuDLkJrunS
ggCQ3c1+ApQ1hVG9P+okq0KcgAQ3Ah/QAssBw5QOpBsDiMhrsuXOa+N8Kvt/nPkr5QfdHsN0aEM+
FFHTl+HIuw1Pum15f9sNIhZ0qxjI1opuCOkyQAKq0rjf+CetnUPfbyPXUVR2V0wPL1pHIC8K/yYH
LaY39mwcB+9kNlZojd22qs0PDqgRblv4yoYhrYXeZ8QtmEuUFdHnMbCbsvVO1HEig7ZRyYb73Rie
zhYYyTH0hDSTFLrYiQ/+4SD3T9RtwppaUakrKndrSiAxBzeGASdATkkSrCyYdc3IAjHLLcZCpvs9
PUL3f78vOTJPqxMnmPLgZPNoKDf9l/v34PzzkjFlujfNfMDn5yZitIoyX1XlXl0gD9jWgq1bgKRd
nvs2HeamBDbMqaM0ohT9e6pZUJUE6a7qOl7PrQkJpHpdPuOZfXuJroMj3LHgcwQeEspneCZICphN
X/kJwee7/Jnb4C9us2ACPKL7K/PHQwfaDMP+G53OhUqrhh5jzB13RXBibR4BYy6qVJMBa4f8XIK0
akNhdjxwIGEpd2keZf0xuz9sRQ1GjBkCPBt9tPLZYCQv+h4l/BO39NDR0Th8d6IB+wJnDMg4w8F9
L98pVo3oaEy80xzV7NOQfry989dx6uXnpRulcebFMSd8vgL2SM4OxAGW0bFQzfuu2C+G4zDyL9A1
AO0nHfEstaxytmlyAq+qmb041Y/baqi+LxlwvVToY0V277QAJ73dWfe/D/GiQYcxUj1I7Fx154Ga
DDfR0iUnj33IQ5rf/X67/Ly0PHmKLEY14fNAaBnH0F821v3R6IUC0gKVk1PaywgJmI0Yt+X9IwNQ
AGEDcg0wVsyLXTqQCZmyvPKGBPecHh7tQldccitmKqABEZPgX4Aqkq4gP9P0pGKdBv9XdWGVOhta
V3E/WCGqQ4pgcVUWegjEbYpapPxYN9ysBBLZjHA3+NmP3xzr42R+01TtMGsWi0v7/0uRExommB7m
nkLK4tONOwUoR//FluM+wqGDb8dDQfKvDHMTmTXOyWnj0jHyBxUQ6boG/35f8q68IY5O/CkBAgoJ
00dr+YsLwhZQpxhMQkMcOhYujQrjRFoxYUriVGk/fPIj29z2GSu3w/nnZTJ1u7f7ZC7gug32WDo/
U+enqSmi6bUlEtSJ6IQEVj16Ly416Muh6a2pSU4lqUHLpT+nQLe9rYVw0FK8jsolMBvQQY6lcsVP
OMtrmKXXmhUJglNbYCpo8dKIusbWqYO9Z6Y7oAveCQuKnKjAzkPpCfczqqZyXoA5o5NOBnQyNDvq
wTjrA3/fquKWKMLOVc3+FSTXhhbKynFiEKRlH8z5ldT9xhrArDYHJy1ROfi1Qy+YAN8RPTBBJtma
6Wo1tw0YszVs3e10KJdH7v2+vVVr1iA4IdEFJ9yK/Nxtk3QEYByCuKXMkbEBX1y6vy1hZckwWI9w
RKRJr8cVxsTKda2s3ZPlv+XtoQVCGyFfcy0LnVohakUZiAKZloCk84Bff2l39Vj4aVdN7ml89s2P
jopIdWU/UD3FUqEtzb3mOetbX0vzLvcAbmpsMvqLVvWDP4MTqFHcLO9mJB0gV7gXgWj6Pot2qYjp
DVbpN7N7YlPNw2rJHwtSPYyuuyEF+8nmWT9iXd9MZ97MbrW9vWFramKoEzk8AKJcw/+nVckBLk68
08SqB2IfyEtQ71Ia3O+HwNmE9LMIv67zw+iRtruxhpjR2KfbcVTYwuoann9fMgZnZsiwJNitDlDB
Bds7/XHWY50/1G0TprQJp/GQqJBLVvz3hVLiMJx5vqV36zzpoJR2coPPaCObP9/enJXTdCFACmqQ
D2PaZEEAG3mkF2hbRXKKNFmI9kb896fb0lYOFGh40DYnuMgwiCuFOLnbJcRwcaC07ORq39tMle9c
UwfYETYKBRbQI+SUR1Uxv8Y8pQagNDdskjcnnUPHYTujrHZF0e5uq7O2O+fSJJMo8sQf8KjUTqlp
jKDyxnh5WjwCPlaxbGtyEBGipRRoX4KW7NIKaEUSvUwc7dR0y3Fs+qcMg+ZFqaqury0euksxnoc7
FjM6UqqyDax5STuoY2ZlmGBu9IQ0CAiyMQCicEgrdoBub6S4EDDgPS53QmnuXJS9rQG+xm6RbYuK
4NvdOwNENEDWYCAbvdK2WNGzczMGpZfVNg1OablxgrDiW4Pvb4tY0+FchLT5XtWaTtZUyOi8EhfI
ygrbWvk8AGvEBD7qRNc4KPrSavZY+/4JyH/Hrm62lBJFflDc99KtgHIdCl0IrQRvmfReWhB6song
QRPYWhTYb437Wrs7K8D41/ekf+mVYxlrOp0LFH9/titZvbDAtiBw+NqnZYQ7QGFXKwcFRMdwTahp
A2BfPv4pHvqNPlSASQBEiXYIilCzFMmENR1QJAStMups6HOTgqhpzudqtiyM+T8sHvo+DretauUM
AgEPcS4iDkynyxN+ePXRJR2MNGZdZUXj8P9Iu7LexnFm+4sIaF9eJXmJs9hJJ92deRF6lUht1L78
+nvYwJ2xacFE+sMM5iUDlUkWyWLVqXO8oE6nPR9+EpOLhrnl9ba9teGILL5oLgJxgXy01PrUToAM
pdB2vYdOrnH3F58HGYLo9MFJKXOmoihMJ6tvoBrn/po6FviKn7+24Pjuv983Lj1qjosiGWKo0mV8
mENn5hGNh43WWW14eyAqQ9JeqUrwR9QFBoLCYJeHRR62g8LECkkx2oeEKDNgtUKVSnItY3E86rYg
+aimZNu6/KHIIF40mVHhGQ956eYBymERWpHqoETxItV9ZGJnNPHfHuqfTKh8Lpz9DvlRwpKkN5ch
Tk6WS9pja2Z2tYFI3zP00MFVnNvZBkUHfm9NCMK9zv6aJ053v4C9NuDNbPzUIJ15+xetHVTnP0i6
/+osWTK3wsTg8tpqdRp0+Su4k5PkZAiyK0D9x0XxMJOFu8UTEEhWlMx1oW17xRlXIZosXQcbw8fK
g/3iH8CLAlevP01o9g8sPrQ7d6x4qHt1su0znwdGRd1w6fshqJtiirSW1xFNehrhQWtFjNH8HoWl
Zutbqiat6xUDgzNI9MChItAp6EK73AZN7Ccmaeb4GHe8AS5C15/j1P1lVaTctXPjb2mTN0GsJ1Wk
uc3vgZTvaFhL9os720cItk9vtxdM3H1XHoTnusAZQ+5GzrV3jKHrHky/JwjMPdv5+JIv9JjYWeT7
XJHJWt2YZ6bEAXd2p+hD4mSkY+mpdk2EX99SIPTiTLE1105JUTQARgDwHIAYL42486IlY7vEx7Y0
QjvfV6Xq5lJZkKIJEk92DK2G+Dj0p2HeMO/z7RVRfV/cO2fT1DUZS3MH39d+FSyyB8W1pfq89IyY
NQfkpw0+X8bI34cWVzzu1hzqfAEkB3dapmmFp8fH0blv83nXWXGYsefcUtFsrN2/aOlHdhcgVhQ9
xEDP5qmMGS8ML46PdvxI/LtRZ5HX60GdgZ1YRYexagsehUYX5H2BNL20Rc1JQ0LcIhhU+uinaBzi
z7ybwUmvbwxXUYBcnUFBSihwo6BalmaQ17nm4+wmRxA8baCuvuFW/CWtyM8xqXe3fW3VFJ53oD4G
PfFVRpAOdV9SS0OivKWhmTwY7bwxkoecqvBaKkPi72eLNdogwTQXGDLyA4W2SN7dVXYH8nLFZbB2
xviAwAJMDwTm1bOVQ6zJ8gdkmReS3vGCPSazvW/nRLFEK0huAGHP7EgOMfZ4M8V+Lyow/mua0W8j
RXtVb/gbs1geCTXCym23VWtuO03bdWbx9fbCrTkk1g0KYbjxUKuW7tnEJnmJ0gceBNkQlHwMCIeK
HnnLkSssP9229Sf1LN8R58akwVbOBLm42YmPSen029yyEsQW7k/OvP5gxgPd1bxzQrOmWkhMHX1s
Jcig9n4jji94VGAMXRWMwNxs3NmoftLU/UL04t6LHYQIS/sQO0YR+HNuPNg6Ku5QsGDbLid2MGjg
razQcRQSBC6BvXR+VCCgAR1+mbw4WRbf8bbx74sZmph+Ae4mSHL4YZm18b7R4h5RmBU/pSUDlcms
+/d+Unzj2dTcL0BbReB9YLtxsjwIhmbjXV1a1dPsDO0mLjsjhPp7/Nhk+e+pp9ue9n0R2GPRhBpz
hifStTxsshmamAaKZHPZdndGj6oJsObWPAVFfs8WfwhTfzbDKkYZM3FYsqmspNhnA/06ky6NoKCO
H+ws3xG7NUFBZ3KMwau4XRbLD4Z2THfWUqCX15zG3zb1xuj2sl5dBMBoaDhAUVVCuH/FgMqN1E78
osggMR6Y9nNpnT7+ffSdQTkAr3pcx9JNDOKotFwyPztZkOo6LpkCJHB1ouDni9y146IREGGZfEq2
ae1PiQEmIvubVYXj1je2Tvx6ewzX+1xYEc0gaDZDq5lMqp5nY2zUM6yI9EfzaWKRw+7zBCFjRIge
jN0SzBDfBUXxbcNriwMiMDzD8IIVoMfL8xLAVx26TwvsYnu8js3dxz8P5BmAdOIdcwWfjfMS4k7N
mJ8Ynq9sS+n3D38fpyM6S7Dw+K1yfmpO7G7xTAoGz/7Feq9rRTpkZXYuPi/NTpbN5ch8fB7c48yi
EeTFotsDuLpHUAs9G4B8vkKCq9PHHGkvJ7YObaN9mkYwkdtNpQhXV+1ACwBAbKTyPBmjZ6Croi0t
aIhobRO13q9ueKCqyqvKhrhLzu7egg1uueQVCJsnaBUPEPaiPMwGxc27uiaA6GEgYLzXZHJA3jh0
1HVGT3W94CZ61SpF4Hq14eGrPs4R0F4hy3ZFflVD+4Qx4iHuHgJred6Gg/HPhxddwD/B2YiXwzXu
yIxxjfQdjmGPnMbhHzDrFb3iLl2ZpQsT4u9na0E8gIBafSHHPA+rJeAqMWXV96VD15pRXKc2vg/m
3Pvq4yc6wmxR/wb07vrI7RhUx0w/JkeNpn2w5O4j8RrFBMlq31haVAzRCemgoou8ndyatsStgTo1
ziVrguJN7ablFlXZ+OD1FsqUyYjKuzfmAQAEPKwKNm9LzWh2mcZYaOuc/tB4p0cmLSCOu+CgCEjt
q5rNroIv6SdKTyhzgMhu0+bJafDrH9D56jZ1Pz+7RH9c6iakZa94OK8u6tmUSFedo03xomc0Obk0
3VheGtLxx23PXx2R4NxA3REtUvI1Z3BGHJ4SlK6cL7OvhV1xb6P3ZOEvYEy7bWp1MC4iAqQ2hIyM
NJhktGixgOHlFLP5LS+sT9DW2t42sXLgaQDr/78JubLNABaweweZWTt98MvPxAlz+jcTdmZCuoFo
XDdsrDS4gAeq7fZnn/aRC/pQ+pVCKP0vhoPrAWV6PHevkv8uZPdirWsTaBFDcrE8GPPvLv5928aq
A5zZkM4ljrZE26z6BHcEiYoZ+hfj96rhQTvcT6aqzWx1fURbPTKnOEjk4MZADx5iBmxxiBhGifHP
WBjbWov/YtoghgPuHcFfiWDk8qiFepkHni+82T2d7JLpzgbnl+nubs/b2lDOjZiXRpaEppY4F4G1
TUJwzH5v6fRNm1JFvKYyIy0PocPCtVqUFb23OTtVy1PxF1GC2I1QdBAaH1dk0gOycwafUI8d+MDC
mfR7fRoYlMxVq792AECtVUNZUfTOySgkywS80LUAnnN2k/251BWX+FWYIHQCHOTm0cOtgyhTePrZ
DctHAuatHkfZMPtPpq/vE2oe6JxG2miFf7H4AKHjRnd9QFykxcdhCrXK2MF9qL876c/Y3acf5pIW
o0HvMB5qqDJcdcSmwAF1qdHgNsx2MY0sY5PwzV+MAsU8HW23aB2WSWLqWrcmSGKSY8tZejdDgmvn
DFO8K9talZwVF+NFIgExNdhLcV8jyEIWXpqw3IOUXFeBiUTv50+ZX9hBXyVfl5J+won9q1mQWJs8
XcX+t2oVlTP0cIjGBDmfVqIfHwJznX7kfbpJtB0rp8CuP7N4Uy/3C6iGb8/nylEKHS4hTw7SGHiH
5IC2FydkqHztGFe/kxLMMTQORrS9m+59DTLL28bEbXk1o2DeER0dYktJt2mszVB+YyXEssoxvndN
pPFmOuTbRod4qkUYGKNde2MVDg0s5qrk2laOJUB4REIU83oNiwIpcDNmCdOPg96FmvG1aV7ilCiG
eA3nES8x8DX/qVFcU7UljKc+bXX96BnP6WIE/XgwKi1Ihi1zoyTeIIj2s++35/WP10sTC6wnUhei
dowMgBj62THSxUiq5XltH60qqzcQWQSVu0nSDa07bV9orRn1hf6WLUUzBG6ztLuh68pwWbr2l9d4
U+TQSn/yedoEPnf7INOcbmc0afM+mG33qWyaJTDrOXsca3TI4pYyXox6Kbd6gshamws4aj3R52Z2
3qe5LvaTOxmhpvXDFumwInRB6pRHVU6rjdNo6ZYs2bRpa/SHB2BHSsIJR8kxXojzqW9cUBDqXAX0
XDlmL+ZH/P1sfpLO1NLW6uwj5IejVt+mVeiA7BDZt9sLseJieEwK0kHkkvCylHZT3lt+NTW6d7S9
faXfV3gNpNvbJlaGcmFCCuc5QuIir2ACCR0TwKDpkM535OdfGMEmASgdeAdM/+V8sYVn0PEevKOX
fbL0PavDKoNrpIrNsnIeAAP7nxkpUOjqdOm1HGZyu4iQLdXNX+kYTfWR8zko6ndwEN4e13UpHAXN
c4vSRskNQqq26rxjnPvh0nmhywD4jemm86sgLu6NeWsiR23o36di0zsfD4xAeYF/PDwWASKT3GOq
3YQbJPeONbXvp9q5j2n7OnoqcPbaGWRBKRIs0oBfXLe1pc1sZS5BC2BWV6E/gSyyDUiKe4RUgZN+
M7JDadmBUg9zzfvPzRqXXlNALrfJxsY7utXr0OxYGvqqxmaVCckx6UIJ7ZcaDXtJ9cOcs+/DRDdT
oXrErG2y85FIjgl10srVE0ygOX2p8n0tkuXabjQ3t91xbTRoTsLDEigpMK9I96FL0TvGZ8M9goUn
4MbLQF9zT0UsuDYWE7gfDRwEkMGW97KGY9xNJyAxrcHclLMfmosR8uJbSxWjsVYtgfEIZLIIJkF4
d7n+dmX2JdMStFtBsnI7Mc8N+bIMb2bhox3Woc1X16JkG+vaHHQTHbc21L72rKz9HUQu0yTAAMB+
Q4h5GGlZ35UJ52FvumzD7TQ7sCYvDw4FTGMklhEu4Nd+t51qCp2aawGQwGPUT62zZbVnQ8dAG8sk
qGzWvHTD4vxieVXfT3bubfFEzLYtt5ChcEHV2fax95BSMke2R5stq9zpSV8YvZt9hrup7elTN6Md
AF1SVcBbhzyypv8wRZjI4AItJRYJrcNyj07iplaSxyYaRO0FUcLvrKu3FuTdULi57XIrawQvABBM
xLYCRnG5RkbjYpEg+Xsy9e9lfqjoj2aI3E4Fa1p5Nv2J8nQRpUODVdqnWt8khbVA4ms05ij2UzTX
quBEqyOB2rTougR5h1zlXvS80ZxshpIUymuBo/G9x8o30yV7wlVNqisbFcP5z5Y0HGOuadYUsJUP
hh/4dRKHfCZxZNjxothFK/H/H9qw/99E0gJZS0MWQrBd6/EN3OtW+9A4ZtC3B748j8X2w94g8MxC
agDsqSjBXnpDlU2jgwjPOQ4MmjHFvqi+wdWDUX+5bWfFHdB7BnQAfAF1bjmHAghfw1hrOcfFrsJU
/weVPEUosWZB9NQIfCN4BGRvKOyesblPvGMaNn0a+MqH0ooLIOEItjhAHP6o31xOVRH3wIZUKe5u
oLSyiGV7zfuL1Tg3ITz+LEo1fUhIW8JEqz9n0MLUwpg9JF8/vhSQjUMjJrjdrhMads5ma2Ea2g3s
FxKfmMJ919YBrdwC6YJ/ryLg0aC47IYW7guWWCcD88WsWGlxi0hvnQtMmnTLDE3nMiBs4iN0qkI+
DD9xoN5VrReYKR4UDe8Uq6KyJ23Ibig0SIgCpEHy/slsrF2Z9PvEQDE+9g9V1ykqU2t+5iJww/WJ
qAAefekETGOtDeZAAIXQdE9+DT3IPRR4EJUJsYZnfpaSdnALTcCl/UdTf8m7l8pT4KrW3ECAPUTe
HGeznNeyGAXGuabxkU71P4ygGum5dH/bk9eKLxZ0WcAXC0AlmJWktDZItdqldHzU2LxFh9QVFL72
KBU6Kai62J401aHN4RqU7WIdpBuzf+eQbtO78Zc8t3a3f8zqgFGT+JO/vVa3G0tTG8wqBygi1cGx
xfIvbavqs1tbN0GLC+0vnEC4Wi/XjXRNnVilAU+0BRkqr7d1b03BQnRFkLBqCL2XyBUDrIO37KWh
tJu4R0Fadezc4rHXza2e5U/OonrKGoY40eS9DMGmfw3JK2hpevIH/+gPJr2vOXO2hkfzXT7GX5Df
XbYaECWMNObjZJJ6u8xmfNf1A98sse1sy7RtNp5dt9GiD3XQ8wxPYsv+YQI0s8vnOjmUi9tHXQzA
DjHiYoOuOSgpFFO1cxPPGwNwQcMWd/x3e6xcyKn5RZS2FRA3CKh3uavRDZ/7Jmi6vIlqA/Tuea1D
2jMHiqf0h+E+pxO98zt/qoLGA+bCjaGbAlRnEw50trclr8pDl5j+1qLLvJ3qKQdfil0GZEIXeQt+
lV1W4YBMWDvutZS5ASrKy5s3u4hchzHbTQ2190zX49DRAN8Z2057sVxkvBeUEsE9GLhcm5+0OIE8
iL28Ffi/ntrBLzeLuyy7trDeXSf/vmSWuzUm4kA4mD1YWrHL8cjdkNosjrT06t04Tnlo1mMZTNyE
zNGSoLA/MwJ+qnwOc9CLBV6fzC8QU0wDnidN2HAWR4674A9Ia28g5N1HkL6t3uwybaJer7Sod6p8
h845K4S4/BSis6p7QlO1s4PYoLPpPS3Zg5l4imiDRhpn4K9+5o16sMDxN0iiFEY4dr0TongFBFXL
keFPaPLoZpxGNZ2WYEK3VpCby696dhdc+rq2GSujRodW0wVlhvcDsJj901BW2saa5jyazTTfGIU1
3Lcj1dHq2w/4kfE/feMYbzEb9IPfuKMfzhkZvnVlottRSUz0+UDtye+yMtARvG+hzfS7GIYpABVz
8TvpyTdjbMrHJcf7pfNL+tLPhIGqfRxDwD3dsLI6LUTPR/bV87epfhjjT1Pp+aeUFM5usbsYv3V2
73lp91GS1OhegVBSF1X9Yj9kJS0ei1RbwqHnfjC3vIuMsuBvqeHWp8XL4YxwpfIO/PQ00MZJQw6D
4pWio0/FJY0BwNbg6luNasD3N9m7lXe/3aYpnry+N0MUJYzfVp14W6tIkh1YNMYHn5le1EPVYDtZ
FY/yrpwDsL62x7xGmwUxEr4t63Y40DLPoPK3tOXGaXsSubiJ71t7dA4omGGgU0GjXMt/jU3c74Yx
pc+EURpC8zt5M5xR7wKfDajdJsmg3blVNu8K3tSBmejpQWfE3xtaZ4fukqYQWdK9XdXqU1Tp47Cp
eWMBo9vG4VKO6R01W74blt9Db4Qp/LZFiS0yQRykCDtWDngw96HzC41GIjUvnYnu4saNsbTs1Fgb
QEasze37Y+XIvfi8dBJqPbj1tbhheDDFQPKzJ+Zpd4apKe7llQP3wox0hcTp0HZj0rFTuwRe/A+n
25Rv41gRY6qsSDEMnbFaflyz00IONr8j1mvVbhzt47fUxVikMEa3Upd3PlaEgjaX1wAaWA+tr4j+
1jKGsCKAYRCuRfZOWveqBZ5Us3R2mrmeYwdAd8GgyKCBs2h+7CukYLFhMrAFFFYRsr7QImvyWVQk
mQp9te6B//0SyUWgqkmSKsUvcePInDdEUwxV9X3JN7o0BWDJ1djJmDdOBHqy2x6+EkejIxBAHA3P
QCTJpeUax4wYbMRyTe1zkT0a/UucnUx6BwkdhWOsDuTMkthrZ/EtCGf0dqkHdrLIL4ADlg8T5ggs
6tn3hfuffb8piIN+VmwivwGhSmxZWZjhwLw9XSu5cRhBuUpo8uLRKa32PBAQHgxY7SLH9TWFKfm+
9PFGNA20yRD0xc9W1Rq6skICAWkLWVftmmlVGwd3dKoqPlZOJQTM+zpoy3SL//l3FXcPTqMSbBUT
JYd/ohlC0FRia8kJwynpzSaB6tCxnvy9WaMRrZrafdXECHwMVb5oxSsEY53oiUBMciXhUs2mV4Fe
KT6mSYSLh6sahla/jwoqMMSGYJ2Wkrl9w4ySUbSSFBZkzRv9uZ1LVZZj5ZYQRGl4FqK4hCK75Nlu
CVkUv6XOMct3GgiD2YaMH69RXJiQnBs9FhmxZ5joq61XGoEBgeHyw209SHa6eLnhRQDeELwALndQ
jjhZN1OKHQRq10PDFG/olaXAAot+FNF9DFe+/Pxg4K03Zzb2jhc6kfPhnir8eqBj0KyL3nkgkqWD
kmj6wgtvwcVTtMHoomg6v97e/GsDwMMLPWEAh2AM0vwUOkmddEb6tE3CJgXrlOJwUX1f8qNJ512L
g4ee3C/M2k5E4UMrBwnwwUhjw1FBai1nf3nSgLKDAsPLbf9A/c/gAmHLFHYuqs/dj7+YqjNb0lQh
nrdLf2npadrO1idNe7n9+dWhoHiCyx+pvyv8z+QRz3Pmip2G3H1GCwj+a9Fqi+xWVKqOfJUtyW1p
aTp8xBPtZKInP5wS9nUZNAD2OicPjay0AwjwfLk9vJUDxUVJFIGNyCdcgYKINidmNzN2SksQu8YP
M60ONH6/bWTN20QPKbR2cGzBKS63Y+yaszYgKDpZ/pNdBLmqjUrMi3SNgKAdzSG4uoCIlvNAhk9N
hjwUg8qSG0x4Q3baDz0eN7H/cbTWhSFp43sD9bycY+Ob+k/P+1oSK4ibV1ultLTiBxdmpPAZMhp6
SUsEYnT5p0ITD2/dAMWHwE6eW+Pb7bVZcYALW9L2IR5EozLdYKeen8x4N/ATHXd/YQJI0D/diKLZ
7XL5rTTtLINj+TP6tbM2DNGlpnDjVQ8ASssXFTSANKVgyZ4Lp8RrALs0y2fw2hUsfYVAc/pStxRK
8ybXFCnUtWcBqHUFbSyCFwfExZeDIjlLOjsdwDSC8N9HlAQSil9eSw5GWUV2mv42Wm0zoRQSxK6/
GWLtV2bFih+xsnYXv0E6L0ro0ILpF1WpQR+csCm9DTiUn/GC/4u374Uh4bBnAe/SLsyLKw39JZ7z
kHeInpbWI5vbbrJySqAnHh1EKLAgjyr3dpdtXnRLZ6UnaFxCFEWl+qP6vOTorjNPSRI7KBd6kY4r
9ftf/HpEMoCjwg+hCHk5RbrfN5qRgMehgLAbOuvow5j4RPGwWXFzQbT1rxFpDD30dfRx7NOTVp9M
81vqmDvDKELd+HR7MKuOhVeAqBGJpJZkp0rnwm6FHd+9m7sdUivI1qgwFmsLAlQlVhp4PKSAJSMu
9aAyW2do9DF/o3SfaIqWu7VBIEEi+FQQMVsyonqE/GebMw8LXm6qPPKrDWRTb8/T6hDOTEiLnpbF
knc5TPj1JkkiN7r9+fURIJIVPXXABEjbDpk4gyczomTugDcV0hFztykqRa5GPEuky9MH+ORfI9Lp
XGk5RPYcRAB4ltvtSaMHQh4I32f5t77+3g0KBJZqTOLnnB0lXVa3CUtgrtJe45SC+WJnq3jY15fl
3yHJ8UZZTUWmoeAMKdu7zN0RxbIoZkzGahRkKb1qwLJMth7NZNrPdNrXWr/x8v6xtYqXZrS2SJcr
Nr9YiBsLJVd/eA2scztlMEv+Scw+YPHJN06sHHdTWwdA8P5PzmdIvu2Pc+9oBSYxmcmuIksKbhIj
RgNjr3isKTzCEKt55hFjH0+4P2HIqX7G6bMDZv5y2t8ezNrBeebkMorfTQy9afQUydtkQ+m+5o9+
HdSq+v2q3wFHL2rf0CCXtYBZQqnjTngrECgkxBmLur/oaROSJf9akG58nZjI/gNkdXIrHozvaOMI
bk+UagjSkePMTeZ5BE7WZcdyP6gYs1fXWpBSQpwA94qsS9K4JXLPDgEsyLICOj3X85cyVvSfiZ94
tU/ObIjfcOZPSV4U3eSBa1/3q7Acfi32a9tvtQWN0L9vT5bKkrQaptsmo10liNPHTbc0AQcJgKEP
IUOZpk2X7W1r60vz39xJS+OzzjGTFnNH3L0DTReqOF/Er701b9JFAHSvnevEw0Naf2Dxd499rkBl
PmQ/bg9j1Qy0I5DTFFSujnSu1H3v1e4yIctc+Kcxre4ragQ1WUKWWYq3zer6gP5dtJ+Ds0/O01RD
Medd79NTMxYL6v9G9zB0KJZbWc/vhyZByQytXYppXF2mP1JPqJ5fpwGzqrOYhvL5yUsXKBXOZAys
UvXiXTWCtzTAgmguhq7spY9POfrhkeCiJ6v+zqDRVw6KcHZ1o54ZkJwBbceVwxqDnmji7gVbYOY7
n+w02dx2hvVxoI0LZI3i8SY5A83zBnQnOG7YuNVQ4FTRnKq+L/5+dhY0dLGqOcbdkn2G9pmr4olZ
/TzUC0CqJjTi5Bx9m7odBUk0akPZF6vbITz7i+k5+76Ub5hQdMw6gmdttoTJ8Ixx/G/fl6bfmFru
eGnNTt4Y+cVG9eRa3ergahacR0C8y3I4iz24FRh7kOVdfhr2HE4l8FnOl3LRFPO06q0I9PGYsCAT
p4kfcrbMfmsmHAE0rkXdCQDvQKe6HtqjioNkbTxAiKAXDAA0ZOCl2JX30xhnxYisLITXkWMqwBGz
2FHfGopbWF8bkAn+Jg2pX7RgyBK1JuPcSCZxcqXDLo3LV9KiV2ogrADZGrAPFVQ/snSIynQ35kvU
+3NQF+5jFk87EMztXBUR3JqjWxAVBjQZOWmcC5cTnCTIS5YeKmrzuH/vRkV0pvq65OZmWTfDEONK
6L6ac2SqWrLWJvP8x0tebs2EN0k2I2uXbss2mkvwlL/f3khrniHo/FCUQYoTdA+X87N4czGONWIO
P7MC/ure90U4NSrkozh05RtacJNDSR4Y7itOiazSpq5zsZ/iJAt6+6lDC2e2H6sX7vsgOFAVm1aX
5cycdAc0TjPNYHdjJ52+4QGqdy+3J23tHYXMM7AUUB+FPotYt/NdmzpORmMvOS2aeTT7cY7SeJ6D
1hwPvLMiHxnJJO7f+0Hlb2txARjEcDBhEyPHIRkeiUaYr4PaD7frthinyKyM7WS4e8PoPjWjv7k9
TpU56XRajGLyeAlzKaDVfJy2mUMiVH0gfTsfgbOLbptb80XwjgCpDBJklF/Esp5NazZwUJUuFMyr
BnuvzQz40Qz1ChLYvUqha21noUwFSQMfSM8rOQNKmtHuhhYsqU401DsQVAEJdHs0ChMyZ6jGfcvp
XMGPWr7r1ec2+TH5P2+bEBMibyvBlyTY+AEllQ/bLrML209QrZrr+6z9mqpUiNaGgIIwUjiCpQV9
F5cLMtG0SDybZqeyxvvAmu4t/YV7KnDo2ihQZAFLK2yB0kY6ROFlyBJ5WQZV8+9l8nX6MC21CDXP
vi+doiUnDP4KAi4oJgI8lDWKZPaa255/X4zvzG1zsFXHpo3vt/4nYAu19Lem/XAyxeNQNUtirc6s
oDvTg0hfmZ3G9jg/2J1iEGsn9PkgpK2e9BkrULzDILqHEcoRNfuVQxgh6e/RmsKJ6rWumjPJs8jM
B9foYG7qQ4iJVPGLPe+UaQ2VFekegOzZrMed8CyrDVj7nlpesABCm33++D48nzzpEnXcPm1oi9F4
/HcDQZxRRd5+rc946cPyYVJqAjtY5dkpc/19N9xn/j2J70j8VtGfTJvCoXzpmh+mf9frW1Mnh0G1
iRRT+YfA7cz9dJcuXc7wA2IezlOUpPtkQRf13V9MpCfk1VEQBeBZqremuWuQ0aiArrJ3FuAois+v
3Wfg3/z381IwWLR+UxuAbJ7QLcTsbfaryTaxvqPp+0eHAbQdeHGBRxIsVHJ3ZDr7eTEsKOviTR1Y
yHAOijD7ejXQiovCMATiwMCJV+jlYYDzZnJTr8tP6MMMRvoV1EiNdphylcrk9QUAnXuQgcEQUGNX
0WE1M9TpXNDjcf4+zC+NeTBsxcGzZgKK9+CpQKoDuUfp9LSAhBy1ZqCnknToDICYpSIdfH1w4ol+
ZkA6OEdrLs2qhIGq6ALgETplj92KBSRMwF4AzIsNmj9pNZjuDd2SFsXpfuZvzfh625lWJggQDlRM
AEnBK1HmDUFudvRrQrDWeRt0pARlZR74papSen0BwKHASuMgLQMKD7lk4yS1s2R2mqMQ/VzEG4Cx
n3P6PCFQL9qD1X34/X5pTTqZSek0duPBWra3n6iqO39lQUwIRQhsCIDgaOK83B6T4RdTnVB+IswL
phevGxX7T2VA+vnocADesIMBj0UgFJz6ze01X9nfFwOQLpSSTK62cHy/5F8n+zAWYTcdmP3p41ag
P4Q+SqAH0bop7QzKpq72K1afELfw/WDeNck+4/vbRtamCs9uHIb4DwI8aS14o8e6T11+sn/U/mfL
eLv9+ZXdgZ//3+ellehHqlWT7vATz4ewasOij7x4Cf/CiIMoGyIagLXJt6/rkoVyi/GT2x+a1A96
9GnSWRHgrY4ErD0GsLN44P3pUT+7YSuXUpJWRnVym3naZzQf3i3K+jdrrP3o9njW1gTETQaUsTXA
SuXm2YLXts1oxk9Vdn8yyIfLYoCXnH1dOPfZQApnyR07w9c7+9BQHpgaD5rxw+0AMAJCT+juAj8F
ZvJLI5kObb2CY0mqZAIS826eTxU6WFSqkCszhQI/5ginLzBgslqgTebYdcGpcLK0Z16eso8vxMXn
pYCE4OIlbY7Px9gf/KQ6plZcCggC5BbR0GgINffLSQJljevWk1mdBoJunBpwdRvVxMhf9E4RWa1a
skGki4ypMCVdgbbGCttkS3WCzwUZaM31gYYjSDtuO65Y1csHr8DZ/GdGLNeZa8WIQofYhJmMf66b
CUhDPzDsY6zdE3IySReO84/bFlcH5otqBR7YFtqOLy3WbVl2yWJh6acigPDIXB1JoTiHV53szIY0
edAX06pC2KDNT7C3R5336/YgVq4TkQ0DwAcChEAtS37gEafMcihZnQz+sCwvpOx3tK/22tgq1mdt
JOeGpK3vFswjwGqCRi2kGXrZJlXgu7Ic0LYRVFgOOsERQ1wux+DmHF2mgjrWeNfcbWfeWSo81Mpk
2djyCN1R5r1mFgAz+YSn6QDNL/+TxcCq7nzv3DpYxs3tRVmZqws70lyhH9Mv+hZ2LGcMqvy9VhHO
Xb92EFEL8TJ0MQtKS+lqLBM6AwoFSRjfqLFTvJAnRtC2egigX2A2H+fnuDQnncioHsZZycFam2Vf
GvvRjzdtuiut6PasrTAEiXcCalYCTQC6BMkDuqq1tNpIwaCpg4m/QXtpsdUhRNHxt8n96oIzPCtf
Yz593LNhFsGkYMgCelLaoxmQP0jv8uSExs7ifWL/4+eFs5wdbIvRF37tZ+A5zdqQGqJXVXFCi9WW
js6LAUhnQGtrme83YDhEP1seOdWO0C9aitbjTRzeXqLVPWqjiwH9hqgpyKBmRDEZyym4OvNCe9GJ
n96Bj7C908u/KJLCF84sSYez6VboIRVyIV4D8qsw54pIZnWL4qCxwTYB6gz5TWSCJLG3RxCoNj+0
aUe5wpfXJgpPRiSgoS54TTo5j02VWhmovKfk/0j7rua4cWDrX8Qq5vBKcpJGkkeSk/zCcmQmGAAw
/Pp76PruegbCR5R9d2u9D65iD1Kj0X36HP5KKdmVVnDGzlcElrJRXJsR/ACtR5sufGUM18xXntsv
M/uX0wGUko5bEsErqPxut2/iOUPPGppfUnKe++N02N5RMk8GGXYfxHQgG8Jc3X5+YFZBiOVkl8Zb
2RbNuC+CuCB3JMtPhqW4jaWr8seYyKlv66QNGuIBqrqUuyx1PkGII+Sj/XN7TLJVQUodysMGgmVP
9M4gDzBI5cEMp3c/C11x2uVfx3wBdQvMklih8tPWQtsxIMmzGw/8Qft73v6VWvbP94XLy5xog3cX
cNU2fQ68/gDSjAiMAgqvKFuKayvC2xHSf35n6xiFQ97vteyT6ykMyDYWuGkhv4q6ExD4wsbK9Zzz
geBoeCZasXuwcSf1M9WnUxFou0wrVEkW2bKAW8ZBJgdpNURKtxt5bILW8hKcE4Rr4SPDU3J7U8nG
Ay0ufBmMQtBnFsaj13pl5+gcuEz0zuUPPhja0egRxPmPbTuyhYFTXAPx9VIRUTwOWyqbmR3s+HUR
uiw7mlr74DsqIlvpfEHrGVLJa45C1J7SQIzTTx3mq70vuR/mzFVMmNwAFOJAEQDXJZLIkgBIq9aY
wF7WZzsfEuCFirxYFk4iQbFyfa2PCBEotOR+4c3+BN/Va3ExJiGzn9iYxeAHUIxFbgmxHpRaEByL
mJ50MPzBpzPiPWjZeHXIwxJkCpOruN5VZszbPbzYVZn6HsykI+oOwD51wHeTYTj408ftXbbuVjFk
geQnarQrI9sbFE4LeT9zWugawIbUOjrj3jbu0WTmMrz4o6RX3PYSERoEE1f2hFuMJCCBBllEepkR
KDcAqlj9Hg2rTZjvK/CYxTmwfuQfMgw3RsUj63ZZkQGPebGqqK1iTaV0LjuqHujsV0IcFxleweUY
IOayDAIdgCB4yPkcN90581Ui0yoj6565Cl+5PrtFBXqGy9K9514PKaaTN6se/7KzijQiIMpoL/cR
CdwasQJzGksPj0vivlL+PNvH7e0mHUTgoekTOQYobwgbmwWWSQIIRl2Ylb9j03xizXjhUCfZNiNp
wEIKAwrGKy87nmeuMFnabHY+RClhp9UGaD0nd2mX7C2tvCzOFM3zWs2zI8JZCKGNiCVj7FZ/T3Z2
+xuEm9U1c6cgTpddtGDv6+eZqwq8spvoepDCWcpsJw96C4Pk47kgr5rd7L3FjaEfEtq6wvHJNoZv
6HhsYH8jRBSehGxqvXZMPITp9LiUJ++0vWCyfQGaRohcglbmLaRtvW195LbSS2PUT+PkPmjm+DSg
Y2LbjHQUeAmAH0tHlkvsy+sWhOUGQIeQhpiHfVlo3i+zd3LVS1PmVMFgtopOuyvgQlh5yI1M4DVA
LN3bCNmIcWjaU1BlYQryscwZY4e8MEcVZ8nujGujwm7QqFlTkxrZxV9ZrZoM8L/XLkuiTFftBdli
IdO1DhBuAgDjWycx1EkDqhEAe0afPGQaSmYByaM8YN//frWu7ARCpRp99guzOBrNILQSp5MRZypW
Bul1tGq1I5VugMrs7UppU2IOS3aZdPfcLu1LUvvvGqaFOk8vaN5/D8FaYEXdS1myWCu63fYIpTOJ
zDeCFxwqgPZuZ1L3+ZzoZbKuWfaI2uMF+seHxLf+5YICjaa3ohBRYBHdIRqTJ2BgR0gZtzPKXL8m
+tNrVYlJyWCwq8FHAMwXSubi3UGKlNtmX6G1woS4qKOdlmE8QOxd4Sok+xxmXGhVI9wDn6dwuFKQ
U9WWiTnLJw/F7AnEPm6Uak8p+/HXiwOiE7D3QLkOWuUiwoC32ZgTCj0zsy9OKbcO1HAic3AVVRaJ
T0LQDQwAuEGgteAIe6A2bNAtgO7iovnHNDuoSvPSVfnzeZGtz8ymgpoznl+tBkK4mYJq8Ts3DcX1
oLIiXA8N8K1pXkLFbnAGRCZBqCEBNjeqGEiWmQR3PhhEoUcBqITYyq31oDqbkHW9FOxToFX7jidR
Zbdx4SwhB+2hUb4YZhfa+dP2XpBctTd2hbglJcHoOBSL5KCbLiMZqOE+JOTULGCay1TXh2xHWBgc
SBGw09+8MGc+LVrHR+0dyj1fqrqJhnz88PfjAcAVbVb4E93UwiFi1B1N14a2mkE/96zf6QC8Bd+A
K4+1StFpKzmvHnrS1hcz8nCeeF47ryfAhncp9BkR5fsQ40p2C0Ob3fIPJeTViboAfaLJH012t97U
Tm3k4glSGfU87MrFODKAaYLO2W3P3e88tPBmurEj3LSNS1lLUguo01l7SDQngvL6ftKHQ949g/vl
YBlVZCcs4ujyQtnpOPhtNBFVG8DqF7Z+heA3aAGdK/D04XakVmhTEtUlKubTuVw+BckYljqooJbn
7aGvI9uwKWLHisGoAblCYOO5AzIFj6lfRBOjD6w3Dw4ZLy5VJAolR8FDlAEuIDjHtzJ9Y1N0tGnR
Q40dFpftEA+qB7DCgjgk1hUWt2iAYCZ/AIg5dOnPf5gzwBoAUwM9K14+t7tyLq12RJYnvRgNaBLj
GXIoRhyU77vxMP4D0AvFgD+21sFevRHbMYB2oAUpt2TepdbZq17sSZHplnhCmEA6FcJHCCbE2tBk
ovSQBQ6eoePZKPZV+QBudfudpypCSdflyo4wbRozUjtZy5xW8LS0kCT4tr0sqnEIUwVZcAK6M3y/
z3eeeezdCIy8/Gfw92xHa88H/luhZShqCTdjp/UahKFqvGxcLz36c/KxnewPObdpOM7UPhWg7VNc
xrKh4YkDlUVckVgsweSoN37rTQhgA6dJH/05SOMMPmvlo+2igi/BPhhL8mt7PiURgIf7JIAQL2id
3kRL/WCbAxRbYBQCcm3/DaXFb0mquEukRpBAQiofMTv+uN3fgwF1FrC1phd9+EYDLSymDyBCUkyf
bOeBLWjtS0PyC9fWrRGnmag7zHjeJMUQTk4bqt5P0vXBg3ZljUKYLAYxje8NGgCG2YWE3nTOg7Pd
odLy6e/jSmRZADYE3zTAIuLbwiNoyyBFg7eF/lr0d1n39w1HSAb8MSBynsLZ2OOi10g/uD9yb5fW
kVWC7CY0q2hy4u3dJV0TOE8U2jEikHbcrgkrqyFgNMWLWrvTdr6veFPI9hWawuHfUf96W/yi0J9g
Tedr7zoX9Dhzi34YEAbdszFRtU3JoqErS2LlC0LiFk0JKvhry94yPPGaRpCiDSvn79GfHrqbwUOH
yhcU1cTwYNYTl8+4CvwU6kwg2vfP2WI0irhYFhBcWRFvz9qpAlaveRvPr15Niz8S5hxN23lJS/+I
2DMKyh/bO0G2VC6KSWsSyseTSTidnUm7fnZXeRZ6qDMapmZk2Yq5ky0SuuiQObRQFXkjKe4upATQ
C/gHky2hoT/WBuIpbwh9Y7c9GJkhVBFQF/mtWCjGBlyrxmIiMJQ47V1C0iTMbO0AStk4Jcs/FMZw
ba+pDmwK6HoIzjMNXA76A7SNEsOMINTm/T2z6lpm/WNgHe1V9BGgfcHhOprbRwfUzSBk5v/gBmAB
vFo20OYQEBAyQkubJhpJbXS+FuC21ptQsbkk6wGYANB8q04RWnmFEaTOQqnPVxx7NlchxRElphd5
Kf/ZD1+3l172lAWocn0ZYTujgiwc0HopSpa4qCMmPLn3e/LT6ViUgYIezY7HNF0uvC/ugtbeUcJV
z/X120Icf21b9EJuNeV2SmB7QbnFmu5r4PxG/Uy1cdc4r12fR9ao8BQSDw6TSCGvrW5rBvZ2c1TI
gQRphdRrl4O+fj5MehFtz6jEM4CKEXsDaXfMqXiYhmYMpiDp0annORGCntAenbgKVPVSqRk0a6yS
mIh2xBwyaoJTrpcL0lyWe2cwI/L95JjZgSLOls0XqhfIuK+KmJCxvZ0vADRcoq0knJZ3HFIwviui
HInnxl0HDPTvxNObZ0nd8XbArkRBpKwjpzsk/AiyMO76IQF7TO2omC8kQY+PpCDe53jPoRFaOLpW
3Q360FglnqskmosSFW0QsJhHL0uPvbfb3grSw4VekbUjHWW5N8yVhCZ9VwRdedFJGmoQCsuqIMy4
Abc0hiZI8AMGfZOftaN6Hv1udhePFkrDa7IjQE1VPNZISnrZYKKHEFgz7wzQUxVmfW+faTVNIdI9
dexarY9yFCFRgvwiFCZYGXJnnO98twb7nNvcJ3lf9CHNvOIZvCQDmp3dYNcR/2fmze0dG+1p1yJ+
VQSMso29Qr1XyjV4WTFiaEyfOf7Qlrj1yvfEnoFlsnFNEBWQSZY/QYPYf4bEoMEtSTuD6qu8dG4w
hUTPT0OX33t4SRII9/IjMqL3/djEE+QyjJTsNac6DdBY294jsgMGFBWS4iu/HPrVbg+Y23QpBydP
DdYCehgz7Zj9QwEQJL1/LJi3FrypZQvzYKEi4aCfmUpVRrZgiIAQTvr4B6+i2+9bfWdVOG71hdXL
XV+990EHkZrf/2Ga8HywgSoHd4ZIjtUaZllbflJfHL4y8cSVCucic0Tg2/7PgHDn5p1tZW0JA0Ch
7FnFduMMdQycll+o29yNvV6Hc61l8fawZBViZBfQBLmKKaFIJ/ijCRjkzi+CCrSwJLKKIEpdkE6V
P528Cal3B0XlgL9z3WrvdT9yQH22zcuW7tq6sPlYxRvHSTw0nLX3SR/saivd+4MKbLHGwqIvAgs1
qhhI8kJcbf0VVwEZcI8+VAnSGjmUIbRZc4TC6CnJOvCEVOZpRF6gXCvftn+3mPxTM5tnfyoeCEt/
bo9WFlb5/oqRXhtD4RpvfweF2DCrywYbtUOTsB307U5LabsDIRoLs9QiiqMtmV2Q8K9Ur4BO4X4T
3ghaU1t0CEiDMm8TAbsX5d6zwd//9aDg3pHxWKWV4biF0x3oTT3NEy7QoQDgCDi9kLpQi4WCdQgV
yG1bEl91Y0sYEBSRnTpJ/PJi1Hs7CEsz2v6+5AxiGGDZWHOsEOITYlGLodHOmdAqWFjPueHskvae
Vr+66oHVXyCDqbBmSMLPa3NiLJCwHiDpBOZ888mAjmV3MsDomlUPjg556ekhnyFy8rX1WTjPLzR9
nqcpbiC6O37lya/G3WvBr+3xS+f3z/jFJJ3FrIWj1be6THy/PBn8tP15xfT+9kXX59CCGE+vlRUo
RbQoWJ6oD7GkJ06e0+RjpX/ZNiahB0LEeDUYYbN4jTFwN8hhLUcf+fK5T8/t/EXXfrb+eUhoqCXn
igxhQs2IFO8qekJ5JmxsRbwvO4PXv2Kd8qsxdwbCF1zt1UUbXlgbVmm4qKgzJG4FA11TQu5acvbW
ab8yMXsuBGQHrFrpsJ2zaHtHr45lYL4Deu+4Pany0fwxJRwQBvUpR69hSq/OdTFAmP5EVTRBkggZ
yQbAJFG/QsFZTG4CQtbmjQNv3foQGnO/BKMfz/dVNKSv24OR7XbE4figjYY7tJLdzls5ebjQfFx9
VbFvoVu12/68bFmuPy84xsymtDctjKMrjnkV6z5oTwE6OGxbka0I4EK4vvW160qsYGJTBNSiZnlp
s1ivTmMPHWbF/akyIeyvKhiWlhCYILkdV+kDWWP5f9AmRY4JDQpAkKMjShe73/TOne3R8PBgCHPv
Pq3+4epYMVW4efEYQurndrE1v2BoQ50RbLcsnB5BZ6N4SEpnCW8GYB/xinzTAGmzoXA6fcSzIa0h
daRHFb+3XYU3kYVriBHRlohnNyqBYjutbph8blLMUtv698zIT0QH9toBcSNY/ZFHi8xOgxxuaoRF
17z0bhOZkH7c3nKyjQ16AKgcgeHQxfm5ncrOHkk7jnUFOQSm76Fd5uwgLlAfyxoCZdTlzcs/2EPU
DSAmnieg6ri1x+2gsfu2qi85ZnRGZubAs88oVG1bMWS3E4AG/5lZh33lRtc2DSuYQK1QjN79WLuh
n9aPVZntGts7Z6Bz0bMybpAeyrzlzmrNE2/AWW/zrw4tXqlZPbK83bWW++B2/nvFb1tdkRDBonMH
3dpoRANPp5jtXVNkpj4n1QVZ3+9uRykiV3S+MsiH3KUlOD94aZdhp8+QuzGKe3foDiDF5ordJ134
q18h3GWGniwmJA3hMGcI735cdAJZzSEc7A//NFxs77URFqsuHNYM13NrdU51sebiQdOag14ZByvD
pV00LXQvs0d3sp97b35X1s0Hd1YFKvKB/mdfRNxV2QzulhT2g+nFmp5TK9R7iIsodpzMY6CwhlvO
W8+S6LpzUncdtcsGo+wiiz426GfW8/32XKqMCM57sKGWqFd5c+HOt4YeNf59MRWuVXZhrxyuqBMD
1vKmztoNc+ClqVtfTJTb9e5+1oJId6ejVt11vasYjwyqCCjpH2vCtQomtcnuGq++eNkXlHbQLpVF
SJKH3EK3eZFFaQ+O4frOth/QXKtYMZmLuLZt3bqItrNbvTZhu2BOWNsvPMgiEMyGLg7fUHxAbU5x
qcgSeDejFY6chxyAnvV+fYE4734aQNqpvxhTs2PsyV9bxLudYUNokalUZ2XbxnHNYKUW0tGeLORU
eE9Sr1oocjZo6vCtu7n6ajAVVFe2cZDwx55B5mZl7LidzrH1hnZO4XG7pX9ZnOBcN8Yd1V1Usybv
lCcqLIV071wbXEd95eIHUDeTEezgF9bv8y4EYexixYN/yEuQoYbcfKrcI1XhQddRiL57varXcif6
4cUCtOUubASPAMDWWlQeiLnbPuDSzwNrsF5PhvmmFSeo7HQwXbQVEbCB1e1DNxy3Dci2worM/J2a
QrJfWKXKpQFdcmAaufPMyUkbnpNCEVHIxvDbC4LQ0UCCZPXHV+tCCZ0K34LKhdmca/7JyxURrOzc
IlBZ75LfIpVCpJ9MuUkyjiE0IBMjvhO3THtCggbdDsvF6vmuXurn7Vn73cIhLvu1TcFPFRVY57oc
sFmwue+rpozAwnNIV8nfodyVoOBNkeVmdRWjw2lPumyfuHmMlDASwXjr+M2lq5YIzNt7n5L7mmb3
oCA5NU4bYzRRRrMfhV3ucpOdKWjStLqLfUah8B6crcQ7dba70+sl3h6TdCdY8AYuXtboixGWCSjt
BXy7a0shPzGy88ih/nsuajBHILuKZws8AhBDtzsBEWzh+HmL7l4WI8OjuYrTInUBVwbE0qmJzquU
A6J7cR0/dKzTDAJah1Z7V3uqvN0wPFHtew9yM91XzZ50E/4Zmpj9s8y5QxMBEMhMAxF+F/be+3S6
tMMlITSqVKyj0iN1ZU3YfnUyumZqAoVeU/5CsznmZal68khTLNeTKdyH7gRgYlCjmJm45bEZ3JD3
Tli6fZjn9skFp17XLJ8Bf/hgm92+qP2nykGnkWNF2QTuwNH9uL0/VWNe//7KjfAS9SJ/ra16OVgr
KepKi+I+lp6Aq1ld//7KApkSjm4MHGoD+kVzclzos6UCd6v2iXDKXKrlpsewcgXhUWK/n0FUl1an
ueT7knw3AkVMo5o04aYfSuq0XoIDobGzBamMolMk4mSlQJxpvLrBB/O76n07aWkBWt8Fot+XFBLz
vP+cFO+RTNCTx8l4avij7zxryxB25QfefqqrLqzIzoZwtW3RsOIHUn02yDc6QVFbUVo21pl846Kv
fpjgbPLZq9Nuxg8r3UdOitgHZD7tL/p8Moc5bi2A2smFmd+W9ofefOXdPkt+FcOp4a/b+/b/c47+
d4ZA6Hg7Q+j8b4y8gterFiPqNPdxArwvzI1m7yAuWageDuDqSe0+1iZ6WOgQ2fi54J0+Gol+B16n
H9s/SDoxULVyAM5DdV98mfAZWmbtjEbiYWahRU9oNTiOWhIPjuLil56nK0PrWbg6T8vI7MWY0JBj
m/Ndg7r00PRnppQIkB0pYCXRQQ4SMoBzhGM7FVqSZRXu/9lxInTWDe4YtU4aQtEJlJbpoUpUDdLS
vXVtUjjFy5yl/dLD21cDj3K2D/wvE/LQNHgqcz2adPRplFk8DZ+nfI9uocjUpp07Pg4E4XagkmCQ
PiOg8OWAWhk4qzcoCiPQrKpde5Ka5dPcHiAzGdbjkbXvHJ6HvP1q089TedneRDLHcm1TmAHXzCqD
r47FCfJjG2ZLdtw2IF3Vq0EJnqshQ2IsJQbljO0O7V5R074GrhYuA40N+4Wlh217sucKQkiQy1so
Jr5hKKUDKyZvxi7q2/zAuykeEwcFmvHBXdtGSlMxPPn8/WdOjFQskxfMNrGDwDXWAlvOFcORnT0P
xO4430ALgR/k9uw1JRj/PR1OxwS+1+EHB13AebPfnjP5ObiyIoQI2Ms2Y8A1XFqO6sf8bLvnpi4P
YKCZ+peGP9vFu8S8hzJp6LXvW3DYJsPzRPd1fdr+IdLNcvU71tm+8jTgwjC1hOJ38OW+/hgUER9C
3dr1/r3rqcasmlnB3QxMN8eigK0s+6pVT9z5Af+Z55/LuYVE4MfOudD54BZf/O7AvTZcG29tFTOi
NNCFvBZWGMlugO6FiV9os2gE5EgXq3nS6Qd9HqKCHovCCUElHAUJVOU8O3Tdp0J1LmXAFjzq10Yn
AEos1J9v59pf2iUHkR0akKqx21Hb8J8pn78UTluHaK3/6bpdtdMzI9k7Li0AlC5+5bPZv7C8+TYW
gyqJIl167HJUFVZxYhHh4o0TaBXXprXe7nddql8yqFtqeIXlfbmv+jJmXPX6k5BoG5iCPzaFwwUv
3AethwY9wDcfAXTa8dLcVU2/8/V5r1Ee23XxbqiHr1ORHHWSx3CVcUvze26Z8T/s/KufIqyG63Oz
GdeXgD17Ici1o3wV/OtDN692o3/U20/b9qS7/8qecNIMjTcaN+Em9QF+H/3lUM/5NXvV120zqlUV
DpnPs1Ev2Bq39sfGCuKKfWwpPFjSRamOQhv22rbBNRoUo8XrJRXuM6fpKJj94Y/ztHlJuuZHPU2n
LCFhM4P0127tiDV8h8KJ4h6Q2kUSXLfQ7YvwRUhe+Jo1VhA0Qf4oYw9GNdw3evsKgYNdXZVnXWtO
ebnEHv+HfsUAT3zTQm4JMiAiqop4wF0aDfqLzaA85gs5dcDsUWBlWsdRzKx0x1yZWpf6yjeTzCCJ
neGwWNW844b2bCws5kWtAButC/RmAdHN4jk6Oj3f1JHqieZ2p8NM2dBwyM8moBT1rlehfKT39pUZ
YZ80MzNbLYAZM6FfS83+VRBPMRL5lvgzkjVSuZ4wK03qcYFHA9XiQ2Zl92bLqlCbHQ6AHRoEq/7T
Us47MkM7dPsQyAaHsaG5yQSLFVB3t5ZTsHvycYBMkNOXEUQ7wqRThCUyC4G9pn4AjoX0reCuxpYV
BrcB+PWaE31si//j5wXvFPRageQEPq/VX+b8a6IC9Uh//kq2CRwGHhticZSOGn7+Akg5GsEf87R/
whFSxBey44Ja/38mhCGgr62ymAGAt+3HuRPVPMpUsyTbYNcm3iwzoTlzGKI2mpwDsHp5LYdG9/yu
nllk2OVPXKPvtLSPtneX7IRC73ItwoJqERR/t7uLpEvaN9mCfFKOrNxCd5bFPtpV+ghws2IS35pC
rhyYOHRPAFKGf29NNdDqAHE0VOmwBYF7zL90iESGxHsixHfj7WFJYrE1MY8w27LAI2uKVXstr5eg
WLWUwLcdLcsPwB/CZS5CjRyG8ZNutDhGyPW4+a7QVC9R6UDBl+giEAxW9Z7bgXqMLqadtBBWckf0
jwLHHOljax0QofVG6ILPRmXx7f7EaFGsh54dAIGmWDuaRuClWxOP+m7UPoAUGnK4JRI9itSBdFwr
R7rvAbqKTp7bcSXjknSQjADZ2QwJU+b0u8qw7yoW3Juziljt7XHAiK5sCSfOdbUlcHrchaVXgBtf
O5e1GfM52Ld9Eud1vdNp99TXXNHmKR0i7t51x0CzSNw2S+m2Lpge0CDJ7LhvJvSrpmMY5PSu7KDf
t71JZasGvTTXAQwY2Xcx57MkU+uQBrw5ZvsjmIHixEn3NEUs89Y7gjIJ6YffJIj6m94Us0+MLhuQ
WHLmZUJSq0PhrVPxQcmMmCusfpWywB4UbkfPZPNoUwRMxH9Bp0Xo1CrOAdlcXVsQApZxdMrEW7lK
FtDiNATVe0R/eWLt/n5JIFEG8K4L/uE3EmypmaAdgqFyuCR3nXZq3HAaFR5X6pqubax78CqUADlX
qvcUUe1MinAKIDHxse7n2C0OCRvD0XxK6OM8DaFhv98e3DpHt9EYIoirwQmrBFpHo1osPEsKq9+1
tR1m+muGhtN2KVHG5CAgUO0L+ar9mU5h1TRqpD13YLHNnfes7g8dr+ICFGmKkyTJedwOTbjGMm8A
znuGobo+dOl7vWiigBwN81eWfeurMu6q82h/RANhaFt3NSi5bcYji5287GV7jmUO5GqORRwLgSQc
ZNBQrvD0Pgv10Xk2G3ZX9tWedeZp25ZiPQPhnsm71A9QW0eWP3g05nuk9wO9DBPkPN3l1VO1v6r2
bWDe7tt84KlNHDz/luBdmf/UzR4NRdiw7XcGBbGkAQdIs2L7vxvj0/ZAlaaFmyeHvIlpjuusdrFO
PgErnbc/x+DCfdzoyau1PEB5I3TH6v/mDkS4hIFWoTLTMOSA7mr+1BqniSnGth66jUMpdtt1+f8e
SkRFH0vbPKV9diwyCGmzKmaepjgpck/934kMBOezBJOV2D5mkhu/wNsdzvzz9lrJLu7rAyA4GT/T
nCLo4UE1yw0zDcxIFES1PKegocjOg+Y/MpteRvYPOM3VBeABjRQcxicC9qaeFFpdITqx/OxQGlm4
GPVh4DwaGxIt7b4076o0j2m9L6yzPyoqW9JlBEOACQYKZPtFZPNiGIMz1XBAgf44JbGblBGZX1zt
/Qxg6PYMy02t5T1n7aEUoXpNWrSct3gpjCCOMyNKYpIeMjd2VDUMqX8Bg+X/MyT6MtvL9alYkQEJ
CF2Mjy3h4QpArNN70/7lkeftYUkqJljAK3OCO+ucuiidZtW7DF6qBri2mkCi/IPb3unWj8F7qIvj
2Cme9VJ3fWVT8GkpQb8/QdYMJLTeofPvzc4JB/rgBIq4UnrsruwIDmy2Mj2DnjCq2A4ygB+76cf2
5KmWarV/FVPYBd7GnYlx9FO/Y60ZWp2383gQz6CV6U0SZz1q2ts2pZf71ZjWv7+ymc6B3zRQGr84
7jGDTnoV1Va8bUK5JwR31XQ20/Ma8+Ysy7vGz+O0cZ4GK78DiWBc4y3Z6voBJfCjMc0K21JHBuok
VNBX4I34pmrQJquDexGOrBkir7lPgQuCUEz2khR87yffyN9LRGH/o3wHLmSUgNE4dzufwD+bGdBL
OXgzjD2pg69jXcTI0/3cntN1K7y5cFArWNtgobAkFqFAymdzv4Gnqoo2GoOvraeAfqkMCONoDcIX
N8WlSbX60zRC+dxNv22PQbrdr8aw/oSrredrxTjUDUw4zhxa+bO/+IeUdyGhT0bx0Z5U8aXUTVzZ
E7Z6UXpLOhDMWWciu/Q+G7VwDPZqgXXp1CEVBypnF7UgMXOQJZzm7QQWiIJFkFdK/MP2vEmP7NX3
BXen6bSYoVcJQJQfpeMzVKlUEb9sBMi6rAHGyocgMkANGRgyg9nDCHJ3R1Bg0Yf478dwbUEYA5s1
lpWzj1sJrBUBBmJb7QFlzW0rsksWbas6emP8YEWM3+6whbVeQRsNlyy4Psye7ebxVUuHcLGtqBwU
gbx80v4YW3/M1XYmeLUX5gBjaMPf9/k7zVdJDkotIA2AVlxkbt4AxmnXBn3luwj7iiCsGVB+fbg9
YSoLwrK0eUXrbnLyy/tg+VB4H7e/LjuAwACA3BXF8wAkB7czlHjgRE2Bib0MIdGO8xihoDqpehBk
XgU0kSYyMqi/vMmDLzZ3IS0P3qq8/tnWcI55HoFuMSxx4ps0tAoFXEO6x3yUmJBpQDuZeNqDLh1z
b4S9GRsr6b60hh0V/mdi2IfZfd2eQOnyID2+yhyu1RghuCIARDtTgzRQZ3ymwPv82P68dH3QZo30
OzRcIBxxuz5dYmlVVeLz7ujsNDrFi+2B3DyPulFhSbZIYE1AjG+uNLximN+ham0yHRGByZ1oGIuo
0B4acm77cS1CPmZZ+Q8bG9JQaOfWbehUiLQabPZ5B8JL5LaamIeVHm3PnCkdENJzv4UdVpmd26kL
SJUkNSnKSzEzHe0FFarW6YI8seWgtjmNS9zmYJpD6fWTAVD7F96AlyBzkm5XLRDXrlO+RJC7Nw7j
UIw7DeRrIfpwW3CPzOO73G3HcEnRA5sExg+bzASNcm0bgxwZXURaMKFUbOlxpTH/lbfJotjhwn1j
IwWPLDj+hxS8BwCz4EW70aKJVrPxkXV51OiPvf3FXjrFDAqB2m8jyNUi+71qkEKf6HYCfYAcWFWQ
+bHotRY3GwSz517vK6AtzPEuo0T7VNp2+my5dXe2QcmiCoRlZwvVX3dVslhh2kJ00BaUOS5IiC9a
BqkUHfprOAWqMqAwlRbY1PRrI8JUkqnSuqXCNoH/68oi9JEwHq1/uIiujQgX0ez1OfgwYEQLG38/
qTpnpROF9yQAgXhTvimMWE0ANv+sL0Eb4g53eudAwGTRCkX8KfNFtg8qrVWezEM2+nY/2HNvp4BP
ou9UL+70Sgtr3uzQKBUura3wDdJFAWEXmrBQmwWP1K0pzx/S0cmc4qLb7Xyc3IqAiTfxQt1r8+O2
n/idaxLjdsAbcZbAP+2COfnWllV5bllpNnpAKdqQnAXnvJ48651jN9CUyPzRD32rmYAyTNhuWBIk
kKfB/4ypftVn2kQ6t0k8gH3p5Gncxt7hS6g7rYUscNA/4s7tY0vXQPlD+/FzlUM8Nu/7+Q693H2I
wne5txs88QKfZIdk1nkCkqveftdV9FXnc3YOJl7HSPHYO7/K0blpM//BR0kqWjLfu9SIbyJ3Jp/B
nDE993qzHByLfUYq6uusz+WzkaLrswCs6jz7brmjaEQCERSeeXP5TZ+79ECXYqXnAaKtmRek+szp
hWd9AV1jZt5PnpOEVM+dEMpFjyAEd48j8ZyQjgReoKrzkPLqVQ/mLxkoXyKgSZZ9Vn6sp/f+8kSA
lgTvygHka/O+7BlEYJolzJJijEegtSB4OnAQOM0RSZ0oIVAL8wz/0AZ1HXcDuj4tYqFH20b6k1gV
iQaT+nc+YG9Rh4rcvmhJ9y+uAGgAgAjRhf6WfYeRamElx+N3AeOH2dfRYn8iXOG6ZcHJtZH12rqO
SVllDlWaFYCQ6xFUkz+aVbBbakjMjOkeK644SRJA9qr+Bi1bE3hP9FUJ9iqKsdKKFpfCpDxs8mS8
BJlGTsQNkjPB9o6MbJ52nmYGZ4Pp2cvQoaoWtfo0PqAz191bXVHdTUgWHGhaWYo8keygo2jt4k2G
HN+bg+5a6MKZ/4e0K2tuFIfWv4gqVgGvgO3YiXEn6STd/UKlNxaxCZBA+vX3o+femhi7TPXcmnnr
Kp9IaDk651t8VnyafBWWehPlOqhF9GVlj2NOl1vcRwURtDUYLF7oMJR10hZ2h6dNbpNyppaNn5Ek
/ig91QTdYJNTWnGxM3DXPBBSOyv36GKM8z0Kp23koQA+QVhmSQTC5uu9ZEyHmJP6jrvyufPdcIQA
08qnvnYLANU1jxPFWjwHz1dWW3rUHgZSfjLkG/h5ycokXsunPvz8EsRbGmjAqAw/L/MDmw4ADLvO
VrQbK/9R5/9hWXiA6zsg4uKrLZ8l/dToEFQCL78kyafUTY8EItu8XENrXbvR0AsHLgwQaOz6xbXM
iyY1uD+AnD0j6Guwiu0oa5ytxlcumT+N2uUK/BhpsQsJnJ7RAeWIRNJTwUc94Jq5T+DE6sg8BDY6
on0Z+P14Z7lqM/pDnJnWG8mm0JLt3VBWkTaa0Tiu3emLtfkn+4H+wkwmRC6JbPx8zWSm3idjMpaf
OveHbX/z+S9nzbnp2oH3McQiwaotQ7K2kCU0/N+H/jn1T2a7TehTCv2+29t8bTCLSS4hI5qZDINx
bBn41X6YZh7zym6+vmYwYXMOBCLQIl3oVQ4d17qHbgwK6MkkQhe1ntzdo0O5EmmRf//vt/k30iL/
1oje5UmDSKCW6CGkS7qwyJV1MJMi3yYW7qe8gedt2uJ21CX6rrdn88p3A+gZ6TcUZVA6XQ4U6lQt
RMErqGE5QPWYgjyopNgntXPHCvJW29rmdrwrGlKQ+EJdGHJVUKjASXm+FhMLcrO+SCdgzWAkR6d7
kr1prrEt+hiwGC2pNn32hfld4LLfoz2GuX5oux+e9Yy3Q4BpBPE5Pxnemrjh5bmHnBDWNHgUz+/i
ZQcKBntalqaJjGvjTdB2Q9gXmVuAkP1SvX1o/afb03A57Zju+WXn4kac1Z7PZ2FihGqarcu4zZ/G
6jurvpZQ4K4MGunG++1QlwvsLJSzeCFDOrtriFQyplUCLM7WLzYUWGPPfeHpJyYjqPfdDnh5Q+Gu
B3MctSaof6Dxej42o9TMDF4TKq6sbSGibOXWuPrzSHShFYsO3kWdqS2lJaVTqrhLy6gxflvJ8+2/
/0q/HAPwZkUnNCNRuFh8nBLmb6jOajLm08ke4L5j7jX51nkxHba9/amyf5Xjo3SGlYPt6sD+Dfun
m/MhZ2wV8AEtLVQMxBvxn7L/gKyDNDbAWcAqAtYHG7/zDyNyp8zaAjh+OnShze7zfCYt7rTudWUC
/9zc5xfheaTFGU2I5HjzFKDK1KArW0ACbJ1R/26lnfdSwQsUSgYN+dJ5brGvytbeU5u0EYfc4Lc6
Ud1312WgGzv48/TJ7bcDaG9goFhyW+n9K96MTgzUFrQQcko2ALi7L2mS/qTcdXiYKyf5oXxdQpJ5
6rdeyfgXK3c/F7wxw7Yn9S51bPG5MqZi2qSFn5+6xjR/52Mq+juC58A9aCjsRRMdC1tO4AA4Jt5D
XrXTE6uqDnUhbXjMPO01c6n/CFeNauOXjb4r5YQyUVrTLB5T0u3Q+3VoAHcFa+NW0D4KRe6Jvegp
ZKlJpuGxyYFjLM00DQRAuTtLULAcuAZjidS2tm2f8Psqm9p9YThdkDKhDjYZ073d4B4o1JDtNCwY
yM+DON9DDGErSmZG6WAmnwxk9WiwgJFk2hJZ79D3oWnlqR9wR/e+jHWlnbKikyxwRkd8H72xPOhq
63X8d+J37zYw2GOu3anCilxovjxlBenue108Ztpg7+qJ8X1BmmmTNQBBgaai4yXHZChaewhdiCud
EtF2MUdb8Ktj5trPBoSWbT4V4tn2Ne1e+UyF0hrcb4zMjZp8qE5OJ7sdJbLAFzaUDA3pZN86bniP
De5HiF/lPxV0N7e9QgXRI3a+rVrWb0w/c7cqd5rQd5PxgP4PPPqsKrkbM7/FIxbuBgC+AIHYmFNo
GLTYg7pD8CujCLvJ/M4br4b8gFSRcrwsQmI2hFoN3Ej4oudGSLWJPumDW72opvOeqNkUxwxqVkGD
3tN97abGSSQl1DiSrgIiBHZMrZG2b6zifCe90g1LKNLv3DJxjoaVgscCQgRk6VFlkGYP90qYaINH
7w6B4ZTuoXRq612XlvbbGJBH+QXkEAjorvuuonwjGr3e5VzHZI8VDDS8sdigWAdPBdkMW1czRGQ6
Pd+TpDEOmsW7nZtCvjZP8BrXpMFC1iciNIvC3BGbIamoPGfl3L/Mmc43/eLYtBOtdbuOFicQvLam
/4XlOx9q8on/4/bx4l650VDuh+4G+KH2LPp+fo6hzJZOtJ7y02Rl5J05blHBQMnpD4lFOPYAClbc
TryNqw/qDhcJCdRo+lFLWHdwDeoHU0U1WH9/Q7UxdOBHcpy6ogpN/rW1dZjbusOG56Dij2pQn7JK
H797PVaMSfJtP4xmCMsUM2T6aJ9qvJR28BWeNsUIim7Bqz5iXdkch2SwntAxYjvNVMlWJLAKmUw1
fsq5pkVtX75Jv+/ucgeVEc0u3EhwAUVXCEbviqrl3/lQ1tuK+D9kDb+/lKHq6qrcDxs/sY6SoTzV
+d7WdHj/pEs1bjzfY0B1UiKemUXLOwsv1U1Hh99Vb8GnpIOEgSV1vhOk6pAFaF0WViUWxAQBGCAe
dLxEEksEbp8Pv4fcsAO9EOMu6eERlFE4rLKyz0+Vwduw7jP2ONZyrZK/WD3/vJ/hz40sFPcuEAPn
H1XD+F1f8iFmftYGvGnukQtuaxP2J3rnrihALVbQn2CzjQvqjrM08jLr9QvqVwq9/NitnGhytCNk
qz/BqbIKE8+jIJ2ZW5jx/DQbbSXdvnLHY8/qqJ2DNID2y+IKNvKm1BxhZCeccg0E2sCtq6FNtrJB
MFXL2xc0XJwNJowJL9pJZpICNS9VdjLHyBJQ2dyoIkKrv+DR7UBXR/Mh0PzvHzKWJC80hdMTgcQp
sfOgrlZy12upGGp0AFqgwQN6/1Jbs84MCcdSLTsxS8WZzF5KPgoofo+/VT4+JpmD2q15BLnjoc/G
Xy2bXlZGOGfHi7lEkQUzac9HDnqb50OEHVNhQ4gxiV3VyDzISOXvesgQvDhmZQUMHiARGfryThSO
jHrusoeuKvvN2I4wBZ1Y8RVEfuMIE+pkU8LOMVSkTV8aw60iX2AFdLCc3SaJ7t91iae2uCB+g0fD
jswv+306pG0HzI5RbqnDxFNdKvKYgeESGn0pH8YMFFQTFLyI5O4UobiNUq3y6fRV4qs8JlK4j5Ak
TX8nndd8TnVkUrcnZ4kv+mcb4f1iwwcDT8dlLYoaiTNI0+9j23/WtTtkbEHe1VGiUXhIRpn21o0p
jpyV2uriqfZPVBuamAD8gLF70VKkrHRTT+9h79JGSDoEHscQJKg1lHdKx981bpXtpmQNm3zlyUbm
0ipw9LO61JKA01deL4Clyk+l5R6bJIORSWK+Spcd/LrcpVnyuDK780t4sfQIhOBmMxtQU1BfPF96
dGJVXesuzorWbR5IPkwPDBWuzehwc6NqpzhgFnSBs9L0T9ZA/HuuMu2ABnOyZq01r/Jbf4q5+FM4
uE2GINlploRoqv7gW+2Tsqa/7j3BPNNFQwhgDhcvu+XpyJ3CFdTJTq5hhLipgp68MIkW7Ljy/L52
cH0MtHifMMo0CQPX7MT9twLSRiVAp7e/3rUIzmxgDsM9OBIt22iS+S1pPI5ShTEFmqPDIGjllF9s
AxSOfFCksPFsaEbjcFpMlq/8pi90rEelIYP0FPT96qDTtABdsAgC+KG55pFxLSLUNAGaBecGzN7F
WVhJVKXzvsXnKT33Hg9/90E5utoYNfPjrCW4OfWyz57VYK4ZCF27CKDXqKNUAl23uVJ1vgJLKaju
JcqKTYPJXTFa5ksF5a8n11TV3mfAehH0W2CVRdptWuBKzVjub01lpL//+sOi+QpMEQrKf/Qjz/8Q
w5PWmHJpxW1ZHvKqOaxVka+snNnmaaakQSIZ5drzACarKU1l6sb1g+Gc6jWa9NrPLz/iqE15b0Gy
ZxCHsrxD9/P2/Fw5Ks7+/DnP+5ATNMIuDeD93Bj131r8hOR7v+a+bV65lIFUwKrHBsOJt0T9A4Rn
G7LKSdy6JU0gDKC50GPKYQUHrYDRZRsX3gSPc/1R7lgOiDc6s+1BS4Bx7Lv0CaaeAWiP1pYKt3ks
NEPfCDTC3imr5VeWI7EKkHaiYG84a1DIxez/c3dh9/iA2utgjC5mn/qFGjWGu0vILsgoeQYo4/vt
D7AIMZ8LZ5Oz+ACQGC1KCipe7LpPdN91f4fFxgh0APtwCuioX6KntxiBVwMekNjciDmFU1jRP+AB
/3Z7BIslNIdwwKQGbAi1N+sCpCStxpC+rNzYy0we+IOWvepZMuIBJvhKqMVkzaEA6EQiMdufzQbV
56sVSgLaiLRKoMSQ+lVQZjb/nmsorPz1iHB6gaDsQPgeD9bFWS1MNLzxNhRA8gBz1OQhF2+Z8fdP
qD9PijknmsXVl4srZyg6OLUc42SyNiVE7Hi2IfrDwNeol/MS+pAO/Jk1dOxsPMBnmvAS3ml0QzLq
ahhjw+D1voWd8ibroKjXe9lXA1sv+vvZ+xhuMXuscUEJJgjHWBGgIhBNKt3Yzs/bUS7fhJgzPM5Q
GEVH8oKFafLa5abujbEYZyNysvNkbNtjUBTvPTCfvt0BKUe3t4NeWepI7fACnb3RYYmwSERcqKtM
dTch6NQFk/mJdCzIrZWE+doid4FehZAYGvDoTZ8vcmyzweoBZYvt3A3Ua9L/Jb30z3r4GGCxi4hk
3MYaH2P9Fbb1gb21jTUTxPkbL5fcxxDzGD9cK7DckWWpECK906EFpv0MVYJC3MrZeW1hA6QIGWF0
k2BBtihh1frgJQ1HFCUCzd9NsIbZkv80W3PtClhiwEmtxTdPXZf3Y0ZFnPX+Fr2MQOItYZNft1fW
lccZ8CBwoPPmMgM0ahe7hgxex6gBjnfdY2Nuc5ANBQqjGSA999SBpNqrXBMcu7bQPoZcjCzXgPu1
0kbE8mg1m7G+uz2ktZ9ffJ0RD3Fmepi4Pn0c1Am26X//+0Crz9rHOKOBFjhfY63XmAaIsDxuvSHI
5obEmrTyte0+W2bZwN/iyywb8R20jVKgvHmcFS9mSqJSfKvKL/9hFHP7bYYiYh0vNqOirrQdh/K4
D5Cmh3a7VsO6OgiCBhk6cGiSLa+ZYUx6aIrrIq5MlNz31N8O9e4/jOFDiEUOwzviGgU3RDz0ByHv
hr/LUXFezV09VCzw34weX0xRK3TqFR3hsT80h3boj6R/Aqbub8dgwFAb9jJI5tEJXd75E+gPRj1M
U9wOB7TyUd25/fuXJyJ+/48OOTJgG9IB56vVGCXlHOjF2IYSlyC/OXokmTokttiUdrnSdL0azMX1
6INchXLE/O8fjl8P9ra5nlZT7Bv1vpJHH2BGqeeBPjiB3v+HmZt9M3AfIlEGOfk8WAuYq4+jXsbp
e2vded7KxF05GYEyBtx5tuzBNvEWv28qqy5pp00x+mGfLJNDXMlrQwiEPIGjDUHZzn+xKX3WRHoY
rPHl9me73D0oyBqzSy0aYOiPLw6xSXSpzS3OY26Yr2WrfwZV5pfVJyuDvDwrz8IscVw26RSYPiOP
x8r9rUvoK6FSdHsk8yY8v5IRAsZHqGeDP46C3PlnogYTAyxkeJyqb4PlbVHzgMZIH0FOJfoPkVDu
QK6OmsqF8Xrae71meC2PqSXvXSbSUDgszDqkguXUr3CRlyiu+XSYsYoEPX7dx10wf8EPaz3xk5ZZ
7tTHbTM2W0QaQ71i3eNopO69P5rThhM9tOkJaOAi6Lw6PRTEadFt7eizhCXvJjNzP2hbojYNJ3aQ
CDHsb8/Ilf149jfO3+bD32irxihrIfq4K/UNzaD8W471QUE1xzbqN1m1m9vxrn1rcOpQ4IEi0Cwm
eh4P5T9PoEnbxykzm8BMtTuTiQ3oicehXFUfmk+u5cKCzhHq7bOBLiRgz4N13Kl11rR9bJi/1Pgr
17641ouQnwxI7daoJx90qu2dDtVz9nOyVt6312b2Y/B5Y32Y2c7UND/jrI/7ukfTzBzfmTu+TFT3
Q1WTO0usMUqXFkl/1psL20PUelFZgnHwecSJzi5zVt/HpV73c/vRuGNWDgtkEzWCauLFfVtaxYmb
0InIOycN/Q7QKaczeIi7x1n50tfOJ5RWkGvr9lxaXOzqgZVVKTI1xN0IjkTfaicqyl9TtoZ7u7ai
PsZZ5IrwYkbpS0fjsWZHgxeRVmphUWbhUP+lsvw/84t8HqnK3ERa9pC8tGy9JOmAzM209DtkY/qA
0iL7eXuHXJ03dAaAsSR46i8BZET0aiLSGOLBZ59kLe/cdtrkfbaiIrVEev8ZjYduwHzpA0O35Ov0
3WBlpWmh56KE2vhjrTaJASxSMmhWUCPrj1KAIcLUasvPoi6rjbRdFQHPYoBL0DoBMw1oGNVISiqu
/yVscv7jIGEEAAZqAjCoW14JAA9Pg8xpH9cQFEGPJLDSg2YehPN2e7Kv3G5AMuFlA3loS0cd6nzL
9A5a4LlAHKG/TdUvo6tX7rZrOcJZhEWOIEGRLsayAihx2rZggbkw8hZ5BfDuc2eAMTK+4u0eEFOF
t0d25fg5i7s4+6oKHfqKIG7fvjI7Db0eahh3PX0qkte/jwQBjFnuFnnd5ZGe1LXfzwedQ9/h8pFN
sah/9XjDq6fbga59rA+BlhQ9biY2dDI57ioTDtkPa4ZRaz+/WAu+3meFnWAcE2Agti+AhVird11d
DR+HsFgNaHpUlaXNl0IbS9ztbpOANUi31fCqzDrCSgmpUWyluzJ1Vw4VEAqwnXycXJcKoKaTaPD2
znoo8lZywxt72Mw6FQ+pBQ+V21/pWijIvjgzJAKWQ8v2Jojzpd8YqEz7Pn1wM/suSx46Z+VyXQuy
mMe6Gk3Yd499nAwKfjJvvfuegyB1eyTXttDHkSy2EHF7kPQ95EaZt09nlAW5s80Xx/ps+9H/L9K8
ND/kCgz6pUNbYjgqi3I3xEu7d8K0PxbDyql/bY1/HNI8rx8CCUsBU6srtLwTea+nzpNLre+3x3Ll
PoaQ3r/ff/73DyGmEk7FloZZI3gLpfX33DJCE6C8NZ2Oq0NxXdQ/UOJHwEV+YQ7MzViJrUQL6RxS
4ujRpKlmc3s019YAynegMAKJPLeDzkdTURBvSD7nq2XlP4kO3ZyO6g3QWJYXDXnNDoNQ3dvtoNem
8GPQxerOxiKbkhpbyCgfgFDJLIAuHrT65XaUK0MDz8hFlRqYFBhMLlLxLqNeCqdHHueyUY+mYtOd
Xjbe3oNyVCQ8OTwWPl9jN11LUl3kNUBAgHyKOV1sKqFjJ0kDy0Npj6R/71xy3+XjBn5QIRhnO0ZE
5GTHJCuOSTJFnVp571w5OCDMjnYDdKVxWS1XTcN9AIOLoYt7qw7G1Ibh2qu5xt+9MrMIgv9xK9qg
Vy3GCHcGnVWs6uLM8A95Cohc2z3wCVZ95aEVqynGvAYXzxxICvwBmYMHgH7j+Rq183GoaFp0cVcV
j06Z6IFZdLAKpe9OP0PbKc2DVNgvleiCjmThVLFie3stXdmMcw0CHAT0vuwLYp4os6STlc/QzC6+
+exrPvI1uuWcx1+M8t8QS/oBHiiQiepdFlPjDnXVYyEJLHueTVUELRmebPs/rBR4Z8yfECo9sLc9
n1WrBKM0tW0W53X7Tvj0Inj/rE1I325P3ZXNjr2H30caPgMxFl+PT47ZqYGw2ChsvNKOFf/Mh0eS
f70d5toXQnUFaS5QD6gYL45l4YMd5KYdi5PHwTl6ay7D10aBN96c/gFCcrHkZc1HfAmG2dI2I7sX
4r13AQtfOY2v7F4AGQCew6sSDMllRQXM9VaXgMXFVekceq0PFYcrEJ1WwlxZarO6yQzRAiAGfsPn
nx5QalqzMtXRTJt+tZn9NRn8nwP3HqpKSwKJuk5g4J/C21/oMurcpkbTCEA49xKmlbuDL6dW6rED
heRIceVFzNQCktpwiqBpKBNQoQ25Vn27XBhzWBTgUZMxgIKeMRIf7utyUiPT6lKPWyOyX4Sxuz2q
P5N1vm/Pf39xg+Jhifu7xe9DGLQMICgMT3oY2kZ8KmO4Am5oZe/4OPww8+YLXjTvXae2rYYijaHq
UCv7JFKGs52kFyuuBX5mQnjM/lQk1l3hTY+t8LFXzP5YKiYi3eIv0Hj+PKVpaKbtrvHExjDZM61b
AKcEaHHptElQhxuA47c4ee2gUI+3do5e+vBad+SOjk5INCs0BuOeCrHDzblSAV+CTvC2BalkVvlG
aRAn5bKv4tfEKwgdMeFtRk+KevwwNr15rCdD3KWZaTzBADQXAYgFzcm39R+aNnTPMqU+CQjfJeSo
vo0Zb8tIyz169BNSR6T1fnRth5rpwOXKbrhcIH/+zFnz3kWnZllW0mzeuICEkqP0wLT5kka3FwjU
2y9OdoIWEKCJqMmCS+/O1+mHFegyKjPZ9M6x9kgVstzbOIX80nMVWsa4gZlLHhgsjViCHmptbcEy
PDidBQ1JVu+haPkOqkPQTwOgyV3yqLnefrKLu7ru9vi5qIHtiE6bEHIISN3kAKVGKCPVHuWRnPAA
77z0pA8DPYBOCIeY0v5lSu8+bUx0uM3uE2/Th6r0H1nTpfdT0x151qBqnLMNacAbKfJdYUn+O7UY
EO1J0UcdrKmD1oVkcZ2Mu6n13upiKAAnmuJsqseAGv1GM8p7c04+cotZwZjBRJf7qt+zHK5j1Wib
gfDKcTPBXDzKKY1MV/vttUU4gZ7j5TVoOw2MMDUWuAIiNNA0ygMq82GboF7MgiQrv04eeRD18JY7
fjTW3t5u2ckx+qNTFJFlZU/DkO2nRN/bg3+fQEo/L/oDJIvfwLHeZza5A38IYr08Ur2K6FhuDWIe
q6m/Kxr22U26vXLSB5WV2wa1KTV8bRojGntnI1ztCI8ZnMujv3HGFhag8q6R7meDJE9lJtA39js9
ooo8pJ2OKiQb36Fn8dZYY4R6aUwqc8NGHwSXMq7pmO0rTQB57k0bM8NK8MxNljvfYX510NOBh7Vf
pGGt/DSYZJltGyPNQUnIY2UVqDiOxVM+9ZE12N+12nG3NlyIImD1Idgy1t+s1O0OLC92hMPeDfUs
0oL9Y8mI8tLeOWm1t90K5A5IbYagaQGM7CXvRZ51h7LzjchlOhAk7hh5wHsHoJ1lIU/bb9MA6TCS
OCt41itbEAJoACpDBw3FuiWRsKobY+ypcI625n8zmuYtEyub/E+76PyYJh9D/KlcfNiEeMmUQz9x
56j7vR4ntplC/HA036TW1DIERw1nk2NFhr5NUMCW0Ul05l7PC33TVb8t3dvV0MnVoHs8/WIsGrCo
jg3v0RW1GIkrvQN/h0S1JcUG7t8qgma8eqWF0T9QeMus3DmXyQgKmw4AKhbOWjw2FiXhPMl0QCOM
6UhIG/ZT3MNnqmufvTRbmbXLk+s80OIJBby04w6WQtKm7hrtFzpj2d9XOj6GAEzq/HDkzig0PKGn
Yw4DheJzy7Zs+OtiynmIxQ3d1uActvN00Wqj4DupfdPX0kNvgbTEpYflhZK5jgf7TFpZzBToKm0C
SLBzJJ1bAyetup3p8ecamE4js0IflCTL5zRSuhq3vpGbW7NVQ9Tp2g+zl5vW4lFCs2qTwn9cCQE9
GZ/Ml+NeaPRJI/UXPnURSGrjXk1liRM2zR6KAT7XchrYpu3BbqSKvUxwwd4TrQi7RPuqs/Zx1HSQ
wMenSlmPmqyhAWc/5ONIj5MpKjizySfi1xvB7Z2JC4C39peElt/8Knsr08oJwLEyQqPrkDT403td
iG+OMTyYenuUthHloj26ZbtPRxXSzLcCD9o2csi/oXmDVMZxHnI097YyTRswOM2HAXrTtLc/69LB
XcZCW1ih3nVbOxModAE7lgnjHlvzLi/Us1FaTjAW/gMKs8+3r+TL9ys+FoAA8E4DCvSi+p6VHmhM
uSBHZxApLjPWBi2XT9zMnxpdCxJCVt5Al6nvDD1Hj85Bmw6k+UXBg0raVIIq4+irGoorWeYlB1lP
w/NIfTiTgl+MnZXJ4Vj3stneHiyZf/z85MMZTcCiR4HnCqbSM9G+cHkyHjOItj0wq2MvbjVUez4w
KxSoLu3Aqcte0NPUZmMP8r0E8OoAgA9ESFPdOsD+oJutSL1X8Hedhy4fKKyr29IOHDcDyWdieRuA
kZc/y7qcNjR1vjedmT5z2bQ0NNs+/TQVunjCC9/ZOGUKkQa0YPRXs7X0H30CBURbDLiGsQ+gW6yA
yIT+39dEd4at37j+i5eYOICkVqPMxsYHV/XJg9234p55WX7UtJxFKDEPd9KAGLHgyQBNAiO/5/0E
3S+Tup96kcjPSULGF1G3OLGRB/8yzB58aazMMAdfNglYRrQKYv4kDYtEdNAUnawddKLXaq7zObD4
GDggUBfC2Q2Bn2XXkBb2iFeyJ45WP3zpzGzDHBF6zIpqnBKVw7ZqTJ7yVYXjKwsQYq/zw1WHrMnF
w9LrXc3LzXw8NgDx8Px3k79kw77M0EYECaJx3lfW3OUo8UTGekNFEQ/aZScR7xVPeFxK3Bsbzk+i
2kMM3V471y+zBrSCZwYMCK44eZcgMeYK1qZeLY8Fe5T16e/hh4C8OLCrsmGJjt2zKFyMMBMfmI5r
o/LHCi7GthYYPH3TCYxv/n66cEWBxoCmNuDViwsKqqyVO6XWdDSmZ8/cYtFN7v24Bke7kjUATvdv
lMUhhFVhtOO8l1wrD+CSuCutr8Nc9ndebg/nStZwFmgxcRqDcG6jI5De/MYDArKZuv72/wsxL40P
2dxkepNDTYSgfphOx94OtXGF+np5SeDzz0/YGfR+yUAdqJ0YQzVPV4/jDV6S2Tsbwh5Ig/zv0zmQ
kxzEQanavJB3ao2Jq6ExxJE6rviZV7raUVhGnfLCMjeQYQHe/vbsXVkJMxsKHWi8nXATzkP/MHtl
03Q2b4k4QrET9G56Z2NYNZALybRmQn5lFgEeA27bREnaMbz5T/kQSneULSvcdEfRE3OveK52dduy
n1XmT8/WoBehO43gi94e4JWTAdyRuVoHiBIO2cUArWSinGmlODp2xzad1PWtcKW28t2urHMH2Es4
oc6Uzgu1Y8fqOLQ6W3E0xk5+YpOkqOekxkZyaw2a8Qc3tLg30HGcjcRRsAOabJFfUt1IQdKh4pgp
UcSispvAgDTOiRPWf8paZf2gclBH13XSuFNKey8ymsNamIyAm1X110F5+SHBrb1pk0yFvQkiX9V7
6ZMvfDzHGyNBIQm2LlatVEAqx+RhOlTlpoQTRjCVGTQypgFa5Kxh20mUXjR2Kn3Ahc/D1h/0ABfn
eJdN/Y+htQXQjhr2DG/YRk7NbtInvDZFC6ljq4b8I+7pQJJp02XQ+hs9miMLmdIAeL+wLZx0a08O
ehel6+9za8DJqzIzMpnm7HkNsxtS2OUbOMW/jGlwfvmTImHfDsNmsA1+MI0x2eTZwHZFzehJrzl0
5Th6Jb+AgteOpTeYZWAZBXRGSNePj0ORjPVKnfPassCSgLQzAQb0op7UVqmpdLBLjvagJ8exafpv
FPIuD8bQyJVa25VsAmV1lNgAXHdRx12sc9UlrZUJOh57jddbRRzvRBORnJgGk0goNVmbZGjKB9cs
k194hmb/YaSzGC20d4GNQLfpfHPTnmpA3nbj0TPkj46D500KuEyl5Rrg/MopcvbgXYyTG2VmQWto
OmZJAM6ul0aeeJTFSay5Wl85GQlA5wbm1EeHa5meQa2F+VppieOoHtG2g2DnfW2/GdrP2+fTtXQM
yRGkxj1ID6A8fT5xstBKb3ITcSSNGyapXQWVrL64E/2hQ7Rw1qR5VVDmWDkVrw3OQwvLI3BkACR1
MYtZOYLFVQh1HDKgMtKTcr6lBg1VtaZlfREIoF08clwsDPQX8MA6Hx7A4j5hIytOtv8Aa5Vk+FID
AuJ+vT2J16IQcMwBt4QTDg7H8yhGAuYbJU5+EgIe9yPULwxYGbgAbuUr6/xqJBvvRIwGYOTl5ypo
a6NLkuSnwrEOWIs7WzQBL5tDSby724O6uLkwdZ6DBslMGwTvYfGNuHDUSKD3c5LVvbtt1UpSc3E2
4ed9aIYg1QS54qLQJs3WTCrgNk+dVm+ZSz9LVCRJr1ZgGH+aemfX1RwHDvBo+bkmEOqLbzP5OkoS
EzwGfKuKrBaivighP+f0mPAnMMaK4bmFug/aMkExPUF0aGWlX5wXf8ID8z8DoS+Bsd7Q0GrQh/zE
RneuXT+3k/aNwyOiSNqDAlHt9ke7Oqt4tf1fuEU2CoGUtswcCL9Q04FQEQ0N50v21zSJxZgWU6rb
01g5UuSneuwD1zr4/cp+ujIKrDrLhUg87M3x5c73U5oBt2CPGAWYvaFfGWFlv1bN/vZUXVnfCALp
YoAf3UvUrEbdDPJlHuj+5deEvK5hBa58eOCybHRxQBoDIn2xfbDudIa0pfgf0s5z121s2dZPRIA5
/CWVVpTksOzuP4Qjc858+vPR99y9JYoQsXwaMLobBliaqWbNqlFjHHORZIBALfIp9dT2GyQD+iaM
jfCDBU/Z5v6YFicOmQCRjo+pIXe2Ml1iemMn4R7ot3Zks3AG68H34/c7IUMELjoB7bmY5rgzXSuE
vPdG1l/x7UY9p/1bWE2ccSsrdHM3cflhZQKm8gca2OttoCY+kvKaER3rP0g9sxd3dY5QMDROnxGQ
LuyODkpHDXNtf38a59QFoFOxTLe3KZOpn37CtWWhKMB00pR9VAp/Kwnqnhr2DqWBf3u5emiz/Fep
aS+RPm7UIn2Wm9/3zd+uIqkEJD8AEcL7B7Lv2jqEYrGJClR2FM9V78S17b0bRAIs58LCvBKdymKi
5joWKOpqH+qiSL/1kdyubZTFgfxJ+OHiSRHPBlKGnqv4kpcd+36X/uybX7p5vj9Vt4eYZq3pduJJ
hx7CHNLRNlZcjGWaH9XQqpywU8uNmHdrrRQL+wEzkw4wFJYyeZF5WqSXw6iUyvwoxvGrK8oQg/nb
zHpTws9pqD6bo7TxJR0GHWqAdbJyqG/GCIwENAn/8LhbAHx0ujkWoTQeq6q1HqpQqHZUtqv3BvAz
K9OvuHgeCxPlcmJOomPuPhjAP0BAlQzmtkgesnivjrXN5Xl/8W6CGUySZQLHQkaaNrXZ9iiQmEI3
NxWPRtu7zykPvmPSu+FGBp+5sZQyXNksi/ZkUlvEMzAhzNNolpVWY1i647Evk8Dpcm1rpMmzlYc/
GjjF7o/tZutPY7uwNZtOK0sVxbV8FMzz8Wgq1b4t+w/6KG3/xgxXJFIZtIrP83VC7lGexxEdY3Ri
7LGsnbg3U7sou5XAYmHuIFuAeA0iFfA6814JFMagP3MH4ajIz2P+JSpflfpbFfor03YLWqTHVuRe
gRCerBBA6uttqBR1VIBREY5iJn8wlN4eI1omxqdUQxsxgWi5ldJNWfbasy+41aGldL41W0Q378/r
zdUz/QxuHsC1SE7eMEcJ/ZABxIB1c2wkW/S2XrZtAxf6qI9p1KInvbtvbmG3YI5QQZouHbowrkcd
aboABwCjDuLH0IRI+nOzRlW7YmLeXWgVgaCpbiMQj7wK0VdZ31drOL5pT1+F2n8m7T+jUGZeMqYP
myxXJxzjeNeluyhaiTvWhiBfz5IZZJzZkllqo8wGMQvPSGzL3dv9tVhaeoIawJXkM8g0zUahilki
JILpHmvlh2/GjmSduvpBEp6sYeS9v0Z1vzRp5O0mFXEL2qn5UzgNfVnxLNk9duM/AXzZRbnGFz7X
iqYLAlm6CxPTiC9c+yC0eSOHmMhJiz7rifIW0XnYQfh8FOI8OVRDb9lRnZWlrSnjSba8CDHe4ZvS
axsIQh3XVT5kgY4WnNnkKwd+aU3JxZqybBoiMd7svJdKmKue67rHeHzKIKfqKQVba0mb6SPzjYm/
n+4YcJk3YmqIUatDNYjmcSDV8PDJfVLWKHaoYd63Yc3QA62fBWoFOuMo96Z0HGJSsGkLp3HeAZqp
TJJ9SZ//yEPD2rWm0n3N9CLbVr1iPLRgJ6CNNf+hfx425ND7WREWbqQKthkRJK6jFVa4aROtfcww
8ShTCj8Uotw8eGkrkLFsyUXWstHuBbHK9lLCCffg3mpsU2x0W4Vk6wFi5nBDwTWwhwmbHOmShHhB
XjiyGoi2qwX/Gq0ubfumTcmKavqmAnUTo3YNQaIpbNRApYPUKSQ6xMQPHVVpc2gzxyt7HzF1y0nE
GMrf0BPswcsMuy6RhIKNVH5VAlW3I1mq7FxScoT4+vK5C6XkWe6M7iDSUrgPLT17DmorcYCMCy9C
GnwtUgNMa2b2ydeq7cnp9kGcbUhoD/R9D6WwL8a83rZKqG3ryM9PoScpB/ovjS+J5yt7yt7KZmiC
+rEr3eAxzfSYfkWhfhTQ0bTFJBieKkOsjr5vAClocwCf0NjtoaR68wOUVNzOcLeDbKSP6liFh8jS
yn2TiPnW8mmC8MnubFBk1UHtVPGR3iLXCVwtdoiimc9ErzepwEXsRq2yLXUl3XU0x+5qQ0AkzoQh
uO+97jmrffUxUEDNeI0UHXrZzbeUCihM+CjwwP9jQbPdy8jZqr4z5H2/6Wmytf3eGJ7zoWxYoKZ7
ds0osXu10/fiKDafTGFKdoeGeyyN0N115KWOlWEEthZ0gR1T7YAlB7SEKgrmTtXcV8Wt423lRqDV
wekhOCOKn+9705tnMFCDqfJBEQTkNfHDte+JdauoArPUoSHUHN81N5E77AXDfW5dSplxtNpKtOBQ
MMgZhyuWi3SO+ZSk2uvrsdaPIaJMsTB+UgXxpbe03/fHtWhmSmCRoaXyMn8RiPkQ8i5x9aOsFoIt
SPLXRlbqfSZr+eG+pUXnRVygQBI1Yb5n91EMuXdbu7p5RELVMXzgyZ2UbEBFv4WN/OW+raW7DyJs
3rxkzG47fQJTy4n0PPdo9alp40qf1Dh6EeQe8J+Z0VkUbaTYWuneX/SclLfJNQLMvwkt8zhA3Cmu
3aP8r4na1fb+kNa+PgsaSsUaMyHj63pG3wugTK1ZyWQubHHmC3JFGjIYwXyLgyWMrVHr3aOUxI+e
4u/jItyklnaC6zazhUBf2RBLI+ItSvqFSgeNPbPkhGl04dhSTjpaY/ILSvptGQZ/MSSqwDTzT4UB
WoSvT+1Auqpplc49Ikvl1Kr4bGRoKkg/C63e+sKaVvjCWUKHBn5WUCG8Bec1Uhqw3DDJJAsWctqe
6WOPtHAXj2vo6jUzszAoDLsWTsrROo7GMZALW+geCJpWHg5Lm+FyLLNIvk6UDrgJRqTkmHUPSW4r
/XMO5rZaAaouHdULQ39ggBdBXd6EY9+aGFKafWecu+yDnsCu5Suo/v2utJU0+srczd3dqNdCGVQD
1lrrsyKE+1ofnlwus/uHddEMwqOwFFmgdubpHHqoiGPi3joOo5OFJ8BHgvBw38SSO52Y6WAQhJL2
piYKv0qumuNEv+u5Tiu6NjgsMwsdmgHuG5pWeh50UqWBgQNgHzI101gvFsiF/jnNDVSVBOCG3e+A
OAsZ99LdWgGxIN0YAP7+bxanoV9YlN0ibFwfi1ZV7PIMfpz83Gv/IqRld9nBl3OaWtbqG4vb8GKU
03m4sKl3xLLlgM1CTZwoTQiv3nQLlH2e7Kq4cLpeXXkFLi4gyTDAXOTkgMpfWxyououe77tIve5G
1Hc8DZi5+08Y/Lg/m4t2QBVPdQg2yxzaPLS1F1GgQhWr0qEvhIYh/9ezqp1br5zkJX8+3R7sRmrn
YG+uByQJbQQI0bWOeUk/obkNmjXB2Nv8JS9A+qyA+3EbUR+Y7UUK9rFStr1+hH/nmBbqPjH1T0XX
s0zahyoctkB7YnvSCYCT1d9bofLz/mQuHGwKHsSBpk417karSYg6T5OCRD9KA7yvSetlzjAiOGkW
wri9b2rBA2OKbkJw0ECg54WXKKrEJiMndtSFL2N/8DpeEpF+CNAOWaV+WBwWjgr4JO2YqEJdL10n
FlGVDbJ+rMLaNlxlhxL8rivWslFLZqCgm4CaSApTL782A2yqyjPTB4bdVMdKlFtboWFy16r+Gh0g
jMh8a+a22CiKMVEXQHw63yoTNBxd0U47lvAqngfBaGCldiU78Eo6eF61tnUQ1hGoFfhFuS30gNoW
ks62UOa/ErHNvtBG0xe2XJfSAbYKCPe1pAQFLqnnIvK6J4LKficUWbDRwwQJ67jLR5vYsHY0xJQ2
/KpfQySBI5HK9qPXZv2GnqX0oSua/CHwY92urFJHEMWznv3CJSmotZUDXAnmkkBIi1dPsJST7Pr0
rHjJ4OiBEZG2G7W9K9f+0c3qCGX72tvK6PISC2bt1kvGFiltTfuA0Ib+UADKtUtRbTc5UgG2rmUp
eqPN+OKF3fc04ReYgeE9dmC6nYorEbC2iHyN2kePtClDKSBNOiReae3zQlRe6rZCjKhoP3md2O/7
jDvN00LzyQRBtPc9N3No0uifvDiqCX49+kBC7zCquxAYQSYVTxrZmQC30KTbgGZ/Hqem8ZhTEDuA
2Gj3IfieJykfxeNgqMM5KTvrExUX+anyNHErCGJqh3Ik2mqviI+J3hu/UpcBRaUyPvoAkzYxyiaP
CNT86TyxPkUl6ln0+FT7SZxzZ4LYctCilx74r9FWosZzmjxoNrFSpyDoFc/mMYdUvFnRI+UpNArX
k7CQWsubGC3bjeGOjcPhSR0pC+uNRO/g76Y3hH3qBrojKoH5mMBx89IWmvqIDkv3qveggzzovJ6L
Eo0AVw2FQ9R20lvkizUbS+l7O2hN6XMal+6KK164zag40voBsA2U+bzi2GlmriaVjh6SP27T+LPQ
/Gr7nH4I+He673m1ViS+ZSnheXxpcHZlKz6iZYKpafT4HMvkn175nrqvgX/QlDPpTrsSR6ddg2ot
eZNLm7Mrm6jNMxsBm7TSeO2mpBdP3933wQtXGoS8nLqpsgNEcGYiCBuYCTTXIPapNy0PZDff37ew
NAi6JGGlQI95Wq1rlxh5Ms1AbOdjq/yUXBS7xgQk31rH+B/m9rk3RL2bmt/UL3lDnNnLDZcqmLNj
lGrCDpWs7FDmkGwJTfa9bxr1CXEf5Uus6qEzwHvuIJlWbuIyBAIXGfmGEVTnMKnN94fjEB/T72ay
TfHSswtB6yIZ/QPmVzPtTGydAi9de877pxhWKIDgUB0o5jyjKTSxEHpVqx294nfrIdK0sYpf900s
7ZNLE7N3Zp7HtdJbmNCeKzNGEWoN/zVtg/n6URmDL5Q01G23QRe6DVLJsUbhNvtH79wRQet+sN1A
fNPKiog8XGuyXdyYsKTJ5JupF89r3nmkxWkfTTumMH6DgfOeZUUPt0oEhfjK5C15q0mzkcCK9MMt
TIZccuSPo3n0zLDY+B39XE1bfEGhV3bEwPhJB0+ycUH0b82iU+jtCKN9nYYTKxaMgKOleq96oyU2
VQ5UboIs2JXSKDwHBIrUvCBNbAeYYpMkEh8EM1SQ9yxJ0iMkRwrT6p0sSKSHLKdnnmyl/uTplb63
gt7b0mOTvgVQl211QWh2KvzPSa3BHkSWd9OkGf/Pi4u0aNQDewWRSzK1JynZq1tuFQDSIvRnKq2g
XAMtd3EF0bZZwiJyf/5Wpm9Oc6H3sjLErmQejU6DD8r90rXFJtBlzwYwtC+H1pFStFPuG13cHlDN
KToqOLewzkzJ9Jp+ZIy2w/OQZ29A7D4hamis2Fk6WRNh6v+3Mw3+4l1meWLRp0jkHTuyAkMQ2Oq4
puq78ECC7PW/JmapDtmK6ZAmCXqE90yOnyqNXa5+9AnH/k9T9qfL/2IoBr1RqVoyFK94a3SJ6OTz
qvj7nxB67iguBjOvbxeoU8TEnuYxz0gRBumnWBdsWa1emyr4GaX6R0ZbwIKiHiIleAlD0dayejNo
+UoEsrw/uBfADyiA06a/vxisUKUIDeqVeWyF2BFoeUzodIdkZHt/ThcDj6kpCu+Odg+p3ms7Wu+n
USx05lGM3I0LuRISqnYrqQd1UP4pNfVnHdJPPnYPaNitZGCWhkhUQHQwwTJv6HRrMVValFim9XQE
WFnZmx/uj27ZAnhfeKRARczDD7nMxiSzcvOop69ilzCHH9Lq3/s2lg4YsQdcDQQhtGTNAhDRrcWW
4NY4Is7nt7vaW5mlW9ZIQsNLA7MTrAlWXqJTSK6yeA2FfxKzgXrhoBnPYvRqutuGTF9nHboGNSnt
pclf+qi2m+7n/VEu7pPLXzE75EVCV2M/MkwxeUUg1Q59E/XDbZRB1GM6qf9LcuE/+n3f6srcqrNa
atTLgK24BY5Gkh27WH+rYnPFqSwPDMA24Rvv3RvkWJH46B/4oXEM++hYFMOTmQNYULMcZVP3qxbE
33h2f6xL90comyuz+gfPMfc2U+UITukpgz8/5b4hupUmZcTHjVKITo0mjmOMbvVgNmpz0Is8cHTT
Sz/HweAeK583K31ZKcog8FugFYiOWS78qFqPFYjadhN4rn+QWtmAsrzvNvFgJNvckr8NQ6lTR7as
bWPpIfpKovjW6hpwFmD/u2hAkttN0Su3Oxnw9f01VBYPIYURgIYAeSA/u/YwqVmBWfIN4yhHOMrm
t14J6XPb6fLBkHNpl4VJ5DQZbA7FmBG716W5yxM54609WOxnITkjLCbsE79pzx2MJBQwR4NW8ijQ
tmHVQEk0uIllU6hwDx7hEY5EFx/73i33EtkGB2Cl4IBnKB55pKvPFuJDaLBq1sl1m2ybC4XyXGgU
UmN9KN6scsU9/Lkw5ksMhzywRJ3umxtIj1fXEPrHFcnYlHxEYX0vB+nrqAFkrrMPRh1Rn3TPolkf
SX2cJaEElKZA1T56thyPpEGUr4kYPdRK2NqFWjz75m+/DQCqK2snYfGwkU4lDp8ozeTZOkHTUY0l
AcgxgNJP0Zqtrhzub4XlnfBfC9MvuLjTglpNB03itSI2wSaJqo2QwCqQvr+MaOmQbjLpsFDfgDw0
34dw3JSNo5kXn2RUvkZDXjGx7DT+a2P+JMo7SS7TRjOOWSM8xo1OzlQff5noEdh91B5VKdz2vfCY
Imc7+mu8Ykvx1sUArdljSa1VKwk55McexntP+Wro54zMGlzm95drzc4sqTkW4PykmEEWSGCjPVK/
ZsVGXqP0X3qZ/WkAQdacZbmpmlY+9NFFah6bt2wE/0Jtu7AVDWbWlWBgcX9PnSb/a2ga7sXuAx2O
BhXI+OOoOgrrZK44urXvzwIBv9QrqJH4/ldoBib8y8ozZen7E8Mrr3xelDfCt2iM0t0UZeZRKl04
iyzoqoXoL6JO2pbAxYDAogY721qS2vuKF3FC02ojJh+8r3X6F6vAq3hiepsKyvrkIy5WQch9z9db
xSBTLtt6BuOH0MrvbrYlZJqoe+Ahx7vfdK8Diam47CWMtOlhVGBtWCO6X1wMaKwnCmtqGXOSUjny
AzmJLJ4JXrZTqm+uZ64s99K5mOLJCTYzPe1nAZdYiBAEZb519MSDJX8njt6G0aNajofIW3FnS375
wtQfb3exJj5sXhFVLqqt3otkpHbV2LXy8b4zWZwwqnSgvCcc4rx0UVgigu1ZZB0NcThRcj0NtXH+
CxMGXBIUthSyjbPNa1X64Elaax59kcRcaY/BWmF1cRAXFuTrzRuFoxGXHo+lPHGqwP4L9K81ZTKp
/lFuvOm698emixKXPA6Jlr79VQYoNezvz9HirkJeiLYPeoNuMCpuLnWSnriYKGh0j2KLe6OLxY2U
ZKJTlo28N2TYPu8bXdxfpoHvncrfYFuvp63Vai9V4qkTGCrFVnvK2qfeXHkq3FxWCi3TlIIl3sp/
KmTXNuI+VBVfCKOzJwqSrY3NB4lSBnrq31T0GN45nj+2KPNNCMjbZ6WZ+kYjCml0RobkxRjUT4Ga
bAwl/XnfzM1azczMHn5Rbw6JXmXRWdN5WnoytSm4+jxhG0Up/n9339rNIs2szfyNJKZCr6kMKtdp
YoGyLacIHOgr4fB9K7fcWsg/J3GWRGehfTK9nVgeszWB+DUTMzeAAO7/mjDKg9ztq5/yGlnFNPFX
If3VVNFed73X8jIpa16k0TlWmufel3iTF9CraWdFco+G132sZHll3pa394QNnxjWCGKuTeo+Qhih
1UfnEnUafx9lO58KqL7iHW782zQwFMER1kI+kyDg2oqi6J1gFmJ0toSv0cnMvtzfYouDwPdA8DG5
uTmajKduY2V+Hp3bXI5sCQEyqq2Hvhn2ZpmupE3WbM3WqE9rM9GHKjobCnXrA2KQnbYtxpWbc/GI
XoxoNmGFb+ZDnDAiw7VCGJv6TV2qz+1oPuDIn9phHFaigsVhoaRMfCZrt9mmBJarQSy9+OwjARyd
k3xwSkNASmkl9l/cCVOPD3CRhU52hEBrXS6S+Gz2D1JweHdD4LTRCGHhYuKpSWbgeqPRJD8WsW9O
2/mbKHxQ8h9t+PYXm42qIJQ5qnyb13HzvKLkwwjqxBm1hzC22+QAv+19K4vzRG8yyCfemiRQrweS
eUrcetN61In3izt0mwnaj/smFpecjnGCZXPSsJ/tZMENrCAywvgcDU6GRgFkKBL475WNteDTJsZA
at0AL2Blmw0kTmVXFBo3PEtN8cBoZTIxdWkXHbig3nwxUuFtCElK3B/bdKnMPOmV1WnsF5FnlsWx
bnhedAa98ZqB0cd5OKrWfKzS8bfcC9+EvNllfvfeZw56regIQjXNc4rertlg01wDAmpG0dk0n8o8
sivvSe/WSo7TR27GpmtE8LCBTcwr12PzegKPxJSjc6Hsx/EVtGywRtO0sPtgf6BHju1BaXOeWsvr
Jk5z1HvPcexUAATev7mvPj87pWaa5pHs8vmRdhHvsTDe72RA+jL/lK5BxIiTd71Y/br1hzhVYdCv
FXiCnXQFvLw0O5efn8VPTQ5dea/zeS/ZxuHn3shXdu/CyVRV0ADwLEDbSPPx9e/3TNmVrVANznRl
2mZGe4/sHwaUhvpi/BtTxOt0yeLTblpWA3qGCpkSzNlQfbtI4ciSf4swFPXgl+8fySVHQDfu1O4O
1uFGW8iNwlJM/SY4N1p2VmL9INZQaQ5WZau58P/ol7tqxVcvHRVONkMTJ389j25G6G2gmcqDsxzG
p96Sn7qq/Nwhr3t/aEsbgnc/rhpDZNBmt7UkZ7mpBmFwHouzN74q7z8uEEgg7oGyFYneOTa6HQM5
Txu5P8vlzvwnqLf3f/0teJPewMvvy9fbLTG7wgAm2Z/hnYo0bZerr70M/ZtpS8lja33yyq8j/czK
moTjQpBDxoZXNUxwFpf1bNoSJAC6MFK6cwIJrNb9iJWnRHhAIjhfq3Ut7D3IDem4hD6HnMo8/WQk
rZKKntedx+wsNE9DCNxq/BdO8GL4ImZraNiFXYc1EvN4aKKpebOtklBVaQWlPSeW/yKE+qlKtc9B
vcbzvLDr2NMk1XibTp0Us2XrC23UhLZucdItetFvVrMShK4ZmK2PZdXyULRUR5BVbLKd+m4wPpwD
lwOY7F+46Qqaak2dvm8m3z1h04tbw/t5f28vLPyViZknDV0z8Yyxm4bwSeyCDXggXM2rLsZbM33K
U3Fz397Clr6yN4s7arf2O03vWx46EL/JKSWlweYX7KL6VJorxqb5mQUCcIFSXifmoJVh3nEdWE0X
Z1LensPyo7aX2k/3x7I0d5efn713m0ZU3cTg8wPtBBFERhsLAWnNqfx9kXy9b2vhyDAUaGW48/jX
3FF7lgZDX5G1Z6V7hYpyU4xvUMut+NGFa9UEsm0R1KAGgsjN9X6DSI+O7FJuztCXw7HicAdDmIcK
iNnt7w9naWV4hOiEHri3GwpDwYxCiKO95uwj4x6oP8aVe23l+/OVz1OhVXsvbs71qZI2Uba5//OX
VuPi58/77DuU5SKv5ucr2kMQPo39Y1WshGgLawE2ZKpc0pQA/cgsRKuqXqwNunHOgfTI3RIrYEFe
kzVkzx8Su9kRwQxlO2rhdPzMM4RDFCeSlFAANdXWDulHcIuvqfvdld+6+DNdqW/+odVt4+T/EkzH
13eV5Gje4f5s3g6VdxwcicADZfh+/nTPX7i5vLLQjhr9+qzyG2L1IfTRWfiWZe+OSunth9mChDsi
R5ym693Nb8higf4RjivEcBk5tjWGh9tdd21hdn56Oc+sYrLg56Cw7Txa2XaL34eIhpAATeebNLWQ
GkUmhnJ1Dt5g4O+zb/fX4XZX8/OZmz974TYIkIu4bHMxrAkGD2rg0K2ZtO899zw6JfLE4qQjzrNp
tqvbsB5cDTrWE0DFFiUaqpv3x3AzRZMBiwcmhRvQZHM/mbueKMZq5J7iZ7RLuF/uf/5mimafn7by
xValwTwZWo3PozUmNZUdCj89bSWBtjaE2RxVTQCDuRu6J7dRUCyOwIas+PklC0CmOfQkHW/pjC2l
8gTFa6xTNnxzzW3ix38xTZcGppvzYpr0zDIS2apBepSZuCsrSrKUDdXnHD70ldlaWhG8pEGzObUn
Fv/aVKoIfYi8tnVSpRcJ/ZJCip1uWElbLE3Y1IPGhoIDinLKtZEBFlPVK3LhFBiNv22kNnuKUyFd
ORxLQyE9C2JOYyTS3Be3SRQ1Hc3fZ7Ppz6rlPRmdspeqePP+PTzxPcNzgzH4iq8HE4BqS7pAdk8k
A09W272GYmdb6Zr64Y1X56hgQNMAhEw8o9NoL/ZALueGgP6re1L6kliyc7Q6eAUgjrJHunKBLC0P
IC7apSTYP3GM16Zi2EXcNrK8c5qm4sdY9NTPmmu9G6bDgC6tTCm1iwEpozQkXev7541a/VCqH/dX
ZXEMf7wvwlDgCWZfV7tiQKqg9M7hAEDCag19M3qpu71vZWlRLFJw9AAiJkrkdT0GxEaGqIYX+mzJ
v6vh25D/m4v/9un3d1shaUrHBkcSyu35cz8etCaszdg/mwbU1PSv1zJdYtmmDteyM9PKXoUvUzbx
wtI0qxdrAoV41Iti6J8rlHeNMjm38hDaKMx+T7VgF8rGxySXf/7F6CDLgRFRphtw3t7YBaEuDy67
bYCQJSC9HWl7cXgJjLX2glsqrml0F5Zm+zqH1a6SS8M713ADbhRLj50QwpJtpQrax0CQO7sakMoK
pHR0QhEkdJaPvh3HhbIlA1+uefWFzcNwqfEDR12gPbBCuot9sfLOmaU5RfpBGFNbUf9RrN/3J3jB
D9JkqUArSBc6bNKzC1CqB1nqKV2fUdLyHIUmh71s0faW5uh+3Tc1naqb/XNhajbDdWzqVpsP3nkc
2pMwDKmTjTEShLVrx+UIHbJljyN4znaNrmhx48I2BrMm7pHH6fXGTcJ8kDs6z06RRnvAGOS/yZpP
6Uwa37Q3cWj+Nd1Sff+1LDGrwFooNELCN/MxfREiJq3m3hkttn0CSaOYFBsXqOr9SV3cJxYJM14U
JDDmxNl5piRqofveOe4HSkBDJb1GCLJsm2IYnCgJzJV7c2kRp8ImNQV6foBQXc9lJimtq6PShrux
qseEZ+dO94bstW1ehH4bFttUyqkRFn17uD/QpY3KlTPp+ABqIjK4Npy2Yyr7seSdFSgb/SGI7EIf
t6rqrUzosh1e/X/MgGW9tgPHUEfYjMeRtR3lmrL5Xq8NZWnNCMz/Y2L6+wtHOunU6Grk+ecCMHLh
/aiMF0t7jqxP92ds4ZZjvv5rZna0a7IOQp8LLJUvgASMo28w1jv3bSzOFuCQPysC8GkWEcam2Cmt
aeI1zXo7Gi/lqG2Txl+xsjiSCyvy9YQV0B42g8SaKBmCD9FYxg+pqa653LWxzLY26spj3g4uY/Gg
dBiAorUZj+Sa6sD9SVseDs2ME+mjQqR7PRy1bT3SpdP699a5E8mW+dV7pddwPFB+0MYp03p1E94W
lFIh8+rck0lsaEtVmmz9bjgavSz+xdpANUcNfRrLDQmzbuSoQRkpj0DP/5ioOkpn8orPWVoYGdJ+
EeL0SVZ8tjB+g78R6sw9JeVgbSp1+Nkpg/dkAX54byKIaeM5QDM0qEeQIbMjE7mFmtIq756qic1D
kUttj/ijQyyaO3psrqGClwZGJIEcDJBgLvrZwMo+bpWmxHmX/a5OClvXDy3VgPu7bc3ItBsvvM2o
CrUyFNMNAe2h/hqVL1G7crMvmZiItKhpTDWh+SWk9FBODFKAz3S3+jc32mm/3j+GSwOz0GHgbYXk
h+edmyiVncRF3U/t9d7WmnQN4Lw2ltnhRK0m0tyMsYg4SwMuYO2XuEbGvmiDcwnVNhSzN/jEpEs1
OSsISHxuayRbq3P1F4mNKd75j4nZHZO3ipaMuS6cXLjRw4YM0xqedukWu7QwOyu6V0qy1zOIMdr1
neQEY75N3dRR+hV3uRRyXBqaLf4ITbMsFyx+YjlZ9Ji3r1b8CNWGatpwCwVrqJ0l7wxhACHgxKeH
7s/1eUkVk3KzwLgSOysA6PdrOYElA8DzeTtPPg2hhGsDsiuUdB1UGMh+SvmPtfrv0ubC61tUMMg4
3USEXaO14Kc1cgG5sHFH+TWuP2fBGpHrNOnzYB4l1InIFZntG+KUhhWvgyAlpk7zpLXdWNT3nqHQ
pjTA2N13/rCPg7YrYZIwkxU+gMUJnKAIKH7CDzMHhGiRGNeSHgsnFR3OUcpsLVzZcotzyMsdWnzI
YW6CzSjkpuvKSDjlhp6c+0x0H+MwUw5J5cYrvnPpGE3MZkTK1kTgM/M3eh3kaZuPwkmDf7YTv6o6
HW7RP5zflXtgcdZMcjYgKywQ/bNtV9XZSE88207xt0a78dfwwmvfn52bqh39MvFq4WR5z7AeGcXn
+3fA2vdn/kbJNWIAYzo23cZqQzsx/7lvQFrc0xczNHM0pVtZdTVZCExHSmwpsMM34Qf6rT+kP39a
YSOodvlbyekxtxGKdz/e/wWL2w7WXnrTeKWSzLn2DMiuDwqSpDjtZouOBaJw0prQ0oIJ0p2IB+Ae
QNvdlB1HqYdkzDdPQyPDPjg47qhA3ffz/kCmtZh5hysrs4C9S6moDapgnGDoe0usZJf13imAOMnx
ku6XisDTX9gj7gBlCQcF+/t64grRcOtSz8yTq7k7q8kOWhvZKbkqhz7DB7mmtnrf4MJm5AEMLyXd
N5DezUkcNSS+Ut8vzZMRdt8GK9mIQ/HlvomllQIiAnKPwHoilpmNCT9em2NmnAz3RfY/KsOxLVaK
UEvLxE00BdUTp8Y8/qzcbhzCNLROupCFdhpLr4JfQZOmJl80VLJIOIUP9wd1y85NX8ylyWliL6LR
SlYKtwgCWMabbi9AvORp2dZPzNcO2KXkezshNPd+WL81bXUUx37b5fEHfUB0WY4fNL98GPK11+Vt
n+P0m6AfQDgL/Z0bEpOq90fF8nhfKJ33MReCc5dE27BNHmsX/uI2/yV5/Lgi7TaKv0YVt+BzIG2b
mOKQCObCnu1ctIUiF0yFdVKauN6ruls7SOXle7/08m2TFNlz7offw9hqV3bwLdBqGjVfpkMN67Ta
Xa9EGEdIBbmCdZLSRn0eSWIe+ioRXwIU/54hqAr3GdxUz03Z5x+SvhS3Ndi2Bympf61sicVdiAwA
+xDoEHfg9Q/pdSOog5I6nx4omlNGlWp7Y949o5AsHSA0a/9Nijiy4bNpjmXll88pDbybtCjVT24l
ZxsvC1PHzftiD/+b19t+KRQvaeFFX+//0MWluvidswPZSLmidIFrncBz+I6f54NNL6f+uR4618lr
3d93lahtLD9bW6slV6BdWJ4dGqnoyBg0gXuqB2Vj+sifDRthreC9EIjIl0amH3FxMnu/c/W4x8jU
rixvfXP3P6R9WXOcvPP1J6KKRUhwC8zmLdiOEyc3VOInYQexieXTv0d565+MGdVQye8muXAVPdpa
re7T59TCX9jfwrjkrsPGktAAmaNY7bqc2YM2grUzbC2yd0W7n9KtlKh6tn6bWONRRkBdKsS+Tjgu
+acSkG40lD6O42YIrLJDAa1DjQfdKlCBfD9h1eholPaJG4r4Ke6Q9JzIPh5+XN90qosG/t8CdwiC
7Qs0ZwZKrmIx4C+rDAUAqO5O7tN1C6p1P7ew2lx06XQzymGhXo7cOTb0e/lmbREFq84OBX2I5BcF
C8UaNcrcqrLbwnVCHcKLbQ3IhvvVGP5bzBI087XP0t31QSnXBqkitC1BEA+MZu/XBmzlUZSNuhsW
aBPc0UJwBDst5MHQYuBfN/WrfLAOdoCA/21r5b9KZKd4a4xuOBHnh51A6r2j98Sd7+uSA19jP0Lb
7RuNTNDS6ke07AazMMOJmfvrv0O5jhTJBAc8v2gGkX8/O78i6TTIPszYKZDBbSGEYNlveYsmbfQi
lW8LtFc37vItg9KvnxnMshYsS/aCjfOyWIVXk2+p7jXH66P6FeZczC403iTDKfaOvkISVaDRyrM0
d8NuYOMJfRufFm4aYMOYinuRF/VO7/I5aBtqv9CosE5FuaBNcSm4L9CbEKYJNB6W1BHHZCmHA+FN
u++sQfh25Y6+C8znfsyTKKhFY97hcqkhyOEmG4NQ3XAS5keRjQeD1DpazHoNhB8Li8Lcyg4WPdr2
0dahj4xujEIE1ydMtSrntuRJPFsVY0wb9AS4QM3UjD85RhEdhzlO/nOSuve5aLbETVUOiiHJDLkk
lKEAcXlvT6uFkaFLPAqncW985Vu9+srPIxODlz4gB2CAf/95W+NFVXcA6Dj5LQ2NPLw+W6qyrwmQ
Gvq0EL2gUr9yFE43GYKXJAq1NJ6fKQhT72bmZOijYyBQaJNvYonovTbbLHRY5XyfNV2PQWhtiEdW
ZmwjKFOOFgp8JpDoUDSkq83ex1EF8TOk7a0k0G0/1zY2h8oNI9hHTxqRbGzrTPoCIrrebhIkHrX6
axONnype7fp68jo0RHttyX+m0RawXmkTtWWIFaPidAFAZ8Kset5jQ47aHUhoB/KZN6WvCbwLvzV6
spHBVzl+Jhs7EM2DLHD9vuWocsQswlGzlnAx3zIkCtCdtDGNymU6M7Ly+HpNtbSznSjUQR9bJ6W3
lbNXGXAATaIuskISbPV+11fZ2FtDilhs3hnWyak3Jmnr8/LvZz5iMAaOmAiHKpmsn+D3/YCKWnD9
YKnW4XwE8u9nJpoRZJRlDBOz8cG1b+LxQIaNs7s1itWF94sOEvTDKNY86OK5TTY+vzWC1fUWD1aa
MRbDsen6TdxFX5dKf2CQPPrfJmrlr5Oo6uw5hpm0OkRWEA0+eMf+wQQ8Cio0BpB/6/KM20FsMBbM
DWcncLSjcFBD24gFlGtxZmI1igpdlH3XwUSCV5AFlMzGEFS3GkpLuGAgDw5+7JWbLnOaTZMQcCL6
IYqR/d+3y9em2EAtK62Adgb9ksDdIJJ6v2mtrHQrpje4DAY/+VASr3su+61wUf7UdUAD9ORvI6sb
bYAvFMAFRmFbVQ8J4V6TW/dimp4RO/de4yDGH6TUyTIF8dD5Bd+SalBFI2c/YH3JTDKR2rf4AWWF
pE/c3E6VfTdW1nMRT1Dmsv+hrg7SCujFSIJYjHvlCrK8m3Ipexz2qYcueG3xLW1jeyi3nwUFOxhC
9s+Vfz/zNrmLho06xtO8Tdi+sNGBBP2264dIdY2hWxAJIlwvgBGtduBipgBT4IUWtmDYRUYis15Q
1zX3OuuNm3jI+yOyhRAua9Bwe92y3BAXGwY8AiBEgOI68qrvB2dBPblMHPi5SmSvqLo9kswK+IR+
sbzeuRAS9zW2QM4g2/BMytMA1R3olUs92LVsbtdbi8WGBZV9MJocCw3ylB3i6sME+UYfyfJ2f32c
SntovQP3PwDxqCW/H6fRIxbLUqThUutjnP5M3Ici/tjyl+tWVLsfyrKogiBCQCf46vgxhKtFMZpO
CNTbzkDoM4J0sX7JGiT8jQ0o84atdSZCIP2eaZmFtPTwvYhfRtPjyBQlUPBovlwfleoAnI1qvTvN
WB+pGGFJmIHh+O2G09r6vPl+afKxpVqPZ32YOd/G5vWve0qRFHJ/tRHghkKEuPK7Ghh6TLRgI2OT
e3HuiXH3L7Mj2xT+//dXay56zVpMDd83qtcIqi1ptlX8UgULf0aAdND7CYoNJx5H7jghrR8serCj
nR6drg9CmbA9t7HyA+3ELLwjZQ5Fj091bgQmNP/wbHrpau3Jccdbg5RPRi5oUPfmq15tkSfIWVr7
oXP7q03QdhbKrrg5QwHthsJ5KZeD2zJPiAfeJF4yPo7zf9eHfEkrKTcGMvJS4ATwH30VB0fwBmlf
FU6o6U0qDhyKFUj3LunT0EbkPxfPzg9GJpAc5mmU3PdsXg5dG2Wol+SDF/PkVcxjfkQLQPOBIo+9
EzyD6nISTUFSJJ/ruLQPWk1bZGrG6e9jCdRYbZDygtYYN8ZqT4PAltA5Ing2jkh4lQ+7Gv+wLfyd
4mCicCx7MmTL8kVeTZ8zyxCJwcIR4pmvTvH1+gIotjWy8qhFuhgKTs8qBl5aOoOKBdVCHvNnO02/
zbbeQaehPF63oxjGu3WWfz+7v9uuRg/ekjmhPdyM3BuijatF6YjRrC7bLQH4X+O6ROO2Tcxi+f1m
j9rkYYygHFYfSFkHoLXaCBWUozmztlp6PKEB8RC5E+blTZafwGP1D7MFPgypvydJzuSqnc1WUluN
IYrKCRvXOkVt9yIs5+26CdVdjIfnbxPy72cmOnNu24alTkgi7unFGxJbPolu++njdTuKDWa6yLug
0Y5KVaiVZ46HrE5s8GKGKBZnfkFt7QA5iQl8vlqx4T+VewCNBK4USMD/q1nLLFwDKBw5ocm7ez6U
eyRDbkSRPC1zcRLTX7NMSdfl6DLnTdHuuX7Cx5pmFQm0NJHpPbXZcfMZIV3fhTdGekBSP4L4Z01l
Y2utbqd9i3h0mPMfM8q1fs1Kt/AmfdQORu+aNwvKIAsAxtiADfpbj1UOnInXZMbsJR3XwKpa6BsR
j3I9gQZGY6mNn2avDnKh1R0VFBXlxSTQDpv2EPtttafrm0Z5vlwpRIJuAklj/35zaizOuqwr3JCB
Jfyh51s6KIrv4waXIBmkrdAmu9qUJelFo7cIpvSvGTA/W0wDqoscxFYOivsoGkjRyfe/n9eV2RmL
i6vBmD7YWfKfBWY9WmSBk2ofkwLAZlZ2O5OJp6ay7upli0pBVfAGdMuWMBM0O6MD/f0PMAU0q3hN
Ac+gjsesewuKGF3/nJcS9iz20L30k4r5Onu8vnAKr/LO7iqCWKCsyrXCgV02f3fr+ZUbzhH8vguY
OLOt7lSlMdQNDDQtST6ZVUiG3oepnhkwKD3p6SnJZnBlJksUEDZ+cqeMbrgXU3r11YEEmg9krBDj
BRx+3aoUN+bABlbClaG/+qNtJ/GHwhyMJ1Zaxs90ccFYALLFz31jGcFSm2br6Yhu7lEUx7SLzmhP
fEideyeFDHUGza1Tk+iDz7Vu9HhLBqiD6JPXtznzk64d7xJ7MR4n0sZg/Oo7n7mRCyVpPH2Rmy5w
RafG7vriKY42NHl1pI6lrt4FK4JrLTHUnnGrpSIYoH+l17uc/f11ABvoGQd0HeCk9cmoEQtGjYPr
wBmYH7vTvmw+2J2zcX8qbgKpLozOCAm8uCDObfVoGJsG0Ya1tN6YkGMUkwe0cO6TPNU8g2kb0Y3y
wMsOPeD9kf646MRenJR0ZjzI6qf2VaTWM0357ZSXj/Nidl5RJriPIk9vtV2akafC/WuOKETO5/ZX
AUleRb9U7nAX9cONyOPb3t5iuVKdNrQfItQFlohdcPyPcb+0kIJDF3JXmTeaa7bPUz04h4bmzslK
JrIxpyofjfgHNXHZKXoBOU9NIYiRIKlk6A82YKBZvFWy3rKwmrSCC6I1uONDa9qbdLd1Uyo/L2XC
ASADSeD6pkwmqApVSQ30AOCz2jx4P68fV1VZGisBTTIQGCA1tk67zZrW1qMzAWlVHWh8M/xkFV6I
O+iEt/Nu/B7NO177BQu0L9cNy9tx7QdNKdWFzhacsHVgYkJutq8bPBML/aGMPpn2RyJqcECALbx+
HZfvw9bWkwtxYRDqjZJZQ9YIV9cpFJprfSoRc1RZuUfJ4c7Uypu6hNyDBVkjr88je6cBV3V9mKr1
A5Ltt1X597MI2W2rpOxAcRFOpfGxnIfXgaN4fN2GcirBUw49edSALrLeFdQA0xKdKiGBrGAejV5a
Zp62fCn7x4E8DV0WzNPbdZMqLw+REFDToMH7sjdpZKlgTWLDA1e3JD/Q9lQU/3CRnJlYZ8WavhvR
KKw7YZxl393BeG51d/GSiG0UcFRuHtENasc4YJC0lX8/WyG7TAnPge4Ox5S/WTY/VQJai8yiP4wM
cLqIE/1wffKUOxGiCwir4JqQNn1vkSOJge0vkO9j0YS+8n4O3MhJd1aSlb7e9/ouRuAVzCRqNuZU
NVZUV5E6ldoW9roPLyqaaDYnkjxGy6k1/SkJevvQ5idWbAT4qm2PVnOkTjG+yw6pRfQ6dAHb5NF0
/NG6Jfbf48MQYEhyNDRfQE1ldZgrx+7aYk6TR1LfakXg0o0jpbinQIwHAQZQLsmU0ir0Bf2CFQvk
AkIhpkMsdG8y7F0FZbYtblmlITh2ZBwshmz2ai/Ix6bRiJGGEYdQuZGd9Gk5AWhZbFVaFSuCJgWE
S2hXA351PWOp3RC91ns7HDLq8d5z563Gf/lTVw4WZUOGB4sJ2B54/95v6xYQ3XHJTDsk9hg2Vv5x
1NqPffHXnEHgYoBHRQlHyk9epDUmkg/9ApKLMBtvJWq7/HuPLQMT0GOYEpy+xpmmjVECl57aobCg
snuo++e/Pv3vvr/aulmcc9Ne8H193NVfyy7fdW22c5wWNOaD53R/fxIZ6KuBiZFK2hdKGb1J8wVs
2SQkqIjibb/hyy4VubAcqKWhzwaYvctYXINOEefxSEJjKfWHKVrcL05VdF5PGnET13AxbKTtnVPh
SWCVlY6ir+EeamRnD87g4MaHhuGhcel0546b1HaqLYlMDppz0AYkiULeb0mA+hp9YT0JoVPwjDDt
aMd1HTAt2mJWUThWlJtlDy1cEvqcV8e4LPSMR7QioZULD0Y8G42hLZ5ARgoRgSy4voVUTgNcujjK
KLgBxrfyTkvhzrycSxKaWgjtncAC3apDXhbzH7aqjXoI4FooKF6ohjtO1ZE4aezQdJ8TVnqmfr/o
Lzm5q7XbYSsgVK0VkkHYqyCQvewR50le08Yt7NCORwENPPAg2OlAA9qwf2hGRj7sj6lVgsGJQPIG
3n24kOmZ8CeXbkVkyu0AGr1fVeDLmALJPuGMLQ7dCIHEHXHmFJLS+nzKGMSQhIBenewK2TiKSqMQ
18KDFaxtF51btCwGZ0IqKUTKMYiKeJcjjCfOHWRrkuzt+g5UhDDIVyJwB2MFLhUid+h50ITkaJV3
jh1WZvWTJNyvWHUSrfGJOP23eaw+Rg2YWK7bVG0QvItBuAgOTliX4z+zCdXkeXRL7EZwYPtNGRrm
0WLVxtFSXZNSQxjbHc8iYEneG6miEnLjjU3Af/rAQYdG+QaoSjkKAqZVIDsQgK2xdQPahKwpZiTk
ZqDX+8b00i31CsV7APW8PyZWXi8z0pZBVI2Eg4YWtFLztJQFovsp2IOogFSMD+70en1tfumNri9/
eaJkCQ5BwJorCern3VC6uAaAzOk/LJNIbtIkpwdiNCSwOQrolKLpYskW3V8E7W5bZ+ge2no2/STP
fnDGpzAHkzNN9jWA33ioR+zAxw78HaUJFWSwR4CB/fqPVh0YHEXkN13cDRflHmILq2Wj/M3TTsML
0DpCcTZBqXIL26jcVMgM/aorGRchCxFZBfQw/HXcQCyyRCWJULoFBlSORgpWoNyDx946wDP12tRY
M5Bw0T/PJrwOcz3RfDdboOiNfyANZGhFQsAK4TepMfP+mJgFcpj6uJBQXz447AT1+etLo5oxAAXw
SkG/GYjKVme9K5Iy1kwESRpPX9p8fCj0rW4Z1SV6bmIVriYJ2Dy1LiJh3pqL5woNKiJwlghhd7Eo
g+vjUeXS0dEAdn2QllvoaVlNmGVpBWSxAA+Ou5j69VwEltbfJlm1Gwfrq1ZY92nZ7Mwq/TQs1d8j
dMAhouNOAJMncH2rkfKl1Iyx1WG77tugbaduB5gG/Cgxxr1dzM3G5aBycUiXQjUF7S5w1qvF4zbp
+4IvDOV4wxti6zDOJjo5psP1OVXtERwq91fmHlzS8u9n90FaV5bR0Y6FtAkj7b54/IfPowVWJuoh
1bVulJgaiyUFGAhDMh+aoNqi91Z1LAAi9uf7q1kylo7lJMP3i9IubI+0WRk2y0w/OJkB+XBAFaxD
o+lD7ds6ee0iPcMzt4y8kSWa3+hlcSjMMtmzHGiBHO26AdFH8UrbNnuchwmlmTrKb+q5do9xg9yh
BenfL3WRbOFN5M9cO36UwAyZfMIuW1fBYmj/xDDqhINb+vlieW3xyMFeOTnxDUED3vVFUR1aKVuI
xwzAX5fQSzPTQV05A2lQH4n7ab5Ni0fTOl43oti/KAjhOY7kFu6zdUYIZIyGwU2UF8riuahGzxRY
ni3Y3JaR1aHU43wQRYZHkZmUB7IcZoEyhrsxEsURAboamxdRIQqUaxRbSSvH7DhKiK4uXiBbENhF
siVbsmFjnaeLYvSKtwuqdVMVPcf9fOfky8v1BVGsOoYBAIDEuoMIaTVXNLXjgbSYqyJ5MatPPSSI
q0/pxmNHOQ4wSEsBC0Rm66ycRtshA9EHxiE8EzpJG1RLqs/jHYrXMoAywGeuLoAYdbnFES0N58mr
5qCmG3GlIugDFdGf76/eNI1RjxyZCxoKXu8rVt6KbnyaqjIQFhpTnOUb+hu+oCV1w6yc+vXxx9bC
2xePabCVyJ915oTNuDPdNGmcsBt3ZRXop/JVa7yx86NoI/xXbAJEGr8trfcZEJJOYhSdE7qN9phE
9Dmy+TEGLUFmbgHKtkyt1opZkZbkJUfbflmDu9EOFod76YLE+vz9+s5W7Ip3g1qtmlFB16fO4D1n
O0g5hIw34ijlSPCaRjyId/VFNXauRINOeriyIbNvGlB/6mw39Pb9FGv/shHOLMlfcrYRJnRl65N0
ml3/raoMT7hvDpkCMJh5VvdftlUdUE7cmbnV7elESZ1WBJC/gppeweSDYcN3Khw0pDP/TN3K6dh6
VM7uDKdT58eZ7s3xc7EVA2wNYnV44mzOWjxxcNGMUL/+TshGhLQxhDU0GzeCYEmCSeLuy2R/1VPi
sWILxqbqjTufqDVMpGxap+1msGpY3YTHG38hZHnNnPZO1MYzxLyfidP84JF2sOx0R8BiWJtbsiLq
gcqaBjgRLxnSijGGxJ05MQAQ3YesYYfYjb/wUd84TVtm5Hqe7fE4TyyC9llgRaBbkrvmGzFcFH3N
jaOkNEOQd5PAA+uCd9hwJ2462sDCNP5cp195/LNIN7LCSr8AHImEGhguCijvR5IlrKKJANIx0e5t
8O5TGw1w2Uez+Hjdv6kwDcg6/zG0OkU5H/oRWkksjOY2aLrJd5zI78SHRks9c/4cl4/9wLyurk7z
X+tz4K5FvKAjO4WaF8pt78dIEyMfeApwYhXdL+UpJX62xd6qPMBnJlYbAuqwNK17mOhazxaHpPn7
oAFDQDpZYh6xsVcXkVWAmDuOEZOkEfvCM/HZtLbop9UrhJhEWpHSKatpsruEG1Zh0jDWv8QxtPQ0
3vR+V4E0jaYd6Dygt8rmD2WtncTS7yewJVzfI8q9iIAb45NhxFoEojBTPC/sjIVD4zV2QF8LAA7q
jehBER7hcfLHyGomI65XTCMwMkLkBF2zgn/vNVJ9rns2PmmuPnyrlnjcZXPXA/cfLRtPcGWZBP5J
Eg1AAeECiFIAkGVmJWehMdGbpM4P6DAJerTxGWb7EW3NhzmZ33ic/WdN3QlUJ49ZIW6cUoA9W9yU
w5ZCsOrVhuY1dMkBFyP7bd+fjXGMl0HUEQ0XbYi9LOnFXVynZahn3fzUJS45xCbfSuoojQKLI9U+
4BnXWBYNbLz6pOcANBY3qXULnVgU2gk5LsXG1a1abPg0yZkIcNhF/zJIsasCP4KGJsIr6PZyNHuR
wcsq8bSIRd/NZr2PjeGYTP/QNIeEBFrL0MCP9ux1gT12nVRvlxg3RPW1J2+AEFNAyal7nLcCb5Xr
Obe0ihyzJWpoM2sU6PGDFYGBJbh+KlUUTBgKgK24INC2v47s9ahYlmIwaMgKXnKvBO1YYMwt+AjS
jn9bkuYT7vzcMxu9242JXtxwiFbcjXbHH4dRiFOfJfOxSS3uz9pMd01BH6//QtU1efYD1w8CmmQa
NQes8mxlN32NPEnVeZz+gws+t7JyHElu5BqoSlCgL1ELDqyttK1yFLjk4eHR9gjRnfcnseiIHiUW
Lnvofn3tSHQT0fo1gpzU9clSnT14eODaXci8XOhIFUBKUo0iQnJB+l92HMRE80NLozejGl+tlm/1
QSq355m91fZkvWv32oSOk3jRg6isH6LmH2A0DINBchiaFpcEmXhl9ybqERQYJD+Lgq7Zj3SX157Z
3lpb7yjlKp3ZWr1uBAj3ZruCv+S549H6GzUa39wK11UXITQgcNSQUUd6fbXVSO6gFz5FQlPjpzpK
vKlqj02meZbYanJQDgeoQswdsmkXrPPl0o9zaY9AWFvTG59RQV7YM6LRw/VNt2FmfbND1SibmhZm
DDKHDUmPyPXvLLoVZCr3GgjBfkEJQfQp/34WlqdVPrUp+MVDI5p+xEV9ZxZko01LeXzOTMiRnplo
+gptoo00geSQ7Tv5TtPu2snnWyV3xR7A4qPiDjAF7i93BUeHCuw0ojRGQ5pBZxZr3+1RMm7Iy/WV
UYwHZiSqn+J6vEChpwY4rDsOmcdy1E/IHhAPHG/3xjzsraQ/WgvfANmpbhO5qaGdCQ4kyJysJzDJ
9UFzaulGzSdifubJW3xHiyVoGE2eIj1ObvoiQbeVO4CIuDTCssz3Ec3A+kcK/duQ6+UJXU5byUvF
DkWNF3sGyWRM+Loj3GyHhkMwG5ECvdWiL5MGcQtUAP9hstHdI+G7kqxj5eKTzILqSQ/OcwO9cbKd
5rDoxctSsU9YhRsbdcfr9hThDySW/8/eBRcSb5x6yTgcY5wjhAycQeqe+RnzZzDWpMJvl9N1g4oD
iPcVmN3R0gPk1Rr5VSKJnvZsQizCAqvzqqf/7fOr+Zv6nFW6js/bw+t0o7N/+TwKF5A1AfgExf/3
Z9upatHqGj5fslu3fviXPj/kLf98X57FM98xIlyauwjfL06msW/S/fXZUa02uu8B+JDFX1C0vf/8
3NhahqDWDrui7L2OOkG6dF/Q5LirRrGroEpnOLkNJp2tyEjlqs4Nr9yuO0K0bDJnYEAgeDPmgy9s
6FOab6MTBdeHqNpfAK4ASQpYnnlxXeXVSCjALTZu+k+Z/uhuXFMbn19fU2NTVqPZ4POZngO0RT39
79GqeGvJRC8cH1z7aoloZ/ZiHkYrJKx1/A7I0oMN0acNK6r1gH+VXdCSZG6d7+iTGC8PrlmhWR6K
ZT82R7M7ztnGQ1ppBbB9QLOldPR6LIYzjEYhajPkSAxMFjs5pQnpba0LUMzacs8yO7SqLiBxjbYU
3ISWvN/f7+0MgOgJzexm2M1WjMaAEVIy7HMz1F+gVG95BXVjr8XD+fp2U50oVGbBfAyiYKlS+95q
mZMYKNPJAvKc3zaAaTocHQNW9g0KyaM/pPWr5SJTPxTuFgWPaicCbCeb0RggIOtbEo1nOShJYivU
h+FjUrq3+VJu3MSqGw8JOQh/S3lxoKffD65Kp6ZInMQKq+4IdSUv0oIh+XJ9AlXLJqGmKJ27wGmt
n47grQEswK2BcYqRVfCMsXwrXVDKmRWtfppQzjoWIPcMohriKdctK0eHqxz7BffeRekWHHC2xXWc
AaObxFfutNMnh9Mi4Oa4pcyrNPULZ4V6NJiXV7dSsdDZZFpDwiiv71OnPOZGchPV2UamVrkl/phZ
5/BRwJ9anrQwUx6ays/5RnCiHgb2AXpxXMDRVkfMyFhXTxTfX9r7Zr4Zom+O8fIPiwItV7zT0HQA
sPD7LedoVdrVqK2Gom4/2WQ8umn0XzM4/5uZXxCcs3t2QZ0rGltq4R63mqA2E3c/48ZH0iKhG88B
5aT9GdGvnOqZqYTqw5JUjhVy4CzsBCmm1GN0w9PKmV87P6Dl/m/aftVdzox0SF+n+hwDWZ3SxvTw
AtWOJavJbu6G3NdLwHhGaxN5pRoacnR4FqI1G1ItK/+wQLpAwtNJqJc7jRyT+D7LN1IqShOAIsEC
LnRgot7vBz7MKZlKHfDlpXgdo+bBKsqdDVGwv992AL7/NiNvsrP5o0ZcJnZtkXDWyuZjnpI0sMtS
+zIuxrBlSj7N12uFfl5kcOBS0Z+werpPhl5aVhLbIaREiSdSIvZdlnZ+w+xi8NI4q+/KZZ73ddXU
gdNF1Odcm/wOGpk42DPwznmfH3vIc+6m2LAHb4Rm7qEbpto3a727cSDW5mW0H72FDekNrZvHDK3Z
H/SszaEJZEfHGN1Gex3MocFcD9A+RzvJTA2495a+0dQZYxSve/0JsUjhueM4+GNixj+00gQAtda/
2pquveKxaO60ZO7uunlCHIz6IdrzCXqEkTs3IKqoW892FBteliZpQCrRn1q7Tve6iLbyVQq3B9w+
ZhR1CQCL1m96LTfjPGYAAHJjNwcgOb++NxRRDD6PrgVQcRG4vpVLakEXD+zdZIdNd6cnj3V927XH
tNxqIVaOAoELZH2Rzrl4Zue8AStXbNlhYfnQIeL6xktPnpTVtoNWsEQSI/YH8Ha1xUXTZXkzdnZY
8gfWvyzokE83gmOlCaR+8AgGfOCiKXmOeWlOUWmHffK9GW0fXNaBsWwYUSwHPB26DABSxFjWcU/d
pFNHeuDlXd0NLAscW1qLbldwT+TuP9x356ZWU5bECWncMbHD2AWRyH2LBMMWxbLKcSPXCuQgeBPQ
dbzaXEXmLlnBcKXWor+TqWNeRzFU4uwPlXDIvrK3yCEV20xKq6GAp4Pb54KzZCB93A0asUJg2r4x
Nu+B8nq8fmAU2+CdidW0uWkcCVFYCBsNI5gN+8mdjGNbTafrZlSRo6RKd0DmBA3Hi9unzietGpgF
muDyU2/wm6VdDrQkAOInPOhBoOcV+RYkXzl98G1IhhJXUgy+vygWLTZzkSLep+UTFFvsYWPuFN93
UWX7RQKPJ8W62AbtXTsfKLfCmaIb0km9Nko3drXiAOHVIOu30HJyceu9H0I9RYNWTwhIoFD/Fpu9
/jxYJd+VXCM7Mhp046mpHBEqmQAp4HF2IbU39p2YBoG+KmZlu8i0g0ZsPFOUAzqzIH/B2eU9asXi
jgUsDEn0VNnucdCS23ZYfDZUWyGwcjRQ1QBXDN60aA9/b8vV6mGRoXHIhNcwbRfZxv76tlacHtz7
vy2sg3jI3iFHYuJZMmfRt5gC7juN/LMzwcv9gyG0ZQN4jWj7oi8WKlxjW0SRFY49/6FFRuI5i5V4
pdluWZKTsr564Kp/W1otEEev6WLO2HHaa5/tyCepbMD8IQtAFb3Mf4+IAYeR1DVAuRqVVelxz3YD
NKvRN7MgFCZd/4lk+c4pK6DKnY3rlKl2ghS6AdoCwvIXlB/EXNo+paMZ9pNeeLNeAmBMShvdmd0Q
pr1tB1U96J7bLdaTlXbDR1ufZs9CQN57tM0mL6KsQRK715w7LcvTY5ZKSRKINe1Nu59eC2eiIO7t
nDuLt92JOlr9EUSXuW/EEX/G4uW35QIHS8Ab7c9Wkxx7EYGnJZrLcm9GpLqNchTxPMbBu8MSQo9l
27cfwPJU3LpxlARzflz64dSiAdOJA6cIQAdwiKFNN0F5T/OnOAoq6txmcUPuEbUhC13yNtDBffOU
QILSrzW9vTUcYT/anRP/RKDq7Gw36/ZtNi77dnbSfSXqDn2U+ujzEeHpQJvURwDEfs41Sz23zkzP
5IMWENJNOytyij2gzekTy7X4WBh9seuFvmwsnMpb2EziCpAg1CmR18rZ/iDNkjVoL0JLA4DnT00c
VNkuuH6ylCbQa+AYSLWCuUr+/cxEF7UJgeqWHdJoxyDCmeKmKLM3wb9dt6M6V6D7+G1ntdUZb+ME
vRN2mGQvCd8l3Q6CiXk2+ukEhVbeI52/lWVTeadzk6vZA0jCqmvQFITuuAdEkC77eEv6Uz17jo6u
VVAQIu/0fvYaG3mnyRWIInU8TNIGyenEOi5j9kUjW/TMF8PBqxJdJ6AHQOM+otbVXYjOT7APEpcj
W9wGwu190E6DLm4r734R5UkzgLGg8wSu9uLWEGj4dUieoveEci8fPjggI3Bv2pn5ZIvv6GL2YEqK
vEO2DDW0C0Ago5EFdpKiCeFvY4DT81OVaF4mIFRSbAV6crHf+XVp6xcNEMqzl/E+XmQJT5sKw7Kx
3YKx3MWlZzV7gUavdAMVdeFuf9lysNllbv8iYz3TrBEkzpvQ6V/0pvJsa3/9MKnWCOWo3wZWl9SS
4NJdoqwJp04LHHFrZF+IvrcBR7UO/5sluSnP3EMTRVB/1DFt9nM+Blz4cb2PhtOyxYSoHJEtE2l4
uaKtY7W5m0jMZTwnTRhbbeH1o35MiyigcRUuxLyVlGLXx6XcegzeQfKcQwBjZU+jSaHXAuNKrLdK
fzP02uuH70b8dt3Mxa5DZQQ9KkicyP60i97lBtJ7pt3wIlwM544BPo4rApmoZ4h5HZJCuwU78kZ2
DRRe650ulUFlzQzFX7RmrgmBAImZF47xhWY2GXujpYZfdxY5gvEOqVYR051WVLGfDFF1imZWoGuv
rT87ZSRux2zMAg1R4w1uzXRPyngJBEmpX+Wk8y23yPbmMvd+qwv81RV4/FcsIF3xOY/HHlpGVANg
3RFIpGhWoKM+/Cw4i3fdAvihE7XjTpCxgYBXtvhTD8zBMM3GYaaCIrZIqrt50bSdmabDQ5+V7Euh
F9ouw/ty7nv002Kj83zfGYXfOT36sZ7r6c4Y86e2ZqfPyW5J6MlhjV88aSetGB+pZp5SYRbgn2HL
ji8CiR9D5x4by9IfTLv0U50X3gI3AsAefu80xVmQQuPMd/4faV/W3LaOrftXuvY7+3IeTp0+Dxw0
2bLlOfELykkccARAgiAI/vr7Kd23tyO7rLv7PKQqKUWEiHFhrW9okWuaYbmT1sLYqeu2TlZ2HLae
Vuyta9OZbFr0g2dZY271Xph3iRQreIAqvBF1MyhTBlmPK9narel9w5ZwVVlLnPFRxjnEziBX69DX
aGxBJDCsLSw+slR0npXBPZ4g2UGGlTWhqO7O+ACeYXUuS3gZGW/wUgETn3QGLX7D7eSVVyH0LTvj
r7xZkFTGfrnVNaCBA4WXidd4btoThVxd6xgQj9thZfsGesVuBZ2coKwye5rKtdXDHyxmQCwKSJ6n
cE82WR1yN2tCKLYw/OQvQRSUO9WBOz6oRK0qUD+vIZkL3hWJlyfbriBhaFXhvIaN6FCgrD1dJMDg
YmmFXlrXi7+BBqEsbBwDUIRp6+oge++7mQP7azwG47avEQyUGreg2fHOQQf8d/sLSEQOtn3cV4/V
5FOq1UJaQSZnYgeoB14Gc58ijX4jpq8yCC8BLEtrbt2I0LuI6isRoczYrUcy3pp+bdtL7uq26Cov
7cIaM4DsuyHJawmyPlLkrETuUlTpYppc1xQe43Yaz19V90M7dqr9OVuwvTD4NtNCgfBtOXvaXFEd
YINrU5/c034qSH/tliDjyXWFNKbwg1tnlpvPt6IPe+CY+waGwjvaFv++kzPTVsNSz+wgxQ9vHLNu
YgVZvtHyyuLnJHrfhSrH3n7T1sn5FI1ghTmRZgeqLl1cLMCGr8xfLiqeNHJyNJWWT+qWoxEZPEXt
nYy+ft5h707xk+cfj5A3R589OhW2OTy/K/tUVS/JuTPvXAPHEXvTQAgFNeJqjEiJTWlJhco/f4F3
Z9zJCxwPijfPD3wUfKMJLzAPCBJuOTDow70Mzsyrc2N9EgK3DFU2ZbCyVHT0gRQwnrVzaX37/F3O
tHJaBBNs0WFn4V2aPpP97dQ/Ev9M1Hamu06LX94Y6DBa0ET/04nThl9aKnfj1efvca6Rk1UYRw0H
Mx1j3pK08lZOdd0OWWj/L3vrtNgFpacy0YodnVyCOvN5igL/5y/yHvn/++xyTsa9TzoVlLXNDvVg
+9BksRjKPi1EGUTsFXEoASiM3DntIhv86dkKcBvH4csZBPWYlC89XPmcMv6SzNG5jeHY8m+h/vGX
AQMKj3kgUxAk/z7vmWOS1g8lBrKLHuiA7LEuZv8r4gsUsLIEtsie/quJnF9NAhUQI4+DjNhJOGnU
IlwJpenjLVq5K4j1t69n+vs4ZidvhSS4E9kwr4Zl7Sl7e+r7eHTnsDlEpt/G44VLV5peVrzKGACo
nK3k8CUYHnR92amLcFZnipsfbVbAq0Ay7kh6ik9Vanis2TxJt4O43wHeUOkEUOPnb3iuhZNhU81c
EtAYOhSV8mHJxv5/+fyTCYs4D4kmg+fb9ZQvkAJ3+PrzN/hocb/po19iMm823DnmYzt6dneg7q5M
EHjB66SyvZx745mt/aPt8G1LJ/MNsKFp9uA7CJ7bUnDos/oByEWuPtNlH78QUg6Q2AO5+1Txorbj
PphCrzsoueqnGxpsagJ00pmt5MNWfmHqj55875L8tupGJNGi9lADbuDyl2G+5fYPZW4/H50P51d4
hKFjgQbvjJZNxPTYQCL+sHyx6mw6xwL68PHYAHDbAyjO94+fvxl8n1Apl0igr+hdza6wYZwZjI/G
/G0IexIu2Kh3DAkZES4kax0DLVHYw5kJ/GETcN0Dghopx3cJGahhuISVDjvoMot5Zs0pt/+DmXu0
YUMACk7eu7pr54tYRAnCBUqulu5GeF8H969Ci46b8ZsmTjaSebSN1UzHWL/KGwCTz7mxfdhLmKmo
hELn9F16p+NLqfyEsoOA2JGGQ4SfjNhMzqUvP5pQ0FE5brbQTX1Hkhx7XzWRVbNDFZeFmLdeyM4s
vF919JMzBXW7P5twf5+zUlGcnqpiB+TewlwOodnG0vfTwR1VXmpcDD3DHjTDehkXofdI0nebwGiZ
u/WAGoyp43RxyueoYUm6BEgP9bK0M9HSNlsqBxSpfq4K5CPCItIK7s0xMdBNBGcNFApcHJ3oHO3o
XKcdT9E3qxAasH6F1tmBDxgbea3kX4VIHSfXL+kRXFwjQPF+byCC6e7cRHF3qIOX0aAIwre2e85U
+eO3OOqb/GrkNNqdoKkhyYJGFqdx0tByYG/jT2dG/+NGjuojQNZiIZ7sJ2xQiCd4yZARndJrGxic
z/fb4/ffT64/n3+yDGtCxlpIxES4HVO2nuMVybXaOV8/b+bca5wMiO0RzRXFa6juG6kvg+Tn589/
rwPwa8T//R7xCXWFNVz3RlrdoSH8oupI3vhLsXj1bdc7eTC3RUTcXUPsKHOXuShD5MF8Xnz+Iz7c
cn4pxfwaq9P4MvLUqIggiI1g5VTWqSEPOjinePBhT/5SikGZFVTW4494s3YIhUe4CRk7BATZPSQi
vOBcdfXD93jTxDEUeNOE3zYutuaBHWwkt+ZZpSTaYY87M/POtXIys6O6hEfXhBdJNNRKWZcBuYtq
4erzMTnXXSfz26UmIG4p0F1LjsBF/2VE+nHevemrk4mdoGaLOiVnBzY/NUmL1Oku4ffNOVDzR9HX
m2ZOWQIs7rCzo/AKmcLyauZuutA69d1vs/cf3CDeNnQSs6KeYfXax/sMHsFoVJf9Yn3/fEjODHxw
cp5VBFgiKfAugwO3swbh6lDlXR2fgYl83MyfF8yTQ6ZDM52rccF0+H5ZaNq690518/mrfDwsf7Zx
nH1vVkrYwAOZLD2DpWGY1uPesmAJ0hqgXsozq+XjefxnS8e3fdNSNYYUJmd4G7J8rW3raVz+upbW
r6n8ZxMny55GyWAshSa4gdqQNYjbkUebzzvs40H58wp+MvbUXippHCx6Cazpj3JYjfOZA/OjIXGR
PwaKGBYB74q9hM2UNy4mcOOsCSrybnWVsIIC9fL5m3zcDuS64OSaoHR0sn2JRNMECmd4E1RNlOqy
MZxSbi5FdQaM9NHIQ+v23w2d7GC9b40qECF2MPtyiGTGzDlt23MtnOxhs0EiQnO0ABNsIErac4Ct
jwb9zRuc3rjJYGuXuXj+GH233SevvximM/Pq2AmnYczbJk62LbdyOoFiFJYHXx3NStw+uZTY7yEU
jVtm1qsfn4/+h13m4FoBay9gyOOTtbKgdjFFqM0dpukpUGHqs+fPG/goLkNkCRwioLuQsjyZXvBl
sKou6Tggj0PKg/VUvpRTk6vkG+PnQooPOw81XRcgFqSOwpOdUmtw9OoAF0o3uqgh01el1gtdey+u
+59M5TcNHXv1zSYGs3KhaxcNQW8e8dG8FJ932ocvEgK9cgQRgMZ0skmiOtMvCQ+hzuzxnHgUxtQH
xr4ZiFRaemOVj5839+EkONIIwHuD7Hp02lwQNw5nCfI7qPfRh6g9M8k+nANvnn8yyZouBOYHotCH
FpUrK0OINCerpr8WzZl+O/7Qd6vnTUMnk80HO7CtArwIr0zK6a1tsZSXZzL35xo5Dt6bwYfQDnhr
ERoZzPAwTfIK0NTMcc5dmI6b1bt3icD9AtcHWdh38TEYC04Prf9Da+pVgzIr/2Ev3eooP1dCJFQG
rDDNX5YHxNGJC/q/Gz0ZqTKshwGOdcgsw13edLmhufBYHngy/3zKfdiJ4LIfBaP99+zAIUkmMh1n
+OhcBRJFwXWlzizS429914EJEiZAIQZIaJxMhtkf+Shsp4O6OiCFyeXQQ5Sou47j+89f5cPV86ad
k/mQhDUiJW66g7Cyp0ac6aiPnw7+H1SdsDRPYc82NUTFVOHpvXM5++beis2ZUPnDsThSDP/VxMmg
6ypanL4ccf//4pZ3wXgJRYPPu+hcCydDYU8GCoYCLTT0BiSISV3G5Ewa7uMm8BaQMPZQfD/Z+1VU
Vz63pu4wJd/s+lFP62p8+vwtPh6KP5s4fv5m4be64wQa0N1BO7umexHTmWTPRyseyD7fDo/qMign
/f58C/I/YUwRt4JitA1hRWiWJE+cRxP85PoBsmiB+k9ufW+bPOk1pJCtsYb5BUTy+stpbPJwEfkc
O7thrh8+772PBgjRLKBCWI/vmZ6UO+MURQuCswrQkv7Fk16KmufnjXw0RBDiAokHkiwfkCQ9CeYv
RxfGhN/YItzSGBbk/0EbR2PbODgSjE8jmpAq1bSkbw+QbVrWZ9F2H70COChHwjaKE+9oKGM3wWoc
1fpDkNwH6vovK+hihz/CzUFFOvo+nYYWUxdPk2JYJ7JNuzkF//uv987b559sJtYs2rql2A2DdhWz
FHChv/Z8WBaBQIVCawLaPAhVJ4sEUaQjy1CP+9KCdWv8jU9l8XkLp+fGaQsna8KrZx07Yh73jd7Y
4ipMHobLJlh/3ohzOsxoBZcthHYYBIimnIoSzlZiEk9X477XzrUr6MoQeu/AxadtXjp6F5f1oYWT
EaLqnWU9Bt5XwL3KVHVNduaHHDvs7TF5/CGQsEF5ATJl/jtNmRasYmeGue+e9MlNZycvIyMqbWCs
naqmXsPudTtDXq6r6Trq7W9e2ZRpsITn6D2nm9+vn4FSNrS78Huwhf+++cUy6QHhwc9wAJtOomQ9
SR/GakY/zEchdL9B2T8OujL1FmDyP++D4Hir+r0PwI880viBSwd5+53gnEda+L2pYb8Aq7wmk+p2
kWR7CHKbLKrI2gqtR0F5vIcGyY7UwfPgTa8+HX44s3qYKBBNVUKg0lp1KXFh4ESccVgNqM8WxOjb
Vjhu3jqaAam35ENlbeEnm8KUcsWjZeclyxWOsyySJG9VhTrFzNYqHI9/GVPfJBf9Aj/HSkSv8Hm4
DCanzlWV1FlMq9UignUFoOXUoPQke7qya3ubuDgqbHXXuVGZWVH7DSp9zZkuez99EYwgsgKENgSh
5JSdlyiyePHSDnv52NGdR/+JcPg/3+f/oq/88M++l//z3/j3dy7MUNFyPPnn/+yr7wOX/Of438ev
/fu//f6l/3l+ZUPFTv/Lb9/Ag//VcP4yvvz2j4KN1Whu1Otgbl+lasdfT8dPPP7P/98P//b66yn3
Rrz+44/vXLHx+DQK64Q//vXR9sc//gAj5s2sPD7/Xx9evXT43oUZqAEw9eX9l15f5PiPP2L779BQ
QiUZmwZyKGCo/fE3/Xr8JEz+DsEd3BCSGJ4+IchXf/yN8WEs//GH7+EjUH7ACUWp+J8fSa6OH3nJ
31G2hBoIVNSxn8K09o//9/K/jc+f4/U3hjATgtCjxLcRZ/22iI7LFiYV4LGhvRir+TR8MRYsz0Xo
lxs5gNKYRtWyFBVprTVRLkyGBG4sadj61tU8LmrTeIPeRuAmA3LbWxsNbteFHqb2Rytc67qlsoIQ
WXMH/dllyATcYYux7p3tCNiBl06hGvd13Qw/+3kBs6cZHJIHrPVfQa+UHVRkO2uFXJYPNKyBrPUs
IdObdZBRW3ez99jHRtgpF6Q6RDNULlMZVDXM/Ajzv1A/gZxfn1i7eorh+lJJv+nxQItcs85xIA0U
LGU62TCa43RjOzJeqba9inhpdMrHAKJc8BV+daqKrqUu2cp2O75152Te9nM0tFlY2nUB24rwpisj
L00qdymGLpJPZTXJbVDZ8Zc41D8nGCgARzu1YgNZSX/MG4/aLFfKht91xNqdDd0PwMh1/112XZgP
ETBe3lxem3KJssQ3bpXThW38cfxWDW6dUpiJ5JiAZT54oHFE3AMCNKxXiJwvbQ8aJnE7FWWFnFNN
w6fR+i7742UJ0p892PcwV0msvFY0TKHjMmZK02dpNcFVtewdf0OH8FXDczOD4f2tIeJZRPUXMZIo
s2CvkYadBPUUBjFUVQ4ETKIaxdmwWFhPUxZAfWGJhm86gZ4iUlB9EvWpqHn7tYKMX7oMsbWOy2of
CG8ogoVnDesuhhCWglHTm0cfTK0mga+kCxkWumzCzkMv6sK3zaYNGxQz42pXhtTfMUZ/aD3mU51U
WaNgX9f1z05dF6Vp1rKNrcu+HmlmGS3Ski8sa+NX3OuAnBtulCv5ZoyDFyWSDG5M0C+USZDaXedn
nkcSnMxm0+jyCxRVHssghO5vb2EapmUXb4jtFWFJnKyuO70FWAybNdaX2tiltAodmiidYTZl4PxR
u98FNHUAbiaJAQTYxhS4sUYg3RsNLLgr1TZJqhwMcJn6aqxy3g4q74wzFLULkkHqd6Zck6CL76Xd
VsUyuVEa+s3tAoeMlSMndFiv6+9taYdpoKG8YUMc8SIZXLWyAhLh1IEK4IUO1G0VgiZjm6PYICQM
VrU1CjdtuhJyWF6w14N/B46f+YKs4rye9bytEoDHDZcrEoT9FlW9EbAULLFFwpkYBjbd0xjcBqUh
62gY6zWF7tDd1ALEDjXjyORdXA0HgU8K0eh+6/mN56dWFzcYkWl4WMD8r3Eww6CFsczpnHY1hkLt
htpxfkZkotvaJpmyI7XhsaTXdmnPOR9hquaMlYSTYlPfCLsXO9fnSxZDduvFimqWW2K+mF0HwOGA
bRrZ3WoKyH8fJWZLZB/uE5vQVUDEpmXYQqJ5gNJ3C0x5PdoPKGqDQNT18iVAFatug6xtACRD6Jq7
nsoWlVwNthk3wRRtLELyPqFXjYE6Xl8zXsSNSNK5vW5Z91NaJU892i+Y/QF2GzAOwA18qM0MfAMs
/JbSbPFL571O+FM1golYxfV1W/dfqYfX6YZpJ3V15yh0JJ3cvAY4AljZXWniLVOsaNvLJSI3s66R
rZp34BoUHi0fTcsDwPk1uTLOnAFT/1zNYPTrEpaSXSseK2DXoDS5G0P2asHCsE7LKmz2ybwsGzge
rasWm3MywV4ssb+GYU8valXVIHVm/qQdLPdotDJnqPPRtvakq53LKWHuBcyyZT76cdE2fE0W5eUd
IAgQEmgw47t0nmi3BwKk4FaVG9cSYEbC3gXiGbmOIY5nLy3sZGK26dqAZUecp73M5ca2761RVhtH
2Qt2g2rnDcsXyBjBdmhs1LrvBpZKE3yxK/UUwsITZBSRgwUJnYSkxe5nl7kFKtqFxcIl7ZT82vTy
q7FGQICxt+RtQK/qGKA3D0zMzIPL/AYC0LdeZ8wGvir99RLRC940BUwJWQYN4/heVPKpqxtxGQXD
zWx/sfhxQwQZR6JgnNqx2c12hOLOVDhxvLfgW+wNFo6ZJLyuJxFkTeOyFHKNOSggZiVCVV/5kxp3
XY8llDTPbqsrrDmICYvJgKQqxmfjdgiWY+en1xrvebYc6LDxYBv2AcRu5PQlcQh0XpvgOe7KIraI
DSISs7+I8GKAKP81iB4GE7gUt4Gz1gnbheNPmczyEasDG2EVmqs5cnkOIitbN7XcRjKg60CCHmsn
BGdbfwWhkMNi6px1gjzwxHuIkqbeShHMuRs0EDibID5GbH2xyMakDtT5S20BQgp+gO/pFKmiKSe9
mnaNEnolRe9mklfBQzfMMAYdfaSpBmcdw/QJsixEFv5oVrDGguZcM37pbdK4Kc48fw2P6+0Uhkfl
y/E4eHt44TUZT7TJXLiQ+BldhirljdyASOlsqqYc1zBGyZqKJXlZkSYN7BrK4rRroKwfrWMhntrE
1Zesbm9xc6th7e5dhK4c1/Bt+NaI/lklGhx+QwFXFU06l82ygpzcFYsAbnC9a2NBV4Y2rVmNpFxD
MsrPeOD8HJt46/EjSwaF0SIKJx9txXkdKlDTSOfkpHFu+p53GXNgsNfX/YNw6o1DR5Uy2cMJQkTu
XTi47orPtMrKoVU5Hyb70sFum4W1A2gdc28pyIGXRM/Ax4wjKD5wWt0ssy0ee69f1mWpilCYdAS1
KiVltHE71GtATi/EBCyVkPXK036BS1BVhKrycxEuyXUT0px3esVEMu1Qpy4SW/I0sZplw51u7VpW
WLQ6WIEthUKsgg+MBko17B2dNhMswSQl63lgq4Zync7NInN/tJ8EEl254/ZrlwMabzxnNYc4mdxY
XPl+dU/U4gMNJvYWlHUyTlWfIY0Sg1tkUbhBjijGhwm28HnI5ELGDUPNYYS0DJDv401Vtk46CsZx
ire53wwxmEjtqvRJW3DnmsS0KVSN+CFKyLbFNTjzjvyvtk8Ag1mazJf23WDNl2HQRKDXOFcuBRbP
YajTCUoQZjX2Ey7UbcrmaE4Hx243GrC2giIe2dMQUZOKrqoKcLYq2cRkpttII1jQysSpiKZ7ICJF
1unueUK0v5XWFKTdVN62pVtEi/IvaACjoNSKRhjJltTeipIMGdJuSQ6/YOcJDklDNkMhDGtmA0hk
PnWtmzuDrl9rOxhXkByKNoEPpefQIJ9QVu43FXF+CyXyGwmIZuY3OiokIiwU9Gqcv9h8oyiNrTsE
pDobiJLpAkC2D1dKRsuf3FLODfSPcJJNbD+2/XZhDEQkaHMQIX+FPW0Gi0CzgtfasHLmeFoB2721
yu41XNRYqDLZuIt67kY3viABGQqocLgrL5nLFw1Ft5WaQmfFWj5A+U6E0wamszaFCNDyLF3wrINy
JuuKeuNFNdrm0loQsI0a02qJmfOQ9OF3j7hy3QejDfBgFSGCZFUGFsGMKWLR8c4eCLQdvISZ634a
vgZ9N4N62rTOM1DOURpU5GgL3IhD5cTzpg6XNQKw7ej0d9CIuaygJ1bAmrK/6yp/KoBqDn6ouuTZ
wAN2aTXJkk0UN/YG1fxCCgpzhlYuQDU6C0vH3n0F9RCYTpMMcheEfGcm56eMve/OwlXeC3oh2yYn
pH8OKk4OXLSiCLiM1l3i8U0b/PQ0Tg1w6g9xbJ5GasfZ0nf+JuD8sTveTUI4lKSNZGOKzp5WLaA2
pew2CZ2XPYLEdYSYOqohO0pNBXxUE14w+A0WEkU0iM3DaBO5qwmIpqtQM2w3nfdaDiGC9lFuZr8a
tnZs+eB9BCkYoFPilXsLMvfFGLX1Td2MfuaWmP+BuY0r716hu/fAuOKPeI7tl6RCfiNSPxwinEOr
AthYN+ZxqeW3Ia5vIeB45fSUYa47M3gAYDZD9huHlwDKJowYgg4fKRViKKOpbtz5AoI6eofabHlY
YrVcUzYthTPS8iKgibepwRPLRMT7fIiRooEA56rX/U+SoLrqsH23wDkqhlYAbQZEajjPqVp07g+l
OrbhAXlR8r0Gm/IL5BisrC2tCfQmzECbVwmyRIH6WaGSfk84dW6DiekfXiXaLElifeUK21XYDELk
YgbiXpbEU6JgoSKF6SuFyGsSX0qj+nVNXO97FUzDRetBogLq/H0+CbAF29HdLlUDa6A2WVFVp8oT
P0NhpUDQSoiKYQgat30sbataN1MCWYVJfPWdJVMWWfKAODjrhplBbUGQfEpUYKVtvWw9GsM0w1tS
B1eTvBMGBA9Rr4A1bTexcqfLphZbNdV1hlWnriabipWvQ5HTfs5Jjd0T2UJnE1Xy++gvdcoc0JgS
PE+FKrX6+gHAXJ2NnifAapMa1teTc9XyamsaLdfC6sJdQKlIXUIzN5EITZKpoFE/5sFQyr1I1N6F
DGus3QzpUlP0dPnKFgmdlMAK++uENMnOD3UhtOc/xbq+g6YlNK5V4+Hep52t7sy3rsQ6TFFY+dGQ
4S7o5xXkRXBY11FK8dWEugAKWI1/VdU3uBhsa7WxXJPxZhta7b5iYmvgQ/yiEzcogtJ5gun0xiun
K1xRlww5sNehS1Yz3AAgpX+8WCIRwBYHgMMop4ljCu1E9LKJSHjBOXVzXEH7XLHBA89ZFiVXZVb2
S3DhdyW07Gw2S1iEx6sAUJzWiGuQdVctevNOhEigdG64UbHPMg4zHhZ2F3aAKEYvwbwjpRVkg2WT
J9SWrHSCrojMor5zCu4FTTqNIwShTOxlDiyLdt4I0QcEzsm+VrhpNtzrQUI1NzLy9A/J6jCH6h7P
Z5E4dwkLERjo4x0B1Q9TrbTLh4IKZz6qkpK7JBGwpCdt1BbIXk2Xc++K+25U46VthnLIPKqrVdNF
5a0Lv42iWUq9wm2Sr3XSsG3cQsyy4QvJ1eTEBA5KWn2XJUjUg++ubdG8tFYfwJqA+li7IHpOKRmn
O4Hs7AV1wmEb2COCFK9duWXJC6qC9sKY5skLpsMoepO1yjj7zpmGuz4Sl5NXIujFGk6TwcGFA14q
cWFFOrkIpn43KQpJFjtYts3MxdoyfMqQT6tX9hz3KdVO9QgPJsxxzi1kae3ph18jpilEG6fR7D1T
D6dq36K/EQTg5uqU7hNIzQg3+xC1YdEmdjpX7Hkm8I9Gip3FMIjhjdpF4UBxIYdK4DJBvD2UFl8p
R5EMuCm666D7kVO/ddfW0sWPpjdP5YxArW1DvtGIxFCix+JOlPU8I1ENySr3npvxYnQbJJMHJGbM
AE0SQ/jeRe4+BS8aEuDI6LC5rnHlBygWl1RrZURYPUhsavHQuzhWWbtX9AdIOTiMKCi8XMVsa9fQ
hhERsiRO4z7YSvg55nWb0jiYU6QwzdZ2kr2WOAhKb3YzS7hg6gGu46djnawdAj/q2Pjskjv8iyyR
7zeg9uHWoew0AuZhvRhx6eK4cetkShnQj9hNkisegtsnq+7b3NrdiiGZW9gUgVQdNTtLJl5aKcXA
C6j2QlvfKWE3xJKvqm0g6EjvI1GXj0MSNLnTA+EehJ1OyVK5N/ZMDy1E7R/jKcRxr1t9zIJ1sA2A
IhefS+sHd6x6HcfBQxTNTsohjFpwO1rROr7wunC1GCeBCVFpcuNDeagFOCOpasQ6lN45kwvPp3lf
tWVZKOncIk4tU+EE9oUI48deIk85V7gWe/SS1ECPUuhrVkfPxCj80sv5tp7NFif/lRplMctwFUD5
Urj+BgrlcNcESR962Zm/NJso1PekHUCLj8K5XzmufRv1UPoPNDJgIaslDLnB+MbvxH3WQ4hGZ3qZ
9LR8If6M1OEo5npVtRX9Sktlcg0FADheO3QlPYmYbOwQWYRAVLXLrSOp9ULautwvML0o8Zddr+0o
L4n1CC/h4FVwnDsjiijBiG9AeJdlPYQ9V6T50c1si2ugk1NpcAObVmGtg2JQ7aOqpw0SMuzVL6FC
oAntoaPU0lXLIPY3Wuy+GugE2ac4OgafVVElCqeI641XczADGVd5zrqL5nvRIUfJ5DA94RX5FtKl
X5Djxa9jFHkGKIkCQsXZmkCMZuUOcfnKUKJhSEKAN4oDLIKF9bFH8h4Jg1S6SCiMy3SvBRJV9oDr
QKOiKedqho/lhNSmqNBHpWHXHsYbGSpzi/orEoOlnNYAXK8bNvxAJqYsnNZA1z8YpyLB1QY2O3Ck
WHQzPffYDlPsNvfB4KPsz27rSNy0kxGbxUT9jdtglBPjP3VmPlgEuZqpgjBUqYFrHmZb50r73a3q
Kve2gmg8bjPV2tfkKxd0rzB/09azbhUp3YtILuVNtIy7EWjA1KrNVi9syjSxssTwAVoac2pkZSHn
1bGidKbdMI1FgGX9YNEy+iZ0IJGkapHn85Bs9VVyGUIp7VozRO0LbFaEJb5B0CGDvNfa4SpaQQhh
X7nJTsMFCYoT1TPyxw/Mm39ii29S3LD6K86mHDzlVAsfUglRGOUBiq83zG0TKL6SHiINUY/TS1h9
ViGPUgzwwN5ACnDcWMgFV8kw4oZpNOi3/GKS9ZjPVHe4Sehxm3SCb7XedU21C0rwToAQMalKoErm
RAuiImz2KSVINjXksoy9Jo/AXw4sCR0Sp3+2IOBTdMG8RUhrZT6qAzu84XQFpkkeSGSr/y9157Ul
t5Gl61eZBxBm4M0tgPRlMsvQ3WCRVSS8CQRMAE8/X6pnuqlqkTzDu6MLaomkUEgkImLv3+3eTK6t
0OyHfMCUTqV9qIZ1IJau0ajQxfysJd3IOIT1mE5JeWr9Or2jUJTAy+VzNgMjZo45xQG25Cf8UE6o
ldpNWUIeytXf51PwaZ2rFL+Us0uEcycCbDmaWE9LaX7OvOFsLsu3gCpX5WuwaerkKGBowqwBxnCB
n781iXGRvXEagDQDJrZFzpBsRZ1aTET5Zo9eECcaz5V+XcaW1B8G27xv11nfLsFAIK1rVBuiUUHM
zSHUZZ+cbF1U956jVQwKsprX2ofFMJeHIU2JNJ2XOCgMKvZl6Jgh5WRlnOv2rTsn+m5JTbFZmWbF
4m38TSt6NMCdvXPKgQ1uxs4tZEuKSWLu01SPvKRd78uGx86hmm/bWY8G7+Pgtd1NI+YkKto5SiBQ
Kw/s3KUOfSQFrjunBKtsREIDU9fZiNk9P+l2dwW66GSK5op6mUmY1uNjZXp3CaWmagHJqaNGOJhq
P5Ztu+sSeWw8VXOeg9yV7Ez6ePHc+8xw040h9ZTBwEJcM9pUaKdE94m+PgVjsG5dYu42ovE2OXWx
qZHcZs7merQNCjFYDXercf146OXWtsZbGWgHetSrKnb52ljFV6t3fdT95YXzsjrUXbrr2j7OK0/s
/WmIZuudn5n6N3C1kraB6Tk0f/lXH2lwQhkU9sKwD33m6jjjjTGSExVDme/mSrtoTtrtrEIchtJY
QsJpqh1JOQdV3Beet7fG9gYLvRs7YOzDwLh5/LE0EEbe7LqsSGOyKeDCq+aeXTyFbdOzvelMyY0D
+Lc3mjTXdwFpK4BOH5rCTI8jIA6vobKeOzr4MLOKk9u6a1SJdVv4Ah5iGMQN7cWLW1mPaQ6hxmN9
nJi6QZFmNFlcMjQghDMmUA/ZUASZlm/6pYsTv++jLMtkPFPYZExrJuCGNMh6YDja0k1qI2C/N6Zh
DnsjyNnlZtW/G1VVgYvNtnjUl3F8gie96Qq0NUPufaW9fBDkBd6Ow5zXd44gNSckfab4nJvOoaV0
Ulc2c2nTmyZ1k4eFxOgNlaYED3JWNinVkFWYL/0uuVIFoq60hykVZ0/qL3a1VBtV1DVg/7SHKWjD
SdiPXdKfgCdXts9x5wQDG2rrOZ81W7/D3UVaz43f6LFd+9qBOQN0J30DATSVekCfpL502bJuEoVa
b22W3dDXD4Cz7AUjGC6DaSw7Ew+Gycyjrq7PQdXurRKsdLa8yB98fVN21j4on9EwxyBjD+yJWiQF
6dkyTZ8ak7WjClVFpTFNG9MfXnM/Gej1rPKd49o0rFOxndAT6AMTK7DoX2j7oqQ3FBRvCpugFWdE
2GPcadPjVNoitMZ0g5lsq6Z2r3VGEOnBRMaSiGl9zaityjlaC3LSnHR98Snbjmn1gn4i3bIPMgul
UjPkCUKcRZbaTtNq7W4ZHJLU8lvRqGBvz5AJttamxE5MZH4X4+Qfyp6EJTdZ7whV6Xetsvn9bCAE
IwmCsKKIChnZtK0dcZf48r2uA9wZBMxGmvSfxhb+cWFWSoimcLnk0i13GPHmUAa9c8xWFfWoSN7p
lkg3GQdaVFoTSo5zN/ZHRnpcBhhfosNzc8O8GqDBdfKjZfQM+v/6tkyCu84378sRXDubinilISKt
J7bliGHRCsowI7XLmDHx+53RhFOfyGg1gaiYawGSoFlaCHViPSYoc2I1EJ6VLix2r46AGLEg28Yt
3T3puK27d+lh2G8IZPLTxbixGutbLU0gC0WFUjVwIm5AwBpRBXHgr9nBMp2KEmgUcjvNY7ZrKRLt
MPdmc9v7pb0PemUcmoRCB/opWcKFoj6Njboqz7gvCYcThfkMAXtKS3PrkpYpveLMkbmX2Nh5SWp1
g3tyKYFLPCwteSBZ/oum7+hF+Lh2w/RzvftoOqP56KT1h6lbZ+wiKu/i2vYlc+n6Io2G1ED1Ekxz
KKbOLzbEuidhEdj+RSvy+4wgEJoGc4gLZZvnZO6WTz1TQj7LLtFPvla/A7HtYkpULco0Lz9ZeZbB
Pc1ZPK3ZQ2mrIlZu8tnU7DuD4mRuPvDNEuRBjeI02aaYJzwy6TV+anwuONpms9joHoFDY+3sqTRv
VnGlBMaj5jrwQAw/TySGZSjS+y6pHhapugcx6gAa6O/MQe3aEhCichAcrGGhFx9dziW9ms7Vqu6Z
nV2W0TgoES1z+jJan4kKhVbOyykNLVRAxvDi2HeKcmpyvK1Y1ovfgQ4UhXUkOGrdB4bMw0xMtz4u
ki4/5qW3zSx56zCVRY31pl68Ic5BuB7y1nz1DTHfaqoo4z9vuVxeg7UilE3GVU9/urY9O9I4n5Ok
ytjKp6hbu3DSspdubt+n7r5Zph0prJz+dK61YX5MApHFeIwO69K2lHzGHGwJx6J+SBr6PAMEMJgg
KHRtiEh1OQRlK3aNxTaWWiXsbBV8JIjnoRfdhikhd5VSn2rbBsdGScP0mmM+NJt5bR+KOfGPdjIG
ob1aR6fjecxLYp16C5KjxWqwQjX+CbUykR60MnDOtnCgm8ai3jS6o8We6epxoAu21uCavpX747ul
mYPYnQOb/06ad7OeD1HiaFmEjeqUO8OtGpu971Yvs2NduoGcuUI02olscrip0qezlz0/bFJLNLv5
Ea/bCCJDinBFPEzmezSvuDIijbHrEAzDxu9bGm7RereeUZsbXZe+EXpNDlhHlPNrU2Y9vvm031qI
FJ7WOauR1PRtcJCitYowQLl4yHthvbdNhZJicad0lxqmdjv9yUZUDll4Ue+R2BeOflF/LAz0KmrE
VJhmrXvX24g8drkheJFq7Z1d5d5lSbzmtpBAilsCM247ZVm8ta053DXOkN2ko6udg8mUH6vCc+77
VgWvyUQqT7iqubwBbNC3eMuhLBYxlsTOlS33JbL6APmYbBwvs04yT3wLviSxn+TktDtjUh7cr1du
vKVDtuNUKyTJ4u4W3SlfbXedIyvxQHGEKZtdS6ohbWmQzbsxn+a70arUTue12xpW7t5XXWN9SM0r
b6vP5Ps7pKDXXu+8KDyhyjKmF0DbMlqSbFtBD9V6txcKT0IrihueVnczNK31STcW/bxOw7gdsORs
2nyirKlSWiatjpLJTKO8LNfdQnRg6IjFebD80XityVDdGE1bhN2SEHbQyJ3vMgUWqae4SSr3PeM9
36EYMKFRk62dz2Ir7Mn+0tntwdNv9UDdLnYCn+EZxafCWagivLOj6sdGU++n69AJMvW8neoo+gO7
uxKs7kNC9N6m4J8yHKZK/9akc3rfFIIPOankJuin8m7R/Y1XoYeMoEE8sU2qkcJaf5adn86xVBp+
aZEXEaItGc3aJKOFkFFYkgzWQRg4dmuXTqSq1akwlhPBSGkEMxSc2xTbFQNefUvLNnk7X5eVhPNF
u/Vqm6KK6P3Rx5gIDTgI4gKu8lNu0s5Oaprp4+SwMcvCuvgLeAMJcqQmDsUeVeQEOqeREDvZ7gG4
3t8gdTAo/X3PeMraagqXninlIfsxbICZywI2zs+/ZkIO94s0jGE/dy0od9MXADf/KKudWFaZ/XFy
1IQqpIM7cOyXqSYTunbqvX+FWrJ1So+upzUx5Br9sM7QZULB58jrwXTrIZuPSNOY6V0u/nvRT+Om
cRhmZHmLdixLr74wq3MdIrvWmBOrWOGwAc0VM17CVVIxp8w/IqyOHicch75ZQnc0m5e07OrNqInp
5M1y3XZmXu2qxrJPRjflG18u+vt1dV45lj55VnAQ+ezcgD5wzAtLcz8veeqf+qppONAWVKxa4cJv
VvmNplLndpyEemyBo/l6Aw2kwTaeNSa3JTHg7HQzjV37WiyL3BMxWlv0A0QM1E1/SteR3YZwjva2
s7w6nJJkfC2GrHx03JGRgib5hLHNWBrCNpMUvJ5hUcnE0JHEe1KmO+/zsc/3wFVF7KXDQ1PN/cXA
tnMSLPyDMpb2MLAtnxpv7m+C3EZs5DhJubVkrW5LvdFeM4lWqy/H9Iue+0S2mt0Mp6cri+N3yMtw
mRP10GSmIBpxradNJVVyn9mNua21EmqiJBBRHyTHGHIRGq3q3sj55ofu1qR4Jkdh8t5NRnqtAr38
MJcANLWbdJe+EyhYXPQutieMx8Wos4Mz1AMUFf0N4Zhrd98AnOzHalnRhU2zRbxw+hndL5iF0aCW
K+fu4BR29R79nYjsoQ+4Z+dVankfOZ3obhlmRmS4ZmXPdjXOXuynGsOQxuweYZZ+rf2WFq7TS6dD
kw7zF4/8/icDmeVt2y4zMbm3iNb4vg1di1DmkjoU5NPHtO3bb3o3GMjtnKreW8Icby3EOwANejZ9
yCUhnJGrBUSnGxmQcjN+y5xlvGNqtU52ZqA2RY9gziGK8gHbzRQyYwiRiJqKy1Q5tJJEHBX7YjTo
99O5TC7mzFYkdZa2XjTGDetLxquve2G5gnktzI04EC7BNOs8rfjGpPL5BEH6URu85bYJPGRhYCRh
7/b5Qc/6dZsPVh+tqhm35EiPJ3/uNQrCLIuziVzTtJJFLDRPXTrS4d+RK1pfuFJ5orNzvzju3Ovw
RLldhFVfG8+oBApQx9p27jPfPWeefG8XQxVlqG3jys1wJ7Z+sM9Gw3/QQcv6naab5X22BtNtXSzr
p6EeoXzLtf4YTOTnp6UV3LklOgrPWIdYSmQ+vVvoW6vs67uubYmybfs0mnQX/M8bGF9EXxG2Vp1u
8qJNUMqV2dny8XQbQZft18T0ABHG+pIkmtrNaV1sC6OBQVhb786oZH6qnCHYzCIZNoW0IsXxEI3j
kt1Iw+e9UpMTFcovj0YFxxYGRDLei7ybP6WOAhVchJjCXg7BlylRyWOdmiS4pVMVt0Iw8CJ3nG9l
VU0XZS3JvSS3dN7AfJHSmrZBF/K2B3uw/2sx5PvVpeeW89hvuuq1Xqf8nQZBt8m0q5ow6Ms7LZPv
CibRMJSp8j4X1yFM14Zmk/QCAX9iEKdrGaIG8l5BSJ2qu1+stoxk3fN7WHe2s8ZeHxia+bQ6U66H
pCvYPYm3rmGiwkVpRU/b+bf52pI2bFpznFrT8K2xDXu76C27SQtGxxbILZAb2+3rJs/vx0m5cZPX
Mk7MCoDUQLhXIbq9p3nN8r0GCtWHSDO9h9Rg95K1OWyLAT/Cplko5fIWRHHK2qY7Tu7Afm1LHI68
NsPr4E/CCokeN06dDec5gYIfVs0d4yBFnqdSrY9gEtbQahzn6FbdQGZAnx6WYB1v7CkpUL6OzgRZ
N9gbbe70D0kXLBtYM6g3ebH6FCCfFlbj7YnTXF2E/2gw0PHeKYv1aXEd5k1lc5VFg2NfdXhNfVkq
JmgVU2OcCpiGzdChxrM1sPncqLRtm87yZExzdm6I142DhMJuIs8VPK0R+7LqO3KmlJOeagdoHjpZ
ixHDMRVgbOf3OeGAYTcH+pXcQ/GU682rVbj+ZVm8+kV1KMEjr7putTZAiqz118KZTQC72l92lLkk
DjfNt2UeGxHKohkmyqmgfTEnV4sd6NnYdi00Ks5UfZAEqZ8XZxRfaP5RyiAnTDvzoOcv7cysBQtN
1KLK4psxtHWMBXC5XYQrZNi6gbh4SAOv79RchgzcdO+K5CzzdAaPtbpHhj0gOYQd1p8LSGW+mkEL
nmD10NZ2TG5bZkQ0rps4esh5mX+tLVNSuxvO+pij2IzKpVavnYUowfAK/QvYb/YA9QMwvGIJSYdW
e5+PbLZVsmSIS6oJpamk1sTHcVfWKXSAufRf9dk0n9N6HrepqPybpR4pKtx2PTmoC/a6lDBobY+S
R4fUCeeGLQQaPAdQKdryovEJj+gyGG1XasPZ0Pz1IdV8dztaSr9KvSb2gb7uYlNLnTjF5bKplplK
qE7UZkax5kK8Dby4k7I5VrSeHqi4KGXFmqULJvlQBCMTKvjISOviNRdW1NtoxU9zSijXXHndmTSi
JeyHypBxY42gorwhZBUX5vhIvDYj0Fqma118DeJM9sv4rJmD+2znQ7mb1g5+1skGsAScY2u4NGqP
kl0e7a5vXkab0tNdhpqeUY67xlxLjgWBI6se3VctoQpOxLLT2szYVFwwTkclT9R3yPs1aaShqwEL
0SVkD3rpaITwA8hkXs7DCrA2N7XvfEC7lN7QjLQPBkHMQJ/FteBU9RpqvgouqV9ql7bP883sIc9j
MHr1oA/iky+R2i4rZZ2XatWGxR9EbdIqqJQhvylWw3ts7Su12ZM4GFWyc5FpoYGnlyqcrVXNxYdU
ukdjbvtb+hSipDrN/Th1XRFP5ZB/ReClbBRh6XBYlLc8Fr2hoSQeDBPmHQT0XDRonhAKaDdVlVQA
5ZYs9nk+tHfthJgldIK1RmzgpvkUSuAwKmZpfrSxFr5kCeNFrNxLv2iLAq4baKOyKk+2vo/IyGap
9UfbBNIE6p3TD5ZAEeUQ3XPrt35/yBOhs+Q8K9s7VWrJPaN/5kjR7oVkndMhuZl7L1qjiv2kKpFq
LbodrZmvI2ljLHCLjeR5XlX3iZm0zoMXZP3JlYiB69JZULMyECzEgtbxDgr/yeiAmbTcgC7gTzEK
BEF1XySVhDrvIVF8gOunCh5HQdAY3nQc57oxwc8GK5azqjfFYiPYEymZYFY+gGsiWIBkKZi/+zym
6UdvpWHeroGjPiKLBdZpC9rvlTkpHN5m7cdluxhMjCz7LGrdzLnhZQ/eOVKNZ1V3Bh+eXjPU2po+
xGfWFpKSwkeRnIz+ZjB7+zhNrnxO+OgnDDFjaItq+ACYXKLuGhEaW2g040Yo4Ff8Ko9WTgSb7yPS
VWOvAAu8fCfm+tE3h3vT0ZLTOOfWhmS79eSRdfu+W50kyoaWXzyAQsmM9HhOaTtpVktkbE33eSwY
9RsNi3/l8M1i3+uO3BgqL5ijiDqrBPd5qhw7i0aHbKnkOiJMaYlzb5DccWgQDZ+WnEsv2WJuxxU1
dibJXl69jN5wRcRaAytp6imlkD51hqaFtbTMZ0aH2BgoCDJLfZHcjF3QPuICr1/bCTdSWBN2fWs7
BlSvREG0sf3GvVJQNpqnNdU/WUiU7us+WZB4cGLgOHUuhWGPEUi+/qmQ83Rj2zWH4DLq937qpBHv
eH1vBSRWCszL760iHbYScc1N0NT5/UxtcYS+B3U2+0oLLTo2zg5Y9dTX8w0Agb9pSse7D2ZPxcVi
pk+Cwup914FgL5ab3EzkFm0ZkOO/EjHBBAw0x18xLE5higIncldiEpgtVG+DCs9RWKW1e8dII++T
21dLyCTkEnPMgm8PfUub7f3Cy57ztCYYtk/AhQmbNh8WR+IRNB3rACKcfNSDorqklq92HYNXPqxu
WTM5ySNFXVgtogZ7OBXa7O1lcxVb2Wu6AC1PejhqAIl6zo1rTDV/qZGrPjl+Nd5MndEfl9bqjnmz
UgVYnIaa0vDYeIYd4+NQSOWbLqL9G77OmSpOhCcWL/NUpRtV9oiAbMcJIgoWjI5UV1l5Taaj4R7R
5H2pe8vhb5gGvoAAxLDjTPtsVEH+2uflAwWg2svZGUJCUdsXROnyVI5FeUhyz5VI+1innLK+LsIh
ICTGF+20ywI2skD67RaIbjj6wEkR2ykMdYKhQGJ7uY6lmbYkRVqHGZfKJ0r57GuAqvEZv6vFqIGa
LCDdTzmgAgHTcPUkBQj66vQpLWb4+8HQgr3lKTtePH4i9nwfYnBWO5r09laZmG1Uz4id2BtdjDWu
19IOOQdtKXuT02odNjQi3qMhCjg8rGapNRufJXke7zrDHfZqNKwodfOMzK6W9l9JB5iyBJwRbYbi
rEsnHuhoq/NV6s2Cn5YSucOkyIB3VhE2vL27WS0z/UNyZKM34dHN5D5H/PhN8wUoyWDgjzW1GaOR
EDnvtqHWYYkwemevudPYe6ud/K2JFBo+Jmj2RpF25HTLmWI7cNVRsECpgrAWM4eUHgtgZTk6vZhe
ksBMntPMaRgWEMDYKc8Xr729elsnQ6Fmqp6HoS/Gw1opsBLzigf3qr//o53gVxcybHaDVRf3szdZ
c4SXZY0FaOqTNxYVMyEGtQc7fzUzw6ojj40MfMWkoEySrAkTPQ+YskGiw94kJ4xPiCwF/Z9IxJED
yLxYfsafOUZuP7tirD5Qv/iR0P0+/gPOOuhbPUv3YxL0+7qzhm/FivoGXTMbZd3aCOk6DamJMY8b
k+kYkYahdTMK1USgKtquyVJ5kMi0406aLdjW+rWH3scM3iDXnOsZOmdsXKpB37CgVe26ehrhQatN
CRuBS7CBIa4Hu4P4hfYxw4Rq6EZ3xmq/lJp908/XPros5yNe+WZfDFZOq51Cvvieyt+vXgd3yVsI
Y0VZdKGSuPWHfPySB6Xa1sxW2Cyalj3lA6LkTefBtCsLOWNhifGmFojtfURk8dSwQOSQ5o8MgP/g
VlSSQ1+ZR2IBsmOb9/JZrZnCsVHblxSr0LHp7Tb29EFti2LJLn9Yw0RPbnv5XpINGllCC7ad4/lb
i0QfLMlofAvjmfMJNn642hyGJEfE1Tsr3YYmhpc0TfK4MkrcElbH7F6iOXnDPM/sP7E7NIzkWtct
BmErHpfa7MI/bCf3MSpaAbaYsdtydhkXC8byxnQyH89/Mr1H9d89pwhl4j9yxDeq1Wd3V1D97Ios
QwwiaYz/GAgJYD57le0VkrxzkaA/1tyl3Bh2Me9yGpndiLPoH+EE/+Me/ost9p9+5N+zLd93X5vH
of/6dbj93P1/4V7GM/9f/2sQ/jf38t3Vbvwfp7b/+vmvnmf+r3/Yl7E//6fLeNAAGoUTjEGE/2tf
JrDl6kT2CZnXMZXjV/7evqwzfv46pIntmsAKLseZ/ad92ftPFy80g4cZ2Kt7/Pp/sS//1c6uMTCJ
fZ2I5TfZPTNTb7qrEu4h8ACyqBKNXeav+i8Cdn509TexN0wcg8FJhHZpCudjzSsZLmiZv3vO//PG
fW+8/tG1rykW34XRSGPEgQ0U8MDOco/QyY+l4zm/efFrlst3F7dACkRtTsmlqYpPHcnBoI641H7v
zq+f6PuLTxLAJeHO5UwhCCB8wqX2qxiSv6bN/OsLfRMjETirDcpRpQ/gHAxHmLX2c9UwDjmFLjn8
3v2/SSCZ+QnauvIjjGVUp3Yut16lJ7/IAvrR18oL//3D8Ts2eISlyWWtsFYltv2OgHHW3D+X5t+8
Mj96NuQRfH9txqQX65LnwcWbWmqtnoqU45Ps9Uz/xXvz1/y6fz79axDB9z9haJVaGxciPvW69baa
u27fO9IAfc4Hjrur3tkYv2i6V/4iTuUHj+vt8I3Kh40cwJQuxTjerUgTwVrs5R+7+l+yKP4fltjb
ADEnsJqmcVzvoqcu/veJ2WW984tMqT8fyb+iR/71qN6s35JsgdGT43SRwtiYAnhhbRladjCHd/76
3PY4gSnEy/tSFBscqegu99X4kiQHb9jyaxu8IDf6xQd9k9D+r5t5s95p1qW9QlxcxkSgxJy3a3rS
sEIXty6NqmN9AVMOFdjlZB4m/4NHq9+wZCtBLabf1AEWpX/8S0zO9e/UUITZ5MG7LEwb+3b1x//8
Ff5zUOjfPbY3mwflXVKrbJouEIwHy/qyAHu7PBFLnbARGjOeefyaWu8jrNlqYxcRnRB6lYr0JoCR
E79Iz/kzbujv7uPNPoPIu9B6c4Hgq6/WiADBsgj9etgZLk8I05dJPwKCe0ESBtRNOXvTkiXDEDoS
9qLETkI1IFFzD2W5xfITUjX9/Al5P1jlf8Z0fLe9ouco0Qd3+UXUE/at3jvMWI99YaNTQlQ3VHo0
9wQvZ133aGjVGFZyQirvFO/Iu7iRuviWd8FN3tUfAit/MBftdgzyD0qmz5okRwUHPj6Q40wt2WfL
yTe0W29EGqIyeRgS6xnO5UtZ6/EMkIBhVX1CrbLJKhEHWXYaNdjOJNn3foGQar1zB/VIXXBEgLUb
R++kZUwK1PTj9YnlRHqAOdzJadyttnEpNPkpb8Rt0zHpzDLFPkDZleXVJXfJSRIajpkKu3hVvZu1
eUts/qZ3GL5DQMbWrNTRybsjzuWdnMQJ9PLOMpqHquoY0lo2yLOSM6Dxb+6Cb/ZwY65T7IYM5DQn
DjhyfhTOC9RUY2XWt7psbBglS4YJJq6ff+c/2gXfbuwKuMphKPYZEnxr5j0wRb35rUu/HUBQzHgs
Ayrzsz3zQqyDiwmz+/h7135TfNltXfpuZ4mzwC8UZm5y5/v5w8+v/YNVoL8pvSZNYnTzHHEmGIf0
Bwb/ZZcCe8Q9CE7wf0uE++e2eS1pvz/ukNMtnp0u8rzMwWW0q2Ohl79ITvzBV/o2ps3rpRHg7Rao
i7UxXKv2YUThFv/ew3mziWqO8rXCSiWOTX+ONKcEM5ClviuRLv7me/Nmf1SOH3TCNfoz1t8zczbR
DLnNr/L9f/RwzL8+95FpXIRxrP0ZYMEJAyft93NfZr9XU7ydfAwlzWhxu5LnSlVXeDh03fTrzx/8
j278zUKtg2zJ9WzszwaqfVCo9Uz8d/eLM+nvL06a2V+fiudr1TDNbDtVYjB4jDsnadf7rbVqv51o
WVha014xoHOpgpe1Ap1oc/0XtdCPbvzNWq3MfinsNh/OtfR3TY+mW0IM/2Iz/tHF/22NLlKUPhc3
g2QLmLPid5FL/Dvfpx1cd5/vztrEUT1OU59dRvTZHpucExcJGU8/v/r1i/v3GoOAr79evZ5gRGaE
jmfwwZHMPRLBq/JRlMUJpurbbOfHZkAm6oDA/iLi+EcP682qla67rHp5fVhd+Y33KbIatJw//zQ/
uvabRRu0XlrOKF/OZt+x2wekCrTkCv784j+ox+zgzZmL8ZY4vA4LyDR4zeemdrSPq7fKsJoSf7MK
pW9LXjMycYR55zMgIAkFZsiodIwHSgZx30xOsl09yEm1utZdpSO8bDrCZjTXcEKEPfMNzOVrCVMF
VWq4v/kCvdkQkM94Smn6cO58/2uqsF6M06+mt/19M8YMv7++PslYJ32ATOlseqW2r53ewzPuvdOJ
KXCZzHszYpHZVJ0uDz//Dn7wBftvjvN1mOugAfQ7488MjV6HcR8I+/i9i7/ZI5i/lVzTljhqFzeJ
tN4bQumzN//86n9fLdj+m03CsDBV4RIezrgzc0R5Tn2y56GO5WgYv3WgMxLur9/GWDhwnG7ZM0Ov
pWNQrk3UC+qrn3+AHz376+9/vxEJqxty5cuzNywmjJR8dRcMlD+/+J8zSf9mI/LfbAtkwC11Dk16
DozAPuhDi6Nszl88Zt+FlujWTaEmvEx+Vt4uUB+wkJbYVBlEy89v4Eef7s3W0XoVu6zb9+e1lg9t
15/G5ldzl3506Tf7RqsVdt/Xw3BuPful0+1X+M7Xn9+1e729v3tsbxY3akRrTK6pZkWrxoMhFkar
WE1Av6rh6Umxs8YdHoW4LLz3bpbZ8SwMEZZsVkeNiETSlLBoBCtuL9zp46NXN9otsvRkO2MqoLtZ
NMKkkjoij4/jOCn73Wq6zDvt9GBXZc6TmJI6NtZZxMSomZtJg0/K/MxBgUTawmQM9X4ALY+RjVtb
nywvcmSEQHvrdIcM51I4EPRzpwWwJRCgMq7N1f9QwvbT+SGXtnAhPraLGj4k5bwcDeF0MUzAsll8
/WVcZBHps1fESym7cJ0N5qF7Lm4JN/jgTTXaE7xFhPtNRCyq6YvK8SGKOv/N08Z7syDkrFXLolpx
RkZRxsQBIOcY6l/sdD84mL036wGG3LencurOxC3VEaSud9U/fcW8CuZAmhA+4C7JiNT4b87Oazdu
ZVu7T0SAOdySndWSWlnyDSHbMnORLLKYnv4fvQ5+YJ2GtYSjq43t7d3uwEqz5jcGJ4+lTpMvNqaf
zFLexYQ+yNTuEt1tTkzl6Z4ABYmnoGr3kzl88S98Mhq8iynchGRZIJ2lo0fGR62iE6M25VdCw/Nk
+pfhcGmAK8yxjgfimCdK8YqeS0mPXOBpVA60eW8gUfzi1/nsQ1xM5tNSVI3uGR3q8fZWyfiHLurH
/x7Sn/0CF5P4lBW0r7VjeyJ5Yb350qruhb4A9nGLr8yVn737i7luXtpCeNncnAAYHsku/c4L/+V7
7/5irpPNbOZjwh5Jlpl51Ss6rGea3a4dDsffW0i9iylPWWbhQTx0T2amA8QCX8XdumyiZqbR978/
xSdfkHsxCpSmvFnOpntyuWCnsWJ+yoPxC+XWZ6998fwvnttmQ8NrayXwVZXL66b7XmXfdi92MAW9
jonL7dcpLyPpbNPvHYbt8+3Zv5d+r/C1Gfm6eyqHfl8F43tiBd/bs7gXj7s5TW4rO909eVlAg1mc
FGE+Au/43g95/hH+tWeRgbbEs08Qq00NkleENKPZSL9QZX/2S15M0dY4DWBrK/fkaHW+kmV/E89a
/cU7P/9kf5nJ/lnw//3Op7Y3FR19Jxrhmpsx5iIlCQg3qMAAdhPYBBM9oi///TV9MudcsskJkCDL
Gizn5E8t3YU5fd2+L7UbGjbF5r//ic++rItRqwVBQXe94ZzGJiOo1j5rZvDxrZd2LkZrktEm1ciZ
H7nVCpimHSw/hy6s7736xXj1XeInQGF543M8hIYvHobU+N4ycql5KFKygDRmypPIa2i9tGGnjf36
3+/bPH+zf3mCnItB69JDkebYuE5TfhS9t9X9gqDzxhSPcQrpqLmeMhT2xnaqPkzrZ2m96PZyZbnk
xGhX57+1h2wpwGt8Me/9c1/2t/dzMdLtdKrnIq88vBlj6E5T5ENAMWgLmgM6reMjFxW2uvXafF8M
N0LQyY4jQLX2FtRM3p4vMdr/o+nh/1dVbef8lP5rdI15Xi+uW9YnNgebunQssl25+mLofvKoOxfz
grD7rOEoWZ9i37kGBncYTe2rmfiTazT7UgiZgs8jIupXJx+WwC8QAupMcXinOJ9t6GmhBtoCRyLN
/DONh0fbaJ7hZvn307xYUeMAjgJdA8utAHYwuNxb1YORrazGHG8Hw07u6o6/1/W+t6vr5i3r6MKt
JvMHlw3XVtuW3/yGLnYJE5f/joqlOBER+mOaJDdRxC1fvPj5+f7bc3Yx0yxV7bZEnapTO5XXAKro
iOBgB96mejeT8Xsj176Yc0ZukAiCjuXJS6Z3RVzMHZ//e9x+8vTYF/MN3a5g0mhJO8VTsK6CnL6i
5qvv3fxkorcvNghZny4tdIHypLiz3KeA7R8aq86vTQ2kTAOZCZ5N1zRR4Ldy1SfadEMHeHkPuQjO
6diUm5G+8RUMPPdnmtXD0beEvkkySoc9J0F6IYxHx5zMTdyPH5O0ADCMBChWFXGLTZV970beti9m
tqSEuIpfhi+/h3hgpvhMvlksuzSi0T4trFImxYlRtIUA+ez05RcT8mc/7MWcg3aLk2vZF6fCFx9B
E7waX7kjP3vliwlHHyfD01WdnxLpJGu7cyUZqW77vefR/N9TpeNJ3/aWMTuRGanWRoIiGojkV4P1
HxfNX0brP3/+r5nYEprTLHSKnypvMwAIYVdDcexOqD1X7tU5FZNDKqjfrfPSntF2C4HLJp5GnpnS
XGEswMGcFSFZ6gfPvp1uHIgHSZAS3KKZ3nhgnBIMeCyIOPvNC40N7JHDwjIf4qFdd1Qn+Zd6/3Xk
T0HX/s8/ayRe9L0v72IuGnXNpKO8LE/Tov+Efxh15zbTb722dTEFcRtt5FZRFyc51NyVY3rJzO/9
5tbFHEQHaOJqhShOcZsca7O7bdT35k3rYgIiyJWDrK7O8yYlHx90czKVT9/7Qi6mhZIJJiVLWJ0c
dx/bp/ab67l1sXGpq1IYozsVJ4uWYzJsVbKngdfbfO9dX0wLRYxqggMnr1638MPVK3W5l++99MW8
IOq2KioJzVxfCjAhqgA2SXJg9b1Xv5gYUqf23WkwC3LA9Gh3dXFjx2bwzRe/2CE0tenCXlX5aS6T
F8NNiZ2c+SPfe+cXozJeRt8iHSROcyOKTUKDteXV3/s5L6VFha3T/8au9mTkQbceRlCMVQBx7Fvv
/LKXdKHqlLhGVgEWscH+i5+AdL+6CjTc8/D+y1xsXgzOOGmKQrkiO+mmtmUiPjLsHfeZudZp/b1e
StyW+w7JDHM0/f/rtH8ByLY2ZzOakwU0JUfsSrtLoMVZytpKCJdj99sqHnmFksKwVTpHk1dxiWJa
rtpR+w1xiewt40hMBfsMD2n9UnP6dJnbrQKGag9zbDkxgTfC2dVqP+ib81TdeWPY6PmWP1l4LLRR
37N+tFYKr/bHVNdeJPtr/kezsNkgQBjw559+/Fv3n4zYCG37lsPukcXAWvzfctrjflgx+2v8WD6B
6jZPz8tCrc6aAnvLv956PbCgNpz4IFlzn1f7gs+jpR/x3PD7/uoUNCT+HV7SoBZMtCkc8mv+mo9S
jPfhgLH1K0q41f98jYjxdGlte5v9C+w/Uk7VAPh4k8cfamg2fCGsZoPeHOLSxsSlA5WMCaO1h17f
BHHCf92c17iZiEA1lLe1AZdral/igE7L5sV09sWYHBXHGqM6B4/cF95DQn0lIaFvGq+yI4ErnDdy
k1exgL3QCsD1RCESYgX9tekePS6QUhhMLhVU1ZVRAu9uWswzYH93/goNpCEcypS+UdIlNrrp+zfg
d6E+zlfkuVZlSvtgsyoacgvYeNSrX7iw9ANowPqq/WZR4Z9D0r82D+nIdW8AT/HU5Qm6m9j5Qd7x
i6X7/ND/bTBczPoJcE0i4hwjvH58hLo8cgMFS96CuRtmMu1BapCE/96wvlgD/BoYwUBPyKlIkyN4
mic7cb9wl55f4m8f42INaIuWgJ7qipOrUntP9hK06YTj+Xtv/GINaNQUuODUOEdr9Ws1AtHoqy9q
sMb5Hf7tnV8sAS2X1o4zWtlJ8OynUxphGDgwwFLlkFjfnHc8XXEHYq0f0l26GDdG//zfn+qzn/5i
fSinXpRTHucn3yr/cOelneKgax4r1y/+WLifb3ySJF+sRZ99zMt+ZjnHttssbnby7aC9GtG23oku
hlVEzCVUSpuuhZ9nUULCkvgpCEjGpBHsG5QRkB8MtSdja3yxvHzywS9bnbFhlqUs8UHrxJuvyUOU
N5AKy9cMpTez5pygrSi77z07l63PZJ7BLM25gDY0vpNKf63m5P2/f8BPFrJ/Onv/NS+UvbVUkiaW
k5GAJawCL4FTQQjunIHa64UMdlpQzisQjvUX1a1PhplxMVuQ+pxjfyrKkynyIaLBhdvG8psXjf94
Pv/1cXzPMQFUzdhgx/pNELetdPPHf39Tn73vi+nBSmWn+bYqT2ctguEOP6h3fvEwffbSF3PDrLSi
z20zP/We/hx3Oewi56sy2GevfTE31Hkne534N1gw/QU+/6Zs+y82cOYn845xMfqN2K9VGdjZSXpm
dZhmnaS1g+avAzuxTnMzS0KNoPoEPqw1z1zgOw//KmQ0p8pXKfK5bV2nJuYDrVppczusgeSDkk6C
dkVRwdhJANyhPSTupuBDrEbTEAVc6zb+4gN8dqS+7KeV3YwYqwnSkwLXXjhkPZlJQALgAvDDSdyx
n5lpqOA/dDyGxcB9Alut0X1xgCfkzum8o1oIErGqd8vJLMBdH3IcfWUOTEHfcKju3WpdeBWmHkQF
9vq8dRj8ODrvtjLrR1Xcqw6pl82dfGfv+uG3rl4H9cW68MlPr5/H/L8Gg1t5euPkfDo2vtm8Nb4a
ZCYq+r+vOJcNvTKo5Uh1ND+VRpM+zFmjNhRPlyfbHf3dAKVijQVTrgujArkGNHkrNIgXZ7SPtTV8
nYAinFh2OLi5AijIZkSbRfVcmCn1Cq2zUZp0RrXKulHejDKj6F27bjh4OZFgleIDC8bhZqqdAmgN
rWFt4+AVGsya8LvbGxuQYMXV2IsukkllHnTZsBOBazJsUnoO+YVs7cmvg3u91FfOZNymPdYGa4Lq
CfzCCftlLsGlNDL00uaMUxVeHQoxQGjNMuuopYHFTn4m9K0q68ke7WUzmwIAcKllfzQ15u8+II+P
oR6aj7TJu9uFuDuMyKBYByC+N7RwQ2ZVhnrB7pesGSFeiI1SUFwGH5/lk36MaeLfuM1U7q1c81e1
BYTNcH7mqTWvY1L9ESAgSVA1nQ702XktcIQc+02QbIu2fc98OYCDGexr364+bMtMntMlfQsQ1rzg
o3Gu8BXG2xEC/cbRmyrSK4wnobDG4VboZb8d+0ntZle5q5IGlegs6jnYBDlX9FawUx1hdVZ19kzw
tbnJNRgZGgbuZ85EHtIDv3HfbeDHt3kv71iuo15L7d3c2sma1xahoaMIK2Zl8Be4lYYXO2KRqYt1
6XnJbVx02W2GP4JDeK8Ru85/jBP8tblgGpkrEJpDNZsrqRlDVEBjedByj3Ha2H9oHELVZSbilpel
00NqT6qkobpIJroEB1gkh2zI5v28ZDGp/NzVfoISMleWUPhTuqzfWUarhcliqU1WeeaqS9JhlxTC
2Oe2wa9DvhqYXT8ne12U3ta1qulNBzW5ClobTYmY9G0f0IOF6g0eGxqatQ5E/KT5Svw84+4J/9IQ
tCFImx9iN09C+rvZlXnz/FiKEuqyrqXU92GhwArAPd+FkrmV9jHgPaoP6ECCFQUXwiD7HkILHMsI
PuxyDFhD72RvJx+9G9cE4Evrp53YsuJcGKNCA6q5CTRY7aj49G0dm/5qDjRY7/4EcXDRrZfK6Szi
51rcv+el5e3F2CTrbi7nKE91nAGmGro/uu3whNZ6cfDJ270D1R4ie+Z0qc7whtnQiq1qgVIMbpID
M4DCQgWX6LPT4PMb1NTvFrgrewmO/j12YPc2owesoC6biRHR24fRA+YkBw68iiOV1SIGM18dADeB
me6lhAhbTe64azNvISoTBACVUnEQwWK9dXpmXRuLOtsD5yA7KAYmW88SnhNYk7u0a4J1wmqy1Ue/
a9d571XPxiCso6PZAInhR3JjhhEgDLzS+nAKv3Kj3NLVhgaT7koqyjUUTjPjJk2DIt4NxlnB0uhT
cbVYDtAIsjzGHoK2uPVbvQjWZmDSO+o41fMonHxbkah56rszuNWx2poseepPiAcq5N11m5GgWWoC
VEtqcjaDX748gKFyo6kdl9+ds5BYIYU9u6vemfR5AxKFEILvVwbNr77G8mPaNUgqt0kUfeBT/yvX
4CPxQo56VkFBUauQ458G6gwoSnUWoQympe78pXPXg2lWy7oMym6l7HaEZtwC0J6wQ+KdXIgOxqq5
ac1q2C59ba2dRpGusr2uWi2JKQ45vlzuLPg0IsX8KzsLtQhayLVEY3SsENxetZ2hrataUsSsfdww
C4hrjFFTsg7EqO50CoSrKXf1ddfT1VYMYxBlwkL4B9AI5I1Xf+R9v7x39MaFzrzEsKKzSLVtFNek
3hdxbPDf1Eh3aCoTPPAT+inN2+WdMleeBkBzdgOYAZkz2mE84KyCvaSnP/2hJck06s7JSgx3CZkq
7BXZArJ0TY/xzAENBeAPYLiJlEs5CgyYi3KoNNIlwtnD/rUDq9ikPbZK4AhyZedd794YXW2eeQ79
j37s1cuItuqY0Iq7az014eKK/eIBOlF8l/bZQNVEwmZ38NWslBmk0FpiUlmhLfQJNxR3NogWwAMG
JfCvzDXerdnpf85QyCJY9e1ND8yFrXpSHewJlYeVTlQQDIF/o2YcdU7bwOuw3Ft3zropLNya7c3M
vbyI4cKncsAaaQ72Wg8q8QQ4X+xSEv83DUzFP3nqEtObplu/i9m3ZJ11y6ey4DVM40ccz/PdQJNz
1KMa/Fnltr9Z5kF7sQF47EfVWG8KJyxPF+xBcJrMbQD3wyTXfxhZ/kuvvNs0x9Wbd4Z1V9b2Etrz
gIXDUCPWk/hhNFkAKhuQqN8J9A+Bk6/wXDc8eZPCuuy8L/ZshyZsm8g3pxItCXcYfqotmBDgt9Am
19921diF3cK2chgsmIcWnsLMgP5eWibIGaITYZOm6E4s9nZtoYHBKWnRBEzuRMpDDcquNZwr/jyx
3huRQ6WoImyyVYR8rbljP/NLF1ibcucM0a0C7ZrkvNxXdMeuysbx2bRO9LqYm6At93Mqs20lz58o
6ZONTA2smQlSMF33Bf7M3ruR4BQ2QdHo96NbGmsu7op1YccWXb16YW0z6Gz8+xLSngDL/Yjk0bI2
dWeU7LOUBszT8sx0hatT38eLLmjknOVGKXeMMPe4m9ny3+SgftWI30DjmvG6hDu6ddm7r60q01Yl
lFwe/qk6gLZnRDBG47VpTv3GKxSA/bi2+3VtOsFmEMkHAkLgjV5W2gDNxJBFWQWBluRkJh/d2Qd0
zklglRp4SMEHFtsuqOctkxE1PKSNWynwbebnbGYGhe9gGQNI8mYkNdrIJNgPZWsd6V27tzNUTnbm
tOFiayi1CTDT6dB+nHe2NwR1VQijH/Ao/o3EwQzISaI2E+iPqcSXqKPSy5zG2WoWVNNGpKBioaGs
K5XDHGElOVS1CREcoP9VqQWv6ZK7e5HZ2rFqxqdEH8D/0+27H1rDenMD5Au5XfyRMwbhoq+fvQYn
s81GjtJpQX+IXBztyYa5+E4FVI9k44iNYDuHLAa+kyMDELvzJnV89dbxBqPONsRNpjnGzq/b+MlV
sFYXls/VOd+JAvGByWRc9do0PLWLnv7ywRpjP5uWvdkm7QZUZbdixNYhKJiJwdEF2dYqu2ArYPxF
hOw1uOiTZR7FONSbVniAg6yBpHAgewRuxgMILDaKAdnYpvPcIzKl5KrJ3YL6o7AOOXsTtIhS+KCL
5PQRIK/0orGbsSPHAmhAqNkwUQwmiLCxy9FjRxNwhtL8OVKjU960CHuObjux+02MQSECnPzHWkrQ
uImZWb/wZxgbd5DJFeS5W/aM5mM+DM94Y+JopO0foluir1A/Vfd5UbPToF8E4rsV3MpYqg8dO+Yh
CbI/btDoa6vJTLzUIAdDou14uBLT2KXQYOnsz73rsgb/ioyEyjsYqvkYtxwpIlGm7XnNbsNaDXPI
XBnzxQAY1sdW16BFe+KtECiHIhfyO6LvrGAuBF+b5gGq+ay7mdvEuwKnnv2AEphvCTm74VJV5crL
0nk3+dUfavicb1SXXhXMu1eKhMlm6sGbx7H4KB2vh2SGvo8vLL2ZLYwPscGOrzEHSdepMW9k7iz4
yqyAAEQhQxtv4c6wLKZFO7W5tR0x0yq1wJFbZihafj5Fs5YF2bpAb8SEHZhyE0jd7qPURk3DhTfU
p7R5rfTYP8KFZXfIJoZobvGrbgcAx3ONswMHLE+UDjQ4HOyFZLnQ2V3IwLwa06QKcx+fWHLO9tbe
PK21rPiwIb/cWZac14oC7WbCy9JjGdSqR+BjFRGIiso67/u3aqoBbl2CrdvMvc0kG3cLKaLat6UX
sN9VYgOplDb3fmzeWhfgd5MhlLW8Ba0d1XEYXRmwoqLtVtowqi0Klu44Ap/ZwewX12oy6p3sBzC6
8Yxoi574KHexf6vBsp8kRtqj00sIb7QChEHPI5UQqMA2yfQGS7DkMIAerK5ZbnJtRsQ01IjCAZmz
zsd+xK2Dt3etRjz7aKjYN7j6UectgLrJXNrP2RG7M3i6SZTyxkiTnhMsd2etDU3bnup0BdYHKZ2n
iod85h1QOff2RGjSjN9OC2ASg68L8be+VV1vW2u/Tvzntvf6PJxm8N4+gr1rGY/LbcnmIyobz/6z
UFdYYDKBIOYcG3ePw4zRwNcn93eCrxggqyejwoX8508e8NsknTaZ477WavSjQYc/YQfaH9vS9Q1A
GAuWVAz/i1QYkDpS049BwqoHYb26SmzlXs21bqyaOoBIVkL05+MtG/C450ui3j3owqCtpRHmzxry
mxREviQnBo43uXE7Loh2QscW0BOz7owcfXcKZ6jBRZfpGkbV7zFOs3WF9DosTUPtuo4Vu29ASOqq
0284CS+0wROpLGTrbOaCGcpX3Xw7KGa3uYFrO+bJfM9RKrifTQ3RTJ5Oa6WN2Uro/ECkHkDOAgfl
FmpBpBF7JDBsv74W5zOJY6pgjZhT32u6764tiNCH2veWEHOk81D6HOmZhTjkzdogIp+n777p6nQd
E3Cg42fwGAmu9SCsFvIbR074WbImsWZWWuTTlLfpDYC4A9LCCC9n+5xPE30bTORIqrM/STL30dBj
q05H31iRUio3RmCKbS7UsK0H11iPOclgYU6ojYepuRlMmcGE75o/aR1nrxiSkysWSu+pbvtirznm
+bje2tBWEaAtSRxDnJWcHhdV7yGEzTd1UOJULhd7a6EKvIl51e2kDwijC69dGT5tkPGZX9YovGdE
jcY77mj58utU23WDufyeW8tdQV3k8rYJllM2c/0ziOoXWCztzi0Hbd3I2n3ylyreNWy/r1qqv6G/
cJiYKmiS/rSw67D8bGPnZKQIyzqPVQMMeCnt+G6QQq4Gh/xDxfaEXX6ZZnjUDOsepxCQfvqb9km7
SOKAzvBEpplTBSeN/WAPcu224+tou8TqgBpyi+j5XFR63a5ngcLtlamrmCuFMJs9D6EuN6yqFf51
pytx7CdsFL0bzGgPq2TYzQYtB6KyO54LIbYG2ljkm0P2alZ8TcJzEM4Ung3bQP2IM7CJLAPVG47Q
biMwAsnBvjWHOdhOcwqIs8/ym444XujVo3lC037CRaa7wLEn+6DXqepgQ+p4byZPSzd96z+7tWeA
d8xefeCRpp73CH+WD05gr2UavxVdWf2B1J1FUnmrzJv0lZoUUjgXrB0ylemHHqOd94mBrwuwh5EF
ShMNLBo/bqMxSlHI2XRZU6zrdBoIBQ3ZcXY0YkgaQzlx+3bNYH+fzbQIqVk4jKngI4YbRqkMQaPR
c45VVpcdKHTdFXThnSF9Yo3cBJ0WdNkpLNkVrVUKyqJUpfMoTWkeasFsZYtxN0+tujeWSduU2U9I
vwtzHrbPwp5PHI+8HQfvIfLOeCJV1i95mtza1cCTLLuR05k7vfSd7v1Gq2wyKlTj3xfcPF+ZuWbe
p3ZGvtJS1TPCFPsU9xKpJQTVcADiuEYHT5d7gX2TwomBC44Dcq2D0+z04LVTy42V2lexzT0+7NQa
a7SJBql256s4LbLVCKblqaLccK2zNf2dKxROCCjy3dDPQdjjyy3q/InvDOaa3fwue6OlnBSo9Vhh
gZ7r/nnu/Qc2ZCdYAhybDfM9C8rHvhL5nmZeL0K1IrCrOgg1lpilZhqpQszWDWeVPmSwXGNLjeIx
F5gLl3IPSrzGT6J7+bXKtO6okemh3iCAGZb+/AN123mTIY2oR6SEr02u2tpB3RIcA5XbYSE0D+lN
rPj/QI5c1IynwIU8D4mbYneg0mcjSCHJ+8e+NK1137uvruM82bYzPVs8rrvMqOXRrVL3kVJ/BlI6
7bduD95XVrHPz+msYqW2dedXv1WiUCBLbwSFaun1IXVLEOOi13d2bbkRhwH0rrMLH3gUtJ+ETkVL
9thYd2fhki58f22JDCA8gJSDZnUQBzjPr+oqw1AJ93Glp4G9q1AFIEmqnA08U3zAbZWuS/ZBK1fT
PNia9hwZ7VS9tGngHpTJfa9KsVDkIr9ZzG4OPWB7e9pIDnpztql1KeuoMW7AtM5HWJnaHRT9/MnK
+db5pYMr38RQqIKeXYBm3nq+wUnRcRhePuDaTnCCZDfwy+kBY2e13UVnyTnzFm5fFs/rdrGvVFwf
PSMz0GW0NFeIQSJ1gk0YW/M7KMo0qho2KY6HBLyeqnKr2cXADmD55Z6rUHT7PXhSBRHuGy/0fCjV
3Ctl4DbkL0O2r1p6bkvUs5thotWP646FKqlxN5XVlWnF8AkS63mpPLAtTYDNxTu2I2Ehs1NHKSWm
Gh6TEP71satB+GOGxgA1GL8slrZ2agCdV5hI9EHjbKB+DFRTLPagxhTf2U7AoX2p5p1eyewFgYd2
NvOktw0Hiv041+YVUDkn6j3fjdwgONPa04O3mAe3407XNLYtykWDqqdntE9pa/on5C01U4vuHxD1
wIs0OedNaHO5ZRhYln19VbiuwpkY7LO0ntYpkpPQK84eBQd8Ow2m+S9DoTtq9CeeCJZALcuQCfVe
aJj6buyhZMGsYa+3c4fyuOjJe2chdCzrGyxdeVhpEwDhu25xATRO2yzNWq4nRro9HC1Z+Y4rN7Zt
7loTZ4qnBeHSivO+75X2YKDCIlgNMzP9XN0PS3zwfQ1jbArUv2WbeVcWy7q1gqueBa7v/c1Mb3Ai
lgG6q0AeVcnbHAKj1AToyEo9cXl6gq1zZcTTXdfx6wsboZNROHZUlcu4G4bxlNAKBUo5U6vZycSp
KIJ6M07L8OAnLhXxbHlNhNlsMu1dNvn7YlHXt6EdRC4wXd4UvFVu9LKN70k8DtVyqOdh2KWAq8Ms
51FJ2aYhcQvK5lmp/LHkzkv23lNpi1XbgfSfNPHmFe1H0pV0UrNYxKI0zqnMY8ZCj/XLuNZEcs8V
S7RUy50p9WpvmpgHepPLtKWFaO9X6fOkqT/5YO0sl+7XJpg4AMl7ygXFNndHf+UvIg2TaThypjuW
o94j1DN2E32wUVHEaeR1QXGdTrp246W8fWNc1nauX7V0MjP1VAUS2DR4WHo9pY+I7wziMoVQuB1L
b5dR2zpr0EYPjppFpLIYbFRQrQJJJWlMm11WJHTHmhWy20KUoShV/9LihlnbaQzdoEuPRavvoMO/
kqrS16PBNok9ngKI2QXRUMZUn+bpumlo3jWmn9Lud2wkNWjpFYKa/Jcrg+Gw9KmiDiZ3/iS2osne
8jY7cj6/cmbW/rhPm8fYsK5a77fjmC+1Lg+WnqzkdMvWYFVkFEPcoMiu8rynK5jSPOeaUR9xjogu
exGu+NWhsGSrW2yklb2Oce9d2ZM/HPyemp+ZtNZ1Zdb31HKdkJb1x4IKeyjH5dD1sqdDlRi0Zoxa
ZHrjW2Yyu7RWf100XIc6/cme60NXJ2/UPmtUc++BqCmAga+mbb4NobIe9ZYjtcwMY59K8yzYRM8n
k9WQEW4ZlHkLIBSgr0TRydyU71tFViNYXqpARxAwNtuZxhYB1ypS3KVFnt20PGemfViQwSJ/BmqC
0uUE4r0JJ/8H0/11bH2MHTJs2qrZ7amlv5488NB2OX0kdqAwWjJFzLb2p7C0nWG67Z6Myp4jj9jT
6ZVz1aLKn2Ncl9phMGbf2RKPySlkL4knV/SFldxoIx9nI2+pkGP6U6MFM+uKbyVMmd4U0MvmyR+d
ieNd42qKW07rLjWHJ+TT/NCQmblE8Di+GY3NZkUb6OxpAgq0A/qDggC71qqbWXJEr1p2EBz3i0fq
+x9aqTU7jVRpC+J+VRYNWm2Ov+gEwyIjppnqurO2BveN0ri7MhvjT1cG9y7tg4YADpekZR9R1GzX
VlxX2zb+mUFAnjVVr7RJdpQfi5fZyPzILis0MUf6x/VIx09ZdIxZ/FRJ6CHdwqMWDmXzodj/6SaM
My82Wnaygh65WefmR7c3Gi3r2Gaw1jnuVYlpvU44XKFSK4noVFcDX9EwY2nTM/DUOgIm/irpXuyd
pf5wXs7MdrpSuhS3kzvdE5VZp1a/9Wz14gWZFwqvD35D+tzqLgtezEGIO/FfSWWAZR/nj7zoQh2f
xi/dx3UiOwJrMyg0rTz5MrnXW47cjSU8LiUxa7nxZvDrfD3H+Q5cMV7lSqTXTmbm28Dsn8dOetHs
imvuOJGvT1yTWANgk5gNNdWZn3VJM5xibV3OdqkEJW1m5G+UuqiNuWkBGY+LNqXaVaehf6ixu7tu
OjP3VA/aVDzqjsX3091YDg0ScfOj5/mMurZ/9BEYrFOhFtKmy4/WCH6i8vlhBt1P7hiXteabTWSI
SaxYYFzcdvWDWsxjrv82bOlRJnXynU1X9VGNRRkuSY9vSQT208RmfW116cGAjrcSPpcauWa190Dj
nVXT17sq6zk6pagBhUldPEaAEGpGW/7OJulETam/NIPWr7ScokM7V1XkLDSntRYLlGeK5l6lHJwS
+N+cJWf5winwPoYitYUuTIunNxXMSrO982NNRpk3NJFuG8XOVcOzU2vdjf7/qDuz3rqNrU3/lYNz
z4BFFqeL813sedLWbFm+IWRZ5jwPRfLX90M5X2Ip7qjzAQ10A0kAx5Y3yV2sWutd7+BH/npyBVRU
KyeAcEiG21RWySdSPAGGZdjcug5QXBgG6oLJn73WBte+dbreuS6L7rEK5Uj94RIRQIEwXQ1F61/Q
2sjbTIv0O04C88YJSAr2iDMibXXA8afGZNvoKFHs0PmsT321dbIm51mzl/u6Mm+qMlfr11IVd3Py
zVH6dKeSI/BEeC9swmYs7syxkGvLim8Kl1BGDUPaBV1JvppE510re3KPRpWzk+BEtYhk9ISUNd9m
FMmY2iusDARjLBgIxpbJAgnPFZm/U5Xdkd7asnOb/XVaW2S1D3my8Dr8+sIC8JuYYK3Vmoue0uBo
l05EDBD5kIXmJ6tEdEQfETi/m1SxmQSrdwxjbW3XZvCZHZtgy675Qja5RVoE2TfIwzSMxq2CREQ7
qI4iKeVeGwxjTVTSuMSI4ZhmRrPEYts7p4FngAT6HaITpHN3oZD5yTCmCH8SXCmdZLwm3QcWQKIj
uDNFjEujFXNQ+njmpbF5CTFhuA4rbWbf6N/Nlu8ryS3zTpp5urK0lsFj3U2rIdMeqoHZgGrTmm6C
Ib3y/FvHlsB2PRtnueT1MCtewXhcgS9o97hmACwNaJxZQCRhO41F5LTRVTvRgxmALtrWKnLd6TiE
PMR+tOp94JOpsYQmExgrksHmkCkZ3eVJMx4KSytXqbLUlXJmyEEqh+TnNKeQ0qJPqsMZcxobj0wu
dQe6gC03Y3TJfu53O/KavPMwucHJaElX8YcUPoFS9baPKhJEia0mKMHCJ6s0I/9iaId4bw+R+VRF
clpN+MKfIoKea5JomWQRkcChYIXhto1oRRJmbFumvibfWZnJYyT9CBjWdxeVsrNvfiOxBuozQYEI
j8SAIT7p/lcyrZK97VnGvq2aaa+MTp6wkyY9J7Tj7FnxWl3yh0u5DCt9+mT3Le5NaUvwmd3oN07R
pl9kYpgHstfpTkO/fJCuMr8yJLPhwBA/HDPJW0Lv4qwAMZWraBrDC5DPYDkEgXHO3dpbWKaegSDb
gKkRCtiTkQ/EcHWkvpaRg3wuaZp93aXAeWPvbplCmw91pourni9lb7R5e6ypbu4SKvkbr4rrb0Fv
jOQJ4j6+0jO9nYdt8PEFFJeohTojVKWtJq0LrwZAs+9SC7OtmIBbidArVL8kNB7gO/W9fFXESYpd
TKWB5LdEBUfEN11AryYhrIOWsBDEFh+mPonPxEFO38wpb3lHatw8+7J7qvWK/qLIvV0y6uyMhH5s
8WaXL6x6ciECcivgL7o3U982S5fkVRz/8YcawaMt6zEg7vqirt18k/QTLb4osNtdMKGVyLSKdgi3
oxNyDSq0mxVBePVJmUN41eaBODlNoK2yyCnWMbGtxNsysgMMdbcV9wk3x3Tgv1WD+9RJO9uJBuA6
6rrZboBMbg2A2jC+2PZAFpWbF+OLn8INZVrIsDTIg6dec9Re103nzqnSuMFiRqqVYTQD8xo2XgbS
YHygAbZOEJb0gAELt/oes3JFnDfn2OHLhBYn3SeLWes1Q9H8yYhs9b3wencRxz4Am+FaV23tsNFX
Q/B9sGVyE7WZs3I6k7Gf76sD2aPOkrgIJjnCjDeZpMwNOO5PqWxQ4IzqmNpmvU9tCXViSOzqYSo4
fLz0axg4QTMjN+lOMyq1VFWNPasn/V1C/KmC5U7Q91iAKmnoBgrlonR3wzNzsU9JyclJwhurRPdv
Uy8u76d6JL0wANUo1lmT2c8yUEBLGn97oIb04BnswzGx2htDJOJEgKu+JLGvhXoGjccH7X7SNS84
l07PmCkhm5Cxr3PZmRKLk6ompa+uajI2p4g9MZysF2IPeuRt4CxxTDyo5xIYS7BOdkHmaJssSqYm
VwW0vA3RQ+Ft05RQBCINsgAJHyB0OVv9TNzeNMQtbcyey9G6oNiX6FVXoWsZay2paNWdwjzmrh8+
xQlDSD1MH4Ii1xY5O4G2xBTMilaVyKsvTmAXD4pnsnasgdMBfTHGalCAxh5azSLS8mRbhc2TSgjl
a2T9JXKdYYt2urlKKtUQoO0ZOwPnynMqbfOTk7TNTkZjxhTOBJoaSir9xhrpb2qx0QtC+Jw+helh
pWqZTSVsNZKZuBSK2aoYvxjWOGfWKn/DFMeldXadtROTdZDHIoGNz7x4IuNh47ka82LltRfNlNgM
TJgNBT4WzEKZ7aJicPONxPgeKJqMqQ7izyJK0bRMRJ1sTX8A6NKD5CJwLHKhW9MMtoYpWZRRbq3s
hqyiyOVN4HxOH0Ozri+LwX22W70+GSpgU2jmqHnCMO/Z8/t1aIN5tnc6JlC3ciyBCurC3Psd2Q4y
dJLjCEZ2yg2m5m3ea2R61N+zzM4womqzk1JxRXkb48mpVHur4GcyV7fUJ2vwYwacOvMNLMIRJCcA
NWZeNBeTkYwr4RN6ip9RsrFTbPgMnKkuLVk/svydPQlhw4qOLdsNWaM/Jq7fH8ZQMU524C6RbqHf
x7UGkzMpbyjHSnKyyV8P/FC7VFZDJq7jOisYaoLGL00YM0KGjfw2WmBoSV8dNNx+DKWTXJMvXaAm
CEG2yWtR52snLIp169b0a2XpnSH9x5vWoZrWmG4vfTv9Frqlu+09QKsw1AnYJNVox2HcHG2OoYJJ
mzKOfaFIoyWL/CYyRpJOi8Hfmpr/2fdbYzuEhFENYWc8+VXNL6t2PCVOb+1DZNpbAt3DfUJa3rYs
+uAmGcAFFr2ytHNU9Wope7N/bkmmLLg3eeuRwYrfcD/Brwmjcuv4E2P8un8m9A0SMd3+FQkjY8lk
2RUnK3Di5WgxkapMIQ8Ssg8p601XPyWFP/AVdvQRZAQ/J53IjwRu2Vf4dELMT7TPZLinp7ZiLGlI
I1tXPoCT5vQtSTum2oL6jecp1rpVkOX5sp3a6bMZhM4qzBxzacqxuSWavL6rVFZvVG3KPZacRJVx
NjxGKt/AeCP2vuiBTsKljGBZaHp3A5AODN6YckFIXXXpDyJZR4ZtBAsG2vzdRVEv2yxkOxQGOdTM
IZnXrWUf9ZsyrGACZ3sG4SvljiFZSU1+ILqcp6X0/q5Px2qt9WN0F02QxpzA6J5dMCpAt6k+VGNp
rZ3R55dBxASCGqJYWIP8xI82B4szl+BX4zmERcnzbPut7Ufp04Qv3r2SSbthY/BPddeHxxz6J4YT
pre2J2QPo0jaJwGv4osmG9fmzWn8VdbrnzruasvTlTc+Ea63nu1W4aKsu2hdFVO18geCgwetWo/E
2RxFj9WY0RrjLULJEQ85aa6cMc2va1FChUpKOPFG5caXgedaO+zQqL1r0R0gLgw30xxyHA9ju+qN
yrtoGEo90CrTYYakwjxrA7HgS7+kDypjB2i7M9pTLPrxkg763jGzcYuZKunkIuiqUyDUfTnR1xrV
VC17033qI8s41vhhz4HJi5HBY8IoElYkasMbPHS+WHHx7PpBDBQQga9i1gBsYZfqu25MjH4S8lbZ
VPN2Ra9K+HBIj4Fbn/7VcHxzmxVWvJelVyJtY2ToL4wgMEncbYyhxgae/00KqrYbrSDZuabtEEma
f9HUCAd0wqNuZ3sRiazRCC/KRenolATo1XmZM3+1CJ2xoyvhF0y4nKi+HptpuIscTOpKpnVI7piY
h1mitkmsfUkHN17CxLJ2VsnoJJm9I7e4JgbH1CUUmaGouTIDNgdMR/vqDH/5ftQIOq9lme5zfDOX
PfGTZNRbjxbUlWOU9eZny4WOEod9uPEG/5OdDl8jzPtWSZbJNYQIxIAFS6r2Tf+mSNydbp0VSdOh
HRGsZ2fRuXLr/MaqbQ5KMpEgr4gp0tANhhMe9bDeA2YXCzvVLqe0JBJdml9LNuQlp/v3mPjI1toG
1bVuNu3ZIEn1bKNOnDo7WPuEa63dIPQu9HT8SrR2vhJlD9jbxC5nV5dz2oLbpZlDi0MwpfvsVTix
EWIOmyqcCK8cTb3ZDFGFLx84xbq1IIE2Hmw8lFaf+6Ygo8/oMN3RfUdbQfq1b8m4ry+JzgyvKhgQ
j3FUTN+NscjvDB0ihtN24gZiR8JG1OXg7ZpDjGMfP1hag+wT3h9xl5AcV5DuYWlqxs7vtPKgeXSA
5HUb6XWbDnCJwGwrxn6+U331DPSx0HXKdQkJaycYwcLTjjDLJooJenAqlvBgOT5UIbcj2lRGXFp5
FQLN7QfPiHYjWZAMd0RzwheckpJAAr9R2TFNlUGKYeczdg8CddtBvNtC9uLEUqlPBvXY31V6ka6o
6sdd6cfBUoC1n8JID5bQJkB8ehocm3nK4tWk1teAJQIv8YBoza9u6wO0OUIDRkwmzbtUA4W4CmJv
60G2+1YxY6UdnyA6GX2ybvoo/1TZsoB/WIOFLDsy51aWXRlbVAS6ewzdhPFdSm9xkYwNARAILiPY
NrZ1HTktZyUeDy3dxPcGGP/cyTginNXu3e9O7kJR6+Dt+ExEt3422WeCE4F+oii/VXN2PXo5UMk2
Hr96MFMPhYacsEyAD3sLOY4f9/F9D3EKQKpXx7YuIUL4XmFvCFVUC0E4EDcCA1gbvfqigbkKFB9D
NwhS58bRMyglWm8s4gE2H5WKvi2N6jPgIxluBSG5UwCFfAr7b3iKZF89fWjP9OD+fQautfWqqTgU
UzJwnkU0JSULtI7scUdHZCyFmdUHr8ujVUdj9GmKJuIbmr7lHCIA1QttEuOLpDn0tUIM4MRwOQbD
6rcuka/n3M+9p74H1avtxl872VDvwoRqpuiLgfAKJhyHSfXGDslGT/FqU894tGjhCIdySIIpBh52
q8faktN6YC9c2HE0nJwIoSIVkU0mJ+UDgQlMN01Bainxbe1La2hDtJRNUXwGrs5uhgbaRxERJ1lh
f7R2TGa9kyAnrM07dRo6yJSYiqKZyehJ5hAwZmCpfeOI8DbUK3+r5zHzuEw8QqTp4mXCYeiatb+D
MVtsc+WLfVs6MLhkYMaLIrDlrUnI3GmEMcfar5NlxXsEtkOYoCLTD4WVDZKvESmssBB+4CWPz76E
fEqTnH1qPRwHFoayR/AbtwnXXmeqSxLrgy8Bv7+M3Z6uOObwLEofG48x6g4ic+N1g0XwuvQCwm8V
fX5qgWoEOLPhaMWeC15/a0FtX+GfyRwxiKqvDZEZ9AOx2gUQt5dCG7tjL8i7qyKV7HPPbTbR5A3f
HcvnXfA4QbccP+WSiNCE4aoiTUNrejQpTTwFa+Q47MtNlALVBOMDMYbOEnz4edK7bt2bMCt1MxjD
Jb7t2k7a1Rei6xlbQjBaQ9whEgFSikIjQv4GOCkSD6cavilrImM0YfzZOX24ilUUbivewLMeT6iN
Or39zMg4XRcJitCJZnWvj659SEs3hkng51+SJH3shQ7QGbKHSAdRh1+Mj5pWTEhjpAU3vNGWJXze
mwQFAxL6lFd5tBwrgT1CWI0ddLwOkujBV5njPwpPuysy/nmfh0ZSzx9xa/+1fSnOT9lL8/4PzZ/z
x58ilO33z52jyt78Yp2DQo3XRJWMNy9Nl7Y/h5r9n/7mv15e/5a7sXz5z78hMOft/LcFUZH/HH9m
mPbrI/iRNPSX0LS7rn9Ku7/8wI+8NE043m+ewWPVHZMqWsx+2uqlaf/zb+HYv+k2KWrAYa6uM9b/
IzBNs36zpWF4JCAYOv8lUO2PxDRN6L85noC2aRr8GGyvf5KYZsyq2T+l3+Tf6qbuQjxzuTjLlO/N
gRpenxaic4vmyU+XGU6ix4Fu9NbKOrmLusbd57T1WzuoiyvI9eVBln65SUd7umrMoT92LMQlehpw
KCZo0JGTk+e11Z0QQ35ycr1a2whHdnBupmMkJh30y2r8UxXuEqO1mIb+9Oivflz4zyFPb2/HdaXh
2TC9HLYoW3dd/Z3YVpe1ZfvSlLdWgoKAxsVdx677rKtY+8Be563w+fdPcnUBbuR5QPXvPqnLGi9W
ZWfdGlnKICUc3P009NE2By09VpwfF2VXjmDrqfjIyekXN8knwpGxXZsgvvcpDnSrNP+wcG+tyOvX
1JxUqGSMnQLLHtf/8HmyyFxi/rhH5JXm++cZs256r8+qO01hFhWO9hMcJPCdQXxkzGDOYuU/VyIP
1DTmaECWoS1gori8dD+rTp2CqUBmj9Ud3rObjOBO17U27tSe8kpfQ7fZWBg0E6qbB8mylw+ARtdi
ni7Fx8B/ypwXSXBorTU7QIXDiHapDld9L/cZoGiWMn4P7wcrW5qZsyOF/Bhn0ZFa6aoNMfHuDHH1
989tvti3NyPBK3k9bUfng913Cmd3GGNGqGlyJxKlbRy9KcCC83lWD+CNTuAje46/rEbTcYG0LM8y
HcdgZbx9eKUanCQeawnko9vbyR8mIq2H9EhMdr4vGSpeo22ylkb94Qp5KxKevzbGzpaAlUIYJKrZ
d++BE8eD7eFPd9c5tloHZY7xpeF/5NH9qu5/+0CBiE2po02RwtOd+TJ+0iSLErSa0sK463xY2rEW
JjsGJIz9Mmpp6KYrA1h/4Qeehf7LjtaNT3xqLZtqGcMdOpddbq61ccuY5h8ZIHD/0mbhGQbeocJ1
ED+8vbByqKirYz+4h5gOmpS2GGwKTdJuQ8ISJgBmL8IbzdGc679fYsZfnrx0qHR1afGvy0Dq3RoT
7czehmlz38o1gmg0ggTKLxyVX1fN+FCb/V2MezpitJl2jLazhdOhTAgGGbllQdnR55hkKo3iCWr7
NumMl0CAVOJ8+7Wwp5V0p+1QVmtYvZu/v/JXff+bL9PSTc9lxdoGWi/de+dboJWeK4OpH+8ry7jw
J3ur0nJVuN658dQxzuXSQu8bafIB743Xj/5H1clF9FwXTfG9fV97/Fx6/Nf/b9Guc1bKH/GRfylS
tvVL/vSNpf2j4tl/+8+/5x/4vUixxW+8xa7rUJNYAgyFL+RHkUIuym8kkLKFGY7h6FQx7Dz5HBNL
AWP8ZhlEts7lC+etdPA4+T3WVYjf+H55MfB9NTmOOTf+uz77/RD/kbcbvBQfHuqWxRlnstLnLY4E
WRCTt6/YyNGU04jEKzPWYhD/iqG86JudNYAY/vRUfvFRr/Zefy7NH5/F5RoWN83ASX/3WaLIQjGk
TbyqLIR5aTfTErGPWXkNk4AEkzQjQW8QYsA5qqC8SiMzXeXBWK7ccegX0kLDnJBKjHwzPBpJjgIS
MetmDLRuq7Jik9EzrkrsURZoDPAFcNm0GOdKqPQl+o8QUX3qFdMFszXzg/3i7RHxemfSti2TulKY
lHuzJcNPOyiaaUhcPh8/aSLdtBz6SzE0xdogJHxhalIuUiK5aOzgvf79Q327Uf33J+OhMi8x25Hv
9m4bwmDrEXC7AmUK1sw3YC3oH+Z7vnqnvfvqLJ3SgTXCnky0z9sbLJQnos4j6V1ZcQ9WhkUBAkeY
b2iCoJB0dg8XQrVevTD9Mb5vQWUecemgT0VPsxSJBs0DSaEzJuAmWYYvmpUW5nckFdE1hLHZgkCq
ultF6Hq8BbPT+DhARvgS14MzzycK4EqIWEezStp9p6zh4f/a3tW/1G1Xv/yLVOrmX5su//bU0tS8
3+/+H+y1hMni+N9vY7dzavSvAqr5qT8Dqj1DJ1OaSEAOmXmx/d5vEVANG1i6VGacPa/R1b/vZKb7
my1o8+bqyYSlPrsZ/b6TmeZvxlzJ4XFG4eF4BBX8g53snTM3lRKXRvViS8f0UH3r785sC81AQI5e
cEUO5ngVWkO67K2MldYp7Uw+fQGvEwyqdltzEQUAKAutbNMdCaztyW7SkCzhVLoLHLPURQnQsGI0
QVyu7znhVjPI9Fn89Hh/sR++O6pfL/h1/5/3fmrZ9zmkdRkSBt7WwRWCfe0auj6kBiPpNmltBEu7
yz5Xg4RVk3s4TGgMbrcVvqYfGKu99cqarwF1tMET4x++PuPdQ2sRo7TSweJVi2156U+O8ZT1otoj
qoQT2uhJs5JVG/543X508b+69bdt1vyx8yngCe789Th4t22F0dBUgdEUV2GTR/Zli+3Eo5XZxnk0
imiLY69zmsoyuCNOZBaq94UwFl45uS6iYj+JNtmQu9dGq/wUZ4EgX6OlEx9Ekr/d018v0dMFZ7Nu
E1vHXPvtlpf5ZjN2ZZ5etd6Yn5TEGCD0mgb/R1RD1U6vHLHHlMU6m304fOSK+/rd/7nh/vh0l3bD
lrxrjgSJeHOiNHodm47X5FdhVJ9jvQzvZAJzpcMa/EKDYnzA/x0KCrltPhJSUe8b6OkrL43iQzKG
YvXBUp2/jzeXY9IW6DaYhmMbJnXx28uZYocZUltEV8xjeKX60lTPk+zEWfeGJtuEWoD8H7z/vvAq
A/YgTigLwyrHU6AVeXCR5EYGg7sf23v942/qry8S49cZtKElnE9B991qsrTYinA3dC+rUi+gYRXT
2VVG8yjEDBrMtCW3g7eA2UB7TONYOxSiSD54RHMX+PYJ8fGGawrLc22T9vTtE8pQEzLn85tLiB3l
4+ilOCWjkCz2cHXKR5k31gdv7rusMZaIac73y3Y3o0s/fKB+KjpaR2Rdqlnqks2Ml4Q4hvqQksiH
ep/o4YJI7JUVRYj5dadHIOlWqwHlsob0cvmPVweXMheylnCQh3vzJvPTlfiQkwjNcYfLUMcBsnUb
b1N2iO17PwjNBcVCdAH1yF+rJEtOba4iaLcRLOe+cCAUIg6fprj/7EYfhTT+5RWeG9q5Up6PGb6e
+fd/ui6StoKSHU6/pH2OtmLo64M0zBCGQ2E/igJFjfRGsQiKKdp98Ej+ssHx0RSECH8BeQCy3i1J
YXWBizeDxKqjdO7Lvk8B8/MiX9Rk8TwzShZnCQ5+ZUK1Xwb4pC4mUmYV4DhEqSTUy9WYK7UbwrHY
uYHTDh8cPm9Nwl4XDwsHUMG0wUlpsN8+mkpvoGRVhrzUTQVA2ZoA71XXfWFIVJ/COYzemZKwRwUq
LPjRqf31gwc0b5/v3pf52ZiOgBkE+PDufdFtXO8hrHPmFJ720IwZY2lyiFfCCPACr9to61Qiughq
LUTuEo/Bpz7wY4wlhafusTr7Z2lSrw/kzfW8q3DhgmZ9okJ5CVnnM/K6g/Di7x/c8y8WBbUzK4PD
nr39/aJwRR/XbuCiQ6vHSF8CwHUk1Q/FPkc9f+qCNDjFCZEeuU56BbwEa0cnj8Chz5N9CAW+WwLy
td8KrCTWwuu8Dxbtry6PpaqzmbLN03e+XRNkEk5eb0Pw5SVp72tVV9sRv5dskVGFm+sPHsYvViDs
T/pPRBocs++PFM1qByN3EeGiEmavjMqm/8S8Mzy6WTM8Z5bXYq6Fuwb9E+wEzo5+jcdRf2KPv3cZ
9ON4H1jVJsCNZhXaDaFLIqgxddGDZjubPez0MezzD16bV+/Nd8uW8lcKkzHBL46aCZRQWUYjLquu
nKnfMG2WNZTrE6wtLin3bGTgZW22Rwe9yB0N2zevpHjpYPt+b5WtDkbRzUbTSb6wGy2960XT3n/w
aOfi4P1F0stLamCkeVzt2y9ycidBlcRFNpXeYxoFIe6cO0m+kSLttkFaevvR8/y7tE/FGZK7gi4d
rbICc1Srj14sAlA/8iX85YObEQtkLEgGxevv/7QX85lo4CuIR81kWcemEe09uQ/lyo8K55Y8m+hI
2uywT414Qp2XFl/6tudU02ARu3ps3mptZ57iom3vLYbGzzIM/0eP7bWLMSXYC7Obt4/NGsAuKlRw
lKNKnGEnpVdW7D94qkTP0jRwo+My3eGzVRx1T78p65KdfLLdvSin9lILwg88Iv9Sm5vARSZXBHly
hhbmLfSnRxYgoMMcVIlLr1T4A+ZR+dj7JeVXGsIPHx2jZmjMw/xg9cw77/vV47iEWVHw2Z58Dyl4
nejSWcl4GeRe8NXoMPewuj5dcow0a82Y1HWM8OBYe6VzbRoTpgWvRfr/4CoAv22PZyAlE5m3N+8l
agi0AXeKBLVMiguM20BktcN1bIsAOKX4qleT/4SUGs+i+f/nXftRaMgvCkv6UkHjPPe2nngP/Tsd
2n1g5unSgDdwLIqpwNHOlc9JJMXZ8VUBazE9TyqdgRGLEpgE2+3fP4h3qNl8MHENTCxBobkQ+T7N
z1GihHMt9cuBkgKDBlsvH3FNF+cA0ka68BH9MGBMEnuTj1N4lmElboe8Kl6KLgqnlS2t8pFcurZa
4tzZ3icoR/ZaL41rB4vOozUXpgGwy74WdgO5Q0EuTkf4I+gX02jDaFU3KF0iz4U6Tjn72m6RqMKe
9vc3ymP96wEkuU2+ccHSM+33zWia90h0OvX7HpHCGThLp4y2EKmdaxwhxLEmcGVVBNVTDN/2BgmV
ey2BF45EUFDyBpbcRroxnurcuA0iW64HDb+wwsOnMrWsCRcZqV6wKDDPMCs+A+Nbx3CYFMpBgr3Q
5zefOBhnXyF4CD86nWEwzctqghO56j1k/XD6K8gjocR6zhjGG8yBKmwIDex+4gmDLjE3RUNi0Zhq
hWkdvTFKcATp4StM2rFv4+rA4JfEqKS11omu8s9VFjjQWMJ8jaFFge98nVxbcghY+IK1lSAIaYUn
bjj3ir3GV7W3EecesPqq7kav7L5PLUa+sArhr/ZGcBFy7my91JjgjGv4YfWa9hWqik4629wXmPya
WhQlb70oC6vHEyk3tzHKrws/dYct1RhLhXrLve5VXuxd4IHrysMpKSvxPZoS/yAD50HHSQRHHbkN
9AArKa3soufCxodgyr1s3U+tOMeidA9mVcSH2mmirUVjOGRxuEkgox7wrRiwoDGqreH3w3FSBjw/
6pLruOsVPPlqfMmdMDlHMS1clvsDtL5UHSuzaogHk9qDm6uXfEq8M/F5cQnHyceQ0serNTSzpyzp
vAPVlrbp2gR7t1iEl66Hoi6DBQlLsotGTA2sK5HG/Qqy1ylKNPxJVSeKPZOe9j6rzP4Gsz9OIECl
T45IK5iKjRgI9sVEavH6h6Se4nQY1tZtLRLMmDok1k5MyptUWL7Ug5f+OKvwjDVQlbXsmS16WA3J
wGMYV9Y+i+3iiiwzfWtaUCIXlYWwLWS8ni28uSyMQqPAuw5z2KqreAyvXxpkfGPpA7R9jZNEXtBn
OVt4BOOi6z2moHxz1W5UOJOo5tiWQfHF9PuLtBcOzHQXDamV+0sOOHsjGwvuGY7oq1T3g60lx/au
xNgS+ZBlnSKrcQ91kg7YCdbFIjGqBoKfzJLj62mEF0KErqmaMHjUcvMulbK8EGNCooV0tUOZFimZ
zFKeIyMqlqMkwFgVVXGVY7W/DyytX0UD/LA+Fxj1RqpcOX3QbtExODiWeTjUmJAALqrcu+kxpDvl
XjXsasjCq0gjqd5nJaNfDeCYlzIUj0hREMXrI+5TXQZredWCIC+l1EMouA5dwxhp4UpAX1saZS0f
mioavs80J42oOyzVPXh8dol3DUy/JRLWT6JxDLZSht9Bmty0g+M8qS787DeBWLu5zLYBdrNXKZSv
ZVljl/K6KzJhaO85hjagIVxYlHcrNCXZkpfxaWJzPlcMtRdN038x6xC+1pAX/XPtNqi6pFns4xYr
BnSEPR4RbW8+oVtr7il723tZ67wYCjO/BSNRFiFzcbSlYxE+JTW7nxZD1eM+wVxw6diKCu3q5JNT
MY51cPLR2G7t3p/uK8zx1x4Chc0wm7U0nd5cxQr7u1G2waWWtcEeahYORlaeHSHLsMe7uYbJkCvh
vi0cOY1ruH0xoTNu9eDGun/2SzukHXPYXqLYGtZOO96Qo0NqoG6Xj9DK2QjbIWBLKVnXmKLY4Gim
xSnT1HH1GFZQBZkCsdhfnx7kFxsHb+SC8ZQ9+1U0A//EBG6xTcDIfM5PZzyVPjMytz6bVqO+ZcFQ
XAxa5F7aWaHdMoQeD40yrE09NOZedxq1F3KCsu63zXqKsnKD3xC2l6QpY+wZl3g71dXSjtP23nFH
hfJqomSeQjqw161sHIz2Hm0DNg/4Hhq7MGtAHmMUyFU3WAeOHOOTnbGre2ZxZ0T6xTRwyk45+YCL
UmuthRHhq9AV2GJrYjpkY1Vs8ftJTo2LeV0UjHwac+Lyk9QQGg8wThT3WWB13LU4twze56yV5UvZ
+kBqTolwA0sG/bGwo5tcGSOqGMSJkKCPbmAGOztJ5aZOJ/eiNV1zL4Vh7Vz8W5dGD3t+tl4uorK9
HQ3sI7zatdYGNMCLLMyubFvFx75rrWt3rja9zuGbe8WuSCcRJfSP3NmiHlUq628N3SROffLWFKXT
Cw7U00U/psUPMCGei6OYETMyh9iBkWEgne1NWncz0NQSjQx+BgGqMlsL9RPNbQqjz2swZy/wKaji
gLNNCz9jLXqyNSvGxSxQR13Be89Uod9lwK1bt63G55y6byWHNHBW8YRD5WJy2+YeOTUIcudV0ar0
xTepD82DLEoNkVuMPsL0hbHEapmmu4nHg+FJkrZrJ0NMWpP27FfJRR1hjjshr8frOTmLoTMxLUiI
ixkCtcVEDIlEpl4KQkAvBJzhQ2KbSPcrS5xTR/4v6s6st21k28K/iA2OxeKrZsmD5DnOC5HYCVmc
5+nX349KXyB2Avv24wUOcA7SfSKJQ9Wuvdf6lrozY11A42hnAnnnb9Be+LeJNjQXptvkxyQbObzb
fjmTMXnrcUzoD0LZyRE+Exk94Wh0X8EJ1kAZaYKcyz14e+qmtOL0x+RbdOXneNGsjoNFrQmxyh00
BzLmjGf0fJ2FGSHut8fSPbq0kReZjRS78frxMRk17TAVWT1LuqtrAtfUlmNNvnd1dAGWXkps4VxI
SEeUmivTqvO9xwv+5LegfyXzm6vuvEOW0USQkl0S42FlFb1FE05K3Ua85VPrsZvlE8x0q+ixCs/v
sknRFpS5ddt6rnuTeUAwIGSu80h0wSpOuFKtlDS/Io6AFq+Z9O5GqxcXLeiNLWWQ8aBrMEBjlJ08
do6kcahchjhdJG+yIJ+r4nkI0AdCfNWTQePnx6G8GUyDd8ZLdPO5oKzgEFFV7N0lvtEIsE3NygNV
jT/p+5IT5VxHgnQpnjEr8Y/AjES8AUK2t1HNn07oxi8Cd6y/BHXAE+hJoBUwWe0D04PwoCJDvHiQ
Wa8rLyaCQKKs3SNbrS+wbZioXqe6/G7bJR+XQNNDmj5hOmZSdh8UUjvKXIlNaSFzW0pjyva5P7L6
mpoLCL0DDYbepROjfbLxXmnrsYS7ch35qKKViofbPlPH2LfKadl1s0tEOW53R+u4ftVbrfvSmI66
BH4O8kiUVBNSHyZ3f+7yQA81X0ls0b7oVL04CkqrvrHaovyRV2aPTDcME1jrBedx0+1bvFN1o8Cs
mQpbhrnBQTfBeSuHZ1YegCOdcGhVQYUDnSRJJqsK/SuGpcCCzBD2F8NkPtSysG9xVJzGyHlwE+E9
jBYCP9bRDkdVz5c3dI2qK+MtyyX3O9QXJoXGehSRtuJZx1RAvRJoS5ESJl3kJu5ZoB8Lyy1uHV+P
93Rkx3VZQ0RJNOE8h27RXxqxtDeh1fUby/XFxZSHBztyMooIpb5IN/zGGIbKLQSEdxxxUy5NHEF4
iJjJxc1Ybu0QFGlCaJKLS9eqXgZZzKS0QEyYJjKt+o41psRckjT+dUbuT7ZqBst+5dnzvT1QvTa6
ysNYVkuRj8POTfHxZ6JwrlF2Fj8zrxD9RhtVSBSAZ0dPyajPO4AcoFIag1V9kV1Ya5dQ/jtwsZGZ
lpcu9vqvoB7cVWHUXrAYhnGb1Ilc+hi2F5hmj6m0DmOftgdT9sN1L4CKmlFSXkW+/qNUMMyxpKrk
Jskkmzf7QPyNFdEawZEMXroUisVsLVrHvBzBmnuLvvDcb3VHLQ+9rg7rQ5xl9mMSEEpDBkE7HLu6
9toTwIiw9HCTJGW8JQBYfzSwWvH3yaF5YHZMBeRYk9pCls/WCUi1GyBa/hI/q80cIOEEMOlW5iwd
rzOuf9UPiShruSAbyz8WymqPacU/ooGT70sNXkDbAU4sBedYcxyoolNf4/02045Xx0xzXp3zvxbp
hhpXMBjzvR5ElFJWaDBPPNcexbzURimnlPO/WvvUW8nY8r53vZArD7bdxq7AlIfCak6Ep8lVpafG
NZsmcwVBUypNVfmsoqp/YT3vMa5xlGMb5hP9+dQcpAVFAfkWTzpQC2JTBKiCJWGtxTNqdkLlvEGJ
nyCOHFajeS1LsvlAkAUIISyROxdCtPEqgekV4RhS+WMzH3iDtKcvm4ZO/+IrfIWs+gbndCgriNVa
dKyszXPvr4ltlp2hEE3BS1V4Db6IJsafLYcb6BP1UbPd5sFy8HKjN+Q1DH3z19fIi5q/UAuK8ypp
c9X6cGbbFSOEYzw18gAcCqcvHrprLG25j4kpoy9qaOHcQeOXw/qwF6Esy03tTcNuTMOfbSfxg5TD
uGc7OPUlsLLOqLJ9Gnr+jtXBfQh6gttC1bJJ8RMXlLvBTov95KB1XgRLitpKk0lwV+epecU7SyKY
53XDMrIb4zZv2uaB2871o9oEez+EwbqJIW1COE5vUOhN09KaLP1QhNqmbx2gfU0NGTnT+B9B8u3c
CTF6h8N4jSPN1GN/5U2cIqQRB6+eJqerUZYGcK1AD79nCgvqooZ9IhfdfHFcOT9iWd2d6AVbF4Nm
wUIfMZr8urFYbh+MwaB16MZil7KjczpJuhU9KOc2LlJQmNzaKdJ1TjCx7ifrzOZs39dN+t2l8L4j
IyFfqz590pKQ4yomKZh2kZGubSMS96keG3vOfxD+Jp3mRwzUP0fdcE1sBK4+KoQ7TTVstqyDPB+B
r4CBxJwa0j5UHLd5gqOYpl4ASQpkEMkni/NG8WtHtUAbLktmavty7liEAJP2dMpHoBL5Q6ip7y6S
tWNUQsViB7THFcpac4lbp73sa2B+aFytm3asqhcc/PK2DsvYYmnggtmlp/2oXTqsy6Sf8LAGtIdv
ejsuroMRH7kmJmALUwSiGr6PjperboDw64oxa1oO3w3gvfS1dMrEsfWTDX5O8FuEOe7sMNH3UnOT
dS+H+DhVURUAvlVfzw2aIAFLuyAIEbTSVLrjI5sz99MVWLb9LrEeaGM92clMI45xkXzV6hhwYGOF
mLLJa71IApm9JoPvn86PexkQI5BTWxCXM7/dcRJ7+LNA6jdDch/P/Wtd5GQgmkaJkRyTDKtIQLek
7DVWI0vRhCuFhpVTsxDJ/VqODBPwhosZd8n7CA6vb9SUL5KpeRBz33irR2Y18zAIk4P8Qgckq26U
PVLAO1pfkdmRJIwpJo7dKT7xBvFuFWBoG/ySYkeHzLlpSATnSffN9Cuo4g6kvhUez6ubzZx0hyr6
TlVKXnc1Jd/m3CU8H5HodJQKWkhinHyrcB6quZw8H+/Yj2gWNj1vIS764gaaE/Qcdkn/krwSedMz
Y3yYzgtxpfOjMz+8iJocCGI4gJhsmfMdbCjrF6AAi+vBBBEJM4Q/gntdwsT+jnHTX1uq1E86evQN
wK/42VFjtVeDjXXMca5pjmm3pAdyeJk7fYU19S+NkcFh5FlLr3qnqJ4Tu8LFBLAOOkU73J472x7M
wQuR9hxqkMb3pWPvG3Bsx2zedyCSETkyNySRO+RPiU3cj6gDiD79qC2rwg/WWj63iOour29jyJXX
CRPzG6T+RJ0MbXfdMgfeSsh3clG4zjfLdJMLfd74cJ6216EHIWDSIwy+XaTTFsE4qleDvXEsLOsL
eCc+SBsq6CHVUeJDP9ylzRgyg7C8F3ca6dkgEekytyWTQie7c8yvDWsygHE0pAp5uk9VZMiNVqOa
diN0hQunpCrv5FjAbLOd8NpRE4oF9IvgHwNsADVqcE7xTaLWDovUuKJDBmQ/9pL21YAeYh/aEfQ6
O07Uv7TO5FzE517FeZ8nr4M9yp3mRoBb6jxrwk24D/MAKPeUv8w9x51NR8ENsRXDlu6RS/OCmIHz
s4QIyNjknk3TAP7WAVRVtc3owe7brJA7WTrFviQYZe+V/Rp9vH5p6F1438XFNzxu4SUFDUWZE8WX
sHl3oEDM73VhNw/JPGGVhWtjdIOGBJA0vDI4HQBlHsb72PSGe2jb8TV+G7UVoJC3TkQcTtp15ia3
5bXLofrSyzXzledJPXeoYy7OT/wnPfG/dMRR3uDGkCwzqNreTcmhnckcKi3jRrdJ7mmev8pJAe3r
sXl3hpMdqlyXqF/hGauwe+q6jjGoqUlrqbzM//FLiFOiwNgmovdPH3+7eR72dlDEcEhivnJsAYXm
/YimHaA8JUU8HQksQprL3DxWWFR5iEITw3YeRxctZCDA/UXpe59EFf6pkLJm0wyGBSkkOouz5+W3
6ZifOJno3ZIw3EDho8Z0WDyfV2S6VAScqbi80kP9sc+SiFNEU1gnq8jDH7Ge5FeJm6pPhLh/6n8Q
H0r6Ti7wSsQ47wRbqiL+rPU1eSxc6jHA28wt9PnIqLt0BWObxfvjq/+XC+B60hB4QywirMxZIv77
eJByu4uKNNCOo8beldBTjBeD0r1Xwxz141jk9q2Wz4SKQHpX8Jpn4h9fbtGXTXUQSniPH3+h88P4
9nngCzE1nMe7SD7Pporf7oipbGqCZsIvD6zhxvVD76Wa6O/qkPE3TV3/TLrO2waWhCQwDSQc9cHN
2Mjip2f3JEmYjt5C6ytgd2t6tB7qyr/Qs5CKVyn5YPPC79q+VZ/M184JpW+/NSnGhu4i3EYI6dnv
XjG9w6veSNM64uyN11NdNDutDOkbxWBfyt7/iuq0OQVZBBgdAFO39rNMu3QjLH1tzsx3DruagA3D
SgsAZZ4qval2fQAJ5rxfSMyhn6jNjT/VeHxl1FY69gDb884JgL9d6NyOMzzKoXN0YzchkqW2Nl1o
x1uFMnFDQ9m5aHqqaxmMzvMAHXITB/0zoXyciv/tKRGEM47hZ6/knwNrvhc7hoElE5X4+4E1WtMC
mEJlH/uwjh7Jsfa3ka3ah9qFzAVW1rxJh2iFpnvgWC+8g8uYh1i1qNGujHYSBzkXQhZasJVvifql
RYK5IjotW3/8oBqz/uH9LefkiWJftxw85/O7/Nv1m2VzfQCL8xifJzznHpga4+JZUeYv+GZwe8iv
2ltV8i1TUbzCgk2ndZ7nffxN/lw0sHc487vCI4gj4t2zR83FpqMz8DwPdHXANK8evBHCjYL02p8n
Rh9/3p+am9lOgmsA+RGK3/cyfvhFKI27xDxauR/pNBJfGMdk27yI7FPVS+eiJ4ZmD2G6YwhDUfDx
p78zms2jbKkzRufpmK23tnj3cxVsjynJeNUG3yCCoxF0tEchr1svoYnddAcmDPGlTG0F6bkpwGGX
5Y0TeoAmslR7GfLiXoJKuUGN9NmV+cudMJCmcBNm3R6ur7ePRJWHuaP3tTiqBD3cWUGphgihit0X
z2Cm64ePr8Vf7gRrjouoY94vkHe8/byRwtdOmRMfSQqMdg4ZfuznKr9Lk5wxTmrhL6+IN0uk9A4O
LqDPhu1/SoRomxqo0eZVZL4vbz9fqwzypArpHGPNaffY9INdJpPspZzjWYzIWRnjLA5kxPvYTTK7
Mkd5X3uEOEdxL3YBkYCfyK3/9nDwhWiyCgPnrSHe3QEL00FhFUIc6dmJhyrKAyTfVhRsCgRFNDKE
+9O2mSeEFS+IP2q7Fi/I1gjDjGQWEw4J4Q3qe68H/cswzXKH/3zDuEpcauSSLBrvN7cC2I8WYKM6
2kY897wrmxFWm3Janoe0sREPL+di+bxeDcPEaOLjL/AXMQqbKzpfx0BmSzt0fqR+W7WaIbc9RXz4
UXbReFsHc9haFENWGOOL3GmaizSAEWdYg79Tw5BsY0Hb9pPn5i97PKp0gxXExuUk/9BIoWXGv8ii
fvKc9oBYNGMeNzRbkOmMQ7Vp+iKHHoxlRduHYaQ9bEx1E4u4vbDykBCtpIoBIpr1tzaAigMKR5HR
YLRHodFOKf2pJ5LVpUX48aX7y75ERTZrS3hd0NC8e7Tgq3GSBMB/quc1jo6Ve9NiULiwCzGfSuax
X+t8uk2f/9p32wxDEUG7edbxo3J8e8PCiNPvBNbvNHC+3AqnLR4MsB77nqiDmzozOCSiciTPMQ55
XNnPY5h7He1uCo78NIYhzBstStx6EQfJ42jbd0BAhkXhhHW5OMsCzqICmET0/3q6JYxkiqXNwksG
z3BfDi0NfCt3bXJtoJr7UXnR62jVVi0RwGrRB1n6mJ3nDOMs3dd1GgrlNE4XdCWaBTPb9jacvPz5
V0fk1/y5iEZjNcXK3FW5Go9ekPUvH9+sv6yMHiWVwNImqO/fr8RpJ+LKHrhZturFpZPp8Y6MrO5L
CAECen7cXYd5aGymsUih99bZJyLYv308NQGCLiRXvOjvaoPAS2g+9b061VqoHYCCxr/6PPgWql3R
55gWYXGXG3T5L0VsmaePf/3ZKvj2ofFm1SaOqZlBYc1Mi9/f8rHzPXB4QXJi7eWpOHcUS48aYuE5
9C8MaRfP504T0d7GNRFV2U+jkiRNZWXCGTyfNTQFglRCZaVDUB2BVAh92tqA3kOsPN7IkcO87Yc0
WcDdlHtNDXSIS11tg1bxjwxS19olnIp8WrAOVHe+NoxPE20UAk5J7zWIUvDofiln4EtpacawNydE
eoGsn5c+mxroNecWfVv5+rDMQIM8nLv5GtLtF1KGEV2VQfol1LvyoYE8exD0Ti5+qQjFLHXIzRqN
m5p1sx9f3b/dXAkoxBaz5P2PQ1rn1FbWV0580jB9ESPE2ftUGFawZ0Bm7AzC2r5nAI3Yf8cQS3tg
f/Jw/Xli5ow4e4ok7uz50Pz25gbQYxDKJPkpGHzz0o5pbS1CRbAW9Ji5k5noHhRO1H7yQHFgfVL9
/Vnj0IrVKf9I7uAJc8y3ny6apJwSzEOUeoKeZxIKJjKJ1K9dclmXbmPhgfv4er9Loafio2GEihV/
KgYq1sJ3T3MYm2aSyja6cVRSLdswsC3IPzkpRjnjn3OZhb2sIHrcaDiVN9UyKZ3mVGWttnaL9F8N
hlmBrYhrj2yQgWiA0EWHea5PWTiHi55sIz9Q0+PZBMZBTL//+FecTdC/v5Poll0XdxylOkv5Hwu5
Sy5BQcZEeySSurj0KrO8cOySOJHavhtpri5oUsUkNXYkmMFpjV/auHyoDLpoiLECYoSo5PfM+KMV
bFcaJLk/ANDoBahaL73Ko+xLhG2Z8YERT1/pEeZbuFX05i1Z3svQ6n/EnjGezq8PM3OG8kJNtwOL
+CtJYeWGmCqyCuPBGb6mk2k+xa3bgcL1GWcrQvl0WfENZWntzLEkMwGI26bsO7FKe1CSpB14R58E
BtIFeuKMR0euGTEXBg+ml27zHhmRRMX4jWGRjfR4TBoS6whQ2p7r4yzS+5N0IeZPU/Go4SO55DhX
rTunbe9Sm1Vrco6mPUVQDSdvgWJT+5aCnb+p0ZLNBm6m0U1jtNu4ArgAEB+ehNnEP0NPyx7OM76g
KUzYrUOXP5hZoV9E0BEvG9SWLzI0jWeV+u4eKXy58XxWugzsgfrkKX7/3nCktV2DKb4lEAP/0SFw
vD4bI6PSj0Dgke8NLTutMy97tpOuvS4afu2A/wmkAOOJ/7x3Fb+hKPzfWAv/j2BQHL5+ezH/4Cxc
fJu+QQFovr0hSJ3/T7/8ydL9BzcS9RbnONLdsF39rz/ZFv8gKzbRUQvAGEi62Rj+9Sc7zj807XAi
zbCPuarmO/zrT7b1f2YMEPZLQoKpHSnw/oM/+V0ROvsCTVguOjNualD6dW9X3ywk0qFpyPLMCdEm
6GXw4x9GQRYYdHjNvCCqybmm5FHqkz3vXQv51+fOX97F7eXiZn37uQqbl9/7OnJgQSiJjuBxA8iX
mU6fiMNv9+P0a0X8nRD17kU5f9SMHIE8ImkMn/suv51Q0gnVXtsQh94VvXtIrPbRA227MacJI5mp
fVIqvdtMf30aG5pH/5ed+n23qS/pikbNgKXR7ehnuQa5NMxRVqRPqU3R9/0SYB0lo8jv/vPPpHVE
u4DGK5WzM1/x336m6g1rznvnTko3X4S10H+2Ih3XKpqMdZ3U+SdVw18u6wyjMTl/ApfAsP328ypE
kaEfo5JKwyQdYDhqkbsKqqm7EbA/vQ2M8Sb95KmZj0S/bXlcXPqKmLIgdcwe8feHzVo0iLl7p9p0
xJWR5YT8UebGZ+aG958iaLnoNp5RvA28G++NSrQKgcVXbr9xZCLWsmjCXRlFYvnx/Xr/BvApcJs8
+ixAOuZG29vrF9q1ljErGGawbsboPxnUU1SQuLHgfKbv//uH4aano8xo4s8eaBMyiPMFHkbdZwIg
wuEhMMEjWsp8/viD/nLtsGTbzM/nbUme+ym/PYWFFWWZgo650Tz3iFewAtzuDZ88en/9ENuZ1y0m
LCxbby8dTzTDqbohcNSyXyybzJ1g8uUny8bf7g/tbK4WqyLGj3cfYoV+IgLJLzGk6LbFNIEB9/LL
BAfH5uNrNr8pvz3VyFLnzhK9c3Fmh9nv1mBhjj0k+YR56xrp1yevzLu/3KLnzc6iM6qjScO9f/eX
93RvCQZM4w31aY2fV+l+dWuJyGhu8pQg4t3QMH9ZZpMfOTjoia19ZGjtD7cf/8Z3+8z8NehdnN3H
dDoQab+9ZRpEXzmB/t40eh/Tj8n9EmqCArZAHF8si52bhdbXoYM+8d8e/fMns+yb4DeAHcGce/vJ
zjRaSTW1yQYxUrId0QZuxojc8YqH6/6//0iWDXb5+ShlvAfuoMbLLHSkRDiHBOtqQV290LVq96jI
pu1kpu1tXMr2kxbl367s/EoL1mEO5/a7w4wfmTqpR1WyyZUBYbh1m+apI69kn4mG5M4hMFviArvc
+vEffyzrr6AnwiCY+0kR8fa6+qaeZ7FepBtYrs2dJlym32GWPddJDw2pbnFVmIn99PGHvnvzLQdx
LG16urGWRS94Zsf8vsnZvWm7mWekm3I0UGs0sk9WVq+s7pO35t3L/+tzqLLwffHmU2q9/ZxQ+V5f
E0i+0dvAv3Lizj4VpusghhjzT97+9/cPBM0M/eT4z7XkCZ332d9WTHRAAp1wS5Zds2y+quPHF2we
2vAX/La8kMZMl4/FGFm9wLTnzb/1tw+wWttQtHXsbdeEiBr0ccoOXRjruAPBQZBTE3ektCA2gN7s
5pGJoi+TiGpZYI1s0RsBGbQJWWN07WxHe3CLUXmLIQq8L3bj2KjkwnqaE1prDsGddIJglTpE6C6m
vHSfaS20h4TgrmBpyWEAZm7V5FVbnXosgAy4y0LL0l3UZy5dxriyDu1U1c4VRjGNFiSSUqw0CqFD
qon+yQ1cos9UYYa3Wewx2K8d7dkfRvvaiBrnhSg591Xv9OyGfkILTR9V0rOKnaChhWGRwQGG2alQ
oJEIuQzrgFClAkeVWokmH3dNmNfkzgb4p9Yp07k7XmL/uq2rqV7Vjmw6ZMUxdH4xWTP3vbO9ZW11
wd5pagehvdEooDQGAXA7UO5kfWix5+JlpomxHmQ5iKVjBFx+zgiDvcvOgUKup43f0WyZX8LEAuoz
ZkaaLHBhk7prB2Z5iFjaxzVjKQfbedvmBVG5AREYLl3SL4Hy65Q8cT25KV1RILouiXQMHDJimV46
k7/zGxFYi1LOgPmqrGfSNnO2dscEC5Y+dU5OZHbv1vd+TPcnU8g9Vt6I93CRVDoSOCcW0bDz+QdM
5bzG2yYWCWLUJ2mydwMN5HcpGi3e9IksXn0O0EdEOrq5sUas5nstLpKrAli1dSK3pT8huCUaqQ+Q
m122asoGVn50jot+rLJsZ8vWeJ2UyGsCRog8GUbT+moaqidAKGS+Bh8cbRAWpAwkW8BhvlgBkiY4
lwwsgmtih0RfZJ5dTxywtLp8I5AD3XZxXJEXTjDwT47EhUTlLrNsGVI/Pvuuys29mwdFdMKEMVyU
duJpW5RP1HqmM6TPFH2Gtc0NFdUbbDygRpPAhqw99mGKn07UfMPB6ukr1BO5j83c0F619TjiRWpL
8j6bKXQgOoukXFV5qelkvjsmgtC0bF+IEjHIDGL6mC0HqzMvCmGG7qYw2tigPdnqN3ydCFWcXre0
ovyW6VtflwaxVGIC8FiVqJAIDSoYpwyu6I9TxgxoSft4/ErqWMEcJnCHem37WVNfxv4I8lFTJRmA
2gBWHUOqW69SwwEIF6DYSDcWqml/TyBU0yC8hjF7Q46jb69GZhgHrsQYrWOq1AvyoD24l3lrlLRc
nOTB8D0HFlRW69nBN0Yeudlv4SynnKYLkHKvZ0mxQpfQCSJUyV8gg7pbaIimaOc0dYlOHDG+zxnC
tuhd2DXqLMx5BZmfk94E36uK6JRVWiaOvaG/a5rLMiFKdZsOosnuPTtv8V4UcSPX9tQhY9YbafSr
sCLiaxEmbv+FTok7LR0rbJ8MrCTOQ+8U7qNSuEQ3sRWPr5rXOOZisvXG3tfMGmo6U0MOqM9S9WEo
XcdZRjV0Fp8UjmYf6AnKvNwV1VPC+havOvgor8p3Mms1OonQEKvHomXlwtqydMvWhr/fFshNZDJN
TzaV/4y4rca1k5mhhHSOXYRsEz2wN72e5s0yE2WyrcZRC4Hn5SOWAaHZwcYrwvZn3w2asQQRH1/7
poNzzKmT6UdRZvxrttk6j4WRGi1g5oxHoKgtohVdtwm/dV6Y33auIjvIIJmMplnOwOQiFjP/JSfM
ecSUIyriTYENw0cXIWk2ge9pHT4WlXJWnibWKGH4VbuYCvqgh5r8lV0qB8NfM2TDyoJqTU+WsSmy
fdOfH7U6LZGmTUhpg7jtzJVJNBcofiLN2lUSpr65NkPbPwm7Tl66eCDZbXT510o9Qu1QTjHwBzxb
jcUu1Tg/Wl1oLtRjhyefzCbPW2slZn0iqaaiW3MvQv58zBRc6qojHTzpW8iwuJPJxTHYB8TOKL3Y
2WLaMDAm56ipsd3WRPNOI+tR2pBK09ckTsRpRCyJOzg+1rss+1JUTgUUCNPf0mkbjTGDx4yxa9R3
AjheOSv0RE/6+jGFD7DIcI5urSkhvjinwgC8Xt6iEyT0PU906ISULojC5ibLMkt80jVcDrVcWXrJ
VzWlAt+JoPsL1NldsfWI9pn7t93BRzR/2VKOsTDk69bxvmWEh2OX9dZZmr5ieMVTnGOz4Ja/Om09
3fVm/NOU7ibUwUwpeZeUbY7ERv+CAXMFreELGUQ7NGC3TpDnS72sgcPKKLqyEEYS+UFiu0xooWJg
IFGnBOFdjRfjnHCbK16tkV1u6Toa9CAAzPbs5Raxu0UvmC/hs1SXFZG1jyh7w5UdpydcxMEa+bO/
iOsKI2qn0FWRDUlOC3HgpMLVh2jkPrVZsNGKadwbyB+PRA91lz3Qxnpdhyx8yzqqsmqlO7zzZI2W
P6zSKF5FnbYD3O8qv6+Y3xxSd5SLOuV0hxMnGbe1MLDHQUl5qafcnPjtPGsLEnzMu4lMqVs7tahj
lTfeKwPoDY83Da+IH7LF961vDS+LjnaJ5dquja8wNd1LpCrdkcwXFSzpr6gvQRFgCTBQKxxLgnE0
6qk+Vcu+aezXUqQ0SOBi+fp9hWedjrsd4zDqu/GbD9/aH51b0dKljzvExxrZlISQ3zVSJymxHsxb
6FkObCp/LPeis9xbV/UWdoVarFDkjGudZAUiI/TVNLArwUzJGZQZZMOvUfFU331KWRiqZu2PSxnP
1qGpq/S1E1tYrjP+S1uhnze/WrWlX2JbiuwFY5p0V7o1b0Pe1yeUdSbRRA0JOBQ/3yMGsf1jk469
tabPXREt0+ZJtCx07PGTWQ+HcZh+5I7brvNea658OgB441LnqQt09YpdyflRd7JZleTf6ISt5I8D
woubQdIOmV8RHrdIh0nTBZDumNpbOOX0rt17va3/lIH6OniZdWMScs6cY9xRHiVrQzO0nxq5Q5e5
55fLMTa+hLKsnqDRdEsYkwejRIOxiDFsskwFU3Xdx9k+Ikh6iXmuvCmbntwo2RIt1gdeSu6Q/NkN
6F/K0cePjrtpHTfutMYLUK9QcE/FAiQEolzPLlYxHtK1ZROhpdDGLnUEnz9owxM+X0xkLOmlyQcb
2a1Q/c7Tp6PUCOpeYCF0D6WTEzET+EL8qMMxYxsFkcZoFKzSNziCSbe0qhzKNqiqhSA2ZDOKzlv3
PVh9ZVqb3keEY5vKXDMIT0gcrsjUk0Cy9kz8rHDJ9KU4+FPKK2sUw6Yk+nDVtcJbxa3vYFOrdfO7
bfti6YXDo9+K+K7Ia7zQQeGNh1LHJOP5Ouau3s+eLQLF7hvEn5cyGilW40GcIijb97BW1S1q/65m
pyDub6Eao4uXVLdHNZGogc6VhyqVfXxps6ct3KpoDwUShC0ZYv1KTIRSDqPFkuI0vHJMNZydRsZJ
TLTjWnbduOQ3h5thgkdGhn1NvdIQ21G76RKDzgjNPW2zA4Sl+kgRWC2dNK2hcTuCG5fCpqS41url
2CbOKcIz9WgX9WAtrFiV5RwGR7JMgVUQ8wIwkbEbi3WasKFvpskMjnRzJ5KlrTF1Fx6QWZzT+ciq
0cjp0HOXNqFnhNqSIrDgPRrdTdNRBS6qLCH3o5/MMFk6QvOntYuThXNIj9wwcijIdwAxnJfUyDt1
kaY+tmhLsJ1e4TVtGuKwy66/tFIJljti9EbFYsAzp/1b1mtZ5tQfMmbLU7lm3NuhRvCvpLBdlG4Y
BEuMVVOPY1Of0s2kSmz02NXNcQ5xgazJb2gjETVHIhvzaj2mItPJwC3b2a5GjqEnq/Be4KZpb0rd
LmDFaT+KQge4NpIiYtVghOvW0TaWlad8jaB58KhxfpS51xIBjnXzNqCqW+eq1o+9HT23lmETvRgf
FV5yHHyhwSZNWQanXJKE3RPb2S4qWZDoiI+nxf8X4poOWgquxRh4w/MUt/gsdKbk26Ef483AJpss
setknDcL9vGS82umNA1ww7zQChoeYWC4+yw0rrIpego03ABhgJ8vs6K1oPg5JGHhXrl6GVx2Wtbe
YfqW2daephYxRxoSI4OhpIurjBxgUaglLgNVn0DQFJeqteM1L495YhoqxVoUuFc3lR7g10G8dqns
WlyjQijID6t2nUZpN0WBTkaTCoITJypiYPKKbHQu8Q6+/QhBoE+iY0QwcVXU+dZyR+OFZKnx0bHi
kFOJyenIwR41Z6NhFWd9clf0gYoNV+CRWYNeklLGjJi8JKQgm8mLU3vRgzGyFkECS3DNu5DtKQ3d
rVWVNsk+To7yJwovq0i+mFPg7Tm6XNnZmJqLIemCmIxF1e1cpT1lIxZBZWjdtfSlfoIzkK1rTDP4
fIbvYijTY2E46RH12/DKk/VIpw1nI0m5OVgAN7zsek8c4JaAywq7W6Yje7dXmlqOecC1JbdR3xvQ
tJcqy59RZ837pj5sjUTiKA8NY7rxXdpLaCImZqyB9HZW0IolXtd8mWWp+UTxoO6bpCUtrcIZNCxC
rQmKdVT5Sb/16iG4l6nw0IiMXUDG9P9wdma7dSNZ1n6VRt+zEBwiSF70f3HIM0hHs2xL1g1hyxLn
MTg//f8xswsoK7PtrkYChUrYqaPDIWLH3mt9K0LMtFX2L+yMZAVXWA891lIqqZICwyWqqjDj21lU
0YXXqfZ5alqRBNncV5+hfwkuK4l9AdqR6JEU3hFcgoqwr7ilq/aNSaBTYpMsj7/P+GxWi5h3WOW8
NBjLsgunQTxv1rnHolbdHEzF+G3RmMgHyv44J6YQn3mGDRX6TVrBbkG6MjUHDy11OpL9zSA/oras
3bndmAnsP6oUn8DiTG/pmKYnzJxPeqMKk3AWGRkztZGNNHfxxFTUHG+N322Qi4Q8sOuunJv5s+g6
kjAlhBH6wNXX2IVB0sc+zlkb+yyq7MT77s5LRHC2IuJ7t/bC7MHIyeUQjwK9o1uV4jayWZNDL63f
VEawZ2PGxrVyDa+8xEdv3LfFdnbAard8JRi2pBqniLiJSj8aj/TVqnJfTov8nCaG5lhBdfcivNgJ
s3Ip3iwN96CNvOXLJEfxaJuNuxtoGE17lIV+sQNAUMSY+erxKECcgzLPKu+WtMuK2MXePkeJTWJ5
kqywVt3KIt9p8BDEN9lqhE1lwF3x18Sl+ORy4HrT/QLpZNaWj3uVux+UKVFqeHWs+eDI1bbCfBzB
2xKZ038ZvJhSH/GvutTaVU9OkhPSmwytGlmxvaHbAzKR3M94rqpwXCEZufhb4wMPSDHBxC3La0vl
mMpRFlR50AHG+jbYVJRB2nT1XUT608xUyDIFxZNpZmG5LssYTuYqXlPNoh7iLVF4g1A4TZjAh/JT
5ouCIrQR1gCzg0TrUGH/ivesHhBi3NbTD9OcIXmxsG1WgduMOGLQCZrvhieIJFt1D1BFardVOxC+
SQzAoRB4e+cx09R31F9h2zr1kZZC3rAVZErsC9dt3iPmxFMYjWXRBDH9pmvsSN5Vtiwcg7PMZVX3
YMbc+faamyFiXvPOwDM7ozQcwHlObcdRglpu7q/8OSZajeB2ZmL0ejkVWhmHkyQaHfI+c44oGARX
O+jwoZF17gzrMw2bkYD1SfeYcO2BzO1IzuPBzdEu8vckAeRs4OuxnlGvcZKZEyr3jmyZLJvWhNEH
tr4tfq5gmog/cQgcGMtA/vrW3gKzlri6wLAOZm4lp26gejTlVY27yacP5Q73MVuVQSNm5oDnsNTO
u8p1i5watHCNc1ssbrZ3u75pdl1Sd5+KQqt5p2aDTpVLfvv3cSM77gYn5eBB62+ko20XqQz9WjW3
IhNsmkjhWZGU7ZNe2aZ0K8IcdUhCiTWWL5jPWxbQeSzHYB4H+W43sXxufSeGLdH4mbE3Czm6gE3q
QQa2LZZrB5iEidDObgGqumsZ5OYQf+cnqvc6sSg1o1HHX6XVe+9kPq1bxGk1H2yjbMHaQedbjouf
Jxz8Fq0c4KcMBLELW22zr9VEzxYHck+gG5zA9ACzxX6GNwZtoVGGkCfVVh01Iv4gaC/Coe+Qi2G5
kn1r9lsTjO5G1KzxuKezNd7GyzJ7geH5c4mh3zC8sCXrg361LGf87lRFvPYV5JQjakK/vaiGNpZ0
/ArnPiEK1L5A2F2su3gksUpiL4CiM7eIBs3ayN07V2Z2F5CJsRR7fJ7MpCC0bOF8VqLErrDV8uK6
qfzMd/YfU2+Bj9ladqyCOfW77rIaRr4WjpaFjdNtcudMNm4OLzLvnWfRJpzqe46xz1AjDfzpkbJU
aM2DevQya+FHxUgr8POa/QLWMCNJs/Ct4UsqOiyxyu8r5/viIaC48QxIKddUvXa7I8eoeZvNwUwJ
exsRI07I85yrvqFFDqhG1t68s2l9OWGrE6GJTWytM/gWm48AWA7eawXg/k6VamgvEPCR9BqoaHbN
9i7OFXi9s48NsmTPxK4x1XvScgnG3Y2SMWJ/SnMuqwqwmtZGfKprWWBIGiFrLcGU41e489iMUVnT
duc03eQc2S2BCjQsGOqQIeqvOb7ngTRorMjU9mElSDEMm07Y0AxqXZZPkBaAdtRbwu4xztvRDQZ/
LqKQkaE2A0VfryFTW3hjmOftQMXNYs0374FlQNMpUvdS41owgzHfgsoLpsVZdC6xFrX7qC3i+Xls
WnO9QNDlZXQeOWqGWMbpUFvGlCV7woNHWGdd1HR+6DijOiJ2s+un3skm6g/cVCmPf1ZZIEVEnRDp
OCUrhmDgEvu2MZv6G/vIYBMGUtc/RjNuiX70Us5py2QwdKEljIDB1jHH+7mhqkUSrz1kh11ux0/0
DrroJh+8kmK3Xvx5X9mihTDCuccgg545Pm2CMW7fckfDoXE7r5L7Zi5t/yvQNAapeWtq6ivpVITO
8o2SS1Vlw1OW0R4JQCo4iLHZFtPQMLIeoNayrPblWEYOqDl3O23drskmkfPiyOvpXUnnky0bUADk
vs1v/SjFQ4M9ud6N6QK7Liqi+clCFeycsRqi143IgfOvnIzGDYta4l4a0p7dfTqO7oiQHDnm3ZDX
8QN9X3zRu2TWhnEQTWQRzhx7sc8zhUKc/Mvat9AeIpl5jrDexVeOHJ3hzqGnkB+VGxnAxQyHcMOm
Uss3qFsoZHmUCMPySxQCeyfO3PdsGkw6zvQ2fPhsHtvFDrOzcsKR50RcogVu4QgqN2/Z/nNK7MlU
TMNFnwHkq+3Kg2oT22kVFFE8l6eGV7I/RHPZVCdcnvM7ZXfqsMeQiXqfTrM9v6RV3BDs2phiDtF1
VPU+h7JkA/iBFAGulCjt4ocFW3uh0FmIlKaXaWgW2A3lAiJkqgLm58mjt24YItxxoFzAqXcdBvq2
Sd7QF21B5rWtH5EW4rZwFtd8XB3gkMQ8whpbYzAfx7pSkCd6wsL10VpLl2R7F/l6aNZgRnbER2fp
hZr6PCSjzG/P2iSTZqfFat+VTuM8Fspx88AU5fDDjxExnVcmZ+luyVrjrrHHif0XIvWjw2H4m7SS
OrtekjV+twX0zx2OgcZ4iAjsezCq3OQ/67Xvf11s5Nt3tFOnx8W3WnXZeKpdzz4wzfg0LpwhrwYj
cfJD0YvaP9q2O9RsK8U6EbqKXVbetnlaPM6xO5oHbS8CsI+FE8jfWkIcpqGa+Vk0/KBHxgl87ZLV
O84dDRLAfESh30TJEHOU50kbA1mspMQl1SqdQPN036466m6owyAkgFLrqmPbENUDt3NR09VAqK4R
oBWSX1M7NRpOrhxl9yakArHzOMryTrZZ9ErpMpxLWJkN0K8iXi69rkvGwxw7yWPc+uzMfiWoH42+
pEveGk4d6pXqdF+1cf651RmZoHBdO4qUQRBUOldJQTfHBBSao2370cSzXoI4EVEa4KaTaR06KjKq
M2tqbt1wKmYqImjV9rzopn0AZl2+C9LAktDrfVnwWBKbe+gsMZYhmOfSvMiXrCgOmEBK4uXBNDTx
jr9ejic4w/yqqondVV7ZVUbRn/WjO2PNwssezHULNNNN07Z+rAazmPYdEEvmH0tkD7jnp24NWquK
nwlkxBXulwypdz6P6njGNccx26UD4QBwlKRJtvTgC/K/Zfbiz2tjhh2IxZeyHKhdBHEnyR4anuD5
Q3ZcFrx0UTrdxAA+qIFBQohzj7MKgo+zqje5CkmwK/+ehZHohv4674fZ3dmrTaqgSNzysl+YmYa2
sOfvTrlmZwZ5OTM0nYtzCVSKV36a268AMVwO0CN9a8rCKflsgj+obvyEuTXzgXw5ckuY3kQ8tGpv
0jl0Q9/Q6yntC8UoP6rlArRy9Y39UJZufNXxRaiubUdnO4phMpgYJzTJZTtLuzyuZLxmsMbg9hxn
aEUwM1eTrv8kGk7Qmj0ROxAQpRdrKpkAM/ugzU63hz4KI04Do95QrJ9rTCDi0s8cb7p0Ig6gF6vn
Uh3GWM27PaiNwdtrD/fy5Tb/RvSZ0R51VE23bxYuWBKhYRruk55sj710Jm3uRlAyp6mYqjehLdSM
CXJOMnTbJAPJ0zQkfUDHq0+TjKmQu2aZryLOzzEF3sAdG6Fe1SeCMBxaqZIi+1Azu9W8qS0FeFQ5
S74vCt83AhY58Ry10WbwyKs1viwZdX9f/HjO99AYahpaut/qL7ow5R4bhjKvUzbH5oCCFZRix977
YKmp8iDyUbmFxtJWCqSFnfi71GcxZ/dv7OmuGBueSDgWrfmVWa31qcMx/WCLyPBPapVeHmi8NAY7
1irrsM/ysn/oqHCYm0Wl8bYuqnJOMAzkRVG11heKklyGBdt6GeLNjD47tbXkIdd6O5CuOYvDligw
BL0dOcvey60lOg3zCIamwORSXtClr2kWejiv9CnneXtymb4vu0zTRNoj6oD514sCQEpZmEn+mGLg
ZMRP0vAE40rJtTusk5LFN6yrUX8vMc1cRSknkasBr20cwBSSnOcMK503Wq58qfLZ7MOtmIwu2sZh
hNBSQ44HC/isepRZ598OBF9P+8Jy9AMMvwXmTlM0gDeKBrgZ88bGZnKtpk+5KZbpmIheysvOcLzo
ZKAO9HFBTvyKlDcLgF8bQNgBAoeNw95cp+Y2byH6HNaYk/zNWJTLHALWBrDBgMTOgjSClrofSByl
5Yrwv4YRUyHgL6LOPbpDpNuXps1JXQnKio4E5DMaOs9IAvTLnIzuEHAdGdhnbr3Bc4aWCPQoc17x
PGSfVu4esTg5WWzOlVS8s3ugqu7NUsSwa3y11HR0cYYglpFRORxT4h3sC1LBXcVkX9IB2tvLhC2B
Atv93npOnjEvhfUI6ayExCWLrP4WG1iYThWKHz9YimbIjiM7aXtpFQZt8bVFFnm5xokjXiIz0eaV
kchBLnTsIvIunAZe7Bd3tWgSXyEwnueQAN4y/uImJZXIzp/iuS92ZGdrJ5jckvOXaaXldE7WpfR3
I2jX4QBLFCJxM9fWeDnnHPP2LvF000mxp40lQhvHeougpgDeSuy82UnI3dmF7mnHBRgHs1e7mBiQ
YhCUSJVn1anzRLH2I5dT0YVpCxN7VwDwcO8HYtTlIzzTqdgtagMZMhbI30YkEjbjCM5hl/CArbe+
M+wfDDjpwXRwDdsTKpWhOdLM6gY4p6urglTK6bKbO2t4mKxx/sroLyn24Cgj4JLj2NLCF4nzrvPc
MG54pYrPeh7F50Sq6cXtU3nXc/airIWw9h0xE5jEyXYhdk1SlvcjIIoNO95OzAeAFiWhi2lwAbTG
6GyXWub8rjpCPY/cY1dfZLG0pn01Mxe/zjiv8xfrLS6ZyYbzQhlGv6EGR1te0eqkcEJuA3CIl7l8
xsjG/zU49SG97jybWRR2l4RRRNcOIsiJEkj3JhdcXS2ukXkHKLVmd408Ep8IWjFwn4B56I3acwrW
BUG0joO2HDTrX5uvREtYQzZg+5dOsW/o+pPHZVtIlDDe9IE32eQRKsOyK2pqEgB3GDZj9yTiOOc8
K6Ep7tKknf0rVNvKDOOcZIETRXP0TKNBUxXk8GD3CkHhDyVxt2uWlpqjMaa5vZ3DojsoZF3fdGm2
pJlh8m13BujoDvjzJNvlVPiDtZ51Uuf9hhyjnDBUR4Z7towYZBaLxCWm9e5knVcSjOnYT019jmmx
l6FwRufBN/DqB6XjV2fufuYHRhKzb+dAJX+kuQYxWpvUtBCHq7UJitQHTebSrTaCKqU9GKQjVXiw
Fm3Jb001Rwtr5T6dM8ek7q2sNEKKP/BfXyQQdeXRqBhmBoU1NLeqF6sKXPSHHj8+L8zQzGByws3O
WzcwOo95Pka69mrCBtSGwiuSV88lK5tyesifXL1Q5XeFjnqG1Ew1g6zLrGu4g8YrMWntZ7QRkEIj
Jy/eTfKA9aFvPRp107xFSGq5LDe4xn3rFgkufWh+LcxM8PDyHYoAne4saai7eaQCDKuqnl4G2hFW
4FE5PfTNVMhd7XptTGPdthpcU6WEJciB526MK3XTM7v8wmOMLmbKppqDYDy38a5lNEsDoezsT47T
1SZjYh5JlvZ+4oit6urO9vuZxlXhbSVNgWhw1yoxPkec/mtAZ02st3mpvk2A9M7ow3IeMAtL3yFV
zvIqpCXvXTu3v7ayYFyTGRHFDznF+jZf58bZx3H1jY6me5FPA37OMfHkt0k58ZtLD7Taybp3rqJB
kE3SFIX1IGa3SG6rpjVoHQ68XGFGw+0VaEFuhx0QIo6ccaleJRRq467z7d7c5SZqqJOTRerdA21e
BgYQ7wPYjwYR1DrWlGGLlV6rOaVRr1kafA6QhhldDimGuRel7Y5mepRh6I+bHFN2Vmsm52Ue6Wln
tmA479vVEO7tDOuUv6P5HXeRjOBDlPjirCsGJ+4amrkGL97g0udddYgUoI5v5LWXS0egUIFPuENV
TJHRrX36bvEKjztWQFgjqGT65oCuyzMuutpS3GOd0p4pY2f0QiBw4pRx/B6DpqSzdS2B3uEpqFI/
sDLXukoysp0Oi59Yd3VpinffzHufBXXJuFOxrq+x9wPiimHfvMsyzz8DTmd5B8Kpf7CdDagpDCwM
ux7/8brv5WpWyA36rPsEN9epQYrJ2P7ROUXWXq1bB/o9TTORvrZem+b7skzyLuides6DovTT74xH
y5LZ+UCsSh1TAe/cYkR8lfjzcr31aPqwHKbsukX8lCEzFXX62RpUQnWgE7ke3SaJrVfUBeOwT+nP
rU/8xIWYCTFzzIlql64ngxGSQdapQpZT116JXgXM2AEqtCdDoyj6pQz6Ui/Oie9BL3CUjQfz2Hdn
Ov8atvBlKWOOGlCyu9aGaOnzz0475IfujS7hhaC/x/yNqU0yBFLQu0emEKknnPul/OqTD7Re6Zz8
MLQWrty7GTofbMvVhPEY0mWKsxf11aO2qv6sI5CLYQ6/nZZxM2whfoORxSfGfjIPhauW/LTynIH9
SmejCDFyIVx1FBjPHSSZMcKlG4uCor8CHNna1KGc1DIrToJpoT/d0PKllQZgLabge2kLd11Pox+L
7sso4NTeUuHgw8rYycrXbAWBfFl2puyujWIGvni9FGnNBNTM67mJOJnV3hrKeIyZb+ZFY+09zuze
VUmiQnxCqFdXVwZEf1opUi91BCnH6MknGXpkg5RKHmaaRgkD2KjviRi2IIXf5vNNqphNMpcj696B
OV3mBGM/LamkijCqGpGF4pa9Jk6b9ZdA87QG7jxPICPjbq5eqUXG7tDNMvvaks+SHwZCA7rTzAMC
mxupSNgzgqJjb8zdN7FWWNlNlDHufkKsU5598rxKFHHTRPdfOTMIqHrqpucU7O9wvVRWPZzQ+8Ga
q6Y1Qmk6p7Wwjksu5HMWx/a75ikugxZa6RzGtVVsQ8mRcE7uq2bGI9gPOxYroy0eGl5FSLCoaqdw
XjH7Xwk27Sce37k7RgxZ3gpVptEZf+6INnPRFa3fggPfRZQpmIJ8R+XxSiGpCTLCDAjdcThlfivn
2HNCsE+uFyQIoBPBJiIY+htlw/6RjjwnNw6AzYxTbdQ/IWRD+GZnOeNwKAZpfAK06NGWNbi77B1Z
OXyXA9kYSJfWRqGlSGAR0+ioxksowcqLA5xtrj6tViMNKuAxrdx7VCklbYnVsV8j+r7ZXmSOI+jv
VFxgWhlxuo+SSqOCFVUukZAWqLqaEAh6sx4cd3Sfk9RGopCViAEObQ5kkEa0asZLWfjVclBx7daH
nlZJeQkBPqtOkcPXCZsyL9jsjTybQnNetE+DbsgI6ornxdd7Xy7GcHR7DANnZIWNCJK1Jw+hVEuF
QMgaGF32cTf5x8hHXvUVfggVDOefpTtZSymSM+LsygoTCOYNk5N0jffMl7x1j9qxpDZa6HjuyoSD
+u0gemVjGW+EQOjVd/rasSS6SG61IEHYmvAqt0hkWWbweU6PvA25+UlY8zaghIkpKDaIXo2splFX
phEJaHLd2uJD9djMwAt3g7lT7OgGgDkSmDVgfI9XL6WhVdrVc6S6uD3XnE5p4MCxze8bK1pSTnI2
PaDaaozySeuVPj3691h/MzKmhHd5E9X6C/yM2LzyrWzBvOg3M+BTs4Z9/iPtiOQiWiyhIW5Sj5W0
qa3JmZn3TVVV3eupNoenIbZdq8L+4cCN3oFf6de9SUao/qpoK1LkMbQHA4grtiC1ZqXI4emfoCI8
T6hOFEVgU0c6BE7fDJ94/sUILlUUfj8Cdpyt8sbBvVBAxS8QBBnJsMSIhmg/jqGfGl13kYGqjS+X
wkXNsTRNR4+COb73o05BmT8RmCKMi0FxDrtf+25BvtJGeWLerhNxYyhE9Dp8rfvctK4bkXpeGK2p
C74cuTgq+S1+hhlwkWdrv5zrWMV5fnbqWBNKNfoFQCKU8UbUhQTAJPmxcUjGuKHL1tVXjCxl+qRc
ZDTntE70cjvpGsVeVfq1v2191lW5ChIINLTqixS0Y7tTNEkRIfpZBjYRKOSJAzCDw5QqDiVIh1gR
VwNqwZ3gVPRa9A26QQiTLc02er9EJTgcgvuRPzgPggOW4Z4oDWMXBZNEGhAdewjEznyMJqrV5tHP
UlpPF9mQVbI6MQixyu6bJ9KaNzIvUC0uZ68xsQascuyG+1GIwaKXJEv4CF9Gei02I6Iyz5rltdQ1
p78DS5sS/SWUlKT1DtPc0yZjA5NOHNrmSrbAAeZXYiJ7SBdd7MdyUQhBmybyKWOTVqIH0NqLW1ZP
i3kgu3HcQZkvsqRcdFjPxB0tx6QfYz/dT8LW6iGKoiQj7BtAkK0vEIjJ+a6wLcFWMfK7+Y+2SqPp
1DFYIXXJbWP6olDAO1D72jv2tZ19afOBMXAqYnE/2Wv5nuKKIdMvm+Qb29roUJK23pNLksaLj0h3
2DXIij9lg+cfZ2Gu3am0jPzF7Fr5RCiU/0yScDJiiCnhSxw6gCS0xHpCoPc4iUxcLGlNOkHFdPtP
d+m/5db/31nxb5u36rHv3t56ssM/Wvu3z3utm6VDTd3r//fHH8dv9eaC/+lfNhRqv9wPb93y8KaH
ov+nJX37m//bP/yPtz9+yqelefuv/3ytUdFsPy0mx5ys7z/+6OLHf/2ni7/pf84L3+u+rtJvH/+D
P634lvcP5BKCAbaCS+viB/ynFd8y/wFLw1dkP4MvxLqHi+6fVnz/H8DpMILRaP/Dpo+B8L+t+NL9
h9xMaHiSLYzJAufmP7/33Z8OLC7Z/xw//cHcJvADY6bm8yXFvAO482ejFtuo1XdpZobVIKwzds3n
Jlb6yIFcXvXr4l+mZlmdfbibR0K4NjHXUuacGthpUGu7fijraLisqjj7/C+X8L9/01846LdfzANH
wC8GqsUHSvDzL0bFwBZRbOKPuWnPVT8wJbH0xC+ad1EggZ7/xn731yth86F4Yl1mKtL9mMLpiKlL
9VygOm6QY4jO6y47VO1ffv21Nmfkn7flz+eIvifOXqyxEn4KjM0PzlBnoK3mNchvUVAI1ujVRqDZ
Ak6Hcm19riwr/oyNx7praGb9xvxtbgbCnz9bAXNyJP5lZ/umH0x56D2xZG6KeHtV+UtMyuWlJuGB
ymxWmvM2WseyJ37BV5QVDOor1DnJYB1LMuoIdAEJ2DOd/I15+yPtTthCcZcRBppwEoCDfbA9ujSD
fTuKGbXPtnGQ3JoTRHnUFpgLlh1hmclDNk+3aTvoc7PQmiAXJjkpNYqnHEdeKE0f01AZJWFnu6yr
v75fGynjLxcNP6aHk92yTfynPz+HHpXtGndVFM6x7x363LdDqsvu21wPpFeg+X5iz61T0vBqRPt4
AgO/k8h7Z1WfGx33/x65aLtaEvO3b/KuSg9n6s+/jlrZihPdMSjJPF5E9qVh3yCa27uNMJ4T6S+/
MXP+3VMDGBRWiOcSUQvF6OdPtNy2oPBt073f0qheYb6gLCd1+LHrFqIJNuML6LPpveUW7JJM9zcL
AVeUfGZzaUSJ8VlM7OC/visf/KvbVeBRtkCYSFYG2/rwO81ay9YqsNlELpCvjnPevhMWyQE4uk5V
OurApRv7m0v/cYHA/LuBcWlNgPWA7v3hSaBdZw9+lGZ7aK7xkd2e9EOO1L+53n/zKc627pnQYxFx
yg/W3EoZnZ/mUY6sXXNBVY8xsBjs8uHfvIKmBdoNNY3t0s5VHy36VcoykeM15Ii7FNc1hii821Ex
7HJOzcd1SNUxM0p19+tP/SOi86cliI9lv+OrMQu2befDt+udyt9mRU5Yl6vB4CaRxrtjzkl1qJc2
OZSTSecZ87zkrG50SwdiuEZY362TRS/aM7o6NNgbR/rVXf+YgydOjrVNUDgTv0zS0bSITEQ+1zx0
buUidsOG+ZBlMr7iUbJvM9Ih7ltpa+QrvYt0B6eFvopXmyS5jHnIlqAgouvEI4D3OLAcHDUeg/qG
yyghFZC3te8ruzkw2NpCsWYL8SydSJQ7KjH7L0kzqxthlMCkRliYlzwnGcd2FE0afXxCXx6T3sZ3
JrLzEe1IwSSfNokVVtPQjBeFNarqfh6rmHZFXXhH21xkGuS43F56ibl279tL8WWmRo+Q4hv09sws
MVNmzj3+YNuY3O+GlXVdaJQoKNXQXqDFix6nNGq/FBsxNC27Soe/vqd/eRf/uKVgS1gkXfQIH1gA
BWYLC5GZDF2rNELUsdER2Coa9XYgYwHX5U1SIDX69YduL/hfniMLeJ1DXQ315sMyOEVRjK2kwaFp
d2oP5sDft1VDyo1RqX93rWHtg8LIJ5n8AzTj5/VP65jTNoZ3tLBDejaXDlFPQqxgYzfOJc857QFl
FMGvv9/fXFTQ4TaoG9Z6KAsfL2pMewF2q0I746MmWObbKHGLzeuND82lPlE9fqpff+bfXFNlsr5j
3Cdo1/8jk/ZfPPu1YycGKFW+aJo6B58bTnKjVx3slmHOrz9qu2Yfbh+7KSWIwocB9Wb7+v/yURpL
DCf3WoaMucqQXasjJoZcmEz46zUTrd/BW7Yi++MHemAOFVu4Q10tPzwvhQtLesgTNyxVT4FTev67
t07Fd3KB009DXlrPjlcN01HUwOrCsmvXBxG5c3MUuWRAutKrPaopH2vMpJ24a+kC4TCs9HKhKwNb
2a8vz9/cCY+1EYQ84E/23m2P+JfLE2mCRelgumGFJuVqGFK6fE0kAoWJ6P/wUdSjnm+S4s5W+uHp
HscRlnFFbqC52cthwqQXGYLXoGBV/s1N/7t74MrtjSU6mLX/Q0W/JJb2shFgE7nn0dWwRnid2ekb
4nFStZv6goAnxx5/86l/cy0hlTjAuATUQv7n52tZ+3SwE2N1w4HYd9pnELU7S5MRG8/W8de37a9P
NScIe8MjEjUPr3TD4vzLbYNh4BaLBidISgZuAoesHlpu3dHJCsEspi9+k4q+/eo/v0W2oA50bGVK
tlPx4aHGaZCXvirJPVStPGAhRsnODvubJ+TvvhXgSodPYnWHKffzt2rT3mh8B0xFSncoMEwyle2S
eBZb4chXOQFgv76K/Mi/fi9WBjAH2/2CUfrhmSQnCOmthcS3V6Nhhxn5uNjTTQfAl9njw8SQgvs5
1EvSXOq5XcnIQYbCmFObC703r8ke3MjzcUN4CtHVTIDRJ7xFWRUuhh3luGAk8nY9U0YIUqdOeZyN
X6ja22pLPype06imyZPa07smYOw2HvrCOrQoA7E82Mk0HMBDDu1Ob9yRPTLO9GaGJ/vC3IiyxXCd
8q5GxosFRuria5vNs9o5pDHRyEQb9pbUddpBPUL0jFjAmr5HNeVX4DNG6jlSgybmkCZena4hgJhb
X37Ww9B+zrnb70ABCZq1Zp+ODqBpshW7XmAXawGaIO5zGXQjV8ZtJcVcf5e100eXvlvI7SJGyx2G
LheppyqK6IDydKGLj+nkxjE69CmZMbgEJOUreBajT92zjWSWxh4Cwzer3zrQSazKb0A/2nI/D431
icPC+FQwP8P9h3YjvhoKG3+Kj3r+ezR2arMCeA40a7Xmzm6cqv4JrUzVHPrV5hyHUqQsDjgi0YLj
Xl1RPs6upHSasQLt+KVYkOauKF/XRRsPTU5XMqxbAKS7SeZcwqFblHOIEMLQHPdHjI1dlLwra5z4
Xpikh0OXTvEDnM6oQS+GBohWXvOF0g3YhBGlDMaRWyHdghdgrTua1honfm7gOgLSkc1B7BCwiyRO
9wYNtBkYjbIr4V5hQ4sGWroe6Tl1qRIcOIrppd0u1WVvYffb5avnP/h21fpHKCxktpoY+nel6SRL
0KCu4LKmepuPYLE4cwdnM6D6nOrdspbIzZbYcKft3vIXXSxea5ChcLwZPALdSGzt3E+ZqIwmTDEz
e9eTVxKHLqvkh1Vbfn4EKhtdrP2kln2eITpIYZuAT7ZFfA/42PrEBzEYIFSk/jKRsvvAc53CkU+a
ET9l5wMgrbEP7aySTW4nvai9RWNDZtivX/MPjDCxVVOgnAgWpHuAc/DDYpnO0izg8oNdSIQ8oppj
gONV1vUAAnlP2YGAWkxT6EYT9JzCufj1p//1VMvH+xDboEgJn6PtB5JUZZltSySitXmyMJUwbQKX
AgEo9EggBsogm8MADYQCxajCRiNPg/nh3lrc8NDD8XbVmMbym0rzr1sVr7PiWEuVQiUmP2xVvYFd
2ShNxCIepwsU2dCZPRIkEUwU97/5/n+zd1B2bV/eRzvpfiwx/LyG0QToGCebmi7mGlMEw/nqCm6o
c0avpr/BbcJDltF+NrcY4P/P3pnsSI6dWfpVGrWnwHlYdAFtNNJmMx/Mxw3hHu7Bebzk5fD0/Vlk
opXKElJQr2pRkCAglRHhHm7kHf5zzne4gNBe7joRr3NECgjR+CBdswr/+hv7r4cEEyTCr+uvyhFI
v+0Nf9hDU8qZhEan9BqBuz+qw+jRz2c3CoRJArcR5BDQutgE//qr/tcpD24CngjOW9y9XcaN//hl
lwztxUqg/pa0dp4b6q1DxoDwzAZ8r3ZkDygL7C32r/xO2js0WuJcWkVqKt4BR5Svf/39GL9IZv+w
tzMwpgLUQU2Ht+T++X6udRNtiZKIf0swZA+wa7HCHAGU1dQAp+irE9mnTecMwzmOM64jN4WNDk9O
VPuYZ/gL8fO2WCyVsyPBofJMF3DFsSTfvB9tx/nSj6y8a3ZcmVnrKi+a9nHjegP5ppZEXRMb1nM+
qOqWxOCos/+20sOnrqFNEpZuYEPURU2qW2MbjXQWSaR/y35JLLw/vkqRt1hbuW7gWumH9FzoeoJW
pGuwQko3V4XP2Mz+QXUsi0xftuN0y6J39sqxuvHJhaqBhdXsZ+RCc4x3aPnpq9EYRU/sPa4FnoDy
xge3UlH+aGMoLEE5D6q7L+apYF9LFVcTk+9MGrQckJOOfrGMRjzZCzH4ECBYexlYdw0fXJUWh2Y2
q8s6xXR4FZQgQDrRp1Lbjq6uLOveUk9l3dnVnWRN6XFdOobm14laPLdoj7T0ma6NslUx8EoaOPzr
VsFBuKrTHlFpmueSBNzQ9ndT3VtfWe1WyoZ9sSi/S0mg4Joujmo8LV5i6duWJnv8PDNsKJBUjTPs
2bjFbhmj9jyJxpbH1sk808+NaMnXc0ETxi4b+7bbzEmfp6GDUKbd6zRWolSaeJWGzqXnDp9Rh32f
MmNs6oVILqlsPZu8ajZe1XiyXOYXCA58mrFNwHHoFLJQ2J3btU5zlx52hooNIorGezbqmHI9y0Rp
zVPrk0Ovbaw8VHId4r7SvAIkZqOsSIG9cZ8kN12Qi878pE5x/tIvgUnDFqNkVoebaUPrQ0qrFT4l
MxjbpL8KYd+W/mkuNv1cuyIYq9K51u3oNGvRFVMIJaXOACEZABxU0n550MOhVsOl4jFdpSInrIRe
7FyyOaVwM7dI9ZKr6pMRJ14vnjk1CEwKmYcPpO7Scl5j0HE0quLT8qk3agW82YitcIV1qvkeZ6/G
PGI2w4jzV9Mx+lLvDJ5+6Aowo0ViHSlcJxasprGrH73q9nWcGWpXNZkJIh7gBsqyiOdvmqjHqdov
JJbWPIRTc5xo131KtIoHkAm58knvvOOsKug7zrpbhJVv6bdKXmPcVVulJHISgAicaELUCuN1qWb7
begH2Bb9ENk0WxDnJgtBV1i+6qc0VW+3VgUr6KxSLRXDGnofFQaJa2MqpldkcJ3MpMeTtgITWm/a
brqdbGL3FRrIBN9C5B59dZ6J3igboT4NWHUBI/FQ7afFzL4tRyj3MbWwDOmLVH5qdoKLYHQK9S2n
VfIqpxSuLKdK5b7sDRzpKWOaR171qKf0VxZveebarxiphqulZTmMKVueurjJqFIQWPpXpSmWJ/rU
48+idxxlhSVvwH2CDWryrS4BFMN7Bq1jrsa6CIpWczk/NxPJAy7WPZXb1NLDDItm5OfxlnqF0uDB
fjLR0Nd6VBBmNIZCuxQcqsmDkCopNxXH/neJf8zxi7wlTINXlNcCt6S+U5RWwroksIMS5abuD4GL
cqTLtgcG6xSOKUNINPNdNLXjK1gcXNJAqdynfIitvWhbQHd6IaeM/XyJT5qM6NHVyDnNoMVGt1g3
o9BNPE+l0+7x3xgWeZgSYgCNcHq1i4tJTXfN4LRKgJ86PZdVBxau67kBgjmkjSLo7HjB7aDZ0X3T
1PUzjUCqTQwBMkegQ0r5MhSF9cyNM+UiWSVjRvqkSf2eH+zgk4fOUKGmnKbAXoHBb/BWdhsPVAMf
u24mz2qkGwVbSld5PsaseYOdoG7Xo3qzaMbUmuYXx+wre+1i4Jw3i+eRzprb3N6O9aC88El3LbqA
QZSSmCrHbLIZtsTpQEXhSgKSfSWER9gf03wOWCljNFDgnkwCauTtJ+yF7Fkx2J+vlDx6xbzTyV96
NW5BhiA0rLWhqvBGpwS1mwhP2UoMJkmRnhLGFKMvEZCANnLAAJ1bT58xpCV6Xjk3v0YA2j47yIty
mxAUcle9NPJqzYc5HCmSqdGYHItZbV8rsxMQ5VqPToct3u1vp7MBKN1r2ZF12SYEg+O1SuF2hO8q
HU1fAWvLBLhEPPhtQvg/Yvt/MDr5w2npJub/rsSfP0pE+uNHLf4otf/65b9p7fSI/Y3JEhYPtEQo
ZzfC+/gt+v/9H0jsf1Nd4M03TjQDVYez9+9au64jqKPsMCHy0PdY0f6f1q4Zf2MuZiK3cxS7kfTd
f0dr/8cjt4LA79z+82s2+YcjbVMrvIJ26e3M5QJlQqj/4siMRH0bnf39tPj3P/pPk5I8QXnrBqUg
dlHBD9QHiEELly34mfkSdEaiP9ReYZ01oXonLcuA66eV/lXpC867Ml1S0gVcD3oC5tDJVkajQY1c
OmMOHUrpwwYWzbJSJ8vcz6CpvzFmz3dCK8gwiNlNXvrIcwPV8ORl6fvmzi3j8clol+m9HO3uLWtp
Z29ZhB7d1u2/F8B76xGGX0yy3mjuM6X3Hl08Bg9CLcdX4EbTBUMbE4xliN5atkmqqtGowDTFhoqK
kuY/BZ3HD6mtGIxvNOPRsob20yOhhOzQjwJciapR90qAkjOGqPqtzopNLzvB902WWN0OfYnAm0lg
JWAGGfkFntN8XdIdyUIClEMVN0lsZqwW0ktOugNSwWfVeEPgYYkLa0axLfNRLQ2EPZcX3QEgiRY5
fzEAytdDNKVY9jBqmV5NmIo5p7mFWm5vW0W08AY9jchEZ55KPcsOHM2teF1MRvwNtHn8MFm8E196
zK2q3JnOt44GkuTwH84ZMS4/L5ksAurSA69voxM0jm5lpo5xsVtixDA45+kHKln8NqQmcfM+W+6q
Eh0RQ7f1IMrBWfPxESZtUv3RyRKPFV+33K1HzxLGeOLwM463kqiQE+8GRZ2DKVVyemaqFpe35pY7
viFr5US6xuyg6vfwuZxtCnIKFU3rxU9dmRu0NyG0K3QH90mFo9qu9EIwlOITjB+HwYo2kc52IHOd
YIhqKjvyf7kMS16QKxANmxtmKY07aiCGU9pMGDwXAw+TW6XiMU85A9STm275K2SHzshVRuOCtCoq
bGn6Q0NAk+I79WJlyi9fs8t9R1HG6CewhJ6eHU3dmJI0apgKN98ObkIIze3H+861u3XM+XvN1WVY
2aMrVJ/69ehpQZX0xwqXOLPKaguxwHymuzG+qwc9fc+0JTlZwnQv+jhwu7GkyLdTMehhBF2deSTq
4pNtT+7nKMRQrXo8qGua05tTPOfJT2nddFDq/QjdNosKDLWtnbt5mJTd3BOkj4aYszjNQEAtCvur
FGZyP3RVemmSMt0QBaJB1i3bT+Ek5iHLmghAggXVqivae+nxjZeKi1iNGzRZ6Z7iwWBqoi50IC1s
NWza+G35+325Zid2pUKSfJW6at+uOt3R1g1pTLL5FcbPFbteQ+E1baTZ+jZLgn1WZOt5Scd3dtv4
VYUzesTeR40czo2nVCULTFa+vGQu2EpO1OKFsZj55Ik5PmfpMnxIKFMa/lxbhDY/mb1cYvURSd+6
a3VpfBjSKRXCnClIz1Y25LFcY8/MF5GPyrDHuGEo4XBzvJhzabSHphhgRw5u3z4ogERDqxiUE6wc
DwueWnJrTSrpmQTJrRpIJ/7xuxGk0YFHAdNyw/tlz8Z0r8POYBaIweNNK9EyfQwwOl9BQmkqrNvA
z415pYiNvtmzMj1FCubeyRim69A4fHgEtPxcFgx7h2GZbtSHdgNoxCWLpQ7UxUPibfPceFWp+HqN
zVzbpN3EDEF2nbUbCIGEk53AdXVKcTCn0gmtZrSgCyXF3skUkt9pNr56AAzW1ClpIfMXzV7JRRkP
MwZalsZskA89SP1jM/UjqxyE/sdlUtXrbNhEOqhZaQHYaVg2MQExwUhw9a8YQUx3mdSao0g6vhsi
pPF3MivZTyNyp35d0FMfKBG9hTROTdomLrPmfkqX25VncbsHSBDWuk31eCPjTFwyTRH3QKjljptJ
v62Gpfri00gvwEStE+NHL7QVKV/AEbkMO+Nmvje0mDHnAjAY9C6KugrMhwwN7loRRSF5WLPzyzqi
DytuasQiq84+LE2XHUfliKPYpAyXtDNBkZVVphNjJ6DxraS1DWIvnpvNkuYNBnauofc0Y3e7djKt
xymb5Faainvs1GKmPN7UX8xWzqjtU1k8jbkqjwvYh3cq4paQnKfqS202LurE4GU1yng5eiwE9zSF
3eBAaRfy0a5asgEPHD7e03Q2zniVZko8Fk6KCwiLn7aSTSGk6zzUstK7RlxYQ8ho3g0mkR9UGzrY
2htYZhrZZT+aJhl3PXEb6mCz8i3Bffykj7bYx0Omwh2FI3BN8ny8S9pE7KSYl0/YSMqaIbF3GqYK
OBe5/wq8ZAxRkS1vPKAlWxvTMCYW4NTjZY2ZekM+ovTdTV80Dk6BbLv2cbQc7zPRdRYTHqfkqTRz
fU1fI0k1FrP4yMVcHtW2XL6lKRxvpcbRcoo7zIBUkyprdYzkW42Za5MBj3tDHp2DEdYTrOV0UQ5K
RtKVzg4aGTtLxTrBqL6E9FaNF+IkiILN2HjnWoAd8jB5HW+4nZ3Ef8svhD6oC2kQtMioR1bH7KB4
if0Ga4iZOzcVQILUtnKhnWsyFUCg+2AylmnjMS26b9w0ZRPLSTM3Q7Jzx07fGUpXPI7NZJxsszb3
ZJcdUI5zi6LAxgOENenJ+ENEDJy40iKf0TocZWb+r0JiJMV5QoR3juCLs8hU+UGrRiMCRd14D1Zv
ZPem1Kora3O7IZsPxW1qUwFHeYYkHmkeMxMSgbmDibJWDxGWpZOlOsZeQEA+OjMZ8Eghvs15CJxX
1PfeKaL824eRR/mAg/PyokdWtrdE1v8AsAAGwE2DVjKvhSDM9W7yBgZyUyZ/zI1tnCJhmseFUy7c
1QJ3eyk1Y+EMhGcKrgEBVJ2R1FwQTYwGESh5jlWZ3/Lg5ZlkkJVHNbEBhA2I8dnNCG8FeUMDA5Dy
8tJ2pbOfhdvCobwp5oCu7XcTq+NxmHrSnmPZEIEmvwF9X3QveWlnjHRt9cCLu2ywj6ac0OZk32ee
9rOmVggyS+0xQNCcyIFZ0w1HyeicCDqR/TeGKxmY/9oNIUnUQR3P8akonGjrFETcifoZp0nzxK5P
pKDiMXYyn2b1kZS9PWftLTdV7AvLUnjfELJW0OQoATA77XnGcns0Om16aLPR2OWNMF9uswbgXXpz
D9jD2no1nPKNhd3uhVBUz5FDGRbMAaDqE9aOuwne60PpFXkIu0EmK57p9tFKuBjWZgKotRFMda2m
NWNIuFmxjhqzbxEp5Uc/MgttS3nuOGJsWMGQcUCDjRwkDYQuInE7lujoZdLU8ZnCWPeqCi++jtGY
HitSTu/ErNpgtCtrBzMMCHbe2N+RKzmUmOIFJH+wNFjKasINa0bckeVz0HQeUqFbG8mDunfTnvgQ
IqV3HjPGhhGwnbNr8ToEsS5Z4oUV+cAQh6dsoTHAF0k5XivdtO5TdNUfjHvjD2AOLYyNJY/IZOnL
PVznMhjhZp1dvfJ+5kvZtvxrISYwKyXxGcvu3ZVuKMgLzshuv2ICau/7CHINba83D75djXMI004+
69Kpn9Ua6BFdw1DruNJ5HTeerPnRKXZ0KtqZ/r2OWa1ciUiftzoBgLulassjnrQChIgkOlv3gkFO
qfWV72EyxTBIUtGPyhm2MOik7TIM3XqoMvdMfnc8kH23Eezgr2wSPdIi8LQQ0CPCgAYxt8S+urUr
D01luYemu/2NnLZ0fG3mugMTLv6EbdLdUUAMgRIp+CsrBvMxmSKxnUpyuKvcSGolEHFd3tNTkJ5z
c3F86AE8TgjMz6irvKrGWDlXzlUwdlEfT1WiL6ThARAdcY6ZQSV14l3YCeVmsos+QmmuIaoZHIkD
3SWqzFcR6hf2IddvFdlSrEuPVTiPS3lsiFzj966SfQr9y/araLEDbzCWq+al8U44zXhnzQ5D3lSv
77tyNM+a55KkGdWRYWLU9RtNtsSp5CDaPSZKB1tfnx7qlOn8ytFrZRt1Wn0tFgVCMdc0v7ay+Ogp
YI91qeg/nSEVm9o22te0sUC19JRfNHmkfzWMkR5as7LOY5yg77Nszksgp6Y8OvmEWaeNh5fETSa2
6i4Gjas7d90gmkfQkSnopr5NUNgtCiFNWt1ZF2MU0sx41hcto6SGyazGLWRKQvQ2h3sSGrZPtyNh
GuTInk74yAtEZyknTZDWXVHhKQ9A1IzTkAlvY9JZwHC7RKIQixeHQ2ZxBcWxccvC98arprWdX1GM
2PlEVmcAHw7I1kjmb4Se62ci9mxwmakyBDShzta2BeSHQ50VsOu5jNlK5xs22rRxGzX3SfBU5yXW
lgOEc5VPeYJ7l+kj+S94iVfQP9Afubdam4UitJ8NWA2UihvWh0G3+aIDUx7ITncEuWerunbSG3e4
Wb2nqNZx5OBbZgzpgvlgebhF8uHtRJhPrYFYMCDCFYwY7Y7JufOD/Das1lyD0m5x0j0z44QjOtpN
eVcIQtUxTNyx5Ue2sniSOHBPZf9slKn7GZMx7Q79HOvQSQG4kCCL7Q+au4tDjAvqzk14yKs+IywI
Zcpd53wXNw42S7pYouGY6nkOGaHnYKFMzCqTnjmqriTJjqujdbQGh4M0e/k6z7z0TP2S/Qb/P/vQ
anSDNrdsPF1A6MeS3lLipLG1M4Rb3NWtVDc5gc8vVyuNsNE5ZqzcSr4O5E1LYxnIgXW9MbDDz5RW
pXr05NVxe7IX0zmBx1HPDTGcUIwL+rCl8FTknWdeZmPAytrRH7LUqvZEdXy3mRhn0swyiEc7U9Qj
MK3phZxy1vp0D3unUe+qve7A/DIZTRb4GCiVoWRJ5znNdlYNP9HqJu/bAR70DhQfytgiljjsuDRd
I0+InRqX+SPNJYD4LA+QpKUxlCYI+mygUv6kg0Zs+thJzvNI0YXttMDHXKt8H02oQKuWs/9t9l4e
cJ1ka5ckms95oDgSKM2oGUhGUCCLZx34WBaKbTznY+ISILl6zyTD4HjmB+bMxsac1CH0Us94ZsbU
rYh5KlsOzlcif8ujW7UmLTGDCCtZtaeK9e+2qePW6Dgvsvs4zU56y0xOH4T1vBjSj6GNnOGmsRWq
3Qw0MuveHIsWhsDs9OEtIQR188Cor0wbuK5W/e3ZdydaD1qneh1E9FgPjgRGqs0nHD3c+tjzMs5e
Vb1F4Adfq1QOMxS7n5FvYk1ZPh0nfxJqXgeKMWlJ2NvIGLSkKKe6Fs0LQqD4zpTK/Ery2zfdSgHg
tFajUGWvCmZ4sT6mO7lqGuTGuZkXLifeftJEAnSJJYNTwe3vbZayOdzioOwFXrEFXaqckN05sMcI
smyT8JZmvbbfCUJGlykHwzsm3JZK2VFIS6w4jCelprPaLjZZNgwnUcriLImPTWtjVAEiR2q9hEvb
mmIFsIVcuau2zZ1A5UcZKl2x5WSi7bmPc+ACS45AY+TxW5LXDHjaXq55qaqHQjreF9Emmwgx9Kgj
pErSul2TpJ9M5YwJGF3h8vtbrl8O0fILcVx9wxkPMkDutIHaaC/xDctjdU0FLKWXB6NGvrhhDaY4
nBhBaWwns77XZpMjU16DweeAXLcPiAXWBnBjzCmIQx8W754fqzbB+g1bwuU6MpGezCG3HNZC3WQ7
XPejk20FZqtPKrCmjVo5LMwZF3RaBmKdrbnX+vvp1tRwW+dEhN3HdO+4uXoHr0sqCBIqJiWta7uz
0Sv2sSfpp3L0MsaAqophzaGpICkO08FeuU1KzZtRTXa5pwtB+9mkefFC+QgcyTTO0VE7BNxvm9gN
w4WiaU/jVLh3xiBSbT0lfbl8OZRt3+GLtOuQBQAAUUugH1xXOnb1ynAwoPhZasUP2LOY4eiLlW4E
xR4Vs8HafDaLZtyhFFc3mhiFFLbd9y9xRIJHcxTnYKEn7RsS+iF7KOjJpvXkuWkBk3qpqUj0yNSS
YcX+AQMGYtBLKjF0gf9obkhVq+rDqo0sbeWJyn4yTJaIu4i8/KbUMqTPgWlF0BuEyul6Hu9zScR6
wMHxZS5iPMCXudGjRadyJupxdhHaGZ8ma1B8rpHm06jYypcLaHpjE5s92aVGooUDWH8FVwB2CZPw
pccA9FYB0va41Sk3nFu53Dd4Ae8tRcZ79QbF5PzuVjBGPXfyzcqUDxgC0u9ShxyfL06uI8MtGkU2
i73ucoVMe6pZ9ocLCqMky0HaFmhiDSQ5AlYJwn15RMXvyfWnt2rwSlF+tixwBbAvr9pbk5PjH+bN
L3Mi5v3MgRb0LLdAHS/xoVZr5ZwDA9hB3q9hIgmsVnNsLe/ulPDeOQz7QIopHEKREXmbvAGiwuwu
u6FVokeiqvXbYOrpNyNK59U2Zbzti6r7WgbFPKlQsd6XeDHHld1EG0cdUdsXmFQyM9pjJSzznb74
+QFJgAYvZyiNfdEpxQvtQsOGDqqcwDqgmDQzNG7dhJPEU5S1xMaroq0voPG6H6aNtghUSO8vvfCK
tRpxJl0tEkO4UdQ1S6juPrt6TWNY7pinUdGtQKo5fQdzus1FfIkgHmCiK9ZVlGw1lIk+iV71Pk1v
xgczdEZXPkaARjZQOpt8VUuVIVcDBjlIBbgXtSncF2bnscnKVRLUdV3iIsT8a/e17vTlpxy16Wku
q2FvT1ZDJLer+k3s1Ty++Nriva6OQ+Yz71s+hi5myTFLoEqeQ4zZB7FVnJiTWj9SXky5qocRF2lE
J4euaRHQbcfbZPa0tBsN1NPsl/w9ArC6We3H5TgE3PZgVSkq9TsrZ6F/Hc9J7x6UuGB9ScHWhq00
4zdqCMu3zomXR50xzIPH08ZwoopPaeLBuWA0tEFgxQPCzWdYZRp3Am5OXGbamVqhIZmSYrXYznAd
HDUD/KnYe0R9ybiMmBtoPOgoM9Trq7Ww+sWxDcK2qatNaso5KFRSeqKd+vvZWOBqqfCDHNmmftVV
OsnszAmKyBjv6SOg0iJZlO0Ym0YIfIO7T4TTCPthfR6Zir5kaj9wHh6Uapdn4H04pCbPYPONSwnW
vAv7WutCG6SKWBVzbX4APmi36L64Ds2+efMSw11bRNWgKf5C4lYaPjtzyNo1P7Byqy14QHIz8h5p
ei7OahGBCYoHsHPEPs7ErrttLMY0YEMwj2CpOojNs/pMMojktRsT9ItgcIQd0smhmMryvqh7mIFJ
HnMXNoBXam6dUVajuJ8F3tLIx/8u2g2V09lmABbyjcnWPfXJ4GRrkCgxtHDWuI8xKeQYVlWmvRaa
dK9VR23KvqqJb+/Aw9qY8AsnhedFLOV5dpzxWILG3WnJKI+KMAvFN2GQmK+CSFy6biV25VDT67Ha
MVaST4tU1BNYIHGVaqxArme0xiGuMdC5JCiMJOB0byNR845+gKsenplUUpiXztExoxviJbMj69RJ
M2ESDbgwUOH3M6dfMLGsHAPzrz8nmUNQ0VWKG/AafwAo17TYwrXnyMy2o4i1Bzz6MRs0OlhMrY+U
tS368Yq5RDsv5LLeK9MA89D2C4NGuzVHD33NqLesyvgEBnvpXrqptHCoajq/AqyPZm7UieFHoFhN
fq3NLtJ8k5X2Rx/NEuEcPFvCxUXUFj2AtJ2wfhlUA0n0PlYSr8bCQARVJz/I6Ou+ojWsCOe6IwzA
WhZtaizh8YFf24wfs6mV0btFtZzcCgHnjAyksnDD5cnyhPRTuKQs24XddYFd3lZrc7TKj3RcjO6c
KBaBscRbdABWSY/OgW3IEWyVmqjhO2fTt9IRoVpzgxNNYLkdlzTTWwxvB9wqrX2FyBmsqkbgV+tT
tzT8tmZ9QfRNk9AFqvtQuhxTA/7out006MFMOd240zb1omfhQADDIi6paBtV5SVZFNK42NPnZJsB
1ZpCSs87Oq+kUWyZF5YPdeZ1flSQokxTXbloOdBCnyN3/VI5brYc4HISdWuK7GvphnoDd7q7azNM
NAxly02WGpTeQV+h9G7GAnOwFL3DIVJny88yU2qqGqBlMCkeErCUBpzsVZPWnMtUW3BRKuzaecLO
VzpBR7ZBXUGwKVmGlidnoVhx1WaNA3Ed2ODWGcGnolilw6HQJ3nFc2z5idrZO5UyFMIJsexXRsHh
aiYb7SdJ329ubuYTUAP9yDo3vCwQrMNMp30Pl6GXHQBiti9gR5cd7211bpw42dJbVNwjuMb7xGsZ
ygCXM69NUZk/B7Us3/pRYi+MbQvmqcFIyh9yT7SsKK1+0qm3C5NiyjLy1nr33bNKFnQBeLBZ8Co+
ppqeBQBOy1WzWNRwF1b/WMIYBMA5mMqKso3hsZuH9KHPzNln7Fs/6MmkHXitoMa7SXnCOocTJ+rl
tXAaSU1Ubh+Foc+7yVoQ6CaJGw13fagmkCxl01g/LfCDZy+uZrSOxUB/S2Okimxx2+eZPg98i22+
l+RfV1RiMN/p867107wan/u0xO2Eiy/bQQi5NTRU9geIHgdwTSG0cKJI4C41RGsHvCnKS59H2Oqi
dkgoWSNcFmLoG0NZmxlzj9F8jvtuyElU2NmFEojk5Oq3QiB1jA0ERLs9q2XPDQIkoBJUTkGBFSzW
2Fj1hoWmr7rTBbrmcJwHIGVOBSXLLQXqAegYNZDjsPhYEZI1LsT0DXw6lDJRF/I9i+bcDZB/3L3G
H9fB3xmw2UyWNtvYMyONvIXSal9dpdVrmqWWK6Atqfzm/f23jDTXmgRI+WcQxR85FP+5+a5v/hPx
51/035BWQUznrww0p48fH/X/evw/D//gorn9nt9dNNhebHqdVWLvGkyIWzvw7y4a/o0FA9t2iIxp
hPb5PX930eg4ZZAMMSxjFb2BDX4nVmCw0W4Wf5XEL7Ee3qF/x0XzJ+f+b14XAp/ezTn+BxtNnE8u
l5dWHhxpBpF3xsH+hG4zxjhKRy4lATOul0GG46GvjjcV9w8/o7vfzDR/5FH86uz+s8fm9nX/5LEB
dCN6KsPlQc7hMuwL7VEd63MVP2mJu1Vb3b9gNvyIimZtx/ZaOFAB6j1i72A+tP2WtcanOce3l2+V
TO5QVIE3Y8K1LyPVxSNWHcerN27+NuQ+56TDrbeT+Mxff+/6L1rGP/vmb5GDP/zQHG+QZRYn8pCn
u0n9zqzPIn3nrGfOhZ9VbxZzseZHpf3EbyJ/aPY2idfLeKdmM7mfszffjWw/TnFW3tJP/uk2uKgX
2FtHTT+eemXflo/MSXIc4F0Z6iD9o9WIrCGQnvb1e/szZ3R3G9TtmLNsq1P1LtBDVmYI1SPEsryN
AmuNrzcYgmm9rKG4HxnkrOKA0sZ16it+ts6D6qKsPhF3VyLA2Zocs6M+Y+oL6ujFwgnt6KFeXPXx
PLGHtrtIe7Obc1E8VdMeRJZjPOVYmEY1GIsXD1trDuHHreDGgk8efCEvsJzdOJQ4Z4v9u2AOuwcv
at1MFivsBIYPa8xmtlXzX1pPyf5G536my25aMahojft8vlA0UbPu2duiu/IFJU6PDpCnID8bhRmg
M/CdUKT657baIwlj7NSarc31yNxO8q4dLm7MArhR5c6QX3Y9k2JeDXJb0pt5q84khDM/JCO6A75n
Zj9bgMDNZ7IenuhxsPKHZDlRXk3/CKOQoMCs+MCuRQNYEwDK6p+5ONqCi/68NruLdxN7Q21fY5cE
GdsyUErfRtte6eNKfpg/1B8DqzoXKLBgNqUeKMq4ZqHLIdb42sPk4Ke9OTR9+wfqo/tJMOGt2gh+
sMLeKdN2fExfJ70PW097GW12kPgsos0srqhCPhRHOgnbdUSLTM7HrpzSgYAzNRkRJokPmwlE7Heb
wlrzc0qCyeHkSiMmB5h1UmwN54AKajwv/I8XcJgqKb7dpfPzAPXLyM82opH3LGTYhnooA7EzAkS+
J2+r763QC61QDbz1rTnL3OSfVXr+61fsVwz8n71hfwrtTIxKk971hoPyWNxF+3avbZOLcbZOxr46
T+dqX520u/JfoCh+her/2Vf7U+STuwC52pyvVh2H5/bc3U2P9Tug/40VZOfuXL7Nj1XQndxz/f/7
Ff8UyKGxmTIE8NQH7aLuo739vOzaTXLJT/bRvVh7bm5He6u/uGfj+i9+ooSQ/4mt8bbkss38cdWS
VOhqk2YNB+PStj4JHCwUlDBpL9453U87e19cJwR3FOznea/t2i0IgDDf8grsu3DY8/+F3drYiX11
9H7QqXfs/i9157UbO5al6VeZBxgW6A0w6AuS4eRCCiNzbgjpSKL3nk8/H1VZ6KOQWjHZhblooArI
zKo8O0hus/Za6//+22ZbLMPL7DZEBpHgPbYOvGuQpAOe6dijYI/nUrlW+6UMI1Ve+DEZYScU7ZhQ
DxuLdIHvOAUR8h7yNW1F7YuEZ+ddOLjkHXB6K0eXrEO0kBbg1w0Qhc7VTb68wweDbo923GClrj0W
V/IKdFw5XDXdnVhx318WzUrDH5imjhurvwRFgSaUSltS2uP7SKaUx76nkXB8H2jMI1dAjvWdJjny
UukqvRPJCNlzi8dzuStvrMtDvVJwugZhK5GMduLrZs2tBglj+1gBZb5FKuAt58YqzWkZcsMAWxJX
JPcWVCBMl0wrNrFYIalsJUA/m3XrL015VaYXbflmsfvmxbv1GNe/k+KpoY6WvfvkRY21Ga2H3/J1
fyk8xYKj4fiB/HlFFReTjRbX8DfxBYPfDU1K2EUnbvXbf5meesOmn2wgtH4ZbsU7+urYtC6H+FfX
km5xKwWLJAzmXLxTK0rRyZpedv6iaBZMiJqqoT39Dm8AXq/9dXmvlHeWOp8jtIZypVzXl+MlSsr+
gaLPTrxLNsFBeWwXKIOWAUsS5Mm6dSoWUeO+krp39SX4/K11y9uXerbHpUWvOapJ5goaQfZeUI0b
xUWvusrW3MAXk60601K+60l3OeaC5p9FfANYTXSKK+w3ltZWfA9uL303sisndPlQds/wkUPn1WO5
sLbtPQJZvrDkogNA/XLNobehvXxJY/kFj1hsaFwDu8vkdzm5sZB7GLfSjf+rjleNdedjVjje16wD
/5Bx35nFWKLujNmL+GZdlrviqXpiEpT8J16o0aqa3Kpew7lWSdg52qJKbW6i7yK5jkV4TC51HHHM
bgPDsDloWH0GW6kc7fyIhxD/Kn+AnjnUX6SdOO5NMt534q1JBiDbaeZS2Ykb4a56jm60u/JRuhu3
5pWwYIdeKFfyAuqJM7qNHbmTfdAdDJx2wiPtbVfzyxQcKu8Xv5qNxf8b9qaTudkyWMbX9InYTzgv
LduDvmxWwYJequXT4PweFuZyvIpfSXuET81zeJvcePv2kX4wSvsaDSK38QWY6flPQ7p4MV1wZrmo
KGpbfY6VVRO6UQbqzyVVXfcL6QV7QXQuixiRtn7ZWXj7jCpVH5ano06EF7Y+7ph3A2cwJFaVaM62
bGuJTvmS1aa+Av/LH8XZ7O/S1HuHSNGR8JGj3UVf1vviWodHO67Iw6WusMqvWIlkz0GhL4qA+/eV
thBu/LtQuM9/YeR61ZHsxA80dfv3vkQrvBmZ+DK236taWYqDEyrLwVpCQdRAyvwCZr2ma2kZES3p
G+lBelDW6qLZIH4wV0m9oU3whtTyTXkD9/NeuJxu+7vut6yhq17XgVOVLiuSSm3ATKYGCYH5N4Zy
6Z2sk1jE8Acd1wqBv59skBNhwR5iE2ldmfEl8ve+devhTlPWVX05NbeyAs2BluLabshEJa48YSd4
M9C9tBqkRT9cFA/ZPr70LxsoxRd5cS9LT4XxYsW/dOHBePSn+Inq8pqKpBdif4kheX3wx3dMJbNo
ER2Tu2RAHZYlL1Q6Fo3vYJw7NxHzO9bRNaIaAtTAHnRzQfWCpAfWAMGr8NgdMAB86JIidfKynNPj
VwYtiIUMSFiezd348LFdvqVv5pOxk2/F23GbTgOiDhvDA+938+w/Nbvuzn8sMfHomxXJuYU8lHQk
YUpCTCgv2rJcI0v0wl9+stIyClmE+WgaAweKtFptghjPDjckhKp2YG6dZm++Na/ArYmaSSTG3VV7
02zVJ31PkNOOj6qgbwxadnHhxo4cIyP2CLxkxucw3Hbdyu82lrxO0Czu8lc8xjrakinr7M17sXuJ
69dR2giP6X3zqN6JzLhOs8sci/XkAn6v9QL7XaHEz/thicPyLQKn6O6ndunRFV3YXMPtgegT6LLR
DVcFoTDI0WsL6ZDlQIbGd7rowVUDHd4ExyLpFjnNPs2D6hrXeDFOox2ybbPJauipVrq1S6UlCnel
uS2lZQGllk4TcVFdEj1TxdSv8DTZlnsPoI4d3ONzT99NQt9y62To5EeXUkRTEOotIKAXESlCF+CC
2l2K8RIPz15dDGRUU2YYyfMnTjcezbtSXevO++2/zg3ZWH3dF9ntmD7p1KCCdpmMjjBuOnWJTw4i
Y6LM3l+JCmlQW2GDUGw64Lhk0N8l7SbrTmsujdphn+ObRu8o3eJb+YrcOnOvWAfVs6JcJt5Vqr7Q
XuxxAdQ25DK420nVMayQruLqZ/XrmD4R5GwAhwfHywHWXSogeZMXCdi4LnM866lN400Q36ck0/Xh
NfQOHJsGAUyzFLbjPXvjHSKNmlUvgGW40dqb+E5dhLv4WdsWj0r+K8Ffzs4fwn2+VY4eRAxoVJQA
803tDjvp1y170qJximMIQWFRlNy0MIkO4CHjGRIvKMRovgNoGcYpRipm39DoiFFO747SA3DWS1+S
bLHrHHEzcuqtABDfVnPafz2++PmdvNdgmGMzggMD3naHdh/wpzW2+SBdi4fylt6ZYnKo6HPrGHC2
He3hrv+tIN9NbCYdaLku2dBrUDntkgkZ/84Xc23RUR+Mg7msbxPNiVZgvRFsjI0d75tfJjVbcUkV
ySouDfVQFZehCnfPphpJebZeR+vULV9U6NpHvIrMy3af3SVvAuZ318xwKrGzyTqdcC/he3SF6wcN
LdSGj8FV/ODd4AEgKGShHMlfU3CdXssHi5iMZo5iDmxkVLoGvVeo9myy5NVS3PGZzbnY4vxv+r0x
JvLi7jL0op7O+dEWW2Wtm9Gd8Ei2/UiLOSdAjG8tvYeYnd1E9bWgY+N8gXqPIPdeHlyNKGfZC7My
LlvMrg9ivyrAZqvCk1Q+t0my6Nv0OqEzlOu0JT32pLqH/P0j/P5babH/N5jrzTOQ7ff8f0JizEA4
9V9zXG/e+v/lPCdvr6c0V2n+9/5KjhkyQjILGJihy/o/U2B/Jcc0SK8QuxRTFiGqGuZ/JscEyfwH
aCCUUIAN6CE2Z8zSX9kxgfSYIc1wRQOXD2pbovV30mNzQuc/L4bANCzLEFW4WhBGZ8ToyXU0Nw16
xv3C26XFS08dQ3wI8qs/Xso3mbDPiIa/huA5+cX02UunCTGhapMxQFm5U0JxERWPDSxk1XqW/EOD
LuPnsaT5qnf6PCCAVEXVVIMmsJMElkdZ1TIVSdgRZxMN31jlYihB0doYH6fqOlvJxpkhv3s8ettB
TKp8XlqQP18+xaiR6J5ThV37nv/Kj/RqIvc9N8icNDx9LER/po4wEcqJejKIVkS9SYnE2xWRaXcG
4apfUTmMMKgK//7zmLIiMylMVOQgVz4/jydpik/Zyds1aGYFlVP7kXYLFEEcNaF0ZrDPGsePuWGh
vLT4K7pRAD1+HswAc13kZRPuA7Nb6NVWqfJ/6l7/S2Lx6QRHq8ns1lX4WtDAzI88zB8ZTewjg2wA
QrAHiAbU8Ub0sdeg4vbzvJt/55/f53SUk2SzSptDN9J8vPe6hSfA/XnwtvqyMzlisjMPdPrK5qHA
QMOfZOVafKHPr0yq/RZYlR/sa3QfVIiWpUYS4ufHOclOmebHIMhiFXSusiZ+ILf+eGtDr2CnWKTB
vno14UYMnGXLKtsML/lGfplrQiQVBlt+gJ5J9bS3lj+PfzrdP4ZHSqSyyQFONU52JblANtbIebDv
kuOolvugz9e5FP/u6Sz/eSRpns6nX24Gp/xrqJMNo4YnYUigJPaE1xPNDztxiTphKV8N1+eycN9+
uT+GOvlyddVpRhoylKR3myqYsOaWz6yn082IF2eImqbP3GaZJSV/nhyi3kqtlVQ8DfGricJOCwOk
8VjJSOQZs3Pb0tfFNX8fajhstIqhqCdQJiqrSjEC7N8PgbyILTZX3C4V9+dP9N0grFtKq5yG7LEn
2b12xoaLFXtEHsTvgryetOgY9v2ZKf/14xjzcWtB9JFNVN0no0RmJspSIAf7stGig4qJoRMgSgzO
fKBvh1FFmYgAlPuXwxA1WKUUphbszZSr2kRzgGTkw5ln+e6NWXB5CC1URjmFVdGIFXWd7rOr9tWi
TQCqhrddEK1+/i7fPIoKcAu1O3Be4pCTgyItJ5wotT7cS6T6uxhXKBW/45/HkL/uBManQU4+S1Om
xWCZDOJebw/KWlZtrudbxVXJC73sbicyRaKbu8WFelkNdr7HRty++/k3fPucM8KZAqdsEXt9XlMx
PtJBINThXvHpd27i/MbPmsW/N8bJug1qXOI8seSLqcnaHMFT9xf/3gjK56cYIxx9g6YI931jVotA
a92GBmr3vzOIRrxqKVBojZMdrq+7HLpcG+6B7q+j0JmCbP3vjXBy0DZDlKf0/zICG1wtknfMzryo
jxDx84nAlEPK/q+HOI1JjNaK+nAI99VSXg1LfQXpyT6kJLzDN6/ghAiPt7+NVe/ekGl/6UXb25mO
eqY+9O2kUyCu4Y2jqpC9P38u2GIdxN4p3LdxuyHZ5fpk1/4br/I/h/g4Gf84430ANjhKjeHe2pom
PcKZsPx5gA8K2pc3Cb+VVjmR7fsD5f/HCGpZ4GrfKyzel8RtV+gUlih3ruNr7cY7GIvfTxdrwG2k
YHfJdbyU17iPzIlb+/Xn3/Htu/zjZ5zMyiCNaj/E43tv6vhAz2Gsdmbey/Me8NOTnkxLyIQ4ucVG
uB8dmAUX41sdL0rdmRqK04aj28hoFlhhrhLSDYAdSShs/WV0ZrP89jk13QA//RG5nTzn1ESoQnot
3NNZtOrbMn0W5NJ7+/llzn/Ilyc1wMCDk1AVKuafJ2aDFJY4Xg/3YX7j4YSbCJcjwrYckOfPA337
NH8MNB9yf0weKRPokO14pSYqa8UsbLzDzgzx7QSVZe46Kv+ViWA+jwFHPkEvEkT765f0IllKl+gO
KNSvjQVYE0dx6H1zEqo1LXWZxGnt1r7r18GFeLn+b5wxBPS4RuBewq85edhZnKkFgEf2al7fKFF6
M0j5mSNGm/+Mz1/OVGRJwSOGoA119sm+pudtOEVGXO/9rDPe6kno9lI0AL7KFYUOAE3th6eu1JD9
DH3yOE5a81zHSnJEXBRd68og7xAohJicjOT6K9C4NHdEnffbHEoa2Ux0KpQBo6a8br1IfB98afzd
YTsGD7FIgutehIlAxDNLiCuTfcEOqo6+9kSu1QNdL6QCk0TI7lCjijTfefy9VtFI6dTpgP8lNn4m
iXdxBOYFEJW8J33S2Q09vbQYNsqk7qYypQ+tFnTJnhDzKIuh0ZBZm0lFKlTuOy8lfT7bUcNIIxVn
tQN5s0b1EEXJmpQ/jqZIcUxmfYk0lgljZJtDbb7/PKm/5CcwLsEYhAPGJGegwqP/PONGQ4dr1/XW
oUWKa0EsRtJyXVsgGlF7tN2hHeORPuCgpiVzgkBOEa2sTXU19VXcOh7y3vuff9GXG4NE6xaoc9qE
NVXWZwTSn8sMZUIBST3q9rLm4cSxy1Xt3UooUgY3nE5/91STJI3riTRbSRAdmCfb5BSGcdAPvshg
5KuppAnV28+P82GI82mWy1DZaAKgBV+1ZnzT5+cRC1XGqUYND2aiMGNG7MCfMLBTXvPRa8jNq5lI
m05F7UobEG4jYtKMiyoKovc0jP3b1ioJ8uQmRpqUCWNSHVu/qzH8HlTj3ms87r4w+PNXz5TTW2EY
ivem1cVXuZ7aXyPSAQu35o72A/yz4EmmLT1oC3Fqs4KyFL03eomfhS3lijTatTT4l74mp3cmvnFH
MzAVOKlQkCjIB0pGc7SXybQDx0UGLSGjvpSkUqythpCLOZ3ZCf0GP7+8j+vh55dHLhLvBZBYZJnI
MX5+eYZQ1gEElfAgmMV4LZqFaotSS57dR8xhh33S/KL9WbjA70J0Gs9Xdn7m//Yxy14Elp6vfv45
8ud+DrIQbM0WeHSuSiAVxS8/p8gtqmV5fIjFGBONVPLdwfPMtTCKqFnRD17KhhI7WPMp+6ooDLsd
lfyoiBG9GYMKk6BGqXtT4Xd54dXYKU55IuwBBFKtN4G7w90z9ujGlxBW8msFKQoVUwpPyaiNF+yR
uVvTi3rdJZAqgh6JpQpY6dyu/CX/wFVdYS8wMUhAcK2fzNceIF1lNZJ4gLs9b0swuN87s0NFU+SS
jBOfoD6lRTdtFKkSesr2jXrXK2PUrSuxybboK+RDZo7VM3324+0UZ8E9J510qMeCcvPoS/qI33Jf
3DZpyjk9EqSgkCy6XDqMUV/eaWhbcgohLR06YoXP+FR6WAe0yIDfJMUYHsG8VIZNQiZ863JAro5u
BpiEB0JZJlsB/Q8txqJAbzRrwH/DoNF6wODSug3qlo5rMerkBtM9I36Uu7D8PQ6CR1dAUYj3JTnV
fS9EzbUcty3Ab90SXC9BJ3Qupfk1ycOua7EXAFZlt2N6f57XaPaSYhgi64B7TbOsy7JelK2YKLYA
efK6rQx1S6QkXKZBNGFzzjlQ1Kn18PN0/hLQAJID1KzJhEcQX7XTzS9WMQpTu/hQt5G15rjS3CYz
jNufR5G+GcYU6aelfkAq48sdTPSlEAFHmh08D/1v2bf6Fd5o2Dr74ho+b+LgfZKOPrgbOcSMHbLo
tk89updqTA7toNdua9bd8udf9c2PwhHFgLAHoXhOGnz+AHnjY/kLlOCQ9aa5rJpcW0xIR87sX1/j
Oaomqqqze5Fa4ag5uaqncS0hTy2AB6R0GQS66N2Ygq+vzfnSXoyUAnPQDpiz0z+DVNqehFBZpL6W
OqAf48XYNoNdKlPm4CdApwCSsrUkYikArW1nzhLgth9SvMQ8bd1imrjuYL5eNhpNZ2YU185kyLQu
dB4e3R7ky59f4ZfwbX42TmlarKkasVV8foW+6WulUZf5oS/9mTNuCE6tiiSYY+zDfh7qy77LULw8
UnrMImoaJ8dAMzFN1XLKD6beoLrH0ne2C6P7LVJIaieZ4SAbjg+W5FlOgTHj5ufhv0yWeXhc6vHO
ksmUaSdRua4nuTfqTXEgMEX6qQ/ejRiE7ZmylCzzwj4ddgxDeWOORnQEnB+ppz8uGEURijXIiPJQ
TC39Pk1Az1Y8YQYbl3qwktOwWaokynd+6mEs7EnXlRJJYJ1UYS0nyXiRtiPiD2DZF0kzyDPe2HgP
waZhwFQOdkYUja4oTUMk1L68HEBXuz+/p/mLnzyAxEQnxwdzUZZOXXHA6EAjQdNxsAYkE6AJEXOI
lu9otbbHajWwZaE589K+1Dm4zHOb/+ewpmGefJpA8QLO6qk8xIKmIGGVvDVIRmWBypJ3hCMEbQ2Y
s4wxJvF//2GxSsHFzkDAwkH5efo3stXJfjlVBytOkXl6DTX9epqShVplGG+LarvPTWSHP4/6zVTk
3ZL0o/jG054eHGKFlyHkyOoQ1XnjjANGWuoYaGf2ra9Lm+s01084wwqRq36ybeFZjAKSyXXwkRu5
xhC8NLD/aJ+Lvb89ZTDd4huaHELcA08tA1q/7go90JSDn7G0LCvyFpzv02rEu83RASa5Gn4WZybN
iQSDOE5hikpkCxSiSi7aJ1uX7JutqPe5cMCaJV+oAm0vyAzg4tQu9kq0YZuXUtAeKrlcNp5ZIt/V
do2nFvD7gzPx1tcPyu2apDhKfuax+qHa+GPRV0qthoo+CAeasGPs0Iz3IWzzM295noufF6ZKtZE5
g7uZSf59/hF/DJIoYlo3QeQfK6O0FoCDWzuX/dBVcjNddBFugD/P0q9xO/HNR0sA0Y2CcfDJgOao
moKoNcYBZ6RfeamsfK+idxQA5ODtNbggNVknTOPsEBCLDTge/Fx5Zql8fWiMGFigKkAw0kKngSxp
Ka6Zim4cFDz7nEwep4uR8ISqAO44EerZM6fEt1dpzM7mWx5NEBiffX7LacbxxWlpHmB4jpIbTLL8
lNFLcVvLoCeRxNJsihU37dbYzGiTIyCrDZZemKivDef+306ncipLnJYGs51GB/1kkqdlMnSGVlgH
fQhnxp0gOFMivf/8pbWvhxbFbJlmCh03T42z+fND4yYHeN5T02PoFfSX9R1m9a4ZNesC5MdEr3rX
bCBnILBt1FbtHUx+sDdI6yynlhoijqhSs3sRCzjGjhoEg++a6HUTnNtkal1cV7dikmtLbsjxI0Qh
A6xaW5DjDiTNF2ju88xbLmTZQxFUAECpjVSW28tDjbZiiG8jLiJbecoqvJiSseXSK4TdRm4jmusS
kDn3XJvlGU9RW0/gJJSediSjyJxcAwdEi2Up7NRqko85NCNyTFYmCnYdeBm/DLN1383ESKuXNTrV
0cbgx9qOYIEGhzUo0A9X5LtELMXXn1/5N/PM0Nj7MaBjsvHST155oHToYcqmOPqW1qJUwRsDha8A
0JKV6ABkTB3NS/K1EYHW68Zu6UdFfARbf66sN6/iz9uKScqFJU6d0lRI8n7+9nlZpEYhFdFRNBIf
0xW/sOniqM5tJl9upJQNuW3rKjEFbQancZGIakmqAIodezh4a7yGTXBLtBwaUPfJEnrx2jPDehG2
QrCTWtrymWi1+/NL/7qZmBw2dNPQmiTxK042tByArTrlengUrcq6ppg9HPuhEm/S3Doo4wCm6m+P
R84cD0OTg4o72klcU0BdjvNpCI9pLAmuEPgdqrX5JMIYC5RccK4a97XBgnNYnPXubJVzG9fJbsG1
HupgyLcc8rRZj3UDFalWAf0hiXTqDObdOPUsPrTudClbQJ2wY3ZBzsu2aoKlBW+d7fuhqTfIcwMk
Aapypg72NdSbfyH7ODcp7m2nryRTjaAlGxYdTYlPoFUg78BIyA6hnrrG9msAjofPWBaeTct/M8+p
skLmnS/LdM6dbOxiqZWRAqTvSJoqWPcEmUuyiecK/t8cmtg4meTBZ/9ucqAnSQE9EAe1M3WaCUDp
rHSxkZZUSSEHkpRd+S2d80VnKHYc69XVqLXxBa4OWCwGogJ4opHPzPj5g58sbvLCNG+Q/qfnxjjZ
ZUppKCsBJOgxTC3ITeO7buYH3fOfPCO6QSTw8vOE/xpyEgeqGiEg/T36l+K9SSLECPM8PvaTViDm
8LWdYE6PpC2lMw/29TJJ+yNXV9PkiCYmOlnKje9paVrL2VGbrF+xLza3FqYfN1GPLL6SZkkFgJFN
2uD/g95bPxPvffOc3BjIBeBYiQH2rE3+MxQzwduGWMblIAgM8SKtSPsVol4ujFQ713v4TwPFz98Q
/0GFNDqtKvQLGPPh/Ufch0wAUoLlVUfsP4NiLXYh5t8mHe8K0I10AaY8RsqbKf2vSRsVceUJpCHt
so3y5yxPovbSAGKZrvqwQ2tQTAWt5XKRa3vJLP3bEcwY8AdlkpcKbr8zQKivDr0s5Ah02kBZAEhM
bvSQL+HKlS4+S12vvkdgO9edVFTqhQ624Rkqa4MXkwjghqQf2TA7M2YV/tAREbg+YN8nK2/h/xg9
vX89t+IXU25xCDTBxN8O7ai+ZH5shc7IAl2kulJVTpOANVGKDOstAo1xB6UOqE/HFX9nZZFySLhm
tLaVeOWxBuuFzyEGg8Hcx3YhYqfWoD8TJmgBqta1tqIVDYSiPjH2da6V14bWohjCJxz53tDKHuTd
MkOUppGCWI8Fn8GeywpkrsjgbYy2lbGl6nIsgATvnQsw/ItwaEXDJrjoHieppeY0aYB68OEQodKB
zk+dMMv5JyItMwgHxLm1QGynAMqfVPQFMjOwL444wgqDzDwGBJh5b6wsgWLTjHGCSybF47St4Hc9
QYgXcZ9UJWRpgVEqEHoGgE1uD32R6oqmlJpLvS0ARFYmquiSgooXIBGLBxwGdHkxdlwwnYHvpt8K
ZU6NBKK2LNuZJQIWNK0Cp5EaiqiHGEFHJoBxYvbATt3kbisPiWGbnSQ0i5xcFMYkfTleeplvvYQk
cTFZVNNrAKEBPtJWlevIA3zw7GKfTiBYM9kL3VbVwk1otQJtpqkaHjkjQFzMuDbua0anIPLGgYhO
/Jy7KRMje8LZLALuQ4YapEu9YAvQLvxKCA+TJaGJ0xA9ypOKXmAIAJe5cj/csPjEYguUsAKMRPYf
uUtuxJWDfQ38I0p6e1kMosbN9Alyx5Sl17Q6jc8RtpC6I4NNM9eR1k4inksG7ol+O4JTlDJEOVoK
DHIgp36ogFXyGU0/uGtYeOjlPeOpaM3yVmjG5K2lLf6qUvWQNmFfRUeIMh/yjV77L2VT+w+ULAWM
aYpMvJ1oakZdVKPO6dV4heVFjiZRoZXP4d6V3hu52l6W+hiszLLAw0nFUxx22yTONrx1Md7nI7d5
XlEMELsCDxDbvpzpFzAQqeMMxDUPUV2UuxyXg19lXaFLgJVf7cqqMmoMEgjS4Wp32jXeV1XjROYU
LAsVzNsCBNeightyHGUVShsGCgI0Q78ptjjeSLh60lo2i5z68Beuw/rWnzIfKbPesvYFXUHuHGN8
ZnfWtsvwVvKohleEPIJEEkLAloMqKnf2yRwgD+i+EuF4mOhYXRTAalxPiDtkX4COXksMfC5xKpLX
Zt3zGrBmd+I6Bp3ZheJV3Iv6a1CZeEQGeas8iMrUb/kczDyfpJu2GIQOYULu58p9yP8Gb0jMQYbg
7dcepoEw/xD3k4RUrrGm10GKpW1rWsmrL1u5YCd6UewtPwF369VwGLVBpcomS5rTZF2yGn0DPICq
4GjJ14EHpul2nQo3XWRtLDEd1yCl6ledWsVsMEblj26AB2j7eukwsWWAeo2pXAs+Nxv6x70S4JXa
iFzvQqRWjSmNYPT8Tmkc2RzFd7krvVuitX7ve8J4n0pYQlkAUNDG9Z5OOEl+jjRSUEK2Na2J11e2
KlpBDClWRS4PgmNgKc4n85IQpiMSNBHrKPC3rjox99jjIOfb7JPRXWbG4RVE81xy+Xa4koZmoz5U
EqSjM+mbr4GgpYmEChZptw9FwudTrYkaQSrjsTyCoUov/FqTEdPhP8WnAxycCJbb9t2I9hf51M9B
yglDY04cWTgwc2enKqlL6mmLUjXo0CXHpD3GXK4jx+PYXQdq5i/iVkY/JuaGCaXGa2DLAhLjSCv6
aOwdSIuFk2R1vcUxLb6W1QjVVK+RahJjY3rmrKs3o1EbgAyxocV2S5IrYEip1mwttmnD5YWATmv6
CqWr3yAuk2XizxpqU2KT9E5gQpmDDrcWXDhWKgNZZBv+jH/X6rND1c9v4WtDGm+d9DQ3Ihp6uYCe
3BVUFZ6a1aIRk2WUxW006nd9oz6nFoQqzSrFRV7l2FuVGUx0pW/cCkN0p0+xYCUeYR3oSNLbslGu
1L7j+MTgdl3MHH50BPINWpYOvL4prbo2khe9OpmbZvChRKm5f6GSXz4TD36NyOZcjWKhPMGukrrc
5+kUccoNo6VVxw47IQTzueWEINGdNgV19fObm0PLk3jsj6G+BLkWhFV6No3qOLaBv1DCXnOtabLO
zNJvHkiZM4kU3TQSQB8FuT+ivkHEpXe2TsDho3juO6vd+lAIsRsTtDPZn2+ehwWBikH7aFQ+LQEV
tMW3fqjnx6pB4TmQ3rW1WE3OJAC+GYUIdr4QEcyS8z25iSBEM0u984tjMHDENYlH7KTDL/h730YX
ZR3jLZ0MBTsYK/zzNBixYKNC3ZX3MSeFk7f4rBcNTRc/j/JxiftzCjACLwuTCoNSD4KWk7UzYaHZ
jLLX3ef2LxeTRnuy4cajFX8PFjB3/93hTt6drhehN+gMh2TexgTVxQpvISzYyxkrWlyI8AR+fsL5
AnP6gCT0aZTQmRdslp/fI4EAvTSq39/rhbVtFCJzpYhekrh9E+r8TMr1dGbML/PPseTPY8GYT2oZ
Cux9l4JL/x1Gh5+f5aP76aeHOUnDyHhoAS3m9V3iYoxsvnHbReduXlQnsU1bcnaBs2Jrc+Ul0F9X
tM9BS+YH+GN8bm8ipR50cPP7hEF1MluQguR6JisDEKAMazAvzuG4iiO20E4Ry/WFFBe0lBVZ1KAD
z0O5oJlsNOAUD2KiLrgzaFuImlN25hJ7gm9BX8HvYn8hFqZQCZbx5BYrVmHgCXk5Hr00HB5bqWnt
WOMqawjBTIJVPQeLe29ngF2kimM1G4Tmng1esN+OWQETwaqqbVl2d71UJ/ixVA2oa9F3QzWOdz9/
w5M58vFTYcrMFSYJxcSpex3kzIaoTh+O1oS3C65DdJQMXC1/HuVk1rOUJRKTbIaShdoPG87PM7FW
O0VIu9Y4jsTad2GK3w6A2hafW9NYe3pf2B/j/X9Qt26Lt2zfVG9vzfVz8T9B4zrXAP9rjet1nvl5
Ej5/Zr/xr/yL/Wb9g7iQNCadAqycmfD2T3mrafxjnq5z1EjQwmLiE/3FftMAvFElpqqqG395K/4l
blWlf2hoYTkQSHKjLCIt+h//55PUrz75+z8RbMy2z2czlVtkmRa+4HjNzaGTeLKgvUYAhi8a6XWg
BrJD30eD8Hqo5BQDVzGu++s6TqkmuHpRQuy9H2QLPTUOUAGsy9qUheIY5VYvvukBlb6tXujd6LT6
2L/IJaZfz7FFI9wapLuqPzP/esmm+NZNy8inND2bshbtbULfX7aMLbVya7mC1StwpK7EMhLpD8CF
mUJHUVSSdAugv8ALQJn0mnQMF+gEeZUTaWWfHuq6KfpbHVu09Eqw1GTXNZ0uboxggoTsZ3F916SJ
eh9nSSRwsdSiHKZ4pKSUd4a2XguCp4FujIUUrEmborqTKAfWaXgt+ZVGQwuXGsjB1giaCEeyAQbP
gLfzfqpVMJo2htHmK6bq5pUcSR0bcKK06P27tgNnEPQ4IHdSgpMcor3suk7Slvt0p+VKRQgtjvF6
6jmeaa6SREwmEXA0j6CSZePGp+Ui2MiVltdrXyrk+hUOX+FvAiFKEdW3ffLLnwrIy1xT+y1dk1BF
yKwZ4XEyytxNaTUtuHgV429d7etVq9XDSkqbPnOmSFYPvdgY5RKXSTym1CTZwIyEJUofTRECdxhI
eDjIE4TAjTXPF95CfBxggWQqjRpZTNxg+yl7OT7EvQw9XadFm2u9WZXWcqqj6cbHRxlOP1xE5QpQ
edTh1xJIaJyLWqNTgNBWb0EQhEAyPVuYqq5a5tkEl2Co+aV3+I4V3oXadAlc41IW1sYQwQXqc7gi
zDwAVcmMNpeNIVZLTIslod2nmHeMq9Y0QrgzOl2L1a1mFn5+02ipOk+WpiswiQyUtIVQYfnpBEak
5lLe3CQmzaMPJckWjZuwZzUU/ojM1maAlbe4xijKNF8734vVTW9Fw6hB94kL0nj9qNAZH4E1XepC
qhn/l70z6Y3c6Lr0X2m8e37gEAySi94kmbNSUkqqklQbQjVxCM4z49f3k3ajP7vacKH3DQMGDNhW
ZSqme+8554lgBQ4zGQb+cKdvPcZ3i5XgvM5gR4gjrroSoOG0wBMiic3K3AraDFx3miejSZBLP5Qy
CmKPwBZ3quLyCJFgTh89UBqa1a8QOW7rqXRBalWJtXwRDsQWEo+XeXwexpIAirXyp34byCROIjpa
YHJmUy/eIYgzUpFBPa3FdnHtjGQZE2nzAThVM4e0J26iSkd3hvXW+SP803isAzKbLD75Gi3FTQxE
Z6YQ+cX0OrpMW9J2/bWMmDI36UmCZ6LfNzSkgqcR9vOl8wBANrmuYT8zvMGUJheOArocvRu8BpMZ
MCJdZpWtP7x0qd2vgydmJMd17SrT2uSdyhN3Y7aTO2yzvG7cz42P4t0ncgR9KoFRSsbeJYUxZvhh
EcR2vWvKG0bmlI2Mq+rTaDCXI8mYPGv3WerMX/bLOnfOl+Y2Izs4AfCD0DN7R77E9CKI27EGqcOh
DPDVTjAA3E1QOX22LeA8/aEFjJ9i0yXvQtjMmMGDmTSEYodg/XNgK5ccpBW96Kl1DC94TOq157vP
/eZ7glJ+aw4r0ijVpwZyugamJnMsrVqyDoV4KY3KZ/dUWU5wTGa60Jy8PnPemHKsHIxu1rX7EQm+
9zYzzK0jNZnipsBr1jeZGWO2bxc4kS9tva7EsMDCmOmb1+KtrKciahdrOSLrD7pzrMrxDntAflmd
Xum7GWI8UoCWfJ8qyRJ3L+vJGtSGXoPBC9PKpiedTfUbmjp979Rory2YiWe3ENNDH1BYs/2V+SAA
k+A1Iz6LXnG2yHBEGws9HHokWdLGe6KN4V31xNxkGRYMZLqd5xzmWfrfzVKteCz4b28vyZzAlL46
ydkiO6sBO+VbTfzQaqRB9KWm5LO/egmRJAXhmvHat9ts0Ypn21z+UABWYE9nzrhheIEhG5bMAsFG
d4RCxyxihyR3uyF5nY4h+Mp1BgtUjp17gZJbf1WGMt94XJe3NLcWEE7GlOnZJiP+IsnU3ZhDuzbH
tSIWG5aMMFf4b3TpilBlkz+Av+ux2qkmNuQlNsyxfpBDhuaKB1pxrOceTT+SsKfVadFY2EBNxlR1
ZG9VTVnt17oklcc0Cvlo6uJFqZGvZDXo2SWD5ZMqXdIz96ETL5vcpbMTpp3Rf0psoyNOi6jg4XVt
Z/U5caeOTLYFfTJNmMwLk0Q0l7ax1veyWtvj7Kn2IaHnG8XJ7JKRYKVPy1AYpyIbkzuStzl/xFSf
YUR18bMQE96lRN9MAAZfCP2rbA7hqRXHObbsfg8ik0AjVbn6bK6O8U4wfQdCVgSPsTUSsl8M/mWe
0/XUKdKt8XACvbFYkz4QCjhLa9udIcNqPkHff5oAtW4ktpmLr400tGfXPksxPPcgaVhktpqicvWt
aC16v960XGJM2DuTtUzQ8Ywa8bs0mkOWG8wg+kRd6Q3nzwrs2qFuchK8HAP54tiRcgZWxn8jGb94
t1fynJnxsnb6OjtRcCfvpia4ezPq+Z5pAcOBeWrC0piLoyi4QGYvyU6+x4wkc6xbtKwN+w25ARKp
NevIb8sm70lqBKJhK9sb2JwmZt+N5Jx6pORvlFjyD5H7aLdE3ZIqXnZGQGjPyAotzOAZukwOFBNz
S7s4/nnOdXsYq5Xwv0Ez+jSmGq5aTLielwf3cgaWaY629RHDCiBlwCb7KZDmvFGTCt5sxrGk8iTW
vQcT6tgqXk8CMWIU1E5wH0Nn/UhAe6qiIDstHrwrSSdiP1rZeG5KGzs88QrXzgzUU5yRJcWMgqi2
yTach8mpy/sCp37UVMVjmwkQkTw1STdiQgLHlbwdC1D0WHkBaMy0OnMYG5EDPmJPRLa5Y8TSwJNL
13OOyBZ4T9n656BOs8PiTYi0rKQMFeQFaPGldzXyuHy16YfTKu5ijkuiHmutHkVlNdumdPVO1kK8
JnqARW2WSRL2uCJCiq+Xutb36yIYA4ENJVW28quLDHiSDiAGc6spIqcV7+4wfUvj1dwn0ol3XpFD
u7GYSrZwP6AkJN+Gachf/A72U8a1esjLvOC8Xe1t3zhssrRF4UojvxlIywyc8hFpQgbojaY9ZOV7
z0HB0Bqkrmo/bva9N9d3YCdviKX0llfYtkn2yJpwCMTNnKDYe7Elncc6V929GOPkh/CC/ItTj/WT
V0L/QWlZHyaZrnd5vDRM+rgtFg47TGOAXdPye6Wt7nMr4OWargj48s3HamQj7/Olf/btzAgrThrE
9WInGZYczJjUKFWSqlbqGe1yFZRfHO3MNzw24fthNoj8MfFjZnLLIIZrw5vwzomle671iB6Ar4hY
Xt1t3bbo3BCA2OSThNYFZxLq9ZG5JywAcDe8e/PHoc9Mbq+xSA/OAuB707diPZfNaG/tYaovKNI0
DAJWLB1CJHOErDNVG4Yl3kzIS2n6kxiSzOlPw5DDXjsW904yryh6GYE2oTsZxsdI/X2Oi36875za
I7FRN+OO+5X4Qanqb+lKODSe4jIs2q79xLL2w27xJS/SjHnvagVRCWaFcqgn6njx7Pte5v1WL4RG
0vqtL8xd5QYp27Cvc5H8sFNqgEwFOZIsnHmhQ9WyT8mw31AP8Sp0b6jWlCFHl45wg9LMP/eNyl6n
npSGPA7iHbS+6rKw57rFJvutEv3RSI14B1iihyCG4XFjasB7/UBscVtQWGwM2odfEuYpQI7UeF4F
Z8wyTfY75KHpaPYVd4esyiixvepnOpj3ipx9+CJrdymrYohSr1vPthjLnd/2y9nS7cOA9uepccEP
CFwmxzLQ/ptM+09V2vo7MAzgDNKCWBPtm3HUGtVdzdPrmGDF2qHHr/Z1QEabNGIifrSf7gNkYc+W
aN9GVQJetnnZj30H6bQcOXCWKmc/dnQA08XZUGt1T0mSFwe3TcH89cAoQQz391gnfb6kOV6jLgBp
OQMAOaLYMLd2EkynvmHUPcQlTZ95+NIGaXF2VSZPaVJKNnn1PkAd4lWozX1Q1ASE+s6s58hZPBR4
jm52uZz8u2EprXOawSKYLIa3TR0T/qhYxHZuP6vAb16qDPBEAl3kjeP3S+W57T7JmCIwZnxPiKuK
2rabyWjzYenK/oMFth5ItdJbuYr6aa0bL6oLvuvOIRiQBqh6tALo9OPE7FaMqYh4DHShsTTPN/ko
mBWxntyhJCGuu9W/pRA/C2KHNtoCr7hqr2fcTsRaOfXWZjS4xr2FcEbewxsaPAUj39bNzxWG0cOA
VOiwaoIjcTwx3HPsEtUj4KL7eWYAGEKmQz6k3fFkFZMmXFU3kDBXWhOb0euK0B1gkHpLc/GbWR2r
Xs5bpwjaZ6p8K0x4ZtyW9VxSGqEYJUjo6uRNck1q38BM4mDMBFtyHsy+4F+mPb8xOEsB4nafeiMN
PoJxbq5ZTZ1IhUqJjK6xDsllMd5hOilotEQ59eaQPjderAgkLcZn0a/fehEkM9oPWPd50t7kw5ks
IzeZK76szlQPRVerK//S8lToxjtwuOZHnZbVJ4rd6X1lFvkYx617xnPkbEmRLB/6VOYnMMfLphgd
2gLwL7D8L+O9B9ycgMHlVVAXvAZ1ln7xbQZq1mJ5W7Ym8cRcMdtE9sVJY7S91vX4gi7hikhQIEDN
l3OAbe5DyUmfuGZGLDONeM9GgmJJtWgekqlePjdsltdmcgJKjo5XXYpk4czj4DMSB2ubuX1xgTCS
3nXU0R+SrJLSX8HxwHO4TJ6Y9jVyx7PUC/mDyGrCyk/VyfE82Hmley2XXBBzOqjdUtrrLolJN++d
Wr5RoSyXZbIkc9ze6fYD5/CpMf31MqQdAgVyQbWL7a9KehOZCOCmYEjPTPbE3QD68Tiqhm5HPfr4
0uIRC5UTR0Fl3U9Wj3De05+YyLTbocLfMdu0E5jPP3Bgzz90JwdKiaSBs5Q4/hGy6hg2IgAuzBDp
6C3DoyhGa+8xuP+cpVm5tZrbpSKDJcrjAXWlP7b7GM7YSx3Ia+4MFkkXdnK0V97ISPZ9LPFOSQYn
EG7gp9YlsLp2U8/U9YZpjo+d57UowHOXAOt5RaKaWh0DaDBz3dFH+7BfA+feq93blm3Yxpb50Zpx
ckh8FBH4xTCP5JM85F3WHWCikWTcwh4Y06U6cp+PZzBO61UDXL7GvurOwL6pPTFK8NBI3RMfvjqV
feNvCAhqeXjaLy4c4y0allNmKQ+ehzm+gI/FXD9nxgt43/LJNCEw+orYbDdpxZcZSU1YNUUbZRXW
PEPYPeIWkgcOrZ8kD30RT/vOa76je07P0DjXreViAbUpd38oz3FuPEAFk5QG4Qk72Az+hEdbVHuM
Am+j7t3CXjzfwHO8NkfxZvu6+Sh0S97rrbcd0bfp92su28eua0gqpgyaEEupW8JsJpKDlyAZSmh8
fjU97ZLYabjbyq0kzxs4iDKbAai0azed4BRilk2hS5kAu0JK1+rElGB8LfOuCR3eIY992lr7woL4
ycg0/syVHBMpLNVH7sRgDDSowhrtIG/5Oj+DT7EOkxkDQGDmv2kJhiPKeSTkmxcwBaNbFXdI4qez
mKW5p5tlkQWujdNs5ZcGPNa2GmRMsr+eN5Wd4Uw2k0L/AHRuZmEW8/32eoEHOiY3bHay6xHTbwuL
jt2mGYLykWQUpCXjDeed9/BhiRb86NLGuvPnINu1S0MNXWsHUEvAvs3ytnpbc0CaZjOqg92ZBvi5
dnh0YZ2hRarYqUsFo6haq51oQC728AK/rMxUA3zSHsmpg78+LJ62XwcmuLvKTusXkVEmbjqz6C6Y
c/HFF5n70K7OuucCAQsAxeK7LBxmILhenajtSQuufGN56nP/e+zZ+q5c9Hy0U9oymwaB294rE3+X
FSvxsX7mbm7l/UV2ZBlD+J52RlXOW5kY5Lkt89zCJYsrf5sz4r3SM6UPZsv56uZkqaQTPR+6zu7e
HIQG9l3JLMxLU0cQ1TXIxcS8zp0ezgZO7Kd01MtdoCRqBQ+ezwx+dNMEE1ZjI1HEO5NctyOMBs8t
dTu6mykIS1nfyA45jM9hGaI+B61mg88Ox7h1uPlspyNQpbIU9ekUR3Tnx73yh/mTBQgI2JHjQEWM
/TGOujGNr9BM160xpJqw9uDW5lQ4TbiT4KB9rw3Ov1tvl94EDR3YTPhX02iO6bquyOe6EImkGU3o
a7dy4eqiDb+0h95f0HyxfYutn5vFHvsP3Cy7HI5JniYUR2m3tQkJ0rvVm/qvssQaxDN0tD4MXDMv
cgW/vOGmmT+lPeWssGt/L9cF7pIF8sJ0G6RoAsAUOApJ8ydGo81LoSTwN2nXjzkp7Ptx5r1pkxUR
9Ya/PGM/Kral0MWPGo7fdzOzBH8Mz/oCC8a47ZrpKhif3k1sYovCvbP2Pi6pzwkBOWGeCufBbL2J
1OglOUpp0B4fBQ1jy+wNyNva2edjClq1l2QG1P3VL2pvJ1id1KnuskGtCbE2tr+UEmdok/HomBKz
eu2nBYQT9L+wbBc/HFp9ByKS+gS8PG1G57vKc9JGBvOHj/nRQCMW0jX65nfjfcYvHOif11mP2sGk
n0ur3diopHZprjBr0HeL6DrbJwV8bSdZjwwDEVfm6yhDcO60FvzPYuFAX7hcebM0V5HVpya7XRSF
cbUbonZ5vL5Mknz1dfmaJMZ7Xzu8nLR238u8/Z6kimDAwrd4geTNzhZ2+bAil7wxapZnnhHtRtDM
JOTMGZ5BpRLZHNR+Ec6xIvnfyJOdUQ+UvFJRV8mSHIXCKl51nh1sl0MTddoUpYwPj1OZgnapM6SZ
qnKwoq+u9bG2HBcU5u6eY/sZr78IHUmcFc20ix5a3oFmbxrHpVfXbMKGrgAvspLNt65Kls9t6qCS
MVHa0zBPQ9nR6egMnT12c9rcJa4bXyTxUNvWErg/9ac2sYijNoxP7gqAC4ca4dWNJskH702QLf6j
kftnWH/LPW0bn5VGLbqM00V5ffFtEByIo9csW7IdUh5xFWUQ5LNjk1CR2qthbsQyT9uBJJMnbMT+
FwuFPS2fgJcb9OAjE/H+izPZ8H9i26bUdhPv6PTVs4P95qxX1R/Nrp13gmLvEOvauKHp7R0jk+BR
JhZR/V4Zbwi08x4qN4CamE/9kwlVFa9mPhP4waacNRGpqUiGz3FOwDmlUPE6q9shK9SswpKExCNY
PMsht5wQmE1msIlb2+4P5oqTb2nieZ83Pdxi4jKSTZaKL75Fg7VekWnNQ0GzgUCfrz0tgSvO5Q6o
Ngt4DGij1WbTPyai1Ps+WfOLH7vzS2IFxv4Gv4MG42R00Vbp7AySCW7neXpI2iB/nP103IKzI2iM
8viFQVS9b2jYnQbHyw5DIKGB9a57LC2awcTJ3M2IO/eLT0da1EBYLbOM77pi1qdx4jGJqjn7oX0P
5gQUUOS3aC+ZNKU0aJMAiaKRPy11yrmWj3JnZHP8CboRndq8Jc5+TUl0t3Q3v3gAUAABGG5w7gtn
oJYg9WAD8RB6QGNxHsfCvUyFuyJejclo2pQ6X6EDWYAi+0lCdsgbydvO6DY2w5oLQzCaLmXl3xfK
tZNtA/YUQXL/7g1OfeUiSRzguAVgYW6VLSm71cmcFtrc/eg9msQmkVNN5skmToI8qqrmUnXQlmJz
vBe2eo7dOn50+9g605CI0b3BEDwolA339HUJI2nH7GVoiEzoCo9wTHnTKjt+Cxp7pLtOKET2kk3D
8xgX5UOdBcM9H4T3UW/FvLWR7IUqcelulmtRc+uv9X7KRhL8hqK+TE0D3NGGXJAwp7r4U1k9BoMv
PuzUoONJy2N5ykWmN9OADwfG9XQwxti7Y+pS8gIcHTqzQfrVWMePSrWKiB8n7T7TmMqTkHC69GGQ
SNdcu59OTcNVuAkal5lcDTsbBG/HQdYEkUYBFXW2izuN5u+msOb82sUT2UMJL6GD39rXurHmb21Z
zffrFBh0z7q3wKYY2ZjY/mm791916s1HyruVZiSPJC8orq1k7tu49QULn3XUyoMqgDRwDClWCfez
dToDVuAH0bzpOlTPW53PGtxQVdrE4WsnbporQ+XyKW8T3v+BEs4Lhb0Ud1VZy9c1h9GYhW0yVXXY
c21a5OcvboZOUQ/Dt3IY6agYNhL+EPUoOkftBYP7VrVjxUx27URLOl/RUGCJzuq37pjZ34ApBwxp
B8RSj2KyeBemsY0K0Le7aCy9Ge52bc3NbnEnFPNB5iKDZZQx5/C0RppJs+089UNb1LveGOpPdccN
T6cSpfCyrNUjk7hqVy8yORmMwZJjhlxxCNOll2u0pqn/ZRRGCbR5nfnnapxZMJLH9O0X/ToOCQgV
bfgnumPjlSOT/gIKFLkxSrsllb4tno21T7/hdrlOjfa+rgyHtnY6E0pZ+Y8dC2ljkbFVRD2zjqes
lLC5YxOprFXrhlm41TsvJG9X/U7HDDuaohPjnVvE9Y+6EvPVnFx2/UTFNh+N2HOvnUrEW5bOjnkc
8ya/YkssyMVfZmAysiDKZ6uDeroX85Tqk0mDCQ2z8Du6Oilnw4eDE2QI5zHu+60IKj2GMmeswPlL
+VosoJN3Ix20lKtbqOaeUB6DjlRejs9eq125y0namD6lQd8ZRwJhkvTbYIiRIs1g9bgA4ylR+vqn
PSUiP0jB96ode3ogojjbq5in2cGa+up95fLaSaUAJpSDW+zduoK+hk84qxm5ZxOdUwM2pzTcHV+Y
fR4Ms8N2MNPzK+zvYuZAvx2JbhfMO+q+9uAbrXvvUiocl2Eev/LkVSEc1duUuS8iMashwi8BEsBV
3a5nugfmdDYPVSv0pc5yEXa2KENzctafARfBc2kHHSo6CpZPvuuJq+JR/c2UWrzoefZfzTaut4GB
fwuENJPcuBLp3WiDVm+YV3+rsZJg6aoAr8nRmfcrkRYho3cXmnVftHe4in26Xi2dXwIFaAF5EzlR
U9+Wh6llOKXm/lVMI4ep055ckkNSRnR9+zIs5GGDc15+0vU0o76/Pa9m3Md1vXwkTV+fM0yNoEjc
AZqHPz2ucUqfJ0t47XJCI1VKeWza+UBLuJvlyYwnf99WbNl54tVbsopCv5vq67ou6J0NWV/aZGEJ
Gws+5xKRRSQtZAs2L4MLjnrrWHrWa7Gk9pdW2tbXnACNHak+6csyrfI+6GA0NEj3Nm0Vywh/SXzw
dK5ePIVpg9nMM89uZOUrNp49mgR+xZn2L8IImGKN0+qfnczxD6x+73msBvOTJI/y6tejfK2rlWs2
qxzMJwaWiU0yoWHAbuWHHFHmPaoZB8dxPb36Ta9eki5dLia81wjZA4lL0vnEiWS/DG2VnkaczDAT
BmpWG9cyM0OnUlQ6gc1QZpgRbNCe1tKt4QeOJ3P2vGejGN1wnfRTjOt3WZOZeNaMpoNFt/VUmXqk
RHMDxouZtXXJ/4pQojkhe7dCFUIjrmXqtsHUfe5pi0aKvItDb8r0qKBGU3E7rdxpDq9w4dD9rOZY
7wav/qYTmyODw5GE5UmSijdYdSgFrZrVc7xdskyapMBgvG06Vdy3NWIAKdPmaGKhgFbo8NhPZkcy
f0nTS2e19pbG0tfOSSTPUAT9YeF3C+HQE8PdFf4VKOH+wPYi+jib3LC8PeILFuLDaGv/afXjYAuB
/poICV7QGcfPaVFkP4d6sXzAK1P3PZgW+zI0bf11abXzTKwEqAkwai9TNUw/0SksP9ug9g6lkdu3
Ed+TcMb23JjxcmfYbLMgsZ8S23rMvdH9RFDtllvB5PnnFEcVByA94Hf4dgtVgz9Dtq+MrnlgFAW5
20V/4hiO2sSztp/yfO0el2L5tqr0A28lTbfCDqqDJkwGJ3C9m5y+faRvCVK76XhcxL11l/igirei
kfE5WBYsWK2ond2tC7sxPEasGffnobMrKMGT1zMNXpgFLMuM8EGQdKWcOj2rJH/z0zS1oOHmw2cF
TRaun3JfWBor97ZQwcaX8qASTox2avkjTdq7G9GP0fQjLsGvNJCnEm6Jaeq6wxvlWOynQCVbm6r8
gtrdeWzLfO8PfRfh7Zs/WPVGpHmhPef1pLZDgOKEHPNu46fxfHBrnh/WiIx/YWZwkE7P+2paLNC9
jMyfE0Olz4yK5heXHv0x62OgUsPEC6FVUN1cUUMLAbNhv9aMEg55EbyZfSxPXhwQhFzDVTBUkv7g
tUw/Ni0N0pm5hCqGK/Xspt9rUWIgjLNSV3f+JOI9pOBjbbFn7zRfxsNiJLq/Q4Ujd0lWr2rXZxPM
E5XlocGcNWKVMa7qdfvMaonfh6E2+HBD6jx0oxxo5wkca9LApkblU4wHANre0WoTvVGGkAdD6jwk
8GS4kzIbs88lprqTqRMYcn7n7lWTEN2Gb/XiDEN3qazJjfcd45Y1ylqzsk7KUyl6cWQ9Cd47JcCI
MjDNRTTZJJGddItyY8eEBNSR9PRdYec4+ixj6abdoKWTvecm3WyImMaSzfuhyqzhZ+mPkggbC3XT
Zl6LNr+igbcHWJit++LVqPIikerR4rdEUWN+FrMf+1fLWxPnjhS0lEqd4e6UbYPSVHxQewhWoKYJ
dqoXInBd/zIqVEdnUTrxFBEfAJOrU2k5fEWfLowHtGRFcmWUO0MDb4UYvq0imBQysIygnzdttHHe
bSw/IFIhpMeZm9UG69/GSz+CxrTUz9SYjXjL0Jc5bKH0weUFexrdlnzLtaGtIaa2jKTR6/vKXnRo
+gQnZDSXn+nHaHg/SAvPRVet9yZ7/pD6fZce17gM2miwUM8sQZNsrbb0dvEI2QljF74fU8TPA56c
Ss70FNHhuJa6yxmV/6SX1H3x5Op8uIZbeDTPbKmiKl+XH3Qo1u+6ma3TgKj9Y7KcwTvNZd0Uj/VK
sbWrjCkXJ1I/WXMrdqPvDQaRkFAy+KwooxjZxANizlgZ5r50Z6zSKeXSIkTMcb2WmAp5Wt98ZYyP
QJf5rrUbfGqiMhmbg8tdsmzLunO5CkfGDXAuYvsndh4y+S1F+bMESHvyrFtjWhQIMeuNFrTZrm6j
l+Gc3LL3x5ChhLs+uFlTJ9FQ5jg079Jlzuy3sbUKRWqVpZbsO6LPlG6aLfNunF4MhW/3oZwsM0EU
56ze2D422lgNUJCFKFByFX47evdDBob+5AeBCnZJM2c8sX1/GJ+E3ZhOjrzQdOFSoRNJaPmnY4wq
buulWY3ZbSlevc7u/YicXkI5PC+e72lpz71BCVU2MOkcLITYyr8wSJjeK2yiOW72GGWBE9BFWiPL
ixk0b+tVlMkrh2OhXvue4guHd18cAvLry2igbKwPWF0s+gqV4Q3INIo64c40HCcZtpNfd9NDPhed
IuxOOQM0rCaejMf/3JTI/1+U/R+CD/74Kv6UPkcfw8f/+FEN2bDekOL/8z+Xj+J7Nv3o/ybKvv0n
f4qyPXjcLomucDsId6X7inr+T1E2MCJ42hihSPYgHIfQs/8jyvb+C50qQZv8TdKsI67nv5FD5n8R
O+ICG5EuaRA4aUjq/EWH/W+67L8bCgkI8gIMOaS0EmJHPpK4ibb/YpjK1mXNZD+YES+NQOJ7TXDi
UDlurAJMltd12dkKfmNi/LstgZ/pWw4KcNrdBG3yAX+xG8UBWc+oPZmKtxW5TwVDg7Wyfxfj/0ey
038bSP73jxEu4XkEepHN9ouBxYqb0inn1IyIIoAC5Gyd+NBzNoGsXjcie6/Vq8J9hzSyOLV62+J9
a0JTMbMjqvPYfgKmangnWdw3RGHW4TCEA9RAixENybWMa0LdcMpSVuMnRwwTErNWWFs0Av6ddQ9t
2avJHzzfZLvdRsKoS0GjhvmH+u58gA2/hSAZW9OOeiTq4JC/rd/aGY12RDdW4K+XdpTpsxfcVUi/
icFdZt5dUaO23kTTJIp/YwH7v9YBvxMOy5vPRnJc/ho0g7uyNa2JddDazKJMpbfpHCTnPJ+elFvk
oauThZwBef3LXnn887fxV1vAPy0Fgc0HZaInAQP9YqYpqsZd64Qfa6Ly31ElUP8HffObqGPn77kX
fy4FD18oumspb+aDv6/yqbfXBWeORolynLqo9SJR7dP+Mgf1pp6+AXRsCJSU3UdZfe6Le8t9KGvy
BDnrWf4rCvZw2XTiaKF5Df3lsQteFR7Uynzw7JPl8ex9yCZGRjo+LvP76nySJW2y6T0Z7xf1dap+
s3/+8eP42HAFX51920V//zjdmhKU4OVmlIAskQ+oPQC957s0uZtXE3Ql/OD8RicuQm9aoqUONu78
mLv8IysZkaK/H5uH0tyl7bnQH27200iPUyuiwlvCrqemvCu6ftvMR9Vu0zEi9CQQkeu4ZEzdhklX
OSJO4xYbf+NpuzlAft2xOGvNWwDkLZb7l4MBo0aMRFvqqMCxsHFavaOhv1AMEiQQjxO7pRW/Wfe/
JEr9uTTIayMvjUMahNsv36Xj6pJhvqtpv4GHzj6KTMX3qStQKzfcoS0aq0yNhzrgOBwbB0e99qJ/
3wR/N1D98UcQHuFK0gXxxef+5aDCLdZ4XSWXaESNFWr7zum7bblU3+Z1MPf/7z+LnAjy0W5vI66R
vy8dYXijieJJR36GzGkZSWXwPARXNTKp2Zx2//7Tbv+3X36hN2sxORMsVIr32/b/y+2CqbTWZJmT
NIHjuc5btNcowzalTfA2ed6fleeFhLUym/R/s+X/4WC54fREwPXNJev+cq8ty9Iq6EF8xByo9iyG
fL+C4dn+++f7h5/CxU4UmWdZZLT+umDRwdmV4DNG6UCffKxa2vnCWX+zPn6JTP5jgbimB1/MNXFx
mb9mGCoC8iqHhJQIr8DWZ8iEbijdOqMFuZiW/Aaxc2Uo1JAL82ZjmH9zSP/D3YCZ2iOs0eey5rz5
+29RBzN9TRRFETXqbYz80Q5IY8x1QlLer+uJXJGIFfybn/oPhwHJfTbHgDD5qb++TOiRIU8rEo1y
b1H71CZRrw8QrmcfeHqBS+fwX/79t/mPP5FTlRgVBv7mr4nFimSFZF4YJuZYoDeCORsVHY5rsAR4
Tg1GbToPkt/8cv9h82OwI0Lw5o7jr9sf6i9bpIlLbDjTskal9QBkge6lXF18PfXP1f9dwPk//iwU
vLd9z2b8NYApFnNqKMXPYqSxm9fM2Nb/i73zam4bSdfwL8IWcrglQYJUliXZsm9QtmwjZ6ARfv15
oNk9a4Iqonyuz9aUZ9Oo1Y0OX3jD0OJLH08lDABl5Qh+NBojyQg0wC9Hxu50Zn4bpUHKBnGT7kWM
ak8PuqArMtKTnPBivfztPjqJrCGRnslfXKSng2mo0tHtI2dCialHBULCRCMFwXJ5lPMpzXKPigYZ
Ekcvur6no3TB1AfYlbGAidB3RvpNiOTHaNBkVLVo5WU6uzshkRuoo6JrrJs6r9PpWFHlaF3fgB11
dJ4/qD39oeuCcNsn8uexQdWyVqYjwi7bxgxX5OYWcmxcOIyNviIsZ+SYubgXt2c4QpakyTAHGNHb
VOcvTQxLcwA26TYFwBa5giCBfTZgzL0IqLLVU/MCBGDtcJydSH4PR8ahAsUTm8h08VX9AVhx06Ng
2U/tT5XTgWCY7o1+4iUqkLpIoltz+Qt/OHXCUQIBk2zI0BefOK7sKUNMT3a1hLrajM3pK+fRhARC
iVHHlDBSH1GpRS3TqGxKy/rvXDhUicZV38d5pJPHk3eFpSf7w5wOadVFNCRLSD9bFgh2ECbdLsra
mREnXeGoAFLTNu7nCgNVCs3eO3L6TJVV2gnZvjKc8E7SRbgSdJ49AiScJIk0SbGY4z5ePAIycJUI
HaMJEFYZ0DUJ59t4W+WjW/U1KtNqeJWV4e/LX+NdkO50DagMOypStiQHZLuLjagG5qCmkY2xHLJP
XfZbkCAEwWtR/uLMbByIRbAofJyWw11j7p3pc2be6cmd3HxLxeeuO6rSt9C5iyAwwoJ5jO6Nq7Q/
BD2g+2Rr5R7Y9sT4BQweV3jdPlrpkx/CLNmV6rEIPsfjVxFSjHzsk9uhub88NeX9/lvObb5I3i0n
IFgvdtokmVj+QFl04/qgy1cS2adl/Bzth4z+bt18rdB2F+a9Pz4X6bWP8dH4bCfXdH2zkBTGuKv7
zwrI5KB61MEuRO2r2Xmt9WqXh5y0tvCg7Y7Ovqo8cBc4V+M6kG6hA5bSNsAP6yHod3V7LJq90e/9
+JhqN+zsvHuUgp9qeivUa638XuS3er//OiQHjbKW6Xbmo6bgA+5qr8PXVN137RcRPqXpHVAYo7vB
cds0cOY2wtchehUTAH3ack+TftTiPUVi5H9B5/f+bvw0A7qnjdwDIW5BET209bUq4KcgN0s9nn31
3L/FcEyiT7m/iwIvSbd+7KovFj1R+SGc7gjH4RLRFWqmnVO6IEVJsw3tGkC4bcB23Ocg7JT+xfKf
qm5rWzeW8AhfJBR1CEUBGFTWNRBCWz6Ir1D7BhgZoKJaNyhc8abcGP7W7O5ldZ8l+KZvShhs0hU8
qBh+s/IQ+sk+ao+T+JGFP4Z8N1pozN/K00Gv91aGmzue81jjwAD4Lpu31TEBOgn7Ez/a4bpqD4rh
+vpxmKHTKwHp+YVJ9oRALjIMDvaj7zr7f0QTNq9TllsETWGh0XtT8Kqvg3gXSNkXEafq1uZeX3kT
z15erG+xtST6paSj28oiowDvXNT1MMf4/BvMCOh32Cl8l5Xj8l4VWh4XIjOEY2ReJsR9Tt/DGVNR
QVMc3V7cA7+CT2mqj5o/u79Pbw2gG/lbWT+P3adB/6npvxoYb6I52NDbVPkYNi5kC7SLTSh7wu3s
HQS+NtoZjtfPyO9wi+Slab/G8KVzdE7Ea/g4d8o+4UPSbFB6KnbhI0mLrm46wsDr9ia4sm4zsPPm
Prxub1v8Q0Bt8sOrreMBkLirnlRrA7wQy5c8cjNzUzxSUkBgCXRxcCfSm7I7ZNreyTZHvGHQY0vf
RPtsY6boaJvx97QP5B1dO7VzYeBy6Cm5b8aKtnSUbmXjSzm9wcwy/OsGr3vh2uNdBI+ngcXzWtd3
ZXjA/QKW3CCeqAjYFlaZgNq8bnJFf4t4HLYaDTTJaq/bV03zlc5t++hPX4r0JdOHjc4pE8o3G/50
m6EJr4D8QTvElL6DO9fLe62hHAYasa4eRHZVdAeLZuf48/IXP4u1yBkpZFPj4Iqc/376vdsCKcsK
vpbbm3HlGpF4M2qD9MbQrye8t9y/H01BFt9BHgPdYXuxu1Qz10UDbsjNe6j7OlW8vkKozAKPhabb
mjfneUZHyZdaFOKy8qwzu3S4rZNmrs6PIzQ9m0Z7Bhg+0EAPgyWFo8POM9HChC2VbGm7PoEaMFae
nw9OLWEysSyy+Kzve1nkj4sitsoi7BLmO0y4VCTIkbs5tuIrp/ajUeiNUF8mWCZkXqQANfo7dmJX
wFIK+2cEjGwD3X0tCf9go/DDsWoAjz9/ucU7qqaO0HTwim5mGXtUE62Z6gS9QvEDGrjTmjjweSA0
j0WxCA6qQWFjEZbFVeFknajgiBUm0C3pypEpo5Ht4DOWu34OINuywzVv7OUk0djRqZhT9qfqD1Jj
UcG0S3+qDDh3rpb3X8uih5dq36rTj6qJpJWjsEw8GIphVOJujbAbFtDpwYvFkAfAwClrK053y/Na
JiBHzMp5mXvIqn8lotq1tGjcXz6Cy7dr7grYTI3egEZ8+R6Z/7El0Z3VVMCrDaQbbtoq6+INMhnI
Y+aQ0C0UBifJWhny7BzaCq8lvu2zthqifvpig2ohlmq2sCisGyUdWqm+hdHkWv0IqF5KdhM4AQT/
VK/rquMgT2tGKudfFeUdBqauQ3RLone61FEqAWtPnMJ1oNZY8Qi2H/HWbT1Sa2gn59PlBV7uXCbL
WeSRplhFLL0MDigvmT5OS6UrD/dND0VSBoxqV7TRy9YK96gWfGvz35fHPPuoKkksxStEC1XEz5YW
pZBS24lANkd7eagB+VScSZCubgXPYVuX3e8kK6KVDfxeGvozVLBVHALQ6AKnQmUO0bnFshqNpBSd
n7mF/TBFe3q3O9m/sesXq9Luu1rayCURIwilGvCRM25L8EDZDf+BtujUf0uS/SQdwnozyd9C8UIb
n+bzPgK3YJQ3XXHLn2MR73qHlFdsrLqDBAak9aFTXvgZ0Eb4AQa0fWLrNJn/USnLkKq8mYqXy4t7
tn2Yp2VTiCDgm0vXi3naENyRM0aEeCzrJ7+vpW1V6nDbhgJHRbPUVm7zs4uBGg47Z26joHyoL/X7
hr4czSHMIkAIpIFgxAggHGCfpbpL0/T3pIUAYGXszXP94fJEPxxZYXiCW5xrtHmX/XE1TAogvrao
IneMk1/hoPQ7qzeMbSVCyXNkoqhmwtkJLK+zMvD5CjNlCoJUzAkOdHVxP3RqlDRaFUd0KWVvlANI
cZFFsjW2uG1lay/ZWTMCs4d5XRV9rr1Qc13cB6nRg1RupwECb0OjqnHrGiRU1gxHozfHu6IZ9rkj
8jsaZYFrpk3hQr9bOT3vpfHT00MBiH4o1WZ+F5oxp4utlej2ZvUwuBpwiQypJow/AvGiCKJRVYJu
E+1kkJEHWQmeBcZnwC7RqdbDxsvTIxt+Kro9Uq8gVHdjAvQKkSwVGiHUFqBpHJD8CbHsrd3uZfPB
qY4k9uShEHA7xQdYAsQl3vvVd5ovasPdP//JIVRQo6gpcKBINaWf+2jfQgWjnLLRSga78fnRyHch
KbKy5z/6JMb89blHaFLSSzhdDRErNqZjhqAMfRfhErpB17q9TklE4AUp2z6XN6glGG4dGI9F20D9
McJw5ZOcXdxzsxwYAYVU9NNQNzv9HWTfiGAkkQooIpWQWJd3gy1tSvHZGqwAouu4m4I1w/Dznc9L
jHsQLsXvrdnFkUttYFdtXXUuLmxu13Ugb2IwoYFOWURf1ep8j5pONp1GqYtiMRAJhuWVOp1in3dw
ICUEc+VH7a34xN0if0YDxRx3SfAIG8Ifd/xH6S2HLEI7s3aL7kZQ9Gk2A6K/mCrhjvoyXQfHIXeV
zM3Q8TF+8mc3fOmceyA6ceXZyl5SWy5sWIHa95luzRaStipKtPqxRFbB2KT1Llc/FeNXfDWScNxA
NynoiUrbTN6SGPEncFO4StB3Y9TFKxyR3Th0AWZVBtWHHXrMVuXauWt1h5kR6ADPO0gYulPKCPdQ
5CvD82P0gREEg64GJ2OTP2j300ML7TLepM/Wl9mJF9pYsh2lg5If9NhzdE8PfuY2pEOP2vN055DS
iS39D4pa6pMZuIV5gL6aOnelsa/rfR1vsZKO5WPZ7FvFy2VI+XclYlPAKx2oPR7/JQINyChMqje2
RzTx0IQ3+338rYnvteBK+YoHshxuwxv1bnjtf2fX5jfVk27yXwiuicTYBQbCumDzbgqtBZe8T7QX
f3xD4KJM3qLsMYNYqm+UB2BqgXIFOk2KXFPeOj/D22nlhj57GuaNM+sGonY5dzUWN7SUKqCj/ImN
02Cu1DglbGyLoo7WgGEZtPBqQoxvG1lq4KIyZR4vP0znAeT78OBL5iYHYJpFNhAZxQBlVWldQ87R
fo438P3dfhSeBL2Vr2XQyxHQAIH5AhAQWba7/AucHVPGN4ECzKZIOKqeBc1MODbrgK0mNVdZGLag
UrsnqNNURfJhZbCze4i4nEKPwduE+ixOTKeH1I5Cq7Ua+HqxXgcHPEpvqdDvS0iAG21MvwctmyEe
K7G5PEd1zuAWlwPjAhayeRexHVxcDhmmITXg/NbNYtCnikAVXM9BtaKwqHvc2tl1ZGgzBkLZgh8Y
7tvUNHaSiJQtPdLJzQjTdkUaXk89daC8U3+BtbWviNvUDPqDCPdtJFFfjFofI+W8/9vbWyOEYHPO
Eb4uA7I6XTV4TaqQnL5yhVRd10YHqQu0Z0/MiG/0TGIuvvTxSnp/FnbPY6rIc81QCrzsF68WHE67
QXGuIkyrJg85F880uytRqdc0ciSu1WwNbnW+Ed+d5pBHVyyVLHUxS+EDqtYFkCgKH+1VKv1IUcey
+06668fq+fKGON+Hcy8IGNm8DTEnWuxDvHJEY0V14Uq8RV4lU41Dk4R7RtoBi3fx2HCuCIvz/eVh
zxeVvScrvMCzkjl9udMP6UQzkTEvIIqqAvlqyFrAbWQv9dURUj6CbjFC9ZeHPA8/NDbMXPOkFU7r
0V4UN3KjUVCpSQpXGYS2oQeUcItQ0zSnzj/mKvjj1kx7tOAysWk7TBtzuw+3Qkn++ppFA3ZGaZGr
Ojoq3qdzhwGFBEKlZa6cqCgzQUbNnBRZRHw1/ArfsYotPJihi7nf4+UlON9YpyMvVh0uXmehdcPI
lmsNtr8TTuRA0DSsXRCvLPf5Y3I61uLYlNSfLa6zzG0q6dtok++HnQYMMsB64m5qb3Q1rvaKQRvw
8hzn1Tu94BiXa5WrgCoZiM/T1c0iyMBlF1IERHp1242oJ8eYh6zEsh+tJGE9KQYPBajIxRENJswr
pFDNXcjDeEzLJuSIHsW4AFtcXO5XHosPti5eUzPykiz1XfP3dFIxcHEHl/fcjYf0LTKT3xATYAgp
/m3Py1H41a4gpg5TyzrSeQwOtEKPl5f13cp6sa78CgYXoIbIMcjG018hqGlW8jiiNCK+leFcTs+t
kL59nN/At0apoxbRdYHi3qbVle/6KMHDphGAkpi/SYDa36AcaW8Zot51nYGqbkzMaYc4WoQSMG1U
GFcW7fxmY80QmmGjkXqxbKe/cKcZsaYAi3XDWLovsXPHEqPcm3Xipua4p1zVb5Dn/DsFb+IGnf4y
JSHAuJTcjaXnrS35MLCaOHFnnu4eDcNvUj9sHd36omWJvfIcnu3CeTDEKFCpJpOnRnM6RbzzIJw1
YQJbvw54vRN6GonytSuRq6Nve3kHnA8GPhJ5a5I3RKfPoMbgluS+Dml4oNz4o66a/FDajgeF1s0V
9Bj/frAZcUYsik83barTmflNBzcUwqlL/fIAhckzfF1skL7INkNk/r482NljBG0HM+Q5HuO91ZeB
3ygNgNrg0bqIZFJ0ijGFrBz7+0ywVDJLHLOwN1duKWVtzMVjJCENZomIaojtg31Ay8ErSrNFCqKT
X7tG2VG5oI1dKftEMYetEtaHIFSdq4TQfZsjKDGRnOH3q+OtZqNpoVkruJWz08OaABagTjNbWaB7
f/oBhhFSOuVIhCBKG737VEvv1fZHVfgozXaj6yThg5325cotc3Z5A+7R57o8w8457GLUbDChC6op
EnMcpGMqTT/g66/V/9/bqP+9ynCaUTQTpaSZTDBv5CWaygZ7FKizK1iShuVejgqAvSHlaTnrH+FP
lT8g5j7CgVMOo4RaV+coP5ukex316ToMUW+S+qmcRXa+c/GWx16exXYU7anBSH3lGJw+ov/8pvC9
CRIo17HNFxkZSsB170thTFXSvNWc7K6tfFQ3miA+luS4jvY1jIKbyBz1lc//7u5yskYqJXQq6rNk
PQTRZTk9zAO9ox3EmYjaQwy/fQO94VBXabpHnlv1ZFDRjQGiGHugaDcO4S5CDrI45kZdfwv66fPl
I7pIDlkJ4kSH+sn8rIOdNBYP7hBLvSWjLI23AwwnrcKh1nalwKp3DhaEfVAU3tQ6ryBv5E2GsuXK
eT09rv8enqKRDruDKHmJoIz8ThYiZnjRgGqAwPyMzylkAvkBUh78aSENKyOeHsD/jEiWhpmlPnuo
nx7AckCpj6bCrLYYg1AzJusBF4wJq23XCEftUAnUUuDs/7Pj/p98BPmIj3rBEeJ7+h1h7++n5CP+
kf86QtCqpFfJlfFew/4P+chx/sWLT0ykUbaAQjTD3v/tCGH9aw4DwE5T/+PW4f/yv+Qj+V/vH9Zx
UMAGHTd7gv0N98hgN/z3uEKKMk0E+edwh79zXOfH+4+qfqJPyEqIsvH0bioPtkF5cQqQ6Ep9Pz78
sSwP//zQP3kmHw3FCgC3Al+vnpm2IGqQkzHEjddqnX6w8uhVGWR5N6owyi+PdHr7/TMpel7ENwau
8zjAn04qTNJi4BpuPFmfHKoy7ejZIiqxh7GafUHt4hOgxeomFXX5mnZ68nJ5+GXU/b6o821DF1XX
5+fodPwpawwVJH/jWZU0POG43uxRvIn36Ab6L0aUx97kV/EbNgDxldU1yXUlj9oGrZJiJc5bGOX8
eyUIUSie07FWlpXzSnRlJ6l8Xl5NBGpa3CMekfKi3RaaGViVDLDzaJbhdegr9Z2DRt9t7ofhJ7+X
O0idYwhiDXbpc2Lmczzc0rds++LzaCTWQfSFc3t55Rah4ntFwaLbTUzFL3yGYzKGKE3iYWo9Z6zR
1VUFUp/4KsDQjAfrCk/M8fnygB/sSQuD+rkdS7cFC53TLxUlqjO0KEmDykGWN1dtiqW+bqKf2K4F
+OoiRvmnXGJgVQ7Fyp7rhadjjQ7gDrmr2RUICTTUEfL4WMiyaF2ki7JXy7LynYlU+Ew9VTK08erJ
fkIzCeOGbNLy+0S1Bf4aTtbW1KzN4MuUQ+aQFF9xdkYo0JRStBZb2zihraMh6LyTx6HDFRMZZcrI
cTKhHAHAJVvZZOdrSDkJSxmuECZHEHY6rzyNRDBGfuMlDXrNqBsITOApivhT46+8baev6bydGcqk
dkyHzrZ1YxHWNJJwQMwU7I9ISHedjtTdrGMjNn5jW/ehaYQQQJCE+NtNwhbRkYXiJoEgtAzzw7FF
D90mblEndAVjbDghEjfNVle6Nfeysz0y42sRCSTAtCAIzPZBf17HeY3SSNuK2hsHub9qBgNRBOQd
Vr7YR6PQSaOOpuLyflZDLvNG74bcrrwcvdRnxzfsg49uf7vytRaxIJ8LYAWHeM5mwVZQuDqdTY1L
QxxXMl2fBvrYUaul5OfoNCPiJVotvhmjKH/6SNHpLsJBJvKJCfLMG0IVNLNGsDjJbdwFFHqQ4kcw
H9lqMMSXP+07iv7k/Zuf0X98JNlRYM1Pf0VnRAVgKhRgyFJV7mAA5Meyb/QfcVAYh2kS1mYKB+JG
HMHdTNBwnF0cD4mt9q7ZdcpVhjbd1ZQX1XVbBPaK/9ryOoT/go6+DTZNn2tGSwKVkvU1iot97kn6
JG/juvlUiBJdUY56O6nSyjY/e7bm4WwCEtrsKkCRZZ3T6VolqzFu9Poi2llKaWyF1r3oIvtcJyMg
jS7AzwCkSqbS3poUYK3G4+XPsbxK3n8DSiCGbFMuIsU6/Rom6rxyVZm5J9oi2zUYAntJiNIEd6Di
XR7qg7XlkeGMUSsHqLtsGqF3FJXkDpkXmQZqNYaEmWxabiMBCLqqrJW1PQ3KYXVTOwaEZ7OsAP7O
qDHQ/3MrVsfUU6wYMKsuDdipdgp9deLy6gFJV/uAAYKm7XDFXjNM/Whwurp8UUNF8UtePDy2DZei
tcvU0/REIi8rR9WNLaFeqRmijkDCmm1B/+x7b06OvHLVLG9sJg4MaCaYs7dIxhZXQDBSfpGVKvWm
yjZuFTNM9sKWxH0ZgLqFizR+jmK1XtlGZ4PS6KHe5Kg8tLAstcU2QiDFDiqM4b24V8RBsKn3E9uK
k5P/8pMGYjAyJOPu8oY6W2UGteiM6RxZiElLmoSfto6ShLLqDW1s39Q4xx9oNKmH0bDiw5jZihen
efLW51K2QguZp/PnHYaN53vLh2vMIsxboiH7KnamsrFVLxlC0CKc4BujrdWVdtYHo8wlQ348xGA0
QrTTs6lmguzVDjXPDhqBBJStIMk8VCur+P5jFpOhNM6/yH4IW5fIx8aeKBoosUbz1q/2vR1PWHgr
tLSw5au3utHIV106DgekksujhRb+dYPe3laeoOnimpPeofHRpSvPxNm9BDVZhQpGmANDkBN8Onck
SZQsp87u1VnVcD0iclIOtTtAwjpe3kVnqzzHvlz2vP1zT31pNluPmJG3U6hCtrSK61SVQ3gb4xon
+Ozyg41L0IunIA7RAI/n+f6R9cEhFdgIMYpWocrdOJHlyREMj7pT9UMrAEH/5axMBakvity8K5Sc
l1UQ4p0qmiaceUtLSQ6I81oUpsC/Xx7l7AQyyszWwm6TRjzZ8emsYpEHHeCh1GunYvhZTIp5UzVZ
gdGsbUZXqJ3WV3qgyljWKCj2XB57mXLSzQFD+o4CnPHkyxiRsFr0PaLPntEIv9p0LR48bqyAuPIL
DRJ/FhjYlc+g/UjFQhsAZpmttAfPP+r8ks0XH1e2YS8RSq3eTFw6SuolRCKPdltrW2x+sm2N+/Km
73p1pdR3dssyZWByzBbhFDbUvJX/3ESlaUuZXaReFqFP5kM9QdQ2NJ/sREn3aZw4h6EO28PldT47
ie+Dzky0uV4BCe50UN2qJ6ynWvT67cZwZa0UBi9alxpbrZCqlRVdFA95thejLcLxGQZpakWD+4/v
FNV2mBrlJ8bjybaVyvJzYVqZcoWfyfiVALget72JLPgRM7ZkZdbnn1Yl+4B/gUu0Dad+/t//WGoR
IoNKyNB75czcT2xna6AADD8EZSIpKVbu4LM7COEHUgOTBgrpFg/aYjRNxiutLXvPjzprj8S/RbcG
z5PLX/IsOwAwo3NgQbpTp4Thqp4Ok2P5I8W4J3stLA2BIYPi7PVyFD8Gm2AchSQroQRhxOUh7XI7
cnu66t+TKfev9UaXXlQlsmJECSdrxoQlpA+Xf7/zVSCZJTqEZgAJFaWf01+v7lLkCMMm89SUpbZh
UexF3EsrL8vZISKX1UhlYLpTEoCPcjqKXmE+geBz5rU2pfKuAAIXT+ro6rNsclubn7G5VFbGPJsZ
eNp3BIGCFosBqPJ0zKFq8z7HgMOzieRfI9/I7+A4r2V/H44CiHVGbc6l6MX6JY1M8qKOneeXnXM0
LN/fQ/AxV2Kf8/WDgEuKCfWN3rKiz2/CHyeDmyDEbEXuPFNK+62kYYLVSaN6Vxtc+UQX7f1UJWtE
uA+mpspQ+5gXFT5a66eD+rwvpVRQNWqR63Ex0qKvVQBy+ssNCMmd9xkopkLrlKzhdJQUn0eJv1qv
ROG12gDwB2arxNany8Oc3ahEjfSJ6NbxaIJhX9yovcCeGoXEnFiAht0YA16vHKNzsyKo9peHOl83
GrIqM8LTCOrDsjWB9e6Qqr5VecASwOWHhrkzC+nt/zCIY1FQh6DIO7GYj6in1A5ys/J6gemGPYb+
jRP4YiU1/2gqXA+E/EhZElQszlBv5GE4SX3lZSiyog5IsReXEm0lkTn/NvTQjDlzAxJgcIpOt0AY
G6LqGwoAuO3Y1xTVsbUgc7vrRF2tbIPzCb2jnGbKPdBfOvWnQymSNoaBnRdepGAUhlLd8DxKk7wS
3s7LchLd05uf0zLye53lWz4tIV15CmnQgNNgyA5gvKS3pMv8K5qB/afIzseV6+EsJKT1hlYbFqNk
ZApJxemsrAAbRhWJBM6QyLzar61PaPXpiIEVSnMlDbZzlVlmvO3DrFsJj86/3cnQZ1mZOhoYOaY9
GldluBuxwHIxhFV2YTOkKzfF+arCUwCJh5obZfOzzWhiqG1gdMVNYZnFjdpkOHmk3fBLQaX1gISY
WMOKn9+6hoIYAjJJNPihg8yb6c9bty/UscJ4l+LJZF6ZtRLb6Lw71k7DQeQ6jmDypEYW7S6f7CWU
CBTe3EGFK0aPAJbh8rKv/NpHgBF5Wy2qRL5p+ix9TZNcXNeJcOptHCThK2blub2RTe410N9aMuzp
xAzPnZZX4XZwgukTApxVt8knOTd3fmQXwUHLYAc9jJU02ns9Lepmi0St8T0PR5Acl+dwHvXMBcJZ
6A/wImAFlANPlg7PEHSwh7g6tJJRI2lbBqgI4WWA3SmmsFcwvEHUoeRPA6BPADDvQ5RpPhux8CXX
FKDztwjjqOZVO8WwoJHYhR6w8isuthOQAco1s+AHwR9B5xLmgG5Laeq+ox1NUI6Np8bp+Iz7V/HL
xCntpxbExAphHqsgjlWnTNypSxRQ7UM5gnlX4h4TB7uQFKTCVP8RNw1MI3y9gY7eJMaoriyo9g75
PL1TZu7gfA1TN7DBlpyuaOTrORJQau6B0zERpEhqO9vh5tD+rICMgOQvizLByQmi1i6WBvW1ioLh
F0Zw0Q+0w/Fwsdp61He53M++EHmMg5lexQEFV+6vGI62GO8oqogI34bGandyGqrMyEQQHN1qI022
Bsbm16U2e1giyA7kuQbZhLS6nRTHZDCSXdIp+mzrJ1mf4w7ZbjUwvsh+Y41bByuGfdbY0h4kVpBt
bD2l2GFE6IAhzI1D8A77I+05scspRcl+AusZ+Cqw3qikbL3Bj0vt2BEWUsamMfX6DVq8hnKoCsLn
7Viq0QMr333qdK1vtpI85W9NXvVHR1CV2k5O3aBOgJh/9lgFuTzsEK4FI58TFD8UZPSdizd38KAr
GY5sUid32jVuCZMXJQlKz4oos9d+pLa/qcXoKLD6RT3si7gI71JAZc6GaWPKhhuV74km0eCvh8oA
MSGHQS+5OS70MP6xsopv5gJp7QK8G8ND2oxheVujw2xsuVWSmXJW2d+7spaxEbbSFsS2CEoj3OlN
hWZgUOOTse31IP3a6Xl7Xdk9ZTgdOcXpEGAKdD9B52n2XW9owd5RUcu3QrVBtsQeks9a3EnfpSrV
fuERTjlYIWdH57dtA29KtaHb1XRK+42Fs/lLKrLYhHGCo9hOjVoo6b5lAWzBXsN8lXy0dn9bItd0
f6tGUyd7FgbbqPMWffVdLp1JrjYatq1vJmzG13QA+rNHDTqrvBbHEvnGHIUNDDMLnBaVR1Shtlkt
nFn6TyRoA0+Rgwwxsjf1T3+cqhEpc0wOvGDIdRy9e+y93GBo2/s6azCuTTJshaZEQzcjiTXAszjc
wheQMUX0b0Tb4yZURDjUuwreGNgu0RW3oWsDe92ksgwLZ0Cr+EnGL6/boDyvPOIuCitGjbNo2CBE
ML6qY4JnfeCEw+xaKz+NCpDNXaRChmb/Z+Ip4PVA7CHDnxrlwLbtsVZIo3qrltG8uPiyAZJGv1mH
YRbUP/GWlL6VciH9DNPcwpPLfyFzRFpisONtTT1yZ+oCffqmD6fHzs7ZXphe2sVGlwvzJq+nfA8T
NeldNSs67YDnYfWi1P2Us+hGg4EzIqufOui5GDQj1OvphjVMe0nuHWcThzaJNZEIIiIaDdSnOlFq
7NmVsbyZtNhJdn0RxuOOQBIY1ZADnXP7qIPxqMjpgD6+6pubVg7G2QhsDCR6+cU0IQuDP2kTa/Ez
Oy1+SAKpaLY8b123KUVBIaogtfye1LGfu1rDrsK6RlG+DUVvOZsa/fEHQN6Gsh0bOTa3itVHXE2B
EV4D4BT4OkZpGLh6MjtrDYodooMOPg00sV3hQOWEifESqmqruXKpSK+Nr5ZvDbaskDRkhDT1IOuq
bW+gfY60aobgS8f7OVOz0D+3bN8K2QnzA1iZ6njfDmoceRLp5OACvkwOFbqx+VNqTj1COGqks01E
C1VLBRluesKswesqyK2bu7jARv7J7DMUcDAiRBjFyrsKcYepVl4KK+Ixlnqt1DYBxhy7NDdUsUfp
O+83E/CYxm2wboSKLQ+TTBqOvTtA0kHgj1HCQUmQlsdbWk1944rzOvbXAw3yLyrGZm8ar5sFQNiw
flhR4iAXNZjTE7ooSHg4sai/6Hhc44pUAdKDpzQMEnhKLfslIyCgciSCuN47fE1pmxqQmxIU2jM6
7Ub9FjELC4veOMURosmo8nXjaKS7xKmkBOuZuKk2gyam5zGKyhT4aYRShwjlanIbLauRoA07uYRZ
mmeoP9Lce01b0WszuTEJXGnsAxxiLWFaO959FbWfruEX9RVsDWhwa+lDGYpM3YoBZ6J2kkrTHRBZ
aaEhVthdCapW1z0S/eYVTpE8YaodV+YtPoVdgb8HPhv7cApNJmBHlXaog9D374shyfKd2ucWQiU+
F/FWK7Ej31gYK3CEWk29mnXVP6GJbb1NqaMhxRurUCFkgpdk3+PJglB8rljNS2Zm2visZaYYd7YW
sKc6pbF/Z5oTfOZm1+StjOEXQKNoEJ8a6i+Ebi324HR4fU24MRwzDS2YULnRG3w/tn0WBgmOzVwt
ONzbPLhJMHDHZVGr/taDClVELXAShNh41FAnK1Nl7yhTU28iR8ABD4Im03fJQK9665hh8bNJKS1h
5i2pyrXeovy5HQbQkptqCvUfpYFDykZJuOke5FaWv9AQya29g7ku1KakyLTrAqBMfEDXI+/2Ja88
Yjai0eRbDakysbEDqdNvwlzLpgN4RFldyaHeNQL+CHje4zMKkxqu4FCZwF2cBjzdaLU5dpf6cWT7
3HK7ZRatPFx5N2WlQ+BNKiqyWLNUrcOxAXpJ5FGgw5X3/XPTUs5w9aEk1sipxo+bCNSFsoPeYd+O
ZRQ4LkqXuoJPRGr9qCXbzPdZ7Az3+ViWGQbJDq/Y5Xhz/nXPpjN3exy6z0CHFxGxM8RRkVeFfmwN
v0MxtwbA3Pba/vIoi3TsfdFowBJ6g7lD63tRaDNyxwj1qjSPckqIoPfoRVt41R9tp19rpH8wFPmY
QfuaTBqO1CJrB9LZW0MUmEe/p+2BR4FGobKxbaJ7hPP/fl7Uh1ScARBeAXI7B/N/pGKiEkpVJpl5
JHtWt3GHlJI01lwWBlyCv17CfwD81KFB+S67RqNML3csWvNoq+hI9Pogu6kBg4PrJVwpvn6QgkAo
pfzONqfkvUTQlZVWq+j060fQ5MnLhADPQYlUCTKwFIR7aWYTXJ7bolAwbw9D1QANQtbjr6XSI89g
YoGXNo5DOr4SPO3apHnBxvCmaePf/UBO5ozRGtXp40EReJlFQUBQLWoufe3YKbA84+jL9v+wdx67
lSOJmn6VQa+HDZIRdIvekMfK21QqN4RSUtJ7F+TTz8fqwaB0Ukih7nrQKKBQ1ZU8JINhfhufN0s3
buNeeNsU38B2iDT2tolOPtsQyq80TZ98dBaDFEQE/x7qtxPc1FuMjq7Z2jrSakg3Zt+1+9xyli8+
7d+/hBW9JMUSHTgwzG+Z36NG8kpJq1IZrrsdp9GfVzSGTk3vq+/79xvCzcJhlS0B4jpe4sfvAItO
mVGdrBA1cmiSuGN3bj8+/XmUfHI/JDCCxTpkoAHHmR8vMi+UxJmd7I99VmObqj0TFLP2rrteNF9I
IU+JcEYkVkMIWmQMkGxc8uO1Qvp46rl2h+OY9vFZGFXGWUnp9I+26rUz1Wnqhq4VJzCdsdq6XuQd
cunRIV1kw7FXdn+A+rP+8UfCs3WR8CLpQFZ/ChVH6N9GYw7bY2FT6VEIzfhe2tpwWVu5SYGgQ3Wk
3efneeZa/3ggwUiB81OSwA8QpwRyZJSR6Od6PLKxVP4yN8MZmySiNxa93v/5Hf8+kNDscpG/2EVk
qCcTal1WVma4gzzqymTfj0QBL1r01Vx66qfm9UqwaYupFBYeEujkA+y8Pszqhm/fyxHGRFGdBLat
9T7wqNoBc5lHAHuXgAHHfLXbMdx6Yd8S3ztUZ7o3ZMFk4Nzi4G74qYq1TWxNyaOaBHmPFArvLNGF
+6U2ap++5SbQbEvbGjp2xn/+XkiANpG2A+ui2zi5C8DoJNZFIo9da+uPtTFwFO1TjA3l6kz984tZ
B/zf9gmrhH4VMDE3Q/5i1Dz5+AzRkACgxgYZpl0FlhsZ903Xs3+H5d5L2owrP86n6YsE5ZPhAOaI
vAY+HUIdS4V9qhNTmPKsUvPSA2ufsx1gwwPLC78KNf7kKn85BJi+4FxxrHz82B0rViozHepjy8lA
88yp6oA4xCy/eIan8ONfww41IT5DOjmAUE+2QVOTd46XWuIYI9RP9lYT6l2wtMLsz0JzpIUsGVbX
rRPmfiho5xGccYxALjSW+qUzDmkwA04CsLI8/4IhIhD0z2/55EmsPxCgfuULAbM53J68ZRW5aboA
HRzlQORgLcgYLWdZHv75VdzVuMdbRWB5qvuuC1BKd13+sriLqG0OBYbc4SuN4e/3YhE2gBVxtT+u
ypSPb5VkWbdFJCyO7ej+QEEAw1uWAiHIn2/m91WJrR+eeFTDILdoUD5eZmk9Y7SXSByrtNMfOL8Q
XllbyYHOT3P750t9dkeQx/yPlgTUJieTo9TWVkVEbkf0AePRosd+h1jpq3i/z27IQi6MPRWTtPvX
3Pm3PW1bj9SoFaNJV3FhXVFdqW6smSwRREvDFxKP9dn8bVJhuKHpYt+MaA86g8t9fHZ9YhbT7IUG
Cp0pdjetu1aVK6EOUsbU99bhXIMf1Q1Zhl3ZfzHWP7lPDCqMdfTz7MJO9+7odHozrjj5kGrQXJQj
AXRY/+czeyBY688v7rNLrWJsjoyAHr9tqPWskxhdJPe5AKcJo6WvLpbAnVll/PMxskaFc7X1L4jL
j4/UacypXerIPCJBTylWbSPyjqP/wRgh8RarPl8X0Wun83IeNlKESopjVA75jpsLAzXqI9nz5IL/
+dl9Mui5FAHgbD6QGJxyvaY2uM7Adu04myXwpeMSw1qFavfnq3zyhlhdUMuCUsJuiZPHJouobr0y
Z9DjcbgCjVpoIqqHO+byr/jCk5V0HfRc6q9mh5VcPj1dlbGnki7rzeNgU/CcABhTLKdbkzgqu4gO
tLSpx4S6Rv2LQfjpdYlmQNfJe0MU/HFk6PmSwQy15rGs4+cWdNyn2W7vKe+nlHPr66P78D94pmts
1zovcsI6uaCy5ODR32aymHgQWV4CTYWWnZqV7J9fidG4nqXWcU9M6MdbG6ch79I8Edh7B+O2sTzC
SehmvgYV/IfyLI/DPo5WGEQkQ45n/eUQ/9vs6EyhiyqFFdKcIoWoeOkuO2/5v2Vy/21Qu/nvFPh3
t95v72q9CkJfvi2ugwLr4w25rdb0c86gp5lHUcIxN/VN71CXZcmSrtYcssPiNB7nz39+ZacuBPZa
fASA7+vhnyOxfvIkDTN3Chz01bEfR4dseDTjD65Vjo+arCk+zazOBW4djfTQ61Zkbwqd/KtzNx4j
gMuyxTfw5x+0jpEPKwQABC5JnDIcO0COTr7LiklO95ahpJ0pX4KKmu6HSQn9C7XA+jhPr4JoBSso
KhE4zPV1/O2laiq07GieKjLg6ZPVgDYPs6rCnRGlj3mq9C8mm09uimUAT+raXcdccLLLcmdKeS25
FMe+j3FI1mLY5U34VbTqb2MIiSYbORQJEhhAiI+v8s+vgeyk39Zq4E52UsRfrtor1s2Pz8i1CyMN
hzA+NCgGv3VhAUsS6/rwPoxZ8w6YTp1149lYGmFKut4vpDd2QQEhcNNFk/Z9YmfzOOEG/WUp26BX
O1VZSzL4pMItS5XT7WOhWZu6LEmLiEtpkI9hjfBAdWwMZP4surjs5mqmGjkpuztvhKgKmimPy2AJ
dZLP9Kasz0Rl4xKrawm0T3wdrch5Erf85wrnPzmFGRi8F8WFvo/sqqI7eGnMkOoXNb8oh2CvIOm0
VN9W5RA2QUtnJEQl7ONL3ddzSGrDEoqtZ8iR6LsiRvXgaaHxZpG5lG0Jv6i/RTnWliBNofjp/czF
96qf9mOSzLpftqJ3d0nukgExTbN1VyPAzAOMVT3xGJluoUcwtJw4CzLSplQs851C5YEW03XpcRnm
PMp8c4ggMEZHjveYat2YHASH4D0Uh4UIZiSHx0WCWOypUY3vygHJwoaNXnyl7KTKt/nUsZcyITFe
C0rt/Gx0+dcDdpgo66jcC/MQY2MPMB0s2dzcLwZuYT9OahJWoe0dKOqhEZeNo5E/b6Dta3w9bev7
riux8Gi0OTwtcdXfWrEmna1GESkC6Gim9bqWdv1WRXK5jUMC48hMTQaqAh0Fb9JaJQm4IC7IKyAf
wcaXeclDvx+phtdiYxpp85Ve0FtRHlC+qshvX5Jokw786I3LFr/luGQ5z17kUIEw4vJRRG4UI2H8
LVqCDVuL/ELLZgII6zp07pWjmY+idoFosq4fnmjRmNOt20/mcybT/D3sUTpsusSKfkRS5Tbkfjp1
PKPQZoCOjrY6Hip+7YjZmGszY6a0KffOERubofFY4+xbNC4GPRITJzxEaq7cIvUYrzmp9IxJmyEd
1H3K7hNTcPVGVzshiqmepLwETnoHEizcV0ssw3lsIgTZKDEsRE9znPICM/bkRNMJzdn+lBtDsbdb
N1d+VlNCACesRcASnk7VrpLNTNBo2po/OUarZNvCOnf8R/RbBslsjAYUXt2c9eFC2/dM39u5Em1l
BpUh3Bd36Zrb3oOJqcY8mQAzVGYBeOBT3nYz8vNNKcr4SY+85YLCXriPWIv629mOmyf0BKgYpzxB
rBENg+IXlYqwxmgx5ncnXbz4fK6rTsKdR9kRUmwk1wdkCFptFMoLCPWISMnQrVd6Ml1IR1OffhlV
XJBM1UPOwSLHpEkUVAijymPF+q553vLTTMPmreyS9jYx0/GxYB0n01FLy+esyvpL1WB79r2koe0k
otf2ycMTbm/iEcFRkGt0d5PKGqfvThZFcl9JvTDPyR1fnqI81hK4JYnIpFIlSoio99zXgsTOYmsv
tXu0K2jiw0JE9mtCcTEVBY2qMl8Az9zQGqneplJA9aMqal6HrAfFiyeZ+dJImquqtJZsK0WrX88E
u8RbSNHl3koacmd1Ezppa0ytkftUVpdvHd6GOHAsLav31hTBO5c9IqGgtoEdEYa1ha+3U2z5Woc+
iUYXF69iFdmt2Mi+cPjl4dzTrjmSm0joU1dDJQ5Jafq0qjnQfdg9FX8/u9cmI7pl/rS6NoBA6Rek
KXK+nkujOojF6/PVop5bG4VH9hZy14gx8DWJRXY093MeOYn7alY6awH0HHDCLN2CGHU9Z6SYVuMU
2zEammJLu3l19KaZFrlMyxrjUNmSu1iWJn6LBAZrX4a4cgPDYs8RgNY3deAWMYZqU5TmN7Nu+MPD
3nJvLa+STOFDG629JiHfdxyXlFaLhqnaalT8Qlq8/jq5WW36i5dEl5SwWhTjadr6brRpXnVsshOb
Zok8FVRd14SQsCkVLDUKTvNbVGcds5dc7KdmQqBwgJZpdN/TR/tJc/k0fA8MCf55cctfbZeHamux
pMWohFor2c2LgTIBJrt8drFvnTcFgbYb0nPZDFCwnnXEOtoLjRdGnZeHtmqr19x0EoYeSRLP1VTm
pJQOHZLC1PB6a+8UuWH5qDuWq9SenZd5bKtkPypDEkjtDclmtBaYyRja2/bLVOteWiQnVH52lkVS
qaX9SLEOJr6KLPtgR4jFgnlK0/ee5nImmiGOyo3Us8Y5oMyJ3tWQNN9Vt5QWicRaColHiIKg0rCC
Cs2yvNWCWafJGUUBN9EjWIs2AJcGTfeNqY3no6MsFo547OqHvIlt8wDeKrSNrLVi3HQzPzAwCSPL
A1m2rbPX1IjVF03IgvDOlc01uFlu4MK3qf+KCBnVj2vzSp4ElMxn5pHTD7HUttO4IqC9e9Af7MlI
xgN1j1m2yWTkvikDNa+f0D8f0mMrKGsfe017Sou0E3s9H4k7IMAzA7V1yVBnLFXhXWIhX5hV77zL
sVTvoRVFSHpoIyDCKXc6SmUghUN/QbRD+Qnvi1oslIVPgBrmrVk76js/Yv6OcWK+y2ST/UJQ4L2P
U85A6yHqz8nF5IdolVttB1vRaDTk8bOGYOKXMbm00fbdyilPSaI5G02l4fsUdtljVgnrFvWie7sM
KmJ3k1Y6wZO1nA7O0CKzAIYEafBasi02a8o+hFYsqCpEcYnYrtda3aXPxRI/mnKYk0uSvtt7Zind
2VajPaBLqiFqt/TO9NmmG4fljYy4odujlx4rnP9t6flFV6LGCWXWhPvBpjYkSKe4HnZG45X2Xs6Z
ecUnHE40eRtpuoX0nd/I77bj/WRgPwkWfDWPeh+lxGO4C62GqXTqm8bKkx9pGPErc0OECPUoO2v9
GuJlwC48JdRtsfh/0zxkgBtXAbzZQ+aVgYooPMa5gYSHWrYhv0u7YrqgoXJ4bXvEgNzG7CX+VLQ8
zzbpChUITymSjws31FnnCc+dJnMRQTiVXco+cP1aIPLYKpbAxLQEJh2ZU27eRbdNY43IS8havXEZ
+zHlsAQH0LpHNxjHaTRmG7aE5MmZg/DGzewMKcOoW1U9q/rmvp+mDBuRTTWIj4oo+TVwZNCPbF2n
c7eJG3Vwx+5VV9Frksoo8dmkcPYbKCLbd2w4H7rCJu02tBDtrL3y1VUmErSJDDPnsrFkxENKzcTZ
gL3pw0a6vd0EGElFGCyGSq7IihAAiMOwRPwepx4CaTbh9A3vY/xDb3P9ctHT6ueoaeOVxrb1zaAB
1jiMimiJTV4hEQqq3FAE/88L7dA2ny3V8YbGW02KIm83IiVu+NDlJr/d8Wr5ZoeL+RChFW93jazH
szSd7auRdW7eOkvjXqlwMNAxZukc+ahde/b3KHXC3ZDEQ4EGJPW+LwbN9GdtVvG2hMsKuhkHjVx2
cChjOvcWsmY3rdkxyU5arL3N0RQFngPoa1VFLs4aDr7jpknLenrU7Gi5F0PUo9CQJuVcsbFIl3BR
m01H1jv4JaOOsOtOmLxDsrS660QX42tIUzPBrrXXwe8sfX0pe8rMAzk2jh30jYVYc6CssApU07LX
69O0RouZyrTZ1nm6uEg8vPigjDC9QLpoIvxLUC0HhaOnr5llas8SQRVbXvZ1jEoayIz7ofScIJ/N
cy3vnxsxHZp0JpiBGmQ/qtUmmjWGexx2vuW0N7W17Czpbm3k9nOv7WYcTo9hI/CdL8McE3DStKzJ
TT69YEq5bL1peM6Gtt3GaGvZBPJ3eefdW+wErlM9NZ+RqNKktkTwvrshrdxbDYGSXzWRe0VSgLVt
x26bOdVmyfpbMbEEIkS1kEqNqbEFrUCxljZn9eTcJzK3N0Tr7yaP4PAi5JsLUIJziNKsC4Q/Z6ol
Wb/sEQKHxZVwcDq3Ib1nFqJciTQ8MKbE80NHXptdgwg0s8cfRmguW4fClodCix2ObM50ViatfpOS
gXtjDA595a6ZnM1edZY6fbfVEuncDNow0G8oKj9pC+/Jleih6vBBAARskiZcLjwvzO5mWto3evNC
dnfSq+l2Mu2rFBFYsySHkflx9ZvDgZKCor9MTIlWNFxPS/YSmohCp5E4gYFCClsLnKbdIkT03dg+
kj96GIrp2nGWDaF8d3p0iYZ0k6bRz4hTYpYddWNocHNODzmBr+OS1wiiRsrWnYeWbaJmEmWXkZFK
TMIEPh7NZRAL4aPUAFLepHbyfaE2naIcTio0cml5tNPQNfgcPzaxWrZ5fEGTrrfpRVJuoUepUvfw
qNa8ArDRkb2A6m9cR4FKGpGzm+n4EkuZnWui6La9Ub85M0cLDfLowiH/5okVny8BQTbZu0Zac262
jXjeW7naLLZN+FPYH8p42UjWNFpdWQSa/CbN6p+tyLZuONCKN/byJmmsiyKe35K8oFtDoyrOxtq1
9/rmrnCj5EGvE/N8HDr959CQ2I5Izt3YS9wHGWWGpTKqbeK4fWBN1q2N1WlTaLhL0vwutoV23qZ1
GYhCPBtsWIMYZbZfV1Xrcwi4xFzeXetN6706TvUiAPM2hp1b24UzeWC1+SX5knuXdZZy+2X2hzb5
seahnkeNKoLCbQ+2Xt2bIr2bmRkQK06+ImWdKKGfs5k8iOZbYTRv7rDsemGc1a6OpLPfeDMB9Il7
h7xzn+vRo+4uITI+fBCjzSmGWcEj4GNTax7lF/yrGl1A7fez+yOLxTPdJD/iXDwJUE9yiNd2cDuO
yAUYOD8iynycFXY8iGGrqB9NGb06XR29R+kuZ+o17Yz1Kws3+UTK/5KXtxCLSN+r75FWz1fItdW9
LGPn3Mis0rc7I+D73We2AzRNIdBodcfWqNnGFd3sh2Pd3IkKWbLpFP1Z7ZQHJmgUCHmmL4EVSY0D
o/vOkY75xTI3xBgT1p/2O4uNjy9rksf7elfF/Y808epgFc1ZnBzDC3bK1ZtMbO9tDN30ni+fRiQd
tSquv+8hR/Cd8sRlLqL7zCT4SKP+9iq0q7WJdsn0PAAc3SYp4n+2+edKc66UKQOBlFA51Y9SdvRn
xEVDf6e73LCs7UThXslkOrRs6QdEe0kXKd8qS/PoxKrZeK4yfilvSajc9HC8NLt4mq4ZKz/nis4b
cJBGe6ijnJ1/Kx9Ja76OtNBBO1UrnR9Xn0t1VKkMWS11CIbBGOwzQ1TizJM/GOfLBtm8KAPMhiMr
NTAO7onbJk+LzKfllvY3rzfOzKazvU2dpF4QugJxVEMUQlhE87jxCjHsvbyKBBxM2qidSdJrWrSl
w0pjeOyA9R68RQdzCGQ+gI5FI1uoHUttfnQIxrODptF0/eiGzMFEXcXpnaervLjUu9TU7mXe4hLz
kcLa+jPTWucERusI7djmNLVcx3nTP1VIcXmgqu7sK+DCVNtNRWl2D3MZV+AjS90cBxCMfIthCEdx
FaL+30PPRWhx+QcVLlInnl5byBNsBZ3OwMw9C411WdeEyNVh7paPE2+i/SncehYssGSOymFKfkqz
nrUd/zkTOXBZuOP8VZCFniHM2MZph27cLccJjeagpnjfxaIud1nWVu/YYwmBRCdlHtDyGKAoaOzf
y8lmyet7Yhz2Y1n330wi9H96pUieRJkOjp824wT6Ajr9fYkm545lAL/ENMrqBVzFFMToL4pGTeD9
h15HuE9PShONFzyomvWCYFYZSGmVN1MseGfIquR8zE3sVRt9qNLoGjA0zJnbsvY+jt2eXJM43nLy
n/Kj2XkD59umIoBMAZeOASFy2bQzmXteQ6dr+KMXpWHuMBTFBLLu6ntzKpKrwaYVINJrJrEiVVcN
cMbO0+vm2cTIVB/khNlhF3ca8nBU/eD6Ws8+0x8XvsBAWPNy3sbooYB2l3G6qYY4eUWJjaNkTvSM
U6ZrxB0rftKx2R2G8lnrInbti1y/gXlx6++8R5uM5Z7SYA4nyYhCdhHNT6cNdYE/yXUyXk3BHtZr
ch04udPQxUI2ADsx/lklM2Oov7Ek5O/OnKAZbqnT8rZGbmaXi0PIHzX0uejepWptgDNLaAHxu1mC
U25Qr3mfxYafzTlQSkRBACWqIYVNaVvWA+tX6bGCe234kLf59GzMZRhuzNE23woJTBGkoZibYK7y
qdjkJdm7h0Tv3QmPTp7ddYtzGQG5vqRDOQ3XgvqJM0rXQsU66c7MXJ2TgVMnQKnMfkkCIB0K7b2n
WP5ZZLO4MGKhtK2udPZnbpvVxratQ7vDD2Evd0kxa/djm3hFMEyyBmE3CA3xaycxnuxhce69sGzK
nWnk420eon32i9Tons3Yrh/rdinurdBOeh+cns2Z6KN67RRaVlVlmGOx0HFw7emWmvIvaJXfeQ5X
IpRejXYmvMopdUuekdU1WdgfpdJC4lfL4XqRdvfFVX7nrDgVodMjKwGLIhUkH4mO/50nM43qeqsf
Z602xj1bd3KA0+p7i3SBZtzMIOjWDg9m7Yl7tH752QQStxOlFX7B6/xGIqMFRj0k4NBQrsGjfaRI
0tKt2BnnSHTbOLP9MVWAhqVWTxeLFX8V9fw7Z0Ws+5ovjBTSM91TGlnFuZFlpO8da+C8fc8x7nFi
CdnOtsWXX1v2wxcU0Grd/kiS8TZ5mWjm1mDPU72sMTC+OM4ORzfzwu7V6KT9QmAe8reyzntgyMGg
x69I5AwwPKbWtPf4cvyoIi5x/+ff8tvAgs8io2/Vo5GuCeH68UEPzTQ6DSWJR3OUNZdR3b4yy6/S
vj+5Cp02IMJ0vrgQaesb+BsraLR028wWHfP13I17r8zyC6+ElvrzvfxG06HnQQLFEY/4Kpsojo9X
maiZEmkSLsewsY0rh2PfobHF+GgjJ+K4FQ07QftV8OeLfjJScSIi2CUmkNyc0+ALhF0ks5fOcuwS
Kqmp7cCuaBD4gXRk+eKj+OwposOidRGlyKpd+nh/WaK1rRjc5ajMYnk3+lpcRa7svhgRnz1Fwl4J
eOPTW3VlH6/ihoBl7aIvR1tm4hpPJTXH+UixzdC31a4QHCV1mia/eIx/yVE/fBPc0Joggp6PZjLI
44+XteJmbrXWXo4wVjFBiuHMDtPuM/MNNHbiBEUIxrDSWerREtP8NIOa2uuxyMuAzjqhoCSmdRut
Z/LCbCMNMLfR4Sg7Y7Vd/fmlf/KMENAgxiARkuPCqUpCuU6re2pCDz6BeMm1Y4GK4U27aHRHJQoB
Z40E9s/X/G2WguReU9HQjvL69VPjR5LjBKxghY8xDFtHmeCmECm8XJx+L6F//3yxz26QjdIa3cwM
ZbsnQ61xmylhx6UfSzETcFdFI4lsjZb028mJ9bsS593DMifGy58v+8nHhIif+Epc0MQAnKo6Y+kp
3MQOyF2fZ+ehhXqiLDgdVBQrffE4P7kUQhcS5wjuWaWN6xP425RkzzmizcZUR+mV7bbxRnzRInKG
Y1GW2RdakM+uxTdLZRMGb/Qu67//27Vc4spdjL7L0etl/WxaM0SqAEzy83z2vtD5fjJMCAAm5weB
P0FLpz2e7OFj2VkDk2Bl2xEH7Zz8XLfIziJep8smDhjvzy/tk2kJCzW5jCxoa7TsybTbsUwrfZ0B
s7CiM0jS4QibK+7+fJXPJgjispBSmsx86EtO1KGjViEzN7gxSnTb14XRe41LCqq9jyvzSbNH/bJI
sAmjiC1vPRbTc8hd+0UVqBB9UyTqIgwTtR2SEDEFkGG0h3eev3jTnz0Lcu/Y/ePCQf5y8iO7pKzq
VmrLUSJM23QLrZr90A9fjN3PrrIG6/IQVpnsaTTMFM2eGltvPoaLa+6LBJakMaKvtMWfjVr6Q5l0
uB1C4U603HFh9OEYtstxdqiwNQs57WYYGY79iEv+ern/P3T/X8zXfxvnm5f+5X+9l33Sz1cvxft/
/nX1Xr/kHxL31///fxP3XfffDHbBLnzNfv9vj+X03vX/+Zer/5v5/7+hSrTM45/4f4n7Qv83exFc
PbgD/1JTMz901dDH//mXaf+brA60R5aNQYyv1fwngfv8lI+LBKZSifpx7S/7OJ2lWjFH/ZS2Bye3
2lv8mcN1HIfFEf32srVcTbvVzSoH3+lHbB2Jhmlsb7adtk+ZX++qjLwJVuZmG7ZFeEjiOdlS+T78
KorE3pCskf2cxDAe3MxZT5dpOr7ncWJt9b7Ig2oazDVCc9ohmqKEw5bxPdr97iquRiQA1DJlxFmL
CsJ1UpduEUb3wHLLFrGE/p4R9E7d4Ny2kESZcwBsy249HRakGif9YaHFCXFFErp3yDuNo+317vcR
f+SRnrv850LayTMOa1JvGq1pdnYFID/1hXuuGUaq+5Ge0aLehACnXZltEB6WZ5OikErCOh+bInbu
VoDpSsRT89SYVbjqYkn3B7wwSof8Ail2qmmq9wR9x21jxhIn+xBrz86EQsMf27C+Iq+gubT1kQCQ
pLBuetcJ3EqPzrskM67wSakDtNN8N6Z1/r0wregxyRqb2S/1IDo8nVwTGYvlx1j1/XlRaGQg52CM
gIBZo7YYGtx9lsv+YkjM+oeyAHmI5+t+CVzuVxCSw1tGOulF2nmqC4iEgL1XMB3+kI3GsYGPeVJ2
ZmzabhFnM87cBH1UHOX+TGSw3DSxbJ9CiGOIabxpr3UzF6+VWZTHpe/qt8zCUO2nGs10QCIpBgN9
3nTowHedkO3KjNwbJbkWogcc9GDKkUD5TVY9qdw42PALxCpEnp9koOZLPaR3EahXLT2Y7IeyZqvI
McrZEghY7B1spr6GQ9imXLuJYnmIjf5KGKk/LEDWEUelOxJ9jUOYTmKjVb8ieub3iUjyAB6+8TUx
bMt0+WnP3cHwir1mZJTYWxR2jpTrmTSAjYO860q55trkyyHMtG3sRVsolxckAQSyuDcmh8tfaQkv
7tAsqnyUsPrbZA7hhkDaX3U9Tt8IIu62Db6PoMlx5kv+Ajp9EWpKDl4eP00e3Ecn2uycZMyN6n7a
JpioxGjea97emRwtgOZF9vLDMvhZWbZsw1g7Jlm6dzSv/GHOytq5xR0avHpXarDgoEi5/jBgSq2K
+BJHuE0HM+1liUN6DMSGU463+BzY8RbTzSRCENV+2EddfjDj8hVFqYtJuNgWUBl2qY4UkJHXnyz2
6nxhnXbRGOjNtWQfeRY7ySaqrGc3id7gs2lSb4lMN633xLFvsiSc/GKiWN1wenBJQDlfqphsJvAz
pFAacFp0USyQwx0BFwDJN07sbWNnol/NRMPXUm0si+RuiZ3bInTax8bTaKHtk2zfDum+gwm/Iggn
UEa5Kew63fTEayjHmzY5mbsTfje/d9z0UBuMRFvKkuTu4klfo39E0eyqAY0B7dryWMj83mzKX0P+
iLxAD8gFo9mNPbMv+D5JXCSvA7htq1M5fkYygelrszh6Rq/7LV/dgzOa7g2CTAaIerfZUZ9hWXok
DbC8GZTGrbvKr2Fjdh4asZ45NqNnmIwv7O6DuC8b9EhtdOs6IP94RvXbuY2cX2VP5Vw8h9thLNTG
ajNx5cjlhahWPcWIBxNKXBNKybjyWhSWMX1COBCKW7tthxcleWmGKtvrSVrRXuvr9EoH8EngR5f+
vOZYtBlrIzzLKuhzX1sWwi9GQiBipthzpGTXZFHUr/O0iBetmpLXJfbKd1Ho4iZqOywiTUPIqkfL
de5KILxp+mb1GqiDHVoHSzO+5RWcgWfUDLeUQ5xrDZNve1N7toDlcQ5UFbRYJu1frhLnpDnJoO0i
GSyuXiEc7X/kaNx6QpU3bMPUuQFLclbC+WxzhaDJ6LsrohzqoC9G+VBTlHhrSnVelkglEjW+DKmR
3ZQCytkZ9S72nSq8Dh27eA2r0HnNIVpnXwylvPJSPtXsrwQjYgfdMjCSWW1dlDy3ai7TdeGaB+oc
HrRpnBFTGLdFZLwucul3sZUYOwvJzsOo1WtclkFbE54CxXSWqYvcxEMdxovzvVfNfVPok+FXiGJe
Vt4qqFECBOR37rFyXxBQBHTO8sGUGhXWjmxP1hzPyA+E1cz+GrTKcV5sjKiT0yZRnWVsZoQ/dhDG
dvuztuE00PVP5/0oOcvm7nTlVGsZIYu7ZPAtk1FvmcbyjUwgzv1sGkS1yRhnbXtpJH3PHzQepZkD
r4xetPHSxvLBJoORM7goevtq6L/ndVv8rNpaBGlGbBxivnDLecHa9mSJGFBdSFJpeudVFCzGSCFS
zcEIk2oHXiKvHptDFZvadau4UV9HvekjS/URJv0f6s5sOVKky9avcl6AOuCAA2ZtfRFAzJJC83CD
KZVK5nnm6c8XVdVdmaocuvPumP03lcqMHxHgvn3vtb5VvAQaHFX0ripK5Wl0HpMo1e2VvVhsDc5Z
Z2krduM2DtHeOpJ61+gGx1uqhszp6BSaoQ7F5jw0Jqs3zAoId0rvDZ0JRyNBMSHb9WI3T03aeeNk
fLHVCdRIPYG+k23A3RnuxxL8Qo/B/yImLqRe8SrZTAZJfsybfaUrKTngUj/gNx1WMyQjokaXGZUu
Gwcjfg/JI2rKOliX4rNidYMPMwnxNNcpC3NXGpLvsB8/5Wl9xM9lnZ3KmTdl4/swjQzPG2U0WV5G
aCesfoOhxqslG8QW8Xe5SieMuNa8t9ORqXDo9paGOqyWbisFmJOgclxdR9ynmCrAGceL4gw7y/Cg
zsrLJOuC6aVlEuw5J4d5gKUVLfoXujZXC1og1KrjXleMrZMmF0nKeGcCTFQt+Cto579ZKVPUeF5g
8DjEZcOcWWmjXvuW3n6ZVYkn6EqazfOQ66fJCOdNqSv1Hrr+KrARwlt1/o6aH4mm7bEWIUgL6xeK
nO7QdwSdkx4bbxy70rxFHy/6wUyvw/6gzoGyyutJgECqDhact/RMEtMIP5X1BYEEw1M89Ft9ukHk
q7p98IZqTRxDTfpAq7yOgYZHDKdrtN1loUTrAXtsCNGs7YrHqOhRQhb5g2YS8UxzYhYnfNUXWTfv
VIZ4+6RGWMnXQi5Z9AozkPGnId2yYz6b6ss1hojjHJeX0FpOQwfvL8qN7cAavTUFQYaoydb21O3M
tL2wYwnoH6yUtTeGYVUbfbQbckSFVAB7q4ge2kwxbovF/iLKmYD528iOarfo0qdqYqAKAOfNsZbF
h1uYjlPiTtnwSS4xWpKA9k3Ow6owXeqN/MUe4+SI7MpNVfoQaClRk5uXVpZqqyHWQZpNT7D+46uq
NxrvfJtMlLFrmZv1hWEoxmUqbxkZPqDA35nK6Nd1nN3o/fSF8QBzsrJUV0PLMXi0jeazEpsHEvv0
VR8U90Os3o1wmwkbbI88sylFV/5kOzEDtGq03TmzF96ydG2k5ciWt+QuQLgT/BYN5ZGJCojE1ZWj
pLbb5NmzlcGJQtEaSqNda+YoVtrMm7bKCyXYmHlkuDDXKj8tkkvilo85OrwVmTE3fSi3VQdJUbHv
9H6k0sCfc9tDdUd1N1FjFKjWS97ocnb7+HNim6deVzcjRp3oLLwcx5zJ5ewctWrBtF0zIexPMswO
qWNeMKDFdjwgHnfiYthWaWeXHrg7RvFA8/DIQy8SgPUUBC04XAnVGxXDN6cUPM/wBqYrWZtWtazE
VEQboHy7xq4izjXzOwu/koeHmVp0B6ppL0KNmmrZ5tSmMdtKK9DaMuuobmkyoZZJVXmvpPoeTKJ5
VKvy4Fj1ssqSG4xXs6cZ2TZzakR09iFR1LuGkkfU+qd6aDgpdObV0LKIVoPuikW7CsyUCjcpj+xJ
RzUoH5RpqV2oJ/uQRdy2y03JKC/KsgidfHelalexLXatnK/Pclm+EYmsqhe8rILoRmupDogPbg21
c/y2jV4I8bpIFrweY8i60a1MJWadbqo72Y55jRLbKS6ZFMvnAO2gmagcw4bxEw8s+/DcRBsit1ZK
REQZG+gX08RTwPZ4TGbGdaEIL5UJhpatPlFMBRFXa3pJ3FP4OOroW01xa8UW6nGhsayW6cMAi5T3
BA0dA1seh4WoGlli+ANXVhZKvXOaz41EjDkjL0YLutxa7C1uEDwo2rC3ZGZs8wwRFOIOI1OQW6ns
LLJqXURY+BJSEXljaC5uYQv7rUjj6aWXzmWs7GOlm5Dphj4dtKNQuZyuG9BKQpjl3FtTAHVGRoIZ
YnyrazZOWt4rk9yODFfTHmZX0UEp0VPDVWpjU1ThfdGeyxCnXhPh3u3s0oRtqcNpa5vuNh/1iFeM
/FUz6cU6kfK6SBFXwQS8Ktv4zeqUa0tbtoNl4owQOpo2Z681ItzUvQolHuY3yDMtWkfx4A46NyIf
LkWiPYHvql1dlEf0Ke+TtcSXaPySlSGKTzN/pQtE5g30ltapIjaKoz0NQiUKPdTaG9I00XeoOX+7
5YwQZzJZsUS+QGMTfjmFwym38+Wa/l670mLVlY3JBDxZmpVVFaey7m5izTBcJ8fiXw3FUa9ksxuq
vvGUQvmU99FnxPCvlpGCkSSWiPE8Qi10lE8WnbunYrSucnuKPc4RlYczgV+jSjdSy46qNSYsReeh
fW7YN6aj3NVKNm+ToDIh+NmH0aneCQoYMZ8000HXLeLM9fYMANTCzVnPYlbTXh/VG755rA6mGfvn
mMKsBThGB8f21BZRPo9nftF1tD5SMfr0M0K3i+gPyFjsMsgZxVCj/cmD29aY1mNTgUlSOtK8uuFQ
B/lWJuGd1uTVZiK3dNOKXPWg418z0t8ng/HWxshVnKsktN2wt9/ChCXO6ZL3AqnHSjSGrwmaAiq9
xNERp9wZCRCnpLaovGYDTImDFjMs74cSNScu7U0YxYc6ycJVE8G5Y1Zu417WEP4SHC/ABK7GGQFf
l6i8qMLyq2RGJFCv5shZvBi/lLeojbZdlIbf1OLYWaOAljNawqFr/FkxEPUOsXasFImkVz3k5jL4
yhBewUpcL+24YFsjfJVvddXUjw2r9G7UQNBGUiZeWAXPLLWXhhPcZgBeV3VC7yhlwxDNCAKyia7K
QDxhCz0xBk19OY7tMQrsfVWpn+LRfu/L+Gyg0hK3V5Uckct0rRWacK3EpthgiL5iX10rQ9dfF3r9
qA36vR2x68qpI2ih96Pe3KgatVUHt7XL0N1Oxl3e9b6ohBuPbcdLGu2UGLapaD91eXqfoJY3kvJE
t6x3w9RuVws2zWzOrpFnfAmC8PykIOLGM1WyyMauAtVvrRCUU0fplxRqshvqyo2uJCe1WnjSc82t
zRJ65ZnWurD3pTw9RgQVQ0FwhU0j5BdMoOMtGSa2fmzfWm0MvNw01qGIqEdNZ60uxkU5Q7ULm3Vg
RF8SLV6PnblStWm4DxtkAgrFaEV7Be4/p5Nqrh/0WHzKbHaCoWr5m22W+IkqrnIyzDZVzVwpmwJx
RgYq0bXMcDjMDvUDBycPs9cTV+zqQ36T5zX8KsNX6ry5CqKq2JMiWD8OuomOs7VpAnXxMwPR0zyX
rd/o8rYMuYmLmLw5pggQkflQTRMHj9lCo0fTp0/r2yTK/CiIQf4k0wY3x12jWRfFMl4k8cDhIL/I
zHtgMbYHSPAxxuWdKvM7NoNjqzRXUZf6eLHrtW4ruHjsvvMVxXjOC8NTsBP5MfeDeTOJJSkmQR5F
K6/wAJQ7YSpbJ9FVHnTdz009or4Mq9UYBnvJYANlvI2eB+XyY3NeXAAAB6b5GIMr0cC7rS2l2rXF
cmzlsiYd5WawkWHOQfSQ9tE6Rxe8BotwqOvhUuu1Nb6Z6z7sUZxFaNlDBmj2woljDNzKCNMjfQHu
a3FojKxdO6mFR2dcq5lzGs6CHvZO1xIKiqgKK4+plpfAXq8cCLXUz+lVYMBbQey2DYpinRk0a9mf
UjW6yZbi0Ziw+MrhjP61EhouYG3mVEtdu1CvoRfi12k6F+f3uCF4oOblDtXbqX3sZbGN9fUZKOP2
ZshUk94PQw4Vf8HbOaGpTdTO7yPNOo1mOhO4ZW60MNgkIrDXdkOhwqO+G3RkhMlBMeyj5ZRXHDz3
eWd+JrdhFaXa3TRkLdBj5SEqaWHhaqeonx/7MIZuKKgBqltpKbVnlY9OSqWNg3DVNrO+HadbFcPH
0HD274MY4iu0kETt25cMyKmitgcFQRkis2ZP95QMMlUiXex1j/84dcju3CWa75CIXmGJ2fNKHfUl
vR8GAK5IrB/ILiQlsImRU5UHs7Avy8XeSHmWbi+Vdj2XveB8Nbvm0B14KTyIIq6m6Q8BZ4KVoShb
PalOydg8JRVVm2Y1/QaNBONaPagOoqkPaUSbzzSuYhMQrsh2dm9fkeeK4iv1JjyaFhp7wlPN1NXo
kWU1RztxPis3L1WFQb6XtGXFuMnDjSrmS3MuWAXaYo8SD60l+jy7EZT2odmc5ci1p1LoG5Licxnj
S0vn7JfDRGBE70Y12q8x3duFwZxezyCCaW9qpDzgT1DdGvcmQTjOOxaFctU4PN/qwFo3pNl807d9
7CtlVz3SW9STMvCikZNMSHWO6s+rZ/PZGrpnwMaxl2HnPAZnO6y6NOGl7TRbMx33sl6SNZgUb25K
yqxhcY281bcl8HKz22tx9mVEh3cvVYS9hmk1pCbypQypM1wXC97LOcYZ3bTozyViNaQyHFbtpD8w
DoTNnaVH/HXbwnrCHJv6c9uWHMaxm/T+YtA8yxlUTtOwYU7pDk11b5vBc5Y7mkf/BTjeq5OFd+ow
He0hWOfLTSYoHGuCgQb7S0ilbjCZsC39RWTNW6FWcE9jfzIxC5jKo9lYOymkv4zZloi8hwUa5FIk
n4H2v88m5UoX3SriGukstaN1UGV2LaD9rjqpH3s7PAZJ5VcgmxJVRmiClcR3hCxXbUI7NZbDfFDj
0LiIZTy6TcS34NCYmh8SUQuXhvXIzuucyiW5W5rsxHyE8tZmKBDQOmo43hE2gyZ6GsM72dCGth3W
FDpGrHdkV9WG2PRF9NqpKWVssLbwxaylbtzLoBmZo2indFLA6hqVjiiyHdco6xYsd325nmlp+vV8
IbBGTtVN0xuRRVMUwvVcvLF7cyTECwVhgUdXROFl1+EmNq3XbtSwaY7m2lKhomk0R6yWuqTDLZdH
G/TCuhuV6mXLk9XK6ZYD3BVJxzM/lvJo2tgrRe07MbWrid72iG/J8ppJeemb9GKIaXUr8WdKygeb
gZSfVjwzKfXbTpk1awX6NfBToe6j/NwDxUgYn02zIcK2lcaAIHbeBQ71lRUl2ymKz+r73hWDZuI5
U+FoLQFt4uZLR68Db1DkDUZcHApGLlPWe3FeimvA6vGWE391cGJKNBrRVLjslzjinMofhOM2HLXd
FoLQhpldibUEXxHm91JVTlWv0m0hro4KRt1GgZDrpMZUHosXvefFWfAXRlVyMGuwPpMa54wtOt6+
TJTULbNU1IvBNNttjkFnPySLvCtqpyMpDMHqadJLEx657byAs5ovmqAoX82WJhqLW4jEpNW0ft3L
HJe+0yIAatPJXuklWHcjvB7nkUTHnin1RLN/kndZpZJYowR5dTH2CS7HUg2Gbo2rtt6x7tA8EP1a
xJDxZxUjodmenL6McCMkb+qcHUsN9XqSn2EBywU+q/ZMGPBaW1aXC+2CT3UVFKcpw/BuZol9HRoD
jft+ppWW2TVQhSHMkk3VZXxXoWheE3UoeMWpgQVI4Lwl3iYWHmmsyx5UfmJxgJkoQCrCXAZyYGHQ
9ipaZBTRsp7VNbwHDTNxojufKy1RGN3QuAY/Zx9Kcij8jIOXT/5HvT6zq89lhuYvGI2PKUShywi0
rleNPa5Jw4SmHhRV8z7DvnXxH3W+1XONadGDOJ+WsdsSJyT2I/wD8gVj9QaZsgWDzzbRiywYFldU
9kHspn0rJJaOvtsNi+w/hbLOdtJKOTQ79YL+q/UDs+Lwr1BSVph43DKfxyN3tFvb7MdirSRLMbkT
3+22o84RbiAarP206/NpvVgYZN0ia6aNisnratYn+xgoZ9NJWGnNlwngOJ7LilfGQUl9vwxtHrtG
P9AtUjXFegSpNvptWpXbRswcr5fU0Xc5Ip5D21BbrZNAYScyoyLGbdUa2rEOR+qmIYdIH4QZNkI7
fkmXXPms4DxeVlHTy7XeaOEu0PJqbfJ/V1BpA7/ReWJfwwnfAt2P5dKsomXNpNYq8IqnGLrIzb02
lkp4weA0645XJF0lASHSs+yqQ0gjaJtO+TN6quVO05RyozucMtivgiP0x+nSpp450cOYd0mJnUuH
hogI26DLYFbGTup9dAM22riK+in1VQwpmyHjEL/CCGCMV5x1GMvZ4GIo3vHqLzvIhSEddd7+T02U
WJft3AMdKxXnxtY5sLuEhSgXOr0dv5rieVgpiRM/d07UXBiRnV2NWmkctNFpnrFtNfM+bU28+CVV
8ZEeOznYqhUr7TNRap27DBNVZalW+RfsLjoeP6ID1iH66Xhrh6E2MWtKBpoi4cz4sThkRc/MKRvw
gOVph/FpGXss86aYzBMLiKRHk2JdFOdER6wvXRV6VsU0exxK7HKC/sVmMZTgRq2UG1R+fAWKzbIY
aEW+XzpneliUoX206eX6NSwHN7OGcAdTeLqAhqZvhP2S27W5wYYTOViVNec2XvQcHoJe+Qs8RGKT
uzi6btOhZg0qOxgLZZOnm54lniD5SD8RoC3LDW97EB6NYeQoOMYTvXZ7HGWFgWBwwN4Ey6HWI0mb
Eeew5kqbjszabruTkBkmvaSPLmyOkWCiFGX2hxzzmR4kTvaZP6v0N8gVeLbhBjWbJi+IMWBj6CZU
TRkCB3Xs7kJdWDoz2dF86DlcPdbSAl2vWPO4741+OtJlg+tamuqxnKfgBYOJSUuE/rlbFsvs2ZEW
XDQQfPwypYtPp5oqQk3C19zo0xtHAic9V9/2IXQy46me8GcPRo6NoSj669qqja1uL+Y6Labpoa2j
W1Rl0XUSDuFaI/kDz2lSW88IBsJxPRrSYCKIjtMYZKGelGbplVugztalNVrPRlar7z29YhxCI5M+
E98n/uyK81pDSIo7WrlD7IisgpOGTeBu0aPlPmdTkiQP0XOb75lXOrdDbOAbRA1arCrIlgCdsAnF
E6vCVCQjoPoJMQRZqAYWzlJ5RFRt+GNW4vC0u3OXKiGaItfl/Mjtzo+j4dDQU5QgPagcfLGK0sYh
hatxBzwPxxkHGUpYw9Cf1ch2HhfGDBvTyNcRASZ+OFghgm3LfOyd3AJIZqrWzom4pysVjYSP/Xu8
A9lo7gcUL34qS84yvblk+AeM5E4vezrbNTPbWMdhaIGCWpM7HqzbvEuQHVgTIRqkwHkoXtjDSZ6+
ysTQHuY0C65bMeIPikK6oVmXXwTRrDLHEyln2omIFXpHSGMkoZucqVJGBAlBGZdVKjCqTkWpp6sK
/+jgLlnvTKuQ5+WiMZqu2c7MGFNQE/lwWmZJ6zSwKuNiXvSAqreYR7hV1oI7tao4bSB/bDksTMaR
c17nhyjxaG072Spz6L46vcBFqQd0Ats50Fn7mKBYTT1+ChRKQ9xhw1U5G+ZKBrK6Mslyc5XCNDOP
lXnG7KtV1t1QZkzpSZ+PVbQrYfUqMVyXvm5QG5V5S79VCbMuppyA9j+q7Ec6zKAYR0+ZPs5244TY
gdPhYm6G4dVMNXENF5S5Fahcg1y/ZHzCb8yoTYfL6od2yomf0W9+JYxetlvhNKqn84jBpEUjIBQn
urRaRfdoEhf7uRubL5IB1WosreUkTLU9wmAMdyrVqY8VABzI/143d1fm/O8/zlq7t7LioEgQwX/+
xzf/tXkvz3Kz9uNf+ubftP/554/D9/KsUvvmP/w/FWvX/Xsz37y3ffbX5//9N/+nP/xb93Y3V+je
3niUu/OnhTDxv9G/neNe/++f1//353+jlzu9Nq9v79n/2bXZK4CWf/3Lv5RzcOT/IB7cEY6KfBH8
Kp/5l3JO07Q/NGIwz7AzEAC89v+tnNOsPzRWeRCM6Oup3c+K4L+Vc5r5x5kvDtIWWbJhmmhP/+sK
/ybQcfN+SKTTvqubM6yPGFUl4GakqE/3SIUuE9IcRZDv0069TEvDWyaLBobyxL52OaF0Fw3tdkeE
rAXhVgtkvyJb5K2YApe9dvvVPfz7Cr9m5Jncj68MKX8r+biis9D0K2HyZHaCjJa53SeVureVOkTH
XjFic/ICEh31eAk1DJkeCdlzd7RN4tFqo1VX+dJ/ppv6UNudcCdj2cM/ejWsOlxpim15gDwYHUPI
WWtFdscwx1ozLGVBXoD+yJLpExI+dEc0PoJc3Wd9/Gzoy35ZyrslTy6xDTzMSxsy/2rGbQEgYps3
CjZiu+x8yvOQyczybtrBLsxLD8ruSS3LO5Rod3XeX1p5anFWjKDQmMmTDurDrRXtbWzUB62f5KbI
1NvZLMMVXTk+qZNXCxSGn99Q/VsV9j83lMfr6xuKJwP2dT0NeydBgjTUttvjuXPDyEbkiJAD45Qn
s8jrY4SRQXWcq+S5LKwdfUsDiVPoDS1SGMaYJCWW2zyU77BuVvnwwvge/9N06hJT8WBkhGu7GPPd
CEXH6wTCPicRg9/M+ZlAMfQQWqbMJV2JpdeQd/TvmetaA6ANa/fzX1V8KxP+51f9IPumya0OSDmH
/RyMJ4Z+h6ZIkBDpF9zkLWNu9mRjyNzIDKzHQOf5xcbxjJYk8YeFEtXsaqZWdGSq8JbiZgNH9623
O2jfLag5K8ye9FJQn1Z6cR3N4akPGVz+4tLP38Y/npN/Lv2DuyHlfA4gR633TRBu54XelrmPwV1g
iPUQ129UI7ixGU6FNM1pSTwPUn2QacdQKfLSZvTolmRulvL4ajUTi5GHFpKOdnR0CGVWeRNO4+3P
L/WD+v2fS/2QAhpBGDVTK2r2Pa0ALS68ApdmOuABHJhecrx6a0weH7u8y/Tkdmlw5wRRqG6puNym
rI45r8pqan5lmfvBl/7RKiepGjTTRNxi6/2qx3xp9rxZf29rP1wh/0Sgf+eL+ajxB+jK/EptyDcn
sIpmIsbseVzVktQi89y8GKyicyMV231jaBvOE+zmEZ71TOS3YU5/OVGjq+AsFWmhyYVZutFNbKBW
Fj8T73OriXZbJtb7z7+bHyzn6vnPv1o8LUzP0wz6YD8VCKTCdydv8H8V9M8Z6lnWL5aUDxne//0E
qB/U1qRptTGIv3qvlePu3JiTdc79CTdIB1fGuW5qqsueKZtjzu7PfzNxfhG+9z2cv/6vfrWgCNti
yooaMdkCSxF1QIqCyTGibNWO8gvYyMCD0KPcp2EP/S7ZJtKkO6EsnkLdx4PR0fIb6D1mofqU1DQA
22b45CAHBLEAGQxq6q+yjL+vRjdIIPj2WqU5KzKY7WrfjcNzFRPMKOAfnLUzCygG0GZxnW1k6NwL
0aK9WybXNvLHRmBgtkMUdWwv/qx2T3mveEFIo1CjpnUCD/mjm0YEUE3xWx2LGwghC0JEoXqACf02
V38RlCF+sBqp5z//6mYvdlvj2dHr/RJTGaeITVsMmEKXd+oiHhEy0GXvN7mRukPYeHMl18QkcmxQ
rhiqX8wguzAMXytIfRfR34wlY9LWAp2XbIMcNDGK5V/Fpv4JPP3ec/FhzS8KBt554NT7pFWQGPTC
Pi4dIr2FY8alMy7SDzlzutGEQBXRGEgVLb0pZaVemVooV/lZ24OwkgZTSMBlTpPbDJB6FUGuM5Bq
2y0BdPfKmDzQS78nru/FIeqL80q2obvxqnJypxKJdTee1BLt4Hywc7IdpWnc6cWvTDbaj76PD7tD
UJ/lOoZWMeGIXFnEBymDfS7BjBFICc70Mm2e+LoO5qKvOSIdaKmsi6xQfvHC/4ls/95N/rDkF3bX
9ARrVihsM9XNlhlKaU7Rg5otOlWUFMBDoIAVzHZJ/fuU6sZbBeQYwJqFn93Rm43kDKXauMyymUmp
03+eco44EAxgfrQJjoNcI7asgui5gsiRewh7r6sqNbZT6Fq59PSqOeTZcDDOQRsATEaviGzTh23j
rIteHO1qTDfAMbdZIF4XodiUZgOQgRyxuKZQTXF0vl/sbKfjy1yxKTEOqNUbiNkjcKXmxQQ5g2Qi
gIYfMUQvlcuh6O7TzHqM9PR5YBFHNYNYK9S3VRT603jGXEXGL7xa4lsb9n+tqPiFv33hLLUdYVeJ
fq9OFLRtWN+1AwquCgf0CpEXnZxIcG5sYBopfaevsrEQvmRR9NiJ07VNKeIyln51IlpUcXU+/Qek
35K1uW/GieSQiUL45yvxB2bwP9d6rty/WhxwapALp/fDnsn7ZTNcEJoNcONk6AQyNjgsjN7cM3kX
3mQBOqAugBxBEwETgEPB0IbZZoIUWUYLZoPmKp2elzC7sBR7U9Pnqex6W03Aj6DAtZaxbRZ9kxkh
vytJ1nAes1R6TQ2runyhDbrNdaG5s9XcQLChNc2gm1HkHGiAlK4zeWTtpXFyzIfPk7DWIQDSmEn7
z+/DD7+zD5ttQHBHHI1Dszch1W3ofmd3acHkusNbvtPsxoLjgv2gJF3RLelz8mSqnrI4m14zl1ec
0+HWSJYahRKZp61aW55eY1XQxMBQ2sAC0s4AnX5xsefl8N9v8L/SJYhfpn+CKG4PdMYEAUv44i6W
yXwRFFFArWxfIQeCd3F+ARE0W66BTsoNnfJoSC3EOQLKHi1xFJ9sBoi3Y24zTV2M5gLeH4jEouzO
sC/sHVWa+LL9RT0jv7/wceL99lmbUfaczVrlnqZv5y0Gucxpl8pt2qIsHJxq8fWo6tBZJOjeDNSZ
Q05ENfZK5JZhfYQkfGPVAZLReWtqCBYrk5oZUFvkT7003AGuyyrGsgo+KumgaiLzlljZVkIkEgRH
Ds8ptSaGU4g6nPDUQcFBRCSMLeaUdKszcMSCDL4ri/hBrWGmQJ48r6oOL0MzJzdmQNF3rhqDNiu9
KG23w5w9Q5A4xaTJVQYIHt6iXR0wFFYKPwkQpq0swIJ+qKtArZCQ7oI5TXmPzlW9WkybdpCPXXpW
9lll6A/oGl2RZSgGR/tXwV8/KHoJgP72tmt1KnsOr9U+UEBmkk5ItdSOsEnGPJjObceQtEiad1bZ
v08GHp9OqQhsndrKd4p+9EsiV/261B611tyni349JDoSg6jmdKKbV5MYjkaBWKTQtV9sUT84lcDp
+PaSy7EqDCupsn2a2o/R0L10Z/K2qY4QqUR0IiHxUQjrMRfR1YS+bUMWOSulVJjGFOjLyFk9tbn2
Oifxzc9fuR9e0YfKRGfJjSaroJNRa/GVNqM2AqEruttAL7aRInGZCKf2gBuZfqQZmofLbtxmtbJv
jDKyNiwwyHoXekYXYbDE2ISC8Bfv1Q/6PmQefHu3xADTtO3Uah9Gy8gLX0Pm0ttwo2dAhCiiCN4F
NGMp8qojvBqabgc/kywI38o1SGQYVxj/lOpaGXtBPwGcT8WD+Isd5gfnCxj6316dhsLMrnpUq4WR
7tD5bkZQWKpiX1gMuyWv+hm4Zpq2m2vR9e99Wx+txTmyRPIRmFgEsbbp0mCj5ibk0Ng+oL+Dgapu
WsfxapNc3Ak9QRLct+SACdyPdFCQYC86ivCoO/zicr7fBpPnFuTXmyxfujnWmjbtYf3d60kmXb0b
kNql0ylIwHKmLX0UMy3emeYeIJ7t9Ki8JXUASKexmL7eoZmA8PdWxgZihSZ5lbbyC1v/n5ki39lL
7H9vfGrVK1O/7yPkGfRwwpeAmvmLNmvOvhlKmtLIggEp6us4Hg4p3bCsbV9Uszw24KPcAS/9drCx
+NExiPdUl+N1F0rQtVp2Y0JWXGTybJG7juZ/RpzWXf38pv5ox/7oEg4yBdpOZ/d7rR7uTRjfiLim
1dQp5BA0+bOWdi8AyzuXeQxTqA5JLiHEaDYjegrRJTjyizYOScXuLX0dLjzv3ASBhih+Dwuq2p9f
pXau+b53ez/sebJSlggbTb8XGop+R00utHpK8b0Un/W65/RUhlcs2ehLF0w4RnnUiNVbQdLhynIu
jxX2brHZsOrg0WoozvrRUyrRbf68vv+VQf5/0Oi/iN+asi2/dP8/dPrPK83POv1p3Hav3w4Hzv/k
rxa/Zf1B3CzRXcxlSNZSdRbVv1r8Uv0DaI1QbXnOKyN0kq8a6t7ZAa9bf6j8E9STDAfOlnq22r9b
/EL/44yw4DAANoOf86MPLf2ftfjPW/a/niYhP3b4tWSBVrUU0i+xRbiZEwG2W7L1V/fh9NfHfN2t
/9GHn//8q6OAlBkagIAP15T8QTjGvTCavx6zHzbefvTRH/bzrtSNNHFy04ej16/AYisrB/3Ob376
h705RQ2DtK6Uvi2nKyzZB7h22S9e4B9d+Ye9dZ7x1jEnJWZ2UF7yyXRDFbP8793wDztjNCZtGvQM
Hkph3GZT+tqO/e99lx/7qKGBPQNgt4TWjIcBYa7pjSbr329d+Mc2qo71asRrIf0AjZIbWuUOGZT0
fu/DP2xIemVa81AGJopZyvCxN7/Uel+5v/fhH5qdjjOOfcrO4eNY5cyTK5PXF8pv3vQPa70lmp6B
VWD4aMGU66FT7TMhHPfF7137h/ezDSM52FNv+mbePwekcMhKv/+9j/7wfpZAztu84qOtfE7Oo5Nj
jtDt9z5bfLusgGgsskVwhKgq9OiL4JDWNN0vat//x9m39catI93+IgGUSFHSa3erfbdjx3F25kXI
lZIoihJ1pX79tzqYc2Az8W4MMcA8BDM0u8SqIqtWrfWOexLHPYt6WgtTgNkayrc/ajzNKtV/8Nu3
4504JRmIUxCzhAWVSJMelqE4cyE8HYg/wzjoSd6aBDSbfIhIDZYNXO12I3AnD6IS5gbh90zR9+92
iTPnxlnSMoDmJFhNItDUJyS4EcsPH7PELq8VqgTZtpAyhtAJvzbx/LUT/72M/I9ZAln0rVnAAddD
N0igEIih9CtwJcubKYzO3Bffs4jjnBxjmkVDQDM5U3bLN3Wp+jH3M8npT75KnBh7wRDDye8ZILlQ
+byW0CL3W9pxzBCc2wT1T7y/A445yCQYfkEluf7kt7rjmiDDArEChpryqLCf2WTuUen2tInjmBEH
hwS0zG0ekOjHtgAWA+6FL37bdjyzlFBkXydh8yVd7TGeu+wQUdZ7hdnYfTu2KWC0Yh5WTNfwD0UW
Yx6jf/bauPsODECc0VO7srzqok9LzH6AC+h/0wX+byEXBDdO2myYpGKqpjUHO/sNlIHuZzmfoW99
x3Xcl5YCQjeAqpQFt1lDd8VY3zdL9sPPJI5bWqqyWZOF5S1wR7t0ni9iOn31W9vxywjzBj2vVjDL
KozN9En2K1Cbp00cxxzMojuNR3xuyPKzC4YXQf/jt2vHKRVbwy2rYW0TqvtJT/dEBGfL/X9PPC7t
YlhT1mVoK+foQambFlzLz1Okhdc9HNoyb+MgNzaIZNet+ULT703MPqomO5Mx3zmCiZMxDdjigY6f
bB5xC6xoGV63RZl6XQrRG36773kLT3hIvebFtFyEQ4QC+Xrw+piJ45WyWNNgyjqL8a3okQIqD4Sj
3+lOnGzZFPHWGygb5HNyouuJq9sSbFie+3bcshYGAnqdgQJsJTHI2NyEqvLLDInjlQKMKE16OiUS
3d5DBpQBOg6x8YveLsN0kXbFUOAk5qnATMVUYpwHDG9+rpk4rgkJM5XKHgdlnsBz1dJ/BPoMfgfF
yZcikDMLQhxwyQhwVu2KCdVGel1l48RxTJCyg8mJjkhp3fgP+OJjSBORW6+Nc8czm34rDUsQUrRB
d7dN6GGrpGdS445n9johYd8hqQHi/DSK8p9Jcj+Dc8cz6xDNzBJ2zikus0/BUM2f68b4hSvu+GZP
wZCQjspiDrh9jlcOorDGL1hxxzPXWicDhDdPeV6qnZ3Tnyz2/JSOZ7J25eMwNCu6T/RaZewkfvDs
d0qcdFlSnhKgs9d8iE8SWJ16LuXmubbjlQLMfkGIYbFcpxU0c8Zw3zRaeb3pQcf8NjfgJsjSOANH
1GSSX/UKiaIG2EPPxR2/XEYMRwkwx+Y0moG/gHht39pHL4vHjl+WUQ8eSAKLg3vwjoJZPx4qv/v3
b7Tvq/dONhHalECk59UW/AQt1nfwY/k5Tux4ZanjIQG/sM1rwHgORRIBxxGca+KdzvFfnt2x45Uz
RrHGGK+HPG2h7pehggKM3Zk+yntrO25pGoCNqhCpgUGa7bjGHFg6tZxjMX9v9dO/v7J4QkZwTxQ4
4mNJslwsoMiyQVv5pQeXYj6RdUC7ut9yzAWSL004Zl+hA7hc+R1Exz1rvoYqHeI1x1D9J8Lrp2T0
cx+Xr36k4VSvIkZVORgxuVtRMCMGftU2YPLfmnwwmB5CT2YDmQZ7bC1mykx75u1wOm9/OYfMcc0A
ercYL4GUHsHQeTeTnIzLtwV6uWFVHbyM7vJEAwaNnuKkt3zty2MYiyOkGfwSkKvAzuMim0SA3YsI
PFNBN31aUFHx27bjoWKNBHipNEQGpy7ImdzW3RwHP/0Wd1xUEmO51GYDoGF8qc3yn77ze/gwxz2L
pCmjOaKI40vzo4H4KN6ytd+FlrmZE3TLpl430Ocq/UVHxQdSfvOzh+OY4ApbSbYVSG31+GGoQUS3
/W/U7f+/GMGcrNkQU/Xthng1CLSI12yIwYrgWRNjjmfSjTYWJOxbvlX2o2i7jxD3yb1MQh3PTMo+
nZMOY5Ntpy6h7wsSpM4vWJ0otV+HcKY6niKiRHk/BrhhFRy0it77dtLmDF3cIp7hk30fXZOCPGfW
8wr+exLlVeopNwyymhit+3ibP+PSfM1H5hdJqOOQQJ+mGLsH7GtTycda8K+bTjyjFHVckleosyUV
X3ODtj74QhKDiU72ye+YOD4JtACTknRRDsatmzUlj1s2+RXuqeuUlekqsBbZXNHuOegHmQtwUHoa
3HHLGkyXrFsjm1tdYUg4uoQI/JOfSRynBGVJpaHBbvOwjf6p2PoRIPhzsPDTN/tLvowcr6ygsyCj
GK6zRhXYGlF/TNLps9e+T5N8r90SJLyA5VlQ64KQ+3vTbV/S02S/39qOV2YZr4ZVok6dWfmghQJH
Kx4+fms7mbIhIWujQoNXaGqObQESSFqeiVSn7f3N3I5bgieq3TpwReekbui3asZQOTjUMFG3S+D6
0KTwdKPfkKRXoSUytgkGjUpnQpsvoHo5NGPxw888jocWYwRRyw3HkeDhzVf2aePpP35LOx4KdPd6
4obB/accn+SKGWKdeS7t+Kfg04zpUVQLBZkeBAQkMSLjubTjnzWrQBlUYddd1UEN+sScTrVfWew3
9unVdzRjAn5NsFdAxRMSx3Vj16tWB/bMbfkd7w8dD8X4zJw2iUFEDOz4BXC54U4V1XDmsL+3uuOj
q03jMBF4cLY8/C7GGvMIM//qdVJ+Y0lf2YUpEJWPp5typ9TjtAJ3u5jML265SKCVZcnKM7QzUeeE
yoLs5x2BBqzfxk/GerXxAXhDTLyieZfMyV0EIL+g1C+//R6KebU0xQAOh4oGencNlGNn0FqYQT77
bdvxzKXhYPzISlxom4+QE/iqxuyL38qOYyLfD0VCxZaPS5teqKmtbwo+bmdscgqsfwm4v5Gzr2wS
saUlFNMNOehBIOgjymZ9aOJtfBrKrCwPPj8Bx+PtN61PY9hzjJ8Qp/1NZ9PPYZde+C3t5KKyo9BD
GEpYx4ZfAwMtDxv5lVVcHJPtMLw8pmjGFj0oQmeiv0+28guJLoppJFxhSgJV8YiMF2AWPUb0XGHv
nS/qjm62ZUzCTSPzp0Otr8DEup8xL57woPALiu7QJubmOcQ0axSYtfxYRsGnzaY/fL5mTJz0nyRy
DSF0g5ZVO8VXjILbPajE6nVWYneaciJQaOkaVMabcviZVTGGgDZoMvtt3cn6bGmGoIBIMLI+5B1A
OPVJAHDrt7YTXIY6pbaxp5NYZY9LYy6KlXs2rVwU0xqIVltQdeVZEKhdWPLvCwchld/GncwPhfIG
mn/YOCTbQQq61kd10vvxWZy5SKZxmnQoLMrumLjDTCCgQP2gmOfiTuYvAwg8lRJnpcXo7X5Q0HkG
g4XXQQTfz9t4OAxQTJk5vH8h9lK0UJUx8wc/ozjpc4EIu1UJPmdEoJOeTdezrF/8lnZOOIf8AlD4
uGpBCbLcQ/uhPoA70qv4/oe03wi+ppWiZZ2bQj5gpOTexH7xCiwnb60tmjJu2hbW7nn9LcRFBXK5
j34mcc43kHRplfXYdVcWFys+ZpMGV15Lu1CgULaYv0+WNQ8t0NB2ugHCwSuAMxcKxPm8JnUb4myz
7VgM8n6qM68rLXORQLoACXdqIUqWBLTdoRJyMyf/m170/yvsMRcKFBgNUGQVW9SVQeO1giUckyp+
xnYcslBDyEiIW0QB4OxlUmwlmGQXryCIJ+rb86ct5E+6LEMQjIOLzmaXIBDL/fbtuGTf6TUDbym6
J2ztoCBw4lHvV79QkjpZB6IodcgAcs0nCw31QVkMs7faz99dNBAeEOAHT1Jc8/vwjpj2ptDG0yiO
U0K2bYp6Q3EBohhYBn7+V9L6vU6YiwVKa8rrsccZ7Jb4fqyGmwyAhn//ln8fKoqYCwWCuGEJXkWU
DWMuxYbR9t9y2WGVXRPGho8zxEfvkm1NH8HruIfG63IXYnztc8mi5QbjPANI+BsONsF5pWy6WOcW
/KEgTnughIOD1YykuEJxvHy0Cwm0F7IVzOHO2R7HYQVJFWyd0M8sKm7i7pxU58k9/nyZQI7x7dJR
MUOza9Ez2Nyal8iMV4Uc/SYroD7/dm0LuvWuoWrOt+xb1/PHcfN7B0Kt8u3KS4j+7gg5VxD3gxMP
FHIRdEf+/YC8ZxAnjzUgjJpkuHZ50srbDkzrccf9UrsL0gnmCgImKyq/S8DVIeorTEcn53h+3tm3
i9IpkxHnbdg68LwOkAAo0gbiFovfAA5kHN8aHIPzAkPMsEpPlDpuBeY7UxmduaidXpF/OYMuUCdq
ChIWCl9zBYL7KdMzKDjtHmoPR9WYzKvxyFzAzpAUvQZ0EUSdy1iRfCnG7B4FRBP7xUMXB5hBYbzb
SvRj+VLcgrb/WmThmaVPbv4X+7g4QKA8un4kCIdpMNQvJsCVZTf0KYj2I4gFn/kj752f0x9/VaIo
LHiqhwhCR103WsgJQeASdEB+aEOwdr5dXWf1wGRsunwoJBjik/EC8q7PXh77m4zg1c4t5q7DSGLn
ZAouJImObd171T0Zd+IMZETDau0xJr+BgVJPw3XQd151D7AyvLWICkSFuf0MgbcZIJyRmNOI6ApY
rZ9RnPRcmBjqCEPHADRMGJSCynGvgugc48A7h8WFHvWV4KPiwHRTu3yOMJRbGmifeu3cxR5t0ONr
BlRWcwi73IYl6AM3wvy+pws+sqKL0zaVmFSSE1jkymrYN2vsufgpvL06h2Cq7+1oIEsIDb+TUuh2
Z2Lt906JHe8UCVtnMF7F+WK278PcXiVV+tHP3o5r9iAiAgcDhtAhBDOAqWZYdstg/QYJwX3/1iiJ
og2GyLF6Fck8sPV1RZczaeO9Q+g4p66KLaknsDFggPMz9Hpu09VvUJa5uKNwSJKVFZg3LbMJPCoi
+1mAScEv0rq4oxrTbKCbwb7JJK6SMbmbqadfurgjU4SDpBJjm9REQd7Xal8mKj14HZQ/EEdNP05q
7ng+bFt6Saro48LsOXqedz6mizmSUNwBLKPG4l33Ms3h5w2yd377dvwSald1t3QAkYHW/7nnIWhy
/HodjDluWUHcgtAK54S3kA2xMzuyGDpvfvt2HJOB4z5SA2a3MEO87ekgP0WaG8+P6fhlvAkpeJHg
EApyD22d4xYQv/PNHL9ckBziuAeT24oy1tVoRggTDmXkF2Vd4BE+JpmZwMbXYn5BjfxzZ/gnP4M7
ObOcYxvFPMLSSzJDuNfsK5P45WMXd5SmTbda1vC80h20Rvubpk/87O3ijhab1vVQLxhgT0IwDBn5
ODZR6HcIafI2fgsJYZBZwyZyC26qZIZMFyN+z9o/gEckBhR9wsZJuskDQe3a6sBvDpy50KOkEopt
4NbP7QoFV1Aix0r7lWxc5NE4xVyJagbzzqJviy3IZeIHYGa/aRNf3SHKQBZ8A4YZUmm8uDgFFAHi
cs+D4jgmBIob6KLAJPFiXoqJXERG+ZVoT1war+8+HIxdltElzjGeAzHfABp+oJ/yckvquGUykUgu
0FTOUwugrqrJy1yq7h+vxV3kUbFAugYyD3FuwJIEhp4GsurdOQabd5KaCz1Kw6CdV4mh+6BP75TN
nhdPJgL2m8v01UEhGMDTSs08VxP0JOrqQ5WmRz+TOPkyqBISAGV9ogroQBMahzzDuKkur/2Wj98e
FSHKaaxPRxy6jsd4JU0eCMhb+i3u5Mw1CBPoLmHvLHiJxhb858Hk18Njv9lXX5k8BIC+GhsUDGzB
vq4S5eUZ8pZ+F/zf1G6vFoeSBFmy01GZAui8VBD9viBEdH7Z/jdL76vVkdNWEkPGIwdF1T1lzd3m
2UD5XWZ9tXK4Ao8BJ+J5YKbrzS6Xxdj53dtc0NHQEz3QeuI5a6K7ORI5iv5+9nARRxAwm6v0VPtJ
GNeXER2qIyg3/c7gbxK3VybRazRGw1ZyyC6Jm2Kqn6VtPE3iuKYSbRUmkJCBFETwQCW0P2ophr2X
77iAo/A0+Fi0uKIkFejrskFcWWPOkVC/EwpdnYBZJ2sQdbB4y0Err/RafbNVkPndrlzMEaRuEMYZ
SF+6rkz2oMZTH9B7Kzw/qJM3Ox2upSCweljb+FigXPkwSR1/8zO7kzqLaWbLBEQAKANotB9SCd0+
O/iFFRd4VNi1XAfwvoGAtfgOgtdppyB567VxF7nTRehTVQJPNihAQCqByBZjhfG5V9spHfyl6Oli
d1YWJGijICAqRsu7raoFhn0VpRBB5HPnd5NzUTx9x3r8BkycyqK8L3sQY0KL0886jqtyqHMgWZyi
gInDvTJi3i/cniOIfcedXAhPFGnUrjscyabE9VBCyXM/rRvzuwG4EJ6uxeJjCGpJaSBrMPLntU2+
+JmFvs3+UonEmhhmoTNn9yVX3csol/Kj3+qOp0LidckaiSNJ0/jL3G4XXTv41WtdBE8dNLi0tKAJ
A7e23jdVhNtipz2LnsS9465dInDOeY7hWaiejRJiLXzzsjl1ITxGN/O4YiY8n4opPnTRCghsupVe
0ZG6RESBaSMouqG8UtYx5C3HSyiceyGyIJ7z9rA0SxUsvylOIeGEWWXw8aKzD1VQn8NCXTKiZRVm
yDrUVDlnYBUGzz9mDQuvRwt1wUes2QrZClxEM8HEoYjCr4326yNSl+63Xnm58RVv8sLONyG42Qp7
bnDx73GFurS8ZRBP/z0qmTquM/1F5vnJz9yObzZrBnW/CLuWvFDHpKy+tylYm/0Wd5JoL2g3xw3F
03bcrrIKUMyQ6V//vvbfMxF16W3jwCoFSDM4lNayfOm2trhFdqqOep79+EkgIPX2oK8RnvtpC9sM
DMPzEbQRr7OTdNq//4B3PqqLREqzlVdtS2D5qbiXoH1beep1v6AuEqnsZUSDDUunJMHcW/qtVrOf
87tApDABDK5KYJN4gCosCn1J0UmvqwuSwVt7E9ZB0DRBVyIYrLxe1i09gpzXj/+EulCkEkwckKGB
UZogfVlbFEIykvgR/NDUSaCtiFWM0R00VBrbXOkIKFK8ZQbPo+I4aVYXTEWn0JJV9KuQi8EIY9R7
Lu446QJ9UF2NWLxMx0M10ptUnoOWveOjLjFRV01CgJqV5UJSmuxaFg3f1zYAxy4dx9AzqLu4JAiT
9EU04K8soq5vTRvMe4hk+RHEUBeZpHUNNv8Ih3Kl1u4hq7wcRBSfuem+YyAXngBBQkmUQYBcgrl9
suX3pOaHZuDszPrvxBgXo9AkkFNmxWnzYvrIu/6KhH6jGdRFPzFWBErMp9piB+p63UdXdZoNfonD
xT9Bb7SwYyjifOzau0xvlyVNH73Crgt/AlxadSvHvqsWYiVDD11q1AG9aufURUD1GlBH26KWWwCw
lquWXLfB5gcKo4njqHXYj+Oi8TEnre/GsH3gTeY36kldEBSJ2BxoFoAOLqvuOROXiR/RHHURUFsz
bGQkp6CesqcpVndpm0i/Y+Lin6JQpANjKBOvZZfs6qn/vFpoUnkdFBf/tAbGYFQfJpkX+7Ecy6tM
d35FS+rCnmIWdL0NsPFh3U46jB8DLf3Ot8tTFIZQG4wXRMOkjU7Y2O0YgEbQL0O7gCHKIJYzJ5zl
aQrSKU6CfOqGzdPgTg4Ny35NixYnxRTl46ymh64MP/l9y+jtzQIvZ6ZjA78EGOHJEjLkNYZtDv++
+DtB3MUMSakARwBgBUXi6HMRlTvMwl0os/nlZ+48QoHOLmdjQBDKy9GCc6Ednzq6SL+roosZGvt+
7ooRX3SEHMVhFhkAW2WkvMot0NZ9a/eAk1aSk2mU7J9iSq848WtYUBc0FLTD0kN0Fddn2RW7uow/
iDlL/Y6iy1iUCVygIcQd5xCMua7b5gWqK16dcupihoIVmGWZ4XNOCmp21bZ0+xUCnv9+FN/J9/Hp
318VuVsIc5rQ4C7XLcGhH/UNxGE8P6XjnTzQeM0luKpQvbU7OkD9tI7tT799O/7ZQLKHQDkbj7lM
3on+n5bRj34rO0lTcjJv9ekNl1bjIdHxBpjj4oeIpy5miKQ0SELUKfIuDO5U+7Ky7tlr2y5kCDGW
8CShWDnj32qT/IQa9je/pR2fnMOGLQaEpDnGvLIdhQhSPntSlFEXMNRAPpQKzU538eQJXajjUBm/
mTfKnNrtNM+81EOEQAgRWmB7ZLQDuNfPLV3MUJnN88onWEXEZM/a8aGduF8Ad1mKxqgyIrIhgyIL
dKnkaB6HdfRq21KXpYiUpcFjFPaGMicUszq6s1Sfk+B8J5q4kCGWThIC4qfMI3vzWEvaPKd2LHyX
d1wzmGU4Fh3sUisoP8roTmV+hXjqUhWZWUwqBPYB8cTqcBdA0uAmXQAb9MsPLm5oyCDZ1DDCcogM
37OhPGRl6hdnXdxQaNgmU2rQkpsCvdNb+b2k9sXL9V3Y0BZn6KdSWBwCXvcz4eQmDTX3O4oubmju
Q5KRFRufeHIPNaCPIB/P/fZ9unm9SmvxSfTPTAA2QzRtJjtIJ05XdbLW58aP3jnoLnQo5lbEvAD0
KxnmF2gOl+hAK9+z4iTOjQM6rUqgEdcizXsq7ovFj7aNuqRFIH4NWtajN9z1c3TNp4LsQ6bOqQW/
c6910UNjAGnspTPACUYlgw55R3+KqNLVLhvL0vPLOpfbcjIgdIImCObpF2jQJ8tuDhK99zo2LoqI
lHbDWxMoCNL07E4H4CTGwIzfuCd1YUQ6teAZmWAelM9urKTfsl61njt3WixDyOuqGtAB7WOT7olM
r0yt54OfWZw8StD/VFmDy60d+GEui3rPJD8nvPWOK/1WlX/tqpDTSEtymnCQYdXt6qHCPNUkFr/o
6FIXqWGYVR/1kHyYqiMR6uO2+Y0iURdI1M1hsIBNB63EIpU7USm9K6wfvyp1gURSNQK6lugkBpkd
92kDLd0hrXy/qJNJ+UrWeUkghMETsc9M9kC4X8Oc/oEk6lEeljJEuYw3YoeD+WM5p1D4zlFxkUSq
X6QUC+Ahqs763dbUMm9E4NkAdcFEVvA+W9MEkYUt5Y6S6iYYJz/CC+qCidpGJlaEhOfQfW3vWSum
3HBh/Lzf5S+Cmv1E4zXE6tFodgQS3Lo3T17O78KJtnaFvOcIhOKsLHQRtzHdVWtl/O4ALp6oj0ta
U3W6opvvUZ3906R+2iPUxRL1a8tF359Qybb42vByQOms9COjoqHz/MTbU/WbblAzExuAskllzW3A
1+yTn80d98y6QEmD/hDGGwFmIWN8CVagzu8q6mKJOg59t7boTy0EegHC0nw6OwH6joO6UKKiS1sI
qZ4eoVNc3G1q/JbSQvq9ilwk0YjLhQwn3EXp1Ac50dOvQY+bH/rhDwTRPIixMBJFlimr8pr3NdAb
mR+zC0bI315HJYQkTZZi9VYNB1kzu1u053g2/QNDNJba4j8oPW3huKtD+oWWsxdahroIIq0nmUHW
GR90JDeyj76mQnpa3LnlhpAEyuJTHTEsig+npXm8HL3chzjemYmsJWOPSD6u2SHt6jvBOr/qpwsf
amjLg3hJ8TQv5nG/4iqUNaT3C+MuekgPauq3HnM2raw/FG1/t5x7x/39Zh650CEhhoxv9YabeUVJ
Dnm6+Ns0BKjmbOWSPftYPXIBRFYXJAjwxMoBebgqBip3Feqgfms719uALKqTqsQXLeX42EiIEwMO
1R7+ffVTIetPjGLkIoha1ce0aPE4b4q1vm07UzzHZgbAEoMWQbPLmii5bRIW/lo7Tv2KU5GLLBpV
Mdf9LPC0HtTtdqrBFGA5OxPjT4CTv/2iU4B+dak2nEKjrUJaxfAweVYmVlFeZ6nBTOgKXra8X9Y4
2LVmG/S+KBIGwkMaDJ4HwfFsbVU2VGkAQWGgBPcQWX3px5ie+VanX/C3X+b4NqkwUjwrfKsu4p8h
9ir3YVj4UT9HLvkRnUzDMlHQfB0WCQ1wFh2abEq83DtyAUhorAeVtTjEcU0eWLdFl9z2zCswRS70
COzMa5GN2HpvzdXcAe9ZhF6JN3JxR+vasjYI61PHBwUmHNflEXjh5gyhwzvO50KPOGR4s64e0nzF
YEObV2mYfiJSo+U7jxUkOZEySX9M2sai7zGp1HiltsjFJZFBr9CKRAknmzA4vGtYkN0WYTsQv4P6
BzYJ/UgIecALeD13u7YLl10QSr946EKTtgwq8knRJDntVPQ8s6l+qGZT134n1QUn0YoIGVQ4TAkv
94NIt93QhX6tsshlSoq6MVqEgGGaZakPtqTXnSj9qgmRy5TEeZA1qcXiYVb3RxKor+Nm/XBDkYtO
whsrMHNwCmxlWlw07ctAdet1HYpcTNIMWElXWqSDIhsetVTqIZQk9MLgRS4kaTgF90o0kDElULNf
ePqf0xzOvyfPd64WLiJp1aFtJMmA7yv76RuEiGqyw8W8p4exa+zHf/8j70R9F5Y0yK6UJIB1ZLC+
4AI97sI2fPJb+/TDXuVKMmCMyM4Iy4QbuVcVgMltE3uedheYxInK9DogePKYip0Gg+TRRKo+Y/z3
7OKk2pWqio+QsMLNZfkWFfIWLOl+8esPqEwBBscU9An5vIZ7sC/fa8G8Hv2RC5RJQvScNYVNto2g
OFyJCFREg9+IUuRCZUY26EQ3qG01G112KV7mofVT641crIzeCFGkBlYmGIdn8Bk+6CSoztzZ3vmW
LlRGQS3e9JM6lYdlgFnQNK+K6VzB4ndB5S/3JpddZ6vGsa5mBvSDMqm6nARZkl2QlQG7UM3QfGhJ
oexOZ4ig+7Sskk8BEKTzIYzBhLDrlSynwwQQ3On/DwWl49IV0TkOgzD8XcH7y+5cGJzI0o2IGS0P
zCClxa0Y+DDuqrSOgt00TiLZVUbxp0pMstyHXMf6stV01d1FNI/TvO06u4ENF8Co2ob4txVTHTUL
y6tqSuwvW7VJtgN6Wh6EyKarWY+RPZZxIMdDZ1ugkS0k7ifQrE+gi4uXoAXHzlQlu4J36kVvNU/z
bKlWdai3uZD7aGqLb/Fsu/ZQSbl8WkknxR3gh8m0K9K+7PfWztPTYuct+RVJVZQgwKqluW61Wh4s
ZP3YfV3KlN+CjGsTt1sMUYYbGbSlgIztZtoXdB+T5cYutdZqt4TxWGy71JhuhRA6gSBgso4KtJEQ
gErXI6S1Nwl8rA4BIKRNMV5CplVWF3pBAezzYCObXVibNtHeDKYQn6Dj2H9QGg+/hy2Nm2YnKW+r
64ywmty3tQnpPutQzb4NdKmWD7Hp25XuStDixAhgoc5QFG2g1qr2jWzofDuZbK3+s4RR2F0JK/kU
YoiMm+oxoFDZuS2jbQLrUjiRRD9ObBId2rYhYNq7aFrm8NFMpB2ucKMX6U6tOh2g+NPY7Qh1WYhu
H2JTNEPOSqHj/4xtsPTJztRT1NjDQJIhTcF4LocFigeTktn3peuL8BeUFkz/TBMgn267Jl7ah4Al
QXZjliBTD1O6zfgA6SyLaQfV5rmN9xjXt9tpk2jjqX2CqYbyea6nWD+IOk5rtmc9JLe6nRpDPd5C
S4CnLzIyaDxNg9yK8rImsDJmRCpxTMut0N2OA+X1JKY4XB5GpVCESNpyrveLWtrhR6aXwkz52Lfg
9qemH26AdE5Hitt1nHKCced1/tgWNfoKIGlqwuemKGl06LRID2boSH0INhXiq8eMQKWvZbrck22p
N7Rn1HjfJ1F/L+aK6V0rVPalYGknrnmaGLz0hkKYDT8oqBu8/Xqm9zxVJ+N0FxpWCA80XMxwGGVc
fSab1sMFzVRwjYqkCVCmLRXJrenYh7BX4dWYzrTft0rX0S60akqOmgqZ7jIGOeld2jfQyMxYXOjd
PDeoTTeQd/iiqnaxu1SkItypAP0qORBzkUIk4wgKueQLRr/Rs+3MpvdtOVbNgRWLsbswVd2F6Rb6
z2K4jXdD3HUSQOUqXQ7QOhbTRRcz+qMa5wBKqDX/mJhMa6hC11txiBMm9KXuO3RpZrOJHZnj7Jna
eDi0GV/W4wC6k/J+FVlwDKDs0F4BXjh86ftQXFdTWX6NZIhdSQm6wn2z8IVejVlR6acugITXvgzB
qXPYGtVnu7BTmXnsbSofG405+Z1ZivDDWsi0PAw1IemBN2kN5Talr3S2dY9FF+CxZuOgmA9jOzw1
Q88vbQKFrcNKk8UcA9Xa7jia0C45bs+x3IFqY/ppREvJHSmlLndAoPT1jVATemgaA2LLVVtLvTdF
0LSXdCvaIUfOtcMdUMFXbbqYn+EmYB0l6sMQzEIgzvT0SupwfGlLhv85Ohb9uK/RJ3osMY2f7iJi
4w/r3CfyGvpLMbAAoh7iI2Vr+lH2oZxu2NBhFKjU3SKP07RVwa1u6mm4hN7MetM2kEvepR1Ymfaz
oNHyIaI1OA5pvzVHZey6QvmZ2O1T16brRYIeyW3Fyro9hBQDxjFDUeM223hD9iu3GtOSWg63DV94
+8ssTZscRTwl6y6TqYl2gW6r9bHPSvRCBN0U/pthYhkdQJmGebjEhTxY1c5ABK1ZtT3puFzoATTC
mKwjk9meWIyQAYmJrJNfpmwEVTYU8WZ6qNpyuSuA7kWDOx3XJl9sRO0+rUAFtZMTl9NF1TTQtt3F
dG52FJPeNyEt6XFWtXnJLLQMF2tSc9lLIHqvjbXWfFj+j7MvW44b17L9lRP1ztMYCALo6DoPJCXl
oNGz/cKwXTJnEiQITl9/V7rPvV2i1M5rRVSEwyUrkZg29rDW2nVjEtScAPINHky7FO4Gb1Eibuyg
l/eLNjS/9FYQr68K5UFzISo7jrZoaFIT/EhlYMEf14QnoAPmpT5UDuJ8+wbqvGUZFmnHTewGqGDd
DGOuc7SFoqQ44kR1N5nKc9DapzpF9RWtei6WLqPTQ3PqknbHRdHyyJWGfvEllOeQzqtTSMyfdFPe
KyO7rDryVEkRQwaTJDlUNwYa574iF0Ob/iiMN3xAwn6NQUbBQc+07iJPQssO4YEvHyrUrD4Gth2/
67Wau5AWTuoo0YnYm5wbaPBP841viXuTF5A3jtoekoCmLPjRjuPYhP7U1kdkbNJoAI0uoqYie982
+ji360DiSQXoZKjwj4rPxmbmiw/+7n3ZmmwuQj8xQRv7Lc79GwDErL/r+UqacJaWZJdFVeoiKqZq
FHHHXPCZJjpAZt0b5jXCrfa9sGWuox9wqVwSz7r0uuu0WjNI6BVre1naJPevALMqTIijZ4+Vb6GI
TlZa7DOOBsKRp5zfhZDek7s2K9YhghRFn+1UqeUNush1Lmxzr5qvRFbk/oHnIzUu6ud+GaawJ4vl
d6bMpB9NDRoWxbqs0oeqM0EXG0vydynrbRWSZOJDZItqCBtH+zHsg6Ccbr1CSxflVpf7tqnq+jhL
uVZXgyw9+4YxuroIcByU+3gKFyRVS84vlTJeu8uLQiLz4/w6hM7PXzUdm+ayF6KwsRYpPZRzW+RX
Cv1ruot2InlcBcpG3B/hTtlStB9HdDcew8HiDQgXWn2uVK+PORjhIbRw74uyQyPbnBcMlh4UmjLO
ZqrsJYPHEc64jEnIF4pHeiSquJ2rrA5zUk4EvcDH3VAihpATlSFvKQ8xUhv3OrmbXf5pMWgbzGfB
d3M+KmRhTICaNx/wjjm/gLqnNwOX/jAQV4tD4jKRRuNsrLsZ1j4Zo8CmaKhkuswLLrnpQC9NQfFj
LoQTk057ShrZRdVQF2U4s3UuL40Khu6Wj5lz0TDUPN21awlN4TnXmTwMEv5I2HVmdD8WVgkd+muF
1n4jnPAptsmkqrjrUkainMJ3gP76TPqPKks8G3dUJS5uUzTqxBea7TvkyUwerRCfvoZTD84+F8n4
1+QU9GlaPyF5NJU4TcdAdvoWGdk1ufIEnKurqrVieaf7vhI4y2wiUZMOS33fZSP/ZIRhuCOL18JD
0YnXRQoStDXq4qzNY2sh8XbFPagQXPJE+3SPXpCVjrkiafomBfeJ3NZarDKEO5Du6oZ6DCtQs+FW
MQQZcTZNiY5MpelHJ725RO4tD8pm5zl02QybHH5rpEVe89sKCIUsKnML3s042/JuZAPKoJkPEYcw
WAHV2wmdldWxyxR9h9z8KCPYzeZKMqruinkhQ1wEJrdvVtpPb/C9yTeuEogithA9yPdkRS+UECK1
avy+jotiF+jmjTzdXA/TEhcyt/IDyMVBvwuw+6WMekl1+s3VAzqjrjmqtGE6N/qdUO1cQNQ5C8iF
h6a4ebR4A2ku0wbqurHrB7ccoTHl+shPG9bFlYOSXQSnn1znaTOP8H5t1Rxr6Fx9hFKKImFrHLQn
OzPMEBaVZv6qWTPTDCCTaWp2doSB3tlqaNoL25dgx+G7jhr95QuRARyJp/fC8c6r7mDHy/lt68Ax
Oq5LhliVzUtZ7+dZaBb3Ej2b4mSmq4rpwHw/WmnQ+bt8Ygr2ZmQZJLuHYRl2dA0QBk4Fuh9/wJ5z
cUQn8bp/NA2e0CsR+Gv3tWSgF0U8oOl8v4hsoQ989Fx2AZmgRMVNQerLwJf0U8vocJtxvP0xo50T
iBbqAfwHYGBEXPldssa6aZ3bGTsXPFZ+0Xh7nQFt9wBHlLsIjTbz/r2qV2NuSqi9weMamxmpj2zo
Lwk++bZJVjiYdZ3x6n3BRO2ui0ZI/cmrhN9+GllNgjs6D5PaLVTxdyMX3OCcVeauHXuR73r09xEx
3GpaRh30/puL2emGRSA/EP3IObCFbZjTdQLsb3HetSeDZDj4BmWPaK26yuDGmHYNu0JoIHglIHfy
gFOvsf4Q8PHucpIk3j36QsEdKBIPNwibXWRBBToV9umSL2SZUDqB+FlIg8ER8BX8/p0/VAEOHXjj
c/vZtK6YvmuIUCbfhzKh6196xMm1PxjDRSWnXo1VjxBVqyCJXMWICxfZzvzCdqcWcXmup6MrbV/E
1YzXKyz7FMFtmg/5V78Ogk8zGnidsvImJQHaxUvcAFSJpvTS1Xgzl5h7+DNBE4DSTfMx8aeuXe4p
OlxmS6RHXo4mhi3IGmyqU5BEKRA0tTErLKKXIVsYZPlQg9QXkPm1ZczzcrER+iAwEgKJkxpYhRkq
ISOC7Q9jCdI5ktCgJtYyhttIhjYMZAIwcKjGavE/UVZwCU+jpV7kZ1We3o104ukjzGzXxJPGWbrM
XCfVXonRoNuC0HOvP+usZ/aNy5AheNO00lSRFUGTIspIHRoJVxzGT8KOJheC0jTXAHgNfL3Btgb5
cUXfk7esCfLiio587O48C6RIPMLCFIe27aa3aICKjq2mcZn/YPJyhHeKXAF5dIL79EISUAt3ADWN
a9TD5R7f2sWSMRRrXVeHxU7JeJVZylHmWtkPIHsmEk5tOn8lIBG8VS51oIN4xvZQNnW8iavW+eYo
pyl/bJolsSa0DNpicOHbEqeQosVheTlVRBaYpYLWvzW3tVHtDpfQfcpIlaiQj07tWLCqHwWRCFcD
UkkRLSiW2Ate5rK6GbArpgjLziFLHS5D3VbhWkwcO+FWcY/u1yC9Las/hwTbG0928MeYiY7dB3pg
zZGjXMfh++B5C9OqET0AnJVjkB62ePTQ+VLzS9ZBU/VCG8bL7zNNG3cBXVHro71hRjXuFhzsyJge
dZXBIyCXzKISd0yjvd29QMesNuJIQzfRiiC5ivN1sNlxnXNhYd+qjIcAS4MkniP+HPYcAvQ3i3Np
EaKr1KSurb/0iKG8luc2RFfZ4KOorPqLzx4ZPhNq7XyXSTDxLpHUhagsa0WCKcyNQCcwoNOyKEAj
+gd8RCeuR+WpAXaIUoclh4oc9ITrrih3JJhqNEx3qg14BO0K+oESZJ7CGVITb0sqkZVBS5cEkeYc
tGqP9wZ0Qh9gqT0y622AxmYl18jnQIIhIl7X54AKwMxB6GWcEQYEhvhxl7TAsbk67ZJjT5sVncip
TFiEEE+9mbJOy5DoSTWRUTb/FEAUbT+0Sc+ilNXqfeIU0NKd0dm7Lu2Cj6WTpYgoKfOvoH+tbxXa
ROBLTnjQEfn4Ohwzru+DMcm/SOIqGntT2ewxyHLPF+5dwLCWD2VaDAzO0jzVkUuUvRLpPJB9XSxA
UPsKRyMypUDDkmJEI6TLFW5AegkxbZPinXPoPjUlMJkHr5/a7G16Av5+MaWBm8NQifF/gJabZm9r
wOtRoqF4pZCvUQgd8gSJtttSD9W1XQS5KJwHGZ8cy9Fd9H1Rqjc+eohPkfQYrG6CV6txMcrnIol7
B+e+wwHzKFJpXtWHYkYWKVrnrIboNLIjocjni1K3t0zI5f3ESrdLK0WW45C2Tf/dziTBY1EPQ3rw
FluDBUlUzvUYFqDU3M+E8yrSZVd3IToveN4975bsZuCZIlE6GLlf1ewle9vM0P9uyyTN39cpuufd
Jyr3GXxUOs6Ry9P0gUiGDkzauvpW2JGjAUmVtMvNjKB6z7upOy4J812E2AkqQyLBQzogJCvvG99X
32hdVXlcSngmYSty/Zaju+gBpXADGSs39vAyx3z+gBxNAw/aA9EVoU3RDkevlwEKs/20fCTtNO0T
r195WOmkuDVjW/+oqJRdgzwEhbVIlmqtj/WIgO849koXoVupm6OlnBHni6byIA4lsGdXqqhGm4WQ
0cmTt1KkRh29wssPlSmrKer9cvYOLHHOYDXl8IgmgmUaCjdkMqSrv3RXPkSmPjs1z2MEPy65y9nE
rv1EPziXATwKwTs1xzCb643luWHXFYrcjyDSywcFAYLPi0JwcWgyWiW7nlZEXBE/WNwV2rz0Qzh0
U/5GgJ744A9J1oV9IpfPoC3KT6yZmkM58OaCNOPlkiHXIprvE8eVCH1rp0+oH/gh0DHw1lCth+Vs
yW2K+PKOI/+N3lkWEIGLEe7Th4yu877D2/kADo319nUwI0VaBcn0gI5Q62G0UuThkujqkJqr72ad
wmFBp7PZJ1MsrwYNaYkoOGWCM1qkb1mVZp+owuHKVd4Au+QLd4XekaDl9YAvmmioS2xFgTZEt0ta
sdsgXZevCZJ872uR2LvF6IHudEM/aLKEy9T/EOn4bq0qisTykKaHQqylQcpPZEfRZdkeG+OFxqLJ
CnA0U73Eg+2nOsTyi/eJt85jHMB57iPnVTmwQsix/eArBOZwG4DmjNDJUb/RCJrvcu3UnceL2uLV
WVIbUhxb3FO7VA8FmebxcjXcLy+yfEHedSR+9xkQPMLwcnOO7HztPVDtDXvKyYDWLsnUfPfFujyq
ZTQECchFdHgSavWjgRLaX74YC/xq0I1llMDuJsh7IDWPTGTG3rIUCWpQ7Cb3uWNNzcKp4RAzqPp+
SOJWy6IPWSqSGc7hMl+7ec6LSCA//w4oGD5DicdrUgSldvqCFKFpLsegU4+4WGwXBOtt4/H6Vhe0
vOFrP5ZhYLi76wKd3sBcy29ljWbkZ1AX/0uxaSsNAF3nwRqRAxYvR7YHd3WJODShXocf2IoDVASp
DVY2QIzgiHsj3K2KeZ9fVa7dygOkucm7sTgVD2mxK0aYI8qm17W6YdtGEd3o561F0+CLeT6dH4PO
4fnqvFdxEdiW9015u2QJntELaG1StcsDsh6YRSX0VbhHtiV+A61eIOENSOU0BW9Ics108elVi74l
fS9LgVRLtgJ15dtwTYN7L2CvO4lbxjeKSyB8NDgraZp8M1P9mfbqHLDvfznlW8q3a2SV8AyfLdLk
o1VrVMjXteCDnvhT1EBu80oUM6q1mdd8ETXqWOn45XWLvQEkQLlq4VAGgKBZg04OYgo4iqCPr/vs
00r9DezAhy7TiApByq7Z44oCi+7o/LoCttiAEVA6AiGmO9EzpfcNTeKGmKaV/zoQmtjg/hDZzDUX
IGhC/aaICwTQH1BC616HSNg2iuD+ggSiPR1CR5NrilSF4etrP3xLWYMVn+qyBRjT2dtgKSJm7Kvk
Y9iW9Q2tSCTeA5Cn/GH+gNQiOqhnH191UrZtItSAWplHQZxK+oXf52Xmh9OautcZlC3tG2XRQK9Z
Bpa9h1LO1Hl7WWSvU2BiW963mAjRATEQ7uLIzaJ2AegC4urXrcvmdo7pnMgV8l2A3ukPY4eaFBJ0
r/zsze2sZyjzI9MNeEnPdpV0F1VDX/f2bHnfY7B2iVT42sjlXk5N8UWX7dfXrcjmavaQzwzESVhP
crdGEy+XXW7tGr/u0zdcGLUAWJAmkHcsnLZoGN7HFE0pzryYJ/z4C7iTLe1bII8DyV5wYarJwXdM
eYJGqj2ZAbvgBnVhpLWK0uzqgM7/bqH1H9/n/0wf2/v//nT7r//C37+3BjkD9Gba/PVf79oa//3X
6Xf+3795+hv/unpsb7/Wj3b7j578Dj733+PGX4evT/6ClrtAyT6gGLy8ebTogvjz8/ENT//y//eH
/3j8+SnvFvP45x/fW9cMp09L87b5498/2v/15x/sxIb4j79//r9/eJrAn3/cZ3mVG5M3j/bZbz1+
tcOff1AW/FNoRORQ7uASbBNs0/T48yc0+CdKCVoIAXUMAqHzP/7RAN2dYVT6T5wAShWQSAI54pOE
vm0R6f35h//PgAYUTAQpkMZFo1rxx//9dk/253/26x+Nq+9bhD8Wv/3kjEh1khPhhKKNpUQtg24p
QqVgdukhJHHdZ6V3yeToIP2g+9/Cb59G8X0GTV4qQCITWm8uEy1qc3rq1ms9Cn6x5F0XWcBwrv62
8v+e26/n4vtoEskol8gqiC0gdBkHVelRL9cNIvpoHbw1UhaKtb8e5Sn74Odc8NGBFEKeVm7LvVUa
wn0BqhfXfGqBq/aSjPGYp2TkoVY2/drmAYAYQZIqEYugokWceyU7x4F4vm++UFyBYcEh1hhsMXvO
t6mYWYa5ktHGBG34DkvC24tfz5We7ND/mJCfkw18poFnBkAnIFuKTdDVs5elZrrOB6+s4rXMgZOi
K9IxEc9Wg3ZFE2fJKVNYjRGxqv6wrs4FMdp2tVncesBD/PobnR6ip19IQAKH+CiHYA/IVmsGKZE+
QdPV8Tpf22+y8ctL2rd/jd7anTGeJ1d3MxAlNOBE4ooEbGtEM8MHk7NuvF7SrP2eAncE6GVQo/cJ
n29b1Z7jz7+w1Mi2Kx+TCsTJFmwczbRyFg4gZjbK0URtBiJQUU7zZ4F03EevSaoi9OpR/gCoy/5F
qcl+oMIoIzCpkRD99SI/O1w+LAyFbg/sDua/BeIjLw5kzmzkEWV1HtcookYDLt6Zi/R8FNxUwoRC
Y1ilUQfDDvzNa6eF0XDAtDh6PmFXqQl+0Jb8ntoMDrCPzcMMtB/oQMNDejqI4g3FsTTmuhNomTRI
2r3PZUs//nrBYI2fHhb0OGEYiMgACgjP+vb2SNm16E9QXXPUU9bLrEb5Bx2P+lFdrF0xfUYy2ubh
mgh1rv/WT1Luk3OKoXE8pSJCS+1v6XUkyQxdR9teS7gsJvLSomzivlP8OIxzNqHuIlEprgx8L4Fu
y0UYBJNwYc8DjpJkuWQPyOZ7w5vfXhAV+IIFvmJoU7H1s6ux7tnYyP66AKQLlYvOLDw0PWl+VEXR
qUtWr/6PrhhQi/v1wM+urc8ZRY4S7yr1Fd1i6jPJWTdVeXWtk8y/yqVo4hqgI+AqyXDdlX56xkw8
P8Sn8QLFgXBTAdJ+T89XHdg+RdKsuq7TiUXTzKYLLdtzcPWnNKLTKeZYRon54LbgkGyCLV+jKQ0q
BdV1C9QAuy2JXLNQroiPLqsE2bvjqLv5XeD7xaMFQPT35Hx/Dg8vBC93ACFy/Hd6Ev92UwGpmau+
btvrttd4U0sP+iTQOj9jDzYo7v8eJgioYFAqYhRn+ekwkPqq07ZTzTVbvRoQYa8qAwBJGu9LA1zx
ejcGJPfC1Lbd+1HL+qMOutJF6SLthzowQJUG1mvnEHp4/RSVBdDAr/iGCq8COR1r3PStFBSVs8q9
hjbXrtPt92lYsivWr3Uspyy/kroZP5h0AtYPevwx4sBHXqzlXgsCzOnQJEAsGtw5IvwzMcpPdvsT
IyAZkr9Q0fO1ogAjbDZomcZi0k2xHKFant+wKW8jwlljwhPI7lBj8Y4pcCO7CQDSnb9CPyBb8vKv
X1+9Z1fh55cINKysEPAZNl+i61PApaE2cUwz6d5JkdQHUlRnT8npRm3nKjDJkweGdgFbD2BGDamk
9lScPzXzCyswOtChlvMmjSYfvN8iq6rPgF/zt6Zc/CQ2ay77iJFCXaJiXAAdPc/Q8Pj13J+5JRJm
35dQ/NYKDtkzekZftgub5/noAZIVZVbb/SLYdAm8CjlzCF8YSsPtp9hsiOo9U2lgNTeTG4B/KgTP
4hmSasd8WVF6Unnw49ezemFHNZd4n3148FxtBSGgn9qY1KvdUbuVH7jo/Rgk2HNN8J6ZbARFAtK6
UGhDCAJvc3PtV4BoALcdgNsY3K4aQZIMjLdcQunKPHQ9T86kw14cj3MeMEoYxuSb8ZqxYivHeIR5
QzzPgFujXl5EXuKL2NH1nBbAM+dACmQKIFMIjxXGc+tNDROKW10qu2M6kxWIMvOA+uCHgau3szeB
Ec+CMyfk+QQDSnBEAqHwZDxj3dG+bCBs1Pa4IejRVwKT9AAmUvIZMOr2Mp/L5sxj/3OHnl5Jjbuv
MUEqCcXD/3RF035Jk0Q0K+qmcDpCP6etDP26LWk89R1ZonY6ERFGTYt8L+cZwIigowpZLAWdlLCd
1uEdAwzUizLgkoAqaFkFRNTQNNll1lgvjUqRUHQHqYAOi4hoAnrdk7TpIwNQOdgSAySuwmKcgUIt
PLUu8TKesh1CLB0AlY4BHAezPaWRgibT59+9JJh8gCdLIyQnz+oTk15nC8QPORbMIqmSAndqW/vb
fsYpQEc1FncefyJb8HSJIT80NU3q06Nuu/mxXp0fZYKL97+ey3PbglEoIJi4HETyrffkL23jGX+l
R9vX002V6FM1uR4vEqAbzhzS57YFQyGGhWUWmiIQeDohlFuqFuQscgzQBiried4DZZefI7W+8DJi
GERxpyQKouWtCasRrYF94ZFjzoEwR0Mliw6QAVLuQPOcknvTUn3GV3GQ6gMhZjBJG0vrmt+iY8Oz
we751Af8UOGSIBfydLK0D0p4Ai09ynIClHptp7Bs1XRmSZ/HAqdhfEYU4kcwL7eiuiwD9bBqkV3l
ajB7YAEcQCfKLndJ0KOI2w0M9JUp8Zv3SqMtfeSjry4N/aKrQJcByC54ALTLnXsbX9ppZLEUQzxA
ldoqBDCDt3waEno02dpEetJB2OhkOfMCvzQKzJ6PtqRodexvGfeL6DkUnRgFf6O34aBlcjet/Pdk
f39uJCwqMi+IK/F4nHKDf/eEE6dTB2bIcJQA9370kCU4TKY5dzeeGXAFOxJQOJjw9gnSWU9HARpS
WWRfl6PfltlXAt3eL0jq6qjEQXszIKl79etr/+yFUngu0DMSaUVGJa7k0/FAoZxG5FqmI0ALHjzU
RPbv8rVqPuWO99cg2CTR0OfdmUvx/LgqitHw7ItTzk7ozbBELkqO6UCPNfSfj41pOhLr3pIHUOXc
JbEU+HKAtvMHptP50FPuPlBQIwF1S2uzIyuv979eh+fWAt4zHBDEcTinJw//6UKMrAKtq6r4UU+A
m4XN6Nu4rjv/QdpeHjoS1DdB0aU3A7zp/dr1tQbO15OXv/4az6K907fw4SjAxcXibB0iWxcFLlLL
j16dATUNvDigWWY0l0maZBcdZWvoZVx8I95vylDhfJ+GBsaf+j7Fhd324uS6KXWSjvwom6D8ksxz
9q32fq9/8M9BkKhFRKupxI3dFsdnrfKlCQZ2XOsG2LM0ISRq+W/2LPw5DBJpCqYQbzNH/vLpZraI
EVakydhxTArwMkA+2eMx8i5+vVnP7M4pKJc4L3g44ftsq/Eg19hszBt2DMBKAcuzqy8JIqz2d83b
KZdB4M4hRY9U2/ZkMq80UCEz7FgkpR9PKc8j5UAi/P3JBBRHD3k5Jsi2YpyrBlDQpmDHTp1IIoTl
F17V/l5Pxp8bc0pZnQJFH3X/rbtYyq4F5aHDKOBAHRAtDnG/KnLmMj83ajAueAtP7y68sq04YdCA
TlzXjh9dkZg3ADcvX2rg1GNSIH3Bxjq9qTI/f/j1Aj633LAfKPNiBaF7DEPy9Mz1cl5z5lX1kWZ5
d3SuDD7AWHk7ECCXqxRQzHOYnheMKJqJIO8okbEN4HtvjCgvRZaCOdEcJdqsA+jWtTeVn05hRUe2
08qAtjosuTgMq+8ftersXd174w54rG5fp7o+J2P5c12fBAMIgDXyoEgCaIbQZ7MEc9Wg62PT1ccu
GOsqVJNp3wR9E1y3joyPik3BnXJ11VxAqDetUDkBZSSEnrH92gOVn8ZePnf5hVU8M1eldqaOTq7b
2wm8CUhY+01zrm3KC1Yfb5BGoS+A9VNwIjablkDg1CZBfQRjz17lAGdeM2hnv0XdRhxTk4/lhbXz
9EPRBVy+evRo7KYhO+cnneLczcIhyv6ZpKbgpW+1e0rkeQOgz81RTEmehaRW8nLQptknwViosAh4
1UStJv1Nm6x5F2ZuzdwZa/YsAICZFKjzMBDuwSXcyp05qHm6DjW6QxdIt0/ySccarkHoFpKcuZ/P
DefJnuG2wNhIjSLL01WfF13hsTHs4FWJ3bOkouDhc/aKUVC80kjMBPA1ntU3be1l1kCOB+ddXoEJ
1u2TIj2n3f7Ssp1eAC6RvMQCbuYyZSRvi4XwQ97LWzSX+u6NPkhuSTefcQ1eGAiMpVOmJJCUsu2i
MQ6HkPZ1cjiJrR6mZhDhoLz6kI/pj19bshe2B4KuAlUTgvIJ8glPt0dXwFT5fqUPysv7K+CZmyjP
VBq9ZhSNfQWQm+KVfjrKAueCiRSvQDaCkCasTsElQO3k16O8sGrwagQ7Jcxglbb+dCu6Du0XuTrk
ljLQFHOzyxvtRSAZqTMTenkolCZPFhAv6WbZUNeAoMCi1aEFyvx73tlvEkuMJIQ/n5OCeWkoeOx4
PyX2CV7b07UbWpRPvKxQB4eq/Xe/8+UlD/zimkLA4oz38fwt/YlPAKqdnzLfWx02f21TO3kLjl0J
VTE71+VtC153HXt28PaV610MHFtKz7kjL44rEQbhBdenWT6dIugqpRJZmxymLi/TCPa3LaMZHMmv
5TBO+Z7Wuf9VD20N1rjvQ14BxIbHttVmnxeKFGAET/OHDumZTxCDoDsPhesExHW+gKBmy+5b0LN8
jnxMaLoi4IFDgWlp+utBshEKtRBqKZAs4Cv+d8qmv3qor4whfLukCiHSAd4hPlW/H9Z6FfGyKhSl
QdRUEV6I7KoEtyQDxQK+YGw6bd90jPgmGhOZ3uLfZy7yFYwE+lIa8maYDVvQH7wUX/Ft+ccis115
bEEPA+uoM4l+xX4irITbipQ1IrvN0elMn4JomKgDb/X7yrTvNMDyoWu8+7pI7r1suPr1BXzBmADn
AtgRMjGnQ7TZRz6j0EuqVR0CA78SpNTpUCd9fiax+9IoCCSRf6dawvE7/fxvZSpByCKr0zUHPaCM
m0SJqIDmzBlI7wvXDqEy0jlwGFB/2GpfsVmAVTxiLokWcu/5fLr3G5w9n73q2sHcI2n0c+l+Fsz+
NiEDcZxgGid1qId1iAN/bm6R4wDlkQY23yEnKi5ba161jPCcJV5MJOS3KHpVpCd9DZgwaHu0V2We
2bDP5/HMZj33dk7AktO7jOgfy3ha5r/NDbqtGV8dUQcFzQVopWh3uSzG7c3Uj/fp2lLcGj4dWKrY
bnDFuW4OLzh9KIcixEe5TSIU2QYhQAtPbQ+qxmEYGxuPSC1fQUeIRXQ8RT7rYg6t9gHBAEXcOJvf
aZ6o32uYdAqE8B0EclZInlMEeCfz97c1GFwLehWBuAXcPvRnYaCSfCnFlP2+0wC206lkhko1ihCb
21eBAOdGsNkO7QohF280NXixMufXAGXqM0jMl7ZVUP0zFFECi/t0SqJiSZOvXB9Y6yWfoeU0PYwo
Gj+6uZx3nA/JjXHuW2Yqduela/D9t+0MqqBI9iL0OJVBNxbAFA2w2ZPnHebRVgyE84FdpFDvPVdh
ecHSBFzBC4NBQ/C/TZjxlHWCl9I79KZfbglUoMDopuLN788GlXByKnSe0Ayntf7b8chBjjW91smB
FcYcg6Fy8ezE7ymP/zyEuIl4X0+wOYqi2NNR5qyp9QR678HRWsWOrX3cjOhV9+u5nM7Y0+AGITHg
REDiEGifbgMLQNFJLaDBcWhyOOOrbOhjDq7cfdfY7J3l5mxV8QUzjaIlMgCYGya37WTVkFq6tBzg
Wc6nigwyW4fJmSJOA+9cSfqF0wCEBi4Y+5k22/ZYGGmSZQXr1GHkg79DVUXtEc6eS9K+MCFNTmW9
U5X5+c3KUraACinUoRGr2kNrI7jthgxaI21bvv/tzYKyDgBFAqkMuHubawSdt9Q5ibVTq2gjllXm
LYGncLX0qLKHPHHnmi7zFyenAKlEdyTMb1umqUZU6ZHtlAe9+M1hbph3c0Iv/QAnn16XELSd9iPU
XN5KR6UXidKOOm5oMh8JKjo87GcWfEJ1HzBLD4oXMgQpcf08Dy20glCbTWg0uIp8QKM2AjKfcUMa
V2Uy4E1FSmAIIT4095CSSUVwhbhAXeuFDmX4fzg7s+Y2mW0N/yKqmIdbQJItxbETO8mX3FAZaYZm
hgZ+/XnIORexrLLK52bX3jtVbgHdq9fwDtDskeQwisr9auGU/eCLav6sWW7xn0kIRTtpSuUB7YV2
AQCZ6kv8+ld42QZ2uR4ZqzJ5pw4796gQmLgmnbX4x0Eb5cH3/fp2tE15W4lOO5hFgDhNPoCAkHXm
vElS9W9MYGnytID/7sDYfx4TajmXbQuj+rhUq44fUeEf51INb7+XQImwxRyGHHQ3z7ZZ4XGlwn0k
C8WMODJHOPf5nCF9ZKtrBcyl/bWFNwZwQUDX8TzItTWKiFVD+IFdcpMi67UzEGSKnM5zruSHF6IB
dSyoUdej5AxesFdkrftVMnpHv0y8+6k1kbJrvebtGTWPwTvbABPku2d1po0UWF5Q5BzTce5u4HsH
UM37b6/vwEtvDZA5G4BJl045+3wbkJRlnspT71h7KMkmRu7cInkgD8VsGh9eX+ol/BWAPGD3gH3O
WOAFRJzQTDo4z0QAZDQibE1Rxwnad5mbNpGYewSKljoNO7u6keYYr+tympv68//jR7gbj8YzAApS
Sjx/4EamvdYoEm5A8VQQbZ7vbHTnYt1NythDsuREE8iM2nnSb/iy2q2TYB2R+FN/zYH60qsHBMxE
gTY5B/Cso+TbYJm0NaO4h4RxcNAZvBk1BRXKcq9xUC5czaS/dF8YNgLDffHQCIGtDWjgIzKbXkTC
mj4KJYMbnVTgZCOK+faWXLDFedgL5Gks+vwlV8MkXVzHfbIAZ9hDL27iwADP+Pq3vHQMvU0OwQa4
SL6xPfU/yZOjdx7qiY53pPL0bprJMY6mNLsrIezSKluMJMvgsDO0fb5K5qCIhc+nfURtUI8YzWQU
EM61GdOFNghPQEbLWHirV866ZBrqYWmma/bR81uUYM3Ejnrbz6N0pS7qHLViwVJdY9+93IFgeSik
OYrMgriDnj8aKGEjg9rrHr0eoY/J60TsyaJHoca4Fp3/ZkjPs0PWIpQZDOxgw3hnu10blKf5ZuEc
BfIKSWj6abCpJ3feFJolzYOwqYPiqSsm1HoQpAXWLK2kf+dg9efBTS/py5u6kIfUVroF96Jt2p0P
VRtVzL4a1nDV0Tbh4m+vEc9enh30bAi/5LQAO/zzCKlZviYA7dtHx0yZl8qluVO2XG9U4TpoDzna
tSHByw23CejQnf8LaNdfkNCzsQGb39rHZYMADtjM3mJ07l/Z1heqY4/BrEvLlIIRoOFZIMzVioYK
se44+CnA8RQDvjBwRzN2F9SXcrMQtzOq9DvHl96xTAv1J8i68sqvuPSsdFBpfoCohA21/fs/Rxi1
jSoJ0BM5WtLXD3Pr/EQ+6FqWdWmRjUi1qad5hKOzaDTpehuMlIjHqfT8qHb8NR7sVcSvR6NL+4Rk
isua7JOp99kqCZAfZBkN95jiEhCBtHH2RMgmkuTfe2rJa+PiS4fX12En0VTk+J6PPYQxGD029c5x
xT6Dhm3RHpXU/HtgD+XN64924QUylKZHS18PBNx5CLRbd5zThiSBydKIEuImyjJA9zLeHNCZeFCT
0HujlUHy83w3oMzdimVK3KNkBnPX20BCcq34+PrDvIy0/HHoA8wBaUo5526W1VKillQN7tFqem9X
VyNDiUR33w1Q7uMBB9Djsnb2lVzuZc+EDUHBxaiF8waJ4/mTeY0WoC3dBkfgFivUn0kfP69dS5tk
nlCTMfnne031i4jR0wy+lYtpdg+vP/elj7gRZJgp8egMzJ7/BNdPsi7o1+CIvrf9iF5qcO+MV++x
C7tyCyrkxCTHTFy3t//Pgc7zrg6MMaARpexHXzOte72d050+LPWV83bheWyuEZ+n4U6BnPF8JcYw
Ti/tKjkiQGdFEDONOK087cqHu7wKr21jiHGDnW3Jxqw34SuRHHPq0QcJRyxkwiSvpMaXVgHWByJT
pxlrnBcUZWavlBJsDzeok/fWEsiwL/P6StnystoE5Q241CMJB19yDqtvtWJq1eL6x2Jd3L1EQ/1A
tC1ObpDTuJva+Z2LkhFi4uptvrRbscnKMCpNeFpQ385Z82r1VxqGBW2uxjfej1bTZUhw4RZ+JYBc
ONsEYBei1sakoex/vicyps3oQa3NCX3g+mSJxDbRVW5NdKcBB8eFKPpdm4zu/3Gin1GiX6WlbkMW
EHZAkZikwhJ6vq5TuFVip0l9gvduoqyhA8qEpnolDAeXHo9SECDI351yrsPi2sOioZOWn8p1WbVD
V2HTE239fSSzfKM5DFJZOsrplvmn03z7oz5b+RSOSq2nBq1PN1qmCrUsoSFDHTLcMq3I1dsmC8nJ
hgL5r1WgLp0v6zfNLoY0ytpGRwB6LNUcFYXrP4GRwIbNgFmSRLM/YoIxWMlg7AcUzjHX5Q4ROzUK
8/OarLMeJsKt0QAhHP5BmhxyKc1D7Ltk5mU6X0QU6qFl2m3FeZnWxS2lko75ik73Lte0NUWmbBM+
artyTL/0yEPd6Llu3dulGTxozqDRkdWkPt7oWlPUt8Oi6gwNYN0Bge+KadiB6ZYeDoBQDyJrbsdl
5819gn7/mmXfUmc0yrj2hxbDhiSdvy2Ilk08pj0ZkTer+jGZnHqI/cTT753GQR+8nHvrJitWgOiZ
2xOwB30KwrQy8i99hpR3lNOapiMuzXLacTO76t72Kue/3JOTfZcmqShDqK969s4u+8KKtEo2f4Th
f/DAlvmVBYuuCDRj4TJHivumdktM2wajCdxooFAL9r4+GYcm7QLmpCl4ztBJyvKPJaV2WpHdm2NQ
IzKBNZYlX16/PP4mYmfp+4blAvfgb4CO8+6dr1BoF7k7nqapqz6iRi3eN1gKPuZjr6MmK8bhFqM+
deNp2rR3scTaIwXjvreGztdCp0wRQW7y4NHQy2tu4xd/GiKo5Mzw7Ll3zkK0MdYDb7+aT710iodl
Hc2T3k6rFqF4X6NOl49J/6cDIbDc6gX/I+xlMdT3STkW7GWvrH7Utmv8SqRRdyECd70Wvf7yXkb3
jTSx3fsUdwA7tn//5060FHdYDYH0hKWGjm4YDf73jtMgfv/6Oi/vXtZBidYC3Qcj9rxJrY9NGqjc
Gk9Ih3oo72nGB6MxzT1dJPfz60v9xe4/3w8bWpEuG7Bvh4bBWbbb+KKvOY39yRNGYcWGm01PwZSW
qCzVZVPugiXost0kBgQBTJNRuOon553F3v1k+rVAiM0OehF1iCX8nquxdsO+GhMEC6mCq3jxl/YJ
GfNgxrrbF8c1zdHLArad3VtGY9hM5WUADdCQlR3NfLMiKqpi/qZGxNMjBm1pd/T7dQpQcJs658p7
fhmG/Q2Fx+x3m5/Cvnn+Pd11HnM0+ceTIiDEpiyqPw3qswe1LtVeQVeJvErNu9ff+KWPyz26AXa4
uV8QNC2zy7Bg8EYM2Cvz6DkyQ+4HabY8S98m87Xd1nSJIPlRGDL9ouR9/nx2lREtDTSU2dJd1K9m
cttM5vTmHhGrgKfyNxQqafjZqVih6EFsNzroLkYdq8ZoYkRLrtFqL7w2SMpcK1vmA+nlLOsdbQOl
QCPrTk1KUF6Ad0epkEZUZ+JamXlxKQi0PI7pe+yQ56+t9NISAfWqO2m1i01HoevhrMNLbCvtml/2
hVYqlewmEEI6RYftfKyMZEWLTTmJDuRBK5xLTJecOUWSVZvEx7lxhg/MNPp38DWzPASQslkNgTnf
pU11zXPyZWnDlNTcWiPAKqlGz94w1602YGveAa3U2qOD7cx7DV6qoH9TwhFLl7bbN3JJb0rixU4f
B+3K3XTpB0BA33q5xLwXzU0T6cUpDYwWJxhD7avec+e4L8ylihNZjd81zePhjT7YV5yrvQDwfwXn
8DK+b82hbYxCAsiA6ewCQpd/XmtYYSe/sUt8H1Exx6Ja7l8PABdW2Yac6Lig0w015Wx75XOu9Z0J
cNsMRgPMhtPdVK4+vPlUbohepo8Mmwjs55iJwA8mc6H8PNX6iGsOXe9ID65G0AvPAk6NKQDgbcad
56NimBeFyBfXOuGIV28Y1HHHPaJdyZcvrkIkY5TKUJoS7vmBJGWn7S0K+yQ2jeA1M9THnMzu2rV7
aZlNkoYJDUffO2/dlkMwOHg2oMZQFf19N4n0bp1z701KaVtQDtje2w7n41tkEmcPUzdeMeI+eVpK
jXGTU1b3ozYbj69vsr931/N7nWU2GDJPcwFMW7ZBSyWY2adGr/JxhySr9sF0RBBn3qBHmtsHD8ss
x9hXct71CJH+sjUVoBPcZvUuLUq5H0dp7Ky8magnxgWnsdzbdSiU7kgv0TifVL0rbVvsVZc0O/pw
CjJ7q8JmwwMZeoug/iDTWIJ/vpKGvYzPDLup4C2GdjZopLOGweRZZOleYZ6YJSxwV3FtQfe+Rxv+
qsnvhaVQVUEKidY6yK5zYsJYZ4jcugaMJxX434IcIfuGMP7JTDMtfv2LvUxGeBQ603TvaQa+IASu
ADX7mdqH3SeqHSmvcd/AV3sq2lmEbuW7v1fZrleixKXnAwxBUU+4g3uxheR/MtqkVN5SY19FF3Ap
b9apde4cKGzIqk+GfqVr8Rfw/GxLMvwEq7YRfP5qAp3tfKsxNVl2rjpJ0bi/eKJ1vR2LxOx5p1Wl
41XSWm5YV20w7BJXEUsKX/N2WbvaWYwb9noCHGZ9MwfDzU99gJBH0K14kPUBvf3Q4pY96YUN2wY4
SfIHo+7WiEkA21OAaZYeNk7dtzull1SATWXCCssXyrpwNEcziDIWH2KJkHAWVarvgkhzJsvcT51a
Pr7+pV/EGUocWkMgBdhZNBvO9u+g0y3H7WY+WV6SPQAJ2Xy+r3bkX3xaeAnQjyHUunBMX2Qxiabn
fQUPAS1k29gj65XetZAW9sizXuXibYnk2Zelc0dPFFwNcfq8hSc8HSVvzc5OdqUjA6KbfWyURnbI
WtvMInds1IPeqek2l7m105yxQmy/qaMa5YQrV/hLjg1XONBxRrubqtiL2bTIsC80UT0+tbjzfaC8
N43QA/p7kp5R5KHQ/LQ61FXv/Ox8Y/7k1wi2IA48QThH7MZ+0Br0ut4asPhNf9ETZK8MSM7rjEGM
YGp9r0AFf0l35TCZ+3Ku8l1Bk+MKpu/C3gIKxHeArcX04m/n6Z8DnU3LiFO1z1LTisI7VuvoWFvZ
lVh1YRXgDBDpedNbPbz9+z+rwG/zyMicApmEEr3zEf+53pPr7vVz8jI5pkWG3BQXGbhLnWr4+TIA
W6ha2yXHA8bJs505WXgi9QNmPOiqkw+jPL7+9XdPvwZqdfKoSH3t51IszSO8gcV+a+LGzwEPx4QV
iLvlOudPLRXXuqYVpwWZ412jBnmYh/bahOHSu90+3IYnIhW2z4o2Xcpew8KiOCVrO+2osdVti3XP
lWC8vbqzE0vJYTHc9wETECWev1raU4k9m0l7AlSfxQH1PPbJdX+LQksVVU5txq9/ywvRCLIyQG8g
deT4541jTLz0bnUR1tDx5blNkJ7YdfNavbfxlHtrtgjFbiuwmSZsRPbzLo1atdFXqw6lz/Rq1NaD
+liiWnEliF/anJBiN8SnjVkKQe/5GzTVTAmExN6JiBFA+ept+Skt3AXwyRKkv8ygLnGX6EaYDWYf
vB86GlLhGMwNJkyqMK6Z9r5IH+jqsTGZ/wIL4VY7u8nrenDx/ZnlaQCBs5ug5Pm4GtTDoTUCmYUj
awJ8sOxrFeyldblhNrUE8LXw0Z6/Bt8fAEUHWnnSe7wifLw3Y02NetTgCUvj2Vjbd4ZGLXJlP/09
BmcbGF4/kWGTD9tmcs/XTdaib80R06rU7PQipDIGlV0mhvHIrsaaLff74QEH1V77nGIU+BO1iAYD
KWG7PzXZVuUOA9jqZFTuCuGnA2YYWYUov5ml1J4cZg+fi3FtDokpZi8aGDoDY0Cz0kPpKjO+gu7P
vmMXgzYEA74y1mq9kDcoMMIeGvBdkrvanPMFE9JKrTFJVvGzlz49NQjD1R3cSgSpjF4/Tq3mfMLF
LsFeCefEFLPoxb8Ha5Tc6o0ypiv30IXQQmnr0VHkhNAROntnpZFieoR/F1oFThJ5dFh3tWdf24nb
X3n+ZZAI4f4B2s300D7fEeU0M6Q3q/yE39D4M4MY9AnISPbY19Ju98OslyLU2mL9VUjbDSFntp9f
jzVbo+L8B7A1oEEBKqLAOntMZAlwm9H8HJWXlCvfxMxJYPKtql9MygZ8ZEVwFP2wpOHqateiz8vz
QNghsTOgQoHFO+eYI7EP52kt803bogxnkd/YZm/sV1iZoZggM0lU6N78Xdn/rEWfEDEYcLDPz0Jp
tNy+DvdkUQzug5XX0J2kSK4Jcb+E/lAAIWPFRB9BDeLrtr/+ufZrLCIaDLC7Uztkwc7Pu6BCxHAa
fzW0ata4nd1R7h1NxzbIR+9Zhnq/WDLK18lPD1q9JCQ/CAmm4YQg6U9fBGLcc1lUI/xYF3WBiUvi
+2SDkroSLV7ePgj/wbkGMwJSALWO5z88CShtzYahR8aW2CcB/seZ9ZG8yLySIlxciDTB55AxuDzv
UloD9n1a0NHchYs/hpWOgy66lskJmyv/rY0EMhE+BIIJ7DWw+mdXuNM0tsAhfTiJyddPqhT6rZFh
fBG+fpq2P/P8NEH/J68HBEA/mUT2+btTXZYEVh/Ik8i1Eao6NLkQw7h810iAllmuWdcw+hde4jb9
Ad8CEQO03tmV0uXl2HSzI09FjsLJFDg4OC+zuVsdfb7ycC8jIg/3z1JnyZZaJ6dZaujkutN28Wo3
WriMbxeeBHP47yrm81e4iKHCgdfDeIhCFJtsf4w9vM2vRIGLH4qY56KlwP47b4ugqaMPCSZcJ0P1
1r4tDDvG3NGKoLn+6eur2soXXx39eKSVwR5CfXn+UKBpSfZsljN1q731NNntIE36V07uy1jOq/tn
lbMPhLkh/kMMSU7e6Ol73EXcfd20adzSY/hQ4C8SAy3pb2ETvRnKQTq1YRzAhzs0N62zfZ/lUL7k
FNQnL+iRZzdKNzYX8fX1w3Vhq/O5NllYqmfSqLPHE7IrLBpMPN4U6NFSdvlNjz1mXOtmvnt9qQvf
C6ki0jTUJJFD8s82oXQ6bW4AbJyUmfY/SjL+k/JpQrx9FY8vTmubPQEv4fmuwIKxT7qUVZZq5BYC
xrElWbX39PZliEac3E2kD0Db82U8CRNQJCmoSt03QuV4ONdmTXn7+ioXvg6AblrbKGrDwD0XcpOO
8BvfZj5YdqP4bEzBupPBsjwiKf32ihopI7LojYtOb+i8brdaR8Ofj2qiTnzzMA5+t0sQ/Lhyml4m
J1xLfH36A3TToXg9f20N6ZCAXd+cVF05X0Z/bPayH4p4NWXNnFXJO0+OwxVmwoWNR4VJWmLDpgK0
drbxsFlr9CVwm9OUjvY7V5pL5Mk6v1LQXlyFTfe/Iw80cZ4/mqi0fCjNpTlpltnsBXZ8oa+r8f/x
Arex6rbFHUig2475JwPCUJpoOpMB+b3MPhRqZcQtxiXKS2+473m3h82775r41hYFzq7gjby8NVy2
EeH5jH7BpLB21wA0FBvo6Joqb8NENmlsjM50n7ppemuAab8zJr09pMyD7jzV9k95m1xDQFy4Y8gC
SO8dLpotljx/fm9J0Ofrk+bUY6f36NW2OLT5mH2To93twV3417KPC/08viVoFdZE9oz+8fMVYb1t
qe9cn/QSa1FtcHamt2TxMrvNrtBw8A7ReNPuxegHO1lYc2ipJj/o/myO0Yyt/OsR4W+m+M+noBGF
koZPysWvYrR+3gNyjVYz5y51Ti0CuiGWiMnmwAnyqdfs9F27lkOEL3HwmKez/egqS8b4lE6RyPz5
CeCZG4o10N6WCP79TdzBDKu3fUmf7Pkrwl9Y8fkn52ToFDpFBvmrN0dt//qjnwXDv6ugsoZgMBg5
UDpnqzTSzN3OM9xTSZNxU2/w9yU6iXEyWMaVuPuX8Hn2lhmOEgyBhDIROUfOy1w3hhVL+hP8dnGv
xgp74pUUuItEa2dP2dBTMaPT6P+YrB4AeGvjyYTqztSm0Tyu+Mv4g8giTZuxW+882f6sK70SGFza
GNPbmvAelslEk7RKhkDE9HH6o+Z05e/F1PSntDOcMloGAYC9WCrs2MHiLt6+92rJlIKrT0VtYwa3
vjcj+qYscy6gxPnJGkIMliqykaPAIH3Ed3VX9RYezgxg6m9y9TucKJJ5PapyrVRcFMh3OpPoPpj2
2Lu7YbAYoGUARK5ViOckARrQxHz6fDZviRd7LhEjpZ/bi0STzK7mGhSlLIO7rjQxnaWKULvJq9Jb
t1naaF44XZsqVL1fy+Aa3GhLmp59WH4GWCNm0gy5tlnQ861KtzNFNjUwTlVnAjdr7AxHCmXUDXbx
dFJQCJeY9DJBwDQ9dOze+AHH33ojyvPvywDjQHuQOx3AwdlWRqZA1BkQiJNYlP1QWKJ9GFFvuDKK
2P7K+bNSagK/oQ0Bl/EsRwGlMQy5pjOBn/1m75kwQWe9zg+vH8vzAPn3Yfie7Dr+A8OWsyupAkY6
4aVmYvC+zNkhyJXhHCZl9T/BlXRffL83Pi18lg7z0058h/GIl+q4qOwLgbN6pDRu8/D138Sw5fzZ
CZOM5TdpD8YxDKCff2eBMqEP2nQ99dPUf9P4CL/gLuePCvBDQK8r6ZEeDpJ5h7fkLMOy9lOJEaZT
VYekwjI61N00S3eJ8JqVlltvTXtscHHjxmMdJGqZ0nWMzGLS6lBvV505n2Zjeuna7UqMsLzZOxhd
qfJYd2bwqIu3fl5HiWTtZA7ljVfM6oM7CqCFXYFydeTA+LhvpN4WNGt1+O0Fu3TEt3VWRaREkIld
p/LkPTArvFM6q+/vRSfWb243p8Z+svMM7E7fokMGnUmD+r+uYx4vY9qiYFu32uOy8mfDorQZfSkL
y83EoWOz67oUZE3fG/7POlAIRMlEmh86HtveWQh51CHgiiTHkyFoVNxtA7iYL5l/wbLB+Q8rXyKU
XrsVusxzg+G8C/DqP99vxw2x5w0ahbrf30kdlB9IFpeOV+ME45NW0TsNqTyGvQRz0UQBHoLWLhu7
sserWMpHS3lCxdLoeMHtYHdjZBEOuxBWwFTHNVo8Y+RnA50sR8dKIygD431vzsl3o65/q940PwmR
MWfFJlm81y2FlfKit3v8xWZw9/jgPNq5V71vi256Sph3f2ndwbcOiJsat+AOOnaHm2Q3nduPf7Du
seq966yDHQZBKVbAtUN3n6Yj3g1VbqFNXfo+lZOtFb1x9Oe8RubIMfNDJQW9RqXaZT4Ix5x++ovd
ddHcru0XfVqDG+H13S9sZmcz7KC1g20dqu674y8NuzEZq8eym4bbxLT6XwKb5iFyg9IHruis+s9q
NbQ7bNpLM6rnbrkbGCV+HYy8PTAiJbbRga+deEOPi0jobf2DiTrtBS1rvRNtZTUcQALrDzi8I3Qo
nWD4qtdt/qNNl/U+H5v1u0JA4OOCmQm+87kNuhkL8iR0FlGhwymzaZdlbnXb2IXx1GY9fvQajJtP
PudgDYdeH0q2g+mczGVRfqTUVN7J1K0fgwGr2khIPEzD1nYafHfntblXRa7nYT/a3mMJ0WncaVqW
aOTQdWrfDKUjPgdGpZ5aqSff0WnzH6WCYrOfAq9Y49w3tS/DMOLLWzVdrSITz9Uaz2Vhqg8LI56P
0nG9NKqTrGiilUcqDn5vjfNdKgAuxlWtxjtZdPaXtTaB+s44IZLJgF/5PbspqJQG3lV/kxadIR9L
WxrDnTJr8we2AtOTA0Yti42lRVHAM1I9DQ0pRPcwDbb+iMLzsIFctOC/nimaEzG1843InOYOj4dM
rSJavDqo3hf4ReI07auyCvHVXNq7RdjDg8glv2+cJFFqLgaPiFLV+LWXeoXqOQIEZBkqk244OA3c
Eu7VLoIkpHa6kwcroojl2iJDtXaf0MmhLdgVzuPiau5PBIULnbve8p6KKa1/Fa3NPsjmEdsMo2xG
ptaKNutxqLPsVzElKv2Y9o3xpM++nWEnCrMqLAw0H45GP7sk30Mr7xAoakkxuxyzwWXwCxExaRyy
SKHf8sMEv7yEhD7zO7jGNf2QOYYsdslUD0G4aHYPdiuT5bvZAFv4sCkJ6wdD9skYdX3vZWGTpwUO
xX2QhEI6s9gVde7/5ppXLbtyWm76kdIy0t1qTSIM88w/xqTGee9NowaQCNJU/XNOHESKnUR9LQwt
z+Ixd9o6DHgwKhozab4P8M2BqsIAjCHnB7+LvmAMIq1M1lHSzEqFyeD0Thi0Al7DgFq3DL2lD9xY
ayoxhc1ccw9YmYYykIWQwI3ttUMXsinZj3LUrRvL6ZoBJHvl/yfWfo5M+B5dpPRUO5Z+Nf0Hgdf7
1Otq/QwyRfPfL2agfdX1ssj382wOYg9WBfdqLW+DNazMblxhtbYE+nQuki/rChw6VKMkMg9JAZ55
gZn7KaHJ8C1vh/WuTFfulF7lXBACKUBqx3lImid3WWR50wplVHdVBholNvNifj92M6SQsdby/2C7
JJ8zsOknO3V6+C8pKvkhCGPjq5nJ4Nh0GtcQ7ufZR1xftHSXAeKhGdjqFlD1YbZjdPeQb46mtmqy
E3bXjbrRYCl3d5xv7GkmQ8zOu6IflyCEyJvjwYTORhBio+J/XcvJn6PaXlvy5TXxb6rMTz8MldV1
9ysK/vXOLYCzwP9v0okvKl0RDVrqmmEDfYcTnHaVHwMoqNjZBVnewR/zzdMh43raaX3VZ+99Q4CF
SYNqzHcDz2TyIZtijvwlXz+mDqQJkvneziOR6yYy6NmwvCuFJQGNA6HN403mJw9lbuR/RpNENsy1
KoNN1q4GGbs/uAFnM2m+rF7RtYdFJVq1B2/KTS87XB8ijEnWmyBhsvu+gtxVhrWfG9ajnVRaS7ZR
ttlt0LT6jaQxvW99V4iY/zdBwHVgYn/oZ6/VAR/106/aaPO7dBiTInRSOCzRSDI8UKCm7NepUEUf
GbWDhh0Gfo6KtM42v3T23AZ0/pr1zgZwW3EZBat7QOK0fi/7qas/ip5mFILCJvL4RtJpIpz4TH2Y
rNhGx8wDinsRKAxTvMnSnpZpyr61Is3v4QRbbqQjFYM7gxRuGU3C7h4r2+r0mHmLCPiVxqoB1psM
H06MOd0g8W23EZNt6w+c1cHejR6mDYe5Xho/TD27vumdmlfckKG8q4yx+hLQPcfHobJXzlvquXdB
Yef85YaCOO78VvywNNf+Y3saAx8imqZ/nPhUM+8j05adRSZGsrVixxU1S5GkYUJgCsJ62t5indSB
FUHkmX5XmZz+JI7d9WGzTehDYILYuueuP8eZ3vUfZox1ilAGa/mtsbV03sks96B418G83Eic9z4v
FIlzpMbEEd8St6/Unbcw1w3noOS0oZnT0DyhCgxTv7Cf1iRL0JVQni5CZLCbbmcHOCTGTLHEB1UE
xY8F9A+cCDG9qwFafi9SOFzIinZdOKxZ/jFZnQb/9kxZjE6SeazDZGqc/4RdgLNInEEzQ60cjHdj
NqZdqPWIq8X9kG0GAMUy3tIW6SbUzbLa2q9iUz5sSVn60K6mog0H3Uid2MU27HPZB8Vwu1TV8pPc
qMh3E85+xypPDYrjDZiBx9CQ36O0MA7h3JRWEcLTVQZkpnr5vSJckIUaQ906zsalJFFj2DCEVe+m
j7hCClyP81Q7jO5s+Tsaic7JqXquVBSo5iaa82G+LfUOCxHdLXD3GFvR7SZsjKoI0lFXx3qSqPdF
GizFjr+mPisIpe2HIJckdvWAAlSkco3tbA8SgVm/nhOSt3JK0U3VnBowup98FXZgZsgaIbIXJllq
f+jHYHqXzk3Wh7D16MZwpfZ2KGqjYBY/yfw3xHzZxXlnGkcxgluKk9JKOC7LQMKgaQ06kfCGp2/A
VwabOl6vHkx74u8zRmlQ1KkKDlqV4dT0aEkGmhEGG0oLQYZ0KJ2ks5I3TekLfNqCzP/mWpnjhWim
Lyg9qCX7brha3YMHaANsQGz8kEK7Q5c+8qxJ9idH2tNDMS8U4gVXCY2VtAsey3Zdu31J2dftkPOr
flUz4+7YUllQ36J81H1ZjLxu4lJgMfRjGdbaPli94BJNW79sok6gQBYGsy9VWGku5lIoUjCArmYK
85Ar1zEJv331W1rV+AFZpCXZlaIRTw75T3OQ5aTNj4NRBN+rIUh/U44XXw1HcuKWeUHrPk29TyJX
yU+3m4JDHsAc2gnh4ycjZz7I3TwVC75VAn3ouG9dewlLkRHnADwlejQX/Qq9qOIlx6s1KWeXwtUC
i0Cbr901SEKk8VQubnM/mvQwI+rB6Y525yYUObrLJxs/rOY2QTNcvVvVNN1PytuQPq3FEXa56R4c
v/dUOC+akQI16ETy2/YLnjzX1/l9qhXtQFWHLl5o5QiSYFzgiE9EcCbWnAaccCajtIbQnQ3315gY
8kDWn6g4XRbts6csP3+HSAtGC2Xbj/dmogiDGv2qj6boveDQgywXN41dm5/wgrPfW13g9L89IF1m
XGg9+nNVnlWfsFZndwkogtZOiSRPSJGS5rdW1fQ0VVdDiKpBJPOTAO66GDJ7TneL8IFbx0OHSvJD
6Un3Kwz+ZYoasuEkpPzxvywlrz1M6WJ+9uree3LyNNfDoPKXLyL1VyMSBWMFFczFyKZYyfm1Nukk
Uh16+x0ojf6u8fUhi9fF0L97fdX+bFTxP5ydV2/byBqGfxEB9nJLSrIluSVxYic3RJJN2Hsb8tef
Z3wVUYIFH2CRvdhFRsNpX3lLi0CyPlsPVmtDNfX0WRK1iefCoHHs8pdL6vAA1IcgEQrPiKNq2YTR
7QJ547brdbcLKn3p/wrpfYZ9TBGme6WnrLM1MK5QNxaiHD3U0bI3rpRrV91DWRsBAAadEIyiRGTI
cvY/5XoFP4NwaGvjuPD/Hcp6rGXhfKYcMxVLJraemTcW0VrvJWycZL6mpHdWM6V9SFUX0Uhq2BoA
5NPxKcAgpFcBXLbttg5SZIaDIlL7/6alzj8oIyHnSg0I2OAbsBh5jNOxoq4oMYur1KPaWsZn9BIs
dFYs+5YzdU2kctUFkEMhec6swPri3XgGHpRVmRyM87GvjadWF+UdtYtkC4ZT+zF45ZXy9sXRoEPK
Nr1FhXBVMzRBYHd1ZGnHsNYfcyGtqGYKpDW1l5u2nl/er11p58OhDQQqUqX8TNtv7f/TN73diD4R
R+x09WxjDUWk7EQzZjuY02q6UfooogmtdDnBhGMPbaBw577EuWm8aoSxkz+Edq7et24cAcZrlulV
s/Fp8uMyCq+RBs43GBgQucek5S+Y0dW3KdxZYEo2Liw6PPmZpC0QoaD2PCr6xxpsLDpy6dT3KeeB
LaDRsNpfrmLEshN1RNtP2wpFVBvLHYyn9z//qkP5NgoOEDa7mCkBhzsdJQ6dtJqVdj7asE8Pc+Ma
j6NZVb6l6O0zNkzapu+maxLL55Va1NkxcIGeALgJtMHpoNAJtK6o6/nYzaoWhNo4BB5lj837U7s0
CqA4iqIWbTx4WaejuGHpLpSa5+PouBUhpGfeFvHy/f1BLmwIbgHUfuStBwBjNZVBiraZSTcfeQzU
I1oN8XaEQPGCzcSw+z+GQoMELhuEKXphp/NpZrVLC7KsI4Kh8a1VLdOza+OyMxi0Ba9UlC9NS8oL
sQfp9iNwdjrWMjROgrzQcuzJODd4AVLiqpdyy1DplWm9beTTuj3UAfpb7AV6rtBAT8dq3cQxinjQ
jtMY7tQhvRNt9b136/soVzZtmG1FqFBksceNssS7wdHv7L54GkkUrVH/VBvJ02ylnyjW0m/q0GJy
2umL2npXFvr8oHAaVeDxrDNIy7WHlhitFFpmMh+pT3hP6tLlzxFo02/gSM3vsaraz7U7km+8v+YX
R6WpgR0E0kg89qffRlvKGPt0ZzrmaNshuL6o3bcB+Z0fVlsWP1KnLm+XOQWJ+/6w50cHtCpQdTq9
TBhIzumwuGjFVjeNA3cyLsRaX8P4KtprDZvzm5/OFA+jhN1LBLlsavwTLUzuhPZ02EOFBzi9bcgA
ySnIlZ4pOJmfpzD8oGjWW0uVVioAFpiafNDVk61nIZFHhNeLlhTdTd5TjPTaRrtypZ59PNmLgdkL
/h4QBtTe02l1pohBSns0U/Mi3mnF2ASE59kV9NmlUdDLAu+LLQvCwatR8NApq0yOMsXY58Ra3fpF
mw7/zyimCx6Adw9Ep9yf/yyRG7m9U1eWeew00WzzvFaxd7Gr/Qe3G4Uw2Nh4GAC7APuzmotFlJ4Z
i+YcE6DbGzvLimDMvfzKXNYMArn8QIVBFoHeVEETrF5Us3CFR0vIOY6lpX822gLXzHrxCL3N6sZy
EYuPFygZ5WTqWy9P3JumDcObOQV7/v58z081aGkKq6CWYaFjjn36VVvi/9IpEdwjbJ9xSRMIycIX
CB9qNaVFx92CAowYr9xgZzuGk/bvqKvdr7qpQ72vwGgRybrnUm+evS5qfr0/tUsPBw1eXkLpW3kG
PqLjHvbUEfDidOfpVrea4ibslPDHLJbh7/tDXZyP1IzzsOM5t/2au8QoKetqR13RRnJ1ywrCcFyu
hGHnlxRfDfEIKb8I92G9VnBLsnJ2MBJuR7XYLr0V7VPab0kgvXtGv9FnHC/+j4kRT1ga+AGa5qt9
OhVp23fIjh41G9f6ph+/6U4Xbv6PQWSeROT3RmA53YNZWFRNhMXlscG0IaAWrvixk5VXRrm4Hdh3
6IwyF77i6ShzWeX0wDTtqDQq5RO6ShtSjmhrJ1Z1JY64tFC8kGwILKaJxVZDZbhJ68bCoRoVJ/+i
hsZ8yCBCPjJJN/ajxMHX9P1PKI/pOnAB4iH77UyR5OV0cnrFaesmrH3dTLPRwmunG6riHql1m4eD
b01J/q3Ul1IPSo3U+MroFy4R0NoEuJ6BmD/BwenoGELGSQil96hFafcjQuvb3OliiHYqsJkkaNtC
zYPatJsr477FmatpYw7BZcrR02HmrbZn3WpYb2jdeMRTNX9O2hgVxaQOk2QrNKNRb8qha74XyNYI
MvA4g3ziDdUn0yrR0VJmyXhO7QhGZuyVxS0SkxaIDcOsEWWyvPkVzR1E3EZX6+NNZ5rdlxwQ8o80
0e1fiGXQQ53LuUr9Nh2j8L6pYiTKIpe28sYc1BwJp2aev+lKkx+GlPLWZoHHPAdGEZq/1GiypnvQ
MDU67djrzb4xqu0LpXsl2eTqOH2HPEFhgr6Abm7aaKYcukQxKoNhBho5UNu5vysqMQsg5U78HX0r
SoKWG6OVXY4GaohmQwk5py4hNvQyo++Olvf5LsT2CIXQLjW+xmM10NlgurY/ThOinYbZ/ehGM751
C8mXQiKvPOi1CJ3NAvjhPmfjKMfZHfTsvhkV77dQQuO+RijICbpQGb8iVtLau2Qhe4LFaNUHEiG8
4Gb0kJP7eqjNV69JqAHqQ6a9GHpR9Hud5mwYTKVWfyoyt0h9FROdX1lnOMWNVpkUL10VRxq/rrXp
KzGM+xlHnD69d+ey1mijFNPjNGe1th0UpA62ICMMw+9pDV/zIblwwfOMWFQi4PHiF7VKDJI+pz1u
QJZP2RK7pJva52nu2ALvH+NLB4lv6Uk7Ce6PNdDOjRSE7YZiPtZipCwL/+MGobD8qajG9l4tHUAs
iO5feVYulT3Yzw4kQhB+YO5Xx9fINbrq8SiOOfTs/Tx5+a5O2+a3Men1thu6LIBSpW7d1pjv6XK7
O3Qwo1vPKK1PZVdMiKrVKEW4qlYjbr5UG9Melf/e/zBvyqurk87tQvgPxYoO8FoXy1GjOjezRhyB
49XfVWXWH+Y5in4pet8Gy5j8Tg2hBCHNriNbL9qKyRwevCL09gMOVLT3XJveqloGUVTpN+//uAvX
PewiKo3EUITba1WXLnEI5xIKF4CGtMdsqvXPkapLOQy1f40Nr3798HgSwoZNE6EwmjWrW28SQBWV
Wid6qnMsZ/XSM8DrTOEdyImxAnAYRVeg/RfeToqoxFIIhklRkdWI3ChWR5FEO5ph/1+WuSV4xbzZ
FE6Zfrjip7MR4UVIAp+kzJ8+JapedCyzZh71QXNhiGWhb1ZCHIql6n0HdNSV8c5RvaRfFPxkVZNK
BvDE0wGtIaKYQdvoaOnAW2o0f37WtUrFX6HaRxavaLtai0yH9l/q3GFKmB9UNCt+xY1oX0BJVnSk
lKuqCjKZXm13ALDQGFE8ptK/5kxPKlAha3RMIgidjx332dbGDeyvl3biuze4xmdl1JpdF03uHuOz
Hm+GzgImVBnl3p2M9qEJlzT7eATF6oMllaahQFJWn6oamxaLvtg6ZiNZQlvSPnG0RPhAB67x/y9s
OKn0jAQXJECc7uV9/E+yx8yNgTfOPDah8Vu1cvt28KwXsxPdlXzvwtlFaVSWN5kaFYbVnDwRuWmG
Bu1xSRb9Na3n8l7Xs20CnHq75Fp45ehemNcbC0OWbGVqvppXjVa7McKbPLqCem1c0HVFKmehg61+
UHlCllOZEChM7kyV0GwVhEahWUArLqfjMIO1KDph0asc422nhdfqZvJXn+5Wg0CXLAHxJFOSPU5X
Kxnkd4uweUHk0zq2tKE2STO0V67Z829noAnL/qM0x3qtFayjUZu5hMR4dEBd3VS98G6hlXQ7TxTV
lfz00lAsEMVuHE/Od3qfAPxhvP5YLMjAmhmSnRY2NkEIHvQKVPh8A0q0O2OB330z8z79dqICYtmW
2XJc4k77bJnC2yFJktykJv61y1IDbn//9bgwtzf5JMnhoAKxVguYKzgsaeXOR3yV49anqqLeFEYx
f69jUBTvj3VhY2CwTG2drFj+I6+5f44xelOakiBVe6yLKXrW0nE+jEntXjnDFxDuckaMAi2DCuWa
eSYqa6BpbMw0pSYdbEaTflIH2GdeXGqBoG9EMqRaO2mle4h0uGKdGn7QvFQWYiWgnEyZ/hsm46uL
ZERL0s4VsRxHKqj72XHUzVwgZR0DdP/4VyXW9PDDA1APyHx1sg0v0pwJJOsx7CvlczmOXwhq2is3
1Zuh2OpQQ3eRSmLEvDCPVi+xNyURYb49H6NurG5mtU6+5AAuDp3rZk9WC9BvEegJOK5QQEiH1kZU
tR5IztytoGM9+jFan4caNC6auob3qtfZdDsZavsprOn+z2mOaIv0vc4rPbrCO7vwqqPLAQWROAmZ
ZVixpxuvqJMFLeBsghcj6PjjX48eNkDj9D+I5/DSIRyB4KjSUJ0exxbc2g0cMu2v1kaRu6dSEHbH
ekqBm+juZI9f3j8VF468ZVO8J6IiKEZu7vTHjTbuIeliztBnbdSt7KS5MUaAUomDzGIaOvqV6O1C
8CybNFIMkM3JkKsBUSWGzWjktGv6qkb1yrYBrqXwb24hYQxFMAwuPlpLm3nN00wPJIK5NFU3RphN
1V0Xh9ovBXzKH/r2gDBnMXmvvTORSH78s/AWQ6HnNkQhdXVZAMAyKfR7M8q/iefrY5T4mpif5yFr
t3qsXdMzv7AKsgTp4mRE7QIRtNNVwKtItWPwUkd9MRuk7hHjbqIwuTe8VP2slfoUvD+9C/cuvEv0
E1BRl2Jo8r//cxdGUzsAqkrnoyZEEeiOmDdllFSg6Mdr1j0XhpIsRRiX1AoJlVZTc1LFFF08m0ec
FWvCGKcBZt2Oe6WcrjHPL9zwAAG42uFBwZNdsyInNdTrNtTNo9tkP7sFjQX6tZ7+6/1vd3GUN640
lXPkrVYbGMqXHcYmQbpW68OtQSJ837et8fz+KOefjb/ale1niZw1347RPysEkaBIAc8aR1yEMkAu
EZQtiXA2wty9knOfTwi3IRAqUGTepAxXE1Lr3hrwUNOPZZXAfaB1i6J521xhj8oy+ukVTg9THn2p
gCG5e6dbzp7V0RyEqx2LtH5x4/geAu4DXjcdlSXUwfLZqf1ev0ZsvzA3wgpKS7z3smm3ep6sclFE
jsLzsczDatOKbt5Mo61u3l8s+dtXc7PR3CZ1k7w23sHTuZlguJJSo9EdCjMlE60PiW1MSHPpOfUA
bZu67keL4fTPuD2Bo/AocnWvYTZTStigZ5m3rxNvuqdmiJ02goRX7on1oslRPLJfoCigLVi404lF
ANtTTcc7shDZAkrTTtufOjzGx1LXOyqTymI/Vnpa7k1Am5S8+msUzLPHk1/A9kcZHAaXfKNWvwAP
b7MslTzcO5WdDiC6DGis0VyYeyTcwct2kbhxYVvd98NUPmsYd2YU4DT7GwjhCbrJ4Dy2sISuLDhB
8WrJ334X8Z3UgbXJ11cRSWUrCZqVWrgP60H5YsES6/2RRnnop9oyGIGDBEt7cAoT9aYc0z3YIF2G
3bo7DA1Es1KDEZp3Ea6SAIbNeNP3ZoJIlhjqjHe+t/ogUvTC3pQIn/zMvNj7oqST8G4WtHwPWm7R
PR1Aldd+GlNXhtHkKfexxMwEFiDNxocTosLoGOyfuaXZOQLniWsHCAoP4S0RhbqHzmJ6OzVyUh0K
K3CH29BwlHvRRSGgXIcACgzuXH3Fh8DT/SFdQqDDagw1ZkTSaqMKRYuBRKZLHmSh62w0I+2qjaF4
Fmw2da61fZFa+W3SGPHnthm0T7VZDw96bsMoEmbmBl1VZ39qjXoHNd+lTf0kRzBoG9ZKbm5yD6kQ
Kh6tBS0jGTwagXWSfanNEEDk0vSV5xd6wu0I32aQFcJ+OjhoGGc4kGhI8kMdcdRnu0iT8c5dEsQ4
9c6cvsZJY2VBUZv67CdRnXxXumRIfCfXtZ+u1ZX3RgQ/BmKAjjXb6BatRoO/sQU8+3n5Y0W5cV/G
WY3eDG4qfxvoBiDNK2u8b/RFy4PKrstjlytlBjgX+5WgT3uMvXApcwOvnNNXAJf118Wawx91OMQQ
/iIl3+nQNMJdXpORBGFnlDEeEZFr+JkLXa42I21A9Jre4QY16Pm7sxjWf7hNzVyX4SjMwM4nMM2J
o4udN5bh6EPLgGFAKT7/lMdAJrPe8J66DDP1rbB05Velht7ow44xoI+Mcf616+GG+8bQz10gqkjr
fBcgXbbRoEw9tn2d/ifoX76a3gDDzwin1tpUQsXju/eUIdz1i4n6ojv0zRhog7r8QDcH5U1Q4e0v
DUIlYr51Ir4WwMcQSJP9k00onOXHjKZd6nt5lxdEWATPuK151LmaeNSnHdmmkYPsUKInosWFBpmG
g+W2rYo8DgYjq+4HN6uehSksGJLhvECtCJVkDJS47H5Gg4Ay2GVj/tTM7QLXs9Xi/6xq0KwtmHIj
DIx2av/LkVzRNs5kGn9Ap1fiRtOU8hjjnlduE69r/2RFEf3tokx6COA4XPlaqmgvqRlWP6zaK76U
vM5x0JW5/iCKcnqFX9Y/9yOtAziPaSZJfiCXuBmytCbEtwR0uZYzwckRResn1TR96U1Xv0sBZrS+
NXewYOvZUZatw0qMgVtEqbHTukZZfENUwDUVuAXfzCTJ/06ZKYYtgHD1ofGKuQw616xeo7ApG5/y
itvu8aJ2f7mN4z6YZh5+oYcEVYeiiQFbVIih2xhGk8F2rsWUYn3dZBEFc8Bhd5gtYlsRgV9+UNVJ
KBu19vRHHF645pK4db47oTKP20LRsseh1cJlW43GmOGBFddiw2rCyFe80r4P6TB8X0bj9wTuvOaT
lf6SWVICj331E6COSINZL6PO7/AIeErUIvpKgj4CTFcrXfHxRqiinQLovryzmih5gqcQwVMYwqLx
gThT82zQcH1tc1X/M45e2m7bsIq+zIlkCPVGMUQwouboBUoDGc1cxRq8MVNRTH8YPLZLobnpoxIr
KCEmdh99terEqiGlJsivVnkbvURm3D1pGZtmUyYeFoqFN+SvQ5h4+54LuN+OBZear9mQNStbONBX
lKSu/NzKm6/vxxnroFA+OiA1LLYMARQn4vQ5LkKoIkJNUeXDPAcUueP58QjxS03TaxnJOnBaD7UK
1+hpFEUGEGlvV8u8yWVfWjPya5alZ9gTOQyiGpKdTa5FH+F0RlGdaUWCic7ezunJ+ipAl3uRzcng
syRSPo5aSRJUM5mzn5stu3furA4EvdZDsAT7WhdXQp4LE3eAsOpILhH8gFY4/UXcPWrlepG3T+Cj
7t3Z1T7lValcyS/f0tx/Q0YmTrOE7rh0ggTjJ5f6n/iecoZWK07v7L2lp0sbopKf7PI5we3GbDN1
U5at+bntS2D2VmEjGM3rZjwaKqgY8rUs+lUBWwkD1bSwvsV010DuoYFbTXsdbP9ey01xJYBf56hy
qSi2oxNNS4Sau/xw//ziOEYlUqqR7O3Wmm8mJR5+9ElR/m6oFz+0cZb+fX+zr4NqOZ5Up+bfkFBp
9pyONxXmAONaQ94Cquuvwum7G5gR1b0Fk8fw575FMXIC6HxlmhfWnwMGLENWtVCJ0E+H9fRpQbiz
9/ZWyvVjKKn4EbMhP5hEMilpzkpk/VbVegsv//mY8E+NGHMbd680hbnRptnZzD3ksPc/4flc6FoR
uyMxQVrCpXE6l4SqFzdsbe2XKpkCzMySIKn18MqJOd8Y1C5ALL5VMGgmrM5wC2W1wHkcyru73M1e
bn/r7LjaxYY+7Estdm7fn9T5vmAgEFvMB+u5M4SfGCbdiEIY9hrshUes7MO7vDXD54zK4QYla9N3
yGOvlVTPPyWjomvgSekS9uXqvKbaPFEpNLSDs2j9oYGuuhsQLfjwgtH1Y0uQsMrcYt1qEk1VdaqS
awelDpFKSEteKS3LryT8588Io4BVkYU/FMrfpDz+2XxpbrrI0AgWDKrGMfb0JSDKAwveg/B7f7HO
yuE8Ulxw/ImGoga2cJW/oV4QWm6b6YccrveDoSrJESKw+TWrHXLjJIoOkWfB1yL4vtWjsdmMKOZe
6atemC89VZAMqJOAClrDdjNEQVtZAT0MJcSb1JvD/7qkiILJUoorleoL+SqNcHYl2bLsNqzVDzM1
Rct1ntWDlam8VtjRzg+4LZv+5ISAb/oxvFXqJN3pmlMcMpTD74StlwHyKOWj12TVg2NU7p/3F+HC
AaUZ5ml8A9gFZ7lqiUUJUkOtetCbQezVJgej4rTexgtrytE6tNb3x7vwvWFnUvQjSuGis1ZPqI1k
4aBAAEfdtkCB3ytMv5+XdEtIca1Oe+EdpTQgIeDUyiz29OqVKIcpUzRcWA61pda/vKZBdC3UvRtd
sNOA6CbBPKfFlv7+fG+j4XMf4taOWkU3PUd4TWzaxSKpnqL0uRo6EzERzyCznK6pqV8IdKhLktBQ
sqFnSGX59Cru01jJ4ZL0B7JOeK7C3I51/kUZtL8KWiMuRi9WK75WMXxJpdfuFUwGrxzFCzcYwYZB
b5Tul5TnPf0FZQzUrI+t6VDniAI4DmxBEYLKe3/tL+y1t4olkrCURs8wvEAlRboYjTgsZjg8mcZS
fyJG1oJWVMkumxdx5S67NCtZH8JWzJRB22r9AWdFYOUMcajSTHnWYS3C0s0+Km0m7y+eTwDStEMo
Qskd/8+NuWhpXVvCpMZgL8O+t5px19bd8OX9b3dhLsiz0k4mBQb9tF6hAfUhXXiLOFheaW3gZTpB
BW/54/uAUWSHHJS8LB+ezkU18H5MQ1aoqOwhsLO+3nVa9VF8BtLe1OvoBzryYAKJPB2lQkUyxblo
ODQo82zQ71FvnMQsg4HKyZXr5vyzAU+RHCPZXeOP1cYu8iqVkhP6IRyi8jDDXPWLwYqvbLTzSw0Q
EOhOmhlUy8017AjlmSnJnME41ASN9wBeohthNsNNg13XzUf3AUNhLU7tlR4AFNnTb4f5a+chbWIc
9DG2N6NelQHi4dfILOcnlVF0nXK8hDGgqHc6imGK0B1nRslbzRYID4nkMXG0MsAIrvGHtkru35/W
mUQYe4Kjimw3GoGy3bjaeabezF04s1AOtbjHZuryo9sPzROmjeIeaRgFV40seWwQKf8zFjMlQ7QC
fqjTkB2tKU8/v/9zzghW8ufw7NMCA4h9XsJNZy7Dee70Q1fG1lNJa+8uVtsetwRZH3Nq1962TSM2
PAd4vWm9QwGmsfYYANWBWeppvMkNA3Eptdemh1pp69dojPWHpDSyL4YhHB/F3m7Tqvk1Oq8M209z
R344+DBLtsT5nKuw3lEyTwjEHg+ZFUWboTfa77x77hMETftGTy076BQJclaqa9i7S3sGYAJ9eKhe
RN+rndmZ1lT1KJseSEkd1yfuSw9prrc+kh7mfd6M1af3F+nygNJdnMYoHePVlqndBfRy4uqHKZrU
fa4oiq/q4fCSUUTbGWjOfX1/vEt3Cb0i8goiJQwKVhNsZhzvB2PUDzPai49j6Gk700uunYQLdwlX
FZEoSRkP8rqO05olekt2YRzSmPeq6Nt4B5eMqvLkffhJkfcVuAP5L8Aeq/DbxhajQOdXPyBilB9y
hRp6kY7XgIsXvpqkgjAMTGxYBqsNadVF3YcqwhZWYxe7OKnSg4dU1e37a3NhL5DuAxygm8wtcobs
96o4LGmnHcjxzCNloxzRktq+LZGvQ3qt6a+goS6s0sl4qydsasolsnry2qro+20amXOgKQghDANW
G+9P7dIHlDQabDGoOqH1fHoXo5Ge4ncXawdqjSKIXX0MQJVf84S4NCECZRUhSNiy2FKdjiKonxJX
FtpBFEUCIHkcCdD68aZM64/2Xblb8USBCU4pjUBjHZanaHvMCeSXw9T37UZF+cRPK6TK3v9sbziF
1U3IGZIscFkRoGZzOqMWknzmdqp6UPHZtjcqcvY/ya67LuDKb3Z2j9d30KKN8r1o6swimbYVpLuw
ENUD6tzqA2k21Film6LZ17V8Rp0SaLkI0PBz90OUN82mT9zit7kUym/Jr0GvJKwl1nQy+ItwJ1U2
pDY0BjDpXoaPRzYydCKUgpxHBre6jaZ6iOFYW+4hMwd3088jhB1cya+McuFccWLktpPpCcXY049o
mrWxqJnhHRRlRhaSlhTXu9cEc20hzFiH6ZU44MI2hGxIKs6NQFdjDRmzK8WsQRE7B8GlslM7ZbyZ
7FgNps42rlwZl4aSwDGCd9CnhNSnU0to9U+WmbiHuMWLYKKz4Zs0/HahVfx9fyteGIl1MqUEAg8H
1Y7TkQCfi3HqPeOAkBcclAE5X95k5W7R3GH/8aHQ/JYdccqU5FiroaJ0rj3agAd1KvsfZad6fgjD
5kdaJc6VrXFpVlLJAzy6FENYo/sbW1daK86dQ4t6xzbuynQvStovszA+aK5KdQIEMrEFkS9BKdnj
6aywQlrqxm7UA8TBPhg6lActIIxXbowLE5ISFY6Md2nbr0U8+m6yF1PF8igD4nUwNSXb5klt3kT1
0m8/vEy4ptPYkDUQF0zm6YS8HHYVdGj10OdFduvRY9yOXuHtzHD+/v5I8iE6vQVdUjlpgMEVwala
RfK9XuhK5XQVtYVy3AE/yPaTrkbbSlHpA3NJC3S9qIm8P+r5p4SBAaIGxBXwGgggp/PLpGdESqvx
UJp2tQ1Vs/lWgt19cdA6uzLU+fMonUvIvZglzdB1ku9NekeHsC4OPZkrAW9NX7RDqff9CZ2NQgCD
tIPUg+Z1ZBOeTsjSF6sbZns51OEywCvK+6PVtdeKY+ejEPJR3kV8gzm569Mrsqak09mEh9CBMQdF
t0RGbTavbD55B5xsCSmHA3aM4BLPAyZ1OhdDTzG9TVvv0FRw0RJvbhPfTW1rA2k337aIhOa+oZbF
vZ0Y9pVM+ew9YWwQeCTLwMnIUlYxeyglD62qCA9zguBbEXmtb2vti65bz6LXPr+/aGe78G0gGCAO
YhlMdLVos+iaYTaEe3CQoXpUUSZ7Qqc93SHB2F55ty6sHBJ3BBkIf1Db1fXTb4ptLC6ikKAOITBq
v02UPjDhVl1ZuUsTIhCkKk8fXoqMnI6CcjRXcWh5hywLxb7lpr9Dk7PdTFY5Xglw31721S6BJmEC
C5ILdtZKmZbUnkbk6w/aHIvbJkJJdJi1/K7X7egvUu32LWIQOYINun2HtpnUifW8z06MmaCrZ8Vj
2HvWvrQyxP2kuQYs0yb6E6KQHYN1KNvdh5eariOVHllVpi+42lfAh0ocnx3noLjKfGtpTX0w+D2v
bjst/8dQtEYsdrAtG3SrJ1Z0LXJ/bcMiQAXfRMXk3ILfwTfRja/RErDSPDur0j9L1iGoYBvuel/h
SRIDlzDDQ69OTvWUIdWEDKUqAQi9maW/cNC1jD1vJ5zUqW5bB82/Sv8tsnZ6scWYG35tz2V6k4Zh
XAY9joeevyiJ9TlMu4JuMWTgyVfADr3ECMzdwcw2SoLJOQwPWqxk4MrDOOw3iHZbS2D1PNHI0sbO
VwGp6pMtcPSStLfqkQttRhpcNMUXvXepn5dVnPgCGP2DEkcaQCa1toFN6UVLnIqkyF/AePVrWLdJ
u6H0YwH0EpH+oMVj+WguSn9nFl72vR80LfM1dAoQXC4bK9ooSTR+sydyfxQR++mFFlL9yVac8kft
tmbBdRY5f5OoaNLtRGtHf649rSo3sFPVKsjTub+ls9b9KT2398A1ewomYYBbcmKX2ewPshXyOFVW
52xyhAAiv8A9ow66ph4Y0BxL1Yc5EEe3AmwM4jIYMvx1EkOBQJCnAoBslVAfm6E++NU0uuPOVuf2
1rSzTkdYuTOMIEmE8mnRQe37uqlYG7CtybQzmsF6MdR8eI7pVIEVjYwXAy22BJRT2xc7O020ZhO1
FhrPbqr3M+RnT70vAL+AwCi9Xvc9vBI63+urxd1EqYVQqV1G2WdEY8Nuaw6cRGT0jA7Bc7XDQHpo
8IkJsKMJlzunMbLvdr+ABVSypXq2UzP5mhKV/ZlMRGxAjZX6fw4CYc0mVvAUhEhrOzvHaPqHCidB
iVlsbPfQG3UDEHA0vGYblXbtbUHuGuonxcqlVMIUq7+FrrDhPCtEqDwjODBumhI57cApTWiBVm5A
zTBirRyv3JwksWcnSXK/0H2BiMprsH4MAKiAzJ7RIG7dzLI3A924eTOErv2r8uysClyhKkdlyGHB
zJmthHuKno56Z0ZID6IYrhmjrxdjKba0yEgLnS5HA0LleUl3hpvoPxOBCzBM+zL+2WKx0t7osTt8
A1M5/MryyYDzO1dZvNWTNv/VjH2KqGHURU8ocaJEheZ85n4uKwTEuwUdaF6QRSsOI8jKl4ZUKzzm
Uaim5A5W86cwvQbQJjAf5SZRKyPdorypZttxckHCZG0BTb9Rsso9GGmWPjl4+40+ZTT7phi7Lt3k
YeT9Vqn0RP6wONVrY2vFACUTkeFNZjnNU6KVzY88ntFNMqBQ36hzMv7U7XkCApjqfAge3NzbLgYq
rf6c513mG6WqhDe2m/GxptRrxS2a/yac0wbNTV9zC/dutnCo8vXBAsCDciswr7gKUzQxM0LtgLiq
T/eo35bf6kFg1kwYgkbqEOeJ4ZdYJTuAXruhClCrR6SZyqfy1GqFHW1qd6rEpporN8YeOzF/j1TQ
IvTZBaR+ZqGUt5HgfvU7K289vwnTpronE8PmumgV0Jd26onsxkON4UlIE6hAaG4JmdVolK9CYPu4
8XrFfelZzx+4A8RxENnJ0rH4afsczQ43GGnCcKByODT3UdSOtHGjqMHfwFB/Zd44zQcvCaP+pnTL
epAso77cj5qyAAjNqMteSWzP34w32LeE5Niy27zKlvCZSxRBCnPUnNLFLcJYgIcm5CFX8qW3l+40
RKB66BF0y2gOvMCqCKZluB0quJIfjaE2fmpjHy23ZtgMUxBpVhxtrCxJzS+TrUev4dRFhu8i7IHm
6dIO3yorH18i7C+QGB+m5R4R3dYNkikSpl8iqTDfehpmwSy9Wz/3+Rx6SJtTTPSH0cY3A9lYf1AL
CatbhPiNytgQB1gqu98RMjVeU96GMdBjc/pCXTK9t6Ex/Kk053+cncly3LYWhp+IVZyHLXtSsyXL
kh3b8YaVOLkE53l8+vtBKze7SyxlkyzkKjRA4ODgnH8goe5RAviKORpWpBrV48nvUqUDGuXh2+dr
aTVWj5Fol25fdFHyc4kGu91b3FUD+2fy8k9RZcXjvqx71N7NwrWjnR3y2NlNTtRl+6RMh7/LPl/s
PcrQ+qdGr90vs6hbd6/O/fx1UlO4DBM7EaHjSYvynQlPDeH6MMX5wwDt2x1qUFbFPqdo4D31Tp3F
nFtPeykjJf4+Wrn2WYV9ZB/RTE4eVLOIH9MqqrwHD2V4x++62Ir9Qe0z41B4xYJnsFcym97Usl9q
i5EvUFjXai7xjKWNzzksRgx/+uiZe7L8u59LBRSnF+uaj0Q09rCzmdmGrxfxIny7bPpeQiPmz/aU
RZ+sqTM/8ZNabD0qD6qiao/1v10dIYjRj+iQfxN8iHlnd5X6/f2ET+6tq73HG0z2XIHNo5B6o7JV
GV2k9m4VBXnc6acxc3WpHwypx8nR98+87jXKEmdjx98MSl2eYXm9II6ILcPq5dTFaUMuUpaXtotM
UNlR+42ngPnQABonNKaUxPhP8eG3J6PiW+3irkZDbt36nbq2GlLPKnHPiYdjQeh9Req62rgh79yP
jCIrBOSZDqiw67cFLS4jLKy2hMkvlUyoUqnPU+z0R2COw2MPpnJjWrePGZocqCVS5gMH5Ky7wBZ6
4yp/KC6YUKA7b5OJZn5auZjfcsfMG6PdgixAClKB43Mgi0LdRc7/tzb9BLpfdby8uSxdpX81eM9n
B2JDj5Y3ugR/Eo0p3+sLL9K9u5AE+QnJanKwhlThFV7mKOy8v4PvzB/jWB4tVLUM1TJXPygr+qm2
VVFfkBibLwDu80tkLN5zm/bqxo1wdygpF0fBSd4I+vXcDXVC3YPjiFyk5VDcxr9jSVSAHh0GwP9h
VgAhPE+Wiy1rNVSTVyjv2Et9gTGLVZlV7ha1xNp6Bm3z/kh3rjkgPQQBOsZ0jY3V7bMYMN+zKa4u
tWUN59xeHCzLbOWjBVW2jWz3yQoame0aH4bG9uTASeVYJKhRN/QFfA2jpH0KIX5j6e5NSLab0ZEw
bEg1q4elpqtNOIRudZl7TQmm2HSfStX+8f6qvX3rq8DJI5PXvLyveRZSm7veC2qmIwOVtuKiLqn+
UsDxsXZI/SxfbIGBCVQaCqRc0VZyqdM2RFTbaMTX1Oi0il54MaoPk+cVaOeU5qAe8DaEq6TjWgUG
eayyoMa3Hjl+HNx4eTqNe4ZbXl6y0B5/1nBY8g3G8J2gZQEMlz0/4AM3ijYN0iOtPs7igntU98tQ
heE7S5a/GrAGznMMNPr91bvziVCYk7ZsSEfTWFrt7mnx2sUeLIEKR9L53dhrPyjben99fBS0dz0q
jlTIKDJcfyIXA0HJuoovRaKIwzxm+Nyp6Ma/P8qdyww1JRjMhH28/datHa3r1CEVHaNg6BMsGu8N
3U5NVO/noTrqwD2+0aXbUre7XUF6ExIhIMUxDISSrue2iMVdkipKLkgN98dkqJdHovUW2/c24FGN
QxhTovXRjFyXa2OLdoRW1nrgVV50aEPMh7rQHHlUOPbGMt5uQYI44i+cJvidt8IsSRShJ9YaQSsi
81fuzOqnziJbhPubY7Fuj9/e/2xvMIPrA4yoOTsQoQpkh5x1PzgpMapQ0JoODC7sB4rslEagt57V
ipNn5V551FutPtXYa3xSYnt+9awi3OeYoDxroclbLc3Lr0lfbsItZfZz/cNkmxVMOQEZBNn6Qgt5
vUt6YXKZoOx/W8LQ1ti8ZCp+ZphGtutHxOMO8ZLgcpnYvXlwnMEt/UlT+s8bayRPyOqnkFYALyOK
AmV2Vrssp5C/OHXByySLbWYswvkbTWn3f1Y35b/y3NS/w5EonrAbNAd4WyN+R46KmYbvqL3xd2uM
pLQeIP+HcHCWX1mChNs+9RLb2JVdZhLhVK1z0XlaBufX+7/99oCAklApLEr4EbKgq2sNr8GFStgS
BmmRsItUu96D+jY+fHkSxklgZY+GR+I6p0QcPycyF2HghjkCbnn4S43sDzrxUjYGGUlLDUwBQdpb
n0IXxkqMcYobuAIDv8oIn2ndxf4Se9+zoty4Cm4RZOA/aEcyDM8Bav6r6zPl56hJC11ozsuMgkDY
JLuyyfPnJOqT/6FXm/k0GMNDSd3k3EFs37e9pT7r3lxGfoZzTXr84JekwUeUY6EhtbPEq5sWPnQ4
eXNvnUU2QU40F+fSjEW4EX9u9gvzpWXJdSG5QoitXAfUXhGh7fXgx0M9U0+L0OE9DMqWEPC9UYBt
S+1KqXyxzp7HuoqWjtUMjNCdURcLo104av1Gd+htR1ydW/mqIz2RZTrCqbqazCQoD1p6EwUxWG29
m/4Qk7czx+ozFNeg88wTddPHMhlP2VT9MyCE70Q4gxvtJ9EvnxrL3C1Geu5664j617lBdexQpvgZ
Vs5GHnBzv8jf6YAoRhabduC69419vNz77CNye+9YLXF6MBUqrk2phy/v76Kb+4WhPIKYTn9D552w
igetBQ9u6cMoGASKjg4uUfADkhyUqRl/i0288jbmdpMXyAHJOridSaxA6l9vqDDUaSyF9G16VOOA
vJier87qESpx6mMWEuR1+FGZ/reu/m9Drj67XaIAOyJ7GsRx/qPJNf0wp1CRUjfauq1v9zFqlegz
UrgigQMbfj252esNtS4mVnPRlnMWhj+Htuo3OCW3b02U2sAHSrUWgiwX0PUofd2MqmvVaZCMhBy/
NgXNh1G4NdFG6/8NNS8bD/pE9rxzndBpoL4PxnnkDfJNzcDc7N/fQnd2K7rSEppMrYTLcLW8nUbS
HyVDElAaiqjRON4TBTo6PJ2d/fv+UHfWl6RVXlvgcySg93rmswmJJzOWJCiKHFkwyN+Hrk62Sgd3
R7FhrdD2JwFa3150xIxpypwksNp03pvjVOAw32kfZfsht4eCCk8xk9clxdTruYyVrYW5VSQB9TW8
bp0WhbVotDZu4jvnmzYr5EjuCK5jdV1TMmPMH1M3DaLY5HJUp0h5mM225llVNtV5lA7B73+jeyPK
pNgF6M/Aa4oXfT8oXmqaB4CtkLYdVIsIiawfOOge3GwyHN8f787XouJCa5ZbGfLauvPSIlrpxaUu
grKLk128oN42J6n58XUEMiGZERwT2ei5/lpV2db5HMuC4KjFR6XVz6mpi0NY1i9DQgvz/Tm9oQdX
N5Ul8RNg8W1CyZopIQZlsA2UfgNR6Zl4iJqxfsa4LvwWiWUIll5y9cHZaL+sRsloeDTt+A+e6eg6
eEVUip3iZYV+lKXj/FIsM7ofeJe22gMjtS/SDg1qemur8Y6Wb40B+1DXuzCtetp3liSPlbjQgO+e
u+nUq5OaXXozVq0d7dPJ3sOxqfcG3o32oZ01p/dFEuY/BxRGXy09y+aNG+POhpJvcHArNsr8PE6u
l75mXyejPSWBYnrJKRZG5Y+FTtwr5vA0ZFv82FveILTVN0AxpCldUryuxxNlXaot6tmBm5BTmZXX
fAewP/wKa2QsciPTD0ZTptjnhYqS+tTFo7/AQOUbCAmZT652AL8CECtpCunKmqXt5ZidWQ1RFaHM
WNABG6yf1WRnfxOatCPXTPazo+iOAyQ22Rtwk9sVl10XMCCg3pFDXgdA+tVxlzihFoxp7+wUpwV1
WoAA5SGKADfS3htH+LZ7ylelPEoqTy0IBMoqri+x6DDb9JYgLpXK3HWDnf+M67Aud1VkjJOvO2Nl
+a1SDto+NszKxIM41Y1j3/VeBOBWOLLDqtef9SoxwmOqYszq6Ant7lTQxHn/cN4GHH6sfEEBX6HY
Za/qJ3HaV7yI+bENkoqPvZs8tUU4bXz+u4OQJ1GkkeC69TtN17sOQRhlCeiCJXvbwBBe651pI6rd
Xt0S2itJbJwu7ojV0Qr1Esma2tKDNOnNPcao1QNSsMOzBOB81GJKkii4f2ipUNEg1V9lmrFWoi0y
92YwYmTkx5ad73UEgz4+IwIniuAItlMfXm/dvk9yqltVGzTeaB/SKM18qtMWujbJltnALeEWpi1F
QTh5cM3Aqq5WT8AANMFJoJqXi891m+AyXcS89KMJL4ohfGwdZHjM8pLY2TfE2LVdYuTxAblIbMDR
QvrwroRdKW8L3oSyPH4dtXilpNrc6w3cdNv93pB37qYo+TBJhSkTErgIaa6AR9OvR0Hge7ab1G6C
ZJ7UBztHYoqnVv4f5gJJwPN4BNkIja3CAd0c0RhKWAc5PE9/Smgzt227ZU9xJ9CjoU49HCwuoDrO
8vVkPF10Vq4UTdBFVnhGRb98wt3aPgkAJZ+UvI1P2tTbiY/cTnRceIs/KeO09d3uHEGHgiUQCu4x
UvrVJnKGZq7xO6gDHAasna2L/KwgTPmo6UOy0Wy483CwSM+h9/MEY9s6q5utNvRSd4VTB5E1I6NV
5Hv6Z+bOCJNPuLgqUMYTEJqKRkO/NjPo01MFEnrs/nh/q96ZMhoAxBvYprAmvXUAzdwe2Rq1CdoJ
MDfwn9jaud0YHrjoNtXqbu9RjoWUzJeMJ3L61WCL4Q6WCaA2UONw+AxAQsMnBpF4u6zzwBo642sV
1uC/vMa1P78/zzsxHPg6d7eUsLNvSIdh4SAvJOqet/VgYMFc5i95YVun90e5t5pStQFoL4efOH69
i0cuz7jM7D7wOq97qiZz2ZvuDJ3CMeut18Qb2/g6K7FIxEzuaXoicHhXO4jKSmZaQz6ATqz0fYbf
xKVPadOhXqs6T1Ja/EzV0kVoaQCNg0Ybsl2AwJU/IuQ4/i3SCYdjK+VMdZTOiqOJU9rHL4A3QCk2
XNyevEqvlwN6AIuVDkPQdBN9TzPNT4MN3BnTmez1/ZW/831hTQETAORMHrAuZZhlX076pPYBQoXF
oVrcyndAhB7eH+U2GXtr0iAobtBipeJzPaEeB6xFj4wmQEjzJcQSOCna0F8a45jlqHm9P9i9KVFO
Jc0mQhARV4OZldu7KKg0AQ5c5nOnhO6pEnnzX0ZBaB7wvrxP1uIwuMijX6hrTeAu8/y62CVmUWbf
bWSVdw4GsH1OvYPMIJUPGRl+a8nH5rJ0QA4YpfamXepM31HSS/aNM395f9FuB7KJZQY4EagWpFKr
gSC8YZuNxFcAMDk7J/MynBD2VY94e2+xYm43A1uatAYRY7jT6H5ez0mh7yWBwE0QTVFxRMNv8m0j
BSGmLdnB68UWOOTe1H4fb3Xfo5bWTAtaiAHGo803E7kDv6+T8Otg21vN1rfc4Tq22JJuRmld7nRa
T9dzS5ZZnfUpaeHGlGrzMwU99ck2sto7o/LmFSBr8a0GgdpyK6UiW/4poJ6aCNktYXpKecEKfLUT
rKN7U1EXig6h6EAjaWny6JSoGR86NOOkYJ/ZfLbAJ566sfDETnTm/C2ilCGtr3vvRUPFChRzbs0/
9LoQQQbJL/MX2x7/DONCjXHgrorvuALrk3QWEtqHDwfvPomNl30TByTQ9TLAKqjzcua8N64RnbKm
r/eKpmwdwdtr8U3bVAJj6NMTK69Hceo4x1uAAoPVRAroMhs7G3RynzpXfO7HHgf7oR/O0dLGG6fy
NsKQl0s3ARq0DLsmIBvxqKjRMII+FTFriXrXfhpMZ//+kbwzCq8ZHDqkahLcSPn3384+GBc6Q4qS
B32ehTt3qVAG7UAWvz/KndOhszIyH5YCsevKhIavWa5lehGA8yme4yXWD4mNhbbA0Xyj6HtvQiCL
dQjiVIVQnbieUC3abKHPmAeEBfdUZGLcC661jWW7Lc7DtKPuRNWTbs8NQ6ge9SgrRFUEuTYbX2aK
oJ+lKXjkh4OtnnpXzX5VoL6/vb+Md4Ia3GNMJqEx0otYy61hw9AaS6wUAa1ujNoHxCEXoNsD6arf
lt5WJ0/GyFWcIcjAAn0TNOSQXS9llOmVV5d2waM3yh55SeJ1DKD1s+Up2anPhhKuCYqgSgJtrutE
H6Q4v9OcKLNi46jfnThvHESwHR4ha+Ym2UPR8c4vaJPWaAqmZmy8poAoD30mSgcAs6JubCN5rNdz
l7cuDT2JbFrf78qAx4YVGimFFhY3Tos/s256aQoLhHT/Z4v4h6975nE0lo8XUCXehKMiO+eSLni9
6qGKm4i1iCywrUGcigXDM+STin2PqN4Bgdho42zeCXDSqlHmxRLKsLay5bVGawl3BRQ/tCLZNbSb
UA6c7Z8hVf1ypxWpQH0Yy5vXSZuzjR1957TKyhBdNcyL5GV9PdlpSkJokEYWGIi1fI8gADxqefZh
yTbeFRb1B57hvPt5Cl+PUijOIswmyQNl0ON905TVU2OO80bX9N5ciDsmNhuQhW7ALpVbZu4I1ydo
wfEfulAzHmNh1g8fjwHwJiDH8lYC+7Rascge3GlokzQA5uKcVHPKz1ojtGNCffbB61JvI9LdCd1s
DIl3pSSlo3xwvXad0S4CBy+Kym+SM/aQVX7ugKOew8j++vG5gQilmSslnBjteqyxDEl2oAIFda0A
Xa5ArRyjPCwmops1n9FyQ8T1/SHvfDTJS+Ryoj5JsrlaTo+CRrfAzg0A/Xl712i9vUAf9+Oj8CCh
UEOLWm7FVc1piAVME4AIgdkXyufBEFZgVtlf70/lzp30lr9Ti2cekB+vVy9yFnVMGp4kqtHmz8LQ
lHOvdvPTgt/2J71W40cV6Y/z+4Pe2R7sDdl0MNlglCmuB8X1mFtwKOsA1MfwwNOOCuJUNfsiNLdu
9ntDQewExsGGRJxg9XooWvq0UWqVQeo1NFTM4pddje0+jqstkPLdkZiWNPrg7ltHpYSWMJruURWg
TZ4fBnQDThl0s1OedFuEqLtDIVpJOk9zE/eD6/VDT9Qd3c6ouDvr8KeDUhUspLRMI3+oOnUjQt3b
ITBJMY5iFblfVoNpXqTDo+vKQB70vdJk0S52ms/dmCjASdX5qGrlh3nhCL5xvTA/RkZHWC7Abwlm
OaHsrKZzGZR6+pKhnbwT/exuBKk7+QE3GCBkaq7S32EVOKy5Qy8vNatAGZv83MQzfThXUR9x/sr+
TeNObLSk71REabJJlyOK2Qgju6sDDZ+bRJe+cGCPRQapllD9YsSD+gzFKcr2SjUr8UPawNQqiGL6
eXDjqfTT3tuCbNyJX2+QLqjIdL9uAEFw46wpHu0q6GtDe0T+3XlEd/7DhHgpRCpN/KRagoRfX39E
vUxmZcCjg1Peeg+10RcPdtOVh/djyb3t+fsocq6/bZW5rIzYq/QqcObInn1YOe3BVhMKY0VmnsUM
pXmE9rz1wrt3BEm0oPrD8JVh7HrYAfRFqAPmDCL5nkDqCTJSMYAyqMxJbPXE7u1Uh+KyNIyh2LpO
RVQEs9VYpfsQJxDvJ/gPPNHHyhc1HpI12fxG5nxnf3Ac6I+BjyJurp9DDbxJDAvLMSgmz2Ruc713
lXirDX9nVhRweZqwiuhPG6tbQDcapxFDNQRkR81DIkCWxnaeHZI2Rhl82UQ03vlkdFak4BjFebBw
q+NndWbRJVUzADIgOx+wEHhozTg/up1tHd/flDcLKK83jASl271E0662vusOSWfkinnOkPzLOOmG
dRQqvOqPpgircVabP6M93s6Nyz6v6/Ri5wAzwqQLN46YjPBXzxpGkbwinsb0y29EMgujwJWTzPGs
OkVuPVaprb509tRinKwV7eNgdgbg5ahp/pitNtnYi/cGl4raUuQHiYB1TRz+Yz4sQ2qe3Ugtflj9
hDdj3diZtu+TwfMehkTXHqZh8vqHvMn76svHvyQ7BsUrqafAc+D6nKsotQ9oKBln0QvkLtVZ8S0j
+i/fEUoHjSoeG7QaVluzdqGvE0aNM488sTPj1DogVmps7JabUMk5g7EkcYFwqAEPredihY5XOeHZ
qlRxmqPEeTbcCdJ33rz514jdkCX96/sLeHPq5KAQIqQ1HGypNdJCj3QjpDsQnj1LTF+UUsl3VLDE
GbL2Vq/mFl1POCZRobICgJ2EeTXBtjGyxpgK5zzYcFoxFxxOYKXSP7TCUtChjPJPYZOKJ1Tpy1NW
NcopEbZ9yry8OqaeqnwbBi3uT2Nstxsn6DYe8MPYQfw+KpeISV2vfNjPsTPEmAJUeJbjBJ9Un5fZ
3hK+vLPUIJokAEAiiqmaX48y6mbbu0PsnAVloD/FonWPPT2hf5e01zdymVtti7ebD40v9KwlkWG1
Y43BcSUXj7EEdtQ8L2GbYsE+druxwqTVH5VC73wVxMnPMlKbZwuv7GmHaFZo7eiw6A7/IomeMICp
hz2Gx+Ibw+TP8CgrmOCzF//CZKStd53uoC63KA1KbF6hT6jdlKHoX5bZ8Q5KRzFrjigjHSfLSBOf
nWyGu4LLw0KgQQ+/U+mJDF/ked/4GIRQC0ogOvgdaI+t5sFteseSSPwkuCaehoAWVstveWyc1LDP
i9Kj9uxQH/mj7+Yq8XvL6I6ul+YPXHLmkybG6e9F0+tlP+p6tH//wN3ba7wKADhLcgCJ1/XPSIwe
DnmOgZjAJEjqbCQQyEexMcotYp/ZyjozWlE64k03t2nd9lRITO/sjN58KBuUAihLGb1f5nWD+Upc
HEXWTl9D+PhAjirvGf3odKZQPIz/zkhVf//4tKUiEmrBMoyu645ZlqjamGH7qscA6IFf6odm/HjH
hlm7UpGYKxv5mDXGfcgyEXvWjH0nQOSdsdTo6tVut0t6byt9vrufuPTQjqEhTG93VdObrQXKT4FV
aJPBlPPzEnrXPM5W0A0qNl9tZO20YS4gC7me36cuyhFO77QP76/rnaAiJfTJPuFnUOlb/QqlUeyq
DgvaRE5t/sB1Ynh1Zg/pB3Bi8cY3vMkIJfdIyj0zIsYW67HmLMQwjE4gaVPToXfmagc0k83UF51h
7cwlG6aNK/He7KRbAoQspNwA3VwfFkMfo9ZDJDKoXNRwIqvuH7o0/IGF0YcVC5kbbD1ARIhagkZZ
jYSiRuRib6acx6krNR9pDAVm7WAomA8t2n/4aLLwTY+GBzvH83pa5EXOvGS6ckbdzXjuwmI8FMZg
vqRIuGxcbfdWUN41XPFQDvQ13MTMbaHUphcFEz6QF0cx49PIc/YQhl27EXPuDEUaSGilDsElv670
dRIQkedZFCSSYj4pSDbpqITum7KvP74vZKUUpwOwiFSo5E/57VVpjCNESm8RgTpr1cPsLuajKxbv
yQXMu5HgygN0nV3LQrNMjlDxJ6CuNkbsWpWe2FEc9APGzm4jnBOyK7XuV6oyfunUsvwLoKgYduHU
D38I4W0VW24zbH4A5COLzrcUJl89VnppprCEdhzMSxceHamNIUwEwxDl2s8Kw5Fr7Eht7I2dI+/D
9cTJqCUXkr2KWsD1GvNqiKCWQV/VWnfx9qbRefXD4nk5CjqZoX8tvWbpsQ1Z0j/fD2lvN/HNyIDS
EGKTqcva6VU0nROO5HrBZKf6fgTjfVi0HuG8cgj3WaL/yvrwhSiHttL8DL364LjKAaFFwE2aKI6L
FRcYVkbDMdJRLfYKL95Ir+7tCUqImlTJ4IO8XQ2/bT+eW6VpjAZhyWu0IIuE+VcxGtl3ux/UUzR4
te+ik3NBMyN8qWIEgN5foDtxGNwYPRxAPrJbsEokczaLodZleG5btdqxd7JX7OraR/Ru0u+llYtv
Hx7PoUnAKaAwhs7q6o7JXQyheByF51zFiaxAPPuA1Ez6nLhjcXp/KBn5Vp/+96HWgMAWQ9UUengI
NwNHLrea0d5CBe/jkYpReLbyEqHyvAbHeOVEmEoYxdG66GXKVXe/KEr5eZ4wjX1/QregMWqYWFdA
VeKbcU3LY/bbXilaJy46vQjPyaJUeHOC/fLJp70zvy/jmVV4/8YWBQ81buqHMneXE0buHVagvSPO
carrl7BKTT9B/embEzXey/u/7050AXaCeiIFF3lBrPaSKuyxUZUpPGd9cjRLcCBjWb440xioGALR
Dw2fy05s4Lvv3BQAobmVSIKR7V0nEj3LFNUGL91Z4N7ZG4X9GgMmeXSSxvwvQ1GaABhMss2XuF7+
loqSB+9GOdOT/MO2UhzMgEIeOz3citP3EkKilUSpIYlJeXx1qy+jOnQ45oVnRF+XQzzmy5NWAOks
nBz2ohl1z6pbdg+hqKejOybzQztCOHz/c947P1JEQVKeMOVYc0knL6qqGqWwc+2gAse9Fe4hy2+Z
IN8JQBDQoHBJEh7ohdWVpJYZ/IzU9c6ZMwMXohtcPbQ0AQ+lwRHao5hZbnzGuyOyqjhmvF0Lq8vI
Kqgu9Qohr8ra5K8kasxHbYjGP+ZFKKfQTZuv76/jvR0KPQ3MCbY94MpWM+y1oVfCrlf4lsZPPa5j
7LM7QWkkUf5DxENlHBSEzAYZ7HqD9uGQACyvobuCht7jD4Y1lFC22L/31g9VWPn8ReEKotj1KLCn
inkB730eQ7jY9JvTR9UZ0vOU1/GXxB62VKXvrR8QJ+5cbiiqZqv1Q9dySiogg2eUDccfUUqppywW
/WVE2mRjAe8NBWtaSkYB6WAdr6cW12XjKrajnGtzLh/tKi1+OPiL7DGR2Brq3uniCoToyXXI63I1
qxbhUtRA0wj9gNgOehG3gZUVWziku6OQW5DYwrbjIXs9ITyIKqNAiiIYMfKBLGGIv6DYpBs7XN47
q5sWjidDqCTtyK2s8lq1QJ4Qrwj7bBbO8tgqnndwEBFEXL80xxeEGPQdSU6+FTpuvhYPVS5d+Lty
7Bt2VVh3IjXzCY00QIj7qY6Mh0Sp3EMBnWJjY9yso3wTsy8IP9AoiMrX68gLJQlLoTQXN5ucJ8ND
Fq6uxnGj/3qTC0oHBFoWvIoBwILrux7FHtEjToeouYSZplFkQ9Wu2s1Cr2OcpPJsopNRGZ8qLVGz
I6lsokF0VZqtCvXN1+RXkItKZhYX0E3tuKM07+GkzK+wrbHfk9VPmFhpqfOczI2YTkbieGANYxuF
xfcj5Z35I/zFu4+vSpazphh4ZaVP4aK2F3B/aGHGiaojeOmM2sGddf2hddvwaKm5/T8zbRXn2Oau
uYFpu/3ONC89sKJcROTi66JPFfdN2JhlcdGKyvsFBNH8ksLo2Hiz3yZylNNk6YraLaITaLFcf+iY
jKWK6qm4GGXXfPbK0Dg06lh/B2dj+HYuEo/MbR7Imajh/zXbLk9CT8NIau6d7mj3JUjJVGkeIQfk
57jOnI1luCW48AMhtsg8nQiFXsf1DzTGTGtVKyovAjYq8g24yO+h4qdfKsGvSI3ZugyVqewHepmf
JsWxH2ddjCcgXB/O4h0uagl+kGpY5AfyNvot501dbOVdUZWXru2WZyvt3aBvYmvj5N357ozy5nb3
xhJc32lIqpdz10ExU5x637RK/tQIY4vRfW9ZyToseuSEfSk4cj2ZuEeJahRjeUktbX51RSJ28xAr
QVWO7tFYyuGUDW30bHkQZGvTHL/mUT8+DDydPxzPpPAST3GucKhh9irSdJWm5/NgpRcq+DaKyajO
/dSsqvv+/oG+s6xILIDsAIkGvOmWGMazCXWV7OJkHaV9u/YQydk0r729B8gf35CYoCLpIK+un4Sc
rXLjIrukBXa8PkxM7TmbZgv2dZFNP9+f0r3BkOhjV0oPRqLE9SfMUrWz5gVZnGLWnT9AtCpPZGPe
w1gtw8YpvLd6hAe6IeTG8NdXhzAExT9Wo1dePCS4jbmrd4rbbFlc3GRzUhuF9gEsElkiWcM7B7dI
ndLOq0tLYfiXGdnasZuK6X/JskR71WRLbqzfbZBH7In6F1xPDjQjXy/gHLkOzjEiu4QYkSmwPDxt
goJOlrJLZyMtfPRfUe8z48J5rELdw9M9W3ADysexRUJLiNbBWCnXLpGJFpq/zDQCYb0hAr5rxtT6
Z06GHrxEV3s/aortQd2M1sPQjF2817S6McGNhE7qm/UUBjRQatUX7Zg8925PfzQTJhXbuVyMv5Jy
gIeEz1dIVTBTa8Q/6DCilZF6jg8iPo72DVp3iZ8OVmLuo64vz/VYdzUY77iC+dct/bwvx3r6YreG
Hp2McWh/GlJo1RfAyhpf7Uc3xaNcqOMZGVZgrRlSkxWy283Y++6gVpo/1SKGFBaOdUQAzou/83EI
ob9hHH5wcr06pCbNs+PGN+ITXOVzDieW0jWsTmn5u5bPMxsk3kWMwmFFzEQtHh0Dx0lz2mr5Fr7y
znF6k8wBsg5DEgjR9W5QeGaIEVL6Re0T5+BVEFOsToVDam7xJd7eCTezosuCsjh59w0+sEZtbFxa
hrJ4eu9baLEPw5TZh7DpcawxKjeolSX65fZCe7W8sDnopWm+RqgV/KzcVtvl5aC3yEIk0QOClukz
ymL5rkhyx+8RGyPNXcQjtJY+WBDtPJhOavyD8oT5+f1vcyco0M+ndoslOI1mW/79t/swLGPXFKFX
XdzYDndRpKV7sK9brPl7nwVkP1+E1rrDNrgepckUDYKySpTTkVybjGzwy9pVj0pYbtHZb0u0Dsg0
RN1gsRKCIIJfj2XwbF2spmlRiCAB8N3ImdN92xXea7QsWntwy6orzy6BsPcrb3JPqifm0ed5qu71
uhTUu7IwdXad04evHvpHv1pUxquzvmjNobeSut+//wnuhEwETeHfSyUY7vPVFVCGuQP4smkuSelO
/6NhZ9i+PqAhSOhSl6eocDYTh7eouNq8xGaoDXBF6YisH3KIIjZFYWfqRYgMa4a6i0EYEQH15THK
hFHvKxu31lPKqpycQoR8tMi1QgRdDczb8rrjll+AMrOB22m0/AGUlwcVw4r/QRMuPedFPU++aYvw
k2InU3JSC3v+vuhYovnhRCmttjGUoKaA0oA/q3nxQnxbXqM071/RVu+hs7WQ5A0rrugnYKrGkoyO
MhC23faraeUzOKxJ/vRMH4cXe/CGfyojWrRdBo3piyUoLPr1Uo4/Mj1LfjpJKJbX0VaSlBAcpl8K
4Nk/5tEUnxDncb/Wrd79bUdmleyqdEyeCi1KlEPTh97fS1rZ8c4Yogh15GIa/m0ipx39HB2X1znN
AabYZvgFVnyLO4C1mH9HEJO4b1RNuahJHP4l1L7o/UHMADe1MMqR80/GIfenjJKUTwvY+qPy4irf
V000fDVEj4g+mIXM72PB4gDOBwfQxBB/fK1mqZA+b/B9WDSnRaE499zId2kp67u4aZbnLnf6f3n1
ObVfNEX37KhKFB5sqxz7UzqGoj32xeT2uybNWz5b2XqjP0Ds6/aOCLUTlwy6HPnkIC+ZJAYd47od
l13CDxrR8BlxGgjbYfxHyQe6OkTyvHmyojydnjEkKJtT2OMLsOvVJOMmCk132fHSVHUuuN4rTmIA
ZOnbWMKwq9C9zXdQC7Of7oh6sG+kmvMpS0e0bkBjMX9tslsU+xc3PiRWqv3krs7nfWEmdrfjSuvK
XV9XcbXT3CrVDvngJvV+MgYr30EgzB/bzLDLfYhfA2Lveqf8r0sGJtvGoWJDrCv1eCfCyfwFgTLP
fSXU1fBRLKPi7gb+1/tFa7d/Sz6M8Ks+0fv/M3dmu5Fj2Xp+lULds5rzYJzqC5IxSKE5JeVwQ0jK
TM7T5uZ45dfw6/lJ/DG7TjsVkjNcBzBgNFBAtqRgkNzD2v/6hw1coEL3ozSrbB+ASrl0pnxOt5iX
DdE2U7T42dKlLVeB0qwGvDzM6lUj4sOxTZHZbnbnNiVMzxweM2zCxqCn9GPAagOREmmN27cfNXOU
ncEEkXeYwBZfctfJvw7LaA0+VUZfbH698ryz+HM2BhnAPREJxHH/rl1pP6rWqweB0CtovSS7iOqT
q807iz9KBILmKTkB+o5t0bC7hOcxmMsBJKTecBJcwgITyrBxtP9CpbEq1eDVUsDTKz/a/mvDWOZu
KdWDyzp+WdYYQHl5N+9jD/f2Xz+7ta48WkEBNTiI0GzD2+PYUg4b0aSjnF0Oul625wWdgjBy1WET
VcXw7OQuUqbZap9+fdF3HiUcEnBLOl32yhV6vbc1NTD+wuJ2yFS1ua0USLA+gE79MZ7p3fz6Wu8U
1tAXqda4SVrnxyLKhdqjm9tKPcST0DbYA5IkMw7z8E2bYEaFJWqZiwKRyVk6O+O5Zkdde6JufO8R
0+DmaMReTo/5aGOM8G4Yyp5NypJOaBidunWT7iYz8+9WVeRbyGKnsKof/OSjtwpchCsFCAFb47Fp
g8O+KMtOnQ9k/kR4xLNLsqyTQOL4y1KKOYCvplwvmpWSO+Eu8eKnCLG+K7auzf7A8/ogWfa+m0VX
KSeextvJCh9ypQ5BT/yR9PH63Q8tgbBooJdDCUvtmUNYtCc/hpXh16/9bTWClme9eWbRSoY8wpJm
1yniOHb7Q0cifGCa9Nfruqyw9c7dsEnYuH59vXdui+tRPuMvtXY9j16ymqP/FQBzBzViW20TI9lg
x3OKiAyy/2a+cl940YGS4TbCiHr9+EjaSGY6xeLQ0B2fA10flXOweBK1NCUr6s1MIUMff/Sy7jLX
k/hcOhjcoC+PrD60RJSWAVThogk9S07T1po0/WBa05Btoac695VZ6g8dVqlOqBZNt/hWlkXQETqp
d2EMR1T4xmAnd4SOCCZPk9KcmnJtUsNYbaMmSD2zfrHjtlH9YezdfNPWSvIcRQNYXWe4zb3uzJEe
KGrjzdvWcRTNb2Q/NYFN2GcX5JPiThtJMPaXPo/VhPKp1Onmpjb0xakasHiXmiXunEIb7yrOuJwz
594wtpWYuoy7zI2rkvJiIhsIenaoE4n05MZp96XQky7f9AtBDf6QmS4JSaaXF6GkUzMHksqs8q3J
te9aEq7yQJYwOQ/xrADzRUXq5v7AN0tRdJJPep17i9A/8NCROyi5Lb9Oiacruy5J2pe5lOlT3Ii+
9m0RC4gKUympO6MWryF4F/hJO+vBHQl5PIZ5a9R1gEC9uh0b2D0BPZG+CHLCLNCV941ySDRzflBg
wTyPmjXuzWaOY58duP88USPq26QnHbCvpFJsvdTiFSRiwUFNGVW1x1Xbw5VRW6SnbhIGlLNLx0Hi
AxQr2nKY8nw9PEhcosMR1uJLVOhph4n0ko3grUW3V42+FyGczfprZYl08AtbchjpU7O4o5boxUYd
6vm+SW3jiVHV6iEOLooeIC3Oq8A2Fs7IGjbe/DcfPBx4lIEq8Ncz701/fQ2zAztBQrHih+bRZtmb
kyY1LxkPIkmnMAE3OeM0lbV+PMR1mBTRcjNGIiX78r+AwkLSg2OqoYPhxRw7dAmnGDXymMbDWLWa
D9M1DtRWnhIAvLOUYffA+WZdyt4CXkNeLl6uu/JQGVF6gUBB3BorCJKVcxHCdpYnSoJ3ljIgPKgU
VDmw5Y+Bw95W5sWkdj0s46jgWpFLbT8ozSkXwHcuA1BIejHH1xX5OjpMK3k8DI2RcRlycQ+LsTIy
TKymfz06fjjZvd4KAS4YFjqOuWCTxzzt1nUE3l5Jf8C/iCDHMpLaI/liZHThbugIH7HxdHCVXnxR
60pQaU86RQ8zoIx9xSnsz13hRJ9oj5u9byqtQCMwJ+ajVlLGB4uF55C/cAqrAlOtnRRR/ZK96JFI
ujOTmMUvld5m6YYsq6UIR6lwGu6imTNYqaiYpPbVnE1B1MHxBh/rRb8pnJFQJpm1+LYrQ3wdm6V7
Paq5fOmLJfpu9m2+ZSC2nY+wOJ23yUBwhR+nqVeEropXr6/3C5ElbHG9RzATcEBA2dyTS4UW7ZRC
921ps7J7oGL8UDBRyb3ejVoCyLoiUeUhaT3s591e6cjWSLOzLtH1DcYZ5ffKFO6HX7/Tt+UjV4Xc
TX2zUsOOzQsFicrtIAwmhJlH98nsdBdkyluX6CmnE9XKuze4ao/pptISOO69kciS294yyQNHazvb
6lRttyaZTUCNlgfG6dXrSe4UKPfeDaKqg2/Mc4UjcQRxZ7kx5lGkyEMDTDP5kdpEl4tuFA9KbOm7
Xz/M9yoKimOQP7TPnOnN43kYi4I+LrudazTWFExuZPoDQH/Q26USkIY1N75i9J2fqXG7ZftQb+Q8
5Zc9p4ZAz1RvG7VDu8/7VP0CnKWAvxTl9RhXxVPkFdCJY6+9agksvHXspLxgbmjnbWOWJ97UO8+M
8n61zMTcBh+BowLMsIfU7Rc5HEwC2Q6cxfM9x9CJfO842f/6kb0zKFYG7kospsAGD3w96lVBSOSo
98Oh0zUaspaalq7PGRhIRAWws/NICUtTw9z9718XjjHjAT4ugqJ1o/gJ5LRaAPPI47qaxros59rZ
WgIQxI268mDX6vBQK1V+Ynz8YIAfLaCe5/1rkYZjd4zrSZoQqVuYwyGuO/VZz6yFFU+p7SzQ6tG8
EDD/n1JTdndFsyxYVGa7Yc7dlxVqAd6pMRjzcxCFr8lodDuRTul8KeyhuSLnnQjqFuLvY5lEfbOZ
Irs9HxetvpapotwL2UVXUkvkY2nkxUtqO0L3NaE82inwCMd8ray3c4WsMvj1Y367MbEorq0z+Oqc
VI6dRF1nSgpzycdDrXgOkaxVQptZPxUl83ZXX6nc8J5WyjjMmqOXGdu9VI3SzQ9FOWxp8TeoGsbu
MZaWflbTfjhxU2/HLB5ltJhgdEMawrjh9dhhNjYWZPvs0EfJxP4ybTM1aiD8FoWfRdoD/IFTRJS3
ChmHOgLz/xWcRWx03DCJc/J4atspDg0u3UWAq3z1rZqWhUz1Sh36/dgPqUpGeEwHy8QA+hOKKqzm
9WpERUX4p9Jv6I/0fzupCmkQ3Hm037ThVy/m14/CzeERAp5LEukGMBxkWSvE+vcn6+urHDW1tYLc
QnVmWWUDd3d9qcwZ5684P+icFSC99cN29PryxGx95+TPLkUjHVoA75tl4vXNlctcNm2fyUM3GB/z
VhPkMvZQzG0zqQj4zcYzQzravnXT+aPaa3YwDKrcdWpvHQov927mguzhX8+ntyvz+pU4icOB+iEA
ef2VPO5ycpxEHnKoSdDrdQuvYbXfeIU4FZDw7qWgPEGS4eBPwtDrSyWGa2dVUctD2iCzrKmHALsb
iYJbqCcm1Dujm9uiNfyD1LtOq9fXqipD7+KKstzkvBkCvEYfKzqc5JdMNQYRGQa5kSc3NEN0+mhD
tlG6cXoQnZ3jaWu3J178e3eur4ZnfJMVH1h//tPe0MUKVimVxpk1WZQD4rPhhuQ3sZ0wqz6x075d
H+mMQ2eGK0qeCqXR60sJwaE/ngvmT2dIn9/qAqeeTo2atwsWsggosLQl1zLvGLfT3UyUkcZ+ngxq
sZOt2Iz2YPqL5BjdtcmwbbulO3GUfLsmv77m0ZxdjYiyvGWDxRpDPqOv6TGOLK/JPs0u8ynVTuzn
7xBfGD6oDIB02Ato/b9+kgORyl3jeP0BFQ6OKaTO1r6T6OW+6ZrkMaq6CdQjmZxdN9rVRT851QFb
chGosu9Pqe3eGUAQxcFJoXmtRgtHA8gRAjnKYvWHSRCArhTLBR671caek/nUbb8zgFZOuoV9JhAd
3k+vb1sKb6ilG8lDpLTOfY6cPg26TpDX7ghpA8/20/ihsyczC5R+Lh8Vxx0esSfBjjQ3AJSCqVHq
cjNz2iHXltbGqTCwt5gx74XlCpANyB9VwesvWJXOZPQL4KEdW9AtUlM9H7vUuW5GvMxLox04O2pi
p2meCKxBWz78esF87/msl2UFA0rEz/D15SkLKjKRmoEDuDWEcVQau7lB6Pvrq7z3wldpJXJOurWI
DY+ussAvG0pvONgLMQxN3owkAhea3yPZODGv3rkUjGhA+JUkiXTm6IWTpFBUEcf9g1Vgw2rE2Wdz
Fk5o0fE6sSq/8+i4EqcYXKPQyR0bM0ZOrI0mfcPDuBCuUI3NEEpSvE9c5e064YJccADlPxDWjhfb
ltAbIuPZZJNqaTZVqUQbMZkaXTqZnhuVIk68qrdrIXe0mnZgX4Ye4BhnkgD0WZNxClUgP227fk6g
m9ZNmE7zeG6MpX0nckU9IQh4+9JQIuF5ATGEpemNhSccuzZDnkXCqzJ9kA0Oba1efyKhIz1xoTez
jfWPi+Cjyd1hqn+0CtbNPM9FqVvEQYjhcyQbA98oqDy+XnTKfVq0Ub5tysK5yrBLuUg6pT3xeN/c
KbLeFUaAgQht4U2voFWAT1GNt4euzV1f5MYSCr0zgoxq+sTIeTM+uZS+kiQMiERc8+heI1XxUI3H
7UF6YxHEk6MFy0hy/d+c2rQo6YeSscF/sOM6uspIi3b0lCo9OKq0t8jl7hxy5jcyie9/faG3LBWu
xDsDO1j7r3gtv15EhpJopsjM4oOeQxUiszxxGnLEJqwP6mmuq4Cw7gLwfJnzeOuKNL8Vc23d57Fp
fvDi0bRX/kDmwDsrnZIEjj7+atXDvIova8dExY5Jxt89va/Dmh4ttBqmL7qs1185J3MyNWNXOZ/h
YDzhQ9UpRIPb6SEx5XhNtF5qB43aDidCT94OMuBp2LTMXy5Nl/r1ZW1vxJqkjtNDYVgVTkmiD5q0
InS8TooTZCh2CT7s5zP72upEJQWow7KLFuXotUxRPCWjuRiY/GbFU4rS4napJk7iemyRve0VWpHt
52WOzyMEU0MAvXYpP3XD0t5pndCVWwNfHfOmT+P0LE+VsvFVfbar0DJLa8QFR2kNgFJP8YIMo0+J
n6rqSD/K1e4blpfR9Whl8B/UErGhnynzDEOxxFQMckRHYK+iOrEbpHmZqeHSDI19Ib1aW5kagrMY
BspNfi6tOL+NheNUQT7UEfkrdmaIbYfdMn7F9TKEUzy21sGbu/nRo6jWQqW1o+/doM93ZgdLOdAk
R55OziTbeZE2YXtEiuGXqhkU9SwpsUBhQmSmCJw0tgp/0Pq0DxLdLqyAEOt6P0ZqRIBR3IbMG+O5
NLNy9fbIxQVZhbEexEXZRAGKIGvCc5GMsu2ANIsUmyWFtVJOg3tOZGj8TCPGs7axPTYph1qEa0HR
zVa0zxcFdkoKTnRVOSmtNmqOtgtba7Gvrahd5N4j23sJLBMOxcZO++yjWxM9soeGbavbWSsaYim7
XlZ3Zp813UbBl+dRUXsoiQL3ZW4pV3s1VA06YTxz0aVMtsR6jrwxYoKhtsIvoTAzzXe7um7Zl/Xk
pUBNQPYTWSp4eikL+aJRKcfPRVl2STh4HQk982QpH40yd7f60mmfWvxExu1coLNXhVIq2yItiw8E
1HXbObXcbT6XahKOONDe8KTNL1ra6edt3zpnujd6m6HXxK03jtUD52Rz63VZeVvJCWK94yA+ayq+
Hs4xj7OtD12A+R5DB1UNlv+z+Q3DIxYadZGfHazHvjQODGRBbFG+JeYZKLLWq/5zpdvJslVwDByB
xdPkY5nI7AXYfPJ8PWOBC6vGEQiv+6YIbOzVoUUlrjEFsy4SkyDVEoJ2i0FFHepV55bENxp25+ej
Lr61Kz6FRlh+b5jgfQhuVH9e3CT5SAO25o9ztEYbo46i1FcI4b7pPDFspm5pP9NR1Z9Msgo/88Di
nMb8Yn0wstStNrlej9Bhi9IoQ1hJmR0krWYehiWLvSCNdH2nzbFW420ipoqXNc6Rb3YeTW3iGmR2
24yo9vw2N1XpNy5yrbabm73tNGqxKckseCq9Zn3tdZ1PqBhE7/p2prS86xoGflC4bjWfRYjkYDn1
qnhS7Lb4KBZP1iHnPg4pswLauTPQXt5Q8hTCb2c4Q0Eroo6G7pKVU5Bp0/q8J9lnZxVUCz1wKzd+
SfNUk5uFJOU4oN4ZHjQWk5Kk2Gi4ihWz+mz1rai2yKLiD2m6VG4Qw1X0rhrIwVde3M4HvTS00U9g
aOnEVnmT7VceSdC+axEas7GS0jhwosQoo4vi/HKkMlpQOI90xQezhsXUmkP+mEw4UwYlnm75OYfZ
Ls18aNGYKlizYW4aJmEfSK3oz3K9szMEVJN+J1ys6QNZ6PKFJEarx9UswcYnFtRE245b8naeIttp
w7mpkKHWOMkHJmKv7hca1VednZasiTFWBn7dl/2NOUfzGJbclOd33dyZQTtHLnk0yThsG05IiW+1
mdtupszCqb1BeOLX5JRPG0caS+tLTqu4OEdurPsuPG17M7M64qMtO9f0JyvRBsheWcM06Fl9fdcT
UB8RYMf3Y5Plup/1EIKCZWKBDdSldOtNXBpQjZMMQ7UyyTUz8BTbeo7NzP3QsgtEl8OQDS8jQ+jW
XJQF92OLDmgQGZm4yptZq2h6pdOVKpyadyoN+0PeDLINsf7IwaltpZh3uoAzGzqzE/WXTYHdzKXM
ZjjlSqSx88KBb668Sqs+jVqz2GGWNs1nqeiw0IEDsEMQcAU7XxISgrgGwTf6iagrQjDMuQyMMmsk
3XxBsFpuRMlGsj6Hsb7ESdDrHpR4h9S7T4Orwd9VJqtHzbj2z+wSvfquLFL1zmZZPRhElFWhBCq9
gl5vlgQgALmc17Ou5qw3ZvvJjpb6LGW2014nwKPwlaSeyR0pcNoKoMkx33s9jq5NN9FVXwW12Kkz
ZUeQjLPGROtG47aual5LUjSJDImNLWwfdqG8a5vc6LfU2XrnM/usb2zfzQ0A7mLuNdYe4fNoxq8Q
rDKx7SPA0muz9xrTt71MxqFXRMxn4TpLHQq1677Terf5oTK5zZo2CyEg7ZdiZLuF8XTh9g69csuS
uRLCxa/dXZY55L4586R8d6KZ/1vP+N8WTERrw2oRfU/TtEiTmyTDQ3M7RmQJ7eZKW7I15ab/hiWe
mm3b3qutAO9Dae3Rj7EdxUOrOhtyByuxEdT2X4Sl5ndpb47fNaWjmbHAy5gDI1XgIzgSt4A2npqn
Xi/qF3QXGbnbFR4Cvmz1fFvqbHc8u9iwN5qVzNVGL+ssDTOt4bjntaZi+CoOXHB9m2m6NtU4nTdg
EZG2Nzhcc/gsWrEjuWNmiaRH0foD+IfpN3WDmba25NeKbfRFaBml89Itmfcpw2DrSz0urR1qNKGq
rUSVcN+mHpSpssEaI6GjixIS1/eNR6zFtjEGII1cieHHFtlMAG2/lJESkBxhyJDGbXmDOjPTgyWF
Wax37WwGPclUXTDCkUwCuzFw0SosYVjYHjXOJ0OvzCsYOll2K2DH5GFLFYi7p6ksU1habQQdwM4a
+MgYGlyhCGFrI/aJpbBptBamR0IjN1iiFg+CtGVdt0Z3qBB6tN6NionoJyk95cEqOqv1G6XTJjhB
pp75imY333t8kD6qnVsYkIDt8SK1NB7u1Enlqu1V/NULb1aetFxXrzWj1MbQmPo5CgwdooktlvyD
PuvYdnS9AQPYk82ihzQk4+/5ILT7pVfzZ0VNXW9jCKL8fOmK+rsNsmr4NQfCwhdOTvceQjNRCwl5
s99SKDqErw3pnPpV1LdxQN5uQxianMsNwTKuEVYWJ5Ng7A0GuFFra5FXsBSHXZlGE34BBSDaMOv5
p2rQ6g/KLPo4cIrVrzKuNeW5jAuoOMUQ2fsucrrnMrOdzzObDOO/6+mSmmlXtUEvLC1iRsyi8XGr
shEpgn4BjLr9+C0ZRF3uR1pn31GOFAzeSA76XqQeESLW7Enha5B6PyjlOG+IPuAzFjWtmsApY3gA
3ljV6FtLAwN2ralNip1CpNceggN6ZyPxc/Umm4blHPULliwY/pUXQ2Jon1xl1mNKisE6U+dWOoFV
SOW+UqeWzAM5Fi9lNJItXateWe8EJ6E7S3aqETRFxSYYSQeS0JgRbrEv8Dm7NXu9N4K+y5NPlqxH
6ZOy0Ag/x0LwnD5p9lL1S+KEKXYln7PEHQ7CynKwsQVoz3cQpFo31TAScDBFjZX7MWauX9zOKG8n
qMuKP000EINOj1sl6BzK82yeFdLDCAvU9oCvSpBZ+mSGpttl+s4mWuy5dnAu2fSoJL7kfUFZxPYb
HcqhtvPbNjJZA5JukV2gIhP8MoE/3M9J2btfCjvtvtdVJdNAizBmhL4LvSaYCzzGfIfRmWI7lFqP
YvCcz7p0inafRCNHURQD1rIxi7y76jJ3dvHYZeeESbV0zwgiMKBwpJeg1oJbduPMrgLRa2ismjDR
PLnX4zRT4EVn2V3Rkyfrm0PWDLxrVbsHaze+9pibNNtWd2Jr4yQzqnBwce+ULcsbg8j1YIiljbZ6
i9HkPPayzhWQepX95TxNxmSnRrF8BAnVLk0hipuxJMfGH02nJWkqjZc1imbaA2o1T46ZDWvas3Ur
aJnSMqys+QTt6AeX4vjQCtkBni5nZHCuo0NrXQ7DktqDcQ6UEAfxYPXEyk7s8JHMqeUtLba2InKJ
S8/NdtdKZAFFo8XbfJm9QJ0y7bbvh/6udeR4npmp2MUqXqKuyjHXX1oxbVtQgc0PAOQfL9N/i7/V
N//6et0//4N/vwBEiTRO5NE//3mZvoi6q7/L/1j/7N+/9vqP/nndfKs+SPHtm7x8ao5/89Uf8vl/
XT98kk+v/rFhXMr5tv8m5rtvXV/IHxfhm66/+X/7w9++/fiU+7n59ufvLzXg1vppcVpXv//1o7Ov
f/6+dm7Bwn7Cg9Zr/PULV08lf3v5VDzNT78dUBYX//O//48uX//FavH09em3f/y2f3quy6f0t7Ou
eKq+du9+9renTv75O9T5PyC1wgsmrQu21mqEPH7710+sP1ZwDpIduisTkfDvv1W1kMmfv5vGH5C5
f1CqAe+gA9GG6ur+rx/RMOETaTt7eN8QfPKfz+nVG/3fb/i3qi9vamyCuj9/P4YnIeAgWAS2JgAP
ptSxb93s5YIMHlU82FG7s1r1QAJo2HR2WKt9yB9v87LZZfV8IkoFVfkxiMOFIV4w/VE2rDlwx4gR
BplSGvKhSeaNcBJfmuZD6uUbBYcWX9XY5lbtJwfWyzbm8JYO7JN1Nwq/XM0CPWvH0hN2JolXk70l
+fELGVibJG32lT7cZULdYHYLb5eY7ra5GetnrbR2cwlvM7ZuyyK/r5vnxO22dltemPWy6Ur7PpuH
S88mHdpjMcyn+syu7FAuq/2B/dmRJUcW07tXJVu4QYXhR2P2nJjNTu2KK9zk/NlMn4zY6s8G4d7H
eF3HovkMLPsAlnVmtDIs0vRrUkXYe8e3tpjuBptNusI9M8iEezUWzn3KaF4/spPibBj5Kp0ynuUC
lpw3RH6lR8nWxM9KicxwkjysHK2QbYVTr5xnuhlihW5u7CVHlBi9zM0gzqqx2ldK9jVJMGjK89Hc
obz85EXRpjGWLxSIRAMnSrJVJwXEY9hgJveABPhmMquWM6BQAmnaV30LblCJPNSiPFyZ75RYdkgl
fd40NiSx8kLDQ82uS9yN5w2Biicw3x+ikFfLJ1IKTEbW5AUY/wTTvB4uLQni/USS14OKI6A6WYfE
6rZeO2/a1Lqdoz7zDXu81rP0frDjQ+IVG2QBQQ6ung50SZLmQyOdLb1s0v/S7lNcTI+F5HnVzS5R
rL2OCCVbog2nytBKzT0y29tFNrs08s7ozKG2qourym5v6mh6LIkQTBJee2ZfGJb4pEV0UsfI7+Pp
AJ8oUEaq+fXtYG69qWtS8wavCCatv1OtdYC7xiaN3dQvcP0rCmuXY69gJsUXhzNxXlgXqLkALZXy
Cwq0oOyt0tecPuzn5jPl8jlu2Vf0Ofe9Ed/iqXtT6s5FVkzXsTFdN20L8IzJXaEcAEgeCLfkQKA/
DCLearII5qi8cZgmU2Je5brYOuZ0OcQvOMGGdlnexA3fNakCuBJhi9i40ehnFeWZWxHTKFyUV9GJ
7gj9+7frgA7JksUP5SkS6KMXO+RClNVodw9C9e4b27vH6GTjFu527sUnoVIsjtp0jYZigwnRpcQW
vxH1XYQfkFkFkTVhUNLuRJtdrOW1WsfbBvNSvdEvGyrisWpu7Ei5N+c+TAuanUt71hs27P8lp/Cf
DqJtz6zJ2pnOcFlO1dlsDYF0xk2HLULESthFZZAY5o7okjBz5kOaEwFg17uoEOfRlIWGyJ6jpLgY
10OommRhW42PwNJh05P0A9u/JizE7vowl5KMuHpnxCxWU4ymTt8OPUQvWXJUXx99czMM1X62wA28
gSawzRzONw6rUC2x2G26y9ggXBoYLusG4namgy6WjYJYMNPGy9LTd1WTLOA6JUgVErg+QxPiXSXt
o2kP19HY7Ov8q+eikQGhVybHV6Gx6dyCrpzzEs77DhMuq77Bnm/wZW2fNQYrf6ScgO9/FDrHM5me
Cu3jtVyDtvx6JmeOXdooRjvc5IfLXrKkxNYunsGlzWrf4sjojdbejeJbmMk38Ac2StbspNKHysRj
ZHA0Vf0ZuHrjmSma/6ImYcbeQrfbCtPcR7YZdGN+5ZZ9ONX9x86tzlDsPLRR+rLOEp15G7PsCxt7
ldk7s2v3Snin9M1rMXd8j5hs0BFeqdk2W/QrvopZ6K1j54t8SDKnDQyuCaMynPEq8KfopFD4uPnC
NgyBF+kVk2h13DieQgp5zwhm5INZy3ML3qDjI8WSHLPig2yth8gZDxh/XBByFUxVjAfBGog+oJl0
oupfJeOrivHneuKHi8jPt44UbL1hlEKahcPVMbvXsPLYAWkZH0a79pesPVM8vAzWTbWt7IvBpf3U
UGUU5k445n5omv3IaayxrG3JfFJzzIdq+yqTxpXEspf1+jwhv6RO2k9TVd1kVXxoWVH1oTqrvf5S
H+obSMY3qSU+mkt8GEjtrVL9oVSGO1tym9Xcfyz77MpQpkdsRy9ES8swi7+WZbsbYoKJ5v5SLazQ
yNNvHbu2bk/XHR2/lhKodKsP+SwGSHyz8Gen7SCjzo80euHURc1n8MRbk1/wlYJ1XlfuO9W+mIzk
0BTleGIDXEfM68dqY00NJxxqH6Ycx8Z8DV7RaQKq8mArxl6wixvFX/Kr/wfV/v/xTPD/YaWvrwST
f/xnhfymyv+QVvFTU4tvP1fwP/7mr+pdNaneKdKhCuBbgtbh39W7So1OQcJot38kL1DB/lW9a39g
eoS9AfF5KEBWlsG/q3ftDwKPIDmQ+gXJGTcZ/e9U7+uJ5edhAYOBqmi19cWjjM9Tj6roKU3NeRYK
LuFVlL8kIG+lGEwwN2jMGQP1Ubfn8kmyUmV+5hkouKdogAFTQkbwra6THZrBiJzpyJ3jM2sUyaZD
/wW7z+knERSzQz+qHTRni7L5etIbC5l7rDJR8dFVfNEo8RBwfq2uRSGWm6aJssoHAyhuQWKVB53g
vg8p/JwUKXzuzr7qLdcqil92UXKfiiCKlp2m0srzMzu1Pxa96dKHRdtk+ECsSpCPTp77ssSewMeI
tQmKvF3OBrDWE2ZQP84bP00wniS0MARB8CSgLL/RsQKEORJ5V72bFmtvR9hgCGGlZ25HgDPB4xE4
1VxuBcwckCJ1OC9wIIiy6bNZ0qlB7PY0SSXe4+xZXQnTONiRLKiXim91bHmbzjNujSWi2VAPAnSk
WS4X6Mqhk6X97JuFwPbLQ/nvR+ZyosJaR8Cb+4LCgJuQBU31eIRA8qy7SR3rXTUqzx5CB2Q/xiWC
+yrQEuU+q8BSo7w9scu/HZc8zXWca8Ql0DxcOT8/ETatJMmKDL3TTjEGiBO4FGxThAO+Vw6mj92b
doIgesQh+vH2HM7JTCiwT7gar68nysGYFMWqd7OpzzdIi9QL3WrbUBvjhO7JIi6dSf+bhilvLro+
hJ9ussbKmkOcW+887Hx8+P0uvfVI2xCU7Wx/WpRu/vW+ft5Wf6zvx68R1yYUcsA4lBRHtG4Y5U3s
Cq/hNc7LFoksTQbjvMNDevEyjZSMOA5nfNq3i1dcUWzGQVIN2YvTdHlYJoru92VZX1YL5gY2iPYJ
Ctx7rxudFEzPldmHjOL1kxD4bvSxA9jaux9tWvEHKZaFDng27tei49fP4mgr/PHYCXqCn7vSqqDm
vL5YE0PHbVAD79xoSc4YgfF2LIpTFvHvjShMAYEnXJ0RfKxgEPP/ou5MluxEtm37RVzDAafowq6i
UlQKhUIdTApJlE4NDnz9HeR571nGlq7CdHuvkXYaeTLYgOPFWnOOGfdON/Y1fo/YuejyZKAX1yzH
UnEEkDNO11Xk8/5/cWsexAIfAg/qnbNbc92sLgabW9M6z9mrEcpVm/l7+XDyrOjDE0SSi/p4KyPB
ODkPaBx0XeC05RiTehfJ+OB3F3Fn0owMOK2Kq7Jr9lo9UDcwjOexXXZOA2iHo2Fg/DSNg+iCg6H6
aIifcAOHVW0fiE+fxXcUAxv8MwQrEmU0e5b8YOqGyPhjbLunzt6XSX/Vmt+d0dkvqFqT/quK1wss
3n7pHR3ny9Du4VrHJUc3GUrayWUljnV8bydEukzLNagUICE6UkpGxdrQIaBLPei9rLNDMoD3ghH4
zsD+J3Tg7XfH2gh/1oNUhebo3HHQBX1grFnRHnNcOwfaFikdKSnvq5zk3bzxlqi12/VQ20z+yHJE
WPkaV5hPL1BK1V2YuswoQQztMTYW89jmHsbLpP3aZiSqVEQjH2ibUuf68zj67c+mVkIUPOwQtgVn
U5OLo2nJRNcdFx96VegQusO6/Oo92T/VNRvzZg9e5ZnWXU93PQndo/tw7/6Hcv9X+8k/1oXf1JP/
v9pTbmCC/3lP+TH9mm1V4Tdbyu0/+b9bSvlfmziPNRkzB7ZnXs5/CsKB91+UgUFwmkBYqfny+f+f
HaVlsqVkat0aGwD0ENn9vx0lf4yZkP0fywJpl5gW/mZHuc0w/x7vlNaAYSKJpWLNtvJcWyd7HDLK
z/vTpIzhhvA1ZYXFlreU26n6S6UxwZFwYPBB8D+bF/S89pNVRmZRHGpP2I2HzWTSnoxsTnYIw5IT
jV+a+f96D79ZRs/Xqe2CcGa3zTfiQQJP3y4duRhrG51md7ICZHa4OzLjA7Gd2I3NsrqbXf1eJtv5
7osLsufCskJta/sQt7Xs31sEUackxdJmA5aU06gpXO/KTP3qrp/gWxB1lRxoPjbfE8mq8ud7PV8m
XfCR21YWvzT7WtgBby8dpEZcCbPlkebIBUG5W4cSFs07V/llvHAVboynie2OcsfZE1VknbNh5irt
PA2XaAPlJ5UY1qFrkX298/a2v/VmbG7XwgTEkgX/hf7B2zuKSTKp1kG3J61rUt7nTSjTP442kr60
iFmw4ne6FL+7uYDQbvxWjFG6FG8vaOvOgIip2pMXGGMYp2l6MmdtHBdPvv75ZZF/tL2PN3dHK1L6
QB54YxRPzsX9yMEG2uuwNwtfTzdWURov4BGrNUL+td63KqeFyyHF3tfO7INAS5PdkHM+RMLnGN/h
bxtfqmXqvnf5yiIclAUaNKMLPOOAQjbjEJOuoz5IMGBxaGCzSsOpX6bH1OozPCeiTOn/ilY8Jm0/
f7BWy6zDEQ/+Z9iTEEfM2i4HDK+2uC/aPh9DXKz2ozlkjgwxQdpkVyX0d6GvCvS0iBeqdke0m5p2
RQBO87pIRZ+cytxm/ZuGfmWboOG5ixRZJopOz8XJjP6rHPhdRHw5ZMxlk/LTyxWlY+aFAb+1ihSa
/c9WG9f6BGHAmw+s20PxbKVWgY97sTy2ZVCy0qncjR1OuSrK+7VLb1vPCBBQpcgV9fOo3ZYNxmoX
sb6a2PXA9BpiP1W7yXEVAtwiCLKdjZL6xfeyDD0fEiCOyHYLfAtHJR35lyonAISu7dS0CEGrbpw5
5CjPu9am0xu3Zr6Y03VtB1RnEWp5pP9Y1IfakgTs0G3UuEJ1E55zgD0y3lk8y2wH+TsZ9r6PMm4v
86ZJL2WTd1/a2JRo6hJIwXXFM0Fie8jAqy+hG/SVujKsRemDbeZrhtYXS/1hkY3or1BAKB1B8B6m
sJs5jO1M8H4NciKrddG0KROxpZl05qNZ2V4eZnT9EW0QB22HOZmY42drFtlTHfTe+CmBvd8cvNQG
LZc0C3yGDhwg7jUAm/7NqIAo0MVoq2xXdcawHfN0ZYZkRyX0GJLEXL45adGW4DYqgyQi/rBzNxlJ
mu2UqSyIqSpDpQe8al7vUaLG8mmhdTbtqjQrJwSjIAevhFwXb++PqLsBxAXaC76AEbWMIWw7ewqu
U43KZ+cnKbrlVTrteJxaLw0uzTiAv5TOQZx86JXtoxSKbTkSGIj5zKeAHHfVLk/FjCwstSorjyq7
yfJyFyQ+O1qzhQMUWQYi/5D9eR/cF2ntj9dwALX5qZJiNPj/WMEHQgEXxi54ke6hpPXZ36EF8iw0
1rJ66hrE5pFqld0cxkxrGwxQMz7bBXSNnaBjSSxoVXTps586xU0z99RLmzL2qpPTQhB7mLzEXHcz
nwcyQHPUzoWjbPtmywBEgKs6sF4ZbmIoGTPkjI+M9uApGRB5hQ3w4qc6Qy1Ar2C1dFgHhDWCXaiS
HnJNjgHCIyPTTL+3YIHHyCyYED/0aNOh9ToehF6HOXeFpdjK6t5FtqVDCEi92A2zwGONZ8eh9Sns
Rswne1La4z69AoEaGIWeQq1yyoODksXaTYmzfBj6Im92uQXBMSJ9VasQbKCRn2JEixY9OFmgh1EK
uFQlwSQieuz1+MEuF9MB16TVj2WAR49A0gAKRaflW2W2yQoU3+viSOKqRDzhGeMdoMamPmR9NrxW
tht/MzFc+ztO60sZmZaiwIT6Pst3vecPTGz5DFQVOex43xh5T/ReLIwfsqZtciRAYX1u0lyNl/A2
1xGSb4JhPhELmVqFRtSEgp++dLbmqMJRGvr3vppTK4qZlIqodKrxrje23J4CXZu3t81VwxpKk8an
vS0LjWQ+ti8AgGZxqJGoVtEMujGNMjuGv7JFjto3XtWmaD+hfD6Z4zA/Nl0aW0fyCbryME5pZXyo
ssIA7TIF3W0aDGTvuFlAaqEc50BHDSL8Z3usEzeCqShe3THpvk5rp5ODWS9ed+C02z6ObJk2PEa6
qavgZla7TfHV3CT9kO5nSxXYrQ3gX5E3IegNW99pLjJZmuMxXXt6hv2yktHtkVh94YFnrSJQeCOM
qMFzvramnxZb3d5KI7s3NfVIuJCg/hvKg1GFreims3RF49PCnVmtbkWnyjDmp8zI1Y81r8tvcATy
Q+UM80vgzs2RtU99lnW/fhZ9gNG/D+Y8RvOPFI13plm0FH6M+cKuOQ5Fgz1qj89T8LahG6aHCfTX
dGoHbfycUf7dsvdOeqzNc/YiyVF6Ke2u+zgIAFphUbd5F9VGFuPOjYkLPlrZMrxqrHFplCg3aSJU
d/l9ZpRxzqOsbSwSoHF+WKJCRtj4yciTq/vmUxYnEtxt6svHDUv8ZTGTvZ2hPB+bwd+vU5zAH8UK
8q3M7OIabxLJtdASihjlQ6hV4z81VVt8NKjfXSk949SsXpp+PlhDme1iBf4rHyz7RWWt8Wx2gfs8
rPIa0vd4YzR5jxNJF/310NNShsQ570ar6Luoq1bgp1Cn0+uBRtK+M0b10KIsRwyy3lhWPe5Ub9U3
KF0CiQrWWu/o/g8nid6QFhI+Gcq+HnJKw362lNhrO31o/Ma7U/4S+Hu7nOVPJPQ5SYVCXZq1mGWk
Aro7qHiH3bgGaodzrY6UWTwxKATnUdgRH+1SwGlbUGsEerx0xOTQ2jMqCLzuFbeQXNq4ZplxV+/F
WAHk1JRikZGoyrk0wI03YQ4YCZp3OeJkmH3r1TAK54c1gjU5eMvks57Nz5n2fkL9ni6dYLXv+qo0
T5B+qx2hi+0PuaQksOseXnnkzl2iIsvrOC43I0xbWbkAu4dFBOFkDOK5iRvzQ94AzJWdHC4Nfx2T
MNMrYYnjIIxTGXj9frVxKIWZNJeP9jCt6THlS/yRlWNdHP0icO89nsuHWlrugzmnr3iIJBML2U90
zObkpkFBt951TRdsmpXhYJU+hf6sJSAsLMvF/oAQjPR4ZsTsMjALYhozUnFPeENsQUFdrbTVhVXH
YdfiECLWdIBQBdoJUNrogLU7Djov2X40suEL9pEZ6nS09nqt1vsGGJcTlZlW4lAiNBQc05Yljbpx
cWkYCyvpoqIeChFS7pEuTE/vFqpaoSK2WPJzYxFjuqD4nK6dah4/N0Xe+y9sgjqMP7Wm06YK8U0N
9GpOfTFrfcCLMDcfUpFgj0JHO90nbgv4Va1rmd96rdetx9UpguzCcOikv4gO2td3Sp29fbE09vy5
K6hIfq5xM1zOrcDHX82GQLBZmOCjsXusc9RMCdBiqIMDsgFreERWhOXByLMunAjD846bpJAMWFNl
n33RTDO9Dol3UtpGMO/igZuKCC1WL3Fjd2uo2ZzsFP2SIWprq/2phmS6yVPbvmSv0zzY6J/FgyED
FvfMdsqfCEDB7vp2alf7gEnSI9s4V3dmvwSfrSKgpGs3VfMcx6re962bIlItnPGpk5zFI8tpOfgA
FoRjVEwzSHKkq8Q0u3EQQBtmcEHtAkLBpx7n2SvQlfG+7avpFBTb4rLUQwbbSKkrAF141zjjRVUc
F3z+qp0+FU6+vPba94CAl155bRpjfLs2Fp2anjJzFwm/iecr5cdsCTGXxflX9GXNsKMT6xYgqEV+
6+e58dHtlgQkiw+vOpwX/Im3ZayK4WhMdvKZL5bdLjan8Zn2iQ/Pziq+tjEeUtiIXYzahs4TYmJY
0aQNAVhGVdEGkwDXZLTBA/QJCI2FFzdPiz+2QOqqqToUsTNeQXAMIuEgm4icQuvTUgt9zOx0hnod
qPuVUzuftJtcqkHOBFSgM8mAq4M3yp9B+3KAsvLlU5vRrmH2LK7pZiFPNqyU9td2EtN47J4M8L/h
4rK78PAjsAka2WDPKRLrydLup04F9yCYQRdqq983Xtf+nKvO5Tlw/jmNgi1vNTdtOGKzwrbVpE/2
Wh6roGov1q5+MUV8ZSOKuPWVdYHlApylp5jHK6QrwXDdcDjcuW5xlcTC+UlGxQUOE/azcAChax0I
UJhCw8+PMhG38NmYdgKWVK9KnonMIBdqsAQS56E7pLGJNAWXRFp7H4yhP8QzWIfQAemyqbRXWoFH
11Kf2Kk7u8kQKE/t9JD4Sx8lfnwwc/NuHZmAZOLUbIJ0/hV6UYFmSV3JwvlIFnf6lE7gLEST0H7C
wHZMAnb//6gDMsu/W0zma7jkNSRP36hC4VTBp3FaZFgl7K7jtblNu+KKdaIP26yfT60FzxLDhXdT
UUTbW8h1wxEBRFTycNDWzvqhGASUnTY9dbEnL4xO6qMxFo8t265QVeklQay8lzEfo0lr6+T0GleA
3X6yK+vg5/y3cQlaVmOFPwx46eAE2o99yoedj+zywlaJ9SXw2g/CIahJlzp55c8ve6h7uMhSpIpO
1/wQZn419/F4BxIzGHCEFdedFxyUPYgIuzkC67IPLouAaxJGjd+gTr+562RdeLKVYWYCrq5KHVu8
1GxPHI/cmU1/b1b6MckM6Ceed7P4YrhBKWE/DuU895ERkK/hNFa8H7vC/FhS1bB3eYlXgHEM0Wpv
jPaFOSYjuUKdgbEMshm7UVw/COGyQT9nam1TLtjjJOyWkhkGU2IYB/aHQg/lR7vyJlB/Ysr4e+s3
XxQ/TEcJSg19n1xUsFtoZJLaDkI19OP40E8Oh8Xeb7+MgSxuZo7VuzWbUC3axT5vY3koh6DIo8Kg
zxB8Kkh7Y44CRpjNwd7JCLsYSGq9RDjnRqprb1d4BOFIrO+NVxrqGneOteuoMOxbQxs/bBaHUGNG
/bB66ief2nWtloecxKWIPR1ximxjRXsxuN4FxcFHTt8fWxNdWFCrp2LMp3C0m+lQDGDyk1EKjiBU
BRvjeejTTU46flKjWef7uMiai9LQHKMb+zkfIe8zm/1Mtiy32g8OnDFouM1+cAsDpH4U2iovCxXU
oVr4TpIRlwndOXL0YnwOdtE9uK3FOxA6RpejdP19EyPceePETi4xnifCH65KeggfvUKahzFJTlnR
MzG23UQLPXGqeyzpDspW3wqllzwWff3YpoX9yQjSp8DN/B0eEPvSa+crObJYu0jnAc72/r2XYkqk
YlS9ouO/SOKu+VC2tFIMwairY7jSRvKAA+FLvYKTLUUN/nyIWXK9UXwRsQo+11YOzMCw5/IL17jo
qoLQkn40X3tCxA6aTa8OO9EsJ0ZsfywQJnBEEsWBFRmc42TG+qkAzn5RibH6VphS2TcuzNxuz3CN
A+oDse/tyhSNkO2u4lBQwEJPZLVkh5ub2YvzE6kcRX/v4Pwtdo3bIan3ffVF5vypeWzlqUi64n4k
J/GGfb8fDUP5OOIx5CWA1P8mMtP9IILB5aHm1ccSWZEb6aYrjzEcWdygbPhho/Q0n5AZogFmL8w9
zbjH9tTkxSEJdH8aXHt+JTdwYlMNyJzQTveysrrulDZ2fcxKcwURnA/95VJO5rJD46yfJ3R6c8g+
Td61ciBwfhxTdYfg/zGhCBfqxVXXY8FGIoJcnax0OQ3MdRiks+My0tfGFxZkEZ8n2ONlCSxvb3Z1
hwRRpQRLZeb9UM8U19wkV0/U2eSLEsP4IVGr2UYY85efYtHrrl+X8ZESiwac61YtK3sgR1D5ZVvt
WZ0g8IECIzg9GSwT/mDTDl9bTgMvyhyWKprAkN3bzjwIxu+KT2QoGN9Yk+Pc2K1Bn157dTJ2ESEv
AwELS2s+TABf48ihmrteot0K2NW4eGb2Jo6cxx4UKeRQz+49Frc5qCODtisOn7V3LCZsH8824ImA
AhqbV3yVFYY0nIqVEw5rbMEMbKjqY6Dt8ZxzEKMjRyMgv15jkjT2q5MOwQ7maxVcoaUrt29CqQvd
9850IEUe/7fTZN3PeQjASs+Z7t1jJSeOFX2iLc6wswgiw63FbTNX+MiWetLIZeeg/2z1XfqlTQT7
SZEvVRlasZopznL4IlNpsdRDVk91xQlYF6Q52AkJSINPoQqjKo6qsDVbAzNaEwO7dqFvWTtp9sFL
rfKOjCBLz89G7I7lyRmy9R6AUmOz4AZ4rno5DcTRWNJAMV7JPAhTI08R7vulpLug2fUf7Gws3J0L
awqqa1eyS+nHtL4D/7S+isZtpmhpUr+8yHTjmAdTpsWx9GbsabNf5DcLuE6xH9pUfpFpro0IcsFa
XlDGxSuVpZ1FjEULZC1kPJllJP3cm/a+Odk2/9Zrvi29bG4ccE91lPCkMeXiCWXiA/ddhyVS229F
FlOL8guZPa0LIuCd447sbmZzqranIR2mnZUqDqFIzBXh3OBp2GHoWS0OHvHSRkPbTvdSKV+z826p
0fAj8jXykNTf1oI66b5qk55dJfVW9iAALo0nSondvbZHYTAiqFgzdLNmOXhrnh1jiugNNWAKELjB
7PG5nTp3ZkCb87BtP2pavgORSVGm2moirsPos5NPb+DJXSrMtUFR5Ct2BbV+rlvGSsgp3t7YEoV8
XX0QjPuyG6zbhnrADz46XGKwo9EwrLWVXhZj1y07D2PyGvnKGfzdoLvhI5p/57K2JnGtvN5n5Tbs
tMQF1/jPbYcnGKYFkuegr/VF46r6S0D9L4qb/lkvGR3movXiLtLURbwwtprlxdWyOSXuQE8I9XIq
dl1c49JdeHPNjg039aZ8ysYPq2Nhg4RxTMt91ltJqhoTV+7ZtVGilWWdIX2eMtfakS6xfqObnt5Q
D4u/w/my8K+j1xhDq00wDZRQK5ir5oXyvjWVy4v07ekbZAiNA3CugAPAPWt5qevWVyjWOTOjmUyu
LgRmgWR7Mg0fJRZLq3mY9CzEvglK75UdIpEe5uCpe6x7Beq1vm3qsKgC/UCgkQR54LSTy1TrTofJ
9qb6hF2zZ1BiFS+xVoIzCEXimO6du81Zx7jIyzJKs4KjcpsqjPH2rHHRT8GsKEKIWrDQki7v73vT
yJ/HLrfUpUuN8HNJWfehdQmp2TmttG4lNWYM0QlcjigxiZChrLt27FTjIA0OWTqamGhHbzN7LkP/
StY0QVhxvl235PmGnj/yGcaLh/3aagz0/LBJK7EP7Gmtoz52s2uWdHaRI+xkhwM260toANX+0Utv
wFBuiZLzYebWCG2nXFysord+es3ggFYQehx/kKDkyosuneV8GQeZdzIKHaw7Rr3kKJ/P48+u7Nvx
MFUNNvV5gR0alrbZ3nVda36mEjx+48tGz+EvJLHhDadVNnodjozFXbLklmNVdpPPPh7WgAWIaasQ
1Ue/MurPKfMITpKMPFfaCqb6Tjk7XiIJNA1Sl9sXV4VC3BglY8FGidoLmhCSlhggZGDWt3Xp2+XO
MhqKG/FIlDSghWb+5nqzrHYqa6Y1HOi0N1HiiPWBGCOaO1Y5E6LUrja6bBGbyKEEh9KfhZ0Pn9I4
6Z4K31EZs3EK+ERZqfuxzmIWxYzP/LnLM1FHtXazLEwsg4jbYaKUF3pNk7yUlsc6Zxs5JYR2bhzr
OMCjuZV5wshruhwqPtT50YTyuvovkMScV0AzFbIau1p1VFeUo0JWcagH3boA5yuDqbePBGO56iCd
WHNIc5KveK1ld6iQ0F27dM3iIyxG/4IbsrmKtKcf5Hi2j0mhGXCa/vYP9nSTGVkLHI6wXnz/K7X9
4NqlFENeRFUHmMWneTFDqLwmAnw5JBT1G9xLod8G7QFsoMAy5LP90cIgsAkwbUvPpTaN53VmwdvR
+MD1Krf+z9EqJaeJStQunYRpXLZcPb/INneJsnfGMPLhYgDuNwd+uSENiKRC1GMT2vi0aqf7PDmJ
fGV0VUu0iKF7rjjLPFRxy0qjs3rl4/MbfTWb2Qy536OnuIcuMruXssWLfVBEN912g8+EU8hBrNQk
fQpOczIwwgKtzPIOU8ZWV5mG5LUZUJVPGjwPQBtLrwdXtByau7TGhi3teXh2cs+kbiE49N0ldIP1
16Jpk0+UBXkQ7pguWGmQZrwmJceCR8xofs7KWlMy1p1l6v0UCPSseS8661DD5umPSe45YELJPbIP
7RS3WURGFHvtzplYWOvKTmxIUr3zwvFwNnZVsUzuTdpmoprCALxwv+9obzYHVXh4RytRLuw0XCqU
bLpzbrIrW11eLQQikkQ1cTq6DVrRf5tEWspDAEHmM+2Etj50A/51/Gn21FJ6Yi27YJFYPMZ5aRFN
nY+VpBrDZTkssIbQ7bBXtR8YHV/a1GrW3YBtmzNLn9CibK2e7VPWWvrGSyUZkmyJExGuKcVWtsvS
qu8Wd+QOMi3iAQ7HXH7UrfA+K7w2MBYUdPitH0x3gqfZVidkwMNzoApdXxcWSRv7ytoQSktTVzBj
ZIevn5LmJHdrzkR6wUnUiklpJAVoR16xYFBof65vYxzb3wd7mvSDco01OPTe1GcHcFjGi2ul/oyX
DiogzfKUzDEKN4txcBla33CVOM+ChdBgD9m5yQMNAL7zPq+94CPQDZ9d/ozZ7JiZ6XqrzAUyku/H
uBhbRsYIkTWWBF9IStI7Z8C/H7lm51yg7cwuSeCCqWAxui/jNFi/JZY12DuaI/Kpg8HSHKpG4SkY
847SEIdDk5CxgQTCsJW6BOHAFprlKJHpVdekfX7L45UisgcKw7qmKxpqX4gvqk39IgKLRT2injv7
K5tPk/aoGrZHnRg15nFyUe5aLakQxknAwRmkQUJP23eWJspLK2ZCoc96wR6gXyOiiH2AEUUfVyEm
ptKK2BFZV3lpGvOOO2quq9JofQZjXjwmrCEeEQ6awgzdYuGHLYVycegCER85GgRumC6Z+2AHqFqB
9pTd00QiV7xr1956TVKKL5z21+rwZ5XFL/IfZBUcg5Alk7ON7/xMrCKFId2xqTmtjVq+uOa4ABEe
5ufO5zyhMhOewp8veC60pOTpAtrG5epZHoaAM/mPomHVeYYxnJxYjITMDUNK75p8kmZndGiV8MNM
c8az5ehzzCqbKk01llCm/vwzftGx8DMcfAIWUG40XeeRAvbmkqbZPp7MRkwfGeUG/jTQO9TxqndA
cL+ojv7JLMCQxLlvU7FuP+VfgifV2e7C7mI4eVtGaZgMcX5P7a88/fmOfn2TGMjw+VMf51iG8vvt
Zdy2VoYW5nCawG4cWshjUC0CXJdZ3BynLEv/o2X8H21Nvz7BzbBmSsR6W5jHOWCcaXagkZoNJ3Oo
qh2tV+upz0idcqExfPrzrYntt78RAvEILTZXBLGhdLLO762Qredl1jKciqCQx2xFNqrnvj+0CLq4
oiZphgpadeUtcqEML9edJab+srMa7/HPP+V3TxnXEXh8fg+737OXWTZIBegCjyel8gtT1j/SWr8Q
GITJ0vxfjBvbDSD02oi74C+/faH0TdfES/zhBFYoP20gjZOhpHjH5fG70Yl2EjuPK4Upz1NZOocd
2ZB3A8Uo5FN8aeOVV4nunXv53WPz/lHeScwPnn322NI8Z+MzpsMJ95odH7siMPo7aCjlfAVxl9ge
Q2q6vX9+V+cjFNUmiu6N/OgCGmCsvn2AbmNyBm1m88iZZvjpSRelMjWltNg3ixG//Pli5+59ChKb
Bg+dKvR7Qt/OGcL+CMzF9/v5SNdPfa36nvQkBCj5HuWzeRGY8F5mZO5PVt/L1ybR7OaUa5/iqsj3
lT031xb7x4d3ftT5h/PPj2KbymQL+hLXydtH4JvoHanHzLhJsRn2Zdc9AimizG+tS8RJotnDCJpu
nRohCBlb8jBUbXwYl+y9T/g378ImMImplhmXruP5OgPOyZNAD49y7pOjyOL6J1gjfQ+v1L37802f
j2jueYvBQ/mLBVRw62/veV68SqNxW48+LY6o7kfrogRC8o6J6Hc3xIsGKsoEaHr+2eDSAy0aZw3m
Y+aalCMn0kjYe6lgSRCYa5G+I/T83eW2i23uIQf55dnlCmtFjyim5bjGKPohnCBks9cbUoLfA8v/
5vHh6vOZ35DLonzePuV/LVdAPivDW8kIsPwJQYttUgcQ6r2cnd/cD7kmfJSsVZst6mxyU4K9P8fR
4egMpf7Zubl/ChJz/u7W9A//ejy4BG+gpWYW8Lxz45WtNV0yh/6q6Zgr8dXrZ1vV78ZO8VT+vUIx
6ACoYD3EEoFM/FyIS7xlxRYm6I/t2vzIsyrYL84wHv/6Tghc5o8z4HAxnCNl5YA5Ajp8f1wNqpyV
46SXVRl072wkfjMA0LPBX+HbQSVtnQ0AnxIRzkZnOiKOy3crOMlLQXHk8Od7+c0AgHACnEja4Fbo
pb8dZvAZ+8bo0uXYL7V1nwnVwYS3XOM6Rzzwl+GQ29zsEwUBAAm4yhZQ8vZidjWYgJ66+chuHmZI
iwiR0Oxqwf+WjMv0WICg1O8seb95jJsxDXNCgEyBof72mozuokN7MoPXc5cPIlX6mC+O/5c5lP/c
Gp4sQeLG5nm1zm5tzWpF5Zde7rSlhN3jilbuYerNyvxL5ff2DPnHwlHI8oZJ4+391CqgehHE+ui5
8/RFm3L4LjgevmaTt75Dhvp1bAiMc2SKU1Ej3XczGP97CqLCTSWQiuhR+dI+2jaxxFMFeqRuKFH9
eRj++pY23o7PnOpgDTLl2WLRBvE80RGD5KndvAxNJLQlVK8ff77KrzdkmeytNhq06bBbPvuksgCV
SestgpxpMz+quoJU0bou7DDVP/9vLsUkwZQHSek8rGOYR5K/YymOjtGMuyBTNIl1MUGoKeQ7z277
RN/OedwV2GkfXw7BKP9wTP61UlC9GFMTnPCxhkkdjpMY513gldbXLkWIvifz4WO1Il6IaVa8M3v8
+to4BPA1w4jaDgbnfAcE9G5OAIs4dnZePgZrvFC/Mq2/ngnRWLIQYq3c7Bz/AMz+dYO0PU05i8Q7
KipBp2r14msLRPA7j/E397JN6Jsv5p/z4dloh9WEdKJMuYqMp51VFMPexEnw17silj+0Wg4bQXao
51Qr9KW8rtn0eGJZjN5Xu4B/pxS+0zu38+tYh3DBRyvZOrAknrtEEfWWPW1Z85j2AewcaNw7Z7bh
1hZF9dfvh4WDwoUFcmBbFs+nWF1PXuUsQKwQAOw6J6sO5gg18s9f1K/vBw4Zk+c2QeB5PP+iaL83
JLl0EHG21mSyYCRG8Wu989h+dxUMPBixyCFjyTibXoWpkNsFgzyOItdEBzXf4xRc+p9v5dd3Q8Vl
S7IA3rAZzM4WXVIwMUUHlTyiWh3AI1X+tR3UIyeRkkTuP1/rNzeElXYz7jHt8YmevRxwtg0dGc85
EmbYoCxj55LtOtue/npgAzHFlsxaS2mAVf7tYpFNAHFzQr2OllqWcPUkQi6Epu+8nu2vvJ3r2Nih
MdliI2jXuWfrhJ2okXJIw90svrzqHSOhVp2aEQ296lSb81/mRrDSOpJJlUSHbTvJye3tXdld52BU
MZ2jwSqJS8dfT3Tx43fe0a93BWJKYlIj1ZY9z/khhmmN9S/IEXV2VZ1daDAUEKS6IjYj5PbLtEd6
CjD7zwNj++lvHyXlNsIjGGPMEdzp21tT1jj5dODl0ZpH0T0U/TpSyB9HT50cQuCoYycdJvMytvG0
+RTVnTu11tN72U/bGzv/GWzQLPgPcrMjnr3RsXR9JDuNPCrs+ZfotcStNOr4sBTzfO+Iab5tbbJX
/3zvv34UFCJwnfCRB+zhzzeFxI3QVwVodsyxIUYSPXokKj3u/3yV8zgInqlPVg3fxX8zd17LcSPt
ln0i/AFvbguoQll6UhJvEJQowbuES+DpZ6FnzpkmpRGD52oiuvumI4gCkMj83F6bL4NU2Fx/xr8O
rqXqlKxN1S5MxcTgpnCsBmJ5LleJT+VGV/D/c9dXUhOGV5rSRAoZcsh/zMJVtIPtjMzQ2BUWhb6V
WKNAcF+jeW96R5qHuZT9U9+nUvpLbtrx1jJW0QzeHpXuC+gdNKNxNBgPGgXY4YP1+vs7QxHI4cU/
1FPJhN/eV953rZWNZo8gsBMB2oJTXBJRS2dWD6Terj/Ec/pBMPr7N8I1MZYnkl8Fq6b+9ppzKsE+
o+QMvTJb7ojlFb9SZ+9FK93x1RWD8UHe8IfrESTy2qiTUJH77Xr4CSf6rHThQM4fDMjDdvhhKNtZ
tayjywzl/d8Xy+9nAgcBd8jNUZmjQfr2/lJplnlRmF3Yiaw8MDEOvJr5ZOYqo48Kcr/fGjJjzp+V
KaMhxX13JBDSIxMFZhmmreh/FVWsAnuu4quI+ChIY9v8dHxA3ZioioNOs03qGW9vbXBGmsCRKsK0
Vu0jmhdE/VYcf1Sb+f2j9mBQGYT1ODXR1Hh3WwW1/CVNJxFavSy+SEQ1fu7G2Qfb5m9XsXXSB00j
FOHoZvm/vRmg8TLXGdwGrVnHJ0IWKiZCsw+fXA1chZCXMgMgJ5MOyduroMhZm7/dGNJFLfaI5JK9
56ZM0hSjHf79Un+6IdoV7AMkrzb6h7eXKpZY2FoCSl5Glv6Yl456wBmiDj5/FVyCGc8GC0ss/34N
dIzJovIcw0hlxssdRvNJtqX4yPHsTzdDe4fipkamwN709maYaBmcRnGHkDEgcytjaB+FjKpPFutJ
EiAlU8eg8wAkQHu3BvAPHGQ1FmNoxzW1WnyYA7dnyuHzj8whSTC5jg6H9f2LYTw8s01vYGi+ju8Z
14+xnpiz75+/CssYcBv7+NqKe/vEZnNmWpL5cYrBScvQluj06ziVxe7Tl1lPeGuNcNaYan1x/zoK
owUzQVOmGBZgLlAfq6q05TlOnbL5/IWoAbIHkJGu+LF3X07dR7BNMzGEi+HGF4UBnl0mHflBtLtG
6G+iFqr4tN2ozjFiunrrvb0dQ0Uo5Jb1EOKGoGW72Ei0bJuUVVNdZFzrN0Wsjs5l6kbV9vXcauLP
f7Rrtk+dCTmIZdrvHmc1okaakJGHg2jqK4xPRirs8qNq6j/l7Pe3yeiZDddvpRu8xwygoZbSnrnN
ujCyox6b6VNeKdqwWxKR3CY65i6x5SZfa+gRWyEib2vlqffBs16f5bsfQe3epjhEmYno/t03PY74
GZd2OoUW3h/YK3T1jsG56KBLhEgMN7TTjYPoZfog1fjtQKZTTEmKmJT6DYfkuw+D+474Mr0xrKox
PueIrALVGpVLj3Tpf3ApuCakt7xUZkHeZRlWiWdBJ9QxTCz6V0y6TN2PGR3rucML4aPY90+Pc/UF
5n2ycnDAfrt0qzlvaDFpY9h6brZfOIjPlZiBFOi91uyatOVFd2rx+unvn2VEKWwtE2mcn2+v6jLX
CUBjHClbltptFg3TtvI6+fmNeU2qPY3EWqUy9e5BOnksDcyep7DPJ+aOGrU7JYikP3hd65t/vyD5
HDhiiBDXbfPtvfAtDClcWrZ/2c57IgWouipTE7gLNEyJBxUWgL8+//iY3sGtlh4/dPV3NyaNuUVL
tIyhiisjdCtGWlEa2F//J1chyuYC5NbvITQ97QZ4BxzSM1rjg7eYbRAXRfxBWrQ+nvePj2bTf1/l
XfUjLUVlIAwbwyaKsBkhzPGHSfeCz96LoQIystati6bD+6UgGUliBjMdQrqt9XZpMJjItUH/4Cq/
bxI0UVkKBBsArSiUv10KxepFLlpjDAWAO+Z23WCuIBnkcf7pOg5tQHD0ZJLwbAiW1l/yrwO0ycu+
VXPJu+mTHEnt0B9U5iI+CNV/P9eAMfL16GsfjW/13eZQiNnqnCgH9SIXGyA75ipDgCC2Ra2cDtVX
N1JvonKMEGgU9fTpgMcgBCWyggjJJMv7CR23LE0tSogRnA71dKxAahgw4Plg+f02xQIN6M1l3m3s
2azTHITkGWKPYtKIzGZEZVR3sEuvgzjOrG2Ze5g9ib7cJNiLoaBhsHiBnvHt00sU1DThvbaOJhEd
vX2lqYhZvGk0hDkGJRt05+atp9T249+v8vt+T/KF7Iy8iGDyf9sd/GvhuI30hJrPQ0g9B/y0XgOB
Z/TNnb5xushTNiujuxUWw8sfnNu/f+cUHKkTYPVJ94019fb2OlGVvWsMfThOcXtt9xFGV0bufLBi
14f0djdhfpj+HnfHTBL78durTEkWlWrdrZEQUM8sQZdTyLIKmW8VH6ycP12KjgYzelTOaCC9u1Rf
LOYEFX4MIVihV1B6nCA6Zv/FqLmfrXZQN6JfybQRj5D5vHffYeSJcaDmNoZ4YF7SnEF7RWo/a0JN
0GP6B/f1hxdF8Z5ZA0IdoOD/mNf8a4VMjExSutGHUOZ1syuiBj1UOyTd098X4h/2FvqVRFJrnkGZ
+N13h5gLiy6T3GxedEgAWdJtmaDFYGBUzC/JHJMWNs54xBU4/aBn+ocbtGyYxlSMKa7Qpn27Rqi0
25WHpCAE1tFsx7KavxlZBtbp7zf4h/VBTsjwJo+RVtv7VKooFubgILmFaPzn9KArTFRvdZTXbVCj
63n++9XWx/Vu4dPrYy6NreOfb/vtTYFw9MYCiUzYxUbpd2IRre847Yw/1T+T8lh0Rc4Hd/j7NSmC
r3049iz6we9n4Sq9yxSPhmY4CsZFKfYI4JHuay27CbOTXPsg0Pr9vREPMwABx01jgOw9dBSHPhcb
BOqMidVQrVqcGivA2Qn+/iD/kOVY5NG0ykwifVrd63v91/rHIUoK1SHL8dw8hHb2okqR+UAOfsax
vTWn9LvpjcgRSflWKfqnU7n16lRS15XDDM67q1uKEk/EKOzPaCB/CU/vzlCY5i9/v8k/PUqa0Tqs
Rp6m8X76BpgTkouRTyCjYevbPYDYzmTi/fNXsdceBvEQRe/3reiq6+sOC2/uRTHiE1AJb19M2gd7
4++fGR8zcRCYPSqYtE3evq5JeGnWV6UImRhI/DarrdcOA4VdlJnZ7d/v5w/rnUuRtRA/8nrel5PS
HgC/kw0ixH4x7fwml+WD4zaqsbf00bkrW9G8/P2Kf7w5jKNXYiFMfevdakg7Vda0hDHRapzs3kuh
dSAuwGElQATR9R8s/T9cje2DvpZLFZ/q7LuraUh4l1LtulCYlthKdRaBjaUSNplG9ulzmq4tUR3t
W/4h4Hn71hqAFS7wORFm/WAyradlj8yEykMf4fT892f4e8TDMBsnNKTi9bt638MdsMOtFEnpfqSF
gi16iRPXDQ6JQ7pDcdRm15XU1ddJjYrlg2HsP2wllAVpgqrE/ayb97TvttWyNsbTJdScRtyoajuc
pyywlKd0zGMfERQGSQyC+203BuiQ40/nv1weyvh66TWwXI/gf+1keqLpoligXoETTbZzF6lhmmQf
HDy/L5r1IraLmIQdnmj97UV6evNJZw+gNxK6hD2Cmu2QeWiq24/6or9vWlyJugjkV/4LS/btlTR3
QqJuL0C8wGXt4o5ae4tZ3AeH2p/uh8CRHI5vnZLhupz+9dCQVeIi2BD+zLq2CilXmWLWeb6XjdkH
W9cfbogJYHohlI0Bwr+vHAhD6fBf4fxksCp/TtPBwkoLi45/1v+n8Mb/T2jxG7TxXyHI/z9aZqxL
4C9445cMH+uuf3njqEf+8V+AY8f6DwY/HBxUoEgXKOL+F+DYBnBMeEitZo0AXD7h/yYcm9p/GDpR
GZKkCMgJ7fLn/o/jnWH/h9yDQjBfA7kVf/EzhON1Of/fiI5wau34MIhJT54WE6HP24VoWqmL2bDh
haYrofhFY/PYd930JaJyeHEGRT/3WavdMinyUdGcyZa3XwEXp8JL6A/aXSeg/C25gXCsoi+XWqhj
bLHHLL55XM35hhM4iUjbRepSbSMGCebAjux+3BVNdJrtChLDMhc/OoGasB5U43Zwlyl0pec8eXiN
36ue26E6qyaDnreVuOja0vg2qT19P+nGeAtarKw2g2UJLUh6MwE8usjxRoMW+T3CxQ5CDPPJfiyj
c+Mu5WaAloB1a7cBKSe+2+Ad9hJk4o740X2R1MSWjdJPCLpGjLM3AhI5HDdZTtnRg0mlSNCPqPmR
vY8rai7pzPR+7CPjJE03/UX0UvSHPi418ORTLOqg04fy1uxr5Ivwz87NFMUXTRFM/fYjpB+IH821
kUk03sXQtD+8aWnu85q6VDBobfKjRuj9tc3iauug0wncTvNi3+xjq6Fubg7xVlJr0YKGDf1Rmcbu
q1lMkATzYlnpUOxC5SaOVJyKpZPlqzFs+YRXJlw8ROKIgJ0JG665dC9ujUOY00XZdmRD3cdwmwLD
BTvUiFnZ53We3cxujjnYEKe7UlWzX2hVlW01JAwhRJkwNmasD+i1Hf2i94YSUIaUF82LmofCSZXd
tKhin0d5jpAPnF/eAbNqa3xCNtMkv/UWFBGgmmP5KnNZfF2iWDvN6mBiWx6Puzkz2idzAM5mWGP8
iO4KkVe6xAQ2jLpupJahvKUqnm9yhIWvRKrWdWQKrJoXLFzwcWnwaEnqOCgU6pObTBVHhSmaq2b1
QJiLSAbuoPe7tEm7l971Ahh4V54qtpppLn4FtGaPrqM7EOO1t32jG9eV1uLbHHMeF038yn6hHAun
zv12wdU0qdT+VCmluQNkoRyyqtCeSC27jVUbfVin2ogCUS2fc7N3bjtnnn+VqQGiAbul9L4Bbbb4
XToPCNvNPmi0eTwvUKqHY1Wr8zcn75eNCnjP2aTAhSCAWP2yNYyo3JVV3BwgnhyAGvxAGRrBcW3q
gA/je8smglX6nPmGAXDEHJFja8p8Y9mK+9Nw+0sCA7LXvHprjbitWkwpWB0ll3hEYrPwyKIWlTDi
yzywgYOcWqlttdgWYZJExz7W7prOBDJWLoz9m4dBYq9XN8M587pyV+FLuaC99HIdOuXcjl8mXUON
r/8Q+OwEhhr/VLT7tlHgGqGXBHO1QXJ6K4v0qe7nB2HjRpcaD1Dm7oHp3OlJu88GUI1GGbjZFNpD
ejGgskWRhHGbMRNQ9nxMeQWMNBYPVSVelGx6Eg4sN3AADLECfM9jjbGkx9mzUH2O3xPDfEhy/XlO
5v5iw0C5Bi4d+anVGzednr3OSZzSOpXyqumVcz7bxxGTYK3T9uaU0PD8yWhTtilM5dhQOITcHa9i
T+HbRfegevDveARGVLEIB/hTZuOe+7SAVJ0J3PuKc+2ZG0OV22RCVIhDj9qCFUq1DQ81SX2R9MYW
QsiPwrYzX4EGcaEhkRyKusz3YCUezDyyjkICvAAk0f4wEgVZNsrxndSsIM9nEEL1V7Ap7k/FM5S9
LaxjNk0PE16QW4a/YThZWGPCTfuiS+h93ej5IFpgNCTHsVw2ZvZlqvs+tLVhWwPB8HP2T5BskE6e
rbGChWvg+ZtnPyu9vYNL1Pi9x27f21fzVAjkfDEY3PKRSaeHxL1K0uQhM6DYlHn1GsFygM0JYwWo
14XmwcbsNRC5w3TnlBDS7BIR8uBrren6rpUeC0C7TCo/L7V6LaV6IUIG6TGegXcpl9Gexu2cNre8
3EAKd5+MAIlV6SRIo7o7kIhBpjrQbmqqRnayrcHBbSZMOhQzvbTCwmpD8zlAqYF4MoEPvlzp7FRT
Vt/qC2RlpYbcp1OCdOz0a5zaX/UGyIbHu0oFoCxEb6lX3UI5us6FdqsNzMyqbnYUNlbwquKdM6VL
fNTgEBoasKuxTKlgpdeZoVzzUd8zKIrKjL8W2zaoVu+g5bCgISfAmJWV3y06EvXRuh5dEHxp01xP
43hulOFbM1VXkWvhWRK/9EbqA0GRPuprJ5zV9LS4nbJpkbOQbV+02QEHLOy7eBhOVOmuqoVJq0x5
sozqrE3KJkvMZZOU423OYWFrdRGozrztkl5FgmocphgAQr94MBQAojhY3JP/V1Lue+sRjgq0IMUB
JyEHuriixaUr9qJ9r4mzLK0Lro9ZaDY/+b6SgLkKw18M6Zyifqh8K87ybcIGf9biovWzWdVQdciH
pJlMfBG7GT6hrlY3Vd3Lh8W1lWNlm3cFcnxw3KYKG5GrLZkxB15ZxCz6idWjlJhmWirHoMNijXt3
ny0qjKnajnxJoHFM1WqmBJBom26Yt73x0iAdCGYTYYnlwZfxPKABbRrlp9RVLk48KyycHC5AmlW7
MW/jeyVljyGrl8vL6Ax3UV0+ab19vRil8SSdQrrnOXIfXfpTEIugujgbRq2Z/eJJFRbOWdmOPpy3
KTN5cY1z3z65TZ5uRpPX1CnpTamu3zQT+fV8ZcZFMFXak6M4jyZUIKxSsT8xs296SSEtipIc/j1N
AEdW5XVfQGycjO7ZscXNInFDrNC9z8I+xgsn0qLtHa1/ctsIwmScvQxiYdfS3V3PtHKrJdXGcfKV
aIBNrrBGNs7GfB0r5xH4Gyp9CzRO1xTfnbLwAfHAxSyz1u96eVgUEbOgWsKtGBBZrB8axd5XbXrT
5c19kiWPBQZKkYIpu5PgbACBzrEwnxX3g9rtC0wSZQmeDoJOkVQPcwtgWaO9x0rxQnCtx9xKWs6x
9phRaoHhZhHeNt88WGljVB90oe4A+SU8G/UrAPQgT2so1v2vLGouXt8ehVmGnvC+ySy9axSF23K3
WmZZ0ND6O6MuGpiwreknTfoMEKDb1CbCOVtxjjH2qBq83a5cUYo9Kx+X+yisVXXfJpHti0XzGzUJ
FimDuEwDmHsWNnPVuZORCBwlWvyGhboxp0Mqk3bbZu05cwdYWexgdostuw0iYtMq4gZow3ehYnA5
m1VKDUdgDpq14ApmCVhd3seC8Ux9ogLQqPbOHZpTrqh+Otj6EwJcGMlDepeN/Rik5L57fOL51TVA
A3inG30a96OqY0GdtubORL6yGRAI+ngDxCGtgUdpgTC0C7EbBlDH1rDV6OOHQOsB3eoacCk3NjZq
p+n7tMSwTif23pZz8pW+f5gUxVEpqlszISSb2FE2Q+88e6LEVU8mgT0DjowbBlIVwotgtNN2R4OX
h5zG32lfYbVQsFMyKrX12lb16Zw/4aN+Gy3LBSndFNROS0Yd2Tz7NvopGytQyvm2ZlwPAo2jhIUC
QHvWecCSPZGSCXsTFLmvZZemx8kgAGdtQdqfu6eS0G0fx+4hSoEwjULs1MY1N0ld+8OS/NK8DPR1
JZ7ylbXu6E+USfZxxEA1bFgJV9rv10VpA+5vEyDvmedcy8L16zrJD9Ah2w3N0Qs8BndnlM0zMy7q
RtXxJFAFtfWacUl8pCBT1KU5+HENdBnEEJbM6VPW48LBRo3lu2/ZrZ/2ANxi5wtGCS1b22iETMzk
QVGr+07mj6g7U99o5BbqrUls1T/ZxXwxaR+39rIvnPGLDT4eS6kbffD2aSsfJ1wBzEwJ6956ne1T
HHcZGrMZMPq0nJZRnlJD/dl27hisBgbEZifco78ZHWGOt5Qn0EKTzyAeFsrtuDc6q3tphmjrCH7D
2Op0QMX8XLUgBKdseeG3vrgTJNxOvcITCjoQzJCNbiiwzqrxu1sWt8acnEUHpVZhywwy22pglVj4
kWnC4Nk4enpUFi2I3PjQm9o5VdVNlbVhV8pzhRDGN9v4obLnJGysVG5yPGgTIdrNZM4X2EQAqTxt
Gxsc7Hk6gChic43NoDPu6GQehYM9gZ0uO4gwCc7iOduOKmw2+uzBgOjnM8MeLJbxiykRyEAjgsZk
a+vzg6LaeHM7fWjU6ZMwsETIW+J6ttzV8nfo2nFjKv1uWnvtA6Duh8KI1SroCgsPS1qs9X7y+K5x
Sh9IGEv3q+eU3UFLBsh0bj/tasAPB9B89m1L2L0V0hGgMEGLH9Q5qg5q4pQ7PU3jEK8R42fTWzqY
6WSmnTI5y76q472TYO7Qk0tsMim1jSbV6DpDOtsSxVBxBtKrKsfE9KIfVmEbX5lKglREmAEvBpvL
9IaMCuxpJVuyWCb7Yr+oIF/4q4rvwcY9aTeNBZmlJzXjZ06mwZ6RasWGqEH8muxhzSeSCQallWiH
2lTa7dQ0mtxZrVCuJWDP13qK6tNYp8pewRVwm4/ZdJj6Zdi3Czw2Z7BBeMkq77D0lMUdxQ4Dk05J
2FjjtPsVsC4+dbkNZ7fUpjqwE9XdMQzk7GbHbV8t9vpzrWaVBUxYjx5t0Y4/dKRlR7fPm69Mbdlg
bSE1btRilkcwFWPuJ45T+86kVXs9raL7rK/dXephSDuocfKqS4DgAPRFrmwMZSrdfQo3mw3NwxiR
WVf5q88T5Rraiw7LKzpKOU/b2qtKgB3WwgHqgex3RyzRZNerxGeDKW+ILAbPFzWG5fFqxLYhhbGO
MseWJbGJk/vcNvxWg0bf6575NLWK9lIbvAeEtT+XynPuYZf3W73LmYJtZXzVG8ahSPInN1UbqDSp
GsLWgPfUurW+NeqkvijeJEPRDi7JFnY8gLvWOoPi7SfGuVm/ta3c93CcPD9qMW/QyDNnsGSedYya
QQce5xjiMfXc5Oe0jONzZkuwqFY57kQ5Ez2brXJZhlK5qBGgURFN/THxtBqM6JJuPPL9UI5J8lKw
ubckYjOh2zIWzn50nfwG7Gt20GqrO3m4ze/mKQHdRidyM2qNhPMeRfB6rfpLG5fTi931XzrJJ1BP
p5i0KqyEsZKSYzv9rhpYKZM9eQAiomWADWZilOLPucDBQY6MI0lzyH6YSZ2dzNqcppWOzLfPLDXm
HQ5wHyOLbmx1WHxqEM1x7Mb20pp2HtBsv+Zny4fMruxQaH27A+wh/M62rlqDtK7uVKwMdHnVV4PN
F65Mzr6Lx/5U21O9WwB3fldMpQgYdmDmcdRkyGFT3LZjHH3LGBA62DHBPv/qdx2GApcWVDSpcwZm
2mMn2QuEPtmmx3Ja9Wc7wV917hzSMMe6kvlUzhsjMssdHTxALgDqfZybAVmBXPlZplb2jWzCfR1i
SJBzNEXnujFbDKATUEGzHj9EkwPjN7eca7Of3G3iAi5tjL7bmmM++wuNAYVNQmOki+zyiLNueg30
kQ1cWpiOC5l9Mb2+usl1tbx2YuRbqZmpICmc6TbvpvGcOMvynGscenYyWLeJ5s6hnmvzyRy94dqr
5+WZo8IkSHYrO8hrc9hOCTxTjtMivTQjPaiNvdTV69A1RJOEr+cGotaN5TW4bHSG/thqRHWJ3jcn
GmDzg+p0HDgkffDpPGT9/rgAFqOLq++WNOr8Wu3GE4kLk2pOY197dtIA0VOWoLRwFXQXVX9oqqTY
J1Gd7VrV6rZQW7P9AJA9GLN2qP1e1ZoXhe864FRVtx1q/CB2+NNgxyIf493Idx21/DLj53mClWBs
NUuJTo7eg90t7+3WSUMvgr3vuMQXekpBRwyleb843ejrVkKtFPEVSXIdc4l46b8yTzRsPIQ9J1FX
/doBM49aBEZMsTKXFNIlFqNqOWsPkaJ6LYG01Pba5A43Cprop1gK6wxLFvErbTptv9SdG4yMkdh+
BQGMSRGLEgoyPfmtgqLc7sY4/maUaUnsr5XKGatjTGaqCu+3MOX7vcdHqNyqE5ivfiorfc9gHiMY
+RDj4KHiavlQijp/RKmKqcrsecV1a80VFj3pmhYCVNpMsqUyoDXtLbgMl8oC/x8k+exubS8RJ2ey
LLC6snkuqAA+6SCudfi1S6ZYGwSw3Z5zEjumIr9YHt4WAH/wokurqQg6O7GvTasbYNSDZHWVevJ7
XZjdvmxtZVs42s4eIjJCr8YltAAGdDFbOVElIGax9JQ20ZgUo7IfbeVQJsYa/qvRjYYJ0y4fl4rZ
Njdjtffqw2iIn7kNlbfum/RHoivMO4MJqPEYoi6afxdCMbbQzysqZwrViYVVth2wDOiPjZsqR/yh
e9VnlwR66ireikKirtvs2iKVT46Hg1QQxWzf1EoEn8OkYUxlDuSiDPqC7pxtDNLcIq5fuiwpvkca
ZdBtBnlsP3oxzdg57SNyxMlL90leeA9QuJZdL50uvalUCVrKdGLmQYXTsjeO80DGV+A4dzDhbRC6
xh2mqVYaD1tyZ4M3LqdwUmbrJsl0F243fx4SwzCcKyaLdpNDwIlI2AP5Shk824sx9p7sNnfwhTK0
3UKdHVzp0Ep2l6YZj4tVlQTDZtK2JOJ1pG8RRugn3EXEXmKFh1N3NYVYX5jPUZ/r30xlHLCq1aqj
uWSW7jd4QFChxAz8NdaG7iArLboGfmo+KQQ211aHInCT8veZ1EvdQ1dnnAha0xiPiNBSEDrtkj6s
lt3hlNAtx4Qjs/1iXV9FBsseolmoVZp5AGXL2TA3lgC1j3UXDSIVphmgxGuxNMolrWz5gzl+nXrX
Ut+nsqndAGcT/Wpoqukmnks9qCang+Jf5jUm4YXQ/ZXS4oFxzpOHlsEYJjKL4RFAlnKY0Xh3G5cy
7Fc3G17jcYblONQMlfhztm2mwD4riu5rGdKRsbqJ4rjZKzhpbT145odZY95lJVtLpmoIvJWc0n2k
XuV245xMiSUk1ZlUnFuh6acI12/eKK3fDWui9tVWYqmWUTliu3uNh4ZSdq0ZF8OS4qFr2uaxjlVK
TokyLcelp4znO0qqbLWcKhiSUAe3isFcricnwjWOCSN9V01oE4U+EQaYxGUV44LQufMkGCkqP5IM
RqfRHusTianY6TAi7idsLI/YS2LlMKIev6XsVh+NxkDsnpvyJDzcn4veXPPABKKm1pWsCoOaZtK0
zn1cR4jSMOEcHprasL9kONGG2E/Vj8JTkiQ0qBS/4LGsKPB8LbwnrKR0Fn+qwNyKucKstwXCWdDA
2phm6q1BiNtuRtHl1pY5Vj00KJDLJ8i09jUZiVZdZp3BpyBiyjNnWDiSu3ISdXttpqK+dtVmcAAe
VgCG2YfEt662sh9t62LtZFdJckqbrn/SM+y1ANJTSkaM/GPJmupXqXfNjnBleMQhiU+h8MxvIOhB
Ujl5DVI8seu9NErnAK2Uwq2W5cql0uPiuiuG4SoycUzoLJwgitRMrmtIoud2gASOVADv00JtrilK
saB6T39J3UyvwqKfCQTRGPTbPB7HR6poHR6Cadxt4yo3fHeu15E0r9zFypAcUjajU05c9MiyeO0q
m+CBYhSQaa+/U3qvf1g67GY2EorFbckOkwTaYrACijKpbl2PLoVKoROfOOLrsRbjlp5B9UrToQ2n
Co0qLRZtxtlB4ZPp2sFTN6aYynNRUeSHbnMrBoplGrPaD33SqFvsNfQjTcVu3jA6WmydjleeQCHe
sceJEG1ZG6TmjI0DI27xd2ty9WKrpzV26tBCB5siEwhY8YP3apDBNf1PB4eDoO8V9cb25HLVq46+
Q+2mBw7cz0s1qeRaptP1VFUKi3iurQm4JnGD34xyk6nLg5d6DyKL5F3pNOXWUuxebvipVkwa1rQ7
BGDLY7HO55GDTNMA9p/BPD+aTFcAknaVw7LQT1U6LQq02m3uhCuoNQhHBIUbV89l6nbP7C3T2bTn
5aJi/XVKSIPOaWUuj7HOudU7dvOcAzPnWENOBOd6/F5ktfZQRd1r6cUUdesk2jVUYM66Sctto7ZG
AdS/pBc14Ed30syovB4zabxAaNgjjJJHXfBbi7xGihyPXXuggC1v7Mo1AUB3FAx9yn6gCxPEqOeI
hGyxZXGTweHdZGbZnErVaSZ6CVXPOa80PxSkfXAHGanMyGhDMjEiMH05zZpbB+pqk51UxmuOmtHd
jMCLaabkhih9waDk3uAI2tlLCum0qov6SUF0/9N2qDvqNY09GRXzjmx4umDdPm6z1aG7L7vqKIV+
KpxMsEzsL4YpAEQbo7Gbcy26SacWSGmLtDpsDTiXPkyd8mpg/GLDBPRVgU3Yj9hWX3I3SZ68mjKZ
iFZrb4BbVknVj7TMPje551z44L4g+OtWQfxs4rWGmcnG5mVTKp8pHy2EaW5joJxt3acYp7cgzhfH
l33mO+NwMNQa96mpukw4MNEuUO7GThinMad8R7Y8bZJoTfcHwP1dM3+pMtovWILF8LW5bYcea4A1
EY+aKTRHTPa91ONDg+p8Qz9/IXFd/DqBHu2Uj5hkPLbF4h4yRH0HYovjbMhnBRo+v73olds4c6+L
rLmasmpLifds1OpzVFUnt1U3Ui8OeAjcZbK6zSZxwTKw5FEYxd71ott4EM4TpDPQ49UY4a4DfV4R
9iEjVrU36iTVL15JNXRQTKpD/d1koxgYLUXdCUU+kJBQBcA83p6IuhFNlD8WqtPHJZsN6Nm2GCec
PR3zeyoxBCPm8hxfkWkddqYF7bnOIHzvKJ3NR6kYCM6nrvkysfWFC4Oh/pK6xhcvzXs/TpbIp2W3
Vqaa6W6d3iv9/H+x9x3LkSNblr8yVnuUQQuzfr1wOGQAIcmg2MBIJgmtNb5+DljVXcxoBmNer8cs
qywFI6Ac1684opcwNAXMGr3vNhVC0s4JlEZVDdrrSZB4kzxCBH8ac6crAYIDGDV/xkwcdXfWNmYt
SJgZAcNLsBdvWdSfFtw0K1tDbdcTuCF8JNWEi2BLgG3LBakjfBIRJdsoO6TY6rYoW9EbbrS5sDg5
WLYDYqEFuyQXG9bwkPQlzCAwuadL2qHzj+odvLYoOLO1jAR31DBo7EQRhUXKoktDeBglQg9bHU1Y
B2CTYoa2OoRQ0B1tUKJDAqmrFDepxCwObmhWoiYL5A41rQeuD6FZ58IR9jcV2zX3gEsvOpze0s0s
tLOHilKEICOaqAXK6Yww0dg/ahg3/krLCO008Da7Z3jelUcoQkwYMXFwwFzyeYPOccFSSSolJ1+y
WMJrAe1WlmE4mB9IrYeterzPmLbxwNzrX2Smh0MnilXU9BLXtb/qqpvcKZGjh7gs2g10A0vMh+dY
cjTMpq2CFSEY3QLJEepDXAnIvNgwRqDoyxwOSSB4kyUGHUZnkWygCTOP3AmtuuEeukgwOtASqDsC
6qoV3jxxTGmE3cQHbh0KTA0DD7HJTYz9oWGcYHZ7ytQhcdVFEX1FhWULCmXGYWZ4j4rKBH80Ma7R
cigWSEfFwSaSeUZGszLM3YCNq0wfNEb1Yc6kYqQy87EB3qJ6hl0BKiLMMEu8MbD1OWeLnEJKAIF4
qOviwE0cJ5Fx9cnjF43zkSeKDvrcTAQx4xJAea1kkZdFwGbCnykbZQPN3hKoZBGYg0zjgdjsVMVl
K+Uuy1T0s6QoTLYNatdNLNUwUmM4jK1QAcMXUsQGy7KWHKTKB9+k8X6BKDpGwk0l7IQeL6A+CNDI
bxU5W9VHwZgKu3qXVIiAmNENJpQeGCqnMa9jx8b1YQ4JtAAuLx7F4TAEBQbPUVgzhqqM810h9eW9
HAShDR/gkqia2pmLLAVb2IdVdrDyR8tnoYgfpBoGFiWsJ4kmscMJBlalDSc87lGE6cQexmsdRe41
PLew0AOzL2G8qmjhL5SypaxX8FnYL10Un+a2rw4DfB74GE0+A93BCg0q+BLBBAJ0JVAo4gTDMUg/
p0iRliTdFEUq72sxVagCtwxFDwHQfhvhG+okczlgXi5yGEogiDE1y3xweIg6KyXRGdzl2UQ8EJyw
gVtbGuZCBOeBJcI4lZN9GF1EgCxog1v1OUqWquFeKyZQKCbAksdixuDC17HYznmtOhgthmaoFK9R
UJ2ygC1zUqFORDcWx6hTKUGHr8QN6AUJ8QvGh2Kj5kbDaR9tuix3CQ87116N34WqbjeMkmUGyvTZ
V+H6CYODUL3DqJ09RmrfH2ZMgfw4S9EuDZYOsxBM0kjEptpJYJRaJL2SaC/ZkqNsgmoJqrwulw8T
X6AxtSxNo/N8goJSUefCjkY4TEjQ4HnH+gdCpOrEcxsWod0vQoR+FKOZqENtLYkXu5cgjUfUUlbM
gYG9qaAVGMZlkMiDgwXGR1IHx1h4NOTRttC6gKKxLh/gr4KZJwq6xVLyGOrv8EGAu0MtgR8LGh86
hBkXSg46Xdw+L9Ry3ydRv4XHROknYySMeBkBCoBgKOfEWY6JxAj8bZzV7UfOxtFDz0hzTHAHE4xG
RkY1yiy/h/0J94CWHfprdSl6sCNCgbhUtVGOgBNlYQ7x8XpQvBiG4zu4zQxm1cDSQ+2k/i2oxYo2
MRw1Fj4tPFhgBE4GExx35huEWU3pjr20FFthTmJaQ7hFZ/OCG0jaYv8U2ByDDR6Z3LjU3OpucBAi
caaxlgnHskrn1VtP0cdKrc/KaNTAMsA+pdvLAeySe6Ab2ArSThWwUEbZg1WkZ/Kgoe+m4ZYhPwk2
xSIqtJ9ZuA90ghJvMnHINvLQzRR6jAmgD2upHEJRK4BhkttAJu8BDUhAasIEk7sSbwqaOTtgmmOw
Ter0flmEbjdLMEqGP0P+xKG6s8JyqR+DNlIfIGIv/xLzZk0oYPgORNukq5PEwTSby2A4Xd6PbY42
ilDs1LmtXTYflG3PLujqhLXo82I3wYq6rzdzWzIWRviQ6s+Gco8ZAa6VEyaupwpgAQ6az8FZSdjJ
SlO2iijSMAbbc13t+gXhseEEtF+lseh3ba1oL1EYKTYn1F1IBPSO4LOcJiehwfOC5boi+5h/jLbW
cXmPRd6MHh/y8NEpETvgdKrFwi/wqXuK4YCvwTsaHRdYOwM8sar38uvEnUlnye0H5JldO2JOM0pV
T6BqJN1x8PisRKYwBqYJXtMcNuPY0OPpVwm4z75HAa9SLmPhaQdn9dooYHoBQOV7lyMNiZb5boAx
19Rwg4vjCJsU7TgjiCBDSlK5rJ9bwF7AwwkX9ElFPoKUU6drKJsN2LZV/lSgP0ibHDQJKY6AAJCQ
2m0hMJNsB+DFDLAxa0OoG6fO4J1EQuQ/mK2LIjCSaShizs+o3KjjhWFuST/xK6D1N8AruD0idNA0
EYrLKn8pcVrCMl6Z60Wz0AxvAdMEUGgOlOwxmwfxXpHbMbcDleEPTR3UbiChWDCEhIUyrdCWuc2w
sRYZqDcQ1FtMaHUwbwOXizjQoUpMfUK+m+yhCzEVQyJ1B/uZhbJA0MbmF4zx/q/z/T9Fn+/LuOja
f/1xCfoHmQa6BCKEnUHXAFRduiCkdDk7xYivsd0HUQheIES8nDjhETE7zAJNQHMaQwTAwihRfXqq
2sPpsW+AR/z30OWX53EpDRrDn3gq2VG2YO0j6GkUdUYstMlffKX/jy7/g1vVb6+jy/2yeHkrASUv
uribnV9YCesH3l/a7l9/KH9C0k8BIBq4baxpsJj/C1mOfwGHAfJHoAWuuo+rfGUBvbboX3+Iwp+r
bic+BR6wAB1ekGL+Rpav/8RD4w7yZCuTBeyHfwdZDiz6b68adHRBfIQsLZpYPIQf+EsmkxKx0hxA
So7U/KGtdUjMbw4SxVzIxCiBDrYPWl2P6j48qTrrQpyBAr1nKbtlNpekBSyNbM7hwKMJq1uC1Rlw
n50fp4a4vRnlNDHHx9mW3MHo3DG0JdllEShV0m7PrdGS3M5txVDNpfFmzPcrwchle/VtnW0Y7VSw
aiNACSE18wfpCLTvgBOb9clEb5QzQOwCrO5Zor1+6HEWh14PDI1mVuTIRmQBjUzKTXTAli/PXr+J
MQcl555EHrvlD5nD4nIkMpi8W3myxVswEHvaMBQjeYOh7INoNy5aSK9IlI3ePo86cxIIbK1whACN
oV2Kxp8XwKbOiBXCHocn3u/1nhwCvTW4HXr4Ejm7h/NZI/5m/cOsN17mtMYzOgUEfkle48Go0UUr
Beeek5w8mnd3IXmdaOUBmW7kR1j8kPRcr+AvAAUVsmHhVUTwOGJYm2ikP0dmEVOM1fB1zzG5w70i
idPRDn83UeVNIwyRMYEir82TQNNjR4FO9wAc385aosf3HF8cY1mPQbzqMGEdqVKgtDjUb4vFOkCo
bUR0GERSAkOPg+BznnSI96FeWa2N3XbXwXgI7cMoN/gdYBh96+KXrKI9vG8eFzOjKHe80ME6OE/G
TCQqP2duDSuWyuQwxqEK3JvHfU0zOBzFhAGY7lC9ilCER8L5Xu24VBffJbM+9BY6wLR7k5FHpWRT
xHhsguQ8Yx+SGKBI6YxnPQAo+D74gAaklkAS2HYS7aFApwfei/cCrgY3zh90TCGa59CZMiSTzkTK
yNkXkfPUTE700QPZiG0Z7oZmaHQb1hGo4DVP8zPwuxOPITUBvF+r7QigYECBu5Byo1WzVPFa1hiG
h2XFjW+1AzZGWlnqQ+VHHu8Lp8Ybrf5eVvbMq/ZaLizwozGyUMLqAn7Duuk2osyuxJ8Txh9Rn+hN
6sG1lJVgmURYNAXBJEemA1u/yho9xYFl6yLpXGSIMIYsDOTuQuv0Moll0n8AjowiAQ7vo2RWd3Bw
QergdTs0e5vSGWe37ykGzuhou9E+cRJA+/Gh4ICvpK9wqCT7vefi/GG3eaopQLuw4oGTHYkemZJU
dzBEEgRk33r7IT/Lfr6JLM0JVBPoTsYQ3NRksMAaeJwCaf7W4tNIXywaGQqmNMC6mOEBbY0Odq4j
RT05PWLV1bANfuAAE9ClJ8qAYnhi3xKTdARUDKu3RX8Q9IHKqF/fcGEaKczI7M39bANhCYDyBmZD
uDsipno03GKOf8+YKV3fYFa4nx+ilKI0aV9xXoFeFXr1KCFuKPrwGBxgkLWBor1q1O/Ma48WQamj
C9jC5WqyJQuu0/B/Ay4I7X/Onv3CFHVzNmYDPsKds9BdZUqbV7gt+Xht4k3yK93KLhMT+aWg6Mq8
Y/DLYIKqq0/ZKxKnxuaf9qGvvQDL2wDttOePwj7W7oXEGfgnwPtRihwEn39SvQq4j7Ak6MO+wSEb
JgI7A76QlvoIbLmfe4OOhtUrv3eEo6Xo3Db6ELbqftAFYz4J7rZ2Ers0YT3FhkcldSoCuxexwQU1
2wpQehvdC5oYLy+RDXKA5rDkFNnl3k0MQX8wKhKR7UwN6cBHxhtPeRrq7S/ew+8IS8XH4uVJQDAH
9xTDXLMzejqa0UtP0UfE33D6ZExGZkv6YozeFg11fVuQ5txGVNwtLi6BxIOeO6XX085Qd6XD4kcq
fBY9QV2m6FNp+BnNgqdjtpXckeKE8OvB43Sgkktg3UAQcICzTX35KXVEsBQ+JIngt9nHk2J9nsW2
OwOz0m4yC7XkWTGAIoUPOyTrW6/2RhP2XgPBPHb4SHi3pYBGcQ0BIsSUSY1mFq4pd/BbT7OGT4t5
0nYuZobBLstpRjrO6mezp/iMTCQLBmVAfQBtPWF5sr74FrKALUqmYIR7yXpifA7XoIk0InNIIgur
kioWZ5T0RXi5R2vJPen2B+MUPeU38kY17wHdJlIMN2AivUh66jTYNxWfg5G1Pu8h+kl7s6Y1Faz1
v85gDoANMc/YY3H6EKjmCXBzL5jbtZrVejgp9bHAnRw9zMxksqCn7Gv18xzozK9BpApgaxiqi7vA
OGgUXhxo/FtzvBtCW6ywz0lPGU4ZlAjQeVrVrBhbGGyNcphpi6WL9v5ffMt/K4G8K3P8+o/fKIb/
+R+/cROt93L7kr+3lz/022fa//z85/Ad97J7+e0Pxmeadujfm/n4Dqxp9/n9f//k/+s//p3s3c3V
+7/+eFvdqNZvA4Dzd4bhmu1dTxzvXuLxgpK4fuCvxJHj+T+hH8RCgO8vDiEyt/F9TSnR9/sT8jAg
FkIvUYFtCz7zd+LIy3+CvgU9KAx8YMaFzPG/E0ee/RPOABB8EVSVU4WVyPhfF/53LYN7dtVd6kIs
h4HEHPLPVfPkdy7iEHIqAzllzqs8bjd56j63eaAliLzpEHm/3I1vCihcx5cy8J9jrHzIL8RbMWxY
uACFsIs89NvoTEaTuaGwc1Ga/fPV6yG/fLWipTHDLPhqwVOOgTc8lF5psq/hh3iT8b1Wd/8Usf8c
YtUO+HKIEXPnbuFb1muiId3DCx5I2hDDKMgF4HVWQM2hudZMbjYy8HRtsXXPcWCPIPibGd+DF5DU
opX3k0IgyAOIa7bOq6C+RKHwFWP+JKjADOeSPdeNjKZuzQEoUGVml6iqMYp8Sxc+qYx+5BpATxLW
0tgIuZ0sKoYMyVgUmG0Nug2G5RxKzQeVQxDjOzV849iu/Bi1FDljJYmA9/c5OOlodKBxkVNtRk47
JwWYTiCjNpaM4XoBThwmB0fMkexOGypoDcPzPsn6CAymVCXpwNTOSos3winP9mzGvnUq6HIgpPTJ
iY9rCUh3TQX4XRCtAdAX0tVj94uF4bERYJxowYIoxNyGL8GVVIVN2zSVxUOSFmqCaroNWnSdSyXH
OCjlX9JpRI+nU5ELdi3nD5EMqgHk7Q0mjMcNbFgqLwU0lTBBKOjh3Go4BEa2HRyY35S0B6NOzFg9
H+pRHyMmdFJWARZKkOoNHwWjzgcodTQhCPU8AfCkFNDdyQLYx4PE+JRz8eAnPNqFBZffMvxZV/t3
62gl5n5ZR6A0Kj3sDTlP9GNbpuxIBIsHbeYGy/2zwvvu+1dO+pfvV2YlrOf1VWhWgXmCNldvTHt4
fxOmd7WBJseo2IgowcCuA/YZ6S6YurFbMAB3Hn9+0T8ln747h4sOScL0Q9BMNecpnMfgOpVNs9gr
YmjCsIRRNrJ8GGNH1ZwQ2/jPx7x2W/nfL1sLCki1MJng5XAewmQQtWs3p4ne9Lhyma95IGqmwWAi
rv2Lfn81Zl7Ifv8TES4kLkASr8E80hZPrWNDC9u7UcmNpdVoVCc+cChGkWvbohQAykpSmirKkySu
sqHNUroNDGQxcI1h0TtyD9HaGwcZB6wI8GGU8mlkqg0iyo17swbx7x7HhbqU0nVyJhbt4qEfTsEX
AzyMIE/IkeC2G+lXz9s/PwP+9+7Df9+RSwcZGYQTOeLDxUsGq2nuMOYNYAoLCOSjsrpNmgIIaxgk
lNFGccdMjxmdB8HuXmH2XW83+alKb2iSXVkNl5oVbYdO8jIzsydagHX1Iy0ET65egW424CP689Ve
9Fr+udqLTYfjYBvGZensCQQDm81uQJk0oziStqk/OJLZkhhZMQozHdWfERLMpcxJ34IbYmmH2jzl
pHBm49To6nbtSZB+c2un/RR0+eaJyxeblcr2RQ/F+9njVItlMSIimFPl4O6NLS0/hJIsQJCOLrBL
BNTV+vXnO3Iti7jUNprmshgWKVmg9At5PVK3pJ00o8xhtd1uy3sUF8tGVpMbcl/XwsylKm7bM3mH
ISBeQCu0I50jIJXoGqKp4IbmrXt5LaBe6g8NoZRFqoajyFZg9efCwWRbByLQDk7afWEPLnJodJci
Hx0mJ9Fv3Mr1SX33BC/jGVRVoffYLR6U/sgivWC8lwhGo5ojcoJoO2IWo0h3Edi/MWAYLJgsEigL
RORvrG7td6GIf1b3RXSTFSTF4L8uHuzA9a7PzvCc2aIvbqpSQiDtoyeKM2jANT+3oUZLaEkXqWhC
P8mqI1A2oP1mxHgu0uiwSfeSNYJKOkmB1uImLZ40wDpUbQbhd/Gq+XlBxwSpL0W33YyawRSGzqhb
R+0dJvHa8gjeNK+gl5ltoCyv96XLVOeWPfYJXiHhEEsPydyDjH3G3A6dlQOPMyy50Uhj1gj48MjN
O2FE/wacgDl+g9837OqdYHnsVStL+Q2XlXuow7lzl2wiJjBHpcOAxOoWlaoY9ArRPhQ7B5pnNC4U
k4udsPW7QrYnaSDTeES6M04+iDR6FbCOVK4sYRHe8fJJxnyx0/rnacA2145g/nfSVhijt4jr/RrW
1T+vlWthV7pIKaAUn3X9grCrWvFGQknvZxvOTjd9rBd7zu6M5UV9Y73pXn7o/PHEe+2NgH8tzkgX
yUYMF7c+j3DkkNnzmHuOsMeLSeMEmSGfSx5dhtBYcne9U3Pts8LzxB9+vuhPx7pvXpDLKQyndAAY
wJrZm7LeB+VUX1jR0ABUJH00Wo067IE3djQgEcThXACBqzGAh6jAMqiW2N+Fbf3Yasdl2hRN+xyl
M8Hs2piUOyBbYHkdmCxXm0kakoWdAXRGR9DIcvBUGixIUKimVc+2TkGhA58ZVHY1jMxyTHzEXDep
0ZUDdYEDZkJJt0vocYEbNg0JUrQkPVbeBb1RCadozEhe2rNYG6BYeD2PhJUnVZre2PavPZ3LAREL
1JY6dIghfVvqNSSgJ4iuQBViLNA7y30uf+pSG3eKaLKrYoCpSOCwgxnG5Dd0qq7EkEs7nWDM46bN
8I6DcqPnEwDVnsD93V+4nn9dCZGfK+NLppti/wVtqOa9uKnZ5ymJFrsBP9XohiIgCeQSAacLJLPk
wLtskol3lUjg3IxLNVwtCG+puKQ6n2HRqksam1wgg/4TwBWnErVGh1csZDErBl0XGACYUNQDwaXj
2iMmOxOWEMQY39JhBJ375wV97WousoklZ2S1C3GvkLDMg61i04wWhaTT28/fz107wPr3X27XpGZ9
ITZ4YWZ33GomOKsGozN6g/jAGR/Mr9iEr+Wt7WsNAN+9nRfbF5QdOBEyh7MXhbDWCp5VUTbY/IDa
K8CYdDyCpEaGjqJfLjabMtk1wv/yNl5sW3E0clUGQopXF1aBViH60SWzg1bsje8X1iv47soukmlt
HMosLNTZy436mTXUp7fWGanDEfls5q6ySUwMoMlkqHZB9pjr6zx94/TOwrztNX3Frv3r5+f5aTX5
zYmIa7b/5XnKQ9VpbKDMXsr54vg2oztc2iAvxs/5uT0MsSlbIA/wwJeQxmJc0P7iu8SHQ1yDPgS7
NgC5j/wJXcEWKC63vzGc5q88+UtNuiFsQmYQk9kDKRVwvOdUPXdQToCW+fKRptDRDSddg/DJth4t
qXKXnsaRxcNDDPIGTOC0E5VaF9AqDHZijEekW8ni+ny+u10X71cdgmjYJ3hui4l4wLz05mDklH+Q
kbXdeCLXLv3iDeM1eVnyAWPJyGuNzhuPrQ9cPEBFm4QWtubLj/U+sQujQkuWt/KzRAUSmtyNmufT
afm7K7xIA9BAZAtQZPGCZw9aZHU8JmFpQyB6Dba1zFtLgblaRoUITWWVRtVbZifBGUorgH+KjgrC
Jlhd8RMQD7SRMVxR688R641cQbh2d9a//7JeJXmJ8kmVAD0NWADr/W7XSd12mTfQ5BiGeyDFQbgT
GkWPBrMb3NCSG0DOAL632HgrQBAgMlUwcotzUdqS4LaQVoSeDcCoTjb4oOKOeQoK/r4ttlED8QYI
PP38WK+98aLw+4kXSgFm8XrijQntKSPREbooxrMYyC4Yy0JeAwNZhgS0I7keOiCJODK1UifWISTh
ojYgANlbP5/M1Yd8EVgHrpXmjCuQ9sTRppEnS1GfcsjiKIeYteeR1Xth25SYp42gHeUYUIM11MYk
6XiQC6HAMnVmmDwvPXYX4PokDEoARARiFBXFQBfhMDKKzgK2dCNcfvq6fbcoL+Jxyigrv2J97ZB7
6Ej5OZTJIV1e6y2gjhiPYoaNIdOWVe4B7a0xh5huODhdawpfOl90TAB1tZ5BUxjjw4r2L5j3Pa0z
rm1i/Pw0hCsJjnARg4MGfBMtxSFmIKm28RlDxmNFW7ewZhtzbWcx85dsz20g2HJmfHlfWvH9pA9n
zQ1ItA115GJm6KNkckoAMW6c1BrRvrnlly4uEZhLzCTjpMrJlsG1rt0y0DnNRM+4gp0cKZHmGjPz
we9ZU0p1BuojwIcQFVabnNH4yWBqwwfL74GIlkWABQ/qROrcrSoIZCA/JCPUtSI7hAZBTpann0/6
09z1u5O+CM9CjgYeCASc1+uSCd6pxZko4Iz+PjQesItakyWaGCu6mAC+/3zIa4W9cBGuFVAVwmbA
IRNHzMjklRguAoQCgEDrx+A1mB1BfQ09GWfecwaojfnrz0deV8d313oRqCFHli3FemDZlTx0ROhk
wJnFV25k3dcW/mcE/hJpeZZdrQPx/QA3MACM69qxOkOBjTMSP6Y/X8OnWvx3F3ERFbtCm7Ulw0G0
EzAECoqmLZyVdQ0j1EeWlk64T3f9jb3jWmPpMzR/uSIQDqMBCo84GMiKd9MJIgQPzLuMtpafMuif
3bimKymycBGsIlAOx2rBYcJz+TIeF2f8mDzFloFdKO8YqzWXc3+6tf6ubYiXov9RHy8yV+FovMWg
DPUXiA6+Zf2mi4wFyGou0cc9sx2cKYGcC20kstjDETCBXI9Zwp85J82eBOhppBQmHajozKLAu7lV
x32Pl/yW1Rp3pZd6aXWeg4jKCGLAeaM7Q3Gu5M12kWGc8QgDTaBKsWu/9cM+lgqnlDcZNNNrYd87
VQ5pBbO8kVVeW23/Qxp4LKc25nGvIIDPalScDjx2r5MkAGiFwby4i72p3igg9ceIqjfeU+nKevjc
hL8suyqLIzVpQt5jtS2QJH2CET6t8VygTMGQApTo3K9K0GdNHrFypzU+U+5H4AyQzZ758RRqBqYr
wD8UZ2i48oeJ05HoAmGu1ObIMLRNzTg3xeQJNMSwBYkXCKj9gkaeZk+tPa3KQCRcxwfvPVTcFYTD
EepvNO/3YYfZ2S48lrWhClC0urFdf97Pb95q/iImqpzIyDlY795AUyN3NZM34AlrVibI+tZCZSqT
6AhUy0aktdfpkd9Z7Ebaz9ZzZlT3P7+GwhpCvjuJi/goDzyER3LcdqmmFXDVjzPjgLgzW/0HzFEF
zkDfzZgkUp+gLKM9vaC1ou6ae2Q4iQ6wxHAGR2hbQcgPVXyMwC4qeqsCVHT38/ld66t8lj5flkWM
gbwCzgnCBLAbAPkpdAQaBiieCXwIg3cgK9Ft0IwA6Ew2fj7m1QdzEW7zpY+ALcUxJ8hjmzMUR3Nj
aM1EodJac4LBWQMXeFrU+9TCcaXpAe3wSh/fw17n7dEpwSVuD6W8YyDosS1utYmvJcefmO8v92Kd
pykpi/MCTdwpgYY5cyaClwFLdT3CfhCZmImRdw4jj5bC8oNUVm109H4yKgt4Hicip5/v0Gd6892q
uQjeeZXVEIHBmZQ57W0e+5C+uHxOQbzUwBVwSsx9Cai65/Yh3Yp2YqH5AEpfjvdrFxoCsKmLmTxy
m7AzptNsyKf8kH8EW5nZV8mD0HLGrQTtakS9aCGE2QQSzrqbRcFrBZgssGYBZkUt5TtoxrtCRDO3
Y06RBfQ+SICRzyzWLb+sa5H0MwH78sBYoYKCyZpoAYpm5NvULXVHOhgwGDNOyq1KmP/+Df688i8H
WbK0ScV1tTZYDIPXG/BisSsjtVhMwgKq+c023ouPjZ75kSVbqn4TpL/GiG9WwaW/dC6A+g8SAYde
uADwI9S1THAvdMHFetiltHAjQ7qRAl0bAH922r5cpQiQQ1KsBUa87RzRlWh2V3mqm6Orxuj5HXhy
lkiQP+5TJ7wDomuj0VtmJldSyM/Q9OXQ/MhCQxCaC5564OjdRID2ItntFXqlWfK5eL5+PTxihwYa
E55gpjZrvCsWqP4W49y6ddfKQu4inI0822ftukA6E3Rq7CytJVP1LgZskKWcHqG6Zsxf0a3oeWUj
v/SmCgMQgBsRh+N11ZLduyOUojEtPIr430I5cwcB1V2oQ3QRMMrWOIcUUkA3Dn6lHPvMab/cywTm
zIvW4NgpEY1cRylo3EpYP0uV71b7RSTp5jZR5fU5dSZQzKK1mCr6jSypjcbJATYHIFsPTSgh6ZIN
wDcBXAk7+V4mzQtPSzNA6IPW6wZzafSKAGO8EYqvrM5LMz5RiBc4zuC0BsoahTl5/Xkgg8sRTPuc
2AaL3hCtHhJ0RnuGYAiZPkov2PVm7k1GZ9lo+zlQbLB4E6bYxmhHTmjeCk3Xgi+7prlfHgeMSSCl
tG7e3G7xRkO2RL3a1Tp0fgjvtADGjo5yqPeVn9xwGL/WeGcvStsU3iR5sB6xCqEGruwSxl3IXghg
cwE4Eg3bFw7pJdjNemqoIhBLNx7D1Uu9SOaUIYTQ36Ry3vLGPC53GGyhC9T8QrbwAtUIcVfl0Fwn
syOcRkd8rR9+fvpXD7uG5i93GI7uVdes19vQ/Dh/LLRC6I/WVQfWIe1XoDIaoCFtbt3gKzGfFX8/
YJJ36PiBe+YtqNXeA+HU1wdwfrHADlIPSkKFcQPpGipGVLu7cZHXjnkRwHhIKiYZHFO8+aDtkKfm
rRn9GsCyJYAiTx0RnmGySlLlOMt+HN9oYl876LrdfrmzI9QQVtVBYMemZ046wy4IKe98I/e/VmSz
FwlUxySp0gy4jRJHcpnwfniszNQXT+wjvMa488937ko5yV6ErGmC0A4s4ZF/zJmCQo5JQQtmH6sO
2s+aCmXbKkCJNCU3DvdZufzPECldWqnCVRspXoLjgUsLuZYtdHbOtZ/sIK8JZNBdY7fe4sYOKJ8f
rc3blcubGFnR7j5CZfPzJV+JAJJ2EXPAuV0gFYHFMn5INPDRbRIekz3cdBYLnKrqQ3CrY7ONDvLx
f3nAi5CjTVAKhfAjKpSt9qYFdxAvxoFkgYwakd75B/4U9zRKdPlXGFSUe/r5sFcSIqCSf1+fUaFk
UOfACtoNp/LYrfe4vc92I82d5UNzw1NhDVhYm9JIFyKjS1rvoE5l/3z0718O6RPI8uXl6OAx2wcZ
dGcVNtLH4RjV576VbrwcV5qFn34xX1+9etTqbrXqWkllbufEBgSOyNr4X9D0j15eXlh7MRZj3a6q
G/H7s1H93dK9iDFQTQrnYcIV4V56UeKJAFEGJEefGUq/+/y5FgkyS33csQ/Bg+J2ql5U59iRjuNo
D2BkQXgPw2xwV/TYnz6EM0SyK1d9hQjX+ABBJh40uvzGEr928y8iU5ksIZQ8cKoAoBjpXXxjL/k+
kZC0i5DE9D20TFp8rSw9BvCqVJ6n7hg+sQFVU52brZ9XzpVRKqy5f1+3kGPIYceyRr63+MhvOUcw
eQmsO+glBEZxJ/BEvpNA2BFJeC+DL4ItBb3hLeCzyFf80mQwX01ujS3Wd/Sbp37pDr5A8UysW6y0
2QBAGOsr0lk9M6F7TmT6LujtLjJis77x1lwBD0mr29HXhc3McatC7R+vDQHpEeUZKKKgnYymTPfg
iOhQYCLa/+XsPJojZZot/IuIwBRui2+nNmq1zIaQNDNA4b359feg+BYaXlVzY7a9aKCoSqoyT57H
AkTDwlAcgpW5zUh+yktAYQLcOaeOeLPtds6giYbIe1FkomsOVvY7/dLtQDXbia/iFV59J84i5+qz
3oVv8CXbiDgTK44sO/xLs00P1XGw/R1Zw3uyxn8RxEjdKU0WNZgMzUsC88MGsh8RcjvKo7e0C1cC
isK6zLySvoWrFn4VAeUFYZ8okMiFcWdO4BYAJGDH6qevTIZKtQOAeTKU6w1MmSn02lqDbEH+WnWP
jQi8ASSWsNtS4tbjI0xWCIib+ENN0e2FJic4QJlC8xChcxToPaRD4Dx25iBmkoAimMIPwjspPHay
uUNuQKtSOcoOnNk8qjmza11s9xks13nxPUERFgaKsuTR4KaraKXEvcnXYXyr6LUCHEbhb1kvuGGM
XqS2Kwx4usGSy6XJc1weY7TIwxPL8ZXK4kiHahMaoe4v26/D4k8rZbHvK+AkLbR9ja38J0HzXGFx
H8CXVI/NFnS39JP3zQm+zs8rV2O9sEU0TtsEVDn4m+8r7mOAnRuH9teoAFugggOgPWQnZfDqA3rc
ONQZy00L3wIkJhPoLKjo3L+HeQr+9MCLKMs3lSrnPm6hnc0oY3wTHFWEJ0WZrVyAUYaTtUXAHfo8
TQCenBM36Mq2Yw90qkPjdR+cTTaf9DIn7BJX3HFXyKbuPxQjnSpri+hL0j6sMjCsINYGvuRh2Ak7
+hhs4aq1VZzGRa/IuMvc+xdjhbtlo1MSJmB2qWhN6NEDih75jRQM13GKnH6ULZ3OmXX6UIbEFTRY
jY2SPfgRPEh+jdpkSI3kFX1rRii5NNUbgTg0UlC6RfvK/bub28N+esHLWosiNjKQSoiKVNtM+kYW
/4iZGWU2ie1cNnl02SZwY+xhCgaTOKMkW3HyeHSDhgbo7BWQDjjZp1Zc7SPU4eQYHkjCNu9DOHcZ
PlXNWLRKCKLacrRDbg+tB21eifSeYthR2SmLl/uPITJ2A+rim5JmpCTtKCHlgT3SQXpVPemxO1Kk
qC0pfVPyvYrcNbA3e9y1L9vtI5TFAtzNzOnJh2oegkSYtT3fv5k5GPywZtR5qL/F2TJraNz6mF3a
+F5p1xZMi/t/zNibLPHPkZbndPALHCxG0xe2FRLrQnbr5E2tP8lRbqdrPPJ51H56gsWXIqXIpjYD
nqCO0KoDMgMs52yq7uD96SbhoR7+3H8gVjxVF/EU9oQK9XOsDZR0j/l7ue2fgrNqJ+/ay3Tr3uKV
N/JVG/jpgRaRFELyukxljBxx64fZPyE0Z1sB+B9gt6FAToOTEZrJDX5XPCXobOaf17YdrFijLiJo
B2FECk9oxLeTBPszaKWRnwre1EvmwSTzU3rXYFRK1mX8rHe3iKdCFQ1Unh8VThNHnHTtyRq8EC4K
AxqtCzgcvMKGDP3Va2V51vUWsRRwnbH3R1xPQjlGN67wekaX8Mr8mP/kh/e2bO8hGtfKcKFFthGZ
9fEBnlwG9QZ0rqwVJxjhb9m2E8JjH+1amIBJ8ib1v+Rzuel5K+xW0ies4P+1F/sWCyKSN30wf2k6
J98OXnVMt6ATwc4EZfZdt2vQwt0fQZ6ywy2s6PsdLVeG7qum/9PQzV/0b1eWu7pvqISIiLfyArgU
b0CnP/luLMMO15tgBi3AgN9IPA4OVshXJXYNC8rXAFYorT3uYGmIBvEGqqJxpnyZcAs5SqeV18rY
VSy7dtSeloXfY9RLaNYdxcS27xf4FtwF3Ws7/Sxa3aFzUwuExpULsl7zIs6AaVJppcDjXHub9vEb
zOgjqG3Uw+T6jyjb6hsUvZSHxo1e07V9DWvqLkLOiPNGLMyXLG3/HHvz2waMZ4u+jX8MasoispQx
DEt9EVdINkg89udmk26lZ1SErXiPBmGv8EarMuVt8p4hR8C76nU1pc16uEWQUSM4EZfztlCW4Cd+
zd3ZMBP2gbuBbsNduHIwZXxI/9NNEI8+p5c4JMeDaI5w5kx67/6EYCU6ln0CdOLEhkbY9oBhR19B
QYovkmBWR196TUcX8B2aW20HPIgpN0jkPgbkogtnnFTUp66/ih4c75KH9oguy1Yy6Vlo3InYwZ/6
N7BIIPtFvoNS+JYiZePJMzbo8f59M4RW8rIDgQR+MI5ztAUkDMmgwKWOuIHe19Uu/3iFeQl9ixsp
lYqi1LM5qfXppxaRChhalrBDtTp4ZtfwPdJvq63JjKqc/KWD+Xa1pOyTWMt7vAf0sdrdi3rEUe7S
bDIn3kzn8OY/Ng8Qkxbv+cq6ZHyulp1LowxWCXz551xHuRXg/GPLUOL9Xs2Dzivgh7C77E8CfGAS
YO05Ww5gSj2HqHgVB95CUDN+rbwhRjBb9iFRPyIZ4RDZZ7Avljq16y41EsXNcG4ukCnU9+Ij3OjF
fouvs0NOwIpB/wMfqvs3wLr+Iu6AhkT4EtCEPTJW/Z/ksdv6sKZdK60wvg3yIrQIAT/CoZ/j99Nx
OPrv3aaHofNJeeovwbYHw8oFrwA9vHQylY/7z8PYVstzkPs2B30wdXgNlLx918LVELBIFA7zDQw0
4fn5b8nKZecEhTlCyBUYMhzbP5JdSIz7t84YrGXrgzbKFbzE8b8+LKCbrjY67iGEt0289uFkXWAR
DQpeL/Ri0OBBASTrQ3bVzgGyN3v9DAusvbDl3MxOj9zVX9NDMkI+me/j27uowYSMxljn9yA5WfVw
LqXSgiMxaLFRCOsEa4JOTUDP50N+DeVr1p7vjyNjSpPFgUcQJ3C45nGE+uAJC+ZQrp7/GUUumcyP
+u2ROE0W08HHEMIv7UZP+U1CeRKYiuk9Pq4d41lxdNkxkFTg2kBaD4HPhtjob9+pL8Mm3ooF8JFI
H8NpLNyVR3w/tQBQyZXZx4ilZBEIYEYytTyPUWs2qLvkT4Ame+2Huvb3rJeyiARwE6QD32N/o+pI
sfGyiX4d8tGqK3fPOnx+7Q2+vZga1uaDEo9zQXWE01kLs29YvRsQzcCN+OKDruO0gtU2KzGAoYOC
hcnfEwEchxLQNHx6VPg5fciHHg341Ag24dlPoaVFFnQPAfPK1RgJkaUkf2wytQO+ChVqHP8gJF7Z
ODHeyVca6duYafxQVwLnIzortdGMNw6ugvJNlmEkuKIl/5I+//AFXYrk87Sr9D5W8XnZFpDywbxu
G22ba3ZSd9Dob+VzZhVHOM0r8JGD6x2AXU5khdC6QNF+03a1DXPdzZqUhlXM/erD+PbAqDJpvU7n
qgEkLZnDb0U3RmLSvxa7do+SjInElgOM3YPi9V7rcRb2fxaBvkx+vR+aGBF4Ka2PfBnIrh4nyGoE
c85Eh3XfAXiCNXH//xmL+EsS++0BgUKto5LLkYKBDyX3AJMUgzv5l/t/zjBMALD17znf5l2DDwj+
fUreon3Y7AbfVd+68uaLFvB0CeQpLUzN3JXLsWb9MmRwCsjs3IAjEfp8Jls7UwrambCZQhM1yAjb
y1izePRQmcktXKvUsgLJUlbPNQof13PVtOw/3qXK6UWnUxz45wEXB4MEr62e/Tcc7+8/5M8TgiyV
ZZoKHDNMmMc9XwP5HZbwuZ4JyGjwk9/uX4HxQGQpIIsqWRnyFpdAZ08EHiQw7DC7ke1O1bIHWYDo
vR/U+iB2hX+MwqrdJunQmsOA+n7Iw2WAtvFaT9XPb5R8HYS+Tc8Q5JrQV5VhnwalB2vzLWjZzgjj
yPuPyhjMpW6MUyQF7t7BuOfKQxy74uBouguPmvv/zrj5pfILbfskH6Ru2Ecw+OYneGDWh07k7fv/
zrr3OUZ/Gxq+idKkJMOwV7Qe7Ye8/lan8FCt+4+ko3/uX4Nx4CT8fPFvF5GqPJzEicdFRnhaop11
dhDotjQlR7DMdpo+AWc+gnvmQ39NgA28f92f94GEn0f022XLNijL0heH/aQ/tekr+rXv/+/P0Y4s
hVuaWslFVeJ/A2EbZzbKGoRDPmyXA9275o7BuvdF5keJmrbM8vneOaiygImF/fv9u2f98yKaVjEX
qBXwoXsF/R5N/NjzKx9d1lRaxM1W7oQUHA/8MZJ9kjMKluIbwDDev23WMlgcsKoaKVDYvgx7WQ3B
Tzn54qWKVkL+zy8UoJm/J4pC2iGg853rjZkC1i3ammBkF42Y/VoW+ufBkZZaqjD1A1BoI1g7IZpH
yIfIyitXf07yyqHn5/MnTL7/foQo66egkdL8oIDaCUKfbwATKm7g99Ch70rSMFERe/UE+/ZcFBTr
/kuZ//2/2yz46f19VbDrmnEiWX4ACOEjjyXUIlspdeMkAHIYQJox4tdKBIwgIi2FUkrb5knVT/Sg
jdBb8E8TauYw+j0PT9Lqt5/1luY18y1iFFGkFZmc00Mj5WiRAV1MN/xS+6BqCkPwpgVP7f7AsWbc
YnknQ6QLkl/TQ5tO5tQgdXxThx03dnZcv3RhsZII+XmtS/pirZcplxDAg+ihg83zU4kXv/P13Pfu
P8TPS1JaypxA8An0ANYyBxI4HVwauiO/dhZl/fVitSuBjz5oksD4gQhmCmQwfJHKauWLylgrS6lS
D9dLTugwKvAykG1QleTR8gVrJsTAbnItzrKuMr/6b3NJlmgXBdM89mDZwlju1wALaqDufGOA4/bv
+6+AtSqWgqRRE5puTHAV4EmryqIA6ulmSoBvBuVs6wPKuFYMYj3PYq3HURNrpYIrwf16dqoR5oSA
Vtujb1TECFceiPHitfn3b6OmJ8hOAzqZgjD13CWvCcR/Yfp5f7BY/71Y3U0q6z6w5umhzk6djKY8
8P5Qw7n/54wVrS1WdEZ7wKF74LTJIZCBu7FxLI9PfGlDGn//CozFrC0WM2naDjwmXKFtbg2cT8W1
9knGuCzFJWNWaEXYc/QgT6B/TZ/18Nw2KxGIMWuWmoqMq3o6hWUMQ1JLSS1etgaoQERDGqwSZ+y1
NA9jbJZyCZIUY6apU3zIZ1NV8Sglm/uDzvgiLOUSoQDzISVq40OhppguNXA8RHemqX6QM/F2/xqM
o5KkLia9JEQoLdIoPvQBhb+uknXjUeCy9qJWCEcCELjWFOijV+s5tVt8BW19yiQUX4cP0HA5Twi6
fiU2sgZy/v37+pP9sM2UIoE+48iRvTSsTTJGChNW0X//cx2CqlkmaXIoWhOJh4SYA6hWqgEq1Uud
G8NkdmsJF9ZDLFZKMQltqKVlcqAgkZbqralXIghrNiy3uHAwmUJFjw/axLkE4NgKBPKIxIa69k1l
7KjUxYevTQg82DJcoeXgw9F4rXTyuT9NJXiSRK37843xFEtBxBhAbSGASo01WZoteYx9xanQ+Z5P
a933jBewVESA9zQqwhAmBw78lKRuwPFcM81mDNBSDBECTqpXU5wcps/uCmLdH/8Fsqv7A8O67XnA
vk3+Rmq6RJdocmhGBWWpVHxG990/FbykpVyh8SEWVCMMevuH2JNHb4oTnu/fNmtI5sf5dtsDDyxj
CefKQ9HnOESjvxJsZZAowBi35UYBLy1ZS/SxRmixiAEXVlpIDZNDHBwCkGrVf/x8LnUIWTlxELPj
tQKCW+c7JElPerYr3te+Q4zPs7JYuZDjy5kWYPj1xBSuImw1B0OtDHRZK5V5/zUwcvPSUmrQFXkU
8l+vWEadq34vTtwFHwzpDRbfr5oHt9XV/B3jPciLCEc5XuE1n48PXFYD+2nr0po/IesplrXTsPdF
tDjhUwpfEd/Igxw2BDJOdWDOZLJZ89kvPQIxJUsn2e6nura4RkWHvFK3AMrlcC5OmhxF8cm37w8r
480tK6tEqfNGKoT4AK9WOECHL8GTDPAkJMxr0Yq1iV5WVmvQyEitIFxln1xiDp0BV6/kGcaWZ/8F
R4L7z8F4Zcsyqw4eIs+HmIFqiDSrMho5dNb/9tdzYPgWAMKCh58Twf3zgMqlqgDVrL9y14y94bKW
yqfSWAEah3UDOKOdcTlAQV0xbFPal9b9u2ddYrH7AW4OCMupg/u0UsNYBBAbWTF89A3829/P7+Pb
4MA+eszLFPuONHVnWmPk9uFK0oUReJcF05SXGkFBAvXQn30RIDJgbof39PH+fbM2TMvK6FBGMqf1
SXJA2Xy4difwl5B/UI7NW30EZvZj5TLzzuKHHM6XT/i38UnKKCBFjIdIROwA7BH1f2x0PyTBRZuA
TgxuzeOSsZCXpdIh8nU/8vE8Q+KEvQFNVAAONSwkPou1DzhrJS/Lo5WuSIRKuMYEjBW0XqmZhAj1
tlo5tW/0wEVkK7OWsZyXtVHwKGp1mLezZaMaPue17VopiLEeluVRdNcMk18i4d+BdwNuRsy95vVa
4ol124stjtRz7aRH7bBvYFHD4wvoC5f7E4lhoSkvzY4aTvWlXEXdjO4ndPYPupFfVAdkC6va9c4A
YBf67CCWVk7Dn+B1eI+ONUAHt/p0//qsJhBxEQWHYFBpANLIfnD4W3trH4ItWFRHYsl2vqfgiEmf
CuxbsgtvJSunW1aL7FfF99viUWpdV9RZmjvbx6ACsFUdgON2EbreGpN75XfNuXHXvoSsRtWvxoVv
VxPVUteKDvV4wbl1DuRhh+ZauvQSHeSPYe8DZQV61gbWTEiNuoFJH/4f7i8/hwl56R6k1700kQji
EDiVeEKHdozNlG1U7DJzMxztFESOcvynvTJokH+HbAGIbl1IIOAJJXOI7O7RT14H/SY+358pP4dt
eWn+U5Str9Y1JorfW+i8GnUYxV9g4wgs1v0LsAr+X0ruby8K2BJAdyoZL8oiT9NGfOJjI3X9k/Q8
C54gSoYpyQjDEPj5YF1s6fyy3LcMarR25RZ+XufyV0PwtzvgZKXsaAM+tEhoZ4BEfcjrbqXQ8xWx
//vJkL9W4Lc/T32ZElnG42l5aNBik1150YHMjmwk3Wp0p9Oe/PKklLc+sya4yhR2eUHWPiuf8/Km
IXGfpS8a3QzqtvVLdLvJJppnsmnbQUILgZ6874DhI5vB7XUj4DwRbWlquisqBwxdvexWZtnP3yMQ
Tv+eZbmSRZDUQbozHZvgSWouI+zuIwd8MY6uvAXGNxxV7b+voRRcj+xOJOz5W3iVPJzn4ZpYY4N5
gNRkZYvG0m19BadvryOvlVat2wa6rVY9txL5FMInER2gspfqQF//IXpsxn1oo0fmtY7SGfFtxNyp
xulfkfNjoa8pNWTGyvrqX/l2J22myWEzq8n5eCePMOnknS6/lu2lHI+KLxpcOJjqMzmKyDZEdJtx
bjVOTv4AlqSEntgQZJVpxuDN7IMGKxOWXLxHjyn5XdDEAf2JUvwnzOUGR9fsNOeRkUOF9LnVDUrc
SIB7RmPpeKzEDIitiL95+GQJETUIkh0qpNh9ZEhkm0WHqhysNrBgm2iLMNLSmj1PVpQPP6c85aUL
UVJPulwUaEYEO/NR2f7uttm2c/8HOGb6xzMW9lcO8dsQj2QEv8WvEIflT7559YOVRf1zUkheKkIA
pwrKNMCrm9IjejuA5dTz0QjWauaMnZm8lINMChXljEDB2NON7FvpU7eVtoINERhyzmtbgPkD8VNg
mj9e3wanHRLKqciRo1MGNvpGbBQbwUs31PEdCMD1U7Ky5H7eoslLxYeSk1aoSIzBkmDBlLyqVWh0
7UrKmdVotlR86HlQ85hFmEBQFB4FgMgAPsI2KvWqDRrdd+jIsDHjKy+7wQpn29wqN76uNvIzwuLS
90fUAIUmeQg1vYHtM3Zx5JbttH0Ea+i510UHo3eyQxtONfqr+nr/g8naRy0VInlMQ8QOzOpk0zm+
W7vdnl6jXWprluxqQPQa2ue4V/9xniyVIePIQ6ibYYn22+GI2vgBp02CbA34myb/rJ/GlT0xY7Eu
lSJhlXc01TDpSRIYErrwqXxdGTFGqOUXe6ShqRtJCxD0hbY9xFINcX6Ilmr/qEoA1MiDLdWqmftP
A6/Y5YSuRF+yZA4unGkN1WOzL4hkk+7Pyt0wFh4v/r3wfGD85IlCotdYvV1f2kN6+N1gMEVL87pD
uLLdZk3NRRIvDssir0W8tkqI97yIWueQ21057dIhtiqSbrJ6WFmELNEhvwglPeHFueNzduQjW1hC
btFKbuw5N4cBmbxyEUbHMVkKT0RIMXR1Nm3INqINTDQuEtgxuLvEgomFC2fVagdjTjd4TFz6BGjz
JtSNEUcKfeUOGGGZLHUpaCpH7+z8mGgDhutaaYJrbsAG2VyLyfqPIZkshSmjRju+EiBYjiunBLeb
92pQkB0BKcNm24buygT8eaWRpRKlmgBhVAeMJOfVhv/1ymBNtoVZG+zsRys+rrXis55nka2auAkl
AhHBuQFafU8KeLZGm+hUndc6v39e2ARk1L++YbLvp0Gs4gLKtjawOz4PhzWvIdZfL2JG08WtTHP8
taQ+SeTWgRiPUmx2LNYqET8vUPIfvYmktio34AIj0MQXHzb9Opr8S7j9mspaRpJxzidL2ckwZZTD
+QqDD6FiAK7We5iYGmT3Wykz4vFBwAGjBsEiMAJk9+3yj6hbAGxGOkgjzv3pxsh1kKX1jihL0tQL
uIcYzX3EbNKjmuzhpKECoRQbPX/TrJy75VFv0cFtmxdt9BR41acHDUoZE5jtoTiAAs5bv+7fECNc
kaWmZfSjIC163ND02FncLn8Q7ejsCq4sG7Dosleuwpj8S9edKlS4iO9xZGrGZznfVOOOn4nsQFRN
ylupjQZpvSjMcb6zKFriQnGba97I7dThyr9nvRHFa5k+hrMVWQpfuExVA1FHjkDuxVMbVE70GmWj
qauK18lOJPUHKh0i6TxSQ8Gmgt4AjEqFDd/gKHFIebhV7/xsTWnKWFjaIqvWFnmo+yVuhhszs23g
oCeCnKvCoxd0t3BFdvrzDp0spTE4raadGiLEFao3Teigki9liFzPyqfg5z0t0RZxp0VN1RcKPEPW
wuBOKJH4hTHymj6RoXEg/9HHlB3X6POHBraebrGfjG4nPXQmPDxtdE4j/XF/irJm6GIjwukwI0k1
XKZz2nfASo3Z8Yrfr+nSGHtzsnSagR1JR4T5cCeC8XIKHkczOcZb0OJf0vfuWXxBRhWQGjM4ABKv
m7BRj60AZu/qSkKBNQcWu5JIKJKs7ebHQ6dxPGxA+tXD1CroivyDEcCXUqAE1fU+jObHg99s+YDt
gKmhm3Hl2MTIVJClGqieAk5pOGzztRjBwehvmaM9giZsa73RWtO2MdXriBSmfE68+/OBYesJP82/
P6ftFE55Pp+Xxd7SEBg8wcs5IwGKgBoD2n5Er6IzeR5nqBM3B8tx5coM2waylA6JWcNHuYgrD5+w
cEwqS4A/ABoQ7cAlx8ThTHqDFT2eVD/E1xh2z9h62WvbFIY5HFlqivQIgqEYZsXogArecrzNySGm
jwD5GHi+Nb7G7nhoD/ArseAHl12481QZAKse6E5xcq81YSKxpuljZMFAav/7HQQhipMiamWwE8ms
zOl207l2JLNw6+0anIT5nhd7m0ogsRbKsINIH/SXrMNomt0eS/HmW6UJAufed2SbOCBOyGioX1ku
jJi59GURs6nm6TBJey0S/3ANfCC0EfTKIvu8P3sZy11dHHhGZPzDXMHA6ccQ/p71fs09g7WBWeqM
4h5oQUpwYMv24juS4FgZz82n5CBfVuy7U3mInjBF7cjNT/lerLwkMpOt/Crux5WhY+1YlioktQR4
8stjpgIP4h0ASpDQYWhVc8Z71JvDb80Ig7WEPCO/QJaCpLGeyrBCgwKsneHUB5VsASOnX/xJrY1p
OyHP9Qn4av3cb/utspqXnaf3f7NRZClVGlSO98d5SjYv6a2EMxi2o5+KJVn+prH5XeysOrXO4f+n
Ky32H10hCVM5oIm2vXCwADdUd8CXNTuUCHMrZ2/WwyzOPa02dsIUNWjv09LW08R+Muu4rFY+26xz
qLIIEVAWw5VewHwM3sEy4uzOBCkjMJ+ENYUoKxwvgcgo2I5h25b8Xn0MLujoo9f+D7mhOxzk6yiC
my/sKYXTuM0OvZUkxmhlB7KiE2DO9cWuJCb0fy32Ew4B28qZ1GPq6jZaDYzYUaldWeXKsmJEjKXO
qRYGmkykRe87kuETXxuj8qC1gsFla2oZxg5rqXJSqVoFozh3Y/oOOLAVZ40hkIkpusO5zKyAnqAr
ujbWpFgarIyNKk+NivCn9o9DZPnVe6sSUwVTuQ1euRdueInWcHmMjc9/PFF8XYb0HJ4oWWRJMC8t
Nk36q9WdQXWGOrH+KZx/lU2+padJKmgy75fS3hdC4V2hBeQJA4XTfdVDE1SkereyTWTFu6UlSheK
fiAU7bQPTQjTjSCmRlS/JL7Vwp4itUCTtSTAQvISCrgNmayue82q0JLWVhvrc7y0SFE1rU5U2k37
zt/2+a4deSMDRSWzeQi3oH/yK7huuuU2Gjapvxk/Efbb4Hea7IuUX5k+XwqWH6Li0kbFb9RUB+oZ
BMTq2laiIRTU6qdXXrVDaU8He/KB/tKmh7Z4iJu3sfSxaSCmkL+kkeOXudkl5VM/ZCbhYQZaZmYx
qheaeBJgn/oQ2FVb2qlUmqnvIdMBHmCCI5mrgF8ppDuxKOyUvveoRGUi4HO8LUbXWv01ts79ucR8
xYsND5q6onKIMcLczt+Kf7Ir1BVb1Ryd5KHyhHN+zWLjkT6tXI2x6peCw0jvMyHrgJNvzcDjAQXp
bdR9nWBGQwCbFr4j1wtqLECpxspiYTB6yFKImAu+JviCBPImDIXFa10jk5RlRzEAMyR5qhXYfgUn
IgMbMV0zKruhAsPjLLaTKNsr6nQsyyuc7sG+xhIA41JR7ECCWiE0UjqYQAq1o1WQ3OiEDJBtqEFD
m7QPIxpn7g/ZV5T6afotzmqaGjeTKvXTnvoNHMxRTpmIM8leTFVkIq4a3NTqGusSKZpWHF0x/BVz
D0Ve/QJv1giSzyl+b3PBHYPfWvKcCUhobXo0mlbEa+gzR48tgLPAkOqPfuzGyOpHMEeXab9LscoV
4GJrNOP7iVUKzwoKObycHUnuFgVncPxZCn/DON8sQtB7Qs5Is5ehSg4d5ya6XYO9PuLvAFnQpeyg
6pqpVrYCtWKfr5RIWdmApeKSi9QybmQN/efIBQgWdxG8zELC9lZuQnggcCtFTUZUX2ouqTIqbSmT
ca/B3IiAbWoEIKsHOYRt41XvXu+/aYb/KSGLM2aECZX0MlCrndUfON/RnfhP5Y7wMvVEF9/e2kB9
cBI0s3XpXn3pBLvJDVk1RDPvC0Pcx0heOhcusUWj9rrQbGskM2HN3j00MKHXViYkK2IstZytIBDg
xrGgEJDj7AN03x05TjY/0y3iF9VsGngrw7fMFKi1dtBgWAiSpSuO7CsNHwyUR0q4gPdSfSYTiguw
j1SO0XOhWUFxnIRrX3y2tcOfS98cNWPQXogwGHWTP4uwu4Sb4GfrT5aEqhUfOV1/GEczTKwUST/5
QENl5cTO2qYtXXaoCItdTsIWUai3ZTA5OsWYgL0D527BroNXHUbQMN+pXvlyLSXCmqGLKD4VTTHE
PC4J2swlcYKN4tWnteMp65S3lJDSMavjbLaM6mB25eL0LT7IBUZ4032QK9Lk4CoD07Ubd/JVP2d/
ukuVmNNJAM3WzXdrVS5Wwn6pMB0VSc+Tel7sZ2VLXzUXxayDsBGseNvtkmN6QOaDA2kt/UVwK/fX
JIRpjK3wUm9aawSyjkaEAUVKr3A2OPPjS8HFH1nXnnNJgWyTJKFgCDFURRNsr4X2RRIukRxsq6i2
qjo75GVgoctOz86jf9IiJ6/OXf5IZxVuFpslyg7wlTCkQLeCYTj5BZDV6fgr9NttE4wPlZx6Wo7q
PC3MOqBgQIogf8Y1NkAVDpu6b6Yl8bKo2k1+gyxMbwdJYPfAqCWhLfmwXeWbCyfoozHLWs0ud3RR
sMqBWEBSG5q4ydJ90paHXn8sYbwp8Rto2uwm00IYbRwF324GzeTEd3zyrMbvnVbL39tow8udKeBx
Ze2VUsh7Z4w5b/jtR5pPsZkkr6NemJn6J6h1T0PPajyJpYXPTdw4xfDMpw7XIKeeaxU1kwBO23EX
GeJ4CkmSGpJQPARpCFTU2EPnFPWFMzWx3bTDFpslrdpoPN0SWXnzg2Sn8+FzRxNLj7MnORzcgpDX
EO0ZQ51+hEN/bIZwI+huWwAu12S81zToGus9sab7IqrA5iBYhaNIM0A5SJS1Rp3LCFySYmfor/FB
TRFfYceRilsa/Mrr1iKASvAaelWphuibGWoH21TSwR2sLfjmXPbKW61JD3qlU7dSWyW11VShn10q
lh8tNORw+i8BHc/0ASMIQEtg1tyQWcEY0w0XABKflrUKDXU8Gl0FcbDRiYo9ks6QJQQvmC7bmQ7Q
KFe9hEoVvMh59kzTtyZpur0cy64wyFbexZqXkPFNqMfEyyW5fglD0I51kv2Z8tKd+hosTps2j354
7NunSjmGYW1yoLMXzghz87LzgKfGjl7NwlMI8bCv21LgxoJJ/e2YpaCOp75RanqLCs2mCu1GPcfl
CNu/Xz4xxOgkwdo13NFgk1KvKbZDdayxFQ5j35TawvJBEBkMYJgg4OYbC33AmLoh4rBipZw7AFfd
RHvS7vkRjWVnME4T4uEgCqaQxl0gaQ5rSFoUV65MJLBVW9MEyfTjGz8dgG1Pe6gkK96q0MDAjbuE
Lw8+fOhT1FFA1zlpU3jR0QEyoms0Lx76+LHAvFVfRt6UldLws0dZa/d59Tstfw9Yc6QCp158LwZM
Eqm71E3oajF5RrkObn0qjiTcYEWEQu7Hh0CitiZO6WaINS4U14ycJv+a92K+UTP+qEIml1TCoRIr
uwyDaTM2wXMraE6gIJ84XWLhIYXJ4NC/TXG+w2OMPWqTHFgQ9c0v0dmoN7uRD2Bfrm97ydc3TSY+
SiO5UE2Trprf115KBZObRetDspMpkhJYvEWaRWb1fySd13LjyBJEvwgR8OYVlp6SKP+CkEYSvGl4
4Ovv4d6njZgdI4Lo6qrMrMyabBReDR0CqyM+JHdbljD08k0Tqb+s+TOBrvPKd56agLZW2IjLtG3C
sy15b2lBNVXBUrTe2IXVsr1NArPgQj1OjkQv6i7JZfwoV5OHWl2nmRUPiYiSdAIqz3BnH8NJSiCy
hkDiVTHKLGQ8w8DTdrv5eVHysLM2vzE0r7F6viRZ7BXh12og3333CBJoTrVUJ2S9niXLn0BVZHJa
A3ux/fvfo2detZxqg9xR1YnyzHBCIffNTksxhHfM9kO0+kOrrjG+Pbd5vo7id8g7t5ehH6NCPNt8
62YGWjT4eEBxOiqz8axR9nrtaEq7zK5jvx4vG3G3diZOUlruK8D+RC4qr8uc59jA+GjiNtQk86YO
PamsUnHgAc8Ru6MgT04SjIPbnSwq21UGurYepoHEUFzk0vJRnlyp/MSx1nZuVUHIxrfpxIYrIdf4
LJ1IXneE2bPlkJvewNLZN39SbPt88Foy7m1XmT0FKSOEgOZOhAOb2WVWznpzkjc3qZ4a5SEjRqUO
BgaYRIS2chziR2n7SyvsEut/SoWVOjH0FsG+xZi8TF26k/JyzxrTy5ALwnuLRo366pBCdIi+iuwp
tUINR0TDmb15MaOe+2rUVGLUC68fu8UrSDZkJ8DgSjOogvd0sGOiPVPJs1W41koKxqcBlZAYR4f5
Sq9n7MCt1jOMXSpvg1c3Lf9CMgxnUVvZt3LrsnAxgrjEd9H01Ds9i96yijTLirD6Yf9gsTwWaFxe
niDpdU9qUKBkeMIlD7Oh+ps1uJKtk59z7itftROK6Lav/soNn30suJ5aQrQLdwGrMQtvaApe1Xr+
0PvxugwE8JJxC/SxBnV5KgooWRJwRJhPwagcWi2Q0kBocMYEJQz8u7bjpXM2kFDAU/vKiktP+GvB
WDTjh3mut71WMEvqv5qcsbvsr80ll1+qTWJDLuiGg2UGSg/F0r2QRhIZ/SnR/STFo1GMj0Zzaaeg
JwVGBwhYvbxqyVq7bY8TAp98wMfGreMusJM6IPjVtoIxI7def1lX6lG9hCY2wL06esO6+FLmj/Kn
nf+w5TUMjDFh9jvaFAlcTRvqFIIXRLNkDiv7xtE8VQ0VJXC6546tueag3UuFa07npj7CRrHBaa5B
R5QkCLXusunXttS5D2m5Vdtzw9Cij/4U71X8BceoHnaOGcVgfO9bcoR/1DkcW/rVovi2VefkmOJM
l5ci6AbJt5QhGEVFHcrXp3Y19gnfaJvIV50ptGyz4ZR3vVd3HXQU9Jyni42t9uWQYwQfJDILL+la
XE0b3EhJg9w0v+zPtAuyGgsNLfc0U90lfXkk3eQw3R8+iK49F+G4GV9iIzy4CScKfct3AXIzLMsB
D3VPEaNfr5cSln4S1kM3eM5wKNPBVxcRreNUe6ITJwMcwMRHQNfEVQwnVbrFWnns1a98DOo1xil5
mB60THpg5cQTZM4RXPY8WmBK0sGU0nMsSC1bZgwyFi+38/O8CI3yVJturTXdcVStxnM2XGw2Zacm
76MFZDTqFk2V3NPs0ZSlqhWu1VJ9bxMXfm5pfl6FiJeJHnaaSE/McNVHgj16f9w0dwT9B7SUz1bL
+S32XAKWjqFvsx301Q7VmrFSNaNUzNdlfocvdoXeezJxVF01+2qMVXuje6lxckoDXXa9Hp1NuIWN
vTsXW2be2rkPMbl09SkJJbAAR6p6v5LT9zq2Iin+koEMQNvczTk41qOco09LVD9P7i8zi0Bxrbv2
Y9dFRhUfWsf+W7VE86dceqjqfdzKX0peawT9cJVOIlLbmScGMv8yQDttkX1DSI6JNV4BRwTfgi5k
6z7XdYmcjsiN6bVyPlX5ddhe9ZW2LmjLx42EaWUI1yl0SC+N9ykxaLQCnmrmT7Oq/U547XkymexE
CY2o0qqryNpzMzn4UtTS3mx5Y6VuZ02h2kRylf/TLRGkzkAq451WbLZdLbop7GozmEszd3EyXtx6
To6irubTbPYSB3JI9+m6HCaNfgtj1aepUc7msKY7TZ4+Gu7wHT6YTtR0X8qW40Lj/OJ952pN7k3m
a27SviPZB2fPHpyuXfFbqb6LnMFkquanesZ9fxJ+z85evY4Hutm9iKVjreS7tI2jxZheSYQ66roU
rTMtzlRnf5ozUKz6/WzItK/2p7xaNGm8dubI5stcoZJo6guX81FDXdx3py3/zJwP2aBUXKzCSd2C
A19PglrqiCJoAZl6ow8kQSmZFiIPoLuP/bbo98IOsOWM6WkZ7F0Xa9fW6k4GpFvSVsdtcUiAYRjo
4rBMMLRTcAmrW3mnDw1E+baelqQKsy3zjPVN1s3PdmFMU+pjpXCgQFxz4zfvP1I6pKFqdykwbBMI
rHy2sb+q2eDhPpaq3z1cr63VN0l5ajGy7+aXskpPlV4+LEPCpoHN3yTi9DLyL6j9Krl1udK0aW99
13ysmrNr+uK1TudXFXxmUR/EeFrq9Jewebevyl3eOO6E+Y21wt9UElEHbtw+JzULB7yBtyF2U85C
ERTthQrbNJjqHQtIaCVcnagqbw7jAL3G/ezq7WFw1J1Sd5bH7S9m3hKbm9caxV5klF1h+KuEMlT5
muVnc/XHnM0hXflVy/HdmH94CX3mMeqHF+Pe16W5HxeLH4t/pjW7vfbbTMFmidNKI9fP2UnRZFca
fk0b2zonaOoXzX6sMr+yCHYF6m6wBF/AUrX6QzPyBydWSImXiv3KOokwV2ocFOrc+Kr5vqXlYbWb
F5GhHuirnSpjoEZGKks0peFbzsGiT9T+5YlPbR2KT51dydbLWMPIeXLjrs0CPXuOcTqt31PNtzFT
l6WTLe+qbwjGzvDw0tnqj1l7N+w9XcK2REUPkqEcspm4+D49WE5oCG5qxpSjsYwP22yfE8zL2TeS
+9qXoHuHgZaWDL7J9CaSRYaCGD56ouFn2X5NbFUq7T1eo5wo4g7r3qxKAjW/6OLLZH3JnvJ/a8No
N4WyeS5AbslVK2yM80JhHczmQvXsuGGm/KQRdSQ/qmSVLZyfdvBtmWz7hdnN9h37M0kyt4sDSd0b
cJDx1/qSIkwQ90jLSg2t7XVhpa8vvQHQiWBpZd9yoMQl1kIjPttOsEoek05LxzdI/mhdcHujFh3L
gQDFzbnYdMF6IQKFbA4A4bErfKUYQ+desumy+yrZJ0xcmlMECdOCWnCsMWeLn9Ya0Hfw2zU5EzoU
9QMTxTIcpCENHYUYtuwOJGTuaIggGX7jikpdrqGYGmpc42ZdNCVRZ5SEi710uj9SVJXAKmM+RHfM
y8Rvco3eOPNNebniT7E3Evh2XfuRE4JBqm7H1f4gzXoolWFMaNfyHrO/0dXlfpUDzTw01Z9F6Vlq
xo5AAS6N872KstK1sdCFydmP4tPS9xPi+mb96tsH3FgwdoJfGjBQoQKULt13MQXl6ta/XaK6ojFf
q36vppdBejetLJJmcs9tDJsJ9uHp24NvWjvbOSslnVF8dLhqp4YltbxtwMkaI/u5p40xLVvW+Jg2
8/xhCHn50GPRA1Xao36QpCbU5iXK6yEAnxBemhahmWyneGDyVbHfzZs/m7OW1B0Zv7N+KLvlMCes
kDsisMztYVNUNqaKcFinfa10P5tpZmda4GdHTuodUhOP9IznQWufRDX/JQmDm461dRynVjSk9VNr
sz8V286TvDqmu5gp08sae10uPTbq6vV9EvC5fHkdv+1ySqMkVv4kWwmaMf5Z56dCXLbeaz818Q+O
cGT1g5ln9LXSK/+ZhL3kUxes472Bs4Zj8yapRJ+TDERckB3dyRabiUw/txkLfoEluaLCwM1d60BZ
wqH5ajJ+eldXnvXeLVsv1e/rCXtOrN4EWXmwldDocS3pwrsHX+yu1TuRZzSCNZJff5CPCohdK9zN
2G+96zgPVUPa2J/5rVz1V+1DWsPhTLKfMvoYHbZ9WGa3Eac9o/dgjo2HgcvaSHzACjZZe4Nsqqho
Lh2/WvLxFtA2rC7OY76vSXObvDqPBCFqzlXLI3wvHETFtRUI3RNMwclBotFpXkwCPuKnSajBWLlT
8S8zwxjVubLXzxpKRPbqc+vbygu3jKE8XwVba/0u145V1e5zM9I6n1XXefhOR1/N9nH+K6Vf8fac
DP+mYtu3StiRDNL6jH41MGHSkTvpLg3zTOC018baKKfI2RIwsOJAI7e1TZjbX86UX0qDmEqT38bx
MMjObl2902tvyXk1in1x09qECfRJ5AF3yZr7ak0cSZ6eURNHok9Pun0yr0Z7IoTNJtQA2UzrO/+k
STBlB4n1WoFM1Nd+2itbqGQFVD0RLgIfvfHY5QfaBAkLZZnobJYqnZfK2bfGe6qwgFjOT6b+zyLz
MQdgwt9vppjV73qXsDNqBro4VbWfyj+9SoJk/e2gn6v+2unBgP3X2C1vAkLXFAOA46xWH+BMQ3qN
270wbnVx7oxTQ/gcEnBsh0vETbIUcOmt3V5R9zQEW/NTx0EpADwr3wK0GwIS9lwVrCpfhvsaIiHD
6WT66R9XUrwdzUV/qXudMhuOEkBLx87wmXakZcvsHz2eL9qdQjzOW9W49vfdq+u1+TVEmIjn0tzr
RNqdBd35NLDZYaJK1ZzpGlfN4wBAoLU8zJJy/OTEkXD81H7hs1jNY33T09dkueKSJW0vnUZnk2Ze
ntWXdmCOZ6g20wop0xiZMh9uO8dvtbSxMq36lbHXye0pWpCbY+mUkVXnnHjimhxfSR+kg04saU0Y
7akSzavJLVnShKkpw2z5ajQPCf4k1WM88MqfTcaZWucbQBIo6ySK5v64eon9sBY3Z9to+84w61N3
Ra7mWtZpbR5q7UXEF4OGtoEFK0Mt9id1V5XHjD3rUQM8LEJwq7ze908NdZC8z17llWWuubV1aJmf
43aoJDDeSHz2xW5m8df60mLVk7k0WRtcPvlcVhrNsgqD+6/Wd4CbbtkcjCzEea8cgSjC8ZdTJjnB
oO9gQGc6kO0hs17a+ncsv0zRP4K3o0LQ+lM7eHrBd/fOz1rnH4vWuaKDMrSeEIs6fH29I+9SsIi2
eVyqjzW7bLi1J+99nbiV9pjHUc08nriW86IvPrCbc8k7cDAt0uo96izPolJNDGKAQDiy6tabIo4m
sqMiPU60stQR0+t63vdTzr0/mozzCjVlk3ygIVqKrt7TATEsZ5xHjHt5F+KFjWqXsF9QL4dFNieM
ueuSL735N5fvfefp7BQRCOBc66b2SH00wUqUY9+Ao5hXRAxTHapFZOUPzE61yrVplq6lvdq0FbHX
bJ6MIrZ/FOR6VVwef4XxoDUPVemZSZRoP4ZT+ob5XCReme/TLhr1HSQH1/BkeTMJ4e0LUZQ59pOq
dF7rW1+3bnsZ84e0fzNqANxjL83BxM5AXn4uzl6T/+johJR4Jl2KSh+THouNFbbClxY0OJ4QBK27
Ne883YtMP+Kmnb2fY/02NAn8CZ8P0/wU5NLtf+Zmx0lpUz/vIjvfdR3Ny3Mv8JZJfmPzaMaHDRFs
6ltlNP2InFaNNA3W9I0gfV1if1h8tb+yN0wv2DPgqc8OiPtJyxaia9nHBLriLGdcgZEJSiLle5GU
ftm9Fma3G3BUH4/5SNNo7aX+a7Mtz8wOFdlTfePJ1q5G4kx4u8p1GlmXYgl09XX71bI3tfEMieH3
LWZNnrps1p6MZ+Ia6qCWtW9RsaozUhLJ+OmBW59X3QbbdityiDvqaDnBzYQSC5NdtMAILD+LHgxH
Am5XBQkQ8OIzN5AVkyak7lTzX7G8dw8NF0u6y/DQp02Lf83ybUYJDJRVUmp1TxtiH43OZNKeAzuC
f7hzv19RSxrWR6Kde530giKcUx7S8qLOR96EUoARehrreMJ3+os8IO0E7MXa+y0DfLAepgUjSE9j
jlReJfhuHSRZEqY/LUBiiDEs1xK/TXzBryVz9vqHCZ6T0jbvVvvaiHAeXdPGd+B1lhof3aO7rT93
PPAD2a8ln+TlcUFSxOjfNtHaB20eyrPXSH7cB/2wJwlVzj7taV/ktb/MMGHy+KhNsbtZdpQkRBf3
j/XCCWP8NAjLRqV3zdunZAq6difmQ/ci9CAjtPiP2TNGCqm/JagV7SC+jQjKP6y/sfBTxWtkQo93
quOy5WPPu+kwwB+Mgcod/avlB+W30gmDJtgpifVgTD7t4X1RHvVnDRsCdXrs37U1aviJtGBbN6DK
pzrBBDCPSkJsmOLj7HPTMGNCsoV5glFbe65kcBmmBZ5DVNwhO0rvNTG+lIxKGQzVEbDeUX/TxC/7
76zEoh7zM9D4F0U69p1fLLtYjhj4zD+9sLzuI9d/2vELkFehS8o/VVrqW1HbvGTtXdOgNVEF8l5e
4kXsO/MMj+2WGFxz60ojKGzYauCDy83QvkYcAOxH+a9pnhglSnOnJ40rlqPRcE0vzK17q/gnlB/N
eLrj/4RyUNnU6uE/YOn+yulufsrSHdYxjmc0O/gBVFwywFC6fZv5Xm7qSH4p+cpn/vDGgnRxA292
4Vqt+Cbf4E36yWEYi8TyYpS3nHcqbQl2JTZwftL3Q3tptcjCBngJQUsQhJEvTSBqhbqRWYbTRdZE
1Ml7oYS8b9byOXItJKfBCKzYG5MobmtfVITW3rYUy4OjI25AxfM/LOi95l3Xb3ztcu+XpMaa0dSF
QNUzKw/fm3nMY5KyTbCE0RM0NZLgW1tfDeiZ7LWXfrfOU3lxrBXe43jPttbvOjbPSSpPawNHafyx
+sHtwUqC/GHr3jQdfEXhJiTN+Z3cHqnY0UW3azChl5K4/qNORwKQXYbuG1M3xziWRpQXu1LxHHpX
J362SXoZItumRocloy9VyC4YInfFGHE0zSoE4Za2HWHyTRnKzmv6tQ5M6hXclOpN6c6wLgoyP/U8
iJ2j/pv5xW0/Wfu2cGvpLW5f2q9ajQ9x/gJzch96nBGRfocdbP/en3Ug/W7RPK187MyjMnGZK6wt
vzjx25IiCmk8vgR6NYVGezP8HEqMStzTOZsw5JMrT/f84MwvGrTd/NfZ6KjaZ32pjovJ0KaHM+9W
wRqqKz2bLDtUv7qmfDQKu7clWN4CkcF2Vadq3BzHtfYHsz1b/7/eCQFvMB1f55mMit5rmi+dSG02
V8xHS6jvEgCEKxnjncNuKq/vYO25hmyQZ6MqQImSo5r0z50mDv2a7tW68cyx3XVt/Cfn7acz2d+S
mkUCatktzMzT+51ZFGE164FlB6o5cbG4dRLqTLMPCJkQkLq24jfpj5p+q6gR1GNsR4zgAihD2yvt
8Q7Dpb5s/kHZVz+OpO0yjQBUdvaaq7iNIgnG9W+cNB8FSs/FBea80/mbZS1QiAOJFoyGPaJ0wskI
OiXc7LCGajHG7G8xDyrUyWKPH7UeMIwLjAjt+VwI8jCH6Yg7X1vjmh6rrNcAUqvZpXly+o/EkMN8
JmJHFGFiFY9AAGExCrfM1adpug/2ALWLRAno7n2yTNQyV9DSLUEiKK/tdgZTi7fpQ7FvmZY/NvE+
53cbhvSkSzdy3rqCa4LQ4Yc0PXNvzmu4OfRYJ+MvmX9nlNYJCADmyR4WFJav6McZ6aJG2HRCILVH
qb03vTDDwx19WAG+h4c52dXTYQWJhayCStCSR6eGv4Dn2RvKcTOB3NWgLaiC26FZgYn22wYbd+YW
zkbPNkN9udVkn2K3ZQYNC5pxQMs4yf2+WS/Nj4XmqrCmB8BlUIppepDGg/S0DScS0tmhnKwPw054
un6pRpW1c9oEbcOviVVKc1Vvi7bHGm5Y9wkBpEV/LKl60xgycOvds+48oXYh2hM5gaTeVF59+mS+
o1nHifmY02XINAj4tdjE2kAYJRhJ1e488RsBr/vv0voY5x1RAitORSW+zT8TmsAKAu86Ucv1kW6t
Cgpo4ngh+1VLd/10rfJXxzyv86WAZQXoNQ76gN4OcFf4HayzCMsxA+1/xxoH9uRGk0eLopCV9YL1
sVBuw5/zU2Z4mGeBGf9rySfps+y2mOOHws2w8ofH9K1pv0qUYM58nPIQMnPOQkhRbfAl1ruGybNP
YlJoJT4KukfayDIEv9MW19k5lZfG17KIyvrmTKduCqTyKsMtj8VxZF7V7Lf1XYB6/srM2uCeUfvT
xL+G7RUOQz9a5UL2eO6ycdkW3+B5Lx4phqa36jSuXv2azQGC3CpIs49WnOVvm98zFsFS/cTN60i6
nl48MAJCQsIe6fp5a3J/0Lk/2RjslUPS9Ee9gwPEkQiKsZL328QkAXIM1Bdylgd6p7NZvhYbdDpy
lhFxQNmHOo+3fMP6ZtHXo6CPU03fGU6bci2Ft8wEcEYYbYT6MbZyb+aHXcXHIsPze7r2u97lFChq
nIDpQ0O2Img27vNNodJYoCIpvQbEj5YBpY/Dom/+0T8rjCatN2i7ZQu0J+dh6l7FW+54vA+AoIAV
SgK5Jf2V9SeuZG0VOh81jaby3gGzJPlOrh1/rd0EhWzla5bbprKvPmQ1dLh/790+1jWM4x2bQLL9
LeZbcgU9Z8UapujqcB00Cg99jvTh0I5MNA457OpRjN+s5J4s8lf1LZSgMbfveEItUT/PpG7gBDOc
MJvlJ0/3yRBmFA15vzAqNRuhS+dEQxV7v2dgFdQ2iMfzllyK9UNk70kaOPKnDEWX6W9m4UTGaZGD
xYR7PJYg8A70DyHqcma+OIr8PVbSMRHcNDGhW6822L7Uvps5ZdZPxy+FQNrpi/jitPCZNWpUhvZp
NbC4MvlyEOrrv0uM06YUyfDXabyXZx5QfhsnETpVEQkLDgfibru2aOkSCFCE2NOpjakTiW9ytNvm
X55eMpDphEQORCRJt7O7yltL0Bb2s7tvQ3rWqhlx0Iwmn3VPTkhi0bwjfazTMN9qeghwbZNbSpiB
VczBaqDHKROAB624DuXstop1HmH0ydqUPE19HJPb0CGtdhMHgZRLvz1ZHeN98ZS2OAJMJfatUgdi
ora7wkxB4ZjCKzwhmRVhnkFMhje7/bKViPeSYRxIUZrPXfNVOrwTGYAL3amdNhfFVr3afpR6//6o
p0d9uFb8g0n5xd9m5cgY7cdS/4lbkkvfcgyRY4UBXH2WrCJIjXDBXrvhep7ok2NU4ZSKaqf8qYD2
ThqCjIh1Qw4Zq7pfm29Sy0M5tpTC7atxvvskuf+RI+9/jirGTBgTzrpF3515qv40LynKr+qDK9tW
gBMt052QaFdW8dmbQKjlgqfNGzgIazoIyCAG3uX+VKd/PTz8yrQ7/W167/8nVLkSEjNCrSfMaIKa
KNv2e0NLlHXvU1kcNBtNVpofVH7wxLaOS28cq0W5jXgSzIdaf46LBx0tYxK/yv3c+5ujXMdhioNO
vXebzUda5lF1lJYPRwG/RujmjXyU8TVznlR1Cpfy0G/wVPFjnYAoaY9DcmhUmMMnRdoZdrA5sW9O
v10TpLArprXXK49u16j3mfSSqROd9j+z+daBmLJhb+jQLW7e2f5Yg7wXpPNVT8M8XPJKfSrx9XB1
mP/qYGCjWP3TO+QSwyrDOlcwndvX3HORps6NSFHO3NJ9m0v2Ijlw7e1mhLUywT+hfCRxai9GTjiR
LdQ16984gJRwAyuzZO/Gwv6K0/WwrNZzMh4W9cVCVtywQpCJN0NKHntA7Y4BI7Ok6ZzB7gOn2bJX
ZxC7BU1LaGhyGraq8WSZSXbTdARCIqGnr7dmrzvJrbGagC/SqZt/alIEqqHtJYGasdreNvkOAVFy
EtlB938pU5hchFB6fFcGMjfqTvdWOU0oSfZ00OeJXQB81Vy9Vnejk8aeyK3CG2UxRemgfyedlYQw
oagW1vRsxwhIdG2Kmlahu6+vsRQO5U5XHPbbfPYOZm1+lbjfY+NhnZ4ZP7v86NjsTojMr1Ek1d+G
qfsWodSba3SMUwXBxjabMF6X/GXSk3boJIZQVmUcbX4U+ggJpyBsKBR2zJZBy4jLaZ5KWzoKRZo9
W9ICA18OlYPq+PZwG43MV+rdqn0ZNvyXGpUDb4P61RH9RsKpJ9oargTO0r4TdCRCNppnYWS0teLS
pe2baSq3hHszGdQAMbt+yBXjOmG8CUyw0sXaQFiLwUaMvcuImxi0Dz3FozJNp33XV6dpHnVYrRi2
i7DH1I6EkPkyWZjzLLuKvVjqdVKFdCVIE5635UCTjGq++hA8pIZ0D5XqeDZVRFrai9Z/Orl9qDAa
EdPYeLFCuIWDDtXQ2h9DOllNtc+Skd24MQPfryI5vhpTmJNI77CWpZU+pPNVswkXxCmgvuQajbNH
F2kp2P57GrfFkpzZU8roOtfqZTUPUheqzqExomS5TfZRH+9CKJfTNrTDI691Eg6Ep0Nn6RtYfS6B
R2powBSkWUqQLxq4v2K9sCTPNV9j0pRtn/3SHcBXmEYbwq+655YE84Tp5gq9LVlHPX0yjaDHaqL3
nQycCaI342YZmSzKbccE4LAgxUqrTeIJGw1agPwhbFRsMFbL1xI+brtPhL0f1zQcUSCMKoOleE3J
8xnHnSi1vdAHHe6NlilHc4jomfr7Kp4a4NTR/mdRt2l+h+mrHBwMa7SPtvsBOMNP/zIk2UVpdqU6
E/H2q9uA3RUTSqceVoOAP5Pn0Ep7O/3WdBHEks/6GW5Rh1LpW8+p5S/ZiXp78bsW+YvTxV9dLXQG
kRgRCWq8RdF9qTG/MkvZ6HxGX/Tj26DIOzVPb2tceCRDBUute0acoYRoJHS4U79GfWdh90n2ofMz
da0cjPJqY+SbZIFixL9Kgx6VQ62N/RTk7YBsOJfJvq4MreF/QB+kLTf5VslIOnuJFzNxjkiwNR8G
kNPRj1VY5PluFM4xXRaYPM0fUDHNEPLNkoCNtcbipX0TArU1jY7kbAK+sac6P+aLAJdKHwRLbQJ4
ZCzqswQZp03KbkOJuIzNx6w4YWYXV+S5lyLLH+P7giLZE9FIe7+xt1KhujFNUw7ksR5Ds70rxC6L
cZT13H7akHY2s+mE9V20i87dm1Mii+N0b07uZlc7B6m/QUOlM53k7CY1qBS028CRF9BLcdXRsg1y
YE5f0/api53K3KkhJ+tQ2qS0J+zoSX5iPvXqZbEcep3WN0Y/Vg1XHfgR//oW67/YPBUoEDoa5dqi
Sze/CkkwwUimv1RvdVu8KPZqXldobrCEktH8rt5WCs0vp6vVPpjpq9SBUh/kurkfuDrDd7Iyv1uT
F017R9MSjgXraDIK4lQTfy1S/oL4kvcsSSItg6wQoHCFrDveOtj7QkG2P/z1eML0Cz2Oc0PC0f2P
s/NajhzJ0vSrjNU9egGHcqxNz0UEQjMUZZI3MJJJQmuNp98vsnt3MlnJ5NqY1UUlFQLK/Zxfne7Y
Zd9j7yXogDt5heX4hsigp8JOI/z4DSjFqGqLylpO7bLGHaGeOmNle2dPO+heE5xinJs6KsQbc5i+
h0XXb6P6XiarJrHezDRk5H23MpGLOREap2ae60erZ2RTl0CsuE0xj5vb0BJzi3xYu58nqHFjvVk3
F+Uds0fRhgwOml+5CJsEiOGUl/sxQPCEelWKFJY/da2gWlsBSuwF8Xb2yFRtnq5ZT7jUpajN4CdU
mD1l7SQK5slvbL7ITpBwVahAVLru4ikk2S/VWF6NRZX1h6nfhN5OyGNtRnOfJSbu7rvqGtIJarlP
IVKXTgbyhujUwZY7VzRz2alsazA0QRc/dUpwjKnGjWo3KE9t7yxZtM+hUS6V/s7QDaJXe7wJupvF
inlmBJSSJsgZupqVNjn7ljTXTTWRAUL5v8i9Ft5UO/P3OxHMETFRIPPS5nFzFdKJpem097VsHoJT
6IBATRdBq45HmVgXFZO2StV1kj9PI4kfgzGvJjHXtMfGy7cOCeiXjULEz7aNdopfrC9wIDyk9p62
CGBFPbPB5Bu8GrmehC5g+DRaWE5BOpJp6+izXkxuWgQQJCnpy9Lv0RXQ9kbKWyotFKSoGxHah9Eq
8JcF+TA5AHYcrrtilPR3m1J2p0Edcbd0dVgQqgqhnSUQ10ZD+1kSiGLVI5iDvuy696C05TXKgHLW
BVl7agMQfZb9AV7LD7TRVVV8Hg5AVXSltlE57wrj3kaGgsEjt8xTkemrEJ/LtsKVjHFFydYy1W86
hcK7HSUv7ISIchBe4F4Snb4VBbm/4/QQT52CeGOtNWrGBgg6UoXNSvj7oe0WhW3IWSmiY6YsEgQi
bU7AnK7TLtoKzIIqcT0m1Vp0CpLWAQyQQuzcKv6N3yXuOOjyqhnG50EBN9RNtXKlQD2c2851qWXJ
whmuQVzj6qG6dMq18N9zh4m/oXbSKUSNoo/nuWOfRA2rnByFd4tKPVnE0VPJ8HfGZ1VsmkV548mz
ToA1esJWZaqzvB/iV4/mqyofgv5RY3EL5G1jPQwmqK52pwIaRhdF0ENkQBbrHMflsTk4Pd4BLyjL
K3uEZPLMRFvbYSCePdyqKcSpP8HJ5Z7nOhRXarfUL81dC3HuTaUDkmpv+io2npupXPSixNDs3Q5h
t9Y9203jQbtV5XevVeZsC2YZhvdIpJiRbSHIqPTCRhHcKy+V6uNAiZ7rOn3zpwCU7KGY6k0ZefcK
8ILa3oYDkGxgIbipzSReB/YgeH1Q9eaqm/L4zViHpGlrGAH8K8NaJ+rrGOjYwnV0xfprGso94EU7
SRU6mdoEWw7SN9ZxM2fBtFdZ9q5nFgRjQyTRoLU7dQg0woJf8/7BavEJgckbhsN+F6/qMV1boHh+
+5yTkt4GtzixkLujQuy43CwP/V3bIw011IxuJXJNEBXBIMbeNsJ1QxkNgg421V/OJqqWWXmGlk3o
5B35WNvqtZ85T2mRUkCDX1ojUyvG6hLugOhxlabVfcMQ1BrALbK6PYHEkbJEN+43w8rGEIWC2YAQ
kW5V0e1U0UWmzrjyWaBAb0BopzqqF9NC/l1EpvcN4JcFrHyzRPHScWfRcWgB0lHC9uITQcbAJMq1
0h5kOnjzmv7CHcsHch1Rs+j+PO1BOUlLbrF1aS3rJM1cmptnhm7gRpsWTddsWhURyCR3La4pbMWD
hqilkvOkCVehN84cATyjPIw+d6zUGIV2BQS5rzqAb2mdND9fI59O/b76NozeJmtz/EOo1Uh4thv+
P4P9oFkepxWJUJu64sUyiTYs3nsPIC8fnG9tXEE9B3TdCg7n1DLAZYxiiTlhIOP0gKy93NSJI9eT
UwK/BsYV8/bCJbWQ6vq5U+71FqWZ1CrExurWExTDUe1GkUlX5/MU1mpHXYoTpTbRpgcObKHhna3e
AkCyzYNiyxs7Luead8jH6sqiotdlsKwlYLGcs4ztYod6BQLMrx/KGHFKP6xzQz+OKEbxXsBDjngs
Vn3/Jkp7l0bOgny16xL+i+Pdgu5Wab/2u3IT8rG0Gg1/d5dr/dKMnlj412Oe7kLHXnv1iuY4aPfm
nYdmpyisS6cJ5aExwimEoOzmyLC3gffoVayOPCiIa4Jwuip8c9nAbjPIGShW3hVExOW9stesE5Nt
5titoZ7VeTm9GSi1Gq/dlNmTU+ol8Q+XyqlHG8dcn/ZBMW5a+zs6sCB89lWIFHRsrRsqzz053Ybl
cKogGtW4qOPR7YsOE1mEehzODYg/Nk569Oj1J8rTvAHDKniLEV0o9lJtlBuRV2sn0JcV8fHz8cLF
6IO/oUtf6RIF/JivO+WhL+OVRZItU2zFcF9gRhJdudUMdS7D+kJzWFpSzZOOOT355aXvWdgjAlva
V8fsg7UhvE1s2k+BToRMmawG27hKGENcZhhvUgR5IrZQmSFMsLQds2ZcA/OmV/v7urvp+3BVjFj/
rGKrYyHAFLggUPHig28NrpTSQXYiu7KNGT1yh30+By2jTfLNYRuj9jBB6dLgprJelPBGtVz8RcjX
HkfxIopXG15eK0l1bR/zbMIDGvWv45DjrS+yRy2PTkVIiG2tNydtsO+CSSW/gNmwhTPulGRXOETM
1RmmzY0GKhbRVV6ugx/wMW0siBX3CUOL6gffESWxH+/Ajnm3WD1zO175OfLzGCpz3xanwLuhmQly
SOFd6l9sk8uyjRaNGb2aAKf9zajcUe+HpXfqTKirgQAA1e8RW3sN/QaQPP3/tonRgZt9f1aRpE4o
bZ2xWzc0J1KGyUww412UozuZ6XYMTHHtSeAOCGE8k2EzLGSLAlfTfNbuRFsV5vgqpP2SiWc7OU2S
qaUVc8A8USPJSh3/IM3hGQV7HjuLzkNE7g0qqHJ+qY5yL73TKtB8WmDXj5qW5yK7MOGXdAcqm6EY
6XWJ3dAzqKyRnrjw7bUql1qVrWSIujQ7hCUwiajmNm8z2fiEF+7iFHK5kd52iPUbIwqWsam7vjNg
xFgV0UpTUJYibW8NV1SrLDoo0rvGDNGEr31vn/3xm+l/x+oLlU8XapmKK4JrzTxHin6qwdkruzgo
gzq3DLnMLdW6tocYJVRg60uaOAKc0n6JFfEp7HFd9SS0pTIynm0vJm22K6sFuOu/ynUlQVSqxbQn
slQgzkqswG3LfTKH5RSgOcIwOWQPUj6j/Jv01wKyQEfy0LmDQg3DglLcS2u6pWfaWOw6mQY34vjq
ocMEpTQvwxQf7GQ3ljAdfu6GWYK1wkY0NK7jYVwF0j8oaA3KgemhUbEVvolHZjCXbSGEi/9nkZgl
qJO6LT1Qg7AI7qtYXRATzCXAdxKiGM7rZZP2B7/25j70Sj6N6PKZc69L203yHg1dXWrPxeRYAdAK
Ea/KQ21X89ZhRV0zwQHgeiMQt/VMA7Bwq7mJD0h71PtHFt5We5DjxvC4aXNslhT714wGcgZU69cU
2IV/w/NhOGf03LLeOLTMnrwtMgs25maylkN+1VBJaCWggdGseund8H5lKnF6yluOSF4f4nlltLwl
SYEw0SmQSkWF4mq6bOahX3OBtSzdJnVPFh0gbxS5FZ27H7olfE3Z91u7sK4nqy7c2szPdX0zBitd
d41Q3xUgxJp+15Q5JbRPI7DIE0+flSWWtHypwrrqcmDAEQgT3YqeHaOhxTj+gKVt46jZytdisZq0
6XWwrplMC0R6cpTv6fAAHU6LfnGEMhSHYF5TTnMvj5bQtclootuU2xLlg6zXaqC9dHWByDjdDgAx
ItvK7ruvT8jPw1dbJGDhCnufQy7YfZOH+4EQ8FlXyJdgolnz9GlnwOBP1BLtcMTvAooyLkY28vGo
8GJ3qokVQZsxkegblqHG+R7q75q1Zq7cKTWPMJnQxCN+Y6U8BFXm6jjyI7PaJ9OpMpKVaPBewB3p
6bnKHu3ofqzYB/Gay13So2WvkIvrBwZgU8pLQMoLX7HMbaxToZtcVIjwsyZFKyq0erL3lfLO2Csz
wTdsVdhgLiKlNizw5ssFDqKAXLq6WTNnaJ6GwQKKd9TQ/+K4XSJ+FsxF9rvOzaeDYTFBC1VO4kGI
hOytSgm0iBAVS2KWrMfiKhVXgvpGXTXTlsxYgP3ZRA6SPWBone4vxJe/yIsNDt0QVNLcABgZxqrp
jmU7T4G5/BvDX5QZRTbqbOOtVCEtAUZkfKeg7kAngVIpuEJMPov1F0n/DJuAvkrpIF4rHLrKoQ2Q
osilHSPGc2jKhc49gh0IjzCaisn2irKi9NJ5WGfLfuyvihpyYx+2u3p8HA03ssy5iHdNdK6HvYVg
VITHQlV4NIP4sUiNjS0lV+/VKU6Vkm0tG5a3clBlYo1UXig7NrTlwH0YtcGRFnUSuFMjt7njzD0H
4xYtbt7Aaw/mvWq8m2mGrsvaMlH7LiqfHa1N8a1gdSh7zcWd6o6iQf4Qr5QIgazc+Zczal9o07nz
6KVAp7H+tYa3yJriTu3aqxA6prUJjq52SudjE1MWQeXf+tHlqQjPphNuS6608LQlrMtcr9pNo++l
OpokolLCRn49a9HNqE19wGxMcXcr/fwbRg0EABACy6hmoxQbLyYouTMRlYxT5o7di2nqwEUt8IBf
rMjFAk+t6Pz7lqRyey6ccaOp4+iWvUEkZ3aVRwnJLAFVWNY1oCtW5w9LTzYjXDptbzm0qykHgIgr
3J0gT+1Q34VVztte+0y/zUwyVoxGiJOvaNbdJbdPdS36e9fvzHbjaAAHvgOWYDjoNuWATBQLFJYU
ZXwopyPSzlj7Flf5fKpJKkAPX8I9P9ps7YN/U0ICmRgnnGrpRdWz0ZwqC7PEiB+sH9K3rMbsPNYe
NWqLsl8r7+0OqittKb/65jXQxVVValt5yYIo0lNBdpGVy3Cdd+cK4BhObdLimQ8IJiGObY1tEcvM
YJrL0vrOcCNyjqJh4/VvPhZlJ6CBC7yz01EmZXIsjlmFSA1/fUfnWSqqibev147epXssoEJ09THR
zG9EHyl5u0mT6FH38eNm6cjYZSO9ATVdU3o2BphXd+oThE8aroZFzbtWtdeSuB5k+2HwOjYbESoL
VSyk3W5gV1YFQU9Fkt4E5GVRN01I1cgWpERnMgPqvtF48uNjmro+8mxUoeGIumE8haSaz6izyQ9A
+hso9imdprnee/OoXgR1/SqaYsW75HZ1sGvpnPRYmZuwj3YCdV16KwEyFAw3xkhhZt1IUFe39sZp
bqcJJTbpWEravaeXBy5cMrZspVtXCHZK76Y3zCX1w6q4lBegbmXxhOW37ZcyxM3GfCoLjJxzxXpQ
iiUiIpnDUpNnlNtHFQ1fRH+hxYQ5W/iPvWoYKCWwvOFfZN6lO2UZ+zgTs+1euXgiz6A7eXRblkuM
t3jxTyFk6Ej3dodelPwAlbMefIFvDJBh6ae3sl1447VGJouy4bXE0lo4y0p56huENdGyNedD9YTu
289PrXpde9ugvx21TeetY19xh/DkRVcJ2lPHHcRNUi7H/nuWLpzsOYSVt55CE3LqvoFFDR8D1or+
Xk0WNkOo+r0A4FQy4mky+tmppr9PT0MKYi61i8gzvPJtCptjzKLhdGfLdLPhILr7zLiRnXVUfPOp
YO9M5IEa2FW7A9RkrbZ3ZbBtnQedYrkAB086L1/UjuUdZdvPRc1NC/F4tAITGM1KyWiSvrWPTknY
YY3KPk9sY6dfTLVlKYn8hBafV2Scp1pNJVofHBNpzxSxRE0pGGOqH5sKNZaej+tWkTBReb317Jxl
oR3FqkOANS+xXWnpQ6m+JtG4KvGSjEUP3DhNBOB0IT9k7kbd22hRtamKcp0ouKUSZaVhApAkwqRX
wWUezLAIpu+BnEsvOqp54wAxW9tCU+k8NNTToJobB9K/BtYr+scgTp6zTFDAWHAb2kp37Jsup4pH
DryrTAqiETtemT6RO3cVqDTROZ7gKDh3dsbyO64kGTlDumqsoy6OQt9IICEYSNW+SmjV63EvTW1m
lmW1NezAc6PA/AY3QeAINHcVECEFsRhwxzvNePWFXEd4vOIJRjtGgQ/LEXQ6r7g+swSeLAKy1Ogl
laheA6iZURgr4NvCoKiV07bS432q1zehgeRXSe4UP9x5aDNMxT+YdajPZIEJrYnWjgzWYsIQQcLa
kI8uURsdBGB2Jvtnplf3RYSfoV/kypXHoHd3TM15cbEfxbDE55ZHtWNx1S9OZStmoStLC3W3peuc
Z3MNug01n888usVADJgFwjqdtaX6TSm9RyWCFoaZsizSDgLzu8VmXSULDWG+U2+GcGmFlCvB+O5H
0S5zULBjVKCCMnNAuvGi7MxWrdMubGRsgZYtPOsc+OG+QZtjqqAUl/o8wYGbWc5Wqwh1uhU2MXI2
WqAYYBdmrSndCE98Gy5N3IW1cu8zMdWBGWiSAMHG2ecTIeuOzNKdJrjdbPxeOshAFCgZQl+6EUOU
TK9sUMMKgWkbIilCFTjT4QPTJFvURnnt5dnRSoJTaFabIZWnot1HPaFKbfuGkCZS1lI5+rHpErnx
TfOCnZda6jwOMCdQ5UNDOjMwrH3soXGKBgTFf46j0i55Xr8JA/w4mDT2sym1nR67zUydv0wPGJ5n
l8jEcz/DM/hFZOIncdQfZ5IWcdSZqjBR8BnLQLktmuvGu//iBC6R0787gQ8Zd6URqGOiC22nqn1x
EYiKaj+KIEKKaMIOaWNRPrZxjzXWrEwq+gDO9a31JbSSMQWoD774HJ+keumXr/+UoRo3Iqs6B3XO
NBwu8bkJfnYowOXkou/CpyQWZTJ3QFLgH5R9BN6gfnFo+7NL8CECuWp0a7JsdobBIFiX7C7L91QM
ecMCLA+19E3MeE64G+y1aZvsOn3TaxurfR4agg5qHjClXDUOXkXcIGHzrUzEIlKc7+xidbDm/QWY
y7ia1qwEezDqszDHuRip1BxOqrwOxoeMZbh+1kttHaL/UB1M5pFvPQf9HXso5icsmXOJw8wrBkZP
tOvIVLaJUSOvJ/l9aqloMc7zYOt48dOZ5d8ykcSuSDgrebOfVQb/Ftm6bKu1FjfbLFDQIhkMaaUq
/J7QH4hyK/jakOC802Fx/3xLP5mWafz4+k+3tA/SuvODUt8Ffa2gBE8aTyfRMlMew1zFUR6CPHzv
BWoRo7NpMy2hgrWaxPAYTYLB0DaG1ypOLuB9UmwsUh/J6MnqbNf0yHLLWFTnwaZiEblX3/aOFcHA
9xoYnoMwCytSCCGYTPhLW8mQ4D+flH55L373vhi/PqddESd5mqkT0yWDq6Obbr1TvgpnL+59vY6b
mbpCL6POHpQ5fkEEwLNtP7tpXTkDcZ/7q3d//oqxaq8i8F78+RMJ67NX50PWYCAVUSu2r1/5olsT
vKUiXFHKb+Tmf6tsMSscHczVX4BHXpg9pLpIYcOox3al02yQSQklkzSUnNsWDq6jnl6XpPi/RPVD
SMOREtNqnsrg5GjJ2ka+3vpEyY9QZz2prKopDmh3T/2rWtwl5m54N8fLAWxSyKZ1ml1H+r1C9GOx
QKLjH9WAKK6L5uEgeolr66FDdJhZW0y8RrtAw3k2ZbOwb4Dap+BuNJcqmR8xGah7hSqtdW3qWmh1
3pOt/9hoyNzROOG4XEwGRvJl1oPjr0hdvL54RAGf33sbAQ9+yjnjatS9/kquXnHq22edzYYNmSc+
jXcJLNZUHCGSh4LwAmWLyrSSw6wnma2bMdt6lgHqAJX19/YDnLSpX+nszRTBbbeGj8HFV/cbizCk
Nj5cosdS/XYgIRhtnPheF7zZNPYeGgmGqU2IQPoX00BkHbTMRZ8O+C7ZNoNAzFTV4u31T0nlY3Qy
7hNhnMJo7+cIfZxjiqaSlIUI3KteNOOmFgbi1BspDq33xoSeZjjqQ7kwy5cp2+GTgn6/rzCWWUwr
KVh1SIfC6qMBz4mbmHVCK28qI2yJE5c3ouhOVZu9iNh2HRo5jTomzWhcCd8j8GLcxaYzpz0Kq8VA
/AEdNGXpTEYvwstIlSiWAcRxRbiBv06951o9ZHQHYBGFIQnkJc9LENGCVmsdJyyl+oGNeYJy0NET
Z3yquF8hmUVrOEWEsxRUvjqT3/SHEYcDNrSovqvGbZvtBLKJCgE3wsAywsseRmwKZvsuSaLzVDyc
Rj83xbs1AXEw/Q9jhj2cWoMZ8WeibTR/41jk/oQL6t/e3pU15roYu5//WIvwmwyC+zhbZ+rcKe7i
5lxkwtU6/1qhmE27Dh83880yOQ9a7DK1HqyGPJ6h6C7QdbZpfvPn91n/JPT/x1C5n5bNVhNRpJKv
trdai8whm7oyX+ZERyEGnzPiGJARKEotnhQUPKbM92NIUsF49PXwgjnBTdXhW9amN0UyrgxkVykE
f8BELclcJB/tTFW1674CksJt01cFAAQBVXbIrGfrixG8v0+V1s3L1386hUapMt8OQ9a5d2OhHCxM
GsUeQfgXUwUua+3f12D9b6HuKN98DciaMxcoMl6S+qtq6PflnG5+qIY8p86tpM6TvSlm+YGmg96P
FIKWUv59vDVoNkzXe/C/mPz02WX6UPMoOcmC4ch5xLQ199Wtcg07dMlMzf+HB/hQ2Qyy6jODzI09
6qMJrd7BehS3aOKnZ/OLjORPCmDd/LAfxqWiST3iEP7z8Jq9xu/Ge31WruloGm0lX5u99tWRxCd3
/cM2l2qRLXSU5vv+nels7HNQieiXr4VBNPi82gZv7ReBwZ/V25dP8NPj25LqmjARSlx5MSB3qLCJ
sm6jDMoJC/zzWy5//wzjRPv1GJl6KVISZbiCJsKtRBBgRUAc0ljiak0/mkkUq6mfLFG77DM0HEV8
pYSvHunoijchJxvctDtMKJWVt7gEBw/jjV9DPlXKUmbbIGaV1UCnCzTwNahj2rlm6rg64t3w4jYo
s5UHBUkfSM5fXMvrIHnVtJsg6lxwuzl7aqXta+LK9BqwNg4f2+yQIyEnz8NJ2DK0p4o5ne2wdJT7
InjVYvVcTVCPUep2ARpBjTRoJ4IyUFpm6d2Xxrlj4neTHhB8DAWDGIanIiQ6nZkMLfTN6GwVB60R
FfdVn70O052ooI2C9FANmGjoRGFqI0izMCns+Z9vwY+RSX9fRowfC/BPt5m9uJPOWGAIIMsLkyO5
v0r3HNagJGjdO2wQFnqRgHZ/SrSzYhx5BFclucOoqPqgmiGRHHR86zGIeeLt+9J+VwzcMWlzsfI9
Fzw7KqAkKFDHsI7gjG2FeJ1dgB0GZ17cIn+3qjkugNKmF6YOiTdaXUP273tl2yR7RW67dOtYGuK8
2wS9RoK0MqnPxbgeo/rUQSckDkRv0TarBNpvZgbB2Qyd19wz57n8Xns7D7GoijksbW5gFBdFM5zj
oX/RvW5tDONcJ31lSAibF/7BmJ6GbKM3e3uaviiWtU86K/FhH1AbIBfTqiGRmlWgEGGI6/qbYvh3
ho9VaeulJAoTd9B90XH8fj01xCWM+6cbSsnRj4hn1F3jF9aNXcX1ESYSw0ia5w45+1lGSExiu8jr
YgLypG2e/vwofRbBLj7sG6oyqSxNo75T6goWd/KyZTxaN0pLYZihCszswccqeTTVBgz0LS3VRafU
6Hl7YJMWlDsHPHXUUH61vHxWRHxYlgfD8VQROzkJUz1cGMKdufrsPRNrHcE1kLUidSyGcm3qoFMu
2ssCQfibeVOcw+65v1PoBSANX/oDd49UoNW0U9BE8cYjYKeiYLYJaTwvVkW2x9qOngFFSbEVM+eh
eY+TK1TsnO5bwgR40Bt2tIeKWSGUAq/UjgqyjnFmvaFbUupFvK1JKsBCzdC7FVL1JiOJbVY+4Zyu
1Fl6IgxTGou4PpOGMgU+QsQdmH32xcCCH1OpfrMGiA+bihi1Mp9Ij7oiFX6pr+MtPMgV0s1ZwLhq
ZXYrmTVmzK0tQ1vnwdJBdTlTGHZWLC3mPln0dbHrzags1wB5l99y0zkuS5c8lrkBFPSsL3DRrZI5
dsYjvolDsqLYvSJeGTXuCvZxk6zadbsLFnKJd+uL9+7TEvLDBmZJ36usnLNibPMcj/9KrNQz3lcC
phkv3rvkNC2sDZd5NswMl3DU+dvjne/GS+qQHbby8ouNVPukWxYfdrlwauOB5VswIQ6a08WuMr9c
ImuGPHdOksAsXAZ3X7yDl5P73a38MJejAgGI48uxvL1yk22Yg3AaX0n0nmeL/yEQ9yMJ/6cFxmlQ
nlRitK88B1V6GR+kQP6XDbH44s590sr/GLvz0wEatSvlEPf2laZcvJYto3XKKCeQXVk6SfnljJlP
Vocft+unw2S6U5HvPgFiQK8Wfesa4x3bDzoHe9lbjEmod5Ky2vmq2vlkYf6xbP50vDbvu9JLUNl3
LZn1RGEq5TYF6SXFjrSW3i0EI06yLx6ET6o37fL1nw6mQ+UaSQJFBza0mtRnHWO59dWl+6Rs0z6s
q75hFWNs6Ezn8e1zV+IBJI3xzw/wZ9DSjxL7pw9u26nMraAFAq1yIpLiCgo/DhyrmWPYIFd7sCZz
odr4cwvkPEdtgFoOTVKtmBYQLFIzoHhkgCyp2johBW3ZgFzkjj8bJrVFkCxIIRlRXzIchyx2VQl3
Vi3UTSIDddcSUeEODX6ZDus46VaZfDQEoZCM9vVQtYWTY1/JVCNQ1PPI3EpU53tLqu08KQa8AomR
E5RA9t2fr8QndQPTfH69hZnVe2ZraOl+PEeoIRkE8JYWSwGLcJH1z5FewVz/+Vi/f1p0+WHVsL2g
aDOFQ+VRoG1kVi3R7urucJGy/jjC/3od/rf/xrjEZPTzrP6v/+TfrzkemNAPmg///K/bPOW//7z8
zv/7mV9/47/24WuV1/l78/Gnfvkl/vC/D+w+N8+//AOpQ9iM5/atGq/f6jZpfhyAj3j5yf/fb/7H
24+/cjsWb//86zVvM7jE6zc/zLO//v2tzfd//oV45KerfPn7//7m4Tnl95i+FSMHCOvm+e+/9vZc
N//8y7L+YUmG90pL1VTbEJcltX+7fMcU/2DIk63ZjrAgN3SHhyDLqyb451+G+IftOJZl0/rrjjQu
n6LO28u3dPMfmnBU6eimaVhUcH/937P/5Qb99w37D5CQUx5mTc2H+WUn4a/rttQNR9cMPCSO9pF3
6TxfzxITcaIoqnrZG9gJA83RLjkh5qovg/aLcUa/Lir/Oh6T4jgzS0OM+HGapbBqJ3OwpC7SuMTR
Qxrk5ErF977aXT4M3vv3gaQmHVXHKWirH5ZIEZUyV6SQvMcDivqobOtkVRoh6aM+trh9lCtAcBYW
tRwtueVp2yR29AKk2GOy1k+PxL8v+s8X+dcXj89iaBZrD5fXkCaX+kOPYBihFIZJLjJZ8/Falpp/
a0WSUOBxovP887EuDcB/lwY/jiW5kTYqCBsm6+Oc4gFtYokzxVm0w6CQ21aqp8bEvdx0TvqgNVWw
y4IpPCmiq79Y1D/gI/86NE+syhnqWCyMD5c8UoPY1KzOweCi9VdQ/cG50axqb/U5FCoGZ2L6pGaR
zeF19THgOq8S+PbbejDpqdXC8gj1yNO7P18QTfzmihC2Drul65oqPu5nWpFFnWKYzsLMy2Ip48Be
Z/oI1T8K9KLocSGJSKDTK5SNClEMCNuUbEeyoeWOhkfw3Z8/z9/eOEOTyNYMrpN0eBY+lOMZwd29
2VzEVtOItiGKSwvAIqoAX/q07ze570/JF8f821t3OSbvOimJvPCq/HBnmjQdLTERJ5gPpMInCau/
lWE7+POZ/e3Rs6Su2pelTrWFzTP465aG87uWSsjYBDsoKv3Qal0T4D2J2wzNgpK+DkoaO5tOZHax
zhn79tXgUFv9tdizdRYVB3kdj59j6Lb+sS6KFEQ+FZnPy2JQLZI265ighZluC1UQrlO3z52Q6tMw
CfOpJHrpzohVrbpyRqck7acu8mf62+Qt8S90SBKkJkl0athOS+ITNcT2YY0+3LN0W4MxUgJxzISV
HPsIwSI2TGO8TfxULe9G2VhnQUYJkcuGL94Nxu40R6VOWxUFA3vvXYTQqCD1dChVZgtl7Wgi7Bsr
BM92k8ApKUFcVygnhUR/UnY1ftpKE8Wc7ATnKixsQAWljTENWeaEu0I0JP1EcRhyiUciVErLJNsu
E6rer3JRM9UJN0RJRERdmpZ1LI2kuNdzO8STNVxkFYwtKh2GKFkmxmUCyUhanleFYoMlBBnppbka
w0bUNW42t9AEpj/IVs1491RO+qar0AiuGdia1Keg1Kb3dCxEjhAzDV5LBqgpSz0wDZVAx4S29/9Q
dx5LkiNntn4i8AIOOBzYZsiM1KpTbGAloRzK4ZBPPx+KQzOSM/eacXkX7EVXNTMjAuHi/Od8J5py
xDCwo5Z2uYCVE16IFV9ToJaeyEG2fuXCgsKQ6wA8kYUEKdBMrf0sgzi2rBoVfaPz7Baf0+pQKNUE
7ha9FsrnnO1t7hJBTC+CUNkTvZvaLrXwF1kMr6rOz+MbN/eNhWUVF9zQnBjXbbEKPNmr4/bBvicT
W53CZAyccyuFA+JBDMudVVMAqrWnh6PNWoaPzCgkrp6k1WfNY0kolLgAcllvwXH41NuQXxszuCdL
06N/JE04/jZNnOHxYlkML24lm1mdTKdxlavS+J/Ch0XHqw4nyo+k20CQ1qYCKuclBReKbMzc72ts
YtIjk2nql6XNE+9Gqt6L7xol4lyd+HjmgrwWXob3gXdvPqXSaobt7tTTrDXRdqMo/ci7uL5ZJ1Ax
HrkcFqH+sPiBbA+6t2PAKlnZadfNCU+dDSyD9ahQjIUaOUE5GcoggXzr5OWl1DOWZoKOm0GM3R5w
kRMzPJj7keiZigT1Rcm6xCTUYuY9h6Zv6TFapYY4bHoNnrqffbjscBAwtJqgyF89tQ2ylqWZ9kMc
yHLfST8lJ5rHIVnnKCxOFFSADYOVQDeXi65swMLNpd57Vnf3pCpSQq11NlyzlDq8liDucK52OrB4
8lf9Lff7cDlRAWCK4zqTiUEDzrgrCK+A/x8S4LsKXbv8KvjHtzLxMUdwRPDEB49raG+XrK4ps4FU
2yBuxhCG1kmtGgS17sev3N/6UqNRTen3uU6pv5DFnFB34JHrOI10fHzGyivpSgz7mda4ec2KQ1C1
IQDcoMXZlaYNSJ7Vn1xK7CzW0G0dA8uDOSaB7+jTxeVWE+D+WaWzOGMcIGUlNUTfks4smjYG24ag
SjYWQN0piHI9ajfqzICt5aAT3tldXeKsx1YJnSIcI5A0nZ7gGOKFhGuoczeiISXP77UYkMLbNodi
pjGZj3uywgnqLim6nzoJxPWU441h+wq822bNzFdWlL5/0msEoUv61vntNGOKU8MswLS6tACg0Dsm
JS2Regy9p8Ifb3XJ+YBZgOrc89pBAN/nVSqpMV9tKvHjLDnhkR0fGtFBIbvypQ5T51tfhdEDqVzI
Vc7qkUEvm0bAgcjjwu5NE+R/Rd5Ku0Miom0hS8q2edF4+VF+siQhEbJGliiZ5xULoCVtEaBBELyu
0H3krVj9jf9jnZEGpslj7NLmLQNdP2lbfey5aM6nqB7j4XYMZDSfHDDsw1VcYmw79LWm7nTUYtlX
ixm5eaSTOunFd36xLMcwLZLU4XaaCf9nXHI83nFUhjnh5RasdOr6I3zpuCPNUwd+fWAZ9uxNXhOp
PJt5BV+yBnXvX6+qypoLCq+hskkIlpsrtWZBeZocaRRGghqulRiEI0DxtbTOxEHjZ7d+S3ECluS6
fV59/CWbuU09mTBmVlGTiRhuw74L79poomhOBwk6oOEfL/j/BuBtcEQo7RF18duRLV4KomdwrFQr
o5s8iU105+aBWh3CBJ3xcLiN2rY3M7UEcD3zecQa3BK7qmzLrbMfF1Kz7orgOmj62a9yVj80Op0Q
aywiIoDj1OY+QC+G1rRQ1bzEMini63p1sbTauhG3DecNHG99k7tgzLN+eVCqbd2bJelk/m4dbZrb
LqgcfU+tXUaQTMeO2U+xHleMXrSJ1OKB4dS0dViwTjKpyL2qpMjDn2Kwi8ZSAX3l+BlhIFsFBj9g
MuPk4d1MCxVhPLCD98FOYUewNbEKbxpj2pXwravtfDFTng0fvhQ04AXl6NtT3s4iOpWlV12TEjWQ
tKbOLj8W1av6wQtTBGPbOkjSgeqaiRH2ULskV7w2Hx7aQlN5M/HYvpuWfW/XTT6FeLnKNYCzuZhe
jFnT5c1msp7vxpJClcda5P2jwnKPlaDzGJw3lSPvHJNo6O4MrkHbZ1WevsSOk5LcX6vu1jQhdQpi
Nkx31rHVxYUJTtr/SMTUAcPXc9Z/mBa1n2AdFVqPIWU8j4mim+Rz8PLkPQ8cXZw1sd5+nzg17uas
C3E5+Blf+fcG7yKu4tJN82NEtoejYR4+W2/mfZ4H0upHt/RSIh2AWh8WE4PI6tc2Zflq41RdLZ0l
Mu+ZRX/QEwPoS3o9a0qSJETlJAwjuA2ciXCYhFEC5n91EVMoxiF2sqg2/hHkxfhG6zTNN70TR498
88V3jLEZtDmnz8Dnh8tPPCLrU9wWcAWdxDcvRZcVK3fCtbsvEoycN/TBzvpXMDbps43DNQXTpPEK
TcNGunFHNiSy2JnzHX8hZ76hVJpTCK/c+5xqqr4OYV5Z89LLzL0rwoj5lHWCvrnxjDCWNIUl1pQJ
DQ5a+2XCgcLNqqfcHTfnm1TczbNUvbvAOxxydBG4UeWXzPG7IJbMMiLXdNdyYW8/jAvFf1dFFZM2
NDlrAXqkQT2TcQKoSaUu2HNgYk60H1nqJhjULDPUQkB5B0yW5PpcFgTM9ylKBGBSUcmYtd7P/tJl
zaer53x6dQYftiVDxfK3F6Ue1Lmlwu02RutHMYRExyVbHh4xm1FmwCfEL0RMwX0Lc2W+Nc3iY9yy
wvsgmw/PXWVr9p2rWmvv0pXT2Qhyb1LmKZYN4YGxTkponN0c2neehz76WQYYrT9dtxPDNWdHfJUH
k4wpB9UCC35BA1xATWQ4J/EE9UXFcjnnWmYUiQ5Oc09pkc/fGX2ChvTq+PEL4Z8wu/FBEXkYxZbY
xRlT1UlyWqMxCVjQtJAGIZJzdsweWafuLynaiOLbSiW81VYTf5cKcTIbxunLWcsc79M0DG9O3k3V
fcxxlXStMFttkw8blYolMuDGWco3wNazj6fPB1hFt6KmVIbza0PLvRNlB+Vp6gKrxcK2cr2tKjyB
tHGUhMA7/nrVMux2gpkQfmuSX64sAHqXBNZuF97AmIDW7A5XRir84G6dVOdFlkV5woFMCGmoqJAZ
dU6T4WoC/ys1vfPJZhNYspCJxtSfcQ3ZlW0+0lVSjMzY5Jb3j/o8XjYLFbGJKp3ZTfygprzHamXs
UYVLn+3rpiCv1kWAN9POqdxd2my59hgz31NtA9htiy7wADT+MoJnSzS7cgk32cO9Fdt037qd+uHy
nBADb/mWk+u1jOpErOlp0ukKmU6wm/2UeRPfBomilrY20ocA2awD58o2Fzjx2149ASQp2/MS24h4
j/Lsu7+kir7Jact/yzJX4c6veJqaKR/XQzo03i/b1NSxNLULHquhcqI4C/gq1HSFdnUv1nGCT9Q+
PzgnfI/vM5up31IUvAKS0gtBriL2HgfZbtGaMuf5WIM2vB2ittzCrWmRXS/1uPz2+g1h2kNn58em
XZyf/GAW7zZW8wR0zBkgSy0bsWWtcnW7Nh44YyBqFYyL2B+4xU/eFN7lNoOTUdlo5gMog15g63V7
5vYRy8N4GIOu5c5kV4qMginb8JouyvkcCwKEa+76AVlb5QBR4oefPOU5+VGQ73QOORdjih4B2r8j
hWTRwZkll1jdpDxRncnHYJ80ffrNL7wNv7BirTvZehg/x6IEyl5P4/q9nosx3vOoEpBdlgJPYNeL
NdqyMpl/Wqy71WObeujPtL11+mclw7T+4epophFSGpeGRhzczjkrQgFFPuV0fawlIIUH1qdw3En+
BZlXW1Lr80fP+I/U7P+rVP0v8vZD+6uGDPnrl7371v7/IGoHaDP/5x+y8f8Qtd/W77/K/ylpb//R
3yVt5f8NHU2FCtXS3URopKD/lrTl32Koe9JFaXL92A1R4/4hacu/Sf4FwhCitet5ij/6h6St/uZF
noyjkLyH7yIi/Sea9r9OYsM4Uhy4XH7Upm4j7P2bwmZ7SC6ZD52wSnJuKI7tTrPTTadULeWh7oV4
5fI7PP7TO/S/aLz/OvfbfmjIi0bL59TvBbAt/lX88tFXVREojMRDFa64YGLyYKsNWTIarwR9rvEW
35W+SDla6KyHqpnp2fuPJLi//xbCD1H5vEAAw/v332Kap67RbnHmbHedk35JBDPIdBUbqL36qsT6
GsM1/3+/dC+M+ej+SXXefi7GNCUQfyPXk96/q+25WZzFkX1zcqB/vdFXdLvAqlqeR0xNWKQTf34K
7cDdKwmN/Jk3LVpLx+K7Ux50vauymJcfxs5T8AV3TrxzwgZXmherH77NWV3IA8MQ2hO9UNbmnMlC
6BdZhoO45fQINqwjn+q3VX0/xmbIT2znXGadIXxEtL4HYgs4PPHcWewbIZvpJslLu3OWwX+vMZnu
JGAphgAapYvPrqM9qYqpiyrmKYJslbJyb1vZthu4NsVorUX5Bme1/lW2JUil1QloNQivVxhcEGSm
9FccugmZSx9u9UReh3FjfBJr+djGw2M8Ze/lQpeO0tZ5guaUbKB/+4Ii2F0viHwPzAgIboW1+1tT
inC1jPULJsfwJQ20c07aLS3sUhA1JvyQQhXiuK41XSjd8ud6+hB2K7GSjB4DrzPfuVR/ONqXh6kK
xSlufZdjX8ohddlItNzSuf1bDX3VIZI1igrXb4i5Tvo6/G6X6JJWZA874hS7cPXqX20Uyh/R2LYE
c+fRfR7T4L1Sxdar6d/Msh2K4+SEcXjIu5n1vuZUfB40d5W7Yaibh0BRKrBUVGV6nbP8WrvWUuoY
h8GMUXz0QGnHbaofh9npabkkMPNAkkv+brQkuBjSeQTyMwymh8m3ErBMtoA+apYw+JizBad/Fg2F
osdzmNRDhh4X09tXwrWnHJLt2swe838IMlX3LPJ1Mi+SD2o+63JMvw+x0493XaeoMZV1LC4h0iYG
l5jo8sHyRYtATNFrulvnCf+8rIW6c2YQPTsJAGC4SQFEviZxMzxnZUHPnuegQOBjHECnNrBDDplw
Y6pVRV5l/J6FqE8qyzGeY1NUz6LMQv+syB3W1/MIgehYEi/+Ec9qeNNrDUU2rRzMRMS3Iw83w7j1
YI6D5qDfFFC/8FB74UMwRQt4Zz/IuRdFVbbSbxWU5LZ5jidCaJ5hJ7+quU0cE1Faag8nNL3DkjXt
c2mDVu5pGa2/FEvrhoNrtQN5si28U5BnYMDCxDrXuqnpGB8tiSpM4Qv7b6VLoHiMLoFAdyNhxJ0y
zCJ2Y+9gKyyiLKyPsy3oGvaGsG+A/ZbZ6xQ7Ne1xg8PZsqpYVPY6CFNxjQi45ZFQPmCJpSQljz6j
BFBI4dbkbvWWOa10NFyI7oEWd60PG8TDO0LnVDoSK+WmRM6h8qNkq+4S9oDiD7XKRGGwfBZDFva3
09jEb3NY+voFuBpVQHkhoteuTiYwEKH/Ekt35rpXD7MGMdGVvMdZTgPwVJu8/OQLDbkhLYUk2OF3
FGLki0OFTG+yKD5XpV/fYRUGbpEWYgEZnRV9+DK0TkdpjXApBnSrZVYXdkffHAJktuomdoOesYji
VJuqGpj4sKxC78Mq9kYY9GL5gWTeZjcgt1B/q07X6xUzTwEbaLGGuqUsXo+FnqYbv6+zZzlXk8R3
GYFgC1C4s6NsTf1jRWxb9rXLtZZ3MieEzTx8eFsKaZjGFmKg56iMsNYjarvXCEIA2nkni/qGL62f
AAdHSTugaK7PwWwnjKSd5G5r6zlu7sVcbQmIWEyXzgPTtQ/EYn7FyNy0FoAGhj8o5XhyAi3X/cIC
9MMdg6E8jXnYvi4GH8TPVsjwXpZjB+xJWwNJMPQndVCBGr+JGabXxdBJyFUOVgGVuD6goFJVG8xl
IsWx9zSDtB1c5OqH8nX81HgKo2noQlrfUcmyAVbU/A2uXmuvFpANB6fMISuDYBRXSkXOq/RW8ejU
7gzGNMjgZkVVlUEuQUggMbZAq4AvFwIqpfGerxCtdFXKBJ+igVKak0khmDzB/pkb6tfLab0zSdKA
vmjTLGfukkOBFGGfP6hlqvXJ6RT1JPWCjr7rQ59uo8UWQXBfGpyuV5L46GMpdfvg2AaySdO2voY/
7UKWgLhTAjyfeXD2hM54q51GkOwd8oFBg5VzB+fcp+IgK1xDPUBj0ke75JAMAKrmJ8Mv8sW6mT4I
DSbuysm1vkgKkYEH2/4jaFaAONVMJ33K/gWBwtYfoKxmsrSx7W7C0RABkmPevBap38IeCQv32Ay9
+KxV3H3rBuQvLoFe51Hb2q/mBL8ierYDSIcNVPmoffdWCM/cE+Zvx/e4EJD7BMOm7AjdYHgrias/
onoP5GRTGz4OU1JSr5BlkUvvQ0UXZBf2bgBWfSnEXjjLorkCD8zrcrkM9+yn28FnDIW6KRlWJseu
WxgETCm0/lNQzhSVjW2yZlewDH9KzU4BGWut6pNkhcH2GERpfm0wcpgbN6opaZ0hPPGHdDJMUSn2
paud6L7zlvkZZSk3N1Fkyuw4jda3x6AM4Bg0dAGfmgVECB1injF3DQgBGmFrEyU3MafA/rqHGMm5
IAian8PsjrdR4SzzecDfN+5Xr5N37NhTTC/JoL61pc1aCgXWHjSP9lb4RhSb0pw+utXNkDdga4EM
AQ0ODWhtALtxOrE8eNOvAvoM+ACXfPZ5hIpKQePAAfZqyTwmjUzG9DZX1OmuDKdflCPTStMP4w+r
5EPWUqzUDJE5kEeIvpBhiXN67zagHk469uK2ChaDGCAFxtz3kZnBkXigfBnPnT3b0w7cdYwVQkRD
l7rFkC3RdWpMuTpri9tV99G3aCCyOHGN/S2yOLmUU1Zft1MTnBGQiHBaFKqmm+hrcizY2Lqk9VdV
5Mrx2b05sS4/U8wGkC8RN2/aLhFqp9yxvA0y7f20WdVdHB+vQRt37NRUx0DDLfIv9Gr3rZDt82Qi
wXy2ZDxZJZwRJm98Xqn84kBaH7tW3ya+/9VsOq2utm+c0zKQLbfa8oG+4wKj1K4IemaLuU1PKP6X
rh/d85Cmar+ELsf90S7nzLUUWFmvODihU+1U7BSHHPzGvY6qB45Bzd5uiMbAjZ6NLTkB9JR/wmXf
RSK+6xABgFOXFzDlpzJL2+MCy2of6fo8UKXC+AGKNuC1IZg+Ij8AAJhPlFw35OcCy/IeVH1x8GcT
3zEzolRlVOOZ5eH3EDflCTXoqwcgZ9MiObsq/svtKlqmKISevbF5KJO+OnhzduHvJFTJmBbMQPnR
pKzOOI3EqVyym0gyg8r6Yx9XTxyQSfA57lOCg5pRhzynVY9xNARrR+S+uDAIhOhgGcSnLRK+XKia
45eguSkPL0lD+jevIMl5iuORbZw7PkGA8SHt49nql+AChMxYriacr+6a4OCYwB5r/OUO1ibA2R5a
W9s+cnCf6RgZJyqdhB04+znym/Wy6UbQYv/qiyn8RjVEdo9I/iXXUT76mbYIM25yaBulL1AcH4VP
IUcvk1dP0sCRjKQLud3taB3/UAi3xkCD5hZkv7VeQLlhRUF9pc1VIxt58R3FFGvCW0r96anLNISp
7FMMobefCuoGjDg51tlwWO2HrQ3foljFsO3W9tSakhYbYe/Wubj2sjlnlpRBa4GEN7bQYkq3RR6K
y7vY/RkxF+k9AteVk51bb3htTchGx//Xpc/Ao6mgug9Dkqd95L1zcqEjXE88fXU1hx/WqL8oMvIO
M1BASeT6BGByPgxwOdiGqE0ZeMwXe+Pj1dwhR2Og15X/HFRVcyOi4GlZ1TMzfXChqwjv6ZqOvsuJ
OckE6xSIXnfDMzq8hoZKVde/beukvs0ANFDnflf7AfySsmVk6QKMZCRAyNOW4bUkRX3wiSJqSE+D
HcFMr9PRjb0NK14SKsEhPF2C2JyCIHh2xHIq87E+9wDMQGcgFC5LlX1E0wgIySdC6bex/lhqJe6h
uer2QGwiuM+yIYHkZgDuVKH3pLc6DSeB/TyA+8KEk5NB9/qairDF/5n48GSrnLMUE4vodqiZCDox
7Z8JGVk9VmRN4ra94MC4NG7BE+onw1MLEOkyZeurG1PX4OK6+Jw9lPXQIAG0qlGHelT2yCj2EhDv
xr7q5Je6FP65RRY8KFwUu2ZKAFM0S1Z9W1v3ZYGn9Dr4bHdThHiQsPoDBAlfjfLS57GYElYxzaFX
KL1PXPh5tZ83+6VM/iqEuelckDlLVQA1buoJrGPIMBAhzoafqQiTu5UF/MbH91rCmKckKY/zu2ow
+RF1/zTx0ezcqYE1mvku7c7DvvFAVpWZY9iUGZyvfu094HJiqW8sRYqNk5zyuGRyNgQ5IzPPH648
8FEXb2GafkUyfvym4tQ+FWkL1Tun8JT9MrkKiMneBEvRHakBuOHCme/lMjuvyVrUJeTJWn5Xan6K
cxt/w6uwZlwuQTQUFC22EeUvHHxHoH3DtRe6l4YvDwdyYvVz7Lo7piLyXfEx35HBB32pbH2X4fQi
x6Ai+Nl+Wh29xRlOdDAADpOpfa0LTUiLAB7egi30WwYYHTgNrGtSPpshhApWgX5puoiBHLIFrVUV
LBd/DM8VtdW7RXIlqAAq3WQZw8huhqE+cHwQDNQgzSTQYTI73foNM5Cyy3too+GPAYETPB7IA1pf
awpYV/ofZ7oDYBuMJj4k8dpeQFaIi655XHsgLBgC6o5KHqV9pOdpxGD1kslx7lvi6Ajvj0TCIr8H
7ZRkzL9nF//Dc27HNAbtjP8gIFsesjpswWETQoIyvWBoTyqO1ONV3knAQTZhuJTuJjxk0OjWJOf4
fJi0yDYzD+yM71GcDCMsF0fLgHLq2cJaD5w1bKOj6yMgspn3EJX8Y2FT5Pwf3uSl8WPQd292qqGS
5yKXyMLFyt+KKAl1B2ybrhzNwCjO4yyqddwjWxMeakb1wQhOVOZbORS1rM9zq/rQbok9E3FAyk2d
wybCAOXPp3WVHs6JMfQrqlW7gTnDirLdpzR1M+3r/QJa2Dq6uL+5Jc6+c8z+TLIL5p2063m6+Ur7
liRLFwhMTIwC6GQ3EeWYBK46DNy7PkjpGk/MKa7EDzZdu4uxY7yYrhhBmGK7PQQ5pd5gHib09go4
ftz8btqR7hjNe9qr7o0JxmGNmI1NYfNgBudSdLjPCyKQAJQYw4xrAe6hAZTWsQZQVeb6n3hgzKGb
eTQ7JsCYN7rhbHy9gV+80dsiTNN2G3M/KtlXF76K5phmDPtzv3LuphWriTcwqW0mMGtEoiM69Vxc
TZN0qD214Y2h0wJLV+fyfcKjCiGSncSG9ikfep+X08/te7QWFO0m1qRUDM+gxpK24+40e07xENdL
+ek5SQF4NSyPXaCa7mA6J2SOP+NP2LvC43lNsafoPUU+mmBRGqBILF3G/XdlGkGjs684S3hxi9ck
i7OTzEU67ttF+e9Zjitqj0Ukuwg+2j3DtxT2aQ7QVk36zWXwRHmgmW+7fgoBZCz3cx+U13Ywvzp4
7QWQ/J004zGoMAYxajhk89Jd+3UPYh+7FbalZn0K1ik5N71JH+rE2Dcnc3eO0Zw1NAXKpcetAxRU
89vDckfj5iT6W2NH79ZxiAbnWGEcL5b7nmXoSP/D3RRVztHQfWQ8t77oTOtTPHK0pWWauF4+bBRv
0tLq2ZXUkLud41Oz0y8vnT+H3xjRU6kQ0jjSj8CHgyn1TnVI1V6fi/fWj9trb6sMQoZ9C0H7UyEC
2J9xjDm5RffkT1TuymH1b911/M18BrCxTZtrq+gWIRjbXwfBci5qb35qJqjROV/1hyzvwuu8jMWp
JQ+C37BpwvmsfN+5G3pg2/sJIeMxmZTFachT8Y5EQ3uR53Znp6opqQtctXdwSjAYVDRzMhyDHpHz
0AuneexG8RwGoK21V1ZPTSwUB55kvoCd9PALNjlgnLBq905KZ2fu01mrADviRNvcOg7UwxSFM1N3
VKECqsXSkVwEHIYTNUzTcqCLSZ02QvdtWvYOof+C1B+IOepz+4LXNxoDaK+ZLDaP8dOVqv1rLflP
ZBGTw6UzBfOQnMq7xiE+WQ2ch008di94QM3VtBBbivOMIFnmeeaK9YDwJeP0U5BJbiOT5x0rqFtt
2B1NbO33wQ1ogUWsPRdDw+XAqda9nGlO9bgi/iy4YoCroiJ5cGV2smSm7wMPJtVgE310aAAlILMM
79zYN0NU9nd71PLHK+VBinHPOErwUOUzsA88hHS+qbanBWLztfL7v6JtzAfJDf/LhoiSO5nOf8m6
JDNT0ix1cTpNFmae2QuzrDs4Fv6mhxI9Tp65JLhJkl2M5+qvxa1X3l3KoXoNEpQAbXCiEQS+NVXw
O0tu4M32XH79Mvd+itX8TnsOyajFtaQBohpf8Ng8L1QSUmQOf3shxHqXNCucIetsDh+OEvUEmjld
0mMe+PpQFMEHAwcwSWsX0ofCId9DFuAcxw4c5QCLu2YUt1VvqfKZAdKL2uLUWevm2mD5P1YYNB/m
1A+v/AhOM0Jd/NeyOduUkb+GOakf/RwMqwo9jiGctX+0OHmO2nfM/ahnYMluD+GlhkaENyg9Czz4
T1NiP1CioBU6+BM51dFteQk2BKvLyH+f1AbpwdTPstf19fDHdOcRwcb+POEz5dpD55Bs+XrXke2e
LRRlGptUfZhzsOF9WeGAWu1nJcwMzjfKbtFIKc5sM5/W6rJ9dAeae2hFgPNMrcXWa4vxbFEUOsiM
U+BUqpbB/GD876GQzqkyHkVvTeOD8CDl0P9Eilp/lKUML/ji2LwrtgVvwVbcZz2cwjB0HkhFjNeO
dsp7F/kKgs9ks1dkAOrWmTTs1qyFeWOGWypU6KStqFvFG3XGcRjd59l0Z/Bn0xmbnVXmLNe26+fH
IqH8uF6S9D3643c0TUQbTrt6MIdn0gRP+LVqDqSa5bRZAPbNXX9dsY52s3hBtq538DnfKCNWx6zm
3ZnEfL8M7kClb3cydc0MIpBP2CR5ojO5QvVBgurvMjAy3ztB1gEPnIfxBW9mXx5DFRdH/nP3CwUB
y+byx77JIaQ9o/Gr685NHLNz4oqeYU7rIMNQhC9hU9TptfxjBAWnv1/x1iB/tulPDhbLt0HG7Fnu
NmWKpahAP4YHmMHvY1FxE59vEUF6ijhECAimaG8bX+pDJAOMJ73kILz4DZLkHzMq3CAnPao4w/jq
Ka44gtYjwFKa0737XaR5fSSWqX4tftWzFzfzHlGzvsdlLV4THLMXNSTcngqfTsapoycm6eEjlzV1
EB1K29U8jg1HOM4CO12N5rqM+GLKNts8y8XyUrei5bFZvadGzvbQK4cNOG9AWmGU0fySgS2eA2eO
9D7NJ26ttrBnQpZ4buKJkRYNXbiQ3KB5nB3dvHvsb1cCNXnzXhsO6cNWxN6P6cF65IyQmLNX9Jfh
CPCg302On9zkC1ewHnvjO9UF6o6BUnxZtBDPS+3K500xekLfkRdR9B1NWZuVGLTSQKWIHxMmiYOn
kV3tFVoWhueKBCg1X0sLqI/xB1jl+VnE4qsP6/KTwA7+5OmPV9mLtrelMov3tf4xMmd5zbbCb8Rl
xcrly45mfffKKCTF0kLzrFZT/VjCnNnbGEU8H1xPIwzrqG+9f+aOHaFQN3lwGfzUufVa3dH2Foy3
ZQHjOpn1sOPe5O5xeW/YZHKqr3ZQW90RxDKcQHx/kGSopaaBCmZ4CSxy+btRuwpxrnzD8HLXwN93
nAUDVv3H0I17CY0JlAPeNr71FLBY9M5mWE/5H0O4+8ccXqEGJjvDVfn3MFsuNztO02hvkRvZm9mN
gvFY+W25ULMrHO+mSsi8F1AYYS39sZ4zTwtBFKV5VR8Gz7Qvy9CvZ00LNkqQhH5lfFUcQ4SU+2Wi
qMFvSUhQlipZmWa/Ew9diY19Mmrch1HjH+PZiHsqpDj+Y6ZBYv/jhYcEn/01OYbBALMXgW+48Cir
dtV4Abt4oofIcQ+2ne2vqN489dhkkXXpHHg1JV04U7Fp6wIT3RS4p7jpXkY350Gh+KtfsvtiY8WN
8XM7MLbEVLrP1vo1N+orNt9WImB39FedI0ITYPh4wvd2Dm5YG3co2+XFgheQ88hIYUUBZs57itBD
UfborlNJSINncrsUTJ/DVHLnHW54wfQeCbkPiUMZ0S3Hwl2aY7hOdjc04CzhzV6phsbFon6UTs0M
A2LFYrP7tG2Owwycax5m/zwO4nmG/YTtBlilM6wwQA0orb74rGJSzGXIVpHDOpCYEj20inOE5p9W
GYzodjjie+XP+V/cInMzSr4W2MECxzvlGQm4yem2TEsyHXzyUS+KW+Ch+C/2zmNJdiTNzq/SNmui
6XC4A45taJFaZ25gKW5Ca42n5xfdRbPpNg5p3M+mNlV1byYi4OL853wnmm6FFa4DA/cKZC64zxSv
61jdxKK/GQIPzFff/vogJxZuEuBfo+QeX9SadpWj1Ml1NmhD62mNch6t62pKD80svDv6GM521g9U
n1V4qLIvx5hbPUsUSvcGeGUNnsX7dRKMC/2liyTFE36fz+K6yqfvLGzGNZ2lK0QSl1YGb59XoNhq
g2fX4Pw/ZWxNkNLAXwYFN15s+/E5vsRMuLljHMoiD29cH12HfgR+s3YYYRRjtXGCOtvlyH7hgg86
Z3lbd6HzvcBynVPrOi2S+9xBfWkaTrAB8+hVzIGeblpBZWgJajTP21eez2EeItyczqvjR3RyK0Wp
SsMSsufEF7CnMH1Kpim+NmMzvvIigMSwC1JF7cA3dFET843OHSl6rrUChm5PvIqZCXmVZ+eW+6tN
556amfog05J1qf6Re/FSW9woDjZovvRlVnmZ4KYoiCfYffBpVbncXvSJFSPuj171zu9l/Vr3Ik+/
AyYwzSmtSG7wq3MOu4sSvM/XAYOxCWFxpHCrUSMXu7GWrrr1shn0K8ng6JHwlD9zuOvdnNySz+J1
aosyDq+YEcX5OtSD+O1ZT1f/o8vFFBu4z4eIZFD2LmUx7AJdd9Xb/92JIv81XIcPxfgaTVGjfDJ7
E/6/RdAI0/lNKaLw4HR+RINu1j2Mds3lSXCdmDaTKYRHecfAE4/7Hg26xgFAeST9jO+U/+AIdwpl
QbzPMiA+SuvxAadiRTxlRMdYER0FsNw4w5RsB8yVMHr9gpr0IJrqK4cSivdiVuhKvTPgDoFQYW8r
Pv2/IoT/bUz7D6mJQP/XxrSX+E9XfOb/ks++/B//dKXZwidP7VHHohSB2v8UtLaF/DuhVHNxmDmS
llMCkH+50qTzd8eXXN3wnwmXuyhfmb9caebv2pWENEkSekS0fYgq/9sy95ch7J/Z9/9z0loK+19d
Uh63HVcDlbfxxmmGnP8OEvP6PGoD4g2HiuaLCQIhCvDyXFZOUl23gKrH237C4PQyVu3k3OQ13DTF
zCSNCOFMKMONvXK70IM3zdpCh6bum5/KqCW/HxYo1qeA4fb84WGVtW58M9YevR1NcmlJkGFXQAV3
fNteUfdWfok4gYdcz/EkyEdxw9kUWlR4aqpmyrciWYLwZExR3ZlgyIl5tNa4R/xpbKJo2fRVY0J9
1C5YPszxgzX+9jGuvi2RoxwR0UNDvO06YuBEmlwVoN/yq77ZZeUNz5UTi5gIDS0GoHEwQJgTyjWt
KkQSLAXD357z9kmAa6iOja8IhPDq1i81/ll9KJ14cTlgDUFFWsVr02MUuSUg7WGMHhngFsFxwGIe
771RGrR5cwlsIKEyeU2CgfEsayBL0D5gdD599XboYW7P6wVv+MSgkBQgKfAtyTNlUaACWFENcjRo
Oo4Z9l7XCArSMaJqenkmka2DMKUzZJzFoh4G6Vb2Fp9z/96PNhCgwHap1Asjn4UDLxOwSjxo1rwG
Sj1UmzxqIrpoo+6iWSeqAaNbGPCZBbk7LuPB6POoBzKIiExNFF11Se6htABMoU4Fzywn+HK2QJAl
zWCVp9zNejxapTf229J4oJYoZVqgg8aB5haSWfa8NrkPQtRwUblcCLuye7XKpfqTZnYSni45ODbc
PGQA1/ayDfaJM1/aZgPIyT9la4tkZ9spjdnSI2LAhlUCsEc9GKfjwn8TbNFw55xYEL6T9VCECm6h
H9bjGqRY9BkOw3y5Jcjlc4pyBdK3SnX0Uk5NjP9imaIXqjA8Q+KIAOxOuMGSn6NZN1f1oFL93gJG
+7JZpdMj2/DFMx7lSfShOI/ynSWfmBM3bpMY8GhAeUszueVj1EZ9dt351VT81Cq02z9JUeblketO
uOxsi7H8qcDso070D9GXEnmak2K0UGUgGyUuNVLK6rY+S8Q3zZUl597anjzNXoC9GQydUOOLoonP
nAkwMtUXvr98Bs6wkNuTdWTvOVAHztkpUMR3WP5wcgyxKewr2PTjfIsKJeYVP105PCcR4T6up+Q5
Z2uDv2Io7wlQYTSk8Q29VMaK1AWmans5OJIIhlgpsl6UrLiYF3xDVVaYwC2Iysi9BJ6Q9K8cNEm0
FXe4TBuyIbJqXPtZXj5hQSnJzLbdTKwui01HwU6Xqik/FQ33rbQuW/MUKB1yJLHjhfUgncK2x7Wg
pb1xMiuq1kU9I8ZePEHlGcOZeUyTvpfrOa3BneZLVWJumsgsPyK6q89iyTBedO2CSuJ0otePOP9E
8UIrq3MNl1Mvx3yxqvE4xEt18L2APHa2IDPuKZ/MuE0HRAzWrc/jc5AMe938MDKAlOJOM/0zgTvi
3WTokVP72fSdvVnSLg+upiYP4QArN81PnKJwuLPwko1MHJ1766wrcSc5FA2KXQB7/mJlGxIKsjx7
xr2CEQiWqMgaf58speU+9bU7N6ulHzoaUpgWZBuTC+dpGQID5V6VuTpJJ8/GTWiqmWCmGBWUrTpp
YBSbGeilO0gBXlhGZXpgzub8qREJudotZXcOhKgILeWLiDdxHHTt3ncEI3+PHCszOyvnhkAoY+RW
ayN57YZs9qOzm9kM1UINmnVr2YvzGbk1H5FqfJo6Sany0ErpVx8g+yMWoWIpPv2mmAl9EiBN7md8
s1SrzgmJbLv2uucMHwXkL5Lsthdca38ms0nan7rgsTv09HjR3CX95/zSrV6qEMgEAGrCvORFu+Gh
j+jLxpN4SplpumPNWKFZWjxEJXVPTrJr6mILiPnFFr11ZawAwT2H+De4Pzay363UhYWHE8ygwWTz
Vk9eioBMPYnSTAOjlASH1g1p9DJ+SSxIj8nC3WkbFMWF94Y29pvUSUhxt/sxF8ubY7qDp3GIrWKc
ko8JAw/I7uPMhL+k79R2V5527+OieGcUgzEsgUaIIQCksOX8EH5yf0Ph0RssHkJaca9U3/lkDmcy
zTWlZhbU4WDiA7am+I1TJ5NT/IJrstDhvvD0o1fDfi4IZavB2U+pofzZb19rd7gJKQ9DL6cUj9yO
pYPpwIBPbiOwXuvehBu28/QES2PfckSg2zpmvls4VE1dDBYNTdNuON7JmGp4BmVXGBq4IC5d8duX
Bf+BavZARN1tRPr/oyyt+E9ec2mkQ5obECVp8Sy/yUidScPKu6GvW3vTkmZeNTmKoBPMRyuvNLhk
vV06Mil2H9LMalqUsYBdo47adabzs02qfaMZInDfpZm959x/XBjVn0MjrAohdKoYMbWYMOSszi1I
gYyhRcvwp9ZElgo+bEFid6jVBi7jCQ2R3Jq7DHsyyiesTxtShjgwunnvTK11PXlLchhmyPgDfxve
y3OJC/+Y99byUCdoXUNDtZ49l9spIRjVMzRYta2i92OZXqrcwpl1qaTX8wXFHAbd0QRcBhLOXYyr
hhDHb5P+BrqJt4YFn/DC+K5Gr7wKg4E6S78NjpWNwWBILxk/otZ/3IEEFza4qXrDA1v8uPTGJQjl
Zthai3ykOrbbD4KrsMKj8MoDjr9asqEbvAKMRAv5oEdm+lk+2ohszTm38F7xorMhWzBJJDTp44Ri
PIVdeirCjg67TK9Cup6OoopAcqKPfgZjCbta80MBs6uF8wdRX69FaRf4N+rsvCi8tbpskjODBpJk
hkILTTVoSXpgjUsl3iH0YQde2j9YMYAh2Mw8WYZ8BpFzi4k1wKUEuqNmyIskqadVOMfXonHe4570
JR49OvsC2zuqmhUNb7yc7mtiCXwd4wkfUrQcZ2wrOKFILdO7aCs+E+7AlCp9dr7vfWQYyqypobnC
SDYib6qQCHGCMAN5MYMChJJ8MZshKRTQE1k3020bifLUN/5xiqBHoIqUm5HmzlhHtyARqk1Yw1hA
IPGfSUjGB0x/LShv8tTIcD6bn/s7ZC5RUieq76fQDZkU1JTTIHWaDAXcUfMVrzISCMKJad4LY/cr
gQgFFZchreZssArpKV1P1vRbGX1iLTyxO8Oij8t+0yqckZ4+LZDQh8UJDmFJqptyun0QNKdQDTc6
dpsP4rvqB5nucxTUyk7YLUx2qRGOlw1G4G0JDOSjgpK0AuSCAcqFQyAnZa9Uhhva8gLKAAa75gdM
5dpgT2O9CI4L9Qm7LuUz5oA8QDSjqVDQSL1qHOe6AGSwTg3Y1qxglJyLz662nqwytI5OX39y5jNv
UmXDWSXLXZo1zpUO9X07g74UnE49v3APo8ciKxOv3QsHzHrl+/PWDivTXqt80Vc9LT8QI+JVKnP8
A8Lt9X2JNk16IVbsQVW78bw655WOKTS1yqewxLRDG2EbbrjH31bLFO5dBIkDu0C66ergYFfVjis0
kGXcOK+5gzOAeDRt9UNDl0ro/IiA5vIUIe7c1v6A451f8z3oNOOI9n3M2rOVWxXPPp5OQgU0MgXD
tF0ycpu5HGhn9ZmaHCxGQdjtlAxf2zR4Zj99iBsGdt1C0JNTpjtxxKuJ6V48aJZOL6UvbVauHbxe
GzbJY9nmb6xP5jRXeQ+cbvottTjYPQbWAKvq4xxazhNTTuo0Yoyb1CxLd9n1wmySqa2fSyIHjL8S
c+vQ2XJtnMj/JJzt34bMyQHyulaLMRfK1XZATb+blLBuBgYCG9rG7/AqNaxqStxjR3xTSW5W/Gpb
Fw/XThrOe5QmBIc5kFhYKAXkiPdFlsuhLM+a5SFMHOy1y21tBU8pJH6/yR7D2A9ekWzHce/DT/9m
+cKpa9U7N8GAMQcK1kTDunPNKSZjnADPdLLslzQOOd9wdH6CDhT8shaQ0Rgz8WeuhschiHfjLBmv
hm3Ca9gTqtgNyKJ1Yv8Ug3Nwne7Dyz3n3QhW1VRRKSd1P1xVkeAbVVAefpsrYXPiMDNF8BP6J4HG
j3rBdMqM02d0amhdnkz43c2WWOOeDg/9Mn4HocrPdXDRpxzOjB89Lp+NUN0jaB+IsMRFmI0UD7Nb
0W4aHbhJ4XYZ0U81lAXucEBYa9gVXvtU1N2VEw63Cd5EzmEVRXW2lrep7VmbMnQec8xYq74d6Blh
m+aXE/vUj58AG3PqqGzDwF8k2zYpyKpTveu6+xQywl5QpJn0KLgL/RF2LOu9W+MyC+vLqz51Xx1N
RHhcKQTuGIZIzsPGM9GfZnAZ9rcFsdCLEDfTrIzlNw6m72nW3jZKZ8ktP4AnLcc4+0pbu3ojEMyt
LBc2eYvxK+wTgLkSYtYaS2e2HwIGqpl7IWKRoeZ5QZK57buOvWQIxlXsduV1p5hDdG33PnEU2see
8zYuxS7uXYoja0+Qj7Cj7dxCapH2h5+nlE8aVLQa3wMX/BVn3/cgKPjrzWoIkntSt3dxAYMNCfJN
ZwPZOLHWuqC+O39yOzI1TE2pW5u43HoFfmIcyqe5Y+HP5rTYwySaTrE9pdhLm+hxrAen47huGrTx
EL6jSwRMnzFUUIw11uOq8pezwC/OmJSm8jIrbkMNGdK1jzR06476s/ZIaL9mDmq+hqLNHxmr8GOn
igB+155t4BGLl74yU9ri6Hwhz/Pbcr9dMUrGfRGKk6vDnOUJgkGe2MV6anFBeLaPjMhPloxMo7Ze
7A3BquR9JqpStvM1A6DjxZT1nrcT7kKEaB10d6JkbY8VMAq8fw9Wq5m9AbG4VHRE8d6KDGxjYkN0
n0XLbwDHZ8fHdwJ46q7TGo5ELGd3jXGEKwdDi6tWj/mbyrt93o0sqdK5nal9JKXITKxN95KHuJt9
urS4OXGWsAEXrd1YTNdMl6KbukFq0IV9CJtiXarhvY2X5uRkCbWEFMeeaiobN5XvVnS1Ty5JZ/JP
304anvoo+o4Fp7chZF/ypgZQt0s09BxUOPqJQK9iutXW0HE4SMAl2wgPZHXa0hGfdnX17VsptqUu
Hj9LcnBnZQgbKT5rylFChtprRLZ8RwKYImnh6v6cz+zE7PQ01rU1znaT4R5o/HSPyJUc84n6kkJF
LUN+skiKKDK5Cq79OI7Sc93L8lsq+gDdmas98c4N6XGQ0mG3CRCvbvKQW1M8oQQnwOO+Aua1KF+9
+xZzVMWd4o2nCXfaFcmA6yZpsg+XZQc7U3ET4qBi/GKJ757v7YE16GUIs/aPVHOwJRXfr30Lun3T
utNb5sz7MpvIchvdvhBJ4Jo/Uw6cNHgpOx+sNFrgvp4xAruR8O5lzMHJheC0IRieX6EgQp8f+Ucm
8YYJj+kdSbkPXvS3rAp/q6R8D9j66FXGNPhU0Ge8T4XaMf578OJqPnG1ZUUMvzxmrndTYafbTuRH
UOLcTPMtu0m8zpvgN84ZCtgd9cNFmC23I+xxkiZeeIV3c6aIIw0XfAF4WsltqSf0PJ/ix+BKJepS
nZb0a0vjHKkV9U2ZWz03JHr2oDt8qoeD8BGUCSJ97aRTxABI6tUgA8p+yRVyhaUB0NsUzKSByWsZ
nsdOLhBay/LVaQZ5V6JybLEDXdkIRFcmWtqTZny6xYHaQJLPyh1EpuZm0p28mVUD1IQBInNtIhNx
2r5NzeydQs/704uMdsaaG5ocUgbLHt/EYL7PDDnMwA/MZmzwlTU4HiAV8RGTTYcA4StSo8jTBN0T
OnNjb+YI3g5tRUVbGKrjhOH7ITJj9iAjL6CNCoCGxt5TkXBzrGRXzRU5kyVzp+7AEBxw9RwfVJV0
mn0dDZK9U5bHgjr56ymNCtrEoejuVGg2uNbnZJeEgflIg7I+hB5RiwnvO669VKw9k9AzM35DNhRP
hRpT2qSXCb4tETO9dfM0udFy+YhS66FIZ/WWpyUBqTJ8dmVtbZkoxndhR7XihWATuCSPYAkooBAf
XQhqqG/cdiVTGBUOAIOBJlE1Nhy6eTUAfOpxKzl8BtjnMbWRRXZXfl//Ohwgbq007W8406o7q4ia
J7pS/8RYD5HGvAkWO7CKYx0Xy0052rpYW5niRrO4R9PK/qHsxmpN9N8g+YCiqHz925XZIWkxdxdT
8eUO6sGngvYGNMBN2UTTkUtaCI1Bs8hNpf4TqnE5tGGWEkIR5xjUD0qzs8sWhqJc0o6GT7Mui3AL
WTV56r2koKONrJ/aDJ536qjwpR/Vp6PTcxm2rRxsmwennQu90rXqfzy3DWiIXC6NyiWygSv5Sh49
infvBzMBDyGewVA5tv2JwmKLHs5lLvM7K7hEkuO+kL8xCeV3NouMTm1ZMw40+XDURQt5jrd4t3jU
aa5orCXWXestzC1s2lLGG4xHabSZMYvzWjlZWB6a0mYpqQPehVXachVZS80VwqmibFOQ8JzWOfFq
w9Y5VveTgmQfFSioaUmGJRYKtbfLKmvbTDEbE71KnEyDhLodjNFypcpmIJOEfW2VenOut3bdu0+5
TAA4Re5MyKWM44F25VTjgg2xlFP41ifh3dC1LwBU6nPsWN8mnzTxA0Ux7NBYfKU5UVl3TNqUWkfV
5DyGeSheQPj1f6Rtx7ROBS0FPyoa8L6XrW7eZCUKLFkZ2CH4ZMvl9G7zLWXRS57SUrvnlAvEJW26
3Lu2oUHdryOOSCEAmQcvkMGbK+YbSyrodG5cEUcjMMV0hT2p9BPDGNovopVhjd0WKG7lqh3bbNi0
MhJH0NIcJYXX3gC33RSBqN4GaeaYEbdAAYuzMC02aPcZSLMpeUiDHi1rqIcdyJSzwu/1wXXDP5S1
yG90EN0Ydo+tP1Ty3FCOfhSpeMprc91l8dnCf8Y3MacisH7AWUlNlpuShymUel7mYuYfeXewvOnM
zJqUuaajvkJNDt3e+klE+ZroFhSqhfjK+fn7clTCY8BkAXRWPZFH8WTLRHNIQ3uVkn3GmL6Q2Zkn
RSUuV59D6rhpTYq4OsgJV4REpVl5VWmoGMHieQEcKIxYLk/J94/WaHGuMKHxX2Pff2+m8FRXTX24
ZDt5I9xsE2USaFuPIggHDNMs1CsfiQucDScDGzsK3hwwkOnNkrdb2DsnWTjDhuR2RKE5cVDVcf5M
/PnaDZh/BNVjS/r3oloWOxKwzYFIwWM0iTfVopEOdLbQFYV6syEMeY/B5qlO0uZB2ZICXY+2ltJd
MtjEpbfyqzTgKRdBeGcJ4A14/IrmKegWD+PW4pMNrQk3YyVJFutBDRpOXzZGR6cZu3vVpBP3gcwd
+H5VM/AlaAU7B3uCly/pEdNhum0oylgR7J3phiY0cqhNxdBltjPUZACI408qXBJPuGyJWWLQHJAA
cPsVCDWFTOk2Hhxvy/rTDpiDtPmQc9C+WknXwq+MZ3Othu4ySApJPFu4crzVKCgaRvLjL/Eaf8e8
KxFrmAUAQME3Qm2tMrnR0TJypZfFOVBZgfbnSn4HjcRbYDhnWV67XREOO50yUwMeQ2O08ToCkcb+
6Em2ytXEkOwlcpR8q+BvX8uBrXQjkF8PbQcycdUVxOFwdcfPbYh9joboSXzqdvzuLVrler9hg0NW
s7gK5m3efQFpZOdxR0cte7Y+01Fo7qe3JjEevg+C/Nu5MvEaRxgQqclJ2pTSu8a+y9I2iI6yW5J1
G3Myj0155Mm1940Yp9fE9um/zegRIx1WyV3SVJwZa9ItZ1f6CKWOpYsvnFr9HT9lPCLEstSvCg+s
DZibFNSrh4/IVouzRgbc9NIdKbhE5MRnFjlY930f+0QiI7qWF5K0TpMstG46AJ/7ZIm3Ux19cY87
9W56QSS0OApTbgr9Nkf9xsgB0xMGAQ1zlqSzF7e8PJA1KG9HrQiHZShJ6wh4naBadrDeApsuuLmD
lTAlnnftp1O940go//Rsx2e+HmvYXfZVZXpjLnaqm67pcUaKsX/yLMidxjZgQuwUdTCmdhtlu31G
UM4z9lUpzizA60XgT9WdG8AWXRL6kTqPxh3aeX9CkWJh75rMurzO0Emh2Ar+vH7xaSS0eps8GudI
8yWwZgYn13EDK4drVHXV1iqygTphJq7LaZhGGvqmlnGVDxR1JZJs2sbpWN4r1IyvKG2Oocl5ymhf
FAEN+iEMCn0dufERSp5339JSu85GvBk+oyIb9cOGU1iXmp9lsoQiKa23EXiKdTPr+acAGUaxOW7f
q4QZPNjnPBrXEcyK56zI0y8IVY0P26/scIno5wypiOdUPgqyyKe+W/aB512sgBV7AV5bi+HV4LQP
RgNCEIylb1DM4QLI9rOyklfCkGI3K0K7K1E12XXCO76NLu1uvgcE1eNwsOUC/Ybj2Cey5gzHNBoZ
e4g83tpZDumkGuBCW3WTtSS5zHNajQ8p5cb4upv4Ji3EFZ16Gw0zZeu2+mhsnADDdJdSOInEStt1
MLWvxkvEdSoj0kOF+hGM6FZ5O3t/xlK+m6no2JCaT38en+AYv9k6KbcR3I613ZYovlZuYy9X9AzH
Wa32JFHEqup5VwRb1Tbj+rutMg00Y0wsxBB9oVP6cDNY+R/JIlvbpU4XbjppRz2MLd5txZ0KNMRL
mSP7L90ib/DNRJumblVDJfeFmjPbXU2aEekb3+qsrIpm7/KC3cxNjNCX1LcgX96TttBHbB4DZlfy
jGjAVU9DV16zB63RflH/yslGKOwSQcmN6zrPFgWSpdOey5BENfAa8C7ove0DF0PGnmPRO899Q6Ie
Ceq3YBN1rnHzIVZbQlj8yU6SfJS1nBE4MS4nBqJ2syiO20kQuKeunr1XxSt2sC0qmdZeYFdY1hzK
vtNOYxse7cXDS1am04V7h4rn8bZxuuSE0TTjY2ILw9irI9AHRPhRNjk3xKjnixYUqFJML7sX21gU
bQ5t4fA7VOXRsnrcc2l2LcemZ2PhaMNm4rx1yucyOyN6GO3NHI2st8a2/ZcotFi7BJqXS6QX0IyT
0Jw2zwiYjau3aUiCjaUsZIoEHnpNxQ3v6SVnOFTJHaJHynlJUmtkbQbW+LWbDHrH4R2jbc/ey5D+
VsdVsIEi1WziYJCbxpn6tRfHHwbcz072oSYGaVgH/IY1SavglV1G3+b5Uq+VG4TvziSbN8dFO/cs
d0VYWK+5VolrCCLyYQxz/xqsnECP9IqHVupux3Owj0ujgzdS9dOpHGyPmUHwmAfyV07efWCpQ+8N
iEqBzH8Z5rVmNfbteBWT+7h3ue8ynFJQiexsucGCcdVUQbCJfZMdofyu+BZAfRRpP/MgenqboTvd
TmZI4k1NnJhXSQTls5JOjJk5dW+Hvn+h3jR9FACGiAdPQ86/4UI5r6JIBeq+7qvmivA5dzWDTW3A
Hh4aZ6d1N3gbahoxK8R2nXnbmctVxsAQjvUaWSPiXpE2eG+acOkee8QTm6zelN5oAUV3VYzE01dt
WYJna4aWDQCfua7v5ioLqQ4qVKeeuOpVIYLU5EkGWUkPmh++k8UmUDj5Ux3MNuaUrOtYAF3I5PuJ
ZARMYmC360EYQ3nfWI0jMvmEJhCQOjMgo+3ly9EdFkV3EcyriwUTD8pBO9LaYgE+PjP3XKAXQ8I8
V7GNPX7JJJZTtegaKzCv3zZuaFoBsuNZNxVWpGyjsDyTOXfakGhmmObPIMsppXVK49wMGoumNQvE
xNH4pGqdqHmhWAGBGFZEupmCHjNn2GARAPXnvFduVeRXPtXXx9abAuDhNJzgjsJX8cpYv1V7E/Tz
n9AZnduaZgx67/OYs0Wl+qW+G3C2HysihdhvZ0GkOAHgWV0Ju2vigwNPkttub9VfBTa0iUQZPERg
2xYOI1PhCsH8QmwTVjFhyG0jbDa4hsP8V+xhXoKLm+PWcQgSHSvEBzgfYT/gPGAQhlmHUZi/4uIK
cLkdJrxSpvLogB8JmqAsMvveMDgt39om7a86A32EDShf8AqwQQQ7S5b9uCJ3XL+nteRdm9Pxh5+i
Rp9kjblM0vyiXof/yF6ZHmgxq3Kp6o2tAg7dIFfbGAYSRibgK9whL5qo/WNj2KhPjVnKgR+Qj3pV
YYwmKBKObr6fUzOFZ77VXLYFDg8iK3Ztbqo8qpNDY3uShcQYCxK6wEG0rXObk1KYkOKgxFnO+j7J
Gg7XGpngl+KC6SnsHbCbnK7xXpdjXV/PspTZoarH+KF3nMIcgHe33EYb2cwrBr/dNytcR2F0ghfA
E0GEyzP0KsbjOXkKZTPmXQ0EW39rR0j1KUjI0BkWTe64q0cuZ+tM0hdxxAlH4iPrI9j1GOeydZ9M
FET7ExfYibv5m++FMmJVzEcXtiQG+xXW7qniIfUOIUwyHiRERZNwS7JJityM2O2ucNaV/oFnj3lo
gSvT7pmv4AaXlD9EzAB7mX2idUUpU9DC7h7mUXX+lov6wAC1zKPoMbAn0iDL0OT6u0hZdh/aMUYR
xckTVc1n7ctYIkAGVsSUQC3FPXEXVmhSu8bedTadA1vd9HOzDjQd15ge4OMSUulE/P8oZv1XGp/H
Y3SIG0mMyC69F7b6NySdilQOy7ycj/pMd/yHCf6JvPtvM+x/MEESPM3/2g5723ZNOfztSG61r/72
P/+27cqm7Pq/Hdvss/j5zy7Zv/6ov3yyyvzdEKnEgIrxHV4fLup/0htt5f6d1Um5LgZVjx4NuI5/
+WQV9EatSQtqeKA29TIAEP/yySr1d4X32/Mdx9f/sF3///hkXXOpvvpPFTa+A7aRH8ATgp1EyX+v
1KzmvEDXzNznRl8GhJCqXXLp6wbQ8HW5+BJ+fvIbAewiv+TdLHa+7ALU3k4ANojt4bqnz/SH8w9L
e7z42XrqJNE9Wd+3LSUB+WymI9OI7gEJq9iTNdS3Isn1bUYqfsU0/aod0mgFuKbdLP0cbqE8zed+
Cb4z4dx7FW0MeVG/5RG3JUlSf+OJ8AcVLsQWEJiVb6rHfA6PBE3f7cG5ryoVHyA/QaAoBuZDjIo5
vzn3YZZ89WX2EUCfWc2Gl0+M5omzDFYs27roWB3GtmwROCs4e/hz8gFW4UXW4bOM8o+S6yiyiznK
3PqMLi6MPvvtkX5XiVA38cIA2HKaI5eXZuXI9nVuKub3TWW/5XX6FdvmqZ3VAdu/xfLMXz613FeU
dRK9Z22doqIRs4jOUd9S5MHtaxPUDR2+idHr2F6KvcCauusjfrrEZso/TeIluNTWZHnw1LsZOSkr
dleFw8Oqi+yXpIfYdL54EYSsqEFvL24du9uSqOu2o0p+PAtzUCb4vQWorNsASuY68EZUQF3ctQtB
ybnj4CvyMvoB/UVRXFz0B8VU4WOsOO8BjIwYqg/9XTZkEVt1pTZhaW0qmxL4csKUR+M7IbwmVCe/
W5qjTxXUuq3Tamu72GaSmL/fW0T15erSfusrvgGxFxLBX7JqVy+4F10R/6BA3/uedbJHfmn4ffna
KqPfwop+AQz9xtUo6dQtrpB7Dc4EHlHoEfOLmz44imm2DvFgTVu+JjHDnFAcwrF68Ljjr9rK1od5
IZHTN+z0HKMZdU78+rwLqKrDcJH+ODWi8oGwvIhKkimSidR+gBD9v9g7j+a4sb29fxWX95g6OMgL
bzqhm5kSxZG4QYnSCDlnfHr/wLnjlw22u0vjcnnju5hwOeIBDk74hyesoPxXh6gZ4yv4DfEuq0Pt
zwSO+8oPWGC+V7uT6J8hNYxrq+6CDdzCx1oHSQK8QnN9Yd4pdWfchYVe/sCVnZscYAmFK/2R7K8A
z60+xnn0E/7cc1Ty3BgqTLdFrwxfQBqhtkNnauXPd4kGkwrVGbltkTXZE/nT/A7zh6zSaPeWKNEP
PV+Rfmi9cXRaV4CxnrwyelWm4jMO0BTKI+YgBv6yfpvzrKC6xQH2qMBoAomEwgiK7LOVwIPou9vO
TG7UUM03KGACVI7YSSis0PDNWOygJGFeDYarU3hfRTlL1wCJvFGU3r+BXntwMsHizrOHUrPCR7gv
dzDTyb/G4qsy4PSidGDPtRzQeUPST+V/j8/nS1lPzwjJJqtRyGePy3aFoBv+OqndbODB3iRVpu9C
HxXSIsxYdjo+M0WNyLMa2vUTcs/WDDDznoqG8yUqqVXiGbZNlAqcKu9eifbWt5ObCXzR2hqdp1oW
D3nHeoLscldOvJPoGT0IoKjWvSDD9Jt+Y0kaR7mBN0PR3pZJXm+ow6aE5LJbR3BaV0019+6g6L+8
nX+kdOZKz+bUwg/NNVaJ9irxpmcFCMBaQLCb2wn12iyB+qoq37hMSCB1wVYxk/C1lvqjUICEYXqX
32dppkN/RK1KhJANwOjCAVAEGWWZFOtU4YvklYosk9/Fkmqwx5TkKj/38yY5TA2YRpDpIMDK6mum
Vl/p9goSYo58jJnszTBmny3KcyuNqtSneP6QaESDrx3kVglTe8OZ+hybrJ5sxi133AKCh1lZWfW1
DbgpCu+7bga/UqOvDnmC97UF13v79rszwNQoURuHrrWevHjyt4ioxZt4il8BRwuSsLTe1D4hbp9g
Hhb0xPRNr7lZMD57YfSLWjmkAU+oV07X35aAymlJsWWTjDpIHiQ35RjflCl/ntvzzqn7Ww2p9+1U
cS3ZevQCXvNr1abyqrGRUxHK9FzURJcU7DmtDRv76r5FRy4zTafaZciHlch/K9m4rqOpunVw49mF
iEqu+k6G66Gz77RCe6T8iS23X3x20uylVKIvUYk6tx+wFoC3+Rur5dPqXqmt1J6jyJhQt8FK5k71
feyMpqz5rMWFtZVNhI2IwreUXAdDW39Nyj6+6tXoZ0FhAT2VRq77FkZDD43mKgG1vveljtOzbatP
hPhogPYIgTaT/thrseMa+C0dLJzPfPAV674u+Lae+YReMQ05oASrXmG91A0Rf5d9nmYasRG/DDzW
evT5jyMjfPXHue0ps5uoHJ+VxrzrQFC5keysfWhTnaDuDHzMr76mU+Kg6MRM0Mj5y0G9bEPJ9pA5
yQvr4Gs2sKjRlnxyUucHQfJPYVvDVsqJ0zuk466Nk/fJGzLKyOOznxRfvXok84D9f6tlZOoghLiU
TeUvbhogznn4SxHgTEugulyC6QviJyDCTMyaAv+n4s9Tj73WGq41zMFMKqt+oN3cYwIW+jyjyjR3
o0fDxBqfB7iNUHK7nKJVCqUyhneYqf61KQLlqR8Rsa70ikcw4p/J4P8aB38HFPdn3HLKFHnQ7pUi
yfdjAXYOmfSaVJ27Dj8SJJN0Sme6mOS2NLCC0ko+LBcW+G6/17EQ75kkJfrlhOy2SuHbqT13YAjJ
FCZh+NppylUKxHHtpMpTa3CUI4Znr8jeeRpQZ1S2WfvUYuOZu7zye06DbKTiLEwqZ301z2DQ5VhO
+KTo1LXh6eqGB2KiU/VnFWVAjHdmwk9fBONGz8NXQ5t5A0ryUCActhGglyr6/GTsMz5SGQCekXca
yINhSAa/XcbeE8Ijj02IyYwzVQU8ezbGVFqaWyVTcec3Kni6JAjucf4dIAWQc7X18BziefGdcjwv
k9Rf5/iupiQGHLXPQP/TrUF7AYo3tWEolxw5EnDQjn6R2FATAjMlPNCBBIJbVDVv6lT9no+z8HOX
v6Q5NhDEzW4DVGELL+bnDDTIBo6rOOb0F8gxb0sa96Cvs3xvgLq8Fbml7cayAhWuO7UL+SjDoJy/
yIKlaelDsop0zm6lo/PaQ6UgkRWPIrIou0n1JrTYNQ2TCSFxXNPSfeh6no+aBdp6JmoQULa4DCiB
IJLDdAstfK1Sjp0k5eIdGgOTsJE/aTccZ75Kcz+xgs+dItvdWLFQwRHSQJ7vF1Pzf+ZF/OL3dOC7
OcQOUEu8xUyoWHNkxRvs4ygPIRQBE81+sgONcNrMUAma1APQAVwfOnd69SrKAdCNlFdfcJnpBUyZ
WmGjYzQ1HN4OwxCZjS02oVdpQJ8/6/BFyGEREfQ8o+fZ7PtBQpmg4r4NOzq2jpE4OzQ5jbXUaen4
GffbfLAAfa9X5QDkm1baE4JT4LdmG6syNPVNKAcMripuoigamMYY6QcK+Y37lqP9X0hY/7fmA/NY
P94Z8P5n7P+XPrkI35sI7V9MVq/b7DsotYp09Z9/DE8lrH//un8SVnO2DgA7agpTR1yfjPGfhNWA
vonHq8RDziJj1f8rYdX/II7V6Gzycwt1DbLcfxJW7Q+TX0KlQ8ObVXek/J2ElbR4kbBKR5vJxprO
JWFJMmp+/s7VusxtE7UEZEqMjuZ+o+hEAoipmUb0SrpesItDkkbgRK8IZji7OLPyDVe3eWvKoviO
5cm4bcps2nGDGXeQFCZ4fkThGdJPtzoJ6gpN92edcvi2irN211YNZ3xQEfkAS3O7QQv3E8JMW0N4
kB6cPr9BnxYZfBgB7iRzUqFaf0RB1tz1avxds7LxkILiW8MHancpdthEhkWwyRtqfijkJfvUIo2Y
ADiAc+JejsmnsGDBYakoOBemPLgmJrY3KrZ81jhnpz6BRk2U40wo7ACxqbjnk1d11B5tKq5hFf1M
4UDg+wOGaS7BeuJZDzi1McXc2fn0raYTu6oR/W6d5EYRqPKhuxy65kC8C73xBY0dPI1y+v0w8gvg
dGSpIGtwxywIQhBJ/SVt70pHrujKAi++D434NRgxgamD/DOd2luQeyR4ITl12JE5U2CYD/7o1Zpv
0gBmg2sHPH9RieipJLw5hGkY3NsNzBrE0abx2jNgo5hjR3hMYPKW2VJaJHAaLNud/QJWle6pN0Nh
3rVxSZJrDg9F+SIaRkMO6CXpSFFQaOcy7JmF+f/KzeQFYaDPwJWvvYlmqMQolGs9SyHbR1zenfLj
Lb2xVdGtKQPeBlRuN1UaWGhawWVFW/2pzUhLTa5ihMZeSiKKHRT94QqycMi3HwBpjg3ajjlyH1uA
NUSOM7luCAXXDJ9HOsRKgwi416qOxmgc/ZrLAPE4P2ObvDgOUCLHV3H5Ech2zflHGAVItmR18VJE
DtkRUDvkQjT1BjpXvu9tQ78b56UzaPWtg1rwysm79uatFm8B7KCFNhHNrGorlZ8SQqtXVRXlYzi1
X5FGcmXY2htkOADDhK8FViLkcHA5AQTfFUP2UnvVZ1Do6VqLss81TxuV3KYifYAVN7sxDiAMKyXe
RjJ9tdr454joFliPBE1WXcOAT6uHqyxHxU2faxxOwCWWBspVgJQJXqCgiuBRb8B2/ZS5QQyrPhKe
IA6d5rTGQ8KgOOamo4Ae3uWC1CCXBl7tGCk9t2FEUOpZNIm9mHszGpMHWRn7ZlBmTlr2uRrZZ5D2
fhmjCrfTHmg9JSy7MPtlFCi3JAHi7rpMWYSmyFBt0Uf6Y2RtdYTIr5P2t1EYoE9DJYWeYr5PIqZ2
KEAhrANdhUHS9Dmua6N/Y070wjrPMLeNP932BmtmMPieAsz2LsGDkLloAAPA07kPJXKnUw251Ik9
uv1Gjdy9A2wReW9j3askWyLmFxhaiUmYHU24TZB+Asr/inwM2L/RnI2aKDGUuR/8bHLnB7pa5ZWn
hL88W3ffAl7VQmdRJ3byu9J4sDgWNSm0g5ml+iapKSc5PhPQQsLZSJ8RS4c6x5wMMZNISTriFrSx
vs/tWGw6GrTgiyQtjjr42YX97ZDGvzAL6p6TiJhHInsM+oJ4CrV2f1M7QbruoyZzW19S90uAHWu0
FWPbf62k+G6LDgVCrQzR05sDQq+Ndyplq5UeU3qIdbDJ9kgMYxsdJ21GaSNHwJmGL6FfMRrlVQu0
BUxUVtzjwDzt7cErv7ZkflvbLrKbtMuq1yI3W5i/5Fte1wL5Zt0YaHrPmy2g6cyWciowVsCdx72A
xYxQOrhPxSav08OQvElvb/9/CPI//jvX+Jn44yn467+tvgff0+/1+8r4/If+jjIUS/5hSYQjqICj
U0an4n/VxRVbzCoRKqsSPTh5LCBh/SE1LE1QmNHnPzNrS/wnzpDijzexB8cik7Rpc2m/E2cQyrwr
ixuGkKpN7d3WZmkLEyXn4yjDqMCKaapRuA451NrQZh25yix27yblP7IV773qj9s1/4xiS3hADk2A
pYIKyMaWSEMr8LT11h3arytPOKDCFVikCM5mHI54S58f8+Sb0VQQOhOJ2s+iRUQ8waGim2iPUavb
jlWNBJuAMnZ+lPlDfJhAIkRBY8Gk+WHO/uXvwrSWchOU8rpwczXFuVgPM93cCOSPNrlwmnSDhSGa
Q3qDhM2IOc8IakZJrrQsCw2UO0sDdTgKasD60tdQ9g4ZbZa32ufIbLTWlYUFGzgYa2V2CVbkQ6sa
vtxBkB6BeJqqfTuLGd0XagoQrm6Uv3c0cf5pdRH1WFtk/m6Sdo3l6HjLozPyFqO+eznIoA7JeJe7
NfzCB4X0bKTAB1IAIUH5paVHTKGyyCmvOB5oN9HtdZDlu5FOIKlrafUXZludP9p/dXH+fiAdIAl2
YCDmqAocz7bp4JpiY2Xqwm0yr0BYDt/CgU430IDxGZWy5AH8CbaslFlX6PJoG0UgtHX+k39cWNKw
VBAXGj0t0gA29PsvbuS613WZhdcOVoZ/UsdIkYCmkH5+lA/rSlNBDOEJwd9sk97Z8ShKKDLqJ36C
xWtH1tznyZUw54JqCGfo/FAfdieHj2lpKocNA5G5HA8FJEhiGZgFrk6N4jodmuHPBn0OPLrz7IsY
BgUqfdVFv7s/GdUi7ZrbhWRSS28z+AnlyLrx8RMPkAkWWKBetXGd7s+/3Id5tFgqKjmZyiFKHXAx
j760ulJt1BIBccu+CkIsvhMcja6x9rZ/943ehpod7GhYzgo/x/PoFdgvQwgq0eKvo6eAtKlWrOpC
53teXUc7gEH4TipJK0cpfzkeJMpk0iPtg2+lhz4A9mawW5uhu8eYqroFpm797tFNpsshwFC2qiJt
oB2PF3J5OeY4lG5uoxCghTeTHiHkr3TbdFB+GANI7PMf7MP2YkDTYEiuI1tDO+l4QI9TcMpAWbtY
s/vrdMTfIMMX4Pe/FaM4Go+vm4KtfDyKBRUCDNCM3Miks5pkCyQF1dl/MwrvA+4XNi1CJotRQmxP
rEQv3L5CxxhJjNdBRZXy/ISpx61tvsw8Y+xgwgLNtCgZHI/iNWWHGDY3HT+fCK97zG/UCcbBpD6n
6mje0ByJ9yUWwmuZtOEOBVPi8V6YF86RU1+OSoVqzAuF6sj883e3BfpriSE9vhxSU5TcE0fbTZnh
XViQ6okd7VgaS0MVOkyt5euGZWzatcrrOp5T4GcqUb8Luq1M+8+4wD0FJSqbSGWvNJG7flgeYAa+
DCiTrPyKvCpXaVyRn154qpPvzkHG/FMBEm9hwrt3R9cm9gyM9txRa58UT8KgKsdLYdSpQTCQ4ZBm
1XI3z2fDu0E0gOWAFhgExT/8JBSyNEsHcX5+PZ2aX1snbqDBwjHvLCKaurbpy5YDLPcqE/sWl96n
mFPtaqit6MLhPP+qxWE2X+RCmkyZRgR8/EIjH6ObYSh0nBu0rTI7xWANtm4hSWuxoVFANZQjwLax
uPCSHzeNTWGf8xOECbGNpS2G9kzfi/Qih/PY1x0mbkaGoYCvuEVbI9xIdHbdWn3+F4mkcdvjhXGV
6JoHFwS6w/npnj/a0RyAX6KeiOU1ARbB/uJBFGGCp8id3JV++QsccLQt6BKi9+vRtG6Rjjk/3IfL
fk4ZDEociG44Ksq0x1Nee7Zfp4lCB0JPIzzsstKXVPr9GC/ypt/Hae6N25SE+Mv5cT+sXcZ1iGWE
aets3TlDer92G8g7VdS3mYuGmrw16S2vUPIyLtyO+oezcB6GOHyW6kN2wFycuIOJuMeABqObtErz
pbTt8YBsUbv3qlS5xleiowEx9ocAtJvbKFZyZ9WoP6UQodZQEKdvTNx40O3UKOBx9CaWlAAUtv6Y
O09WC4dRR7E7VrgGyV0615Q1Hykuy4MTIfw+VH5xpSmYrWViaAEFGO2jZumoIfkVSHD8Dq6zdgrQ
Zaqaja0r4VZDrngd0AJyabZV8Khh46cJoNsinczNOHGu/fZn0ARlZZXskf8tg1fFqZNeWlSfgnE0
NqkgRMdW4tv5QdQTa5pRwHWB6CLBVRdHCBJhwELiIXMrb2aDhfcD1qPrMMSvx0EncxN32UOgKZ8z
MYE/NA2k7LE7asEXzYoYmFfcoOGGswheOKvzj/bhxCHbFaTNjkXOzSG6iC5aDxE0G4UqurtDe5hU
pJ8mvA5WUkbqulN9doDkFNABM13YeB+O1cXIizkxSvh+bU8RLu3Tfo0DKejZeLQ2KZLb/+Yj2xgS
OIbJFv8Q83aT7AXEKdeuBmObAbhA8yUwLkzliR2tsZBshCfpotjLpD4GFeBFUOvcvm5Rj0z5rgCx
n89/r1ODzD0YGxjIHPQujg3wICWiAUrqVqqN9XGLvRo0tt9zOJ5jW+RdgZNyFQlaODNC8f3hZGqV
b3lFxLchuNhRYoy/Bh6Gt5Sc89sIMPRV79MmiCtFz/7FLJrES8i+si/BKB4P3cVh2CbZkLpBpofP
eiIgZ1W9sT8/jac2pKNb2pw7EMyLRYg41d4oDDtMXZmW5nWWZP0dpyLdGR8lHfBrwffz453YZnww
ii8MaMzVg+O3kkM/oOwbpa7S1YpraDjHVZ2vuSCmUENpM1wDO4t7JkP87vzIc+C+uE7RXaUyhuqo
IA9bjIwiddL1eZe4UFarDYgKqHXthCRfXEWfTT7q1gfDQ/MKAlNeFOrN+eFPrNej4edT4F2I1rKI
EBSqZzNOHQJ0Ds9oMKvhQvRy4nPqcq4M8IpU1YzFKPEA9tFDwcNVHN3YD0Se+4hCE+5ZtNOBNzQX
DpSPk8phyYGiA50FU+Qsa2nKQFRN/dnN+dkmi/KvPafCNygbJl57JndgHuj3eKfk6xTA0OH8nH5c
THQE2JsaSruUdOzF4u3RUuxyE3mKqIzvOaOhjwAovS9b9AASyBdrFpm4sxJ/c35c7eM0q7O87hxS
cJPZ1uLwUWlP+KHv5W6JIWN9GyNTkUOr1y3lekhK7S+w/AjS2JVS1o/If9e3pAEA83ETQdI19Qfn
zyGZ7HWLCS8Ke2NlfqtqFRaO1HWUuqLEAgEDNwpB8chGs0G0DVVQaxqbTyJGS21dtC1pi/Q9eDPQ
GBsVAaaofs6Mpj0ghpK/tL4FYaewC8Qg/L628SYZNqgrmPY3zbeR7Mf8J3jBdLb66/zUfFzmqk1G
O7e5SfbwBzxe5n2TovBPj9fFfVJ8q7mxVw2SLd/Oj/IxVlWBf5NMaQRyJsfJ8SgZgmeo2GF8qlDg
QK3zRu1BBnla9mQDPV7J2nYunB4fC4z2nPFAElfJ/g3Oy+MhMbarA7sKASPTIDmYKaCpUWCJwf7w
rxwJadgDvrMd0gK+R1XJ6L62+ktB2sf3nh+C65sg5U1A+vghUJVBq6f2Urdz5ug8wSfoqi0n+6AO
/jSuUhDO1wKB0J/np/vUy3MBstAtjmxCh0XwbJoeIraGjvIxaJ9dVOQC8hcGaLpVoQ3fNw1+LJH9
4jXgya28znZoY07u+Yf4eNRICAoz+MLhJjaWUYUDBAHj4ImbI9OKpwQU7cEPG1DddK/XLSYj0Ypa
fnSNaFa/0+PYujD+6Ul49wCLFQApEw9VqHxuqw35YwnV+3FmEgMB6hXQgkZx7ZvC2ikxTK5OzzG0
c6R5YRl+3F7Hk7DYXl4z4jI8aqlbhu13VLbtT4Y+1Rfu6FODwNYw36p7/H1xqDc15e1OinmVacFD
3cHYVmWq7c9/z9Oj2HNswxdlYR2v5cCPewiJxDcIsgDXV1P5UHmjfeGC+lgUsiW9CkpssK5U/cNR
oXVOXel2SRgVYd6e6ih3D/XYbOgiYPtqhJjatUP3gGuocZthtkZoN8R/ocaibWEbmndZYcR7f2zj
jR430W8HBccPt5iD1gzyyFHRUCiBpWD0lI1IndC+Pj/T86V/HPkwCmQaQllrRjQtvmcQ9FrZqkxB
phfJF00rsxu40eEWgaQLWfbHe5GRTFTxDUOlDrcs3XtF5cetnkDIm0IVvUjgqQH+QtsirF4aK7uU
A1wabnEsKZJbjcuF4UTirbUcmVuz8r2DqdnRwfEU5cJEnhyPDo8OXGymHs1L+l0MB+ajL8MuTV3R
ef6XVMtVV6kDc4M/FnJndu79djTHdFq2RtjKNUJP5Hg87K1N2x8Zz4OucIPWsbVFL6lYO3Y9utKD
nHh+oZx4P00YGAZoRFU00Rany2zwFvQjraUAGSQglW0AojX/PqlTfW1Nab47P9xblXuxMDUyRClQ
NUf6aWaGvZ9Pxc+B0OZK7HLXdbMz0a+msNd+M3Ors3tFhP6qQy1YDeObSCmvQpSwrDTH0xA3sty/
yen1bTDm3IVmtknyYqcluUsohiyECC58+hM3L2VlFo4DGZ7mw+JTIEuIeHVBBxEkLAIWlB807Z5O
fQFgA9oyigzOhY8x7/3l5Kgm962gqktfcX6id4vN8n01aBwzdjVR9a6GuhoVKrDOmAregmo14alP
gtKJWV84MudV/GFgcFOUV4RpfEjROui1aKYOKNn1rbFRiqiEmICg9/mPr87B+WIYMJxEUvNmsviH
4/dTLDH1uRfEbhNn9jqhobWzsqC+HxrH2vfoVV5JTH++J02obRy1FXcCLjLyiRXWwTrcgzCpjAtv
Pn/E5SNZgsNrLkhSbVysR7yJ0QCboti1UFVFL7whwhHhLEJvX2pynhyKkwT8hwmcc7n0y6SzKe7y
9nGjgwYC1gMYqUkPTez8eX6iT3xOzivaqQSvc+lnsY5Q6xK6XdsRuYqXbnKtfJPujS5M3Ymjw1AN
OhAk9ehJLqsVtRj1MS1QH047Vo7dqc7nNurEpvU8hHTKLng6/1Yn5s8Bm2uZ7EYWkFgcVfTVO/JB
LQLMpeqIeNcDAPlqvEJDOr+w9U8OxZvR94AnT+/xeKG2Sp4OIfQUbNdR/NDyAFn+UZMHs430C/fn
2wpbrEDH1FS6j6wMFOGXH6tW8xYmfkgRXu2fZsmwtdPFOcC2rtpUcVrvK1GJ/ZSNwc4sTf12Uszs
oNFAvNYwEXsMQl3fjlTEfmqWbwB+HIy/qtk7IcP6YiNwbF6j30ULDOLFtQkNZz1mXncfT9LbIA4P
gnWskt+FRdgU3jULUR8qq1QL5vl9d5C1AgWveuKdBpodG7MrMG822vjCcTnPzPHMUXO0OTBVOiXS
WqYHaooedNIVSASXU7fLATluMQRr0UONchdDNW9XUmi7cIN9XBpcCtzO81vRGLMWAYg2Bk2XJqik
Um2JdyG65dsyB69jWd2F9X4i+yDrIYz7u79vL4PyQYkCPAq1wG1hK7t9a+NQqjXyqs1xsu8DeCdl
Xjb3sI2aTd87co0SRXZhJ+gf51iVAMJowmjcbUvoSUdqV4JHCt0KyNHOyJNmC+Uxv/Al1ZPD6BR3
OVE0UoNFvIo6G3gJBw/mBGwcIYCvqNsKXuFGmeBc+pWn7RMQIjc4j2UHPIf8e/RkX3yvMG6mvsPd
k0V8DaWqdM+fOR9RT4RifGZKDwZlZ/7leCXD7p1QH5DzN8BPQgkR7IHdUe+NdEICOcuGu0zOInZR
l24SOVl7nEmwN6hQDfNqEFLnH+fU4qPoho7OfLaT2xw/jWEOvV7mZuD6tWl888ZR7DqSoU0wxMbd
+aE+xiJ8dd6XevTMi1huYYQ/CI0aI3YFy5uKaV2sopbOFULgiE5kuoZX2QDFqM8uldpOrXtyF6k7
lgAWRG3z+C1l24TdqJUIB0eOsh0GCdGIr0Tdpev3zVTc6KNy6xmI56FcJ8HVa9Xn8y9/Yp7JaexZ
HQAaB+2A4yfA46htA+nHROFlvtXo0e21fGzXla0aFzbYiUMM5giMXB3/L8pni6sGI9XAHN9uNSnr
KyUw7SswvQjR2na8rZEJQTQZmb3z73diu0l2NGhSOYsgLIFDlpkVYxRzlY5SU9aVgvklTcqL8d6p
abTm9jJ1YgEgYvluWWlnU6lHLhff3TSgQT8iPndwAhuxLzVG6TwqoGMJxKt2mlDCg1lr46bFigiX
Kr+k8WkrN7QOrlVo9s/np+DkswFwo65E64+T7fgTQxRLUNeZIndKxrvY1ssbpHCKFWBN/er8SKcm
m7tibkHbMHis+efvLkM9RsjYTNLI1UoTQS0zTW0odm0dXDgcPsZjoOjosFi28QZyXSxagjEF0+OM
UAxfLWS48LDUQzyppLjn3EoujHZq3c6dPhXMHjfDsrfSVFIEBlgilwzSg8qjEzOHJSRAXKh2geUn
G0xx9Avr9tRHA6hAijJ77dnLBClKHKfsB4eQEx/IXYFN5850iG61TrvUN33rSy+iizknEMSc6ox8
XVxJwgnVoEcZEnip+jloTFQWmjsC0BvPgGYZWPvIKA91TG3UU1daZ30SM+0lr+9QT95kPlX3vrrT
veELZPD9+RV16laSDo4EFOxAbTjGYmNZVqyMBHuRC9ugWcehbq3NAdFzSw37zcwW2fVRVdxNBmrO
vKK/bT28byylNYHT+JdqCCfyOup5+hvaiWCZRsDxCi/xfuqwG4jcqBuLbYjYJ9bd1fcElYsHv+4/
9ZEhNqDBaQwAW13HcG2u8G6ttlrZ1LsgpjF2foLmAT98O0PMcNIZEacvNncG7gOHCA6eqLD0A3AP
mMmFKNeI28lDkWp0jwPH/DOXAX6qU/EvgiY+CoUDHBr1GVV0PB+oN+eB6Pg8Tl+QzKtIK+cAuS7E
Jidf0qJCAQJawz5SOx7Fy7F17VDldjl8JRQdu3wW9qhuqEYjnM+2X492h34KSmV3da5rF+b47S0+
TDJpJp1V06JDsliEQ5T6CswrssxEJXkJHttuWrWlibFFjCCVvS3R0Df4wGbr3GsZJxCCsPfUBJ+q
vnAn1dsVAlXPGl9gFahFGF9JO7lq9PgajWtXz6IfTVzcWH6HGfy4LkX8KIoeclNxk0kaXTLcGoaP
z8vwMAr/Ts20NRiZNagZ5H2TyB0cBH4d+TAM8Z9pmf+Yo1arKnckx1dAdjEx12+1WbJ1bA6x4rmI
tsIyQ/sDh+Qxsw8xcgyoC+wjXAGK0LsefOcKT+/bvoEgmcpDqqgPhZkexOj/UOL+Ouj1rdIG93I2
x2AwDsFkw9297s38a6NgsGwbSFpmB09tYyjz5QFJms/n1/3J8xE+6tx2BnrpLNa9pWFj3/dsxCCj
Hxpqg9ilTYBgN35IT+eHOnWrkXzN7FdCdloGx6sPzc2pRS/o7Xi03cAZQxRakMH5N6PojEOJgUhi
EQqWMdJ5aY5VYuY75VXPSsKqTub/4oZGM4KIc2YSAIU7fpcSqz2ZmH3k6q06bVDvizZKOiSH8+9y
4uOwESU3CkUFil+LGSvQmkgymrguOCkdpBGqy3acebu4uNSRnX/TYmcyEh16WjoOQ8rj9zG6Sg8w
cSa8M+3pplNiHY5dbiPWFEd4PBb5hVzhxFogvtNIVYGRaVT4jsfDWYcutOTNEqrw123fRnejiWHa
+fk7PQrnJNXquTO7OO8oIrRIqzNK2qJOniDRgs4Hd+6/GMUUtI/eAv/lWrCIUvtknrsMZflrM3S6
DfleeqHqc3ItUHeE6wUCBzLY8YxxY09SC9rIbSPV3+lNOm56f7YAswp/e/6F3opVH1YDmbVNg0aC
9FvOWydCnN+gdEQjxwPM3xC1VdsK6x6dxCK4b/F+xMRSWrihAA1rDJSYTaO/qvQUGU7sUKZrC3Fj
NAzwQws33Kzxn1Ugy6d4cn4a3jRtcRIynocQCdFtbCmA9bLRSZCzBeCwwuKi069ao5DGiv+i+ewL
JF0Qa+y73sXbLiLWt9QRX00yux8WaNQdQvhQz4SPjdMVO75UHz1ZOfq269LuK1rEUbtOqrRv3NJA
VQdFthQT2EztTDfJwRevvQqxYUHejl5IrqeHVO0k7UzN+AEgBU0hLaWjAEU+va/KcSczqVrremiR
kMQzzHjobeAYAA9l8lI0DiJXmTUOKGtPPGrj4Ie3ru3UxO9EiE+NmUPKspum+jMo1foV49UGuixG
lc6GOzv+ypY58CcRcDISQ99qSG+3KL8bUbNGTdj8hoKz9qkiDTJAQfVxvM46Ew/OMrZiVNssM3+s
QH/uW5SRo009tRDAR7Odrqoi8r+UsV0eRsq9D6kZVNt2RPvFyid5W/ZquxPGmO6d0ArF2kd5Aqu2
QqWaacH1/xOWsk1zAV2a9MKJfSIvmJtX1Epo8QK8XaxspVK9MkcI3k0NSsOFY//VIq26Qu/rQVRF
e4X1q34hEDp1MBB4Wxw9IBxp0x1vpirQMvJKaupWkyqbATfEbRCawYWa5qlDlV2EAgNFPy6kxSHX
+g3zSffY7cn1iGXkrCyCIulOqgjMTMjr7s5v3FNnBCVUFA/5C+HkMgERvehRLQ5draEahqZxjWg7
BZk+tb+cH+nUN7Nn3UWgFnw5ZzGByAZOFKsQdAjNqNkpvmZ/QgKK8no69i4qMeI1MSfvwrl0aj4h
wwCroQZM+Do/1Lu0OGklvm0FaOcMaZUr1md30NIhd/No+EF/TVxYJCdmkyIxgpcAlaC32ototfJa
S83QGXLxJEnXTmzgKVWEPyfoRxde7FR2xlA0eahMA3ZY9oxtOVV1nJPwmzZOY17CZSJsjM1LoDS4
buHHpwID2Go1YnG955vXlSzqrT8RfPqduMRGOfFxj55mnph382ynUYkcHL2MAbPeLs+btZHq6QbB
c5DAsZIeUJC7VBw4OdlQ7CkaAwomQDwes0Gwz7Aq9j8KD7PbeYB/AWT22VFGu3DenFhGaIMSuMG0
QWvUXsQ6HPs+nqoZIS/+ZXtg6GLnR1G2bkq93oqaGv35vXKCLEKj5t2Ai+u0t6N2kACEXQsh8JUf
DUCPfJ0qYeWVG8xzujU9TuWQRxlSxUWvrZvEcrbQ5i4EXfOmXFzrFMwBXFBSor5mLzZtj56NGeP+
587kjk1XNTi+IMcmk0FsIyT/t8hNl66oYmUvUXy+sJ3kfPosh6dSj2ERfVPIQYuYGdjTkEWW5MwQ
WUzTCS0xpPj7uLxpzPavCYdgfQx3Zlw9e310AI9yQwCH4rezUZri26DmXy3pYY+X3ltojyB3/iRb
Z7zwlCduBh36IM21uQoJHuh4HXZQo/xy7hD1JkLWVZQ527jN+98PGR0DH2y2O1gxqJHHo8RA3gXe
O/RIRrtHsUzmbmzH6oV3ObHwZp4xx7M9M43ZV8fDoNkNZz0kba4UINR96aRbE6eDPbre3oF+sHWD
fF/xCStkbyuqwNhKsxIuOjy/zu+AjztublSS9FmcjXRGFpu791oMHbySol8g85vYqPM9vlvSJSXM
v5elZu3/z8abn+fdASZaicA6GI+dNUaItkUguYYpRtMsGPGJlVV5gen+Rhw/XtoIzlLNorRC89cy
F0cK7iw+WvcGEi5pFHwqtGAy0CiIIUF7dqNZqwmgbXtXI7/6BE4DXd4Cc5Wn0Ku1BjlPr9V2pTob
Slpvgi9WjoFCE9T2uJnAVNabwjd7ext0EUiS6X9ydh7LcRtt2z6hF1XIYQvMgMMkilS0NihZtoAG
Gjnj6L8LXGnA+Qc/vbFdJds96PiEO8yo1AStYeXIEGWR9hJVHBdftjgKBrjJpfqD28x1TYEVQysc
GhoVuUiMiX/2nlVino6SMeJ6YJH/8Yps/AnBOf8unLIj4AVPgT0hhqoDbmrtctskmHyFabtQci/U
0UUMJiPtXaUBlxC7QfUF0+RV+VbWnYvQa5Tlp8gqa1QOmaqHQXTY4aKjkpOlYGTua9K0qoM9ecsQ
IHNeYldvGRWUtXxCN2miOvU8ZU4vjhhefMssBYViFW1KiVmFon6fo8F8nlxRY11XTJO8p2WGCCmt
/NEZMJyUhq3mB9tb8FjUhnx65NenD6iR45aczTgOB1mvGnto2wvYQULWFXNqU9J0OW/nm01XJMor
i+OhYKDjNdUj6aOYjYfIY2mkAdIwzTEr5xlHQzPytTZzfH4XjhS9EE9uHQ13wlOW+FC0fY3owx4a
7bXAvdmagC3oiyFu+Vp9Of956dTonahdL2yddvaRykXxiaDfKKxDmThaQBz8Ar/RpGE2KqDxsLGp
0I41TfALLzaOlFHU3ldO8QkpouO7jymkZrpJyGvwIlnrXfzHMcU7YtZWd+/Q6ZKHcTGcGYVH9Rkr
RfMb3qZ71N83zx+xKkUuDUVYT6c4tHn+4q5Ok6RGwsuMizFgR+GVl6TDo2tSCJzSGOwE1mUi0/6a
qqXbCTrWd+NsGdbB+UT6LNAX36Dmlik3+iFpxQ2cfkwQjPijPRZfNfQW/aqvflvm8PH65F4ckLYv
oTK66XRkzydXKItbjxVuyCNihDcyQ0LVnqGuePPq41JbNuJGaK5eH/TN6wmon+YgrzyTTIS+uQcL
BW5cMvCVam8TwYzonaL3uLen3zwn6yjEMLwlBgC0bSERJyl4AzGfVsdadRvjFhYsisQLrp374xhl
2c5rvU7VZu0o7tCkoAHKs70lvRYTuvUyQY9ptNA7LmH9UlRyHyO7wEBh7J1g0CtrbVvsdW0uTucf
A2+ulnqIm6l3SHjSXGDws2ByFg3tHvL3wnTyMhN2g90H/LXF2E222SLVOwNYKIv+RlkyJ8RDRRxt
dZ4eM2uX+fc2LIGsbDIeh3HFJWxhYEocK3oa1clNVOn6ye6l8VLFk3FXxezU1hXVbTf3Ek12K7rX
YoQJI4ERZuqlyud3b1eL9idxL4wN+tqbMAzp3FpJijghIJ5/FRY+vcLS1Nvrg+gXts/ZKJtDgWiR
1SgujOEoaXD9Nr0UCeP2X6o0sHN4Pnz6MIi/T3il0pCgxHeYyzkNHDqavhelQdK5zZFemnkYMxUv
6JVCNWNrLeg4CF70SVWfxzb92OU0TQA84rvjoLCvmfcUVexj23XtzoG4tGOAHqy9RJAenMHzu6Xu
qyHCpCe5aVvF9JHUbY+ZrX4BljYcdNPaI+W9TY/ZMOir2LDWKG8g63k+3uTk+Ep1TnyTDPU/jsAT
MJ1N42MG5fyQR9aLZSBADGYseeAC7qgcRTKcbXhWg2G9G+O7/hYX6DpICK44a1NjKQy3Q19XiW+8
ykiPijHGqAS1+NPpI+UPaZuhKxEzvr6HLmyhtQOA5sAKXoNdcz4BZIxxrnVsVNF2z0Wc6p+9uM8/
YcKWftYSsw6KnuIw3tdOtLd7L7wjDE3JhXNKh8ja7F6KP4s2C5HcjE55H2sL2v9RVIPikfSxHUqI
GMJDTp++T07PPRU9S8e5Nez6F/WMf2qLoAsfdGrvw287yWjnSsI9ZfhJ1+MUey5y5k3/CIUiRfCp
/rlagx77vOiOMb6o1+fwwmUKAZjsd8UZrv3P8znEqcy2Zo85nAq9Cz2nc0JPQ6jhP4xC8sg6AarA
S/18FIqcQsAuiG9G0sgDOxoRvQE/zeujXFwUMG+0hCBQcCzOR+mzLKOBiPoRYJglQI5APSSZ1G5z
m0/rljWToIK2sxUuTiC8jVVlAvzLtrOWqSL3BseIb1rT+1V3mna0YpHv7PS3VQICaU65TuRPqY86
xfmnlQ1Smi6QA5Qe0urJrG3Nb7VFPcYFEp8FBlgHqinZEfif8gW3J8wUG6kewW6KT4DTxmAcJpOK
t2k9DQtOKHQDNWLYxlnu06qQ/pT1/BUnl3erq6y/G3wJggVUsSm/nv/uNBUi6hSVJem90Ud8d+BG
Sn5fX/eLS0Ddda2Trzfv5jBWWRk1bs0gqt12NwYWMUe7KarD+0chSoZxAXyRUtxmFMPpspGeFgu9
IFBRYM0a9GtUcH2Ut4kTM7ZCZVaxHyiT2wg17zPPjJyOmzRW06/1uJi3UqW7ZCPY6wtqNAfwYVAn
RlDNSzU9o+PigBAASpmtApfjNOOynDWgWYqiPu38uPUJ28R8FO1x2SIucBGp2syBHtOoj2Gfh7wl
/U/QZNiEQ/wKVKwA71QLRcw2522BZIAhpC2hGvZ2mKZVuzdL60Bvfgj0l1WiiUbmtgq9LCW2Mgg4
h3Neek+xmB7qWMFZTM3N0EqN/KmoxjxIvOg3TakcpdyYAGAZpucK15jn67NyYfsh50dkT8dkFZxc
44I/ErbYa8emdfF3r+RcHxDY0vwkglpzfZQ3KSt0EnjaZGkwBMDEbNsYlArwVKuaPoyxGyddNbQ1
Jy0OE8JLkNQXxNq7pKg/ASL6WVXqcmNj3Bj0WlPdz4lXnSI9cQ60ZazQwNuWypq5YB9YpO/syL7+
THr/BI/UkpG5PJ+NgY5mlLA7QnVc0JZncm5QcBmOSJPsQT63Ew9wjcsLyAxAAAPKySYRMBpnxqQd
mJzXVYB0TPhO/RhNO5v+9WD/udcYxnolZiNB5wA93HxRVEagiGM4UuQdGZ5vjVf9iAjlseV1U+2O
CLkugiyzvPgvXF4bzZ8SL8VZVhhjdPQU24Dkls35Mc4RvUfaX78Zx1jDorfudT2sIBbkfl7KgVqk
WYjJh4hplfjUOIWCIXcrvnVAdLF5Yo99LFNB98FIkf7xgaYJlPftwv2H/wc+9WbffalMI47xM2iH
4tiLZDF9dhOZZ6uoX3urAyoapVaCE5EJLB59r8bKQy+yIB+7hdY/W4NGV0dXp0HzFU2U97WyNGFb
5KvWr60+5H1LrcpMjTjFcyGCMJ4nsfrUmQPvyfUNvx6bzbTbhP2gPddLF7Di+UaKvdQEeWZVocRV
56DidHIzej4pQKUJZ2esbeTAEsMjWnErlCJAaW+WuBrqGURLjoGUoTeHHE76oSgo+owYm4WVo0QH
CuN7+cJrRn7+hfi3QYoHekhR/U1U1OO4ZBmgCvjCVhkRHjZldsjtZu15D4v3ZNXS6xFIGVcT54g/
Dlwq0b8sJ6GNucygw4Q9Rz8SZ1rG44wf9Ie6z0p8lJBPTUJTX7wwaiI7IwDHUgN+vabOt/jTiJcZ
FzE03fFQ9I6i7iLdL2ypH6NVZhu7DplPgZIaq4029Dr9AEzKtXwHW8YUiXEb4JaDiEMWtrOGJ/m6
/8GzgwhYjqMrjPkWU/X5l2rmw/M82eWtuVZUZ8wrkKO2TaTcONSAGJbBK4OOpla/s5pv9GMB0qFX
xXG1mdX1rTrfOkWNibWClxOqMyxnqqToA+aYYX8US5WhSK5iraGrjVFwhrKkO3VdZXSIS3fKj0UW
5J3qMpT/Gv0iKKqSePh9nmceWSiW3X5UD/1LP61mdNpQ42C9tN3R1CJbu1m1Yiw/H4xs9OnrKJzo
Yi7znRrWm8SPa4jNskYhwK0hcq2P4x8PTpL0Rpf1jQg7WrFZwGPbLwfTUOqP0ewpDmVK4VUIAaOr
H0jSp+aA8Tk+RtU0juJYogdyyGtUN66f1+1tTCcFgD/lIDC+XMZbokNbalAAF6QJ2UlYlXRpc5vI
bE/xaXtSX0fhwV9DfAK+LfXdVGe81rUlCkGk41RczfMJz+LV5URMJx0AZKDiL7MT+tGD2lxGr8PS
Wyfpo/GN4Nr5lLdiNhpr6qJQ9qgdCjTZjbz6BVjBVY+qmY03FcQZz6+8sjGCPm/lixU50+Bj+jlp
Pu5fZImVo76ABJ+fATIrZInqk51iuB1jHPtjwvvcPHqwQIApLHr+OUkM/Vdt2Hi8Vw7a7cEyCPVH
L7V8OtSmOyu0ObrcvJ2adZt5IIpkEEWZ3h+ksaSf02aWWDqDAJp9kSdR7DsGoPZDq6XedBBWGUeH
aLAUvKYVvUkBZ8r4cZg78dDkffTXNCrJ2pGofoq4R0U+S2Ha+zpkjuehr8wv2jjlv4tOL/5Oq7gW
6C+r1ghuxhqItzxB4UoRf2dm530QKPDZh7ZQGSqiD4uTzWJj/K44GCDkrzbFCy6Ov1K3Jowps1b8
VEYPL9pFmcS3WC/7r/YyI80CO/GrVi7V4jcGewAbVjwhB73rgbBCvPg1mVr/ZIvCgxlg2c1p1kzn
mRsPDC+WtcqD1pgiOhqgS0+cH0BUuqLKH4nijt+Kymyfpaktfh2pLUYYNtbjVv6Q9bmC4qfbqwWI
1oqOQDFGn+2htu4JcJzPkubdc52m0TGnn9EemgL/yRJcFoaxSipMP0OvUzk0blupf1dO1rm+OXpC
BBTtrAa954xaFoKiSuvnCua1IUIk8Q+tWIb60Gta/yEdkmy+aaxKMYP/yS5F/a3WAToKJ0EspDI9
LKfs4sOgFqvrvYkdBfLQ0cep9rqXGIBwjGh9Br1HyxWXe1rN4i+YUivPo8jzr9dP//pC/vmWrQdk
VVYBr4F62Rt+W9x4+DRnaRTGLdrVUYKCUF9q+o3T2l/ePxLQ0lUiYTU/3QqxkfrWehPntG9Rw7qv
2uR3h4/HB9XDFfi/jOTqqkWViRBkk7yWaRwnw5QwErWrsI7z5n5ZvbraXvl+faS3VC34H0hnIsnG
3Ql8aDNU5lZ4LLNBwyrG5iExlvyz4gBF424wTmQ68wF/MGJqGDCHJMaZC0Lr3tX6+j2bNeRH8ANI
AlYswuaSGysDrPcYeWEe20soJzv3rcmbwtIsvuhzf4+SR+PbkTsGVtT+LFIexrz3yvtG6f6NvR+4
0t93XfSXcO17OzHs3321xKc2Naq9iPztXqPTAfmdUqvKlbyZrKl2FlMt2Wsdbpg3TeL+I9u8PyLg
Ee1EEhdeGxPgEThiqItgQzYlXRe3r6wwZBTi0YEbWm6BR+kd50CnFSOXRhoTPrTLu8Vi183AHiCz
QfARQPX5YxNHYkwZht6pE6vfh06bsRFNxxP/rv0fphIaLg0ODi7J2ibwdbTO9JKCoXCPIcwRuGSC
aK0RPO6WndN0cY9TNmF/k0PBOtqU5zwr60fEprD7alYjzjLKHdIjqz22i+4dJTjA25HH96hY2oCD
SVXc1kQSO0/5OnfbPY7GG0VIxNl1ejvnc2vHIp4ppXvhkmoypKsFgiuZ3FAsIKoQbW8+1xPlM2kV
e6t6cWT6/ugRcqGwd89HttQ8SRVJX7dDfeRIelH7OCu5d8qA9ncmxvjLjKnqUc8sfWeRL0Rmq4qy
Cymepqe2LVC4MXpfTYxIRA8N6zhXlUYDHkOg63fYhReAzhWQTlICdtOWxjLW4AhEMXlhgW3uoU3t
6Cd05Afg384OYuvi91AmA9JJ8P3GQcEkCKplpnshTjX1B2At5P1C7KFh1/V4s1Mgh1k8MkTbW+Vt
C0ifR8DBKAVag0NjtKGhTfJRrbCWLGgN7tw16621HU9fjTWAjtI8eiOTgmv2BAzWCxU8e568GVW2
uMJrqiyHnFtm0HFjNMjOWiN5KppxD4h26arjNqWQxV7BsXRzqQprkYmaM3xkOOOtk0zeRx0HU7/X
0Q0DkAFbWRXTt+t75tKZ+GPQrQbiWGkRUGwGbYHN/GrtKL03nFyEEMXz59kzG0Q3GvOgOPbn6wNf
/FpadRAH4K5SNj4/jB1+ZQ3AWRYXgAeqVk15cA0pT2pXN8Hc4UWGRuSv62NeaHnSI9DhkqxgBzKJ
zQ3QYzMXoTXICdGSn6Ukf6F+jDWSaStBb8xD2OGQ3vhDYeqhk8bFXYOovB+v1mtRZ3FHzzl2a7ky
0913vllKU39srQ435AUFnZwtEqImYZ9q0wOgOtQ5+bmj30q6P/AGEP9Gr7TgPzX6X02Rxy/Xv+7i
9sXvAkF2di/cnPMZNdOpTMqRGbUKJWsx9rVR+249AnmsfH4JidB3psXJverE2Nl6UbOnB3bh/qH9
yONiktLSJ1n32p9ZcbM4ZFs8L13ZdI+qKuSjmNz+sXHMPFiMonxUrSF/cDvH81u8Vfw6qcePCnnc
odDwq7IzR97m/eSeRrQv/bkfoqPMkfnI5hqDXBXIf7e4472u4AM1ogkZoS59QgYSoeMFL00hNTwz
u079YrkDVnJV6xw8VGiPatwmB1UHLjnxWwJ70bV7NHCR9dQMsE8T/n5Zf+wNuvwmEpQgfMykq2/c
fCkeTWxpvmtanN1eX60LVyjSvOjRg8ujM7MNotVe1orasKesLh8eK3fwjqpIjJ0r7cLxXr1IgFBg
yQDgZrMnktwSke5iwErg5FD/nFDjrrT0EDctvYw5kwc97/Kw5DEJr3/fpVh2BVYiTM3tTWKyTsAf
u6EU2jDiteqRU6X5bZUY9XCPkoreU0Ob1AiZ6Gr+Ia1Uu61iDgRucgiHysk5QlWe5gBgovlXgR/8
p67CpidAk1B9cNWkxDXbaFs8AoQmbpPFGd9NuV1pgCvVlnuJKHzbSc/mzFWkss5ZgVecEssucPSp
gj9UY5+um/2B7gB6qMSQoeL1eyj3S6eIWvr63q1tqG2XAf9Ac5qbkiAthwMy65Hpd1UrT5YW7VzB
l7YgiGJKRVxAlFyN8xUSreug08qHamKIcdRE5DVWY3VnC77lVDOfBO9rAGRRV3wtpv2xESbsIfN2
aYjwGqpfodYKt/EhhKAQOxGqyUAM6fCpbZr4ufWs5W6MpJAnoUhBfx7yATlQOXeZ302e+HR9k77W
ITdP/lowo6tDRYnC0vpK/fHbSswxMSLEAHfs7EOteD9wrV4la/NjEVunqszuh1J+8LD+XmLzJR/V
v7Nheazm/A5L3ue+Ho9jhS24Wnwa6NxWnRFkznRStPKoo7WveOi+xGyY3hgOkEwbX0f7bGd+Lzyk
FP1WXBtqAtTjNgmEkDb+qIvuhiRIUDF6AJR51ZtBa1oPmtd1eJjDXNiZt3VrbOcNABj1T3JlAvnN
vSJnNeuXxXbD2enbz9i7W08euL7VwxoHxh42vOeTvTd/o6yif4cSNDZ4ZHo/lYaSlF8PYn6aUUP5
FVGkbQ7mND2mtI9zP7FE+tdqEAtzGSnvbzLD/s9vSkS+gzmK9O9ZlGp7chMXHk5mkN4+sr9gcbd5
wdRjspJgvh123k8p8+Uebfb8tsDl03cHrAQaFbfwpG6yoxFDzbs+lW9qydRtEA+0wJNC+UDxYvNq
ykiLnArCY5iuHuBOWt9rWEQqafNZjV2wWVoRKr38VHjaS2Irv024nLpo97TiL+4iB2wD+dHr831+
EDT0+uMMtHS4xN4HbUzWBvPCe1mI+OhFdec70b/XP/zS7QMdjHRojQLB256PiKMnYoTkxWGljYjk
5a4TlAlX0PVRXqGd253KDYdJEPoXSG1sT7hQ7drued66eP6BqoQbFnkDcxIG00HPcuFXGWitio7/
7ZQVzQlKTB94WmJ9caMJdQXhmDe2Ftc3y7Iii0QxnsBaJQ8zksL3qOViE1pRvp3sRH7AduT9iJrV
9WMFra4oSMzvzmepXQzMvSvDDetBz+7BoOihqo8tPrx6c+MtqfIYK8q0c6VcXBpiZCQ5oEDTMzkf
lHo4HrXq4oZUZlIqmLUNG6C2diKES8eOQiV0XvA0ZHn6+Sj20lSNEY1uKDW3DKHV2pRFRy+slzL9
YlmifRCL8O7zYnA/NbKWO8NfqoZQBFkV0JDOWdUtzsePmqH2pML42ZyiBUY4RiyZidsS6F7QRYn3
yZFiJAoYMVB16D5Fdq/v/IiLM73ikoGa8zpu0TlKJcAGD1Q/3MTU/DlyzFOHJtTh+iG4Poqnbo6a
BaB+onLuhorRtA99WyBp4yndf/kWAN0aCGh4Ze5mPqnazBRYWraq1uOF02vOIXZRGfsP3wLYEkE+
Qlqw1uerJq3MyM1+YG+KJOZCtj8VyPXuXMqXtiYocQjtEHFXk47zQXS36NC05zackkJ/ku4iPiwe
gZgyu+nJkA6iVlOLMlFd6kcPOPTON17KU+EC8AswEET8YCtDA9whK02zdzgaiYMQYtosCJFkPe47
tev+6Gwv/W4a2VT6uP6piy9US8nAG8W1eUfGmXk+3nJVjA1cEf3uB2puvqeUg4u39QDQIC8spLG1
me+I61JDDrbxkKKwU1MOQVY71dOCkWkcGD1/9ZWsXjspjpe/cH3GL4Yn2x/XF/VSmkKsDbCJGAzq
2eYNBDaYgACQxDAl+iVwsCyiB14FNATGU0pOfeyM3gom1Zk/XR/50ru3qljQUeQOggJ4vtKZrtc2
iC9eoSVOPjb4FR1qO/uuNc0nt3dfEmfZQ+3b/B+3D9KfI242sCldEJgq7xBi/wfaKL+koy8nqMnB
Mi7Kzpm8FHxjDgVqBt15iNdbRnnd9KLPel5ZOSrF97wpp9qvMJ441i1iSgmRx8PSIo9ezMrXxO68
uxH55MNkuFnQu/0/0L/e7WCL+gnP+ko/B1UC4eV8xhtPcXuFJkgYI0t6KgpzuPv/yDourOvZKJsT
vAxJE8frxTqjmnOD3YUZIltr01Vs248ZptFPivof8ilEQl2QLBS1SLuN8y9j746Kt16zRrmMJALL
HNhrceP6jn2rMMkEIvS2irC9AlE3G8jGOFcrwdJTXNKHZ6v3EuKVvD5MiZYc21hzvzZpN4cz/u+H
1pyNu9IozJ/0H4cnzYrkXZIpSrD04AKv/7ALlyaJwEpbIHtWKSqefz5y5mY3lEioJYvd+FySbYAp
MplSr1oBECuaZ4aihYNlfHPVZvhyffS3KmegspAyBZ/Htb2mz+fD5yQiC82MKCRlHJrAS+PxMYms
oQoEBEM0ZDHgPWRuG79o9SrutarOJL5QFOd+6WoLK2JILWCwSFAOCl3jI26BMgnTUsj1LHC6QJtJ
c+dnX7j5UHsgN15VC0Dub+4fZ9ItJR3XipOnj49z3+d3tVL3Xz2ZoH81IOjlUPgK1Tayd8ihF4IC
2hH0itFSATKy7a1mqkbhrEe1h9pR/4+WTn2QDou7A0a8MMorRp+T7lBr2La3vFSmg724TqjNmIn7
nlsZrW+ZVe5fX/635x09BJgAK5GcW25bTlal0xhlOzhh1HryoCpZ8pKkTRpY5uTcTKQ9fu5F2cu7
B12bLSDIgMLw9+3iGXZVZRreWmakt7W/uN78sfS0b5GtNw9ltRS/Gmeyd4KDC1c6ZUOQnWvBAuHL
bZsH0z1B/SlxQtwd4jsKru3LbFFbcGPNQPybemmtVdGHxgNzMoEv+4C+VRWWNk3M1qV7bTrV+xMG
ymQcfWqZKxdjiwlKejeK3dawQ+lF8mRkdX+DBXu9U3V4+3IyCkIMCMYCPIYHfn7CK2kmAnNNO8SS
VZ4a4okDUlcHJF8nkpRyT+V8bzjrfLjW8NqOXWWH0FTtoFWr5ugNUExUp48OuhjeH6Vz/En26KgZ
KCW/rvsftSghlUZZlNkOJ6NqbqaOHqyslHFn+7y9cBhlDdC5o3Ej3naZmtY28Bxq7dCO9OxgRO30
PBixAUZcYTzV1h8cEAfBIqY99vs6X+eBD4VGyEK8+hSFaXifz6eMKy+Xc2WHUHSUYJYteq2mrG9F
5gx7rYi3Q/F5wDmYUJit28pmJdFvI4C0QlGO+i2U8ehWnbJ6DyB74YtWhTp8nOjeE9NtQhlqBnkM
K9gKZaLE95lI9dMAjCgsa6fcua0vDLUiVNFiAR4CWnXzuJp9ghpSkSA8IpQSbdelDrDG8g5VueyV
gi4OtSqvrmaawLM265S0iWib0TPDwhJlqIxotMejPt5oEN13NuOFWxtssa1iy7QCArZ8IRppTQdC
2gyToQSqCZz5ZCSx9UFdRPZNazT1hpLdsvNUXOhMMI2cAhPJD1i6W4C8qpE05fSxEFonCa5HtFen
yj1E0jHvBpk1CDUP5ssY679SzxCfMgMYIWZlIpwWz7tJMku7WxC7OtjS7MLYzWRYtY3qd6jtPTjR
+PXdj8xrkYx4GXtTlDjPjw0ZSUQSuNBryE2Xy467IQxMkGinJo+S0/XBLtx55J20n5mblciz7o0/
7iB6dJ6LPqEZtmVv3BN6WDfKrAwI8eLQNSv5+G5aGmEW8B6yXbSjQViejzfKauQIQxmJFmCbjYYM
R+7mYuerLuzoVzqta7PsYKs2h8dJh7SupGAUezZfbE/Ox1guHX40XOfXJ3D9wZtLjkQWBRWaR3CU
tjDVqK1kYaQOVcG50Z4ir41RzRF7ofYFNhrqjtziuETQzKalfT5vde5MFprieuhZlnKneG700mZx
RVcKoa3MF6ZSHt26mm6xx5z+zctmDovJnG4bBIyeaNFY955NO9QSdbmgCiclAkpahjmYSPzeSZY2
ABRpf7RkMofvnSCaw5Qz15ovh8/ZrEVn1GVnV64eZhZFdllFv1y3if/LIKvWGGrVxhoRnk+PVi95
j8q/HioCb568L9sfdlwXn69/ytvDYmA+SmGZEjawwW3sbuZxlqKWQ2kZCVifPkwSLF1HmgCMAhsD
sWdNeyHFOR9QP/8sZUSFJJ1sJ9QrpbubZVNSu0zyf8cyE3fJQwIZXeuHgPTMQYusJxMTUxKiWzj+
lWPFiFyJ4720bVkfHUGNkxyyuGkrFGCvz8vb48bPpK22lo9pqGwbfoZYakB7jhPOIquDuicQrEa1
98ECGDsLfYGzz1iI21DE5b7iKTmfEoz1PDBclhOKGDYG3OjmoJWlFih1OoVRUVEpx1/iVq3K9oCU
4HwYMlMJ7KIudu6YtwefH4L7zlrJJaHbcs9NjwwNSqITYpk5nMYI8xNj9vaKRxeK1gwD1Y12AIzO
NxiluFhkG9G+pusQo0cDm/YUR/A3arcmu7Iq5MlmNIUlNpn3FWhoJIw1bWd9L30qMSr8MvQDUPtf
//yPR6JME9Ieev5hEjsmpuBJCaGjN999kxLoryBj4AukFtsWo1q5Wrk6BoaiG51DNI/zKS2c4nh9
r64h2vl9zSioTKBxtypSbfeP2jew9wi84Fw7gABdbTppi/PvmDgk3boGJXfM8judGGAn9Ll0SFYf
jrXEu4rLrT/sj0lE87yLZG0yiUvl3HetFR3bSCaBrhV7Q126p7idCL2BmKKeZZwPhemPoVQz6zX2
U3EYUjpamibSwMaR0Z8t8/2JzGuKRosIBO3KED0fT8OKoVWm0QltfS5v9R7WkRwSdyd0uPhV3O/r
qV8v4M1XDdq8AvcnKguF48JimivScFGcRD5+MaZafry+UV45zG92ytqIo1RD+Lg94IK6XwI+kJMH
qOlYFvUURF6vg0Geo1CPjfh2gUp2cqlEAF4V052OeTGkj0qe8gnBeALF7qCpnXmrpgayRvkgD50i
/oEqrz/SydOA/FrlSeu06q7Lhr8WCb3C08AmDFHePxWFYxwhPcQ+YlXxQcMr5NBp4FDiNCpA+i/J
zfUPvjS/VNEIzlaqj7rtSxt1b1TzQkVFaaQeSplFIWUHxoMTQPvR0PYwpeuCbSeYa201f6YPgBfN
+bbJaACqUeLa4dyVBUYwvRc4zOMhwfQpiGOj8lvoMSdE4e3TSPwVwjzBuWZskidhju6p7gfDV+Jl
Dq0FxzfZm2MwqzBJhjbXfMxehsceV7qHmPeRvonb3nmRO51cexgP/bKCPcd4vnUWrwmAgKklNNDa
PFVNFIc61lNGi6y6XULcNHzXLid8IVPrRp+N9L6cEL/5X6U1XSyaxgmzHIZ/pSztnUx59xaajN+u
L86la+vPudps/kqrE/YYDaLW02u/6XLjq9VZ2lMdpUYAhdK+Qf/UCjxAU8H1kS9c/uC5UDr1SHkp
Iqzb5o97a4pLz2wdwbU8WPVDP2H+ocm2PV0f5cLtCDqOJ92hmMsduYlvQclOmY38RjjIDl9iaVUn
YZQPkzW1O9fIGm9udt3ZSJtdl+cGXhwy5hqJIWsbegENNAakrSxAjhwFT/dGVZr/MolwJ4iB1yB1
a72lwOfo6jbl1bGK6abwKoWeQbqHZ740iVTjaY+tDSBrWyhM6iSuzIpCYdb0SKipSoGg56jfdYq1
h5m7OBS3xQqgAcurbvZjojQitjTpEGxm9aH29E/IUaSntgSlcH1nXGh/kPL8MdQ2+shlD2bXtkPF
tpxHz0mqsI3K7MGEgxVOXlT9UEr5O3WnzreHOrkTLrFeXzSOX0u1ue8L+5cE8L8TE/0/fhb9D4RM
L1B3uqHwRJfnnAujUNUbR8PV+TC7pa4fRanavgv3C90kMc5PVb6YjR9ZdXvvjmbVHmosmk72XAI9
Q4iv/p516rRXPL2QMlJ9X5ucwIMxO9yq2qHAyOIPLJGZwFy3krAqp/vFc35o3vKUKKCqVI0ExoT5
lqQfjX46DXryOK6I5z4TH+dKubW14mtpdcFsqB9aRwnGBYX068v79noh2qNwx8MDGwb1yvPrpaX9
2OmltYQ4vkS3yJD2gYpQ7c4mevu2raOQobuUnUgS11bWH5eYG6lWj1rmElptUpMNyMcoiz5oQ2sH
jgrV873fxGtEyRoQEryWNxWcqo+EBVFJD3vdqEPIhBISa6t8uT7Ka9i9vclIP5BgISKi8rD5KIpE
ztJKyuOuokQgA/pxvveseDh2ooNFjWFimOttdYqx5vKrpRxP+K/WB+JieZwnYzwqeNocs3xOT4qU
5gevT5cHe7TBvvO8HlN70b79DzqGBgreskNE0ujoFc54BNdi+jCm9pCNF6BxbFmq/QhYrgjirU7s
vNRz7GSmHa4isL/mqi19BOCGQ6qamI9EUxcoxqDfKHq+fEy8AtClJyh+5Ll1orG/Kwzzdm/ycyhS
rdIrML22RlEYxE9zmnp2mKzYlrbJkdnTY/PGiszcT+WCIr2riCBfBXRVaf/bDMWAMorMfCL7wR8b
tQ8baKw722td1zfrTjEFKDl5Jw/m+Wb2FFA9kmAhbJPogZCo+GRncf2pG1Dbr1T1X1s41SmH8hsa
CxLK13fdpTkhS6O9h5AkTJ3NQ62PQ5baaWSHpIrzQRPTgpue8HZuhbfnFb4aUtXUi4hGkQ0+/8Re
i8aW4jeNthL7eCvqx4dill9MeBrHtPPej2RiOGxMwWM65GdbiMJK1ehF49hhn0TOMZoMcah1rB6u
T92FRh7DYKpkUosm89yqUuZtYmjKSIOpyLLeR8VEBpTcvy167R1m/vnHOKMJ1TTWnRGXGCO4jy4K
Lkk/fb3+Q97OLiIf6CCj1QdDDeXx89lt9FazYznq4TTLv0hW9f/j7MyW6zayNf0qDt+jGvPQcaou
gD2Qe5MURU2WbhC0RGFGIhNAYnj6/uCq0y1uMcT2uSmXLZGYEom1/vUPiWcggM6iOoSS1g6vrNef
a4XNUwRcDtjXBwC8gGykp11mqa19cFfDGGMApDHWdZOfbV+4f3sQ9PxYl8uTbyq2xBVAYGrON76v
vwU2fs//g/uHLQ1xCrx9pIs+v3+1SCtP+TAzlwWNajhG5t5ZOrEP1EBPGiyvISMv3UAP8fV2EyHu
u1tJ+8PXi8z4ZSMMW4c56IZYYKj6hjKy3feeNe9/fWkvHQoAzwQgAdNm+vD8UK3Z4CiB+ST0hNbE
zgYKmTmEZIMGafXKoV5ahf52WWwiSCUvx58YzyMgJ7aIVtN13zii60740Hf7DBrgOe1a+coy3Fb1
822TbzGgCAoVHEqCS44f2/VS5YXg0lYTSHAC1tsXZJPT8Q3NPjVlszNQJe7mOnrtDfh50+TQNjMC
lLjUH5dByRDOC7vPauvgN5M6CiK24pYEtldu6MtH4X3Ghw972EvYZx2MRVphYRE3b7nJMIIw4X3w
WgDnSyuEGSitIL54iNsuVkg3qg5/bR7bFluDymtZyZbuSDlzpXrlgl5aIZBy+PLSOMFYuXiZyXqw
UJZJ62CWfR2X2ezvVD7au4zOPx4QEb/SGr5Qf0APtsj93Nx18ETcrv2HF21j6a2TQQ5DbQ3FvRHi
aOeamYchUG7vGxZQHjsEXuz8KLWvTGmu164tZaJa3G7SqWtfWbE/Xz+nQ++Dzxn93E+jk7SnTWWo
bR5Akvz9IsIRFl9F6iiy0T1yq8e/++4/P9zFZ6E1haXZggjm7UMkUKYsDhPfywMq4/e/PtLPK5V6
nxd/c4yhLrvc0HqcFJqm5Uib38cxkum0r61WvpKN9vNKZZTIlwe8lQ4SZdrzpxn2LR7wIloxY+rb
a0ry7NBC/7wGenttxPwXQ/755gITjXwdDM6hBTGCen6sqJVNRrdpHsaxT51kMuf0y9ranrOTE9Z0
sTb6tNpNdbpSlfkqO5cQTTd/M5GPJ/7KlO1Fb+fG0UirTuOcayicnELns8b5SyarCNZdTqjsncyn
sSXha4ULPPiDwka9LcL+wTbGr16puw+EWZZWnHbj+qlcUzXFgxqRRObasJlQlFNdv8nDiT6gsUpp
YVBvcFsqBfV1DsQHs54s9G7O5H7x+pE9GGc1N9/93cfv089DRQE32JTrF1sIsYPMTH1tHua+GY5q
Lkx61Dz//OujvODryJ674ZlMLABFLt0PcopTpGiEnKSzwdy3mPK7tl0VDq+4IpQ3XrcYJTqH1it3
ZG1KJKahHu6jcnTAXFNnuSkMbzpXYzq8GdYqRRkIz+q1xnTbw54vHNYNkNc2WCGP8JJ8sSJ6qlVn
DSDKM+EnfpcnzD9CTPGncJ13s3CNNfYM7MyOUtfkSadpBKW3r31vAgeZ3GEXwQs9A4mkj16vimZL
bxzq685PneYqiAZqhHKQDtyGot97fYCPtSO74pFBsY6OWeFxgByX8zXuHaKNkWSFCDMF3Ks2pplp
rRgKQicTtxfplTOAAqJ8tu07ZD7rTRH0wYPpzkRkmnJo+10aEGkZY6eZtwl2yOPesjErSazUi+a4
FKZG3aXt/mYpuzop0auiFG6q9rH3WtLHe9OwPhcUKLeFIBLsamkW0BsiUOx9SDiJgDICUz1JSwzz
4z5X7ryrQ2/UN07U9HRcTo5fSs44EiQYWP7XC+rnAgImDgUYrAUYTe4ltXEyq8Ke22o5OLPfnjdN
686Z8uZODQaElibKEYP37Ru/ml9zRv95v+TI8DNAEGkcflJaEOfNGDhiNK88U1/Z0FJ3TtjqV9bi
C0eha3SI/+LLh9/ZxdePItM1phKQZBjLCa/zNdrhWej/bYIoqUrbu7+pLyn8LnZly5MBzrHDesjE
UJx9OGJ46jXh/+BafjzKRelQSaTijlIr4iI54r22iEPkoOf69Yr4+QvDtUD6oFbghuEg8XzXn8Jq
MnC+4o5VrYyFKpzYrdo1ydjhXmke/8rEvdgoINLBFWTPdOjbLpoOWSsHz0QbXoc7Ai7kc1N/UnRV
6lQb9sqOYNTypp/NrD0blUI1nTsTQWiZuQgjLh0j9PfD6m5Gpbm+wZUxT49uusgPEbh3nqjOQPvW
IQrEy0tGRhypdSRVVrT23ZCimd1paZWvocgvvFGstg1J2JKB4Ls9v39VRYLhAjp6WMIqPC3TkDHG
6TdhrWm3SRv2xt5oFhD5HCPVXz+6lxY7myaUHZIpAsg1zw9dt1NJZFvJo8tcc1eXyOOBkM3/yVE2
xuBGdgtpFZ8fJYPXGxRLuBxohMBZvWbC8zB9rb34uU7chAH0a//NTHl+FGWqBhGjiwRgcfKPq6eH
IzzF+igwAEqaCOO5X9+7FzSWIHwMajYUA77gJadnWv1ajcxiDw3M53M92FokVrF+ypyUZAhe7nju
qIajxfI+opaK7gUo2DGAKxk7oW4fVLv216bINFmVhAsZ2sT+rRBwmiZbXrlKUoF35Td3MPMPyIfa
V7agn+/Xtvuwm4KAQFu4nCT7fReMpnTng3Kt6TCptrrJl8J/l3qzTfL86L9SWL9AWtkmW2gOcU7G
+cHdFuMPfQXFjU5xdpnxfIpgcJdFdiryPj3NtvnBn50S18wSAQmeh1f0HE1iCXe8LTrnw6+f20vn
wcBmK7q3ST2o5vPzkEta+uY8TBBW2+4PaFs14iCmf/eiy9R3AxfSHJLA1LR7R07L29YKVEBgafDY
uhN+uL8+m583T3o72mJ00ES1UFQ8P5m5LjyWxl9xE8wUsRYebzyM5nbNUtt/+2sAXQhIg6/2xij3
Lr45QZmTalhzKK2n7ItejHHXQ995pd946faCXoMHURts2vKL20tQY+Rrv54OANzvMdVJk1ozrV1W
DGPm+mYdvNMcTG5i2PraG8o/gRteI8K90MLSKtJU0VZRW0OKfn5X7cULdL3kLOsKDyWPlUQIsJ29
qV1HxmB7giFA5BzmdmySYVr6U1oSNiSKbEiaQruv7BTbwn7+0eJsQKyY7jB9oa1+fjZVB/ShDU8f
msJ3Hrq+W3fTKLJX1IQvrCRCSHBT22aeoPUXnxFLhsgjeo5iSFuSFJP174bVH8vYNJz+lSv6aeqy
SRY3sG2zJKV1vcRypglJOPW0RM7WSMKwo6b4VHfO8t23i5yKOVOYYvt4/I+UrN1InAsBaXbTjO4e
7XNJLydF5ULcy9YmHjNn+qhabRkn4m5LhVNC3VLBomR5K0JTPAQ4/HyrtSB/sCWxvdQmS4ZoSv+1
ZunyU7xdFhgc29M27oCc+/xJmV1ruPiGkbIG2WxP1xl+nskO+Dq2DjmxQx6+rVOv/hIaVXbtiim4
dTuji8kZYHhUkMPQuVqdVRPYS1xWZsRFWcEV9FsY0jma8l9vHZfLajvZzZR9EzVsot3LF63rDD+d
R3nAvjtI8nUNqFqm9ZXq7vIzwVFYS5iYAFpjH3U5tE8DzMdbVcoDpDFUoiM9Tp132HkXy5cWIsmv
r+knsud2OPBdhGVw8DcW3PMnQDEWDvnGasJf/6uH5/NhlZQmlmV0J0fN9VW4ej2cSum8defcvTJN
UrejpjSuek/+WaqJr6md9ftIoPPo5yY4N7N5HY3G8to+98Ltt5kqb5xegiaY/z8/0xqCXa6pRg8i
9/O7YJHFjVPn0Vt78NW1ZQiGQ4OTKpKSlHhAjrk8lIHYQP8Fikrplp2drL1w3q6R+1psx0unxgYM
XkZ3AQxzseG0S+mZXodB/YxXOyo+Jz9UInvNR/yFl4Xyh6OgKwBfugQwAmkSWZZ24pAvqr4jPqS/
JQdRJ2PRerdd2vq32NBW+xxf3Vd60J/4oKwSom6I+YNvDhn8UnmVNjbme2RxHWqv+dj4Ioozx8SH
RVXm+G4mwvIu7dG/un36uat8zJmreXrl+V9ut/hIgtmbIUA6kqKfbeIZpttT4OiDXh2RFMrvT1IB
XeGk8Vr8xYuH2gZVm2PRRrx+vtKwQDWKIcRmba3Cp75anOtFFJ/8pntNB/HTfd0uyqcZoLmiI8AN
9PmRyLIQTRc0+iDTzbw/x6Y9qCrnnb+obC8rnFpmXPN26VSr95XZrnvX+dtaAs6BpnirzCJKeefy
0+Jn3G1LR+NhDSFdOEUz8LEYXts8X7inW+sduqCvZgCz6vmVlt4aoZtMR5SuWJkPrJSEDmk8NzT/
u1/vaS8dCk2Wx30FT/8pQCPvYeMFwh+hntTsZG5Wn4RY5GmeXvPCu3wjt1sHJZT3ArCctJ6Lz9fq
OfNELMII+GW2SWYwZhlDr7pSTgjGtzr9A+nywwGS0H9SnP/X1/l/Z0/EO9RLJtr+X//Fv38V3QKv
KR8u/vVft8VXJXrxffiv7cf+7197/kP/eqOf1DCqp99uH7v+t8PYfnscCtFe/syzX8GR/nMmu8fh
8dm/7Ft4HMvb8UktD0988oe/Dsc5b3/z//cPf3v667e8X7qnf/7+VYz4XPDbMk7r9//80fW3f/7O
5OqHB7/9/v/84d1jw8/dPs3FV/HTDzw99sM/fwdY+AddFr75m8+yTYA5e/L09Ncf8cj+QfAAoIZP
SbV5Mv3+W4tXYP7P3x37H8xhgB3h2IOrA0z9/hsapO2PLPcfjA1ddl8Uf4ROsYL/+9KfPa7/9/h+
o5q9J59m6P/5+8XK2b4SELh4+ekG6YsuFUmgKlbR4v95mzMsC3Y4fCzWm8qVlf2V6E/bj2sDN5vz
gNuecUhrVa4ff7hX/zmhH0/gsm3Y3FMgcrBmXYgzVGAXa7eYijqvhk7fiF7S/9ha+dE7F8LteI3O
N+9O84J7+n2q1NwD5SAIcU914wyiSTJLZSspT32TErv2ynlt4MQPxTtbhMNFEfKGjfML52UDRA3W
VFs39jTU/S4UPoHBqiAHKanKiuY9L1fl3/Wz4/ZQYAEod6HTLAUQji7Ke7lU1ZS4bm4EJ+LUxtfG
nZf4Ptngm1EsbRboCtKISz8fvJhcu3O87qbwi3XcmcJ0lrPTGeG9MZtN932uiE89W5Xj9QdtqwJ3
Kzdowz8ZA48KtoOnHqLKDvUZYwowqNrTUXE/tbrw7l+5k9vH44c7iWwbcAuDTFpvQBqs955vuZbA
Gt+YMaFczbmer3U7dClWywD8+LHMg73P/aZ9EsyC3laVwnq8nGTvYSs6A5H++ly2Qz07la3AJFwH
4gcLj//z/FTaIifHmLrgbKeBJrTMIjnhdiL01ovXaiw70Hc5YLTz66NuZdfFUXGV8vFcASvFj/ri
69quwvAJixzOgoGnhn2tZBR7fmWaSTOsnny/eqo0Y6N1i/ko7Ib/znAm1A+/Po2L7xF1NeALUCPl
NZ6/oLbPL56RY6v7dpJncy5t4yQd7Y/XRGVDYpKdKMTfI6Nsh+PtQZHMtJyJ+SWZAk5ITdBv15xt
JapqScZOuFLGMmrz+RWEY/to/3iDcR/Z3oG/lMJkS17GhMk088PMtedTVRoApt2/b6GV+865CXqj
+YD/rLtew7T33Ktf39SfDu3CJULFzv1knsk/nt9Uw3drJ1p6efKx8ZuPIRwHjNYg978RxcqFGuWS
qr3MRuM1fsDl4wRIQwnClW9gC+Tqi1VlMEjsiZTpTj2TOTORQ8Ob/u/tKPcnVtKvLxTn9IstkSzF
zYkKAz+kjGCIfyWG/QDk9UU3p8Lo9LEXxiL2GAUv3weksvrKySLX2/Nei5awiWZNSN7292Wt3XNT
B6m3Tzu5vHGCAbfhyo2ul26pd4F0/bgpRHhOVWHvofJNiRpm2Jpq0KfabZxPZEBNV9I0/Icp8otk
pq/eO+NwN3tp/o7006lzY0wYgOwPknln5Z5MY50H4wnLhD7plRy/R0Oq/uzGXh8yw6qviTrwcK5r
/mzGzjgSUTHcWsihk84zcVGxU+uqXsOGtA5ph2dVWcMxRCzx3pi98E0hojZpMuEC8IrgYDKSvlGz
kLvCMEnkLNu64qaA3fNR/QDRS2GoZG9JRU11ENDsTn4rsmObNh+mrlrf6sme9/4qiMuxxvQ4RD1h
nL3IH7tx+B6A4TCTdZEURoz94nQyVrKahuoYRbObSE8xvuQ2kAyYu93dEHInLGNzi+w662pwShlP
ntl9TK2p2dv+XIUx1BX1qLBHOqbgZOjdU/E+k324X8203fF5tv4MJxuWxyLVAuEiW25dr7rH6CJ4
64XDuE3cLdJK8uoB4xv9XZfenISlF7WnDX6Mq8Wb2rd4UZMBxpnQkGcL0LbX+iYyWxhlXzx05SIh
YEHe2GIBD+xw/ffydDh6ix8dR797VzYtFj65P+/ZLaY4EDJN8py/1o79IPe+ETnGmUZ/vSnLZnxP
XkL+udQt4TNsD+Wbalj8d1aYOm8MsjQ+NlvIishxGyapyjhL3zXiuQgXspWYWwA4NaF11FLme9Bf
ssroI11/F+ml/FrN3tm2egYyO2gPWUk+OipLr3lHs8TiukNf7I0nkS5fPavDrMvvrbgul/7aaLP5
rAFw/tCTQbxarpryKof7l8W4MA5XwlQf7cysvzmLhxtwSGAdJAcmz36t72RAuk43lQcs+IoEnP52
XOYh46F67QcS5wogN54QloUos+BVJY3X4dM4BgRM2b1O1LSst24qmh17smb8bBPH0nn5u0BZN6Xt
1UyGxTdfijSeuuzawtv1neXlnwj36jH8KYdDoJwpXqzZ/Iz92VF7jZMM2djdLNkI26IY36RCT0db
rPOekSJWkNms94VdVYllMFFjyYbTAUgPcbYu17sJ++ujTYgoYUmduG+dpX/nr2lzV8giuy/SbLkh
cFnulZzHs9H5xpj0AaZJ2IOpUcYDXZxKOlvrbO8FDbBKsNSdJvAln5+crrC9RJBgGRebUz5yp7I6
hzksjz/yKq2Nz4VempRfEk5eHS8RUPhtF3Vt+c3CWPW75MnZH9fWUQ/t0nr+biLJa7gLS2gVn6JA
FelHhXbbbMgQKsripGG1Vt9DofUIir30/jtM+8xvKqybDbUc1Xqv3TCbjzacFHNHRiaRD/8uzFrD
3xJP/XDQZCjlLmfVL6Wzn5mrm0WCftAtkrDXhGxhQIC0uipzqrp+JPjrEJXCzq+nvk7DRCwNv0E7
Rq7w5yuq29zKXLLP524Mb7LWXLHCxca0OnkLt6BNBLZ56mbGZlnfBezErruXgmzkKbYU+8rHMa/m
Km5SOzDRto7Rmjh1A44G8QIvHxGIyYUrgg/hrYyYY927puQLaxvTmj4RCUf51HSV+2grCsdTt/Tr
B2S4gciS0lKUx76f8VUKJALsP2ZpcW9IFTR1wrx2OK226Jxs5xCmzY7bISjsRRPPy1qTt+VYQ6Af
mkZm1WnM/W69H9o59N9DDBb1njnPFI0Jq1N7sZyIs4l5sJh/80q7a/uEcDhvdpJZhTjbfaHyazPS
HSGCJBMVk39YTZ5QvifVPVLqUAR+e+ujTHQObS+dB4dmqCxupNkurp8wWpZlc4vuq66yszc2eAQn
cpoxaPfY5c0kXJyJeBaesGyJwTOj9liYQve8+5qufd+GZjkzQq6qzo9X7AbsdocDfPAN/DLMm1jg
TVjiXqSHxdgHJfjE0ctwABV4PgblziWUZzxiwzCFseHkobjxaqvKTtGMo8nHaA4n9YRtJ48F8l6n
+x11V8nXEokCVQDtJ1lX+41vUN7YbVuNX4aJ2C82P2HWxDQtOhXuk9uYQ+cAFqSgl7uSrij7TvWh
urdwhqD6sUm6/UOWsmEmBL3O7GM5muwP3WD3/p3ul5U7lVvSST+3amnZstKRGdCDhNMBJbj3Ze0G
UFS8wW1jRjSy/F5Qtigm9XWrpZE0qYtXwk5A56FKXNp5LN9jS55/CrLS2htFOqNijKQ+zmiGrjNV
p30yytS9Gxxv/kL4efrBWnR06trcT6aC7LEQdchHyvJPss+Kay6vPUwtPVAcOZMfi7o6+y6I1kGO
5pLGXSOgP43zo9R4MNekdx2ZS4a3xtCkyeQSNxhDfrz259R4Z4q0Pa422WBidlUC6V1wyNl8S74E
Dk19FLwpAu0kURH5O2vMobFL2GYKmqMXp1EAk5HAv0NleNFpgbu276JsdRJ/ZmMJBZbSqzYHIt3C
rN6Fxors1qAVJYgNg7FTHoa1E4+eFLeBl9XVdUQ60bW96hQxcGVdOZbO92UzpYcinz5aS0N6pR9l
fRK1vowJrPXOelbLiaxLvJWbCV+Mwa3PKLqChLmctQfl98O4xW/rTwJ4awKOUw+r+hGKFD4T1wMO
uW/x4Znj0BFkL64Qq9q+fHLXRj3IDKywt4JxJ9Z0TCxCGh5Eya/rrSz44NWjFSatG3Y3ymxbJ17y
LnhTTiqiSnC8jA/eaiWRGiwNKX/UH9apU5A9BzHzzdNOvuD2UGhzr4bJ+h6lRnhTEkH/0U5phuO6
JZOuh8phxpFZFoeRmHYd01spuc/xxvtYWQwID0GUNeFnV0VZeaenpSSJlM2XrpM4YUrAPs93rRe2
dty1oaIYskk+jFfKA4nqZezeFXysT1lW2H+iU0gxRcZziQGn0ImOMn10UPJHMWyI5arChJk4NgGp
LsakbzzN2TB9EoMS94MHWBZz9eHDgCcp33w/qN63TSnm3ZJp+1OBUOMDQ7H5lKtePAxF6lznW2O/
cwnTvDblDNSgyDXYr5WeSeYsPBdvu66DKqunIU1Gt0q/DeMSffQsLL0SaMoDiUvGws8B8ESA5sYs
CZoL8009VQ5X/OIwize3znrXD+6YzHMwWIdRjUztsX+JO4J801iXCx6MdqGKMXGZ8d0sqIC/6LCo
3ln1nKZxJGFfOnjV8kHp6vIQiDly7kJiufvYMhuJX4MS5a1X8dqfwnDpPww0/G/Z0GvUtWZdvlEz
vmrDOHW7mdyr5dBPmiDJrJQO9MVa18QJmeCqUbPMt5njk0VdRvk0cX8x7SGcsPKMOF3K+mwvmbEn
q3h+bHQQ7GdVWO80KSGJdtY2wduIcaKavSOqZwGfsCneV239aDGivOICPZ0IWqxP3Frp7ZYV7rNN
0EOwM1dkUYadL8cs79szJrXW0SH+eMcEgkHzrOpc30XUh/eyMKcPSJImxKhlOn2YnXY4MQetCPur
mtuubW4NuQxfJ0JRb/1ahm9snQ8Hc168K1ekJKI5U6COC5wJ2AQlGFPl2klUlepmNUuWWG/39FTm
YFx1fqPeeGI14DYKPM1qY12/8rKSOGU6fvu5Lpbu0XPb6eiO4Te7pcDkcrA9Rfzr4NrvZBPNVYGO
1S1oxxoVQoqyiuxJhqV/MibeC9XiPQwbfT0u2lL0V21/aw+12lte9+dIXjkWwuDOO2beFrKsjgih
psmv6Mm7fbt4T95MzCPJjucsGDOsqNLorZna5vuBHuBEmniQ2Cqa7oYpc5MVMWmc+vgWEZgQ/OH1
aX9nlASdhMaQH4Vb2XHgdsG1Z+ru2Li9t8fVHS5TOMjEcOUNQ2yb6qfHkmWe+mQQhISGlQ8GP6W8
I7K1PrtTaR46NzOva+jYyVDURaLD/ipNfYdqTHdQBRyPimrlhA5h0aS71ay+KgeX2LI2or3WRkOh
MyxXrZ/Wu8XHFqRmRryHdkSiymw509dlcj90rqpOVe9nJ68UWUyV9eDXTvCdHku80/SRdyWdR79f
/KVqybQ1pofUpUDehf3YvbF7dIe3S8PbFRt2Fp5zRpuEswcK8mdsoITHCEAs/j3zN+M9TldReAw1
KQWbg0ip4y4c0i/UPtYuHKI1Iyi9eUDdZv+xKNkfRdH5A26KFU2ZZVUfw7nGasGr1a6CQf5gVt4E
NhbV14WwP4+T7h6mfKaOIqLpvu3kdFrWKGPPDqwzA+8Bl2i3f5eaoU5K0bS7YiZbc0bI+Un6Kkx6
pzbe4Bz3sRwsRMD5AghIRLW/a6P6FudUbrMagrPMXU5Cd81XtrI+znJj/iTGTuN5MwX19dqyXy8D
VVDS+qg4awJw7gi7WXD7jurY0W50M8vcP5Vp9Setcfm2og1JZhgSb3E8Za3zhboiq8GHIUjG/JYD
mgNAyOq6EYSFLnZdvCujTt9BeDG7K20udgLHqfniSqP7o5NS3mF24iQWw9arGr76I8ApmzhpvgdW
dFBdhcT2HICsccWFF2Z9V3CVkzUI6n3nutm+Bhbf95Eq/NiqFAFFogp6ujx2xr0rWs1iJBcb3s6n
fFDVvV3V6gF2VZXkjqZVNEhWisk9uo0KajOznfqrrtPfCrdSQ6Jl74tj38LH7IKq+7IGpRubOMxb
cct3m/UHeWBPNfzo8WshoC6FFZemdW/1QpzS7VtrSrs/O64Mb2dtu3fAis7bXttlG6+QHK50nmJU
n7kyEWsdJHQ1RPnMJYacQ4Ft096jAHyXl2H7ZnSs4jGqMccditX8ngNoUNmntKvT3GXE8ZjpO9cc
zDvha5R4MzXhDTLH4aCKTpuJZbX+qSM2g8y+aDpmrnGtzQ57i9owD1nXe03cDxah47TowxMDb2/r
JjX2t1oca+Gu8eqW/pe+Mu3HFSyGFNORfYx6nxsW9sFBUbLuuQFPtRt96jKcGqvGjR7c1er21hQU
KAKb+sqapJVYsuqPk1TldQZHD4uOeV5i1VvLjVHbFnb22vM+mbYc3s460EAinscpBGdaWu+DoZb5
0SfI5wAC3Lj72VErXVTQfW6yabkP5eKRj22Q3hsT8Lx6O+DGMSYHpv5Sr/XUf14W3nKqo0jjAEMC
Stwq4X7FsHx+4mOpk4IHe9Nro9w5Ajpe7E2L+250C0fHAVSam5oAXHZMe8Qh2AmzaVcIXRVnIKM0
u0n9MN31FcjRn+aUdcGVw2ZHjkvue5+glE0f6spRU27RvERGG0Hf8QfcMFjY4/Bp9i09SR8XNo3g
u0gGKxy6xtnNRZ/PM6XhjNOvlVufSm1Hsdm5nxRf2ltTVc0TWAklB+m92r2vBkvOAq/RUFSiS3zU
ouVJ/9XDMF/v/Lu2kvSSuR5q9wgCM/gxOpCIT0NAmXSWdsGf2h3Uy1tZhQqD2iXlvyzohFuDutFb
JW+YGSiNyhT13d06BsW6a6V29fssGtzbejAgL3Qol/0vMH/s6nadpiXdp34dBrugMAe0J3Vo8AZC
suenFoll6TEvZBXdRJIH/rDYzsxkCiVhyTPhxOgRoDLm7pGoZtpnNu50/oqNVzUMiBk8mX5Qld87
B/IvOdlwysLmqcCKdX0IVrMG1OtW/GOSymc4e1zHRuXncCVj6pyRvxbcOwYRkknj5AUIu1iIlVoS
15ILLRR5KiQ+xHNDAtp1uBRjebUpeO5qyLjr/Vp6afFlFY0DpJmSeLwbF6cP8ljYfRCehtKw5zc4
G9H4V4Hp2GfZWXPF3or5Z4MPTS+AJzqZYeQeRmgt7nFz78yDCNweFKSilr6WY70059DIgL7NaCLs
YWSnYbahsWT95GVlG7qJpdsee/aO9u8YWoM9HClNAQuyajat66XAzzlhKjREUFM9gohM4IVxh5jE
rW6nFg7zd6NQHU0QmtrhukNHZR3W0fQRt4AxD8v31Qo3TlqQraH/nUiYEufceexZT5aVbyMzIbjx
jqH43zTSvn7wzNqmLx38lcmen7p9cUNUoSzP5KdxbJyJMv8PNuPSvqcWKhUVsiXf2gTsPVbE0HqS
AGiIEvTwEJcQWdIa8+Z0TEjSrZYx/WUvi0FvwK7yRkjBkeF/l71h6fdTFTk8ulqHJv/A0HpbLN7i
en6M342geGqClG6kS7f0ILQw3vveSjPg4XkJuzhYp/JkY5bskmdTsknh0bM6b8dsFQJqR2e3B8rk
pdy7s916uAf5a3tfliXXmfcCc714tcu8PdXYy/0BZ3dYyJXLcM+gjmNKlsBnCK/4BE7RzUqpa+wd
HG3cW/jMLvRKSS7T29ztjTyeCsWANG18msEljA4ovhu8R02SphPAjuhsqXEmnbrWG3JWZTxM1KNW
u8eja50xFfGnhuFY2eIs2Fsw9CdJyBMhau4sT612+Sk30EFIzcfM7dSjFgpPCOXb/JqKR+t1/++p
qPvXY1XOrKx3dk2+QyJ14MvrFCmJTJbK0OuNgZpIx/BfBn1YxiYk42LVU3s39bKvdxiFG2cWlxHd
jcoV1ytHVA9uaVXdY9RbBpllAengANlld6LVtJczMzisikoVoq6t7bExH/JKLC2stMlbd5Fh6vJO
ElcYAStYfXs7u2208/qmSw8rxT41bBv50Q2NEUnnGKnMzb4DPy5P3mAXgLtupD7pCKky3sw+qxaY
ZohgOq2i/4pTqlvDNfk/1J3pbttotrVv5dwA63Aefn4kJYqSZctDPOQPESc253nm1X8Pk1RVoo5j
VAMN9AEa6KqkbInDO+291rOG+nnuteEU5jyi3SxLTfuFwGE1ZVNa8rj7EJ6Di9tHfjAyEmAeMSBz
mJKXsPqi8Kg/USNKlV1nTSXy/ckySxjQZaC4MxNDsFlHGFO0yaF+h5mAV6NLsvn52+DsGol3FOi9
VZNvuRhRamO6H5cdSs+MYGldpjAIpRJglJzkGLmIPSv0bddQSaQpVBXyJk3a5CANIbG9saJ08LHE
cJr3+kwS95UiBmV9SIQiEzGCJH1HLTUqE86VXSyZg+QSYUP9US+NeJPw4hpbo7PS3glLITkMs1WH
viFK1avRimP0qpSatFB5lgM94capVHZqQVaMPU2RPH9Um54xH2OjbzZpk6cUTsMSy/Zq/uXiTrI8
8AgqQ81Sj1jG0BvlRg7dNhtQbtkwM+vM0zqjnPec2GkPI4ZViuQ1obaT7lkG9PSoDWZSzi7pLOQV
0v6lsi5olV5sq8Sa7+u5mC/kOaUpTiOiYf4k+4LZC3Um+26Ej3XopJah53ttScR626mxMON7rEo5
uCe4Xas9cgJMQaJQzk6beToPxqtMpSZ2ZU1xVG7NBMYVKtcuVrwJtW3tRtqEk9PJ2hR3XF7lQprb
aVxm2b7NTcFwR5FgGEKUY20nReTE+xw3rA+qim3OZgRXM1E4oN/sIimbyM2Xtn4Wh5hjd9fGkraV
KIk9NrUZjK6aJpnsfFsjvrVKpzzKEiTZiXSrxXoZHrlJWnldqrAZ7IZmandfzVGnX36bMY1aTqUP
Q0M+93aSxFgjTRUk0GILqjJEntD2PDhk2jR+VUKH1hlYLKKdvExL4iMmxCo4RGrizL3StV/0Rg46
oJnoK50cm4fuzezDPqRqY6quWGTtUyUZ4rAZZnMpescoq1HuHOBt0CowkM7gz+awRpRaGB2vBQxp
9sSC1JfVaVRpX1D57CbBE4t4sq4EKp+BHZdhb5IMaWrZUQUD9pkyQz1ftEKnqm7CsjjcsSPShpuQ
ne9yCmS0p3dG2NcM36kcfDUR9OEiK0JxuUHvxV/qSIt6yiC8SbEfCE2kfk5IRRalbSyySB6UZZnr
F9aTLGVBEXGJZjb160W4bOnnV96YZKK409R2LQgLvQx0y+UIHUyjEw1hrX8O8iZMbVMNo/IC0Gpe
EuItptLiCqIJmc8t0U4HKN6AKPTjoajLGVOvZpbjTHVeyYeNPrDSf2zyQcNpB5CaQUVzwKJFQHjF
YGHLZSc/UC+NijUqMRuqaw4Tc+zRj9XMCwPYj+okCbryXRXkyVPazBLBiWlvNmsNe6LLsSvy2pQu
qT/l9YaTXqfsQ5qmFNubhLbH9z2SJvbELJtzqKu7Nk4Lli5UGUbHKM7z5TIU0+GLFM/MAIIuRTg5
TTaV1cdGk0HeLSKAqWOYCNV0a1ZVHLpx2POeFaRqDHdiQg6HT+miqnaCIIQrJnFK+9sFm720EzNO
PbthMYR7Gk3tbhzFuXLULimSi2DQhrmEPDjgYBtkIXwxDHqfnzizEmoTwhV/NgQ5qT+LM8SGgpNU
pBudPdbRxB6AnmUkEh+Zy+GzNUCYehyxzOKOnQPejYDypvVKg2Wqd8QOBwPQqSR2lUVIF2rYEa2I
g1KkSnpsQzbym2DQW/F2pp4F0nG9sTuljYXuosipoFwGaDGq7ZJ3cvqg0ednok+zAb4D7Ei9zbZk
52K7xouYlF+iKNYHkxT2kniBYq5pKeI740TVSlHIfc1PSo3kif7kYg3ezFceY7tX0mS5rgLa0ocy
7vT2OS/6ZkZYFa7AYSKEgv7QVHJV7prVtrA2WeLlYmk6LLoVlfLCFoxsmGcbGJimBcAJoaw+llh/
YqojhTYec4y76s2AjFnd5Y3E3FxzQk+PiTXqy37AkYAeqFoxIJMjpHMb+zFuY+tEkKZqXJpLF8i0
Wtix6BRFKmkd9Z0izAfODH2/IZR57h4MTYitDWXgvG83GT7gVnb6UWuoFWZhHuCN6yi9NFROS9A0
mxxNhVBdKcLQSdZRKMFUJzaBCcTDbhY+Fmvy77UdZyrA9fiuEU1kqHhf1xTWM2WQxp660Ydm8oYy
15XbjrT29qFI1Cr9NEUaTTtLouN+WjKe0KOVWSw/X7/Af0BG6r2Uq+yyPdeN/qQ8vStz/nf+n/wX
SktxLa6CyP/9U8H5L+LS26r51GXz//ht9qn40v6oMv3+s990pijr/kBHucq4V70x+8M/ZaYodv74
KtkREV4galhJrt9VpvwN6iGRHxKREWLsQWL0XWWq/4F9APwUQjG8JvQalH+iMj3TlwuQmxkMcKLP
NEpNNCrDrPaGrzR7PO6fUZS6uRx8KCTJE5rSUatyb41XfWi9o73+Wej31wd+JVX8IFHKKZ1lcitP
/iICn0AiI6OhsEm0u6f6/fzDkzh905f9JF39WQ/194ecqQjFUBqjTISemvY346K64C3dEflAGIab
YXoOTJpVsXxo2IUsceN0XWGrgf7OFUryT6K3vz99VaT9cImZnkszhT4BsO7olXnqZoHglM1iU1gn
Qu4kqhnTaWyvxmZhypmq35G8nUl2//7kMyEn59QY1IeAxMXksF56XRP7VPpxfc2HXhxOY20cjBRM
jVA7wfSecv+tl+ic+EazipXbrEt/njbWVX+ZXXUPUeQAZzyx8/j9M/15Jvz70s5mQHiQctcuZeAX
g+JWqsXmZfTm5iq0JrcvLTdK3zMHfiU8/S1a/Puj1rfqh+cXzyP6p3Ga/FE3vWVGu2IOthLIthbG
J4ozthks3kU+wO68A0Hs5vl7ysE3H+D6Sv3w0foiTNEijZ2vZsiexFM3ojRowl3cirZGQ6VquaMq
/SydU5r0zq39WQX79/WewQhMaxJK+Bqdn8oi0ibLVURkkYPqwUtz1SnwgkUGT6K+p1dcf++v7u/Z
nEMI+2zWnWn6FOpv4xchZIPkZLodPDRHxFDLu+/lGx907oMiviUxlVSpfUsw7FK5y6XCBoL/9fUh
V9gNYRML/VZKlA/iuxMcFoJfX985M1QbA853QVP63VY3nPheeiyOZXSMbunybqNT4cv7sTfsdHEG
d/iMzxc1w2VxHNrddIgD+3PAyTraBPJ+uEgvNeRW98lJEz4NF4It2MyVoXKsP5WX5U3WbxQ33dSe
ph2FjeW024Y/vk4SvzualfRASK0zPQibwf6M7EamVEK/CunhvlVRUhJc/9TdDDeteZQ2HD4vVqqS
1/p0V3aaLxyC2Z+2kwuVJ9jOXrMvNx0gHHf2i11TkGv2OTo2ly2Shn23ay6tG53fmFUYke7yG2Hb
X9Wn2rCL+FoNnpMH5SKk5eXVu/BQ7hL6BpuFQLsv2XVMLwN95TNCfKe4FPZj7E5e4xWekRz63Xsc
57cG1jkACY2lRUtiln10szbVBhdFwc7o8EjpQ3IyStOVqJ3kg2yb/HMsvsc+PnMD/DW4zo2rgjLW
NZVS2e/X4StS4Sf2j+OJHcgfI6ow5RDQpv0Y058ImFaGrjrlsexRGae++d4I/+oJ/cWQOyeHwa5m
8pSHwDfVg6iUiEwsp59Nd7SSPWlUi21mdthmD9koHoK8VjYlUW5LpDlC27qaGkCzqSRx0yK6mIbV
qCDbEb32WBRRg41468LB8uu4vuGo0oTETPShPOxHU4q3uRpTTSUGgwI3eq/sShA4/YwCoj25ky7y
sSeAb8xtrR0SmwZkkoUPxhzzss0fINb7qEGjraZIijP081NcRFftRHe3y6AgheppkrQj0kDXTLJ6
q+SGbdaLOxd2Yhj5ZTQUrpDkbh5Ht2XU7kKp1exeyneIN+vtnKi9TUHisijlK4Iyna56Ds2PUvcO
z+GtheTciJqoRNOqNV6KgLNM/WhZ4bMpQPCL+5NRcQeXDdEzNzMcTdKMGp448/A7m5A35vRzskeP
2WzQ6A/7UlA/RwolN1Nx6TWdxsDgFGzgdJDtrlHem9Pf2HGde9wpv0wxIkFsI4XHpWkBInFe8nXV
tMvyJhoI+4tvonpmeg93uKreuc639h7nZPYFjnE+hULg6yri1ZVbitIwo0MeEaFlJdVBXQ6Ddl2U
N7/fh7z5UM9WL5XySKtgB9kXfmVZ+6xtPqB32K0PFenAJhWOQ5OdNImVGvjIggrQ//0nv7EDOocV
zLDfU7oitNxM61CrsivGw6G1BHYC86Hi39dt0O8/6q27eo6KKMURmUYWyz4Vs1MUiHtTu6NPy7Bu
P1A1Z2dELx2Oihxlm3c+ct3i/GKKOvcuTAtiFbxJkj8E3UGIV0H9DQGWbh6lGw7fB7BbSIaMq4Ct
rcZXSWfjvUkap88bH362cVbbWVfI0Zj8aTiko7ULsmprsjgkZZfbGGvpAZXiPd2QxE5TiitRim3C
uqLLIdXNZbFALs9GP6txNRMLoMhOG6WeYsU2gihH6HboGExMaMq+brdleZgXpiIvbbZ0JyKAmKjB
on5AybabOZLI7AxQmNiTiD613UU82SBAJNOjpSBbF/sCCDF7vFGWw1g9q9mpYpMYecPgNZZfmLtQ
3E0gUZudMaFT2pQ7ZkUh9nQ2dJTP5uAwp4+KfDnmh0B91NSbXr6zpodKfe3U+7y4lQYvVbzBeB26
ndH6A1o2bStKXp7uxNyTpvVLtxHSCU8adsKwi0I/1HwNFVG1peJnU+ergjWpppIvBnPmIDIkk2MU
wi5RlKu06e8S4kjJF+CylkspTA9WVfu9pYCcRwYrT1iLB9CLlj+EbjTUl9OcAkVUbvWm8/rZF8UF
1ceDon8YSnS887zLQtZQhntXqYck07aRFXuROX2RwoTe+nyLbA0AlWK+CoV0M7fmB7W7lMrGVzL9
zlKKY6HknzsrOhjxdCOpoy22kY94fBOhsQlz1Y4itPMk8Epz+xn+5haBup23jVslxSd4b4hz4uga
04I3LzNzjvohzxJvqQsnxgJhC+TbA28SL8QovUtqw58TW8teaErbMOvstv7YBq9xuGt64kpdamG5
jcL/SIjpJtEaT4Q+v6GFQ4FM39Uhh7oJocxSuBpMqlGR/VCoNrm8nOaaTm872EM19nY4o0fe13F2
MCvzWoqaXdFNeCwU16pjulXOAjdUAPOPovs2m4ormnJushpDJNEPrBJjhxdM9XprrjhT3nXpg5LO
ob1InAmM3mSrlNyk+fi5KiiEFuLWWirfUHsS1FpkcuIGMnlMC3C6pEP8osrTbV8daxJQSpFBU6bN
6Bi5fhzmnSzGe9RbN+mkYqXQb8fQeF6dhwvxNKhCdlGWbWdNu+jsVJ9PdboGIWvXgzheyGiji0X3
RxHxNfUKJZd2kOZ9amhOQB9Uj075LG5waR7QnB2SHuSB/CRUAeN3uo5CNbTZbgcJcgM1jT+pVrsN
IyoCLRBo8ZGZ1U4Nwynik6TH762Tb000Z240abboUcp979czOaCkvdSknNJ+jyMTRQnHzdc8CRyQ
Znhtln343ulZfWM/cI6CM4JsUY1WGXwssE4QBsewY4DDEygT8VLpNd5nRJttZ/fVZUt9uMxvgzFw
QzZ8on5bz7xapBoZYe1WBPqKleiIqLSMotsMOSKjYJf07CCRHFMaReKXEDee2mpx1xZPoshu50s8
0rYNtO0oqayRRJmYgocLxhnYotHt3/SQWUbrOhxOVXGTGj3RzLVj3OV0Ln+/wHzdcf9qgTk71i/R
gBB3CFNfgYMjFweixzP5rhCfWGFsWnO2OcHEQZg6hJMzzafWIrCGPStSBVvE6D4h43LgdtiFTnxB
F7uWrFywc7vMa31zTY/8ncX3q+32V190fXd+KAJQISSDVEsbPwcoEbEIG0LniuHoFc1jp94gjGmW
1DHiyknl60aWLswi99Oiu6A1tqWbigm64DmeYvk4RIeRlwwImljv64rbHNHmID+cXn2TPSodr9tz
X1dOnQVeCxkzrQ13SogXthBQpYWrBygSGOLtELmLJtolzcxC2LRaDNImQWek4lK4y8NNjDElV1pb
VD5n+et6BEDnCCuUCHjEz2lo2NJM04NkAhMobMA8VXWfhPGjFI7OKF9UNBZkYb7ulBl3JkSiBkWg
n0W+nFypMtaNJaV8xlsoTI5UxBflA9Y0erHm1rRo68AtqoGZoBXfFvz6RtZsRFebMNcdq3sq0FXn
xp3K6q1OzwaTLg7fd14rba3q/eppnVVPBKMIlbSVODdfmInklcUiepmsn/CyeiF6tjYFpnXbJ/fh
WNr19FRH1yuLJRw5Suu0C3rTQX13p6K3NbNDQmcaX1mTfD1k7UdjvtVqOKt15IRNc1TAnOOTsw2l
xyAXeEnaXFlpcZHEpbuGbOS67Od0UbCNuxHoOuQwTku1c+wQYiJ7rYcFeUhK753eTJbv6UsTTVHT
xmRd1YoN8KcN+LeNVIQupgl77dP+fvh9xXz/6j6d75uDRkLQFzS+lj0FtFfSWj+yeB/EYbHVsNtl
5nRZx1B6evVLJcR3vegByzjKPLg0zC6VpvYHvb6WGl/lNU9m4WrRS4Ri6Yc2Uh/kHOdH2G36TnYF
FQujleJYWA/RQ8iZ5Elvm4sR258plDsoEEhaP/V4RS3W0iVM3WkWPDMRNxFv41wIVziKrqpR98Nq
xBnSOHXf76T5o0pqY74g557Kjd5Nx8qAgRCTBdUFXp4LG5H/r0V9AyIBRkvvJvf1mNBM5WGWt0FS
2QOpl/ybjvABobKXaqY7NSYn//cmD+mN4tM5Rr4MYZVbShLt4xpfJPpVaobXPQVMMxgOc3dFiBW+
G9OrQs2tW+sDZAabPZcNUvxUz8QJv1t0+Fr+/cUTP8dgYTteg1okwUe/0DJ5KQdxvmpJTKecOWfU
v/pnJcsuMmO8Y/vtK8tt54epedDIy+SB0GzrrrETiuCYZNTf8/xAxsYCcCbSKSuMq0N48Snr71Et
OkHGHtTsbhBSJXuFaG3Z2o2a36XvxMK9de4T1/H/w6xsVDBWuzHTfSxN1MaiR4WKFvH1nQREghRD
/YCn6l4WFeLXDroiuEuHPfL3g+fNDz87n6RLjdezGWjTUBCeJdmtC/NQVtanXO0PUS3bxTwclBnZ
Mo8RD9Kh4bEK6ruJr+sg/dWjPNu2QFnWBZQ9hp/kxlVTBQcFv0XQp6cgocZfUq1ca1ejdlrK5P73
1/zGjkVUf77fTSpYooTLwpc41hY0i0zztJ7r18pJxtZkjEQ70/7dp3u2ORCRjgKUshQ/0esPOnOz
FhCjrX2RI+ugmXd5XLmlZrhq1JyQ+x2IJD5onIN+f6lvnOzFswV/wOoA/VfWfH2kJJfryEgvZ10D
s7GKfgNPrt+tva9371cP8my1kgdCApaOc2I9X0kjPkIz/yByjeudFXrBa15brEiTlLBUtopbxDrr
AFvT5D285luVWPFsHShA/HSKsph+ymqZy0hoZmT6KbVy7ifJuW7XSZ6cmc7I1iPla/3+Hr/xuf9K
1M0wxOASNP3WqtjYP65jtw7uW3KZomI5SNx6vRDcqUpPdfnu/f71o4Wz8vNbbMUI1jQ6uD56rdKh
DtgW97jboflSfxM0jH/wDBK2nJab4OJCcHs9hY9j0H3sleSEzwzyqOqGwXvNrV+PKqL4fv4+Wa3E
vdZztq4y+VOAZ7vFbRgTq54GSDBy8dCgjICG/t5559cTB+Cwnz+vVnK6yPh0/FFOnnH3QEhoCBT4
Ol9Bv9ugCXfL8iHmMPxvPuezqarVyE0UTN5wjZETQyiUtQoQ+mMQmm4kt6dxplhcPdaGJwrhvzVX
ESH/81XmUa9No2AJ7NjB9SzaIaFb1jOC12nRLIwD6mpPYtV95xrfuqtns1WvyVnWEBzth5T+1gmj
ZJxOi8LqPR/kRrQDFdR3K7koar595j8Sgtz9Ur3xk8DjTeTYf6HGQ1rzu95WeJzi7vOnuCl+JfH4
+qPfQWLwk/8w1uhkyxJlaIAGb96fIDFF/APQAPoPUZYhs64vyHeJB0rVP1Y8jITyA4kPyWU8zO8a
D0HW/gAZJxEPgQxEInLsn2g81qH295SvAU5FbLzCstioyBKRiz+/pLrV1dXQF8ulNpXCJu/pfTRh
aBdQWdwQ9fI7B6Iz+cP6eSYaexKzIRqhuTxvgzZqPsWSFcmXQoF+UYzUjNFeRhwl9ctllD+KUlZu
y6BLCBU5IeQlv0Kxm1qe3xklX3t7P124ogBo1PCxw8bBwX22vJYLVJYR59QlNg+7XmRKywXzjZRP
0aFuP7UItT0UXFTY1MjYkW/2GrbjLSnOCt3vnvaQwQ4asoyXK+OdUYJin8CW3MhqsOsSsSQpICdj
tFGazdCxT+nCIfaXJxkiAu3PsXyHkEU45vmDZL3QDbhziHYMMsnPVtBKq8mlmGr5CA47jJy+sfvZ
Vj5rcGzjFrzBvhd3arZXUz/EpsXJqr2OQ7s5WZWPzxmXh0bi/Eu5z1EDNl5bfVoJM/IGKzUnda4X
DILdHsvjXHKu3JoF51Mbslth2CH7ok3orymNhkPNLrfsBkNyYqOFlr9oqZ0KWx2PwiVVkqrYRQ/S
x2xGMOjF7V4CViNjE/DxgM+02+51nMBK+bmQ9rq+Q4FkYEsr3GBXItutHC2D8uJaoiflXm96SrPN
I7fvcei5xuhO2hbBwBzbuepEFt5qt7rpT024xcieXVcfjCflyaLWHdrGyVoLusRSb/P2AciOlbh4
mCR8yhfDVveeww3OFfQB0kN5LTwQu0yAB+GFEzGTwoaC70SJS3bp3+P/7z6vVIbAAUSdHyo3+Fgj
w7VsXDczKUw5ehRbk2z5mByxvbrGLVsppbeDF3xs1CrNyS4P4TNPTbttuapkN4OpyG3jTrF1j7wD
L/KS2o6OZO6FJMzvltpPiH2+Gu+3wdG66A/B5WzY2l156LbZxfRoSTbejgL9pkupPHxGpWs6877Z
an5wkwFBolsROVOFVNSeJk85DYItjbbl4lpOr6ynzBMulqf8uTiamodxnTJ9uA0c2RtfEwqj19nF
6OCb8qON6FKwCZ3q4+zjIL6Hs+cEjr7hGv2UMYWAAUeAvZIycqd6TV4twlReC1jLoj+YjrZv7HBb
HsbQZvAtp+Soli439KnwNCf2645KuoMOw0m/pH75OCeedWNeLJ51HDajb70Ml9mldZ3H8FSc7HL5
xLBtNqTX1oiWG5v67Ka4Lq7V1LF6dyL6k/qGii0bjhHUqG/T2j9a/95c3H5aAq+ql+K2a15eOoCa
/wekjus88/Yq+P+KsI+z7NOPAsf1J74vfrrMKkYlncUPFx0Jtqxw3xc/XflDXqdfYOSsYIgcmX//
1Deaf7AlXP3Oq75fBEj319oHepN0LGSS4IsBCZP48U/WvrNdP99IV7Df4zrTJE1FcXl27lnyATyV
zvxVKmKGkyN+CDlybYhF/Fxa3bMZm9cI9iWabSm8tgEU1KwCevrhjp2+LTk/6RF/3q+t34I8KRSb
MKmBUJNv+fMSTP8QQvyIU6FXRPFAVWZP6falTZK7SWgPMY4ZcF1GZpdFedEu+fjOSvi1h/rDSvj1
8/ECgv1jRaaTc7YbR0RcSW0PFj5XSYZ1AY4qTgXBjAhoLZrsQFw65mRBotg664ZYuYRVC1QKSXXb
jlkhIFpfVd1hHVrQWyAguToeQoq1ZbPLsqoqvx3W/hOD7f8svFZnxBjri//22LtqIY4M/3OLR7Ts
PhX/879//+M32fGPg/Kv3/ddd6zqjEzkwwDRVVoH6zP/NjAl/oaRyrhbgdKmqnA2/T4uVeUPEp1U
iPvrPhHaPj/0fU/KX7GXY8SST6Kuccj/iG573nGnFInVYyUuYVKBkyoq57tSyDBlWMTLB6GWHtRZ
3jdRcZ00El2ELAf5ohwkM9zyew5ySvhtm5Uv6jzfBmZ53yvaUcpJOE5aOs3CEZzjTQCMO+wqZ4Si
oWXxfVouulNXhA3rQbLT6ERvhrJHKleGtJzn27lJ4ZoU9ygqfaOeP2LkORRmcDfHWOlzXZhta2Eb
aIG2t8ryZUhDpEVkg9laZ90pWKByAXu6LuyG0GzpjjSS3ZX6K9WEq75TLibZ8NmX35WGcEfI2lWQ
I1Ax4x2jZtebwq6Z8qecFkzB9tKZFKBvkRwQ2ZyWL40slHbV61D9RnRKKqh/W4uN2gZfsMfXAkag
nD+WBS3MaEqfBEqpdpOwiodz/Ewn7pbNY203uNkdjUrOOND9CJXy3hyB/cEiu1rrO0S0YqiRuxuh
pT0vtdsxN+5baQrZVdXqhgbxFsPdzqr4VW3TKvaojrchDg5bWOS9NQev8ogOUeKuCEMGWcbi3k60
sOlI9zWoJMIhLfy2YkPZNv3K+uiEwRuS/FrGgGXXdU6pt77nZ9FZrEZI3eDXlso2M1uut+OPmdUv
o3IgAxVPFvMjiZa5Wb8kGV/dEpA4DlGe2YYaSTZRImxFGp4Ejrb7JFweRiXYzKJwRUv6kCV0SIql
vhFG8bNWVmvHT+UcwMnLLtrmRur1O9HqLwW0LuP8gqLgFIfxUyGlkgMY4CWs64y25Bbf0GwH2MDh
KYUuyGYCNYyYaKgMS7mcERxXtYm1m5L5wUoUouSgX/UhAGis3YYAWFYRXvuohT2w3Ibwz3DgtpWb
tUIMl8HaqQKmswr8LjVIYaMl9U0tCTtpEB+GrAaRRJ3bKO8zsbsOlv44y8WNVJo4XMr8Hpv4rWxl
oSsIy22c6SVWSMVd4i5zspkt3aIActIjWv2DrD0OZsPcHQQ7kaa6FqkXlkz7O2iJFa2T5gUY095q
5IMQpdcDzmikHI6hRDvUwPu+bl4GM92lprQxV/RavD6CwLye1KGwzaHZGG2wEcxBsxNUG4NRezrg
iKgDztz3wZVCR8BhjD0JSefx9QCQzK8YozzcVDsxyXYiIQxxmzwFlfhxBE5j0iMk4eJamqfMGUf4
WkJv3dUjhIVKQryh+VWXf/1qI+XaQhRe00jdG5nhA1yOgZJIF6oVPc+idicp0gHiZ+guI6BqMd1Z
SnXTptOtWAs7Lcl3s8lbIajRM1CDG1GePpJ1+DrQFRprZc8B/5DMy8ek1P1Umz+OLOBTJR9GjWPQ
D5P8r7YL68H07+X6+9wIQxoTFisEaXQ/bxdwa8RaOE4Q+8xUdAkffkykrHLMInHzKvw8TjT+SAVf
guIi7NrHJB+IZdS373yLtZh0/i3YiRGYLpHGLRnrt/yh8ZGjha/rphH5Fnm1UcJAsKtU29WDgFgn
u7Cy8jap8o+5FB6qOdiXjXIth/FrV3wPz/gP7Abe3KCvn/UX//6/A16/hruRpvDDQ/kXj9FdnJeN
cPHSdi8/rvR//eT3lV42/lDWvS17aQDaJLr9tdJTmSKbAaD0ai8iF4h9+5/lJwj3IO/ZFxMlI8Lc
NtkZ/1l+slb3kaZAsQeSSE7SP9uD8/t+epPgA1DqVtajAEUhvqR+tglPRr3SSLeuDgRhFWB35Nna
ziF++kmo0I5VrB2wjmCAJGa6wUbX+LB3owcxWBTDXvrW2hakDj1OYxB9gdbT3sFHD14HYSawyNCj
ZCNVRVbYVZRBfuzyKDp1SRPsY50XmCVIbnyW2eVY9GUf2TkguVNpGDTEC0P/rCcgT3vMtKSHqumG
EZltAcs5Yxf1Nnby5lpTsskRiRpoRqCfttZHwl1hKeUnbeRbBNAW+a8rSyidWikhcMR6yJ/QBMXf
jJJjuRpJ2voSM9xfvn6XFshOgNRLi8wNesvKgWGxXM8a/zRNQ3xdGrVwVxOZ6A9WlvJbzV4hpCns
0dg1QI4RgMXL0cC6fgG2aBq4wiH6IvZ4t+1yKLkQRNyPSqWnSFgQtbepIJa2ULc1damlPiZD0goO
PIJ5m0wguRZDphqI6PNmSRv9Imy7/A6TavUUa2XwJJEvUjomeLrJWaBSaCc5qJajqY7B3kogeS1q
qCZ2rhEshc1KdKuQh2jOsWXrVTntkxg0ij1ApnyQ5DJAWC4Hd91k5Diz6L7tyDFhjyENPWlzYp3e
aAN4A7z4g3ofDDmu+FTO8IY0Sg9FQ53aB9KGtY8JuJhdW/Gko2lo7yQpEB6GIEVhvLSWn8In2AQc
L2GL5sHeaCfZkVnkK8ghHzW6fF9iAnlkFiKlvZp0VI4k9T5B3oJVNUbEPvbqeAWSH1hPv3AarM0c
vGoZfTEhKfuSOMpPqiilp2nqg6exT6n1YCaVnZBEZ1cFq3kIg6/SNAJiIi26nGJwlUsxlI9wBsXH
OormDzEalROxs+TOmvwnaqqm98PC3qQPRGFjGuuCye5pU44SaZNRLiO/MU1PzebGr5NlAESvpxtr
aoYPU1FA7oKBNyOq2sTlpHwCb4opA34zhrdWWXZty3gAXgFRsE7FNfc2r550i62liDviqFVSeMrT
Pvy4IED1xmZmQ9MxNtGBoMJdmvTYK2F6VLImvs6kJdjPcQkba+liT40Q4nSakrq13muHMIbF0+aY
SzIrQkCVFCL50vy+YTSKWz0oq+0s94iL+//P3HksR45s2faL0AYtJm8QCEVNJmXmBEamcDikQ4uv
fwu81bcyoxkMu9WTnlZaEQHA4eKcvdf26tuY8IoNLnd9Xdj1S0B/DFxSMF1Z5pT/yoJivHbbKb4C
M+X9iFw57QixBVGbJPpepjK9yqCycWK37KdskjChZs3NOLC24GRFVuOMjgWs4nWu1yVy1QahCTFQ
3HyPkyAd0EJlfUM9qYyofLa+GVEwa7zrLrWTNZPjcCXZM51rowF2x+/S+yiygdY6zrRs0Mf0QY/N
8kVMXnwfd7F5xyG5uahdhK2TVYhzHIDqsQT3ggo0GtpzKMTdmZKedpVaenPlSNk99YIcC5itdMaa
2p5vS4L5brs56y6VNxdfqrSnTdil4MeZZ87yCFTAqJAZO3rlvoJV6c7dWESPIP2NUDh2uiamcdj/
tuZ8sB05iJZ7n75ZqgLKBhiRSUZkFfl9I6CANRlFbKQXtiGyp9IWPgI5h7DNld9V1a41ogtXdG7Y
u5azLwujf1HUdnbe1HYvTiKHHb70fhfReXzGMnitBl2Fteaa93niJS96AxraSvVsmxRqPhudCome
Bz0gDEgcO1EJsd/Div7e1RDn6tEHcdjPBJRkaM0ctOywvXd5byl10XFceQYIwKwp3WL8Nc5z9y1e
nmHdVGO+ct+f7vKcp+WJF8uzj5e3oOrG3UucPwDpteKLmfXdJcln9W06JvrtyLJ01VsyWWjthr4L
BHy3VbW8dnNCNqTNTnsOtJbasVoGyLwMFSpU6UW3DB+5DKR4GVIYH8uXahlmnMYZcdoy+IBCpvdi
YkAygXXnjdEOV8jGE5oPDFwlY+1q0mFxay0dZ9l6t2wjE8o5TC8/AoAcG99UTIiohSCxGTrSU6ru
VT5dgXPUyQKAO4HoD6TEWQIRreaw7Kiw44sWiTzrdO8mqFZecVEw73MIXBdudhHr38CVJfMrBSNA
scSo0Rj4klgvNVqfVv1yFoj2N8Fq6rZWmMyccmlgfIF4X4yPlVVsxvzMLG+S8S0AkmCh+OJcBV6r
mF4M/LldYKxFeyGfg77HOQvCc5Mr/GaXRSI3qAJfR3cL9ILzer1tvQd3qDetvEGxiCuFtbPr3/AR
EHmZOPIsJYQ8WxfmBdiGL+INnJqk4oUoflj7+bafv2rZ88SRW79NgTApDDM0A4Lvvrmf3qBFXAzy
pguAUkBNy9B459BZid2r5NbiGZM2seHU5MfPrV6iCxJhkw2hg8jBL8S0gl11Jm01rirdfCyK/jqH
mJkMznlfWRfMXZtFcyxIvnJJNjdZB2PO9w2QWfAWHOfBauF0gSmGZNnU1kCA9L3y4xY5fATCs+OZ
kLByqfU5ZRENVRubE4PtQDEgyDSHlelpBH7a1/l7KjT1cn2a8FUUNBOc/rLL5nXDXqsVQluRhbL1
pX0V4FAAq791pBa29lfXosshTesX6LUXvTC/Z5MOM6n8Yc6BJD74IR/VpquLxwph3Fg1FwP9aND9
54PqHCDg0YuxkB3L68yume2kDi4IJTbTzX1ld3vPLPZjfj+L7Vxc2PbbTDDPPA3nmoVwFYKDgVe0
w6uHeyqooWrV06UzDwW+QTNe8HlTvZlzapRl5MuVU2GC8KGOovK2Nq0dN9e6H93WHWg3f7rWy3GX
CHGZzMFb2kwb6PIZtjhtPxhZF+IgMzei8O6zDj8GJsaceNTXpuS12OHkv1neA85FM1c737osQeon
30srXWlUcjzFV58MmyK5Ms3VXLScjePN5AgAzeKmaFY5Z+nUq7EOo/cB+6l2mfY8Lw1DqDFtt7Bo
78jvY5TpSp6Z9VfqX1EGRNt+dlpnC7xlpSXQYL4KnRqKz2Y2v/Cie8fCfkmwaEpMbXMukZm0HtRX
fPY9Fn5aV8joFOJrgc5JXEjrazzd1ljwn2PTDwXyskzUW12eCZ39xyLXBaZm8qUkxb5qn+dgM7oW
Mt121Ro3PhjOrnJDr/4Bvs7OrqzHybhNoQWSYUELxkl+4NSZfyooAkYVtqMKi/6yIUDKvM3M+UpV
13yBTgOnPPgWpBemvOmLkrbNfd0VeG6MvZl88fP0cinYd6BtEguzZoVtzlxSFK7SWG3AMLIRsZGO
w4nBNlJvrQFz2SaaxjMCqFa9N6Ed3E6Bsa3ZfcIX3HjWs8qubSff6d2vdi75R0y15TdhZewuBQdo
7Mi4EwAu8Hubjd/eeTAReoaJoEso6aD61bkvrtmo08/O3mLx4NBbxWGfGC81TVTbop+Y/1LZHMYZ
+14oRlmxaftuPc/pE1jJ0CGPQY1rI4vvOiwvEmn2DwHjVcQXJZDJxtgXwbWNNzR7KLAA5Gpfk8ph
RMYq9tWzXt0HlBGB4XJOKEMcOHBQVpZ36Y1fIQysEkc7m3R/D3NiY4j9QLCUPfyyUwPf61bp4MGr
jRm/Vsk3vd0QuLP5fJtw6Ht+X1o559kkivsESrO9/nOfQElRkQ5WZhfAIhlIELCytU36WraWQUWt
jXS3Sa0g/hQ3tT0RP6sgNn3DIwpkXB85eVj5VauTC4rIns1FGcFiDQeaEk/RshOAycmmYFr2B+my
U/AAHG/1xk0u9BxA3jRrPuU+o7xpO1nv26Kxz+NBH9ZW52FjrRO8zH3C9BZk/YUCTLRORXLHHP2k
crq787IrjlFgD+1WehjtOpCL8XQ+6V9UdiGhy/gy4giStysr/emVb6XalNYm7avHMp3XpVd4645F
4pwS7OIT0/muon2k52SjNuTw5NO2N+N9psg2aGaS0N2CqDKzm4drHXzZdlYPXjCtxHgj9Cst765c
pMbUpa2XpL7TBv8sJ1fCVmJFGWtt+Fdt/kUAceRw+9PMN4H1lJmCgh59Y0d1m5RTYoAWNn7oStr2
eNu8a3ScG6vo0QeRdEXejztb2l7L5jM3iOJtXzzCB2OoCNyp07kf3c1gt2bJcqzdTvZrHrdnpRPd
Fd4jJx7yuI2NOWMM7F0U0PU+14N1V7UXs+/dG9SLs9la9XFD4vBDSYRKP0ff4lJdWBitql/u/ORN
DXA02L0eW376Vv9ZCY2xSHWdqga4YGQ0OsGSf47FWXfqrHaq/iLxBrYOsx6SlXFZ19039kLzVWqk
1W5GArMZGqFY8T0b5Ha9oGvZAL5/GP9R+ep/o5z6vXT1/45Rdv4PFrj+tdP+tMG1LtMfJW2th9f0
ZxPL/I8u87///7/KXJbxXz4vNCDe11yCF/8ucy3/4tqGqdNcXapV7On/KnNZ3n+ZiyKLOY9GNOIs
el1/VbmWf0IfRMqGoVPs4g/+R43mpRr697kCTRA1rqXQ5etIwUihPRhwdLoIk3Oy8k7kvxL7cdRr
LArNGsdzOLIMlLUIqRSFXgZWk7m9YJN+av498QsOqmwc9lMrqPkFOM/5/gCEYuYo/WQN5ffMqdO1
X93J7huiqHAhDATaj/98nB8twP4xiP83X8P/wYG+pDkfb+JuX7N0QUR9JCNc/s+/hBSOR7AoOkGf
I6kN3vN3IYVBfdfTl3KxzfB/Tyr97zKuY/wX6jafNq5NtjQ9/t/KuA7aDELhUK/zJxmbmPP/G2f1
17H/X4GxHweSGotI4O8R/hfJgljlAykzaRIZlbg02xO8dQOmpsLBhVVJOtLajqAEvulUGB89qqQv
MlVpSLzesAW45oYT8FtCenCX6LOSm16PjKe07qt/TbAMmSO/jKf24S876JPEWqL3jW+n+8yKSTO0
J3WZjsB1EyQhV2aRRiGoU4eMPyKUjH7K7snEe+w1zjWmTowPlmiapPZM30yHLLyFF4fArWyMHVyQ
cZORw/fltzf/1zP9RAjy9zNcnu1vvRS97NwY1Gm67yKwyVaNdi/TFLIpL42/gxyMSbzBW9TPMXUB
h4iBdVs1p3IfP3b18wYPCjgW9qugj2t83JXpwKbB3KRJ4Wz8iiJoHdNAa0q6l/FArocyhv7CrWhG
f37ryyj5aPQwN/9+52VhyRmda7qfC7jSpKlQ4RaiBFXlNE7oDIH+RVoS2FLreeLElLjc10fXPNiI
9gGQC80wk71Ku5zWdkeOgF9kV2xL/zXnHR96x25rWQ5+e6GIJLRcn4d03xvs3mdFUB3cVxyRrhz2
ycypL7HTPuR4oHMqzIt9PvfkPIv5Os2GdeBo4zqwi/EqSJu3gvQ7IqVMUnk0IzoR9vkOwvjoIRws
B5qWkR/tDsneTNH3FY3EkOaXDQ12K9hbs87R2cnIywlgL3uRGz8gXko2wqiCDTxawccrmhU58t7O
Ssf4XB8MwI1zN2IBUpgGm6DDykc0Qj5O7Qk3zrH3drCG5s1AS9h3iv0cjcR3ICAgZibpd4Xy7j8f
je+4uQ+eirNMJb+9N0LVRGYnQ7nPep3EpiUUJi4QZNB9IRswr8YVibwldNqgXM8FtfaurvLzPic0
UR87486v5bSJ69i5KVMknFrcp88tgQt7oWKKGGTJhj247DCaRbWznEzbcFbrd05sxCESLGOTIowF
4jFu8igyt327VDv6rjob0aqsccNWlB+N8YKmCsoLcPvrTiDrca3gyhSdvx1EbZ3A1Bx52s7BvJ5M
eJ9d2y33RcT2uKQyjTEVk6OuJu9UL/nPDuC/571D7XlVI9AOppHHTXraVmaVviYsKg/bortWIn8G
l/XVbuNiPVh0gfzcmk686AM1+t9XPphxlRZ1NBLtcp9Kl64dpmXI0GC97Sed/Mmfee+TNwY8yFtS
JGkkhp0ygl0TtIIkXHd09P3cGpQSPh93R3/OwRSsAMCWc+nwsElguBxwpCMpaSSigwkzUFnYWIAA
jFaORfOrK4eNZhDcmFGJ3gNVb0/9jOXj/2j4H8zGfUHDP9eNci8CIfeFSbhd2k91WNNEqCx8YRI6
L8KZVlvFQ4U8vF4ia/y5O7EaHNlLOAczs0MDWOMQnu1J6/ZCQ9f8NaTn6qLQfQLVTPdUwPOxsX0w
PUeTz5fV+9ke4Ve+g/KCaDwKKro61cPnb3TZY3z0JA+m1zoLgjlSAVKYtkvWEVqidYJ1kTdIPjr0
F2OTkNj+/PnFjq3g1sHM2JEEP+fVLCigEkkxASe/y1JPY+Fh1kkNFyYXrqozzVa/sPjXa3dMihNf
0rtv44M7PaTped7kT1PVajspSSAgxs0K9dKfv05kNlwpgmA2jqWgAGgx1BKiDMTIY+5zkHvsRN70
lh3ZquXBkyc5yOC6mCKIa7UzdXsJ/2ur2YWgPCIN2t92oN5S3QfuLmO1Czo9bsnzzNmqVSQb1vQx
plFQKlTTTdVibDnRHXqXJH/4Ng+ebw6svkC6UOwxg04/iACirVhx5+euM2vBtnF47ityojJv1dVZ
dpEJQOsUbKOxo1dBjE7otyTjEgZSu2daA6TYHRh8+MPdkMyI9GoEWQ7JIJlQoJlt9FrlkUERPrZg
ZE9N9zXWUfJTYym3TufqdcgSg8AeGSZAgKH1iiV4Ed76zo2kd6v7XZ2EZRBRX6UW1+uraTSvmq6f
rq2IYIMNDcTgLIN4w/ZOGhocmRwwykovUsqPLjvgnVuYswEYzOpuNVNV9YrurHcjHD/HUjLEyYUM
ugw7tpvTCSkaU3ueiMr6FfhaPm7awCvzy6kaxVeHbRtNq2T0r/uADGjHHW26PE4ullS6God2lxB3
GQaxBy0jVoXYAkcX7c6MS/fB6pKSJB/Cj35pUaJ9HxJozCbpgciMpsK6q0hUoRkUaPZlnbjBwwSb
A2ahHUnFRSdCKESPlXSVlV394gREMa+CmNtbNVUw0yjyrdq5nMgcsEB1rRqzjPedBf5Dn7VsMUCR
gNW6ldeHhtklr4lujQ8WUY03adMr6AEZ8cfivexdA9GmWWzBGOsp4U0rgrgHWmwTzG1K5QGF41r2
zm5OC+PF1UlEXJEk7aeUL930xk28QDuPAc//LF0n+zUkKrioK091K5jyxYY9WLkxfKdvQlDSxKRV
RRsRpUuiKQCiesSH7BM8uTLSIftS5EUBNU+ZPvJDmbsv2ixLHD2NnQ5gp4KUIl5v5C9DLtETTrO0
jQ286IJmuCm0fB+MMTXFyaUm6af1I1zz5NVIXfd7bmtELnaCRIzHqtXd73SGZm2LsH1s10lvjuLO
lVZBTojSsHOlic9+3kzN8oud5/mTMMtChHMGxWOfVgtbhKBYfRtlaWGfVX1jnqUEznRbOdTzJs8b
EkjysZSXDdpH0PBk99BeUrKP1q5Py2g1xnp3Z1O0HldFp5Mh4cvGvO9sgtbWskWwsTKmIlsPCjBR
Tq9q5dYBnu26BL9AWOoGTcgAoale2iwJh9NVJJL5a0D9uELkOrtFaEZje1+R31ysHHvSiHYmiTFE
ph/v7HFAxoq0ob0T0PKNsIt8BjvKgl9OXKh2ZTvD6ITCSJxNXaYwlbxurvZaYOTbsalUcjO0hnvf
EkDwUuuaajeaWzIOGTpi7YwWmyE00ZSfga9nNIfc4K3kW6O5mtXefdSp4pdmNe53XwDkX8ckWP2s
JovoWKPqapMgsa5/TJDS4MDyvOCt7ZsWd1FjFT9L1DiPsiT+ZiX0yerWmT3ijSGunn5fZXTFa6WL
7rozLPN5wpy8NTXIXG4tFciSiAZR65d0FCNHiwzCnM1rH5eYGBX2LtV18tcoHEWIqe+s/Nih2p1N
40Nr5DSZRoD+rx7DiRg0FBfV3izzZJsOsZWts9K3vvZNN8abQtASzPUY+09UG8STGJXak20HnFIg
md0TeerBceqM+S0NatXupwbd5cYE538ZNfNAKugs8i9RlY3Mmq36qhveEj9EGNmV7KyZdKO49VaW
QixrNwkvHr23f2lUgKUICqm2WCAGrHMiktdGxefLi6z2DuBfl2D2UnaEOAIFMjIPniTaFCaKdpJ7
aNl4JOoxCH46JVlRmxxm5vdcZJXCdSud9KwIxu6t4kRQbH3F5El7wxB5SNc2u5qCEmpe5tbusEpb
VD514cUslsInHkBT9ldoYvlrnw3MtlljWoRE5PRRV26aMp6bHjEZczhzZiirgF6THsfOJXHzfIef
7zCObJiWOunv56JqgAXV0bIDFzY1WzJfxVlGauCqnK1o/fkllj3mB/uIQ8X/2OVNXuVluXdTErOG
drL2IoHi9vlff1ejfPTnDzb8kszqACnb0kVeYqiLVN+xnbBXnSNI3krL5j5zsmELUoQWyRDY4RhZ
LqIctoYBec5bBNbRmtxGEvfs0lnFrIJbe07kk+o9mOhmm6/HrAHo6dBO4hWyyhLTfV7ZPs3lGuPZ
5/dx4Fz698HlEKo9JgMJke2cQdYakkt9xoHgJJh2EtPut5Jk700jyuVrC5qzim3oLouq8dJQvbn5
/BccqapZB2cEgmlI0/GJYXCmRIcPZ0dX46CSF60ic2Ya8gaOqCX2GplOu2QW04mz4oFt9+8bPzgb
gHXM+phgvH2UQAhOrIGGtywgLcbeoC47K4dd5IgOOmNf5cNjSw7KK2JjJJ6qm3p956rUIlU4aLyA
vC2ymUZjkDLU7R4tohf11RMn/1qtDNfpp83YZOJBI1Gdg32clcEGqZf7VWsBQWaDV7IG21bEBGLT
Mftnz/XgTFLYCqqkzxYk7kaTXU+8FIpUBrtoHMDTkqvhcE41lUD7QsTRj7iBK3ri2zv2eR+cVua6
LFrX4vxA1HT+1RXjtJm0elwnKlFXn9/ekaPdO4Hut8pKPUqvrjBvsHMjLjLR8l1eGGxkNfljtLCv
fn6VIzdiH8xTwpslfnGV7mVv2WhVx35d52y/B5dN5ueXOPYF4nT6Yy4sYAtqmTVmeyJm4V0OsR1m
0qLuDcIIFzLLTzg6yXRbFChRFA7xM1LOkp0uzOjniZ+wjPkPJjP7YDLzlNaid9IzvrK2PFPRNO3M
oIhv4aXIu0oQUdhR0CWtgRwu18EPlVS5czdXKdlpDXOqirL8xOFoueuPfsryJn57r0UtJAOzTWkV
6wsvWk/DXCd6tsxKLTTyMtnQt+7/WU3qUJ1HNcxLk1aUmKQWH68r/LC0oBZYdXQK5HtsBB1MM+1k
lN5YW0uRMTG3FbA7Njtpv04H41QX+shKZx986Woipy6lyE1VcQTkIpsSEXZrnH8+OI59aAffMuFc
1AI8IuyqyqlDLwgeyjoPLlAyQFKcAJl9fpkjy8BhQkjRDz6RjQZu/lHNEM704ToT2pVQ03yZaw7F
tInPG8kvW5w+Mk983++7gQ+G23vh9vfhNuajQXQ38Frk4E+pL7khMiM5mWiZPb8Q54ONzdATBFDT
ICRZVFmEFNlL4bMRcayll21WN/i0Ipn+KvyyRLDKQXjVEKOj7RKyVSs2dMuBWpuYi+ciY8a3nKrc
TUhnb1U+9i/eKElMGupCPzNJImvWeBKQ41kR282dnjaczTytQu9l+lN9R+AgsozcrlsnBLfe30kA
WU/FRAAi7r2qPAWyPPIhHnI1gnagm5WlyZ4gYBjo6ay2ijjSSwvLXJjINEFYnokTg2yZTz94De+L
9G+vwTUGS5W+klAC558E/d3Ns9FwfEmuM603do0/ZN9sAevz88F2bM59h3f+dj3dTaak9GlRFV1M
QnjX3elQibigHyHuk2rbNXGwzYL0NZo9DdFiqq86Vuvbz69/ZFI4lDinBuDneUzSvd1QydKJclkb
HSFtZp7JEw2ZY5c42FaROaP7Y0/CHa24DjK8Sa55LssLrjWfWOWPjZCDqW32izRXnSb2rZVD9xuq
fsMckV4qEIxnY9V3HABt7fs/e2QHk1wRBD4nd1/sOTs2Ie5S9wwROdGZI6HQn1/iyEx3yHiPvQJR
NkegfU7B6daYlbbyC6SWbZvOu6gl7ffz67zvHj4a7QflPwg5zqjVbI+MyC0uEoVol6RuaCGlbW8L
zdKuOr9Jzxu9uzH48G8Jdcw3nlGqp64wjddywAWpx8bPgiMGUd5GufJb/UEM6Cf7latFag+JukH4
kT7PUuLcW1IMOCSj99S0cTV1It1q+CXjMqcihSl/Q84sIRpdn95MhvM9oQTLCVe2nD60YN+XmBZ0
D11wV7IBGt04vyMtudtEac1ynAzpRdo1NeZVFIyzG33zWlnhpS7bEwPt2Od6yKRvM1WiZEBxpvmK
435SlAmZ2LUbulkJXi2jaxDXpr6vtSHa9lWmfRVNhVIzz/QT570jY/1/kOp7N8ehjc6xyT3xzcQt
cT+byHjxlhhhr6Ucy8nh7n9+PkLe8xM+GCGHlkwP1yP5dBiMshY4KSnl5caKinmvmro+G0Yz3rVu
g0bVQuhKAG6+kiM1wdzs7VUk3Siku/+IHwYDep7WwHaQmtnDSNJ8bs/f8Kn5S4swWQP4Mtccw/MV
QYPlic/o2KM62EwGfdBonuwwR41js7HMgvCOvpiu59x5bvHR3M24Z068lqMjY5n+fpvIp0mkmNEr
sTdzzuK2NTU7nbTnN68HkSZ72Z/3btpcxFkc3w8pEv05Tpp1JeWpuz2y+TokXidpIKWmt9xtC/J0
krUW5lLoJ3ZFxzox76TO3+6vauqgNwUtC2EIyremIffljOnAm1mFg3H0LpQ2mhsiPpMzBIjwhTBm
njhiLc/wo0F4MOXqxixVr9jG6A4UpLIbizWKT7keCqLGPx/oR6bc99f62+1RdEpsMg7jvTdN5gsx
HuOV3kTfG1JV+wXHeqredIAm+fdp/xBm5U8FciLXi/eph/ijCsbpziIBF9dA2yLFjMyd72Q6Zi5h
rOdklHeF2WkQFyRbPleRaORS2181ozZteuFZ55NjEuTsudE/e9aHPF1LCKudfJbrrC6Su2ihGhjz
ImW2HOPp82d95HUecnLl5Jed6ju5b+M02LVa14ex7js3dmefArge2cYdwmubIdNHz5Jcokmac28w
0OFoabA1nTzY2UqCYxZGt6FnpE6spcdu6mCy0XIy7JWP/YjX14buaKbnDNkmtF2Vn9hJvc/xH3wH
+sEcY42g1uwsoELlafEDJdh810MsuM3qWoWT0AjDrsr+nusSAdZIQoXHuAod4c/b2isWVpSRbhxv
tMM5GNGoF24XUkRo13WN3+Dzl3vkQzrE2HZBBXtOapLjk0M1d3BSKOXetC1dujyenKvdP7uO9ed8
G7lkYnugP/a1AeASJN10MZf4HmLKaWGcT9mJJf/Yez2Ye0g1RyNWOZLqLfTlrIcxpkVkYyDyz088
siMzt35wsC3pBrbGjDih7weSzNvAvmqrYtp8/qCO3cDBHs9w+7Fg1BNi5kp3hS/BIWptgWJPdO3/
ySWQav75LtKqbK0uQ7+UFIBRMHx7142ab1Crn/JkfnwTxiFWVgQTScpTxk3EgX+j0hKJGQmTt32f
n3oLHw9cEAF/3oQW48AN7CDfiypqn6JIVxs1psaZqzdqhRS0Pfv8YX28KzEOCbH89HrEOp3s0Vne
u426FknjroxSy9Y9AmYd5faJcXXsoS3//bc1bXZZWIaJY4Rd0A8wgQ6RElYZVBFACH5+M0f0PUA9
/7xGK8yi9VWf7Am/7tjVj9E5yAAtTPoCrN7QtCGub+fSpLywkanRAugB2FjnvrfJPP/kvvzYyzuY
DfzYoSxQcIyOywqv4RD4bRMauGG/RVWpyKCekvqsNyOIC3Hdvea42r45XaNKQtZs63s7acN5kDrE
oqacOZDGEXMV+sSn+SeWh/eG0v+cu43gYB4pNelwvEeza0FJJ0OaDGsbm3CQjFuzTjFvjpRbkR4i
6gVeEDbWFIT0kbttIDoMTZnjrJFuTdcy4zUOmV3Q7fWq504Y/q51wAD1eTRu0F7O6zwaxCYRWGIw
rFzUQ3NZ9dhxygZtfIf1UKdbeNlPwn12YzIKc/IctrjlLniDFYF8WrC2pTCvR71ZG/WpOeLjFRl5
9p8DJVNVYiqDgUL/3zxLjJFzCnFla6XXHBZn85c2k5RO5sOpTC/7fcn56JEfzHwoNePUH+NkP8yB
juC5K/0LWeVAITI2YfN61Duxc/zMDUIVaQvUp+w7CvfU9zYWNvU1x0ckKT4t4zqUrLQ4ykbFijok
c7Gq8Vac03yDGOBo2x60LNUo8uWtUBPZ8C3PJoylfalFuzb1mzNTci5Y5dRgf8R9hBOUsKX61qm0
/gZZk3WfWcZ4i7/Q+RFXmM7Xjd5nTdg20r0ix0HJVdA2HTmAlhnd5IHmYLXVguGLoLXar4XCz7zV
xHe6pPiY8ykyr4vWIGuSYxc9CHPOzz3LVMk6mNtKrBwLsZI36SjUJe3DcWPIFHPG5HtguuaRrqDm
aTNE0slIcRc28FxWvgYByqWQsx49R8MjPFrN17rX5avf+ggptaoO6Efojj7x0+boVTe68Yn4oy+t
Gw/nzkR/tTGCGyX6mlb2BHzDruNOhf3kanQWGs/EVVqQsJjBzu1XUdDQj+f+5I8ugxYQJSJyQtfq
ImIVp6LeulUZv5pk1dPXjBKkeg5Qphirl228OG1lnmcxzr849ptqp+cFpQoDqwxm0WGojdBXUbW3
NG5HDl3pLWZl+gw5s4GB571LrJBa+fiz1FXbf0E5SdSjl/S0yv0A7hcil+B7FTWZFc5OkBFBZlvl
mtSAiCgqNeVkvFqiHq7bQMt+FKp2XrKJU+gKdoUXhd5sJ09+InW5Gsw4fR5k7GCXGfwxWmOM8x/b
sh2TsJ+Feku6iU9lTrO5RK049WfGmMDd0Ommh2gSKnOLRAc7djabuCInuvAwrhxteJkMoxTn0uj9
RwVj7ZeG9EnuiiYnoNnLm2g/tkXikMVZ0Ja3J2QY2CYJ0lgpnyyAFeEinb3L0ml44MRRoGHqZJVA
TpHOjEI4t8ddOuDZtKzeMjcqEbYdOrEnr4jKmw1OaoN+NxAv5YWl2/oYqIP4UWBbk1e+UWCP0NWo
W2f9POsG0XZisQrlwNTOqkYr3mRru1U4dm3wbfCCbeRT9w7VWEy3JOTh002zwNv1gEusUEhCthK3
IVVFGllzCVhmSrdUtaqvUy/Fa6PPcgurjdxPvYuT0HQbPTjvaacthBkcz4robJQZ0sBma1HpuOs8
ofw92zs6X36teRnubsULZfa234Ik7h61qMlHAtZ07zwxjXEM06LQGyypenLjlk73EnU48Gg51ksy
Te0kId2k4F7IRgM4rOiH0toGQvKFSnO5KxLN+d67k1ozFmAEd1GOO79NK/nYFZH3o+wcvKxGkgOt
GYOmIXuoLUpU0hWdgm0bqFkwa0fqCuaBTLeWBv9YOIU+hT51Dyec0yBiuvJrCNj456nZl/HsoKXo
hvRBq0bEYFRv8kck0RoM3TT233yj5KSZunaFeXdY9DmNYzs3s7+I+Mu0d7N1QpjsDrFcHW80cq7m
bUUx8TrLx7SHvStjuUqD2WCqUb2GuwTaG727bAIxbGnKgBqAa2BTzn67tfVIPWCZQe7d695lag0p
scFB3v7oe5CpRLB5oGlkQEbtQM45hQW7wbtMSpK/MhNGQ9D21Mmtdrjq7QYXPH/PD80xImIuahLg
bd2s7A23jmxQxXX2Iwj6oVvng9FtG4qOXwO7xgU7pC0QhLbqe//MIsZ0yQhzuAOGb38xzqnwiVKd
nRtd9zF9B3U7nOXWSOqbH0jnjq+esE8LjGAS5ozkaT0Jn/i3uejqnaCK/+Y4/ZWfV09Cd5d4WICU
F6OpiZ85/z8jATEP4QiFvLH/P3tnshw3kqXrV2nrdSMNcAfgwKI3EYgIzqRIilJqA6MmzPOMp78f
qMwqEqIYV2VWZrftdlkuylJJOeFwHHc/5z/fnyn5xQ8DWiX6uCzrTQxi6hRrBEPtZUic2rlzRAU2
1y31rhyxT9oX+pL1HFNl0jHOhroJyw6f3bBuqRs0eTJ5rhsH1N4zw6g2ZGf0j/40iPSkzfzrKpLq
OpO9cR8VVBvnRF9oOaIEmtzFqYtOgOQPDOgqNy9Sqm0s9HLwb0Y9tcyN2ZbGn6pwu2JnAVoCpO1X
140v2ssxmt4jWFxkE26c32vJDHKdlG3zNR3tYto2CLsKNN9J9ikF4Uf3d5RMxjb2zfqMDGM2bw2W
rAexdrGGjBxd80SLvz2KtOE2jF3YGgU+lgenlZrY2YlVt9u0ioaJs2dKRzFbuk55qsAdMmcKNkCl
8s9jVPf3c5FnsNHT1kQqFsy0ZudDhQ2z5mv91mbhnOhFM4HHSWiOp1N3DDuI210kDyUNaV9Cvt0/
ORjUAmDmQhlx4sZHcdgH9bzodZN8q7s+LomGrfxTs8tJ9lHR7S6oa8OWHRp5IHuuARePL6K+Xhyk
LdHc/pfbszA4NTiHPo+zD+h1+NVCLS8/vH1W/8UJbN2mHvtEyU633QPejM3GiIwv5pA2kMkp92U4
blDcYqfpMaI8kq/4xf3DWR15CZ1jHi4Dsh+V72BsJd+558IdTaMvbz/SL7KSQF9fnioH3cQMC0rz
QfVkxfBT1b0Ce7u9HRnN59ZWFKDbPvVK3CsxYcpwL0qL8fORwV+/txvr1leMvDRbI4t36I3hPrAM
LJv6kGaWZAAaEei9J3or2mkBa1sQlU/TCrfpoRqcHc3WuSebVNsnev/49q/zi9e7tFg+v+2Nsyiz
sh8w4hrAqoqghw8z582VG4XFAeFiuvX1qNsHHFKOjPiLS5dafpNn90u2zTaxRUKjhBYnD4I+IU/i
TXwWEbBOUe2P/9o6UqubuVEMuhQCIyirNXNMSkV6ydmy90oRJe/enrxfLFW1POKzR5lTEEB1qfCj
nCeyL659nWLFtKt9aLr/2giry3gTZ4bE7to52I72vo2lvAHomiNimfQjiYVfvY7VVbzK8pSamUkB
IKrEbnCaDGeuApaN4xYHo3PGI1fZXyQw1Oqu7dfSbMpw1HD7Cz9yiT3VjAGtcRZ+raJiOk3sVh1R
xTwpj165wa1RnDYsAx1RPgzWjo7NqkiDG+XW/TWVJnsDp8E+kXaHOrWJ80t60OSWdnP4DGE4epLN
48FN3e8ZdBOviNrkovdH4yHOBlg6A+gjwc1o5wSoF8xCm7ygazMMGTjpijSybyQAF4AY1Fpt8tIo
1nJ1OmhxvW0nM9tpVCH3lTEhX3dFeh3MRnSQqkwufQUxpummAUBzOe5w9MtOszShPJxG7Kq5Oe/y
Ic7gZxiZpzqkEtxEW/SEzXRkof2iEmWoVUysgjRGQpdqh8rOm1ODc+auGNPQo4kRSp8P4y0HU+i1
SaKdwcrSb0MYm3iYguR7e6k/lZxee22ri3cigkrUfuYf+qFxMTIz5vSaKqEEDUA3xUEZYG08/LZd
A7Vh0zz2os88e7S7g1OUPTeIKTG8IbasKzcmP33k1/pFuLZXAVICwmtNbQhP6rQyDnnEnoSWU3hv
P/QvIoiz+tu7xNDc0efrs+gS2BZp6HLLnto9l+BjMgf611+rg3FCfBmlOhp8QxnOyUkNDsLjpU57
bA2xgZAq+OLX6HOLeB7ora3mXZH7wZ+djeI4HoHSCDFP2L9ysfOdOjjMA+7IWeP6l/A1MRdMJ3oy
A/emMNMUI9LiS2250f7tmflFyQuq9ctfOyz8IO9S6j2zP7e7AdneNush7P9ow56htdXS/jI6lbxI
J9M6wUSsAzWkm+zbjnsjDXe8QiLLp+eb7p0ZWtZGNK5xxGfmF2Fz8UZ6HvqdYJzN2WVSfadU71y7
Q2xBrnQrXPByTKp58vY0/CJsOqsNIAn0LAlsoQ6hO924pigOidtgT2NjX8pLPMwBXQ1vD/WrR1rt
BJnTd0ZdCP+g12N/MaEL23JXHPbC0ek7pNnjx9T9Funl/46Acf0/1rYAMyUdJ1Gm8tfIi/NHCEtR
8pxZ/M8f+8G7UM4fysHLCLLqP9DEP+wJ+BPTsvHM0jE60i1ziU9/01wENBdbKpRFArM1dwkIf9Nc
QMAo2wWAzA9CYaEy8jusC/n6kpFrIZiv4AVx6fEP5C4vG3tuN7rWUJft08+07B4CYR96U2wQ23AV
UqcRR5fOzs6K5K7S4H8FBskeLEzJkNU7X/cf6YoyTlQqIjabBKscy8gPc9psxJCJc5pecEbKxE42
+UeOkHvXfUcrz6YOnQtl1IcEEPBsdu+NZMZuOb0hZzlCy4/DrUquB43SWDiEW8ecoJbdCiv8OmLb
vLFUx79r3idx/qXK5GngIiwh/VtcMK1XttFcQEeG2OvUi/8vHcB1WO0DqTBKR4s0YyrhxYENAZU0
uUHrDDSzdIdECohW0HzT6vLWTQfkV84G7Q8e4GV0Pgzthz6Yr/0Jq/rwq4LjquW62Om6uiPYbdr4
ox9+7zA/mnPn4xByiEFj+SEyritJO5HZ9cBMMVTVi/e1iaFUDOzPkuKdoc+7CQikWzTxfZI54rJG
+HcGNP4afjR21EFabN2lquNM7Scj6vXTqC2M3SSGh6y0rmYlB1ymrPIjcgbMvTNgAm1W15/6OKJP
f4QB1ta12ikapmi2sWgK8wMbnPHoiF3s1+FBqMok6TQ3zs1M3uSqsxEWMYf3WTI0Z2Zs7qNqqM47
7Ge/TbQlvs80Eb2n1ys+MQr9Ih1S5RVIX7AG9vdP39S/Idq8ztv5f5Ck81eU4GP8dXC5edTSSPsS
Ro9a03SvxBh++q8Y4/5hg6vBZ4XDp3TEciv+K8a4UHN0+smNv/jmhLO/Y4z8A/qOqVwlbcmPLBHg
7xgj/gAiBVFMcccFL8ZF73dijL1sP+tjIdyodZ3bFRNdF7kWnxSFGR182+1hO0cYUIu5/uSCjduM
ZIk3JK8zMjARrqiko2EbRvr5hD6sPC067LQSx4keue4XZ7U+Bg8WTUtnwZx+jIfm09hVDZxdGsSt
PKO5r+dzohOSpGbK34sqAPuHstwCey6B3sUp+W33LAxTdRvKUTM8SiHWoWicaygKw0XqtsmDlSTm
xzrLcfDqp6ijolOYl7TIfuLg5GydWS7tg6WPDZ2GWZy07gzrEXJ3ve0N+AJh1PgYGZjbXAxU05om
vnSkXlzmfjidFKWPuXs9VbiI5fyWE//1idVowxeLFta7EFcYbdMbkBgHGvk/kTcUZ0Eyq11Zqcor
dDB0ND1kCL/pQPVymUaeTPzim6SR6yS26VUqNFVjUpDnX2Z8L8gH2MG9D1D/QdGluRkqChAiSeoz
+jdhMAYRncfFJHeNLeZ9mibdWWiA96PPkBDv6vzfZIGjWKyvra1y986uHTzY/BbCuoA7yFXJDa6G
heaaG2Z/6ls+aQ6aWr80Uhsdqs8WZk+ho1cbodfDWcVkgovGQNxyyYqZZt7SXD6m8WVf5uUlpO/8
JvGpD/oRGFmk3/TVhugwDpK+nkuztcVJGevxlY1V9Icu6sst5TZ1a8ehe41vhnZBz2X/firS9Kwm
Lb8NsTb36NlNr+eySK7csZJb3zaLC9NHRGVTnrQht5LLawMn3gxFGF52JTG9jelrxhyn9aB6FEu6
LkVIMRvE+WrWdklIezs0erJqdL6TdZdEQyD4jetMD0Mv489BWJeAr/t3OEpom4yzGfC/yLlWtU+J
LiaT7re8LongGx+85puV+clVZ4aQVUPxl4bif+PnItn4dfy8e8yDV6ImP/OPqGnqgAV007bBkT0D
kS1nNstYXNt+cjOFwGeCRuB/tqGjgLMIwn9HTQhly9HMhdkHM5RY/HtR87VL3xI1V5fpwQ9M0HWR
fzDE+LGPOgM2awt9vPaNA0XbirZN7IcsO8rPopnCRKmPOWAVChpdENUHvFm7bRksvvMaSY9qiitP
yxDa5jL/hA+HselNnXZOp8weoaH0p5HmZ3vD4qY2clilbkSWZTQ7WtwNGrg3bUMfaZxY7PXRlypV
9T4NRHlFsIDskrjtY+QOgOzpYthOox/tyyoRtHfTAPx5Glr9rMtjnbZUTT/LK5eSZtdzFOTUe1ba
vQmZq6Swq+BmAcUxHdTlRcyXaVEkHEbHfucmJlxRVdgP1cKNwvGBdnu8zOmJmam/dgP7heHX29JF
F2Tn88hJ1RKbvi8/aLHb3hWhuVhOVdNDhPJyM0fh9A0rGlQWtQL95OTDNqcLYisaWpGzJBY7t8ip
Oqfld01HvaL1HIN02Jubwe6UAccMcyeMXp2J9rDOMoo91YEIaR4iEuyBgMNT8ey2IEhvU9MKd6HM
L4e5c3mIyshOYBzR6ibqceu2c/A1RQL/KY0DdevkPtD/YpgvLTH1ntbWwFWjZtgnqtD2jtM3Z5gG
nOS2+OhQsdsZTThtLbOjVaXVy43rm+l+Ms3ijJ4+/OOTOlF7EhHOwRjG+7CKD8441RRHkvxA8evy
yV7AqjFXBXmnnaTBeJEx36S0RkxQA/1+hgsHU8s/nRQd70ZnScQC9IUHZdpzKVC4pTpjcFJl4l1G
iX6TQTu4gJ+evLOX9iBONDmPmLqfGgkMvSg7eYaowd+Yc2Ge9GitHnqaXe+Qc/VeGHTqvEocG5qq
bH0Oocjb02Ec8OuM6oeua7qDooyyMzUbrEMm0g9PceH/6wD5ZmjcPIb1Y5S/iI7/iIuW/ocjqC0q
LHbchUD6j9MkfyIVh0lgizgL2JBI/3GaFDanSS66LidGlwPnM5NnPJ45QcIdxWfMBLuEK87vnCZf
hkUlgZuahlzuxRxPDXCoL9M3lmbJWKVT5aFl6vYT/Wngu1N5HxOcL+YKVZ2M0TDDgjMPPvyLTyLE
Nlef/B7pwmAeyb0/Naj+82z749cRT1BWzt2Q41YpOqvMl84WeIoa6VbuynHnnrnw18EqFh2WsnTY
PWpm1bPtt322pQ8a7FYZwQrX/fgytrrwE+h884ZA+NmO3MnzEWXc+dOMviUpB/PByCDraYGp/Snp
P4pwNMbGaos5ekp3A751DyIg4Deq1w7Tol/C7EWrXWrIlKo41/guMCGp7qbZKnaNHw80/CSRualN
1zQxIiouLZAx5rZWqv+WOiU1UkM3uTYLe5i+GyQaKbMlGRtB7072p6lu3U2m6fGxFtIVdenHREoB
p9akcLbssS/fqwMJINawGPIq1e0McgViwLhmdFOwQPmm1fzLPvtqlMahT3vyCJ/yDOeN8LYiYZ/r
mO9CE6n3Su2jEouEeDyt0m7Tdbgb8K+jptn6SURiGocK0zkh/39EPf/yivPXb0/CxiLNQ75mjZWg
Ibkt0HXy2yd9hI9DY26NJMoPzw4wNz+W1X/gYYBVXt42//2fy2JaL7bFTZZsLwcU2Isv5whdRBRm
1EiQcuWYF1q80tx/12UXqco+zWqAvEFJ5khdYQVW5NlYCtLRURe4lm7ZclX/CSTlltJuaw8mTkYp
M9MvhmxaHHcifXy0RCzZUs043rhGULwzMwm/oI718EtJl9eFFWGznUpT3HSmDgsd1yrtQo9F/CGu
jOR9OKUSb/EhOYw2rQ1e7IAFeHvWnsBdL6aNByCauRIGO/fcdSGcQDJbtOvUHr5Zo1cDXNjSCB1u
57lFKRrbxb7upL2de19Bq+nSfTRJvjm9RMtkOOOp1YQYXGhhij0AOpxWlM0JTPEERYnlHEi3nll2
847CRb/NqgLvOmGpSwS+wzViJgmvQb9t5ym/TuIg9zorPFbgIFS/XBbg5AxitZKLATCB8eWysHqN
ZuFuIMvVm/WJoFGripwe+zHzO5BUsH/zfGRKl4X2YkYZUZiGIxgNa+N1R0eaaAWoXEYs6/p+qnAI
mbpBeBSYiqyRu7ff36qwxQJktMUhkHQEdq7sIi+fr0gSHeoTWTxLhzLWWgvlP1Lb3ARqE2fS2VdT
VmyKG/3EdhIToeL3t3+BVbvk0y/A1mXwtEh9XLGOTZ2v1VhlBZUX2G6ArWWGr2KX+aegc/yt38BT
CSdR7bq8BptWVS69/HRBVhY27y2XdewE5+ZC711qOFgUuLK9p29+2pncW7cal1yEYOh77SQPNxLI
PGercOBvs6XnNhXW7qlu4TryznRirGEGQ7vJcrq7Q9uydkPvBrdNrDn3dNvmMFLKhMZIkgszB6Wd
NYaojFpoHO9Zk/q2q7GWoCtkE6UyPh/53R6isOrO6PDsN5Hi1Y3JPP77qgX/wxzFF6rqry+g26ms
u+b5IWv5739cPqWJNbGDYtgAov7XPfJHyk6S+7dhX+NNbJmYhy9Fv79TdtYfNtUALj/YCFtg459d
Pvn7OH0gRTM4hYHC/i038XXIF3xIFBh04okhILqvxduFa/ZG40czdbu5BuHsDrQR6DGMpi2wye6u
tvr+nZbUxgXkIf/zwK6EJ59p1J/H2MY/E5GuOFGZWb5H+D1gjqI57WNh2eVHTAHx9qg6Q7W7Km4x
EFQ9uMV9jruTuX823ce3S54CJ2eiPvOFMTuF+JdxA33HUOi1ZmwtY8rg1tU23iNIYOPZJJ2mAppS
8U+Luz9/f1jszQnHGL5DK1/V490R0ppcat0TdkiD6SM8IF2mZ9fzOJ+VPfXuGg/It8dcionPAvLT
oz4fczk1P9OzjOOgybJdxtTHU8NHy+gPfrypKvHp7YFWtWj1NBKzaQqBCyf5j9U5Ta/xcNLKmIQW
p3Q2vAILQy/qkyUxkffafTu55nmGsxdMra7CTYYe1c04d/gWjVFgn2taYZ04lj70SM+EFeFmKcmx
DVGXnBoFTea6BXVjM0qO0xs/dYubErUqJmIGVmLe2w+D1/fP82ZwoiEH65DMIZH5ct7AxJmCnu55
i9XeTB8ZbFykG77eea40DPoroOAt9lGdGncq4wROLqWaP7pzqSLaXaz0fB5649JHwDjsa2r/RNug
6r+F5sQXY6aVc+fkBrlX9PU+3lmdWXQg10okjsbTc4rlkbG6Sk7bpMS+eaavCoUpjpIo4pepGpZJ
c4MBzCNYDkAbkqR0+jS/zTLV0TLpFYrqCjrk8i4Gbah2JjZQhkdrUaCj3pSoQfowM7/BnkiwtyR+
FGeWdOhlKMZurDynKzTPmOfxuzmWgEhCBjEoupkcKelPk9+TMpq1DVZOVMNaoaGOprnGRF4rEdl4
ozWgbWzCGmn0nI15u0V/R8OhrGLQapYpm4BpoYcYlgDl/M04cc/3EmEE8d3kdmdVgG15bOSiPxvy
2N8a9jxaOwprotyAUhs/5DhCR9tEiIztM+hu4QeY9xMYrD8rq9T1i9BQVXOjBy7CpBYk0C2HseIU
y8yp31tzM8xfrTnL5h0mcREWXYr+5asxyZbOiEGLqh35lQlJ7kIuDO0Ju5aoaf3gYKeJhFMHTYum
xhadLrgDWjFxeK6N3nOCJj0FC5ObmyyIEripOmn0JhrRVjR5y+4bcofaRE2P+lU6CuHGoFnDvfCn
+kzoUZYd+CmWia26QGxhSsw9HEuruePuFoxbKIXie+iP7rAhHstvRYTdH87VQnIGTfrukfLw8FAi
lwPqTOf3Jg2qzCG9DLaPnLWODF0z0I2MfV/V5xlvbQRMgPRj54cIeqm66tFSLkF5X3RF9bFZgnQf
VcjO7SV020sQh2lKPKfFov5cNIIo7ywBH/6CAdCSTUBJq737r2yyuAFVEBtnly7Dkv6U3RjoEc8G
DADLKH2EgGyjxOeEYyfuPaZylHqPfc3rj9nGGYIN0OY+bvJZLx/7syA4mI4YQsVUzkJd5zL76sTk
0jKHK2vRRRdjV7MzCfG97KjR0F7jzdjAmha2TH7Q307zdFLRlvD2L7WcvV8EZn4n0sjspNxp2VRX
4fKfExM1dIFwq14e3kkoA2AFxZxYT/OTtpg1bKpl2rDr+qsF69+Q37r+H3YAw9Hm2ev4yVf68Dg/
/sddC9Pz+Sns6Yf+eQyzeS1/5ayeiqB/HcPMP4RB7ktxyyb//OIYZvxBsYA0v+IEZtAMxgntnzUA
zktcFKgAUCHAOON3cl1y2bWfLx4ybXjwsZSXrJp8Uog8X9B5g6IZdibpHXrM932nqfyqX0pzXDJ9
crVnmi/zdBuU7mlDs1kw8K/QF9UnwGG56WKoKHFnTIS8bHqRnFuVq017Y8ggC1hyhoGL68B1Iycu
wGEe1IRHthz0zHPmAV3QtOsGy5NTP9VG4l8eWTHtRDQM+aUNj6QVXYDvHxSYTTrNTfHj8Pa/i/Y/
2e7fWrSnGIK+WK7Lf/5judpLzV48JWLwnltqVn8X+k3zD+4EilMndubKNhbl7N+3BhcFEoZNrrBc
fflxjsF/LVdSs7pFjpdUH71Ty4/9znJdnaWkpTgNLkoCLsgGCKTVWSqfafuPKyF2GCxjvto3IjqH
eWLQeeb00v1kFQVOpCIP8L47EvpXx9+nobkYmQZGt2Th1pCNvII2lJi+jsImij0tj6f7wYQ/0PV6
mB8Za/2YJFpMpGGA7qn1CdtaPtpnuwydtYaVcErwwiEb9k0jv1L7GPe469gfjKotr8IgHo4o4V8d
E16nkLYQuCOtptbSEtw1MjV5aKBgwMmx+kbWNviglYl2BQLolsK8eWTM5e98Fnzk8pyoQGjPxqfJ
dNboI6sDANSYZKQx4wsTiv6xvE4mhPkbLR/TuwzLxnfP1vnNj7/7eXrztRG58tKKT8xT2Jy9nNlh
auY6DYvJs4YKq2S9is9thb2ljmPDA/K07vDb4y2ZzUVJx3J11Go80NHgXgwMSWsZnGNwsnWwKb+q
7SA6lbo4Bsh45R0CbcehT1jkuHFOe/l0dQOhIxrFBMqmwiNtnEBspZdRhv7Uzi0g5eHd24+3zknz
Al3W6CI7pChtru+hCMECB+PwyYuE/b7pY/fMmqdjtMzXBrF1RZLAwWradVdzKLQRG7sGk8nZNxCl
NENBT91cOM7p2w/z8+wp1gRaSbIfpHPXWqIqKSvdlgayfbDq7cGusz66lnYhgn2nuYozZ1yE3MZi
OjWtI9fE9diEVQ5vCKKIntZSgHr55kQWZ3kV1rPX95O27YOyfW+EPcj3hua6IMrnM+iK9CW+/cTr
mV1GdamXmSbbP69vtV7mZPYVDnoz+czczzzT9m30RY4RzPvfHIhIRuxWqHhYKw71uRcBDXpUXYSK
Lt9WIZIcwjB/JzK9OtbTwd/yPJyoJV5a0nakwB5dX8uuFTDyVLNCnfO4MX1KoDpz+A1C3NPefpqf
XhaXfLEokpbM9DLQy6fpK7uEhODPntXZyVeTmLrTLSO71u2sO8/ZSXBNC9pjDlyrhjRSxHIpSi7G
dGzLOlLLl8M6nZ8GGLz3KIYOpY2agTRsMx5sIU8ajVt87OI63h10qH6/+bym7fD+LO48VAD4Rl4O
bHZTo2lJM1E3kwjHEhl4pHtph3Ry9BWBWUS9Bwu2vXl72PWOS1EIfz5o+pwqqMyv71qIwfpBEO08
2gsme2eCfaQVPvanatymOfSL3y2wMR4tx4ICh87Xv96NsqIe9IoOTy+oK5pXbPDqvpvERz6F9Q6E
4QmuvtQZOA0ZDLSaTNUbfNNO6nhlNFnnkJ6xj57y+aDpGr09YzQf2fF+mkXGQ4VJ5VjpHJrWDR4a
vk3DOIeORx9xs5gQATxV4YBNb9SyXRxZKj9FFEbjjKdTgOOghsDp5VLpzDFrI0qLXqP05LRuQY7O
4Vgf6at47ZlsLEr5CqlTuuusaxnFoaVhj+txdVFfcr0ovphxg61MSgbiSGR+fSy0BXxzCqDF6n21
I3wOEHHKw3IRUylAVJekyaOzuR+nIwv+1clbrFW5yNOF/gRMfHbsAwGLi9jM5GHQUJ5TZ2q2M1iF
342SyyviozI4e7HLrVtoRWO5QxcnjpepvrjvQTWcZdgJHnlFry3z56OsEuM27LJGWiy7zBbaOcm3
6QYHjdCbw0BSxAvT928HiydY4Ivg//RYXD0pUUiS8av3VGum3xO/lFfb7fAeIEJ0NwSFPE8i2A0G
7myLklTsnaTRz2qpdR7pLenNokMDlFh7PeiTI7zfZcSffiPOYcJkj1Acc19+C2FS4nqUsXJU0+PN
ZBj1Bdo4tW+GPNzWevdVH2rx8PY0LFvPT2NapNy4cVFdWfdcdFk+F2MGWn2UAq7pYM0HN4UfD89D
ewhkcRugQr5s01GdvD3wq58Jtr0czslvsWGsHrb20clkliIh28sTA+f2XdT1M7R3+AtvD7XKd1GX
YgE/G2r582efiZPPaTRAcPC6cBgvwtC4FV0EOTW3MCSQ2YkDn+MONxKxh3deHHmpr36jFCds7rs2
ep/V4AWiYgohvNQ6HkjPw0094KSU/ytB55+jrFN6VTDBt+mV8mbZj+cmkJFN7jrl1irNY3TKVx9o
CdlEBBJOa0h4Og9axcmJFydc7CGVKj6pojt2UXh1XdoW9wSu7UuZ/eU700geW0HMtAGqzM9cOauz
HqTUh9FV5mNhWPkZ93nr4GDneGQqXx/ZsdiWbFbOWpkB3EKnLYiR0yExpk1Y0URk65GGOVgRno3V
4vAGXmY/1H3y5e2F+trUcuTlkMgnQT/VajOcI50ijNYztIxo3kHvfxZh/XQk8r325T0fZTW1k2oG
XTazQh5mxHuya+a2MhoUSaPbHTETPfZAq7xEm7mZciiEeLnqm9O4iv1903bHkuyvbR0UNk0yES6J
06UE/fz7VnBvilLwQFOVu56BV8u2cTmRGZRx482M8eqRJfLqDD4bcLV16LLWrTYSyqvsNP2SI8Wn
KSGNHpoB8tbvLwnSVzjJUf7mNLF6WRXSo2502Rb7upZfVN1Pp/Uwtke2+NceiGwKBXxEO6aplj9/
FiGrxgyrYAFqJaZLu4pu+OcC+TIKNifcvf1Arw4l6Jc1uZgLMtUvh6pDLEDLIna8KnfKTZRpxVdF
wQpz5rB99/ZQr60+0uUuMJ6l4rFeF9TIZpCj7PCtNOlvK6tyRxk3ObIYXh8FwQTm4Wjsl+z/87lz
3IRepjqglESJe29Ip7yYiqE7kms4NsrqeDQlDfcYjTc01TFRPujh8coi+5dGQT1FOpFmT2u9DoBc
RWNP7CuqWW0anA3xvYujI0vgtWdxUe2heuOuyaX45YwlvU+3c8azcFM2N64IMPn15bHszCsLjaQr
uy4KKYTB61b7Rlgd9odgntw4dgH9jVTCaeSy6r3l+8Ex+OTPoy1JIJ3LrlzkiGty52yZSZf41EJN
7iHR3kb+VnGKHHTtVC+sJj9ypPl5Ci2Tfih0lzoSAV7Vyyk0RITaXw+Fp+Gxt+cotZiqOfLI5eyV
h6LnZDmOolZZEugvR2mcDikLaUevaKt02mCaCD4BiX6PioOO2uS31wWtx5I8Bck0iwixiuM4QHOk
oAIPKUO3vpLgmkxKPONwLB3z9Hu/PPTaklMFQicBLIl/Xj5XiSp8Ki3H8uZ+SobPPibgldoZStNB
h7hTSzec05gy+WBOylQHvZcDvXSZQMIWC5+7BHcB/uSWpLcAfMXlvNq7RqJT0/UdN97yZ0ae7X0A
HQJyYY+KA4xYLQ9vx7efX88ir9QVBwU2vp/uzkGN+KmtJfeFjm8WobHVB9sObFi0X/zQb98ebb3L
OganaJKqyCGQE1PweTlpvLGZew+6wpySf4buQkv+7KqwSL2An0NGCDkwPrL7rZ+QMV3Mc1FjGIpB
1xmsrgmiIs1NF83h7Drn5SAlYgpHarGXwLQ6VkZZf1XU6ZeKJs2nZHPIIa1CObiJsXKTAWfTOlQk
IuDg/lnbvTgSZX+eyUX+taiVmEfKtathNCevcSMLfU9LVRV7NPaob1MWCxAMfvnJSjpj8N5+dz8/
GE35yz/s8eQk1mpcMsEDuWLh8yEPNb4JeXxaDke5ssvnwyJ4/mVxneOvN2mCQHZOHFx9wg2g15wq
ULED7JYnj6lua9WJcji83EYC0cs+qPQRSdHkdx/pfR28sBPJdQqL9zroJYa+WjjLaAPQKtcAaoft
XRUn/iNCGS3a1hrdPkTD4iMgPPRHxj29leYJRE3f2ZixLzF+zVz/yoDs8cW2cRTioIt3bEvm5SGc
q3aHYii+g0DR3GrCrXKwfjRinCOzKstzKOG1N3K2Ck+mbqRQlxjGdJWrGoR4i9nrvdV2w0H6kXmq
o6FKdpGKLTrv3XpxAZyuNFF9K4UWlUAaZ31DV6XxNYvh8Q1GE38yJrc5LxuV3gyawbaqFXV4L7so
2ysJFd3nN6HNDTmWaU2fk5E+WDC5U3tHs0ERbtx+AhKDr7ThY8AH02yDwAbzAfB+QQkDacC8W58z
p9mUc29pG5omBtJ15nxiD5lzjoE03iapVKjJtIWgYLXzFfxh/Eqsrt5qfUN/1lRXC2EVZuOl7Lti
T+sWyMc2gQS5kQjs4x3IQyCagCcvpyCTMV6duf4n5n7jQ2ySEUEKZW0Tq9Ehk8a0s2lhKL+ZArDO
lrp9mG2gdw4Yg5R0MQcCO5WQ8+5DWyrIq5phLTOVB4G6CuMBsgIiqDnbZgGZyL1vZ0j5nYVQ+kHK
dLA2hVvpD0NhKoAGA8jkQjPczCthRj6mcY4+OWny4HvaGvk5ErCgu9cMSGEuwFzHKah0FZQYoSrS
V0jvIQDY4Vs2q9C4aQJ+0JO1sK/VZLj+GX9tQ3JyTkwSBiMOgXvqV5TH4qFNjctKdqLfobYvT/wg
NetdRfsccqIClaXAZdo+h7gS92iZw768rgg61kFlVqR/7bsMY6XcrdSHRIbaWS3aOdp1TgB0b4xv
jXAqvKnomo9iEirb0JCt6Ggr4lLugnY20+3YF+6X2WiTm6nsZoQYaWhsUa8ll4OGue4GwbW5NRf7
j3d1gzCUaFbag0fSE4VZlUcBaq58yIpx20YYh5zQczBYaOJiu7IKzC6VsRAYE3MqT81yDrN9Hrnp
VVCAZtwkxdgM26ECHN42DIYDIEKwTVU4EVBOG0TitmDfnS7jMkpkdltwjSHXMgZ+Mr6XHd6QBzqy
C1jFKQ1foCqrKbxlg+zivRDDbOFqhzniLf7fGV/2gOgzoIHFTPviGrSlll0FbaPR0sh0iBY/wKDp
vBkEuLVxE5VgO5rXzUM1OJWzVY2rBZ9yPcnliaIpnG6KONDoCQDOfa2hq1s0hg2IqI0ZTHpIybPM
/C1UXGomvWrm3nMLVThoJVvsZDp0cv5e4bSodrYDbATEl4kWLkoqGJXwIcXe5FvtvEHP42KfT055
4/R8Sfv/w96ZbdeJZFv7Vc6oezxogu6/hN2pb21LvmHIKRsIIOgJ4OnPh7Lqr5SyTnrkfd26kTZs
iIi11pzfzOZyvU1DYqJ2CQBj5kzzQqnltKn3WiVdD7EZH2+GbyxxrANh5MhbglbjEGsIGFB7BzMF
lEfTsIN91hfrF/Kc3ToynBCvvJ/LFDdoOWc3eSMVSYEAdVFwmvaNOyc635HhDF2stnrhRR3yIsSJ
aw4US+vizLdT3zgPcit9TTt2vx0SuzXYrQtOR84zaYlxS0kd7jCKr9+1LADeNiqYngFmF/5RSIsh
i1H36YuHJ0XsNtol49YMnUPUylzyea0i++p1Rovus9Xa2DPiN/IDFrP5qNEuZrGZo1qOhrmG99mt
ZjtEqdMuF8uwTgriMFOqCGZEMe0bs8cV06ROZc97qO+z3OXwL/0zX1vau2Jvp0fLM1BZ5yY+meJg
Vjk41yWHZB6S8oGFIfRxcQox21+ztA3z4+Dk84qLBjRlRNDK8tNELJGdTQBW5sOUpd5lWORsWZPb
QFVxgtm6tdtmIQ66W/uMVTbzf45WEV5zdHLEKctH99nzhtU8d4ZuZehFWqw8iQbJZTzWinWklsL6
0eh8WveicpvnslIeF6VJHYrEkmIYm31r+LqGAyDZIF+L5jSwddwheLXZIGq8u3G3lo6GOe2HSTy0
SXCZMLd5NYraBx9gaS0i2Q49MPMWMMrRgqjQx+Xoe7/xkA0pOtHWJMydXDlYy84ydYSHy15ENQnQ
8phNnXOX1VK6h6w1iIJrdT2/1rVkDQq8pc92I6ZrqLlCwZpU6az9uKl8UUYMiEK4ynavGTcKyXm0
52n45vATbfQFSaljNGLOsM+63ng2O+F8A0pHF3iqKudJiqpwuaN9URwtBsyn3vU7J7JaKOnRWuFc
iszGDi8tV6akwTRd8qM1xFxEvqtrHxyucMmO9bKhh2lJYQMvIR9vAqv0cH/XBr0MOnekR4lFlAEm
GWcOYpWls7PrjaX4PORraRJp6hQFu7Jux4NLTtT3NWGxvvZsoMvJWuT4tItMfxP+WlwWQ2nakcg3
lfSg0uqHMbI24n8esvCu9vQqSU43VEpceg/7e6wGXcdOP2dBVJskSRKW1fIFhlWoyU2ZCt841ktS
YSZUslXHpSZe/jBys924KRYuUVtpY0Zy3uJAO6bbv7mQHpyL1q8BrzVqo/EoJ1gBipgLDkoy64M6
5hUji7ecjTEA4s06G5eTk4E68lNH4gSw6mtw8AUWbToMIUeIPA2pJkJ3OXVLbR5qMrGs2A91Nz7Z
CSv92dQUcI2WXrv2SzIu0tqvwu6L61qtDOxhO2fNskcFrhVO6tJpSUd112LEI1ln8juZgnn9OsyG
l9B+xJteHoX2phVsUrExxq+1P4xGcSB6fk2BrbSpkOoOxbS2CTRzN+rAPiHii0wFnBQdnZfCLt2O
3ATfqMe92aytZ4L8Nry+3A3rPOWveZnZxZOPnBuL6tADBif13m4FbxoYj0NTectyKFXeJTt3KPox
ytNqaG4SG2a3wwfwtiVerlHSi/IH6/WQ7v22a6AaZHCso7miDYUbta3tqMt19qMHFF9GtT23D2aF
lukg3NU9KiYN5SFjwJlHw8if7HiB7SvokDab6sQXCrGdLSFWDQehK3BMMjws5Ls/C362sQ+yxjg6
7TDpo1ENQ72D6z1wLADOHeyTatZ3pRyEdzHrwngC2sJ7IFKi8nblihdgr4k/s8JDK925Y56UgiJw
KrK0EY3JJa6MYJwO5SrTczNtLXU21s28fu66Ket37BlN8JXU2Q7XQ+3nLxNaQOjIxcDut4bTGh6K
seqcWI90R2O9LsHDXA6qjbmD8BGIXS6SQwrFOItJDwhGklmVJfeBPYX3abu013bjSffCyI3pAtWM
R37GKLNn9PTOsyTiLnsE21O0R5Gt8iabe1asrs2H827RGoBdCLVib4Sl5MjIsOvZJ/y1im36FSkW
CEji3O9AqIMpuuBWLX350yqqxccT0I9mNGHG5OjsYO/dCenP96XfqO+siPYjOcoL1kw72YCFjpR+
hOrCY+C6emAa1ABZC5WFOFaFPb4uRl+blDAB7c2kWZrTgpso2aODK3+GNft+RKMGEGJXDNPtLArY
Em5tJT+k7Q3ULo3H0b1d1uLHHLCd7WtQMVj0sGnGo2GzM9dDCcqnTqzuXKmMY+HUO35zKNkRDiRL
QdB0LLmlC4QOsPGCkkdHfV5MT/Xqfk3WpSFdM31xtQMXptouXHhDT9LGMv4cyHWOdKL5yUk53Vgg
wm66YHzFwJPvaDbJqzlVXEDed0FasPHU/W3Gu/7YAHz/CRvHHs8yb1Q4O8f24FUZFi1OCZaK2Qp7
bOBTf2CoYhxkkRIUQlBV9X0sp/arNMTDTCGU4anmdBQ1SDn9iIQyccQjQMKI2a87HD4tiSieDTBi
TD1zx3mcWmbKPQTFMrmvdACZvca9exkkxtkqg2ynl9l6FCYYiRWsbtyRKHYVZH57sJcw/BJmXXIR
ckbApk4UQDSa2nhscmU8V3CRH+AFGYfc7sRjZ+vpbgoqwIhJmH9T2MooQlcMLdEMh9/evrYOrmmw
Aiqy3GOeVNmG1fa/pkGvH6rQXePEXqdr4VZlrNqOQ5WBGcJzq8d1VidrbCoEK2TJ2pM3xbrjzY6y
dVnjycTaxtFn87dJ8TVvyxyuWSWf4D3Ne2MA6Cp0q2I3mYMr3BmwXSmoEpdsKC6rLpaH3mc/xEsp
zvWSD2cZHexoHsxLfO0XvhLHATJbhEZ1iFQiarZCWn2hh0m90BYe9z63v5qU2Ce/notjXc/284oy
nQ5gKb8o4kvQbKemf7Nm63To5uBiXhL1eSMm8dmxtheL112Ayzw3mMb8XKa+PdNT/hRWIrt2TKOK
G2ECC8lL2Oqla3zNTKe9XDpXPQauGO4XY1i8wySSkopVE2gpymXYmzyKzjo5B6fwnyfKzWiFXsyY
qf7ajbR111LJvY25Dxh6219QhOYLY1cTXHorAeYKgDBx1ockTVRdcFpTme4WXednCPa8i7Kv1p9B
YDinoi05UhfAA0PK6FWb37zGM+5JwU1OdjoYF5J8gVPe0I4AkJ7L2JrT23pw+1tRWvkjSaN9G09j
cZXNs3FGX2I+LX7DWjYtP0aUGgeiciwiGLzxiX4UHvaxGOCi9sVvSZGu5zVjx8vSrV8UZy8qC3Jc
ZCPErgcAdqErBaEtrepHZL/2uTK6ft8mG8dp8TzucWASrNa000FypIS5LYhUj1y6TgdJUR/1vDJn
SLHu1rALL8SE7DUWnuqidVU8wKrQ9j7zJm/XMJg9N5UyAONY51OpQcl7dXExFu4XkTjG7RpYcwR0
q7lwzczkeVznmkCfxr/2PfueBcP/UUnB3uClzq1fJD8H0X8duYYXyo+6iyu3rL/NZZhtLCsJgquQ
/QNBMcN5uebdyTH1balGh/eGRTVa2kSiNvacW+QYHLvEoJ9JtcRYtFIBz2OS42lyqETYlxwri6sG
JXREoQ+LvBBV8mSRrZFRRNEnixeSl4jNsQcv3KxE64l0ILbsfC4GTuh5N3dHYFrA2zi/Ye5StUem
UWDdT2ltzns+vttBP6SrsCMMplgiQdCqwbrV9vezdjm1Bl1pX3g1jdsIZobz1LhVvUZG6tnfUWRX
h0wQLnMoRI15ax09eT2nIYnytIfIdgnaVKe7lm9Lxg1LhIqdsh0qXvgm+M1iiQUJnXruEaeaDUFu
ImiCGO6C81bSF1jy8F17TpQLRUtWZ3R7stCowijnGSL5ydCmOIgqo1HsdtIqoqrsZBPnjTNaZ4UK
9EiiDDePmO4ZLKXOJphORDJM9c5rSv/WIFY1iMGO+S4oPGd5NqS9kAuEL8uOSiN1vtZGShAvswkv
pwi0hyEKTFdf1aL1yUawqvC1q43+uzcMw22Ja7/HWCjSdDexav8GkC8oduxtlXMYurDlwURrl8aB
9O2eGMpafFaNwdKGpjIvMBeCXotyzpbN1UgbZYmLQRfNgYQjOsf9UrZyL3uvf1BTTfpciB7Dj9h9
Bx4F5nYvJcFcgklk50OWgkkMCjcfXBpiWhX0oaw0cO8AbidXQ2/hNFEMnaAE5lJfh25jGazpKcyj
AjjlZ39Y6BurtU++CreY2W+7JU93gqPYz7ErcL/V1dS8kF7SVmczrh103jqx/Sv4pZQ4wFKCNVYk
YKAmFgUbja0WjpQjR39SKJK2fW6mgGuoFrqm4UTnKGKl5e7ZaSPwwWG2XGJ7bpp2B8giuCKIJ7hf
W2KjDpVMCo/uTreQujRTi+98WAXmWUvCz4rgoNPk6hRMKsCpSHmAbc8SmStk/TvEHrN/DFXg4RGE
hl4dyfowTkviPjtuZWd7t0xlsde0YQf0yIBw4mXppvU0Vukw7EvW7S9e6yQ/UsnOEy9eq+6DPO+z
S5tDHbahbVJDz6cMXsHfe9M+9Qkdi9c0S+5hOgR+bICOXmn6odbZG7mTrLGg3PpcTgmdbB5ASdkX
pF62R+lVN5FBo7iNdFpMcyQG0fF22gsBY0ESTldr3VGQhVNPA6kJKr+NclMhpbRpIJF51pgB1WPl
j/ZjHRhj+lPKohj2Y1nZgMxpul2pJW3GBxNqVHM0al4pyhAyszCHCm7GIchN3dAhqeGJ45tnAzGd
ieS0fCUgK54VzL3YSbRx4VOtvEoGOJowpgWvlNWR3bUj19u/JsBDvlgzoSVxCx/sxp4XFsARpAZW
p1WRKZUId7geienOd5lTGjyRWWU9TgQH+cdhXCaxQ9IHTbVsUOjGIgX2GE0dJdl5qyy++F2b6WYg
9C8RI7vP0Mzi88AEqLjr2l61VxJhjyfizC7LleNbyRQ4cHTys11Kih9IDnUeJVVjelFK7nm5NbTH
5TNAdaPcK9Y6+rWeX1DnMLm+rcfS5GDclrMTtaENpGNIR6H3oafL5KpdXDBmtEVd5DYgOfujaooe
8TpSehtlVtPrEUKRXgfSY4AZ1bf+wDoaicldg7haq6K5hdbeWVfmosC5hNNQU5VU3WjSG3dgNZIn
vlKK6pb7lDhp5Z/NE+haRBWcFL4utAen3ag5HR7cGhWaihJMQ+aXGfqP6x7mmYHARbj4cj6nkTkN
t32PGHfPkm9PD24fUFftR+I1+CariuSJY50nXfsoCaepeHIMre+SxTHTnx1RZMZ5hiisOQ9mF20f
C0vbPWhyjVGmNcA3voNXb7wsBkPpjFVs5cJwjy6TIXXWc8qFPUR4BnktvHl5SxLfjO84CptssurY
rJgiWdHcjLom4X6tm8WKKwbWP4H/zN8Ll0otphybadOZS++VgnzYci7PaM8M4ecS/yAS0qIyVtik
KiTflOCdlJDTNCp7q/c+h3PhzDcrkdbhfV7aNH+sHJ99coITCRR4s1VTByyhW7j7mUK6eqJ/Xuq9
kYmeVKnWkjDfImmsbnHtVaiqmiPjSmc9Wq5FcGJt0y2KU6M1KCFdPYU5teUye5zzFNOmiOZ1P/f4
+1zZHpus9pe96RPxcq6TxDCayFmcBrgUR8C0+lK1sx6PfjtPnLYNtnLjXtt5ZhQ41Wtj/ozwWGbt
zpTVUBlxt4S1PvaJW4e3lRyW5SKpwzy98Cjy8ygdJ1HsHCYF+a5tpk6W7G2hLk5G2Q3NPdOphAw0
VbjTdenZNYP4cGyb4LxIENSu0dirQN00Q+23L8pi2PWwlGZbkaaoZ6Npfh8L/9el+A+osH+Ye/7J
WnvWdy8/yvc+Rf7DP2217icvQMCM9QcqMfIWlFT/ttWyBkLWxJ/t+sxl/+1TdD7hmxUISJCp4qvz
+Kt/+RTDTwL/axDAXGC+/XeBxOGHUTeqPwh2uCU2zSGM9Y9CeJFVfe77Q0eXdJZyt7rl+kR+RXcX
zPb6lNRjQsmTTP2PxXeaL2Q3LeUh1bb27/ws69rYqT0r2y8bFm230vc8tJnRF7GXVO61tRXxZhFW
j7C3zSZKe3dt9jBu1RezIAuD8aHaDZODsMHFsVhGkzP0KBdqo60P9IVa1lofmhJCqno2L1Pp6HWX
UlfCNi9ywzrkQVBeCKvuwQ9J+2pV3ahOLjNDY6dFBTN9woRBI8So2x+id/ohcqu5UReDEDjxEVaI
8GjQ0LI5tlSifrAJP0/PgN825R617HDFvpfUZwnCWYt57zB2B8cZh4XkvXBcI/KEgiEeFJPErSJl
ka8LzxqJVqwheMyjDJCVa9l+J96jnDnjK6Ln3Lq0aNWmTDx3E4L988KbBsrApQesnhMIZ8IVoFsc
J1XADmlVbuHArSinu7ZrkywGo6eP0ivxBq4qCUeiAsc+36AdpUBIrawrshnVl75RfnVslnD5RiXl
w7pjzB1P+cq6YAeVe0nIi1aH0NROfZU44wtj0UGfIPFl7OmV2zF7EoGf7TyZh03cmwqBiewcePba
B7d8N9DTfA0Nf72vHLp3EROg5JSSfuJG0smDyxptNbPbmpNUPM5DU7NMJsEFK77yoqHaEh+ahCw3
DgSyp0DJvcWO6tplqkOOXrXubM1zF9t+x3VZHGg5wBPjR79MQeiI1y4Pf2Cuq0n/7lIbPI9M69dp
qt1gPyyF8Y3qEpFD6dfL0e8GhMlk7hZXVchqGjvKMn4Lh6zvGGqNZncKaQ4QAra6wVMzieZcywm+
VLbo1IHcLJW6HdNGXveSgKlDNeZDEiMGUS15e5bxc1ngKMM5tJajaLNlpuk3kA4aLU44dSfhp+V0
qgK3zm7KunXcK4u0bn0BzJBzCC0QbDVPhdmOwQ5vcJucowVZexo1KjSPzeon3pHSeJyZcGa0wGxr
pf/LgHo+J2LLlPfSmesR4tyiDF6aIVvOR1OVBKDbbFQ9mFKhANMbxC7HnSbyg3eHHjv7cR7eI31S
1UkreyFicyRGS106BTCP1y06cqeG3D0RqKTo3bV1ujPpZdmUYq21ApW02seah+Ba5XN+2Q4MpKLM
1yQYwI0+rGiq4nAKq7+nGGW5wvrkISdBwmLhrPkgVa5qWDQGio2Ys0y/n3WWR324rBEv3z9DUf67
n/1j82n/36yu65rX4Uen/ufqpctf1Mv/nPXli3rt/7jBbT/h9/0NveYnjmeb5JGZOXYxpDm/72/o
tT7xR2Ah4E5tTghEOf/04dvmJ3dzj8Lqwyzr/REbYYlPFgIfPMgOAEyoPH+L3rWJw/6tCwLUuBnF
NyM+ClkkmeKDkpCnXjH9c+fbwuicnWlY3/wCIj31jo8YQa0x88Bfhai/Fz1tvxOVO9tqYG9MbMAX
7wVrTR/48KUtfbtODDYo8tZd1la/ksx+cFm+/RqOAch/OQlwIvhIArQaZEyVbU23nZWpy0xWpzWT
MyMXnAnSoEea9XZ6VTBpn1XwgNgr/f2899v8/9If9e3vd/GPFvU3O+W7mws/EmcgRdJm+PScD+9i
TdQObNaluw3qYWLSXIQH3VC3mPghY693i/OqorNLnGcODBI5m1EU7AI1mcFUTW7k0hS4GDOnuLIG
K71Ipyb97nhT9gvZ2wdxGHfKJrsGXoCP/NEFcPJBy26umZD4fdWtdFR28BSaHlelxlGryj2t9Mj7
KFyhlIYOhY0xZ6SgNM9WRmBuJdbXIU+z35Q9ONfS7NrzKinnqyyR4am0/fEwIA08spnLAzq45iTM
8VZ7i6blh8wtcMnizHprojNkqm+enB/+8GL+p69gu8Xvv4IAOoADa9fmMsOPpzdVLcYyOaK8daGD
bxX2TE3v5pemJpE77Eowh4IoZpFUep+pxUT5U86/EPm9195ttzdABoqUHR4DWMiP6V91j4AncGVx
qwE9XZSl+1WmNsoRKOEwiW/CNbVixyNX5e9euwtdfiPMO3x5mLk+fK2DGfaTp6r0Vvs0AWkJfy0Z
98WZdI1dIvvwxI704CcusTeoq1AsT79CbXwAwHHpGBeQrL9ZjrHPiG0p+IN/QVkQ0qWnwhtf1v3R
T4nBaFGw04HO9T5I/PJoLQ8iBSxjL5om7cpYjEwYiywPxMZtfVE4LZ0bWldEhAZoOKqjrQy1Q0D2
NJR2DIG489fwb7lj3j41JQk8QDZS4nPNbdH8w6cuBsHwDCHiDUcoaMgUvJyYOCb/4vvZ7v+7Z5Of
jnl4W8LRcVNevP819lzXKUaO9QbA1dmcjsZxtnhIgwrYDi3JgzV08wsDw+/5iPNohY5WjfTc/vpT
fMA3crFYxnBTgSdiR+FR/aC5BsyY0X9dbSBYiXntNtMlGUfl8zSEwS3B0aKLWqewLgEboFGS5kRU
MUqO3UhHkAenLepn171iboOAYkBpPe4Dt7PPlNvROvalmE7Z0G57iei+rWPn/Pjrj//nNRbgAVpv
DOYENZlwad7fRHSmntsVoXmTcWTvjDx97h2eLYlseYk7i+DdaBpD6NltX1/5uaANPM9TcuZPrsn0
P0NdIZbM+uZqr79C083MbXKWlBAWc/3VC/leX7zdagCeGPRcMJ6cz8SHjc+mS1P1ahpuHFm1ZFO5
w1G3iQ+0tbAOcPKMLpqUf6GWZv5c1Q03sEIgFOVTwFLbyk36KrZA9oZGyI3hO+0hU3jro7db+t9j
3T+2rKP/+1h3eOnqH//pLLf9t9/Pcob3yWaDRLDNo4Zqe0ub/f0sZ/ifPE5jKLhxJtMm4FT2r7Oc
Z3/C1IDPlEWehoW5wTn+2avwLP5KbCYBYi03GMTfiwHZDmv/XlAgHgAeJmiELQb7wUavfv8uyFpl
FpHSIga72d/1MrTOREeoTzDk+2lakrMQKvzeHleiuJnTHO1A5teSMS6pvIU6WGShBrQ4H1KzECfw
4deB9odLk4n23Wz5t3+4uf9ha37zo378tNyXLTuKOo7C5f2n1UGTyNpQTjwnVv8lUSWo+qbugseG
lomGENt4qF7DM8COTFq1GNt72qEVxaMvrbOBOUW/3wYPB5k5wclxGaWWGSjHKAxRqERuvo4oJBfj
RzHL4Zq23nAtW17/ZhFFFtGCX+8QLhi7ERHGQxMkaReL0HBWwBQVMyzEuq99GnicUubwB8E/833W
utSRtmcUtxZ2kzhHjmLHqkvKb2Gx9d3/+g5Z7w8O2/e5USw8Cgecf3jlPm7gmrOqW7V2zDZB4zLs
L7Oini4REJEFlWkzg0GaMxyrA+2c5SkglqjvMn3fND4JK+yxqAf5B/sSzZm1V4R93OU4MasIGny1
WwRsyL/+xBtT7MMTuJme+LAbWQx9/4dPbAqrR7rtWjGUJONhQLKyuazs34YSbwUKLDc7N+0m+ZzT
OGf06CTpqWSUIxisOTGdASRwsuyI6x1TwJJpS3aIdszli9k6wxemGk0ej8k2VxuSHmVy08938zRy
qEHQSX99mZDSuEgvXf7bLL9hjPEgEgOl2w+kWASRO2iri3hgstdx9Qqa7pNApU5XKIhH/EXlrp/n
5o4E1GGfGM3Yxj4CxHmn/ezRVzp5GhHyxJOXVfdD7jcvI37TSLqrtHdr2IwnNafZFqkXGM+ZPXan
xQpoFYBwRUNbZnz4ugJ/NK1eeEXH07jVod/c1NVS5lE4WPndX38d20L1p68DJ7gHL4TwUC7w/Stm
tMT6JRR1sXba/Nj5Sa7Qn3NLnDJAbTGnxK7jCEGfYCgv2Ctr0xeOo7iX2ilJZjG8CA5nDCl+usVV
4ZPBg0PnsZ3IRcXL4LQ3aWCHfew5A6TWQKfyKlwaW0ftmnTZXlvNcjUm9anJVIfDgNmMFZngHeK5
JzNIW9PlwlicWS6sW/6TMeQxivNyn2UFFbcyxi9Iy9fhQFmEMLNPsyvVlSsyHq+QDwNRTUE0A0iN
HZMhatQjASi4qGXpmccby6XPNN5qBDtmkJDG7GSOiV6b5mvR29UFOo3+yh8hTR+2ALnr1ZhNmq06
O6817Fe6kUNZMLMQ7WVW8Q/i0cudW/hYN0YfzOQJqTE7tcWdPbYmk541O5jNkh5Uk/hfvaVy+4NX
u9lDF8xduYODfGHW6TY4cpsbOfvy2WPqdkkCQnlv46Gaf3Gu+w9rBxsB0hhMaFhsP3o5S3stMA4O
djyWPFz50pmXBbCJ69ajabZqB9S/W/bf6zUzf0HfeSus3y/sLh4tGF8gsKDefTw+03kLKKegPvd2
U+9doq6fJc2Mi861L3rO8mdiGNuj604VLx6pQqHR7Ox8zK6QI4l92PCoaNqpv+CYfDjovq2m9MVA
oTMWALn58bhtzaKe8YhYcahzZ58RE36UTd9FSY56epV6PQA/JpOpQSFH4UJGk5GWn9GoDHGdoVfx
nMk8jl3iIDJ0zHMj9704I/PuUpslKOdSOb9xPGDg3bu/TFPfToYfbqnHJ2cUAkcQMOOHF5lAgaor
MpDdqDHkJRX6gmXWshfS7wrrgcDAAc+G7MIns6TDGcuiuyma5meGuAD1sIvJJfL1iAK4NEP6yiV9
hxtcRK08eDCc97K28+vFbKneYXQj0dPsMJCsgUMj0hz3S772147yWhJnloakgKD8WrooRiwgynuN
VHJrb5vNRU0X+tU2J0JlsnnVF31n3MhE36y4DHSM2yV/RNiT8sUXYXdT8V4/a8tCjc20fr4aV/IP
dMVMl5TC5N4ty/kaRRVPLiJCwWIVoTaxLnCHwJc2NMbDUAghEQs1+aEP5HrqClYq4fTLE6qB7KFM
pPVU5ZbNbMHOpik2vNW5FwXDA+xj81m5Lt6lOeSfW68aXvylhFLA+JXqeNs3pgUN8S9ey/+0p/u8
YpiN8bly+vnQExqlUPjXLCp+nSeP9miJU6kwmnWKqJp+oBiAQS3jmW30AmEzXmUEXBHKs/aYj7i/
ysp8WQb4EFmbUfxWIt91JVOTplmGX/Qt3vpTH54636cvSTeZKhhU2vvto0+njfRjsn1MVfG1bZ0A
InuFFFpYB8p678DT5BxNj3DZMfNShL/tMxk7+jwMtDzaax7yvAkHoj+TJoXf8mwYp/ZitQK0aSkF
bpCJz+hqXSBT+H361erum0wa+5CJ9XMx1fJ6qLzsiOijOnVMn3/1ZWwV9rsLJFSZjdEGmsuZmQ7Y
+wtEfZ8EVau5QKuwb+vGCnCgrRqn1xBedlWB97huZ7asncPsLZxzfAoTH350TUbP3qvJtvard/1D
ggnrFB8KBiMb6VaO/4n8g/QlUQDorNhSQt4KX017Y+nG2PKnswLPxCnvVBgNwZNnslNa4nwedXj4
65PD+6Hn22eAI7OBh+hbO7SG39+YPJcDQJXQjJtmCxwV3mkKJ+xPyKt/sSw7fzqjCB4stNmU8JRU
FC7vf9XcL9IozRK9bzqXt1Plh1+4MM7fvs8zRJzKt3zlxM0U0W1uIRf332rgdV8sz0u7XTLb5Gq6
rnFhOyKHMByW1neSJ07hOuDUbEtBaic61AHVCXIZWTsensSJId0RK1d/ZZOMGHUOQskIoQHqjaKG
uFv6Q8lELW/P/TScg71w5K+mNO9bAW83GMjCNquhuw8b5cOTRxGH+kG1JmY9kkMROiMhtD11qbNg
/TxiTNvr1Nf3XV0GqKbRZ0W9Fjf1JPxq16PLr2JXdlcV7UaXEG21PKByzBmyLpbxPdV5/2AZzYU5
dvVj1SHOQG3E4C9ayLd+acUafOHc4B4mI60HEgYKDtvuhMTRQki5lxrEVtjmI/K4Joxllusbp1qb
VyTQxqsZVvlzWnvBExie4AKzhv9dDyDfoyZ03cuitT3cb/XoXUAPIQCpz4hqWAeSzCrlQ5ixg+fK
nsqnZrYUCdr1Z6q0yUI00tdHYUl+k5kAw4cH/Psj/d+2xj+gIvzh7f6z+oKv9I+jqbd//ns/QwSE
QdOS2vjkQLAYQ/2rn+EQa0rhAOXJoTfB2vj/2xmO/wm2wYbz+edfUgP+W3oBY4EGCXRlqkDf/1tE
c2qUd8sze06wDafonDNFgbMTfth/MBu5RE6aigm4Qb5M15E2miq3duJVoZpP8vKU1GgPAB20NCcb
rEfZyUU5nn3GFIXG0JwzN7vzrbYqHpm0oYKsqUOx3XFXqKoRprqR2fdwmCu65fLgIyFMj6bu5/TA
G5B557DIKv/cW3sn86Ki75z229hWYrlP6oYps0twaHkuVWGIL2Ip+x4VGMRQLJMs4MExw/v7bM4E
9iL7xzSFatZAmJe8qevGN6Vd96a6S7tNgYdcDzXeuAnzgq7n2I67QjG4ftPupc2m48veNH3JvK5e
xKtIz6F70/2FmwSQLdlp96w3Y32czGVAJjhNRdNeuaMvijvUzWgJieJANbG07YDIEHswpocdjGWt
z903LWL1pkuUNlouMvE2vSIHR7SL4bJYj/mbonF6Uzf+L3tnshw3kmXRX2nrPdIwD2bdtQggRpJB
hkhKlDYwkRIBh2Oega/vAyirUmRVpTp3vWizsqyUUiJiANyfv3fvuYRDd2flh+axk+gfjVULWS+y
yCadHlNpFbhaF8GkW45YVxaJPccmabDMrupKdxFamovkMm3MxCVrZ1FiaqsqM1wVmtWq1mSsSnxz
bQkt3jUVK9c2ghyJvBOdAFrPKDYJWkZZXD2alZYi31jUoP0qDJWrSLRcBaPpKh5tVyGpsYpKpy4N
x221ik2R8CA87SsHEaqz6FGRNphyZ60y1XGVrEac31Bpe/QhyFaJjHibNrVaceRsyuRoLcrXOhqV
2S9XQWxkLOLY8odQVmnCDwhIkM9Wq5TWXVS1oWQIsTVWsW1TcIi+rtCbfohXOa6zKHNHd5o+ZhPG
tm3VKe18SDwPGS9tMA3ML9FqJJ2uUl/UEZ8jVVUOxioEDldRMOoTBMII0hF26t0iHJ76ERBqLl30
vkTUDDtcumCDc2eMtKO7yo+NsJzHoNPmlFtslSgPi1p5GmznxlglzN4qZzYQTsRIoBNSavKhwbCq
Z3F6S9zMYthdNNEdirou0FapNByehdJCO6vdj6ucOjIXaXWzyqynVXINpKXOjuWixOZUiSjbWPTZ
ruiwglirbDtbFNz2KubGX1k+zrGFxDtc5d5p3w7n5RBEi489jRDNRRuOxBuZOEMl2gxKvMjHS5I+
QjwLC5YnWyXmEh39V0+LoFqGqwi9WAXpctGmqygJk+2wStbTH/L1VcqerLL2oRuanqJhkbtnP6Tv
iwreWwXxhhsijm9WoXy3iubx1iKg7xYtfahjZw7i2qKZVY1me5eLrn2WiwIfKwBHK1XthxukP0j0
80Ei1y9X6b6Fu/uTXAX9kVzE/Y1TTp9tUSH5j9AIuf4U2/ZdupoCBjt06KHOHtwBdTUOyDTBRACt
AENBvpoL7NVoYK2mAxSxGBCS1YzgmSXGhHHxKAgKTI5oq3UB7RrVlOFFYx5YeoywazLtOjvgLh+x
KbOWv5BkhCOiWt0RIuxTgBSra4KJRsYHv7opiJiQ53T1WKSGzshPKCA3Ihqyz5W1+DGqxZrhrC4N
d+70q2n1bsyLjcMMHRwd/erusBLi/AIDnl3hl2QA6YRcYgZJdRxoInXbD83qFYmYCdV7dPR4SCyw
JFhAF2tJFyZYlyfKzd6HG4v7xCJTKQ7SxZRirf6UvFy8KvrqWzFXD0vamtxzBlbOo+7OtC3F3G/1
JL7N2amEnm1sLUR1Y4j4ETe6cXTSEt+YnpxhB/bXfF3RdmrVi7Si4TZ2kiCSJd7NNJIfRtu8SpOq
upNuTiR0I26nDESfq3Cuju9DYCfsCPpVO5V34VDNeP4U07fd/s6YlgSk6mRLIFDo60s181n/i0OG
Zhmzg60FQ1lVF1S0J7NWj3GEeMlrMipGo/nIHsc8IA0/OLmbPMpp+FiioduqvAibHrNEVPYtUse9
lukfYa4fQxHDIAPzP0ShfauFpAN51vMwDw/Iv20fFB7fSKiXh96eS2yf8mZeAIOyUfZgXp4LWz42
BLv5SteeKr0xv5fauJtYTG5a+JWnERniHHTwOZ7MSIwbO+4nv+2b6GgP8UPFT9AAekWU9W4c+WEC
SobJMff7Juy66hDXxhmjlEZZD8FCNYGslKxySBh7NHW3JGa7O0NkNtnRk4y2aNWjINRH9+IRmH1g
NGKzr8QK9Ar1q4OXHGhUgaavKapdJNKrcChOLaZ43+jFxmym21Rkl7SV10o/tXSra0t+62rrRipZ
cjVHJDE6OTuKXY0y4AdBmRnPSSe6h6zHuURgr3Iwp+RxqEV+w9feb1zk/dchHUqCtcZh74JeQaCP
TFmq5iXGpbDvLXuy9h4CUWbhzkEx5WOVpSl2DXZeDNUY/JLuSjdDPJKZd6hMeRMS+n3f4NvErJlp
F+brLkJu4zLWFRG97pB/sXS8OhyG3btQwTky2+qE1J2tGhHouXWRSvjSw8sTWJhr7/uhzF9pABXX
plsQNd/H027qVPumVcbilgTOb3oSGceKUX0xLeePSZH47C298fyYQIqm0Bj5E+yKN8PMDuoUFfd2
ORASP6JyZUiab3BQibskGvuIhyrtz0UVO0EZZ5LdtS0j+AvDnSw91N9x/FCP8Se1bJWLRqnqM22q
t0KUn8Ku7zfpEL2kafsFEyMljQ3l7F6J1OLBJh16F1bS+OZo4WOiZvMjzTO5AbVP/TJjmJrInRtM
0aMxBYyC05sRRSoPUWl8AcOrb8bO/IYf3rcdiBoUslvhMfVwgKd0QZ/agTXhp9aS8LrUYWiP7cTr
d6hZRcE5abDOuL/xQhvjTQOyYgNFx0v2DsbqY2t6aIFsZDfsXQUyrOOkQOdJGzp4AJx2aF7Su86O
9G8W7eNwmJ8mPX4VnULQojJMDzp+vS9RW0EAOZI5j41QWMSe8ObzUt9XhdnkR5K/AKduWVB1kgma
OCepS51K9Y7BYi9vdIxGLtauVo7WawVehhanThi0EQxhxfE468ym+VC3jK9OelYPveGbce+lryG2
BNhOMqyHFu9Qoc9lMBYqEtFzVbsx8Mp0cHpoGFLiyn7pXYT6YluAnR8zWDKRkcszNt7OwBtYkXt2
wizRgTpP9Uyz4L+5uOUvTHDa6h5AiDJ+trKMozImeuoo40RvELjoPs5iUEIPdaZoOqgXO1NHeR3B
r0OpSjh36jZ3vfR0mXwNqzqqOFSHffhK5Jgjsg1gGV5SA5bnC9qUcVOhg52xb9kanqvetMd9Z5T2
h8QjsS1Ta5nu7BJkC5LUnm78uVYSxXhMwGg+0SEv1W2ux5r6qRSxqfweGfb/p1pOtRwH//20/lTU
395lHy1/4XdPgYc9YJnCc6Ql3QE8/z/OteZviMBs5qk02BjFL4y3v2cfEZgECAZEJEJNqP7LcPOP
gy2/QfeesT9/gOnmX8k++hH0/kffkXaXihxguT6HGFpA71H0/Sg8dPxd63vYgw6WnnXXyVywGppV
7TkHTolp6w+RmhxNxmPzTqHrgxGbSVdTm+1VRHz3sdGMj+gbsW4Ld7zoVfu5K0RgACo+572YHpXM
MR504t1zn3yuYV8aybiDfjNfj8QVoQou2zuGuNVNY2V2czIGzYu26ciqvNUVO6t3XonP8+QI2S6w
dSMDYUJbW6S+zfp+w2LftZ3v2rkI4XVpofyeWosvGqu0SVwHPTVcQl4Uuwo+PkxI22kM9abctElG
AFFQmNE4YqyEXQbVKccjNJjO1VD1dnVVOrG7ncuJ4PgMFfXGCC1ceGqdZUAWooiFsx6Go1vkOvZQ
IEAbrZ1z0nGoQ9ldDNFtcym0duG9DLN9xisQ677KXqfv844i60Oo1CXz6ER1i0sUTuLYtKMZnYZZ
aGoFIolCHw6uI6JjbZTeg9F0oTrgv7IbE8Mv7qQrSxKMpmhK9pnIydG5TquS9a0aIVBGwKluR0A7
fjK1w6OrZlpyY3rJ2J1Tr+TnYmV1Ngbqdeur0UU17wG8Yfqg2pjkaDWsS9+sJVEW7Vh4UFIuruGs
3DXolvqYxCw38YJaH8NHrY5i61gmbsjIgFBbWzl5EiRjSefDS2GyOJbzwrBUhfFTJJZzpQJMYMvh
JmJIVNvpCNmsy92N5pKY6o9clJOtSybKzmqSblfmba36aWrP2de56xl911rIlmpBHTW+o6Gfqc7K
LPLnYWJ0PwgLx9YgM5hjpbBSfqIyv7R6wsx7HGfN8sEZqJ+xYYtom2FCVO/1Op3IznTM8GPr9tHX
1ISwwCkVOgMKDulxpEhied9FA4N2y52wOoC8x0SHyLgr/FhNXN5bWXRXrj2yXStd59xaZplmAY1X
47aJHESFWPXw52lwB6oA4J04hoNrvjqmkdkbfTFdAGqF8QRkntm0WZSSukQxnWu8azrco8pBzLp6
OGI5YOeYAZICojH5sKbR9G6kyuxpk2JvO8raEJAs5gTdHPiP6aG26hjbyiC7Z1eULeV+bTrfYqdB
nJI6o/pEQtH0aJSFHvol6Xo5SJaEYPJQNbTQN6sik9d6DnLipptiw9sTjIYzB0hlnl9FtcSxUy3m
nW718fSrp6etoKJzJopavD6ITG7MPgLyvViBNAyCSM3KxSFU6GY/43WYepxDrtoOQVgDXOUDscti
NwMK0bfm6jpqVgdSbmNVDxqX9pnUs49KvXiVZqfnbpsXC5O6mJlsaC5nW80ZslP9i53IcwhKieAg
sbVXPxQSps65kIk7pkB+sEw5ddR877zcM4hfVcYnweDlA/GqYmPVo6EdPFLcYBQW/Qgeix/k7CrH
GW8xyOcHRHwxPPFJo42jd6DC6r0VorfczeHYyJ2hX7Nrc+TrFs97a7s7CDMMH3vHjLbr7vP/G/F/
0gH+s434qhu+ivZNg3n5C/9oMJsGkrTfrQ9LG/mHXg5TBIJ4HHqMtD3S5Jex0N/3YfU3Zk7MwFS2
n98377/vw+5vawgHik961WTOuX9lH0aP8LbBzACGcDX61Ev8A5MngtDfCH0nyUQiq2G3abR8ycSk
b0gLUOWIUPsqp50CzVKhlIBiLHDHft3ZjPuUkkH5pgtrBqPckyLz80iS2uu2RUg2iYjDk06wmfDz
Pqwy3/bGOtxkIi4BuHcxAnQaLlF400lb0pXDOpsfuNL4UkfJBG0QvQ5EVVizBirnfjwtPDJOZr2r
XcgZjDDowxBFlgLWy6dH0wMV7DqX0wo0tZIxsAbDVC2khOfWlzDanCo/0jkYFaQwtXqjhEjaDnmT
xte1yEwc1aZOI8ocTXGX6c6cHweI/THn6qYmHzovXIIE87DdynQSt+rcnudWumcqeuVG9yLb4g3W
ZnKBgs5caFQsjtSwn/oD+lTG7hY/Nh698COZxipIHFpRH/MWjzyd1qWNznNq4xGvFOM+tMOo+4Z2
T7G2acQQjuY7Gcgn2KFDtEvt2m62FPdhUE2FAI/jhCanwHiqy3OkTEy3rN7VOTWrpGSfuz7Ggo7S
oGAd0rwDmC1txnmF8uuSx15HPywy2kPJ0DC8a+vK6LaDAd7EiBw3PyRGUV6NFaLlZxvKIxJhlDSv
OZ1E1mwvuaNlZdPZ4FOGcijs+1DT0uumThg21uM88bt9PdD6dY0cqthYvsSyxYKV6475ZEX6cEix
oS8rbXm2jOkrjBfQ8Rkf48ZoLbhw5ilM6/STIxl/+BRVRI5HdDnol6rWtksQWEG7pURkQiO22jTe
tqnHabGj2unZOao88j3y7HuMgnD/GHuO9S/Gtu901w6PDn12naqYISYOh/esZLOIPW6RuQvKSIjd
0nnc6yrA7g3ldzZAH7F78JtUeZvKMHu0eQ0U7jzP7YM1GOUVFE7ngkzRJAaijG/CXANQtHxytDR/
5b8w306zf3+tDrljjJNwt+jvNBdmO4WqTGUXROA2xSZJjFDehaJxXb7pRI6oTG1gZYLeAxBmvfnC
eEVFhFLq0tsaVdMHsoZ2DUTRnOsNnrrh1UbF8uqNFshNxcsPCu6Sex3VGi3urKYUcpKkuIr13A7y
OH+1E/fGGJziXPAg7kBVYfYcmk4GEW6R795kJZeynNsvGS36ivFFPnEIDTXD8ZtYCz9mlqJ8n6Kw
uFSmm54zG/TpJqyMsmN6xY/w0zrG5D+Cz993mcRYGXOA+JVt65105cfHyPbKv+C4Zjj4blKfaKOD
Ok7viFkS1geUjP1TV9mPMhb6YYrS9mipkUQOG0/biq4y5LPWgTTdNXeOMmhHuxftY0hrLZBpP125
ZH3vnKqVu0nR+19IV5aX8tMBa7k7cXCggGZlJzPNWO6InxwcXp/HQKGQ1cy13n2iy0oLPynnXdGp
OsAUIgBU9ia+eB3bwk+7392Pi/yJ62v9mBiOahj7nCWzw3v3MXleHbvZBPk2Gi37mC++FY2pBMDD
qXxwlV47G5lOQrNosh1ZyCBMiqInCx3fbDHPW5RR38MsUq7NSc9owrr6aQRy/AuR3js13PIqMSWp
fDhQlVB4qO+eCTfJx6yw4y5I3YTtpE6boIua8B6sGXvHPHGgQOU4xbRZO50MvbDbhr0xM72ST17U
DIde2OYTDhqi7CtdOdeh0mw1t88ONlS6w+ik3T7KdXqNMf62zV8vtv40fhyP3gt9oRrrWfu3G/FS
F03x2v7XUs398ftvf9n8bf011r5lgv7mFwBrBTjm7ns9ffjedGn7t//6YQJc/uT/9j/+x/f1pzxM
5ff//s+XouPoxE8D/vY2wHmRyf/7rsf19+ev+b/4G7+3PWzG+f8osQxrraMsWh1Lyob3Mz7B/G1Z
trEHL/4mj4PhP1odhkHMM2IAnh4qNzwN2l8qseiMvHkS6XMstdUiQqYOXCJK3z6JddvD9c6k5o+2
aOtt0svoW7p6zEHDyRtVWVIMk1Z+zhYjuuIQoxJ0qz3drZEkp4tpvUuENvgQUdJH0Q7hM407xwzg
JWt3YQhXGt6jQohnRvDAl2gZTwFDGgs0hoq8JicLa0NUZzOt7EYDSjAp88jZv+5dcHh48slEtzUY
zqoXDq9p5VmPeeolD0mfy4cw75kr5AC17gtnWBDBmN+vs6wbHrKpFWcFh2cbJL2Irrtaa1HE1WkY
B0zgw0BDT4yI0Jrqp5azHDhgqG55YFtddI6JeSp9xwbd0vW66ga1kufjHuM6wHsNatjWM8cp5+Cf
FgB7ra6kspgG+TkS5bd0qGWyVEFbvkM63RVTO+RpmUq/1qw81mA9AovHSdq4cWzAb0asnVMLtsIW
9SjkRxnKaecanUP3t2ujnR4XbaC4baVvMIOwHyJKs7SNaU297Tejqp6gK+RgLhjwfrFSNcKUzxLu
UXlqzDwglxvKxojd1PC1KE/agN8FqGJCqfAjDpzoZLV0uO8TF0JAY6m3hkqLlDc3Lcqkwksk2Cie
5gADgBrunWawPogmn764CIm9vabq5rgJAYxy2PXyYZulBYCtsbHH26Sji+Ej+UWBaoCyNQFlpN0n
M1zIGfowGJ/DcfAmHxkWTITCyapDx/TjJS16uVepRqvdRELIa4aH85uImb6dZqQXmi9zxf7Ox0Vr
WJ2VRZ5VSnpf5AAeqWsVeJhelz3XU1MqO1tFubA1R0bzmzKJaHHXwoTBk9gQiX0QXPVFIG5cXAvg
6ahC3PBBNebqlVg7GkqA/lrFl5ZsHiC6Z/cpUKc0AN2WaYiOy+pUL9iFkQmouY9WGsNfX03/7Rr5
ZsX80zX3zeL6f2M1ZYn7s9X0jhW9Lf7jg3gpfj6/rn/rx4qq2NZvuq4hkVp0Uvzf4tH/3fFlO78h
L8a1bzioETjB/tFK1jinajhhONPYKoaYxVT5+xFWc/D803Th0Lt0gVFX/ZX1VX+nYMU+jzcI35lB
Jc5Ky2r9ptDJRR8xYG+yLRRbZVvOsGDMJnPERnfQD3V5nAYVrsbTpDv3rtrdC0PmW1rB8Ql8GLpi
0xYHR9TVJm5dd9Mninttp/HzBDTsFMeV54Mcu9I61gQAwN5tpGvqieZfu/3pc/8XRdPiqP2jXiOQ
GNEYKtzFrUycu/E++GcoTU2Emsi2aRGSewEDEqijuINU0/hKhVGgS7ThRxHxY2f+F9d8eypYrkko
ChsgVaK2On3ffnQRRXWbT3lE1rLKFJHRle7kXzxOL78oRt9/R+8v9M5O3HnjLFxgxHTT0i81fV3f
zbyHP/8A/9U1eDdMFJa7C9X72zfTdmCbY5z4W6WEsFoPzRAobV3+4mt6r01ePjMqf9R4HPmob99n
DdHsVYu5zJQABDGyuzS9KjLvE5ThvdfVT33dPdaNtnVkq+2SWbtk7vgL1yCP27sbhRdgwYpicwdy
+r5stYte80iEVQJPFtdpMaAtaHU0WX2rAe0afpUe9g4isd4keFkWiSQyRF1fDJ8/HySEBdMXilBI
Hk41+UUlnuMsKjYYA2GOp84tTXx47ZZ5wRn4yuzi/s+/Vkt9Wz+tL4BcZDgSPOKYxN/DA4x8VMzZ
DAWz5fJUWtU5VWb6snbyGnXlfJE24ibwontEUwZe+PQZsfKrIVJmzm3CsL9swP0ixC+gPOyMeDbv
OtM9V8K6ZE527Sr2GZPcq9qYYGrQJhUTNsoJkcKm6Kpko0krPGVeE99hWkAXoWvfeoTGfr00qabQ
uMwG8KV8FveWVn2Rof3QuOalqK2Lq3JlyD6PMKkYGVnQ5UsHqRO7a7BcbWjDfLO8DNp8MHhy52Eo
CiSQo3Yxu+iZjsrCalM/Q7gG4L78J4i61r0aju3Wpr7D6+nWB7sZ6fhg42E2npc+RyYZKJM6X8y6
cAOBgGtT9tm1SPRL0gCxXt+Znpg3U0+MhVkta55QJN3+YTwxDJM3QjZPMFF4V04yzjc5WQDDyDRI
KVp961kYqIwhg8Jqf1acJv8EZj0MJmDdfqHxySkZTm1L9uQ75I23B8pP3muVPdupcx5792wliHKw
n8w3tCNAyFvugx3CVGcNn2/ckoBMoGFYGI1IkOuS9wE7z5lQVRRIJC9txiVhaHaMSymzZzkZH3Wh
Q4Z2mifg1ikjFV6CJnJwj3yvoZNfJyhqGJik8W3nhRTTjuZ3pYvHpMiAa5WmsjXRy2xMUrx8cAQ4
aJePcTSbZJOQ0hIQSTE9OggZt2rBhzDBJtnRqvH2UwxV2BXOGUQwQwlsP/tqwitbxuLZzKEuGxLZ
zYIb2EQe2OKG/Kjd0BjzAYLVpUht66pA4xqM82iR8OQ+xHY272rJlZCrTTdhhGSNrqAMLI6XoL74
ZZizxVVV+uoO5ZMeO8f1tadMePZq7hzzbO6BtM1fh15/tUPloRq7chdzgNioM2+yr+JXe4rmnYyG
RfxL8gjd5/57J/p2iyawOsg+vUBoK/YuSG1iHHndaF7mnRc2T/OCAIUKTW9P88ZNmg5NoDV8Tl4s
op2R5NM+b3gEnbx9mi1uAMUSr0pk5vtiOQCMjtyODEvBCKcU/hlfZl6PbK+eKHHAaRdPw0osel6Z
klT87TC/Xh4alV7Qfuj4Q2HJby+PexfLmgnZgphVzGZjxiE/usOvNmXy1SIbh0lU9ixq+xwP2o2O
+6pSvYesw7osGYqQjcQNP7Nug0TXl6aheSFJw/OrhuklvKJznsO4z1NBQFfunbXJIL2AB0m3oc94
fDATeTWYamsUcuh/lPIJzQm/64hPTkMctzrwhaEeLX3di5UHZj/TTYw0iRgIPKcWyr8AKNpLD64f
m5P7oKK5CsJMeQBTM26W3zEiDvNN+kzDFb+q6TzQBVO2y+Lbto4MqqZ+SjL9UouSh1bn4ciXG18N
CUbS6pADu0J4kj5YQYW/fGOYLBmzU4+nUrTjacyYwWbkQG7miKOi5izQ87abGbZFfJ0OKLuN1fAi
VUVJbtSZ10RYB49omT5bNNJ9pJLY6cQc7ZSq6vy6L7KXbI6P0nSF7xGhummS+ql24ufe6J7qrH5K
F/wYQGmdE1/Nouxwn7gxr7tw49dUVPNufU6V0nnICBDZw8UDbTktaTJEfBxKt+epiAhIVXpuErdX
HsZJcnMpHuPelOSrYpIfejNJP/ZOOEkfRt20T73wuzrw0eqjoXDw42+Fqn5JZQZNWa/Crw1xExtr
KftCb1kaq1G7NkhjERuZWdreaHD/6ZYz3Got3+UcdeOda7AIJpiltjX5k0c00B6KN25tJEEN/NBM
Vw6RYLqf1srXCS/0nQGgH5N1URyIaEL3bRVPWG5odNOe0q7NsCl3WjTrH4g9woXcI3G46p2JldZA
QMeYk1HGRsZYtKXWKYfM5CVrdjftI3XiRUw9K31mXOqYUcM8dj0IkhKaciiS5lOdxvGtVHCZWLX1
1eOUh6Ela4LBQ56g4wV+Gsl8v2rGqkQGpkI0UtwRvV043SipSQilmsTPTaTID0JVvmqVZKQjkuX7
gySYbVBJE5g0AEjuh8r8VpayOAi0676MeFj61OEJj6J0O056E4Ta4NLs7NWnIUmfx5HteVmcyoI7
2GDDxiMM1qOvn9Ztkbr1MpE9ss0b6N+NuuyL6KmuyCxoUOtZZ2PmPiQB7ykpWTCg7vOGIBJCeuQg
2TTDrQUx8UuRs4Kva4QU9lkFeHiv5MlzlJbhqYxiMuSwfe5Y4pc9JX3Aap3CoXaiYFmPQbfrvizE
a1fqd8iFb+rCeTHj9HPuyCvyaGgMMqzdEJlDbZFn3i7pURnUQNk3Okvcjpxwgh9UNOSM8VHDkurB
REWV19PocFBB6R0U0FawdTZHXfb3SdNn+LDVLmhHcGT6wB5C/Nd4ykuWdSrKJ8SRvE1dbbgoz2Mq
q/lLJzwabvGzIHNzI2vxWkb8aa1aHtqlwFjLBciuT5MtnyuEzexZjbG1XDKf/rxSe9txXuo0T7dp
pyIu4lRIk/xtoYiSAGvZOGMJcFmrbEd5wIXFtk2hNggylmaYHD6mUPGL664QiDdHJ7JZHROuCH1c
SvP3BSJdoqZrtEgJHKe/jQWhym18YuRyCSUyvBKXFbWIUJHPpAH1yI3dKh8ZCpLpFCM2RGjJENDb
z6ZByQbUHoTXNicpJKnn+2hA+IrDXyOXoTmGrfpiufR7jFD5xGn33irrq0pzy101WieU4I9a031L
9PSgRajOlzq0T8PXsk5aH83FCZwDZRpI/LMFUeSUTTzLACJgdzpkIyy1+yB4aJZ7zkpM7MasOokx
KbR7WCGbVt6S2mYD+CUPnRGZQdWYejySQzP7g8vEJCMYzGdaa2xJZTn9+df7TwdU8qOh7lGvONgz
nfdW2KJ0SrsRrhIwG1G2eEso0jT7ODtwyEtWTzbW119c8Z/uKC7JBAGMhk4oNyKHt3eU3hk5AWKp
EuTLJ8WXYx5hycwXI0ao1TTz5851jhXWbT9LyWQJ3fNSThIR524ysNV+23IA0Gb23KVmUgdKoOVb
rikGYK4/jzFbacYaQujdcRJ9QHZefSz09LUq6yf0jRgVZs41CSphl3XeayRJBLi8kf0X13os0m3f
mhfdpHRcyk0FpRUN2GW94ukUOptEk7IGxL2Kd6Xi0LLWdH2Np3DW3Qe34RFR2J+krJWDNvBtN7l1
Lmf+JAeppzHRmofC00kdbYYkD7yIPRmsxHj6sTNy5kIUREE1qcp2HGOw5B5eC18fShbWjL041dkV
6MkpS2HXBBxVnhngy2Apt1DpPEl7brcUz+EpAuHxZf36/pIe5KHI+N/bMcM6OvhjBvG/67vtvxfn
r9n35v2P+j/YcmPk9dN9/k9mxNvsnWhz+eM/em2W9xvTZM7Y9GSYVmh/gDIXQuTfwZg27kNoFhio
lqEVXYA/OmtMPyyScnhQF4XnXxRprtPMP9ZVegsoUCA9qayoDgni70eIoiW8MUsoAygLDHIJbMuQ
O8J8VCPwxkm7gxSstMe+d/vqRslHqkbZjei9SXYhS1IpUQ5uFDxKr6USErqnKmV4TvSiDzdV1rHx
LaLiJf1K8zD4lKH14jYtemIDyqMaUJFJsltkJlE/0ktk4+77j+pUxRZpIEUybZxaz83A9EoG17Za
qZe2VeKnfJ4togBjd3EssGFQts5RSeldMMs+aEAl0yuUpjHa9aYeP2fEo9UUiDUhj9JzSHoVVVVr
OwzVdrptW63odjrCwZNFdFa4zyq0rP5A32E+1UaNrNycGp5zj641g3wrFXLXSCGMB48kjauxlRhF
UHQn/PuYgK6jJqBF3kYV0wW36YjvyVBpb0zEa8rJKUKecDnExn2v8SZ9qtoZl4ZT/2ItX7UJb77a
xVZKD8nDYw+q5D0WJw016ozExtkY4vk+9B2ZJZtwyLLhYIepfUmYSQShhdqt5ZhJ5aS2tm+ngogl
bXDcAz84/0t9LbRHoAARLJtolZHkgYh7u9hr0EezGKJFkOGPPGuKPQYFQalk8Y7tiWrd3f301P2L
5ufbPtp6PVBljrmgzOi5vt9chlDtQcRQH2ZjM++6thafQyilQdYWzYuGYnP/59d722xdrsdDpHI1
iJBczuCJ/rmP1pWNdHXP5GQQ8dakEg0nsxgSPxRh+ou39rYV+vulWEYWmu0CU3jXEm8AH9sIzGjZ
TGSckiBSvIihnM1ftI//6TIsP/ic+afuuAZEj7fvSAxtkcwR9VakEP0akem2w1bl/OIq+sqg+Olm
NXWLQxZkfNqPXI475O115DCag5gH0wdB1vTe1h4tZQy0aDCmEzh4UT2SNKRan1MTOfI+J8PxlRmc
Xm6JyijckPAw2pOUy6bVswrFchxvxwFfMgkggxl+TvBYAZ7XC7Ktqf5LHYeeng3hJhnUKD9wYFO+
e2QPZzdeZCj9oRtn+xN0pXbazmB80DuzSGI6yyGZNfQ0GsAVc2t1JA66w5x9BlDBfNKPvXnKkJGT
pcR4FjpksiOWI70fDIU1ou2xCQcJkCWaEk0Tmpecrj9BUQMoH3xd2NgyyPt9VF8hRMDq7FtKpxA/
hqWpdy3aQzB4l5iN2JrIdlBGC6SijdVGya0FyaRlBb5iYvKyszaTHBi0dpfkTBUaVGRXXTFm3IlZ
JtVtBDMpQTctyjTHzjFM4XWGIFBsLfJ40nM4qKX9aGeIoH2XJBDrGQkuJ8wKZXu1j92mycE85eET
rimlCbyZ1JKnEWDfy8yh8WJJSabtpqk00d7NuMaTj5kXJ/XFmKquf1ChgSUHV1AC38wyL/tNk+ZZ
uoTNDTg8gwSCibYzm3DqDu1c9hUJemMiP0ZiMpMPld5WZeQbdSzOc5cr+tWM5nx6xkOf81Jat/Ju
ezSyU1CBgYh3XNHlcD2WglBhYVrPk0xTQqojSKx0OKyeEM+kKb+RNCxhvSdt5HYHTAgedaStQXnD
LgYR4lHpUs95lDxxBfVh56a7QsyeiQwQQd1jE3eFed8Toz5+JKsmyrf0zkfyhbO0J6fSBc97S30P
bhhHZ5WGT0xDDftEW6ZuNzaW1/wL3wVhpXBEB0cje8uhhfRVjzpHafclpqHqJXJTZxj8CFkK+iPX
E2RgRwY029AQmh44qMlh0dmYRl1lkP9D3Zktt41kW/tV/hfACczD5Q+QFClR1CzbukGo7BLmIZFI
TE9/Pri7T9iUj9Xuu9PRUVHRXS6QYCKxc++1vpVssDEN9VVpxT5ytU7JeV94ZFRe4tT1LshKttyL
1m7I/OKQjhu058f1L+SgfCJKNc3ytj2fGy18vaT1TnSclPcY0ZovMydfQHCqGJNQ9UE90QsjGpKm
ahLH26xQlKv5OLd9BAY+7i/9HmX2tmxRRW5tOupj6MY+zdsZqJReE4W7nSwwhmgOtT7Y9r40OE2P
dgcRxGttzMMT7AM6hahVFT6ndFOZFoGAUz3TxGFeAGi/TtN5Dt2WkJujZQu4BjpS/3mfmq1zlfeZ
WcPOF8FL1ngJzdKO6NkNoU45hzoB4OrgViIFq7Ko1eZlOBbJBJhvV5eiX19zbg+Sm6HH7/iYphPN
n8ZSOufvQq9PcnC8lv2obQqie+Pk0R74vhGpNbxcfN4zOPkMlUMWuZ7truWcQxPaAu9YLy4/Lp+8
9LjO6rgH+7vUp0nLSbyvpi4zg/3Ee4MdyF6Q01+QAuOaibgUlinw0mxUXZYoRv2MAyetxrayL7Kx
jo3kg7P3GekMf4CxnvQdTv+8aoB/nkm92EL6mpSdcZNOOQr20HeL2D51UCKKLYDcoH2eKm1cDpBd
2uxC1xLzpecxCY51I4b+KApHNy5EPel+hHhkDk5pTl750x+9esHG2BSxvIGZctpQp86UXnUdJ2nW
5SkxS7V9E0x6hUo/HkNrMbQPXr1n80EiWrgW43DeV7zoKcLPXlZUky0bA6EYejfUOywTVZj5IzNp
s3GeZyfI7luSgPjfzOQU+5q+bdAGo3ZO28Pvv/RZfbN+EGQh6yHCX0/u1tmXDgR55L1HBpdpz567
51WT/GWzH3IyjXUvOPpdbLsfLIezioDVQBlgAMqilGOc/X2U94PoMEfEamu2PW4MMc6bvmZ3Laem
+GAG+/4qFImoqYCieA5nlLNKasDflLYDAXXNONiAMJL8YgjILPn9/fvFVSBiceeoOahJV0X/j/Wa
aKh7yiqD15H2+l0nbfMwatL7+vur/NxV4flh/k6IgQ27mcXJ9X6+iiXNEedTieJLlN7WAf8XOW1p
7IIm4A2xRnGkmv3Pjtkfncz/vWP3/z25C2X3/y4efHhV37L/9/+717+y15/1Lvyxf57BCWPiP6B/
fAg4Nj//v+Qulk2skrPCq4P/sVT+y7Bh/hchDpaHkpSy27ECnvp/qV04rpOVwnkdICz8/T/yTfLg
sh5+qIV5wWDYRHJjEengEVdxtr0kM0kxkocsLIXRaBdxQrJ7ZgdMJuvOcy4JbuOB7xBvR6Zm6mNo
WP38vFB5GgekLahZ4KqVb10FdD5BpmXtTLvP97gnII2liyxwThDuk3kjqZ14uQX+gIQ2NLPBJuRM
lHwjFkEc6Fw91QtlZ+dDqcTC3+vEm8bdpywX3sasM+1bDFntnqxqYzc6Ux5xo79QteYRCarr6EON
lDOituSh7YrkdTJL98ucMNajf1ve+8YM9Sfui+JQJFDM+UmOfO4AOzhqIPK1MaW9Ye7C0lZ2w7gR
IJ9vndiFSaCR0tDG1niHlgnmXqESus5W3AwX0h4UM9AgtS9m2fdICzmes1X1S5UfWlEt9lUs8WNd
kvROLpufdvkD6lpzuLDGaW43tMmK/prjQ3bR8Nxe51pb4FmvPeezTqtkejId1dWHJc6JMKaG/ztO
XeLj0xIoRuqnKC5LU5RPpOJlcjMbAad8AongguwJTYyLr4VoCt731VCosnpGUjgHWBnGuHLFhe+j
gHgcFn9OSGZvW0Gglj0MSgxvYzqxiQFl1v1WQltxKkXg0N/kDmjq1hQO3taAHywxgy1GVdV02gYm
rt/q10Q4+QWU5IWilFQLhJYpIEmIRPjVEtNFBW1HJqNu4zr3fXwNy6A6wrqUHSeRWevq2whilg/M
CromSl12h1GowI0GJ2/8o78wQgw9dxjirWZM7qfY8SlxpeuLYSMWiEHhOPrBqyJt3ggbpwiuvG5w
+mMLXmQBa9sR1bWD61npu2FSsOxKzhiRUpZZXvc2XLt7164GllYFxQsEP6J7Z4krZi6qG4JPQVDQ
YoXOf3IJL1Q7PQXi7bmTP9wbOaeiwxi3nXwmotV9jpcg/5bqtWXfiGZoXxgu1tkFJkdqsSkrk0ig
bBzRB1TOLR141Jqq1Sq8fmC10ic5esV8QXGM4WCEkfzVBYGRRAX1LO8oMqW+SpHSB/YQpKRXkDaW
cWWskr7dO5oMLsHILQhkCREQqSGTq4UGLqmV1NNlSNi5mW27WsNnotXwUvzUGKb9AOwS34jtBDsL
wfBdWynzyXEovzdxJuYvtcIAvaGvnTaRLFSxG8YqIMPY741LJOozJSadOkxdg/UoMhDEEe6q4Clf
KS1b0czpoWvmUd+MWptw1ExGQbBwQs7lq+6P3bjtLBhjjHHJG71M80LIPSgVuM89QY3oPZK+vcEQ
rQvUDVqxPOJFoOHWzKxFEHvCsG/gdqk+1GfL+9ZNdelGGnLaBL1q1z4qJM/9ocXpCPFMVelMOA5Q
Amy/LmE5hklpjyg2qLZ916QjAx43fUUOYu8bY0xvPM8Y7F1Va8UXDsr5zJE8sDUZjYbJj8IYUl4l
LRmthHZl9t8LB4Pb1pzMy8AZaXI2icjfPH/S1W4sG0hafWDOisSUVCfNVCuz5pLw9nYzJ3rnbibp
wf3RFWSKuUnqZ85y5mfAZOBd+8VvPtGicb5MhupJ/uxc4nYhQY0ibJ1YKpaKVwy4hDMcrPzpJN1a
k2uBCc2Abs0CDRDZH228WUhMu+H4EXzS2FjbkOktNs60t6tD47VBtvOFQdhYtR4ew2oMgpxcY7GC
ZCcOedUO7HuG0yqryxrBEhHIOw5dzYYUBpo3V0CcEu9giqABX6V991RJ2jk1IRBwhNLmwlJEWIIS
0ion3tGmAAirxZXO2TJbLc8Ehfvu0o2RpuuDe2wbN8eEn1DrGFWIE3x8qUQSbDNTWExsFcNLzR82
Vd60OcZikcxa3N56o2kV9hACPhIDKJ5RcE8lD8lIqvsJx3RJbA3uMZ3VITpTrkG6xPNpnN0N5aNT
UTl8gOm7lb7+bqsXliO64kDQi8AXzmvROAInmkx9mymDf+82TYY1qG0GBBKy7QC+MuHczZCBC5A1
F75N5R4zMlSxN2ySJCFCD8SrZxHK5qQQM0J0pO5U3KJNizHFtXZQCbKcCY1zaNUoBIjJJI52zg+K
sN14cUaauQ+zp9GJcHw1ox30u/ohE4HXRLhQEGKMlTO7SBeqvrvL8QyoY2zZ3rjPHVpHe2eS8g0N
u3zUpqCftj1Dw4QP2FZ/g/rgtBcbruxX2ckq07Mm84WmQbo8EvFa1Qj8vWJEXWAWzkUl4UfdmIWV
tVeJbXbY9CcdC3jS0qOCKkOziZ+gxDPBWEua/YWQfHiEIVkFGVhW/uB8HiqnZQI+d0yQbvpFGWVI
pDIi/DYnMnvnGZTONMBEvSAEy9mOLTPt3YMFbrg6prpKGLixkRxhHWPog007OAsapqy0T7TaJvN2
0euKYAR8XQXT1dqlJw2gDfJ0NpgvibS8Fr/nwiTN6vxcnkaE5nt/nP2bnm8UPNOpaXw2FeBGpxIP
oX1Z6gNvqKIrtAFQH2en+qYvDOYN/qg7N8inyFZcVF9Bs18rsq/SiJMGnaoav5RCIxoBKnNychBo
MPaN452Xot2ICNFOYcDZJlmtRmiYynwxsi5t103HbgC1quxzaSBLjdoVORfOSOrcQ6UlIrsjGrd+
MGasBs8aPPRZj7ShIIqCnYPmUSncsceZYQTdm93wpZ4bv6qDbZNXQ7qReBUcRgPKl/FVVzIeB+VN
WsLOlwW2WMIBIBaTgmHLbIpKQZLtZWLr+VdsDG679YcELl/KWpzhzU5p8qKIv37J6axClsxdPmjO
XILftIQ5u20oebPDbA3SeUxqzWmZNDtOX+2oDclirCY17doen94RjZ273Bs+gU6PGQq5fLuIJkCM
DRbcfIECgxWOsXd9C4jRe8lLWxdbBsemdaH6jKVSw6rptnR46PytblRQR/hWcbJYRpUNLyrXHYvd
QZbObvYDRbQOoBArGuhekaqtJzNav9wqP9P2osCp0qpzLqwgRpsE7XCmX+e2vArcxcsrLyyRzJah
JTRFU0kG3bC1EsdI0XnP9o66K702ptH8VJdTfmMCunj0sQLPkYMt0dn2gvZzJN2BKrw3eAXrDfWw
TGf02gDJ6AeD3rXEZgbz/UmH14Q2M1WKrPTRQf5RQtkqbgqnZahvGA6MclXUAZEjsyYv5wBiXGVO
U7abmNNcxgyyXuOW4JyIOY3/IpIYlXvFonEftEFWKLVi8JbhXMzEjcH5xZzZJvtYaQmrWdnyDdLR
9NTCr2BKrnspwWRVe7/wqM47a5Ys0cyDQuLyFQ6JOTDXjjP9Lqavd9Nphvzmpdmoh/CAUcSstWOk
LZrusOotGzR8bbNetBHZZkjSuc4W0WRBQOjiCNoRD+KSeAzh4sTdod+wr8haowND45oIiqpgoraD
kxGjrrNBGSIMrGRwEIPlfm60Ir8iN27VOUAf6aOCMM8BuoY+vTqdmG10EwLOXE+9mIaGLF0iPYy4
845YXWDpGzEd8UZ2jNogvOgl8fXKu6VKD17pdDeEyvcsid7CB0vHX/G8AF2fxg1V7vCYLqOn9gtZ
mbfusFrR58TO90ySFIt/jQLfen1HcLWeB82hgsJQhpLOqODkbnjoLZ1RgUmblFFtR2guTSgmNvYP
ehSrdezH0+Dq7HRcxnhsV3Sd1lHwjz2KpuMtL+q2jtBTsb0Xi5M85HVMOhg5MEif3RqXOZXqrZWh
ul14sX9kITjrkoCtJjMvwFBM8g4g8XPV/QpOXoqMjbKFWnySWmXvYjnLtx9O6b+Y1Z131dbL0FmF
wr76SUmROmszLuV6GBk1mM/TgtTZExL5CWkUAXSLsdHCAN4yU5Jl4i5QS/FYG8LFq5nSe3nE+YSi
+Pef6P33tr31AI5twyU5zDzr2/S51sSlnTURFjN7Z7gcopHNJXd/fhVr1TXZq6oKt+LPv29hwPxA
Do0f3teXA8cTm0Ij/igXgl7H2SqiwxWgrfeJIILUdnZzncnn8JbjBdRdTs9so4iAODuI+SkHBtx8
MAd9f+c82l4Ot49OCWKHs6tZPuf0Ph5ryqKAh2ZmNLfV43aQHzwbZ/1PloxPPDahonTWaBaep7qh
IVC8dHg2YiyM+a7RHKpGolJwjFttvS0YHMYftFzXj/7z47janfCM4lfAkLQKO358HANYH7zgwAsh
c5ZvXeZat06aDld6qlxEvmP1lU1/inTsl8UH6/Gsj4hkhL12DUX16CSuy+XnSxe2MWHyQapf2AFv
zYJDxdvkrK5I2gPsXsCdvWkju34ZPvg9360ebjIDbY/b7GCNN86u3Lh6G7izTR+hQBEeJgxnaRVJ
EpBDeB7mP0RF/6tlyViX/E/3mHEwej9+TwAoHmLHn78oORctcRY+tc1g8drpg4kXQ17O8xNpKpRZ
XN+D8pk6z6j34xphvhefMpyLn3//aL5bXnwOtl1MGIFJOIR/9lvPUs9NS3OqKO/9tSapF44QBhTG
JNJF4WLWKN0P1/QvfmWXfd4yCcxFJnG+prOYWVEB/i9yesd5rhqmgQaK3IAsq7LWh+QiwJVD8lfR
BUn1QSTku98ZZw75bHiBeJ54cM9uPAb+9QycVlGJxPpKd5a04VDoyzfg0xxh/ujuWqu7FkchzjRo
lNzis0U1S1fpk20QjcP59EqpwStC4btfSonvt/PpDH5wwbNdab0gLy+2Whq+fMPzC7ZB3sN1aLKo
IVttr3Jn2JQf7+dni4a2Mf4pntG1HYxd8t1O68MmbQMtRaRdtSjIc2Oz2DL1omY0872rTx+9OM8W
zD8uuF5u9bijGjvbbN0KoM8QkxnWJZb5UnJg/US4/ZaOiQPsgD4QZFke1N//eGcrhYsymuHEYaw2
PFKOz3486XjdmM/rIF4bv8W0YKKgUd9K0/0o4ekXFwJVjMSF//JOsc+WZDpnWEawE0YzjwWGlGSG
1AbfODeL+YP18YtLuYSVcrzggiQcrn35HyZbo47IEkWnBmKkzWFk86VKytNNsP7d72/fO3EW94/p
IWWFQ7d13dV/vlYZY3uRlptGrcU3Mlo4mjQ8x34gwpOgtcsYze2d1cj4tIDYX0LDIeoj8qdqiS8G
u3TLa0QB5bj9/cd6fwfsdabosGzJa3Tds5td94Pf5jKjRbxwrIuBfiLEV/k2WP/uzy9lsXI4IlMk
vLvZ2VKmU50mKTL24clT49NQqSdA7E9/fhmKV95dBh5YpqQ/3+c8y+0WbVASESbkcPQsyy0MfiA3
fVf+BzcPCgSyNkLtuIdnP2mm0HEOBXSCUVZzlGZLfEIKN6EW4e9+/63eP/I2RIsVNIGqjTnp2aVo
sJRFByYrosrK93Sbeb5JCFwOVcEew3wjuXbQUn79/VXPTiI885T/vBwwerNAvPM3E6QILc4tmZAI
mQbokDhrnkZHqZtA9qzTNB0/LVmnDqXPOAchTvVBpfyL1emxPn2OBuBLqZV//i05LI8+Zrn1/T+0
5q2nl+ZLU661QeVWfKDff9v3V+OrMuVGRBeQG3J+6qmqslWIRbVQdCtmdDVbuf3Tv7EXvL8Qoz6P
ygrpG2/BVQb847Zj5IyAIUvT6Fym708Cg7P/6EkAcwLSaC3HyVs6v3t920zZSuWIhLsMm4zf6Bnr
4MDYir/701vnUpcTnMRa4XudLxRiJf3EMoiDFDK/XJ/tSs8u/5Nnm4Vgo8MgBYkd+9ytUDoOFbBg
TurbaXNFv/VbZdn1VZ72337/fd4VDnjAIcWgr3A5p3EO+/kXcshlwd5BuyMnu2dvO+Ow+fjb/OIi
YALxg1Fr++8v0nvVnDUwTsPSqusH20nlG0+Uvfvjr+Kvp3ioSGxRgKN+/irV2AgmQRPU6cFK7ni/
1JDj1Udn2vdL2lvvl4lSxGKj+I4q++FNSn2bgQbp49BsIE5gkK7m4QIaJ+VzAKvtI4XSLy8H45D4
HEoRlKQ/f6l4lnXszbRKzWacn8pxWg5iplVRut60/f39+9WlEL5QSXKYdt49rJYggZXRgAZos4gn
TBZZc6UXHNzxbfofyWLfLQnaDwYaQM56Omri87MmmtOAPJJAI6uXwAqN899WT1l8v/9K765C1Wgj
hmBjYD2A8/j57mFO6Qaby4BmZ7lJOq6bdvb/+MZxFW4a3b/1dcw76+erqDYfNLcr4jDh0D7u1SrQ
45ReeffUkrb4ANz3rgjnaog42IQo+Ckdz57YSVnSx4kVM88osmfLAqULuEncz8bAvD13kw9AY7+6
h+hb0ZPwpqCuO7uenuMjZ6SOT3RtKWsuqLcp8PP9H/9SfK81S9vk076rmQgL0hvkznGYllo8X+nV
xHHQjycxJx9UZ++/z5qnCg0ISYvNmX8tBX54gOd+6YBGoo82K6EgLU0midM5QI/ugwt9Z2n8cNa3
1iWxVmaQSVHX8NefrySTcay1lGe3XPfuISim6yyOzb8q1AjHVlr4ZcexbW7agGEnujOrRBU+5+g7
OqjIUKxJicFlQa0a1gCXrvQZzDj6Bkkvu6/gRnqzOql+cF7IabIAEKWlPHlGtTynwUzvgMbn/OTa
PShMEWM633kCTheDWzsDoUmJg5HD4fCfFq5IDoVk0rBnfvlJxKOVX1ZEdHyRTj+lO3M9ZT1NSF5P
9NQxRTK8gXjnQAl+GpfWT06yr0CnMga0bgU8w2UjETQcg8nAOOPbSQwYvbHIleOHCf5ehsmtQvby
0QSm7E77JZkb/9Rn0njJ0fEytvIUTZ8/XWEIKIMVFoPkk7V8to4liQFoPEmLUQk1rMRXzODpw3X8
/ukE9MG7lOkijV4chD//5iQ5tDDWeT0Qq0E7ySqn+FQHihpy1GKs+O3yQdPufDnjgOGghahqReBi
zDi7YNONJS0iR0M2Usi3KUAqW9ZD8oHj5hdXYSOlv0qHjG75eQM794lvc5B7hACdKcUzyqwFe83D
73+i8zcQ3yVAY0bvkY2AltzZdh2XmalkqsfM7lVzhXQdPrcsY04AlfvhQeMXX4kTGg8opT+F8Hm5
UOStyppGafATNCDlkG62CYPLf2wCf6RVxELIf8+tfz9xuf49OeP/IRchTtsffvt3LsIHyI6vP0kY
13/+HxJG20RyuHZeoBPhcKPI+h8Jo/NfTFIgpqBrXcFbq7jxXxJG77/A65BzyJ80OOCvhdI/JYwW
/z5KDWxLtHUsnX/xnwC7WBp8sp96uBTMGIjX7h6nKC539gaRyummvNegfVjais630NHBc9dXoP6a
OFODB82jNpNm9WpUNfnr4FjUzvqO5S8dg1XN4BSnQ+yusegk2VXTtmom4iSKCt1A1CR8gKux0DDk
e2nrf/Wnoo53Uwe8vg2V6glZCpSW9XmUOkPmHCw9jp8YJhTBZho6nRge9DstMdiZC7iDrUF3yWYJ
yJMR2XY2elF/dauad2TYdt8TXYw+6Ml3MSrPBjHmEaZA5Prcw90g7Rn2TZj0QCDfrKobyYkJRFCQ
Zmf1074iR0feT/9IlMlTx9qIrjOJmqGNT+6MZeBRQW7Xq6m4hqPV6bc+g82/ciocQ4QovoB7hGqC
OfgsykrVBzz4pDzMvQc+nuQdLIplMHQ+cbLKR6oSVpjCXtCzzI8r0+RGkEhqoxjENTwle6820q9S
c5+b2Dr1yRCSc+8czbK/mMllzCcLVkx6J8ivyfAql5ieFMLQWhh6OPcBg4+8udYwTxFLJzs6trI7
rkbWrdMgKakC7cjH+hQXNvc0I5VRFvblkCdXSd+/TuOJnuGurtMrYiY2hfBUBCZwPmTI98LOTr17
t3eOQVJH9DmP9mp+6O09iVI7IV1kC0X7PC/iuuUOm9da1YjLsZM3y5zaw2Ym4Yz87/RuxBm2S8ol
Bz3Sq8tpkqclNp2d9FYQOA2LLdTJ4vNCUvqJJqkNRtsgHxtrAwuDg8Q+LZyHkQ+J9CJ5hudv7btU
K+5IdEVbOg8msJ94n4xdd1FNRH4Ac+HW2vZTT+BGNOTEF1VmSp+uJWdJ9PFlSV4ffxA9aTGVbrCn
x68fvaR+oFO9MbvquS36ZMMkC3dtp5wsctXUishf2vRp6Mzm0nWJGjdm4aeoqdIrPfgbcliyqTEh
VKFNLy0qxu44agKhp0elq5lk+V2iZDgltZs728ay7McmCbRk20Iv7iDBDyh0WQi4m9p95nT3mb10
oefF9W7oplPmwRcJ+PWJ1WtOg6W3Eb/9Js0hQHVpsyeb634Qzd4DNrMZl76+YH79BP5yB9O3D6u4
Gm9XEQGvDMOOjNRlLWQOBZxjdQenaOlKi2pW1yWlNP/jfJmWarkCfWTtpOIvnvQoCRvXvVX0nLSD
LuAJM/QOgznJpwjj7F9G3aNChpbTAQ5uyZjJv3mtwr2PUuBVSsc69mM7QbxD7bvGp1x5bmtfu6vI
wS6mPfphUcLeEjLyi8VMkc0Rj7y0Y7eTtUrRMFvXOaVL6OZafC2VjeceVcuGbxXcmsRiDFta+26D
UW16LYzy22gZNQqZyjjZvlnWe7vR5iNCU+MiLxGYEljIn2aQ723GES//qOGTIXnZ7JOLxU2ziLG6
w4ipP+RmD5hI0d7bmRZNYvD04mJGfsDDVivFTuCbOBLhR1lDiN5xUEdK0by6qYT2ZmjqRqYtZCgX
Ia2Vacwn56Z/lHC5NriXHgsPlcoKiE37ni5TU0Y+e+1Rh4CGyejz7NWl9ldlCTMNAV11fnPIDTTm
ma9XVNRxbX2VAWcBfazB45O7c236xgkCOmCSLCiZzzfare2ml2CLTlkt7StiVkLVlvZNOeT8Q2SU
sqMh6tYHAmQ1nV8zwaZIH9x4A5cebNzSL0JrEH93YxW/dan3UgballyyIQSXU4WL3hJwMcWf4mG+
xoOlETlGqJlZo0TW40Ac8sE6NZi4iihtKKgj2VbFaxNr9U1Sj8gzHUS9nY3ps85v8Xqe5iLpEK6i
m90NnkZuCLhXckSRlvVQrdeIlyTEtAq5xuk2bTFeGVDMEJpbW54n/i930j8Z+MgiG4Ic2WyJcK44
1JdsNRjk2rx58Pp448OhRO+I1dQh0QCAlPJTDHxSv7Ds1jnhcEQOG/dy47qpP+5bwZbhjhoDXhGx
5zibRfLCSBrJVHT2HmIr/eLE42fPabzjHDz3tdg3vthNg1jLQXlcQPHO+XJArK0+VzQQQi9Qh7o7
OsthChrQPeKmEDNv01GKyHJY+414Tjqd4KV4wqlFF2SbmgQESMbZKvvKTqfCPE2ca5ye9r1FlNA3
a/i7bMstug7uoCZlcZuxOeCwvAv6MXSM6aKPiyMnDaxSrbjJGISFZeXqL47kLB7UxzK17l3/te2d
4UgQFGLbbt8t8Y0Q8lpvlNzDpI3RLIlyx6Sw+StI1E2LB2JMjWvEeJdzXt4V5kHXJlRUJKHHl2Sp
RhOBBFPXbFJ9vNYydUxmQ0W1oT3Ns4NSXLsRPTPOpO4ORL3/zeY7JgcvduvIdNIbOlfljrHd0dfe
WuNOrQJtWe4oDj4NwUIvxs2JcYoDeABFsPYXLuwqK7PNKIqvLftk0z6a1l/+mIdDaodd/g3lMBPz
5obaYKeTr6F31wByo8mmsKiTRxplPGYGWxE6Lo0kVWkQ4Zrt3Z6ItYdK6z4Jdcho6zPLY0uON8ny
t+9q+CMQc3naRk1iR9zpvqrVyV3YfF4WiQiXHQVdfji4XuT5J4561zyyt9STUVlR8oBrFwtyOjXy
GmAzzvJNIQkZzoZLaU773hAXrve17JwbP7Nu06rZFsJHryZZRi31xRdHO1aWjbdVEBDi5zDoh+C6
Uuuu+Akkz4ZkaLpjW9P+1ukm+5SZ3ZJWwf1KLid0wVG3uNsutrA4y62viWNQtrDvknEYeGkHzd0i
G8R0NnZMc5ea1B9TcNNi9JZFtVfurZAp85ykMQpAVeY1qi+ExiMuOxQ27V0OkbjALeGt+Y/olkkm
6Dar+3yP8vawWBfODMxmsIiuhm/XsloQg7ZNMlyOqiTBMiYG1HduRnJhQ5d8QQAqbctrOFnk3SI0
8+DYY32J3CTbJzN1qY+SXEh53eQ9zz5sPEJ5rQMaU1SRLmkjBZbXrLsD93RfdTdemjf7oSJmT4nl
xvTlldENV2a/7SxiSExynwjbhXIYEnBy7xBJ9jxZwbCnn+VHuEfQw+bwmhuinebiNgimQ8IfIcIx
2IxV9YAs245mx1F7oHpZBGx6VxXdVYe3Pxzb+ejr6YOwSgA3vO94/g5ledH0uUXOxgjeeQT5U9Sf
7XpMLwn7Y3VjBUHm4VL25MzrI99MX1PTPXhe/qlJgN4TffQQz+k2JYPDEhlpZ/JgO+WjyZXrLutC
zUW4avrPdqY2wdzD1DJPdn8niIYLEXJuWmWRoORFvIsRPGYRQuSjkeno9hJuDKik/JB6Ws4bI4Jq
t8+yZt4tSb+NKY7nzImCkcWaTfvS1Tc4cfpw1XEjiN6kcbVrNf2zRUwuKvJNPLcPld2ccijToeZZ
T1LvPq1/yu3KZ6ITH7Jcewmc4tob+nvN0N96bXgaAwihHSVBGBBT0ouC2HMqqZtlrB/aOd6JMt9V
k7jWS+NSsyqi5Aze9Tqy7cl8MGz5NOENspq/ZMnj5RGYhcH3CmIYK8B9MeT0JUB97HfedaL0rbvA
y4P8tNPM5KLO2qepiU+2cvaqQVqZq6DiMFKTDN7r1tPoYS9xXS2G9OXM/FnBngsMRRt0+H3EdBzM
zN56iPl1TaWCzqs7b6qEcOgc7w0J8jsOBXCT8Kmj/nnph6wjzGMS+7gzNi0VPQbPLXk4W9ULpOgl
IXKXQW19oeN4VbBW+ol8MwxQpKPpfFh0oGUHIa3xLxOoA1rVCoAy095RHKfy9Mviu3Po1LPc163+
akKYmcwsbLB++OyOeTxASHE369ijty8Jp9xgZXuFtfgYxN5jUg4XbmOEgAKQO7rTX05xRYRrENpt
RyS3kWLhDG7cfJg2pCQzvF+u8kAPk8VxLnHD51fuRHVtO+0e4x+7kEWljNe+gKpr4e0a9QuM5FvT
rHYeUs7LtBl3njffgzM7GHBcscAfyQ0jezeP2GW2QjYvZeFuW97sI6Ny00OwuNISnPII5eYyXW4a
vQ0JwmHQvrX6t6TRtmqp77J5AG2jwqbpKP76zcQ9susbHTdBVffNxqEyjkeqqkS/W0xiZJxhb/N2
KxI/JGlko1c5M8+OFrP2LPsbr54ehJNey4TDSvI6Uk9upjnYJa57Td73Ju/H52awRIR5YCDATCse
6e3zfrC6xYhkcsolYqY4095ci2wxn2jBoVuQdybzlWtMTrkh6HzWObyI8muRBDZ+Bc+hzNOLhhNO
3MmZ05Dl5588VTBs8UlYQrS5NPFXEno1oGw+KI37tAnKifyCNrAvPEKTkcRUs/63J3PzqzH2yX2X
1jZf3Mjc17TtKvjUsrIji3iXty6u2dah2vF6qaxgfrDn0oODmcyzuE6J7D5Y/UrVh+hQE8cWOAKZ
8Xfyvk8gw83AGU5DgWhIN8pdq0PFGvfdK9QPCP7md5q/FycMEQvAIzQIvxP/DTSRI+8sggBKv8FB
Ke1Ov7S+JwXoSrm8rb8nCOBK0PSIFjnxAt6aNKA38bTz3I4QqOJ7FAGZqCf3ezrBmlOgzFR/sb6H
F6hqDTKAToOOddLmmYCDqd6mHUUyWb92jzmxomMdZt+zESZNA1zSViv3U8Nmf4VLqKS6GnAEbjSk
XE/kMZK1wLaPfyEj9GGjvqcxjGswg12pNcjpe2iDaSnp7oo1y2Hxx6nfxCLPTnyw8THRVHscTXC0
Id4i76HyPBZNtiZE5FNbPEJQcJ4IExjfNMcgSmLRu6DkcEcMZaQbax4StlVOFuOk83olJjOHG2GX
FHBmY+ORX+hxLxshEHRHyYCHceOxYXiRPXDc5KDcufcxmIhHYgYBRjAyzJH4ts6oHXMZVGUEXtZx
d/9N3ZksSYpsW/aHChGUnikGZm4e3kZ4tBMkWlB6lJ6vfwvPW1Vh5v7cKt+sMu8gRfJG0piizTl7
r9051aT46NYyj8y1guZqO9KeApeK6b31nIlIQrZ777XFTJmpITSRnSX5iavYshTz51xF6zljsQet
1geJFNkH0dNFYkuwJTI2koSaoMNA8V3mJRzB5/TG4jnJcfon1RG70lfajGQ9kiRK7iOIt5/1cxbk
+JwLuVlPtN3ynBf5XAL8V7XS/7dC6P9vvm7hInP5733dd1Tpvy9/l0Of/8A/5VBTYM5mjBFfS9OC
ehiF7H8CDMiAQUhKl2mLoNVp0VGo/E851OUPuSb19E0RDeFi+0P/KYfapB646Gu2AqZL95/y6v9O
w3n4p3tF9MN/K2g9les4PrAE5POISHVfR6/zot/hkNcNSGmFQZbrPx1NNA9OjYIu0IyGYBj8SOUN
7tPpgoLltHi/XXbTrW+dnE1Ia22xhH838VZcozo+cSe0Cq362FDMOJDV1V3orTx36P5vB++fy9Am
hNbgw2mg/Xl6Gb8atBYllx0ucTl8ZrXUPtiLpu5rWQxUWKRtPJlAbRCe6L23QTJ760PRN10Lq7oj
X7ZO9V5u1DXPDM3OwZ4mgKR3kRqM5Ce7ed4Q+zMCaIp57o1dJ1VBnRGfcxlUpM7eyqVY+zBZVL1G
ZVfrTMDTmD7luEeygPw4fAHCGBFL1Sxa5K2SZ57vXL+QpMmYiYjv5gyipy4ldQGCsghlsGUtvuOT
zZ78ITUs/CVZnrybumr6kKp0bCMcKTpJrrLuA+hxVc3kU3dEzJtTzubKscvxOsYw/MHkYIZjLJ6o
fOBx9suHejGL8rB6MOOuVmYJh8JVLq5VtwX8tMvcwTcfc1wNAkvycWmZiyKsjOpOW5K0izJi8ood
maeJtftfoEPt0o/xqOq4vx6Yhh0jKNupfoeSqGUS78lxJ5YYEVy4KTIuJc6dtvGef3hyuWgxML4R
SZ0LB0Z9qU0hNarZZg2NNNYIcsGzE7YWC7HUpXthpD2DD85GGh8Q+mTKLZto8qyNl3p1nLv5FtS1
ktkbUi4q3BuQ18QF22aTEYNrGOxUV0t77489brFkzGV66IcYoeVgWpLyqZwTK6zyJfvCWpn+wONM
uZaU52m6okMt/uSL10uY1wtFAM3DoqY3o/F+7Dy1/VS4nKq8o7m70ug9JiMLMqZjUi/wy2YAjLuC
Tes+zpr0WLjSh//nrjP+s82kgL+tZtM2dhx0Bd7mgaWwV9e4ozIiI2lTU/AsEvltreqsCv6aKv8z
I/0d1/bKT+WTZ7G1djd1wnmX3V8ExkLoYWE5jWuUFlZykMWs7Q297K9kg/3/7esZmyvp/KdCAGYg
Utz0K8bZpCDIHN0ilESYxKb7o6y1LKTvUe80UI53HbaJKiiIDOLkLJOn2jLZv4KbbSMPoNOnhPiW
0M1t9XHl9E5ZQDi0aVA/TMWBAND2i4k8Nt35Za3vJ48/hXa4Ci88wcvZk8YaAvxnUiGmizNhAlkN
XlKtsUngVu1lYZd08l0JcgmeGtuEPOjIW3woZDk6kS11crfida3wKecl32lpdeXMkQQMe0h/Jrd3
LTYz4ibqIbE4iKVIU6q2GzqaXOPwzkksD+duE3Mi9qml3ZekNJJ/DD0SP3emFU709tOdNpG3T3dr
UdusehvShDbS6ZztkPAtLFXYYYP94raPdcwy9lBdwWPTL7zIMzfHdi0PCzzeFd6mjiZ+e9F/aUnI
s3AVhwAtNDTOoSFwDXiXa+7WZEh0UBOges3TLxzVzbd2lZKIa2vyg9ysiFN7+6lfrsMoV1mD8UCx
JL6AGdawNVpl0gRx6fFFSYc5favmMGd6RhmMORCeHiLehas+L4Cn3wIaF1BhyC83BNC5qKInOLct
3X6jeSyKbSyJsBgT+6a5gzGtSDHPJiJW7dLziO7Kya0Y8xShTZ/bFonrCmX/YAxaHmZeB0WD3HZ3
CZSPa2yXG4l9b/YVQpgKSbcIBq3K45tNnKzYmcaWDMvcTD6PbcUsl+pG9s6UCTBqL85LrjaI8X7w
8pEKYseqda1qU362U6ahoKnXbI1cfaE8YrhyYDL1NQLBZySZnzAoVfXR0rQYYsfq6vIxQ/xyJdC3
zNFUJM0xSYRMyLXf2hINogjyjZb1QOqABciVHic6mGYgTuztH/jFNCc2QwKlaeStmM+sswWiT9ck
JpiyiAwyRn/Lvs2ocgr5bs7SeA9auv4fXQ+wgMcOEW301gT/a2jPLAuGAbQmksgw9q7ySHV3Wl8D
j9JbUboUFO/ffsIXHy68LzhnCKYAV4GFPJtXl9lIHJHU1NytueRzTQWgm3R5p1n59PT2pc4MmXy4
27UcE/8jm0daidu9/PV0pSi6OmcfEgmyYW7mXuLgtrIFmuIw9J8bfwRjLzV7vsGO2nxYU8cj+y2d
QDbIcTD+XLibF/Mxd4PyZcMmb1rFc/dOnzoxRhC6DXyroj8WMDvuYKhQmgT5edMkGj7gLF9/wTzp
d3Q0O1g9jkf/2JGhuYjkplayPVQANC78JGeJsf+8J1T43NumuUAvd/qeNKzdFP9tjqPw+vJDl9fi
0RMLez659PSNyCFs4HVMrA/QEmS87hrQCd9WTcmYnG1/dXbxEgsVGbbmZrt2HOWDnkpKnXR3khKT
OTm37wq4Ev+OV/t85/y8DkpCDsfb+en0zlEO0iSfpA+qdnGuGleSglbG+nudTMN/vQwgEiFSXIBB
w8WDMvj0Wk7fOYY+Q/An07v7qOmKAGorKb8vnL/vPKtPvqUO2AQoN+t+7Azvh6xq6+btQfTK/LCd
DxlE/FzsIc++ntW1UEw6TkxmYWJhvNet+mlwyuxgOzjZiUrxMJm/fclnocvJ7L9NvBbmabJ2PdBV
Z3NEhuw015oyDguIdvah70r6XIVuUY6sPFl+RAjT3ydxURBSC+9158NYbfE986thuy9nAxjM6Dph
ggqDXnCxkOUIC7eiYyrdj9kKvn7XNnr2EQ6M0+wv3L3Jr3J+9xyE2XbbiMZh/53+ajWJsduM44Y1
YF6wgiTqEPYeK/pGU+xkww6hqDvRmHZRYFC1imkN6yZJ2MSUOj87K9GoqOqTqYKGgKTxwu09S/zP
bs92ISoTkcZBHrvm6e1ZDbnlqhndkPVxjRGDqIXg5YY0oCmepBHAT/QebAvARQgKRns3DUBf2IuZ
uTrMBHUaQTppMguW1O9u5mwkGsce21KFdudt6ZTkOE872RO+XoBQADCUV+q3NoueBVIz6znsjRV/
KGZKMUa63xUQAoBtDx/NRM1zOAxp+uTokJHQnfrd+HVK5JzeytXhkCDtLL+LnWJ6Grre+GmVXvHH
b/RUD1r28QNbEcMi3LApTWNf6D6cIlI4CRkpEtu7hy22foiNcf4NX012tzadGCscQagyXsaM9kOZ
SMLXG2VWzDemVA9W3sdfYaqO77usTZ1dBWr4qsscjq+AG8qvstGcX7k5d7+J4or1SNfTzt2gqMX3
lOZFHSCzZ2kjJ4viZKwoxB8weixOYGqZqR3cOJ2/JDK3QHaRrnzhM3rly3VY93Q+IEo8CO9Pf+gk
wW1OtUQLmcY6FMIoeXE4OUGedtVxcRDJXhj423R0NrJYXdklIxdlxT3HXPbNmFVyIQNwjG31QU2L
FQ6IXfbp4hv7VVkj2/jFNfccQbufdu8O+1S09oWlZZuPzm+CCZO9xTZzsKs5fWp2M1aGal4LKSNY
+4L6L52o0T4SdiRDsfi/ZtA070Vn08Ht0vTCO3ixXab8sC20GxBxs7KevXOvWks/N7w4RIkhd5nw
6hD45/qzt+uDhQj7aALzvTBD82W88sweOxyyCTbaxfl8aQNb9pk1tDAFoj2iq8IXXO+Gqk3nEBYG
RyaOVoOHOKKYRjLH8X4FpW6ppzErAb54c+w6h6VCCp57GYQM4n8Mhygsb7YiHQL0k5YOmDr7ddZ/
1HmR6UGlkdB7BVeOSW21FHOASfhRusPiQQYaDCrnipcryWfb0K55m+FaNDKfAi+IaWAKfqGXHOTK
ta3C1gDQQeqB6J6ETcGJCOHZu58SrftYt571u8/78rEvVPZAhACijMTLfCPos7kQh0bV8WOBZIjI
Gm1df9nMngUl/SmnBailP4bCXLJI5HNqhoPI2EkDD5rrHchFo6HpuRa3YtJZ12BrE9nFvs4zQmvV
kHq5/rr61+TaT9+USyRoYJaW/i2evEwPpZH3FG1oef3QkcDjJFyU935ZqnkgPyFbeYVOM7xfyUBo
kVbU7fs6l70fGG0nvzWOVdPvzJqpCgboX7cuJj0d0VRutsDwpH1fd0Qs0pYnnY6seCC2YKeqgWLZ
Mswujh2Njm/bOzTy2zG2NLRvZnHj1UoNtFBc7YuMZfqrReiW71CTO3f5UjVfbFIw4Xfrdf9bH2di
GQZnbq5UrNt/RE7o2A7bafmwgKOCiFP7D8oa2g+d5k6fAHuXTWBBp0h2WZpXhDv5k+UF9D0A9ZeN
lnxeoMiBjhuh8+06u9eSoKDURblS1upzqimn28teODZR1yukITJJvaeswncdrFmj3Vo2nFciadh1
hYin9UODjydHw4e88iqry+w+dyGFEWlXiSMK+LoOSP+jVokVIhkQBP+fGvnDP3PFm4UfjvnoYNmB
bGfwFyZ7+HrDJPzKDemmpBEroxMsQ73c2SgmA92f/p2DeJsq4HgxZQjOYRQFz5X2JZIrCSGGBbls
aLgJc32wWW4fOyHUhcnxlSVhO3RhV6Y+vxn6TyfHcizA9suc6QmZ1ifpFfmdN2lil6ixPVCf8y8s
Qa9MTFv1AIve1k9go396PUHOnVvDkAprYBhAw1R1vUWfsdNxLhKmX1l9WOfYMyIRJ3Jr033/ffRC
X6jltZ35YR8r6Ftz4du3tLq0I6Z7kmdlb32km4Y6o5rk9I5dbfc45QO95LdHzysrAKmwvFx9swCw
9J7ehllb9mplox96Bl3lq06JaY2MXOso2qQ90E/RD5UZlRiQxv/BpUkYA9rAIDK5hdNLe6oQdHsV
kbRLXl5PpTPsCSwvjnM7Vtd0j9urVIMC//bzbt6Js/XWA1oITkanavniPKSpbrLruWBIzYY5HYig
RNaXAdRGLNvaLAZ+o5z7ciSzkEAbeWHte2VAM555Vm6Am3heGf86b+OVFKrOay1MXNf6KVU/cVDs
h51XZ84EjbRrvr79uJw/Xj7wBnaikkCjmMihszFt4JaS+drGIfKSXO6FWvXvST50UzCoVS1Xo7/Q
YHXsgpx5f/ZisRcptsjHUZlpH/qEm/yy86V2dwuCye8rR65ulzq65oMB2ybwSpOsgfmyEgddTKRc
EV+wpg9urLIf8Es5JyhKpLd4v6gPSq9Pvkh2+3U0WQl0tXqaXbWv/db5orvGOgeGN7PSIbjoTOYW
37kt2aXPqDzq/HON5HAImQF9E/1cT3jQ1Fg2eaFZmZC2SEUmcjDeoneThBKI1sQ01w2kPlw7U6Zf
LZqoSQgsJ+p0knLPT7h5OLJGaUzfpsrx6J/FRb9DeEjLOF+gzMO7M+rvrjvO3d4xgICFGsy6DRo5
sLzNSY7ZsW28rg6dxNvU8kt7T1BBsd2BByXZMtd8CMhV0Z4KP2+SIK3mrEVN0Mc0EoZU+84KgtS2
SZcyDbp5NZATEhbUB42uHALT8rT/DR7dfq9Mkf1hIyvrYGrhWKJj0vssnNK4+eMtMkbz1xXDEha1
OX1weplvUWLN0iI/FVYL6ixHVVz2aWoGGeQdbZd1k0pumknXH0vCg8DSxmgxJ2qElCooFXIcVBjp
Duvodr99KVB96TUy2IqWCeVLa+n7oGZ3cR23GAAD0zCbfMPDGfTsWrNpP89FO/1k5smswM0LQKll
OjdHs2HPwsFqUfQA2WmowJhrBIRiGhhLVjVPB72uy+LeXNIR/VHTOUkY9w3/lVLGyrqh/7OKo0gy
xB49QWzGvjTqdQoskpraSO8Tqq20H4H4kQnJM9tJO34jo6OsDh1KzgaQ0uB+mVFNA52Wms+azxYc
Cwa2Q3tHT996HFHOzFcoc+ctjhELMFaN+aeezvbPxOdrAt6l+X/YnNnutZebdX2Q3uDKq2LR7faa
+HelBTD46j/mus4dhYgyu4ERkuIUVNtOX1XxWIDutZavo9HN7xoMhPI2laYx7OrUyj73XmX9JPDu
WQaoMRNJBzAc8xNh9leGbO0ebOJiraGrDYsITHI3sCgsI6HCBBhjxo6VznN1E0JZ2p31ChBAaDYA
4JiwX+JE0Rr7JCY+cSdFDYszLRB5gLMyj0LvLfkOGEtn7BsqNv/+wCGwVdOS4EgPQMA/m43IwFZF
QcpeKFVFeaTtxVLuGvqsSWDqS3bskjo95HV3abl9bRY00QZQU6WOh9n6dK1JCteeoW5TmmIHRbcu
de3AHa0ZXWRNZw8TDh0DZ37UEeHDAa0p1L89Eb+ytYBFD59tK3Gywzi7AbfXsUrhtgwraVfX9liL
W6QyFnT29AJb6+WKzqEObBprKsdJCFOnj9o3fZe4MwlVfpluBw8QcJGQU/JLs1d1sBvb3MNoti8s
5i+fj12oILeTBhCW9vMEhBq5nKUPLtYHL16PLA0LpYMZkS95jxde5cslnEttWyds2Kg3ztt2y4y0
tR0pWIGwqW9zh3QFo6La0/dmfu+WvFE23kjiu6y4sJq+8pDgC7G9Qb3A2vpcTv9r+c6kSgBoocfy
nUnc6TWgfTCY3qd1g16/PV7OIlmet9kcjnGAGjTvNlXJ6c9oY17VBwtHjtYj7PvaLFIPh5EYc3rU
Rf/bVZklD2hqN7o25+SQbUU8Rdx3n262Ik3tzAZsFEJVy+qOeVqpC+eOV14GNU+DJAPQXjpj+/QG
3bpmHvFc1JF5Nt0Sk7leYSzpQwuT04Vf/JUhTcSGQdYA/CuWk7MhjQ68z0bQ+aGryBYytIV4vXoA
xtlO2l3VG2PEv+jNC0P65ZwhNhoVHRJoGtAlzz7ZxXSKddHQXJv0u5JD6RnUswsyGDhPa1B/Ek+r
j7R7BbOsQbiIq3Tizd8eBq+9ZI4/9JgEu8YXG0aaBaWYGz0OdQThfyqKKV/1ZUH3UNIofHz7Wq+8
ZXLZIGNtzCEG99nzkpgEzQknZpjWS9vt09knRzFlss72wpoLnjrVP9l93F7YFL9yXcrLzFUbApV/
sE4HUpPYVku4tBdiyaij3tGzPzVHn4oqEJH3JCv0BwlW+N8f9liHQKQ8t8cRmp1V3mYn1pyW/imL
pi28g7swbNlrVXXksim7oJZ4Zc7iCSm2sWWFsmSfXazSXa1r+FCijMJ65FW6h/bEcr1oTJbi17L0
1tG0J9cKHF9pMnr7h31lEAGt8oDLcu7YKiinLxg+fSoQYKRRsnjJh2rshiPVfZ108M6/cKlXfkuO
6axzUDk4bZy3Z3PPy9E/odYR61ITw241WhQXHufIkkJyFZV67oLn6uJ//Z0YPJ5N9RgFAi727RX8
NTO3dlXAb6RNKzrT/ePievuse152FPFoX739NrfheHqCPL3U2ds0p7bPJoOeqUw42+O1ASIbQNb+
92dFg6YSsnwEBdi/n/U3fz0SZUow+xnp8FmFNJ18qO6+ouN1A4kZcRsis/3bzyVe/nYEziLu0zdQ
rQ1n9PQdDpy0MjDyReSP7YiQJSt9EhVbFpomclerucPgMn1o/dSf91499I85VcPPNNfUIabxkwQ2
wY3ZvqJmlCIYyyqbHIO4DpulyI62iGnfvn3Hxmt37LE+cpTfAqTss5mDIw+gN0/DmDIqWSEvTYqP
6dSk/X1LnY3mbDyMkrAIYKrRxM7yz+CWvRtqqiSXZvSLKj8kRup+0RHw9CE5mBNl37Z2v6miod9h
5l38YSzN9JtudO3jjFYIn0heldMekdD4sVw9yw3L0vIk2Gu7NKgf+qjlGwOe6YXF6OU3TIkIsadg
8AGRss8GuHBLk7NQKjE2Y6nIjRJvppd/j2PLeHr7rb6y80DIsyECIQWgZz3fX2XD4paulieRuXkk
prIT+9wcvYfey8w7atnrQ6230/uBI9OdVSNjyW0JQ79Mm4V8e4HEnTw5NK+xSzPn7Xt75Qe3kH4g
6EW2RZng7C2szVj4RG3wgwtVHVRarnsye2uiH7L1nviM9Sghml4YZs+iw7Mv3gI6RQ/SZ/uHGPL0
w/DkCO8f4GcoxgUHr1/kxq3Ui7UNmwolfJBXgsAv08qFuS/yxXCfbCIcfxn60Pq38djNxU75EyWU
eJkwjSJnc7+AT5HlAdV+4h/efkcvty0crpg6tiKmjmDFOLtbaLLJUFPj6NyNN9MvJVHz7VwkoQ4P
3ru2iTEORAU/KbIqP7vjbOj/fvsWXpkiuQXqimix+d/zCPtr6mKJ93I8x2g217TcE3sz/iYKa/38
9lW2ifbsZ4FjgSoVQsaGFj+br9qlQ1OwxmlUJ6RlBMUktGjNFxm67tBDpks47b99xZefxiZxg3tG
KQ1tDpj703dbLo1Rt0rakT7AJ+fk3BRP9uq2tyik471Wp+IhRR2E+bBRR5+Cm4Kl/wyVz131YUoT
/aZf8ZNKCBMX7u3Fz27wsQqOCoA62LA+x+/+9c7bjMDKVjl2RGITpSOspPWXtVpUEumd2YpDPcMW
wOJvJX9mzZri0Cgd9Ctvv6AX3yc3gVQYgCPbKpAQZ1vIJem1sqxHL6rnakIGV65H5NSIdXotDspx
yUmoH7Po7Yuarzy6SReRL5PkSnhJZwOhN5JJq2UWR0MHhjfoLIsMY/at1RoY5pjXkQ8iwYQXEZvv
jTxOf6O27H46aTn9mLq4odpmeu2fZV43G6Cp+Vuuo0fBa12K+LuBy4tIj3Z12mDui+mPOyGRZ74v
lLcnOGN8nEZLPbKJlUjFs2XCp4ZtVuwc5uiDJ+esJD3RxM5GpI4edX0iHopRL9zdqk/JehytzCV/
PMELKXLHrnYm95li4xWjfV24selc2L+88httGcw0nKmFsiU9/40sDQO5qVQk3awJqwW7au+YOAUt
/R3nt3TPidq/NDBezAhsZKg9g3CnfbStLqcfztLNNtlzTRcRedZd1VSNSXyaXXQlb4+F5xF2Mils
OyYATZwV+Zs17PRCw+Q0TSNWng7CKW4sdmjabCcHK1NW1EIcCzOfnFw/VRgK7AGMezqLT2/fxGtv
eIPeEqSKqsA+P9AgETNbyMoqUmRtUPCRS8R8QPDY0plR7ljtFZLitLzw6C+OGHx5Oq05agZM/fQP
Tp8cZMGAaHPuornqzGO1YkYpyS47OmlcRCn2BXhq3XcFh+cCFOvl4266MgQbdCFB5p8vj6nWGtWQ
iy5C/u1/Negm7fJhac1g8Qm6DWP8UztFWJt1YV1+Mf/zwNuAYkLmLwiupw+sCD4BIdIixRYqvyPa
zT+MZq4fRwgd76YyG368/bO+VEtuF2T/wesFnMwO5OyClhbDoZBdBGxEX0KVlXYYA15oN9GE98dN
cGE4mSrdXS9MqCOF2y937TTTnZeG0ocLP/hLW852PyRKUNh0UFk4Zy+g1tx0Zk3pIsyFNRGxKlb4
QFEiD0loZhreunRVKGh6XCR+NOFJR49dlZaxq8s2bncwpLp3uqrH4tprTTOP8Kh02OxYHRy21E5B
IkfliOagiolutqGt6e+1QE90jdg7u5/YKX7TLKT+bLENjdpToXTSAqjmhu2ssx0m/9tab7phzb5q
A0qMYJJYaEMvRh6YG9PiBpkF73BXDNK5T4cifmLYmF9Mwp97AqLb9JOukeuN6XAdBe0BUdu7OdHb
Y1cjMTw0SZt+wXFhQ5UrlyUUtK+u/FXH3ei06DUjLBlmHNptUc+/8PbmKpqQ8h4MehMVKIlV0PUj
9s6XT8rv5MEtZCsIbpsgXMBvWNoju+NkLyRcDiyodfaxmggw2kxAq3mFqwBx0Gj2cJrycXCvaOiS
fxzb5fJn8ZVqIwvmwnBh0G9j7HR+w/PFEYAJnNogmp3TMdgkdJMm2dSRIrTxCtGSu9OtbL2yqdZf
WFepDby8GBU+CvUcP2mI6WcLa9sAfbETo4xyzoz9l1Gzqq+FVwlBc2HTymmT5v7giBrjDZrl/JXd
kWl8qDqtWPZsjfSfJJLMI3rHAjpnvY7qj4AJqIUe2RnLuyFO+o85BVX3qDZt4nWhYai/ActUIiZX
sBVwAbnjEyDvWoTKWRwrzPSVxCLR59WHrNBJZWvaLW58njmWhiOKvI/E6pFavinwvQfVIHmPZtsx
8Ysj+FFhq5MaEgwu7p1x6JphN+oYsCDbg4kAb4IVOLSmwbZvbJWq9ooDr38/Eyz+q5DVOqPGH3Kd
GHN9ehSYpt0Qk3ACDrzHdh7asMg+1MwEeuQmaX1DnxOsAmeArr12WxJTcTtTXtphKp3tXWKX9bdc
61GZDf3me/fKdHB29uS4V6T4JeM+n+lEM+fYCdvaVIy7LX/R2in6rVO4FIhCQHBwLtzHQ8nitq6t
S3G4mqorWTqJscP4I35JN23LL1YymnY49zplYcrJ+tEZnQFRz2xnUGEIXQNLRRDfL7YzjRHZeKNv
x6L3Pk89lSr+m0Jad3C7Qe1YqHAGKJ32Ej8uSdsIFEq5CxzL9vuv6O+tkR6OKX+TGtp6H+Y87udD
umSdg5RnivugGJSFt4o+mH3dECXr74qEO9qrlFxWmJT9VDwxtLv8Xo399FgkriiiJcbeEPaZv9Ik
nBsQtpkEkruITptufZHk4DMSaR2QKjR26GhAENxJVdaOPWAHjiW2RrUzcqpzgSgc6ua+rWWkuOlL
lx26mCS2XQzoga0jf9kHQBpLBi0gJ46AnfqQh6W01B96jpm3x4bZql0Nmhrr8OzPVL4FLc44Nde7
JHbX912r618UIo4O23OSSXRHvvxCnEqWhFv631MuZsxFIh+4qS6m17TD87bcIW9Jfji4J0AqDDH5
8XU3Jr8Sd8xg0IzIr4IaKxU4BEf09WOXFKp4NAdnNQI7G9FS9yo3w6yYli+DHOynt9e+V2aCzeCC
vQVZDHts43TaMVvFSmB0Q0SFcXoPHyE9glb95WG4e6SGcElj9MpeZivlbU1CWj0vUgoSu60WwCVD
VMXgrwK6HJzlZq3NqT/kQ4Sopt3j9yyOFYq1+7cf9ZXtDMUaH1UkSHA6Wtu9/XWQWox+1hk3ZbTC
h6PQBVxj0wVcVa2B8qifjS9k012KKX/l/W5xMJi1eL18SWcXhWhAdlI715EGgRfJXGNHOQrKvUe5
51PaTvbhXz8k12MfjtWC5eQ8CGMYrHmoEpaRqkrWQ+OYnHmcZYigkfWAkkaH4l55SXvz2gbKJHYb
8QsdPKQ/Z5tzeCtKN3sqRFqv9W7E3m76s1gtJjViLSHpJVOVX8OGpaKDwrwvPnpuCvUK3ZfzpSM5
7BKa+LW3zkkBBvImweVQf/pTd3rpVIsjVQRtN/3UroSI+qh/QxC8a6Tq+dJX9MrivZWQ8InTvKRl
dnb0yrux0jLQkpHR1Nn7tkUQgfjGv0FxIy/8wC+ruXTmtjY7zQa23Vi3T59NNqk7Eag6RRxfTXiE
CKsa/r9hzDY+Gu2yJ5pSavu+zwT9iKQIzUIgoOzsaceJNAesWDnLvnWMyQxa12tCZ1HQrYze9sK3
x+IrZzYCBNjCElzg0oc5B4kOzhZYNIDbS7uu+ISPLrnHo7c8WY1cXSIJk+lri4U8SsFgfABe3l/l
Q9xfemEvqwj2hqh+lkHTAzsfDPHWuqlcOaJMKnKgSD35v09lgiwhKtB4dmGbL+2HVHSDE44SZB6u
7bz8OJir+JywbG4m6bK5I2Rc/swaqV+vmTW5KP0LilP1VI+fUUTHH6xYrBcm51dmLCTsnASQslMA
Oi+E1TKRldOtfVT7s/tuQMkaQfohsKypmojoZNR0a15e2B1ux8mzjSilYU5DnLNtmkpn346WII/0
eppZLoiU0LArkk2bxLxYctu+iRfXocjPgd4E3HPOHkA3kYF22KRd9WAupD161VfVGcmd100WOlty
s6/Ktun3RWq1zX7boN/EUAz/B++YbjA6JuZMj3ba6efkw17Lba8ZotZH2mBNunhHkpYKqVBmN1W3
/hKs3Bf2+i+nJw53tNcpbVE9obp3ek1EGr6fkFESySorjsWQLj8ImjG9Hae9NCrS2LzA1H9lguZc
y7SLbZgqou6dTRpZ4ThQa1aWefLSRWgtrXUgfbgeQl5p+iBSD8XbmhtI9OrellTELOg3LZXmb1o+
iN//emLAoMGRmxVxczGfTwxUEcq4XcYp8pI0xUbGFGFOfXmlTR4CrQ5MQEVe2m2W65u51peYl6zk
69s38dLnjtOUrYjOboD2Gqk0p7+CD3a3WzR7igZhdiJqVgT+gEIr/93iO/mEPUrjRjx8zhpHZ6Ue
CZBYSmLSPevRTWxjCQCAjnGgK6W+xkCqiigTjTaHM3WLrwRnY4x3xpxQY0BA09Wocknyn5UalzAe
L/sYzLG09Xxq7TQGcFSdPslIIUImYztFGI5Kuvxrd1VCySHp3TV5dwvhE2jfs2NO1TKqNSkIfdbQ
4gf4pah16uA0ml7WRxfe5rVM9SbSR7O5evt9v5yGHbQOWwdym1as8/ZF08/wPAhpjmz27rR4Ckzy
FWitFtnse5wC8wNUdP1Yon+MjDFTF77zVy+/hR9tmTPMqWffHHUy8mTrBNZaOvZzMGammoPFHdz4
pnRrzdt1itY2GtfCnoLKmlGDIj+NtQub0Odm6+m0Rwwrumx+KcAE4vw1rLZXUOxD2cIq1Hi3XUUg
4I0UwwDvau6wIUHqsh9iirlfSfBOtTvbmIiD72XpQ3Drq/zKSU0TJEM9DUuQWx5QCJK2AbC0SzvL
YBScaglcrXy1m2mxGkczRoCA+zA1W3zfUvtemRkl7Upv2ZHOlVUit41rCtti0jBdl7lnkb2c8iuQ
MSTIELfTd8lUQGnMJS7zMEva5MpY3S7eVxPIjZ3rJ9lRFVVGcRa6vQ+QNV2767F3uu9ePzefFAHf
7xMnzfOPU2zlx5bjQRs4C9tieLtWcyAs2rpxR6fyd1uOzwXh3MvdGfoa/EjA1gHiU+M7+zzAHzvF
aPGhO4u8qSyObkXdMciNutq/Pcifz0tnPy87YRolm6iHRWVbXf86ZEz+6uujvgm2fKMFD6oLjqJh
g2RrCOLMMlSUUt0o7wQR4xzAEzg7mB7n1f0pOtXqx8ohIeCJoUjL4u1be2XRoWeIMYttI6Xr8zIy
8sSh7TpQlcMqYYCmxBDjSmh/TGP3GVDMGr59uVf2qS5NNTIb2Xix+zuXxI9trA99tdWYEhNPcoB/
kgEbT7qbIVkfi2HvFnptXsd938BuZz1Q4VjWhdjPUzeWkY9FBGrkOKKEraf/4uy8etxW0jT8iwgw
h1tRojq7HdrphnA7MGcWyeKv34c9A6xFaUV4cTCYAzRmSlWs8IU32FDT69mAKpa13fA8hFP4PID4
Njd+9vlecWDL8VbSCqTebq7KcI6XYKeD+zdthpB+UdqLIRDtON7XHa7S/z4YQ3Ep6aAy3DOToI63
JZL6jEyQ1jh33oySnOsU1X1EW21jqAuxOI8cQfByAVL2WztceC2ZG0ys+VBZ8fAwa1r9RaEKHWBI
iF4/FlbVzUiYGfBoRjBek/gFsKS7sQfPA1qK9YCllpY7mZK7/P2v0+GEnk5n3JsPFtH1T0AkzqfJ
q5DxaOPaOSigc5HpDNFF3nh73o74ybE0qHQCtQEFB50bxsTpwDFqRwNqeSR/E8yyOxGp6lPbzVn2
aBWTWgdx29XpMaYc8y2NB+NbOZTpJ0vLoOmo+ej+psEbP9cZoVxgZTSGeePBY2LeXjfTLm+TTuwG
RyJNaoZc5Ar0bojJTReFSIHIvt7JubBCX1Qm6HQ7FNZPU+ndr1UrI7FHiLKZ75JCnT60U6JOvmuL
GnwOv+y3TeV+wNRyEMOO4mSU3XadE79sHNWzUJwtD/xkyZchWdjrfgOkqwmCnGsehpiktY089LgT
tW61+y6Nk/BgFLK8wfWp5Ykw67sUv8T43gSQ8/X6DznbHnwlPhBteAjhGIeuDh8IzNjUo2Q+LGXB
DMWdor5t+05DwXgUmrPrRyUKXMyotoRulpxmvT3Ah+swkVkJzsHp9pClFZK5I/c56WNc3k2h3vKs
wZwB1C+s7KWObWxMQcVqIxDzSW7M++zSYd5A3EBm0r+1SO9Ph88iaOlx1pF45jkPrmtNkBJTLZhd
KmHXl/jCTCmAcdY5DPD8zii6ZgQwqmznQ+RSgdzFLb3wXWRPI/qVo/0gTbIS6cFi8eIwOl4f+w2M
v1pmYLfI6KHJRK1o3eNIEpWELqq1A8pJEEshh1QU5728eahCrXT3uIAo5V5xQ+smT4ZCQda4pHiL
AE4a3/DQWBSSC1WdbgfUpu9NVc5yT4FfTw/xZCJCi9ac+VHh57t7iQQcIqFOGgaFo1XqvlcrXR5c
nHxrf+6r+t2sS+t7UsYQ9TOtif7U4ZB5fsO6gP9oi27rkF34yFhcAWxfMLgo6y8B6l93nzVqtSFC
Szt4mETWd6qiab8mw4nbJxFHdDaQxKqiILSc+XUovRlpJ4jzo++pzoQXcSOdY9G1JkayFV2hifg0
9Nsyp7J1/SNdOIMLdFYFUI5hGaTQ058JUb4MpbE0C7oYsQDUB+ZFI8d1p0eKs/Z4xLQAIL6rz2Gy
9UYtxeb1/rAtFHJYH8e01eXvfy3RODklt3Svo1pTKrMvZeK+DEMv/whNcC9mCTVw16R4D0TIeaKY
2yGbOtjZNxMWlA/dN9k4LeevJhcRQE0K1igksmNXF4NrRPg6quxYg2bih6oc5O3MS6HvnTL1bkgc
q7ueiGE/l3X23htmHa1/oryNb3IOTwL4CrsFPORSZLTWKGMNliyLIdVDBshXuatVZBd9IFRDvaeT
Hv6sHVRIfNMCqj+UrZUhjwwCdadCPMS4I4z7Z640FCGMBu6439If/q8P1P+pk3kWXRrkdqhuYm2F
fd9ZYV8XduJieG4eNLQ6n7AviXyOrfYBmfTyJcdp4PX6Nr0wHhKLDhENURoB5uo0QcAXoDoxcnAb
Myz9yOzC+1RRsm/o3sZy55RUtza+wvnVCWyXgtXyHQwQF+vdWVlJHGFYcmiFhph95yW4VqDP3u4M
CVkjTSXNyDScAxdOw/yvJSMuTL4KQJAlvz9zCm8yUVtuYpmHWkCV7CHB/+jIoXMiixxx9SnRZ2Nj
859fWBDhKSrQMXHgoJ8F8LM3GmYTWYeJptcdnCRR7tGvVu5bOzGzjcTpwvekxGktypAL7OGN7frX
0c8qncb8VDCYK6hLd5WCqGAePcqk+AUgpN6A7a+Hc1jMpf7GI+guWlLLt/5rOM+JJk0kTRSkloHi
JDqQdzBCJI4C4yIBDqpta/es79W3EZGuQ7JveeIX06+/RyyriNvTwj2GK9t+gB3fo0TQVO9VFF+g
peuV37liCzJKpX11pS7D2jT4acwg5Qjg/HTYQcdedUoj94B6pv5EFOvVQT4101dNAILb1V5v/DLV
UEG7Crnl6YDCn3bn0Qbud10YegsZRlOf0fuAyDfYnYETSl9lt6Wexu8R5J1I40scSHzZyehDExvl
Rxt8ALKcaiZ+jWggjkFYRQuFtIy7H32iii/FhPr8TrVm29lxd2JrjMSGmgNhTCCEVFQhn2a3an7P
eG+Vu0jETjCCMVHvunQSd/gGOYhUDEn8PU4AFNA8rRFeV7sKDW08V6nRV0pL6OB2ER5fSj0PAELw
KeXfu+FHBKC/XRrm0bBfog3+r4C9/2aXiNAvZoJrP1lUwzHeWVxoMJf8ncUtqJWUW7TZtaGc0kMW
p0y8bZXQRIO7U549Gr/xIZRO+iCtIZr9McENyFP51oc0M3HeshUj/UmCgFZGyUYLd5Nnty8hUV91
CBsdsVLNwuoEE6yWut0ojOxRUROoHfB+Y0i8uQ4ZN8Gd3Np1WhvpKPoo3Yw5VpTOvtAbvDcm01Da
XUSp8qHlb+/DIkJJ1tMHnEmmslyivSJpsPeG2ft+HgEnBENVD7/tziUYm1Kz+1rRj/3dDxXZC0mv
C56tj6qvetEiCm6MsrmHVRnme7AqIyouqRb/IanQyn062bXuCzF5Ekh5iJicLMy5RpkkRA0JU04H
kXlVi27SUl1Mz50RbUwNFNuOKKMGQdqqi/Scibarb1VVX/q88hOWA2Ee39EZiQxGo2W4Q9ZFsT5L
OuKAPQZ6M3B9J6yuvMijt5jqqLnfGkKzI5S3lNYB5jRMjo/Wrvw1qyG89BE+u4kVQZI/CqDaSIiJ
+U8ahtYvF5BIjqWZSckNQv2052Yc4gequNn31Mo4uVox2tIXJMf2Tkcj42clkQ89SH1wHprKS19Z
OHjHlpJwL19/7s5KvIj4UTXF4dOBD8EjZJ6eY7E0MNLRKwLI+hNAGWl34FjjgWwlGfTaowodEsST
+9Z/kGqbYp4iWfyE8BE5e7Mbi+ekSWD9yrpyb+p6gabGrjsjKTKUurLxa8/vOjBr5MJLMkW+v25C
W1lXJEZY1wENQM2vGjC6CZDQHyJPvuCs85VJqp+uL9Abq+vv2JEFWggEpPdwRqigrhaowsGTcKet
cfsRaMIYVVjdTFmjVoc67UjS21hbXIJI9YqDqZQDODQFC7h9qfcdUvBSb9odGsH5J7AmJepjY2+H
7+xmsI9jOHE9unR2wQM6ufuSgBEu9vakNTV5hk0H0QWKhn+S3fSPhvRm+hhT1e47xE/mD6KKjeSd
HhsSho/pgBaNEyg2uNKjwKaGGfInZvQ7EpH1xQKak0DH8yZ5l+l5/WOmHYXsatRToXfcnsKuOsT0
b9w0Kp8SZepfC/T2lYDCAoV+NdX6TwDBzfxYssQf7HypV3haVnS3YVc6X3jsx+HOAuCEJgXt129i
HKigOemYPHomqEaOY1Fi3BWrFJKRcUYBF2uGfdeUFXVDmD7HAuCQAj5sjqniOTmq/HkDuMfnFA9f
60mbxn1sZKK91VpbxODhcyQdosbLX/oZhYzjCIis2fVaWGzl8OebzqaNp1KUgkO86G6dnhBLmrIc
6dQunUI1mDWkgqqOlrjV65nfoq10zCez/ccYieeVZVh6pUt7GajB6aBmBy1NRwswUI2qProdnQVX
Yh7Xz+r07foOXzbw6QZHo5IKLh1DIhdUcE+HaqMoy6NYBcbdtLhz1KY1PCi13TxdH+Z8GU3akqjs
QrZbinWrwNqlWTTbOaYYBigG7aBEWfgOxIPT+HYOdgY3keRdq9lbEJILcQoUfnIIkk7g/uu0E/0a
hd5NEgf9EJUHNZq1G1SmjCcKMd2THsbW1o16BrLl0yGtj7M5EFv6kGuOmWM0soxMIwTeigXMq5in
/hvVt7o9eImSevcudo03hVGix9ci+vAVzRxo4aqGYoffN2GYf3Y6G0BjQfPmKSuhlt5Y6J1g+RYi
j7DXo06p/a7XtBfNK/Te7+gn/kwAXFRBWU/AniQQBMSrEoj7O2xcKHjhgmLcKxyNYYd+tXxHeRjT
IS/UMUVzpaU+xFk9LLIoudnjvwdJGtxjUQbE/jPGlUU4VGAYQbDx/Kqa7RtpbrwIRSdjhlouvtgZ
5nu7qlHwHqOXWNMwVIe+pw0YZfohR1698VNZ1x+FJWdxnJAKmwNo9xqaObLWXjHFwrFnynWipFSm
DhDD0Ei6PYqY2kgCVDqEAhGaLW0Glm2XdTFa4XWll0+hFk3DXuUaQb+jLOb0QOtjlEceTO9X69EZ
2c0WXRB/jrzsJ26g5WNee6q4ub65z4iFvBJvMhG8pNRiSFVPD5HTWFOoqUMWzEasWz43BkYBiyUb
3krIkuRWrvstcviBiCvttpuF4nsiC0c/r1zkYO0W8xIWMOl/l6Uh4RbXI2L01B2KPpEfjdB07j23
lZSi1CrZTxKzJq+NDB+1qdJvbXN6QgKyxMqpDWHrVCK4Pr83RMjpJcErSE8BYA0tL/LE0/m1xWy4
/eClgZHqiApmkW6QYah494V2A3hymBoHpZwhv+G+NPSdNtnWSwUEtjzqsT0ZfgPo/3ufY/LwMBit
XjxNy5MAaoswn4xsqKxHOKFZ67PxiHUMiawxTpYF1Em+10A4rYZl9c4bov4RewQ57t3aSKVfTGiy
c64V53ff5sozdvT2L8Mu0Ka8vgTnFwmqoqjrcEku1srrGtIErdPBkCgLrKkq7+SMtFsaUUEuVds7
UteLNl6A82uZ8RaGO4wFSBLrst6APfkw1E0W4DgU42xIONw9enk+H6/Pa52Ns3O5FilRMxgVoLVe
Na7KIxr1VhoMqCc9pk5boSzadu9kq8v9Pw9Fd9pYECN0iiCLnm4ioK2U56wpDzpAnEfEFUG8d7b7
TB1G2aCYnJWEmRa0i6WQQ82fhvjquQn1CFKqmyRBaMYCbySB/2hE9997GoeJvovNnUpi0YO3x6nQ
JovLkxqVI9WS8DNnO73xeAPzpzB1Z4iQVm88e1kuuIUFULg9O6WN7/q+aVEhULTo1rQH68+gewIC
nybQAKKOIz43lrkQW4uZzo6kId37qtW1L7LqDBuSF4XPh7CzN10xzveqzcF5a8qC1qQBeLrQjVKB
t8V3NkBdfyr9YfSE9zF0FOVewb6RK94dRmvj455JXlOcW/qNb4o1oEXWgKekyDW1G8cySJXM83Zd
b+nHLu2s+0IoGGVlnXVTJFW5Q1ZM/Dax5pJ+6yat7xmldeOh47azUPV8bMtZxw52WJTDcXgCGa2p
otzpnRFtXNrnEQmEVyRUCe8cQoN1jBVj/mHPg4uNqD04x7E3kIzqy33dWLSEnba4752437hIz0+b
hzgEJ5tQiH/WGUxYu1lBiNsG8DDadIdcofVSOjmIsJpW2PXjtrw5p3c2hEpIRyDBXC7ttTihCWcQ
2aCuCua59g5ElAevygNI+xbRVuE9VZEqfagY6kZAeTZH+sDMDEsFSyO2Wks6SJtbq57GJmil+0J9
ARtv18zMQA5G8+H6FM82OkPR7bUcG7VyLtrVKVfcCZrYpNUBSmrZb6PozCPFpOKV3j/VGSeat/Bu
644msC5k5egz6ahVeCSGpyfL5Ep2266qgx71z4+YSXYLFBlCYN0147GwtEVtJ+75Ow/GHS3HMkA8
zd243c7aB/wMixAaBw2AZiTwq2ZKkQ81ygRxG8RpovxMtcH1wVzYB2lB8KJGNpr3ZpUqOMpKN98J
FTiUdMt648ifrz6dPs4N0D+XLsIaHiZp9qizNYsAn0v5KFpv3rN47q2WR6PKr0CceeMRPtvSbGeS
gkW5gReRzX26/NoAKyZMki4IsW26yXUKm5Bl0mMRTfOj5RX4qwi0rWnR5RuaM+ebGtUiGqlAfagB
gD4+HXkQhtnOKGUFiS0yDYacLu4qnPUsAqA03Jjm2c3ENBd9eM4OX5qy7ulgnFlFwh/uArczjB/A
C7SbrlMrXJT0ce/ByLydoEZvDHpxhgA5kboDYEOkdzpoOxi0yPHGClwKOHtVh43f1J5+k2OGvBHb
XBqK18mjV0J5EZzu6VBlhvZjpHtdYKixvRNi+IH03vDF7Jzo+V8vCCrUDupbyEwSvK01UaCh5EU9
6gSRseLcScwN38N7f43T2O1B6VH4uD7e+QYFm7Q8gty4BiqlqwsJfrACh7MH2qCM+U8nzGLfmUPX
3rkWrd+dPhVGCzOtRUdeWu7H64Ofn0eIvBDfVIKeRbduFV/FWCL2IA4JUbXcPcYc+8/o0Rd3CjfF
M5TI/8dwnHoNKu0C/FpjX0iEsNnSijyYu9l8NOdO7qaG3pUVOdm3EW2Bw/XpnZ8KygF8RkBwbyHr
atcsEd0Q1zbT6+DZ2MKe7tRShPtGiHqndZpyX07GFpRq+WAnjyjCeCQ+C3gEIADUotOtWhB9TMAO
eTeFtIOowHBdjgqk2bapfapxWA0LWqSdWeUPdo1H5fU5n58Uhmcz0R1cVOTWfmq1Iz23NvEatzI9
e6fULpogbLA9pt/hxm1+aXkRLSHJs8nRgdadzjRqHX2kbpcH46QND2VG/hVizP5YxIX7ilrSCJBy
U0D5DNcIgA8wAOEX/Vb64WvkFiAcZ1ZmKw/saKzeR4tm9nHGOxkvYgdP7dnATwHRUhoYKIo9Jnkq
sDz1rFcXmyN/Rqv8x/UFPz/AYNko9i7icXAIFmvIv9tpwLmiUiD/GXiFWj2XEvKpMEgJNLNAjMrt
4oPTGcreq1r3nz/1UkRAJRvOAlvcW23vWClLV2IFEqh1ln0eOiq6ll7h8564W45BZ7B9BMn4yICC
6OW/7avTWVo9Hn0klA6WU453YyHg80TvaH5ehLpv8sEy2l1aCTcY8QAH2BdCc8q0/HNeqlvwlbM7
i1/CHvAWiRSCmvWLjvyPUxfW4IAWB4tT6RNWr0PyXnaYG8M8tzae8bPP60FgW3iJQFCIF9e4izwt
jTEy7AmPuKn5AELjQQ6a+TUbsZBHlSB8NivRvgpHV26u76vzeYIvpoSik4/RpbWWH/ZXY5jFxicp
ndWgEZUF/I1EyETO+Z2TRT+yUt9CyV4aTgPBQMjC9cUROx0uQe5Vr9JaC3pU5HZYLesYMxe0pUaa
PIOolZ/Xp3cekVLNhEDMS4AcOhis1T2ZeKUqbWXWApUCzLPpjek7EdnJsYqJh3cyH5pd6NnkyWlW
fJVxMfmdaqLWd/1nnHEvFhsoEywD+I0lAVlf11GtWAW+jGrQ4TVYvnQoQNtPap1qX6GFAEHzRise
92RcvYkQc+kGODPJ+oFGYE+cnBvzZ93h0B+a0NDmndKoo+XjGtMAuJYQbnZd2di9XyLOW6D7HGI1
VUZQtXBaSNF+vz6Z871KgRj4AwzApQW11stEA6bPrW7Uggp8uQS15DgvEojXu0yxwxtDydNDgrDW
PrenLVTIEin8/erhLALrnBibdgDYlDXvsAcxIHCrmv1sNHQ/qlz7Lq2HagMssX5xllEW8Ti+GCik
s4+F8ZNutrE6+6Wmzz9TJ/leTnb+1Cee8kixmWZt3G5p/5w9OP8ZlG4nXCi4umv9+tE1oSAM5uxH
xPENfQhQuVXoNvvJjPRPWotiWl7DgPQBhSUfqx6s8uzJ8snEQfjYJkOzcTFcXASCJyJv3lxUok5P
qjnZWYyHiApOouSedd78cFkvCU7CRVaiGIxjA4hl46S81Q9Xn5guHTLvRKvksm9SDn9dSFYRtlUZ
9rOv4Cu5C43COypt5n0qzSr6lTZANtIacYNuUKcjTN+SBmAT3eY6+SWiQ/IJyFcTeCHIYdMpixt0
E0FmFX3+dYow0IhyN954H998pda/+M3ojWuZ53ntFpZW3YTKO3i91uydB9ugGR6hzodWmhJBMrFb
B/5F7qnIMsRj0JqZvcfO1Tk4eqp8AjxJQNOnW4XGMzoC+4mu+RsLjmuHC/D0+2lKRdEo0heYYD9+
1/NuwINFDt7nca7cuyoJFXWP9KoW7WNFUEo0UXZRdkWtituJuictFRJ17JZURX2nIDD4ubYT45nS
YIJTuQXcI7h+q6wjyuX3crTJ8kifid1XF/UA1Kfsh0wCo0u6ZxS/kzuBO8pe2PZW8Hr2KLyNBSML
JYCFjLB2ChtzmygtBxqC7l7/SVec8pOiAL6K8kG8NpFq7oBmpWzvOjlIxemCWWBKf32+65dw+Q0k
mgtMaQkx1sQZO+q4uHrUdytj/qVoGLLvWryR/Rbs7zerzNStbbrUIFbbdImqKH0tbxCcgNMN0ZI5
Q3nm7jRmQXu/k7GvUFa4oe+JUxc2RZgnVJlzy5HTjwWA2102TbLZ1UY4vv/nuS86ZwspDrDdWRQw
eEhNVlEz+wWNF2bcz/soNcs7Ve0kopazsZFCvJHM1nNHrZxQQIMLQR/0dO4KImIh481+j8jRrT6C
qX6yqqmj3w8RVOzcLgRlmCsdAb4oRWr7EdD1H8KCRrgzcTVC7spIW4RGQkW+DqmCHkopYsRFHWNW
jhPXjXJEEKT9jgG2+T7Kp4JNE9X9rWX31rhxNV/YOgtukM1LIZO7eRVERbLzLJSAJMiKUtl1o509
SdfpdiMYeH/OQvMfW+RsVZAGdMjhMhJBrWPERmDFg0K59Bsn+yG8UQ1wtbQAQjQF4ns5l0TezLfX
t8jZdUD9hXDUpmtJ9I0+1OkXa+YIXBgyPXgJmu79MBcwAN0sQlFG33JiPXvplqGWorBFV4Z8bxUC
N9E8zqHiMpTeKQ/4dozIkZcS4pplI7JW2Ye56vqNNb04P5KpRX1x8S5b/v7XMxdiHm0amVfuAbI0
P2hNx/uuVZHHXaTOry/lWdDE/BDKW9CmYNz5jKdDtSnbf0Ida+9UdvU1RWfWtxNAcVsv98VxgPyj
C83Zpn1xOk6Nsw/iuXA3izCc7yiGUHfxWNh9NifhJyPMSh8VlPq7PRTDu1iTINewR/NLu0AfJewd
62ffDGaQocyysQJnBwYTdvhQIJmpH/BUr2KZVm9GPURXnuqh4X0k6ZsOUF0kVE+J1BpKRxvl+Asf
FyCxa2MIZNJXXPN6BsyX7KQCSNRUjoMikAYODQ8eP5q9rY97aWps2rfpcUTXt3qWpBLQFOcEP27A
6CmYzS6Ka7+vuvxYS03ZWMpLUyM/X8Q/oLIDbj/9yHqoZrkFb2EvaEt+jAtc60qnbu6F424Vftcl
Lp4GC5EV5gTGnh7wqqju0qBXTSRU9tCQEEMdEY5HdXwyXjksxkOHC8sTKlaDEjSKlR7UrO/31w/O
OtFZfgDT5MqDRAi4b3UxVL0aOmGJLbrtNNMjuA7lXdkWzc1i2vk0yym5G5F1i2kHTkVwfejz8G0Z
mxB4KUNxnNbiluSyVa/ZcFbHtK+qg22KdDjC18Asm8g7vGlUcq87KhE0dmN0npxjaBYjNsvAb80/
2Vw2gaOhuv/YzLn50khKs7tuVuLvEZKL6JhCudl4lS5coye/ePW5oqJUopbcfo+pTPfRseVwC7cs
hfVqAhhEYvrjYBKaX1+nS4PSaOKgkTKwKZfj8dc1ajv4XZELV/vBC5M/sm3R3tIy9HaKbnwHnkcE
EYiFw/VBz+gpy8ZgW9JW5lKFJrO6T1BzoBSoFNU+bjQv/pZ4CLL6ateH6b1VogkKFhUw175uB/M2
j7vsezdbfXKA5D5NzyN6+QhL9g0efoYswZm7kMM+Xv+Jl7Yu60GoQ/bPKV19jCpPQbXFxDfDWDgB
zn3TwR3QG9Rof/8ZBNB4tTGLwK3zLRveSxcSwIhFxXGRIrJWr4CWJqqZy7zGGczo0S9UUZnhQ1if
XSrheME2P/55pouBOt/fRVnlDCfSYOSVx4Ch913W6PvONVP8A6vQx35TPRRT/KtSjfQraoxbDgEX
JkpHA5UfyhCLzsjqJkRjJ0ktirH7IsJjTzP74lbkmdjrimIeI83cEk6/8LzavORLuAAfh39Ot/ro
mE1YhRELS8CnB8K1yvgWvZVN7ZTlC50EyxAmCc9JwGlRASxdDVQjDxO6I13Z0FiQrrNM7eMgwu5h
bLsR3ZpJOTZKnflhTEN1N5aif7QnAfe/jAp7R6Ui3o2anr6//p0vnHQAEUuKyH+xpVfpSyo9JPWE
hqwh4P8nofeZrwCNvSnbsPsAztd4aNPq5fqYl5acaAAG19Jm4blbLfmc5XqJFwqetl25z6PcfnSU
uNmop51tJEDcZKIIFSwXChnw6ShpbWpjgVSpL6I0fdK0fYpWVLpAkvVBExsXw4XBkJ9B2w88JJ/4
rQL/14WZpJQFFTo7fNYy8YGFYy8bVlBRJ6HeCeBJG2/opfG4gRa5fwhdVNVOJ+fUeqerg+P6FUbt
4EgH70hf1H5U3bLxm2TcRDye7V6AVQszjw0MFh+80+mAMw0KR590BtQV6DxKHjs/AZpM0aHDTBYr
4rGt4r0116g36xHyYDEsDN3X4Bl4B+rR1JcqvTUOCsa0QIC5ywIrEXEZ4Ooa/5mAdHp4kUXNoTEQ
td7VSZ09jElSD0fcUTtvp0ROvaWycbb3mROJEKIgYK41c90dMBDhL8u6cH3XUiC/6UD2keuBaXgo
Za0fNWQtA8Pa1NY7i/UYluCHCgUtJy7I1Q2XG8J2FQGGQ5NGBwJysrE060sDOIU+ehsJ39lZWwZD
Us8i/gAvvL7eCqkiIG4xmLk4l924qYOHRVdO0Zay9qWBkAOhwIilGO/46vGuFZL3Rik8fyjBuZq9
PX6oKqv4fP3quLTv6eQs5tDcoyzj6TYc7cpQcykBEutO/0Eb8WGrRF75M4Jqt32D9tX18S58K8iS
MPyoHnNXrfPlNhYD7LMCTleZUW8UZVc99Egfa7tKr9rX64Nd2I/cH6zd25701iLoIwygJMWmCz1J
rXvUDPlnNsZ0Z9aZuPXKvHjI2bIb4eWFBV2U0PEFBdZDIre6iyUCaSQ3ludX7gBhbsIwPgPs6is4
db7Og74FLT4vyNPvBLFA/5d2x8IKPf2Ck5VhyAGAw59RkIIUUxTYXpCcN6IgwMuQwI9yHFv6lobA
1DoNzNzZO9pjO9wghbglin5x+gRzy8/h4l6jYBAwCiuhx+EC2xDHYqggzS2F3SJ2vhLLJ8H1L3wW
PzL5JYaj8EPyQaHpdPIOjh/5HHOLKmVo6XfE2c5T5o3DQ4qcxutszupN0xkuLiWaMDbGvrS7IFia
mMsu4c46djURTOkHBwx+GmKRbKG//NAksPDKou0+iiIdP2AkPG0Rut9acCdhD1OGMcoOA0RNp311
23V0EHBGy0O/bCNL3iNJk4lvUIcQ2BaVMnWVD3dWohPgevl7twN27o+D1v9U5g7n3c5UnAlSIRTN
o+sgvOXrU+h+CEN9bP2E7Kc8JjHt7Z3XR33jY8LiFXvWFo5fE06x/joXavwpHfqS8joQksE3Bxu5
XRNVoENtVygBA+jwyvtMmdp8l84QC4Ned7vkPaJnw02ZqNW4a7uieLFDC/VvabhhvtEYu3gmCLEX
FT9yCl6j020h1TDpqnRCtaqVNpoZqDX+scOquGuA8u47fS6+o2+Dppfw6lttTrtdWnvjx1yhNbPL
I1lvmYVcOBZgBuBrE16gKHKG9RGuTEU36X4SluLL3Iz28iSmw32KsPEisRxFG7Wds6oE1a3/gpgJ
RWE2ny5BU9ZNNXqp7vdTZ/piticfwLh2lAVQy92g9FSZ07qBo0kQ0lLfS+DVXj+cFyZNykEUTHSO
9bO3/P2vGC5DWrodokb3C1blpjYiyZBdrnoHJKnFkygktJrrQ54/L0DjMWPh2NGdBBpxOmSF/wrN
5drwq7SaH0azKXb4X+RwRsVW5fd8dgDjKTUzCF5vZ24IeqwLMhsanXk6kleppQwckb6mbpocdC39
VwEsLlTo99x1mH6axKira95WRtVI+I8PbBR1hWmIj7WbV5+lRsH73xdxiU3/A47Fm/B0EeWgt1FV
27rfZY6X7aYqEa9ClLYT0KaCxHh9tPONSpKIsAkSGjwXdLRXozkyIa+IDYLGjAp6leavtvCwcMhS
TT3OSex1+z5T4AhrWV296vmobD1a56HWwk9EMZ0GAvaf6/zJa01HROYI3Ldu1fs5n42PbBqxMdFL
G2YxAwR2DIHD0lfHYbRwM61zSEfpVKFLZcvQ2GcG/OWSqtPL7HHpXl/ZM5jSsmcWQQVj6VPCgVmN
qLYNellJAXuo9twq0CZdHHrRYUmF+Psz8AUoo7mdFX5TDM2XkEYHaUcZfovyRn++/lsuHUwY0oik
0KsjnVtt3072QzONkE57O8aKsSrim6S31eNiubCxzheG0tBsoiAACZQFX6VykzQMxYGS4oeplr8z
U/cjmXj40EXTp+tzevMfOX2KyXOW2id5IzTTtYg4bm6YK6Wt6TtTW36g1FZ/Col/aiICmSBfBBT6
GXCCKQ9ZE3XTbkpaB3vyDtrSLrY7LJpipxSHSDSVvbNsuH2+1sDS//fzvBirEiVSENdpLp6eMFdX
1C4fQLPTWG3wIweiEKA9UYwoR+jVfmNRlrd1vSjsOboYVMMX6OXpaKmFJkrfCcMvcCQx0IGoNTFj
8KTN8Qc3kyaciTRqv025Rw8ADZ/xd+HSkJxN/ne+ao5VtHUMlg++/kVsBKT8gLxTMlr9IvpXrVq0
qYpjXpwfEFAwfglMNgKskZSfPdzLDoJFgS0EaIgEr4tSDeTcdxsLszw9q18BoJ+rm3AdyMNatiUu
50WDMsKXYxwgIk6kkbfIE6XNLvKUJCbsGPJvdGWLjQ7epV26REKg9gCIQl1dRQIJyp5K6BSqH5b5
eKeafXqfp2r7YvWRvKMKipdWMVV+3MyEgLkS6d8HVa1u8ikZjmXb5R9B+lTfx0rN76zKSn9f3y8X
7l508dmdlDtIC9cARtdEALWoMtW3a0ykDGTI0SBp7XhD3/UcS7GofoJSIdeFgMnJO92W0g2rRkY4
i9WNbqPiN4KUaHtYHbtoqhv48+b0qSZz0xd9CfVdOkPpQwI22ghNLzwCNKRwAVu0SJd68OnPGG1z
cJykVQnGiviTniXNF1NPks+INdj3E3jVjc1/adfx3iD8xLPDM7t6XbXFT7l2sR6xIEu/K10nOogx
L+50b6xve6MFt0Wf8/b6N7245WCwcejAaqIctPyqvyK/kdnUMxmTb/Pk/Vj6YHf1mMtPQLHLY+nO
eYJUQRj+sW3Zfi3oC5iA+hfzFvJz9cmMJlvu+kgtQAm4/fuxqDBYuv4TL30HEGxwROjdg1FYtuVf
v7CaaTfxdmBypKhRIGTtPcOQQ3MPgYnmvWPO7cY+vzQgm4/OFwhx7sZVSpJknhhxMtX8Qa8i/GQb
mbzPYOwZSFbaSePrw4AGzfVJXjpbIBAXqohN3vHWvPtrkkrnqLXZSM1XpTl/xGruM56Z47frg1x4
bgmB/3eQ1fWSlbFbT/S9fNlCodpDaJvR0vOiskAZs5/+P8sIQBarNzqtVBtPv1s4t7z6JeZUKM8a
xYEkUIwH9r9Ek7ChvdbFW7r75yWGpY4DbQ32AFytNZlImU1NKeuEaDjRi9ta4Kk4ZZ0VCLx4bjE3
+kXJo74rwXff/PvCwteAvkSBA0zEsvB/fT2vT+fM6RBqAREMAdTACbXP2uF/ODuvHbeRLAw/EQHm
cEtSUrc6uZ3tG2JmPWbOmU+/X/WVRREi2tgIGONSFSuc8IdnCHTtzkbZnCPngGdJmEmudTYTQBKS
yc3vtU44NT+UXAnGxynBUJrGcqGhg4WM1DHUMKTyVGUK3+smTaBKvAB7AYgZMO91FTIp42yMbJJV
FbWrYzij/9LIS/GhRtbhcHtVr5uijAUjBQs3ZL3wQV/diBW9shKLJtVbTHOaHswhGacXFNvG0EMF
hkXGoxwwcyGnjfSUTjra501bkMRmsyqB8NekfwN9VrqT1UX910hu9D29xa2rAkFgOrb008ncV1cF
IKYY8+QAj6cQOlmlxHiFLFH7iGHRL+huy06AsPVECGoX8iKyiI9WR6rrgZwYEyUsRK/hOeba1wEX
t7ugz7KTPdaWDwW829nbW6kJNULaHnwI8kxnNcfCMmJtULiaiqXpi292OkVnvXHq6QAwtQL3maCc
Pg+L1Lt9XEjaeWzTsXClCJiiS6YclX+xL0hEAVmS0ZP9rtlfAA+Ukt0ne5E0ldJJDg2lOwJvrtPv
AJot59jUVpsdukpbxlMUxhDgiOoTlmfI9O+JkqsDuTn4aFee8PgB9q6Ee5t340LnHuAVwZ8Fus+a
t9qpUk623MqU8WrcIuJAxRjbno+3j4i4WFaRKn87EqOoGuDuvna2pa3aD9i4Y+RJMnE/lYvxNe/7
VzmppdN7R+JiZQeI7j8WUOtX2HGCpunCykQ3YMxPcWgjQUSh/J+kHopPt4e63uUMRU+KzyhGXL+F
EQAGrdVa08stHnw7luQjmwkrBgn6wSwp43Ey5mlnJTcHBRko+nwA6NYqCvWiW5AkcZnjWeooYJgU
4qkB2EcHBevHONene6eW92RJr+8PAhfqGCDJeCW54i4fjgx7Gk2tLbztYvinvMGIQU2ycUJpLD9Z
JY54t5d2I7aGiEqnXwAEFdHZuRwQTZyxT6nveM08L1+ivKLJDtgr+wTfuD2AIA6eFJT9Dkmjak/B
ZM2f23Leey6vuCsCO0g9XFjyiCLgOs+J8I4c0aIzibAqxUpR8BF6OGEyDYgSwOyuXUXttHPYW9PP
rozUl2wRmkFGAI/IVROz/i2Xpv3TKJKqezLysf6GcgKCmpExzaXbDtL0q67t2jk6mW6fY91otDMU
E+nL7dUUi3V5+pgGFVOWE9DsVSdaiWa901D08SylHuWTmSuxjf+fWlKTj/DbA+k9TceeKyw9pL0W
l15JjUK/v/0rrm8aygX0HiltIIyMaMvlJ21Us5UDDY6gmjQQJ40kfm2R+9iJO65vGpEPw2kX4DnK
E6tRFiwmK2mxdU+eRqX8WA9VJvm6MG+uFtLonUdnczSqYGRdQhXGWG1T3Ev7NDQd3XPwKm3OdI7G
5GlR0WHzLLNFj/D2Em4NRxEKsQPkWoWc1eUSojQmSF04hyxdbP807aQ49EEUfy/VXQ+Jja+Fcrdw
YYaqzT26Knl1OMkJQwuLJLqJ/qcgEPa1CuOdOGHjWhHy4ATdbAz67KtrBfCxDaqSQRa5kjTcF8r0
SFEvguAzNYt5n6Mm8fP2Em7dLBdjisD1zxhYBQhiD4WFIwccKlAN0QFxounYQbb/SGUz/LTMip3g
ODlOp2SK5IehncZvt3/Fxoe8+BGrfWMEzaIPMydyRpTykOIyi7V61SDbF+5JsW8NheA9/VPgDGSm
q6HADrY5NUXbg7/SqCjPLMFZWmouKGla9moD4i9b3TTgn4HfEfGIHHG1uBVNw8rJKnAT0pBppyrK
tA+60S7ayVHyOvWdWEVB1uzSZbxTzRFCLbDaIH93y4bKnAIMmbwYPIW+2lZyEOoNfWn2btqavyB6
5v+QtE+Dm2jquJcRb+1hDgjpN5hd6iKrwQba9gVUCgbLEB4cFq14Vkai3iiVW0+1536HL7v1PXHY
YyzSUp6l1RLrYRwng5JYQFMsSfFRNbBHV4nlOAACOJT/3N6ob0Ws9Re16DJS4CJfBT1yeVwQSwOc
33NESdf5b30c+86ru7gHo5Vl6qd4iWfd5b7Cagc2TXEaGo3SSwEAM+uG6FUKxsG//Zu2VgDHR+JI
iAvwvMQX+eMEL6iwhRE6v5B49P5LHjaDV9FMh5ZtKKfbQ23dgsgRsdTsZt1Z06VsxPnjjBqoFydj
8zOhqn6uUFCLdu51sYirRabsL9qrZJHgaleLHFgzvpUFyJjIMPDcxjJZ/oWiL2KWnaRpbiPl8s8E
v++dt3LjtALAA7ZAiiZqaqvnRC+1OScMsL2x0u0C0YioPkbElfoRN7wldOfZxEVGlavwc9dMGSbe
Y2cpOz9iK8jiunBg7MHFFkTsy89ZL1PZI7vleFWQWIhzD5Ky+I0FbNit+kX6GEl5HnuTaYXYNoNM
CZG5N5bRN+Iu/iyPy/LfnGXlDzC2LGBvKnhB671lhS6OvFrr2XILwcyak+peqqMR2IpWYcebNEA8
3380DQJWIcEjrDDXXREpjrV2qIXyz6Q5Pu1/vB4yefllJrWyU3y+PgN4hzASkA1anMRTl4vWjtpU
DkEX+XQGukcrRoUG6daMpyQqdjbn9QXHUDY3G2R5C4LianMqnZVWc9iAHBz6+pSaQqzZ1opTOuNe
DFJjDwRzfeaooopgm2opsNA1AEcip8IfKZG8wkGtMcSs3rX7ZA/kdL2AwmtTGNiSJiLjIX7FH5dI
vcRF1naQRCRUXSkVp7z4lKietapz3r0tGIoqADx8kUKtAWrONNjYoE00RksQLU3V94BYhEKJrZXH
2/fV5qzEQCwfWI01PD8YNAzEnRmaU2AGxywvaw+xPPmgVkib3R7qelugaPeW98J6og+iXS5g0kOr
TKJU8lQ1Q1EvcYz5EEvBDGLJesll/fft4a5ksUk7ZYDCBIvU16EWra4JGSFV1MuA+S0p14lLWwWl
5C7AjxUPAQQq0XiXO9EWjKD/Ql5rnN7tOkP+YSMEjbuJpc2d67SNUUN+SvrxmZbCqJ7QQcMNx13K
GsuZnZ983SWkC0DiRWNe9ArXBfqAQLKnISJ5U1Can8xmmj6lZTy5dY8hIT9t8EPHKu/MRDuriLE+
hTGCybd/w/UVLygCaBDxfpHGrhFl0WyMOtUlVE9HE2PKUiDUo1o9Jk1eUgar1HuLa/eAzG/ymLWQ
qW4Pv9G2YXxKS8yf+Ahk8uUusSLM7IGBItKf2gICBjvHS5DF/6VqEpYPaEa3bh4m5Y9oVpqPkb7E
R8q6wy88BRpQ7lp/MtCkPZbZMASHxMFI7/YPvH55+X2AbVCQI2+86mS+leQS2ZLo4Tn2QU+DlLxA
iTAHivoTYhOzr7R5szOoCNEun3t6ZwqSxHwWjtC6Y5fFbYNZOBLtZFnGt6AqS96nZvDVyur8WTaX
+z6OZy+RhmgHcL91PwjtCtQVaVQRsl5+jhoyMHjNDLlYRUHZIFEt38kD+6wZxV7xZGMo0ZgmUEV3
S+y+y6GkSI2LWWdlITkTq1ljClRrKsfJH8sm39tnG0eNwYjQYGHiaeOs9hkOzTH/4dEIVWu2f8RV
2fm0KXtf7mc5OWRqFv5GNccJjqOONhWMcMNxo6nYk2zamrUQIoTNwOy57S9n7ShLirMZPFNs6OLQ
c5RJwQ0yCqyH1jby0+3NuzUYm5dWEiI2ZOmrwcrWUoK+z0PfyXoLKz8Znxx3wF8VNB7C1nuoh63h
xFXGWRb41HVLZShVuS4b2Bq1MwKFkbLyey4DyUWkovv2/plxZxDcU3YjxlklOZRw+9AB+OJJOjlr
plv5XdLGWHBMqL7/xVC0/4TWlUAYq5dfLGjHCoUrLfDCKXGwmli00GuTIf9PSsy9N3NrBem/4FWP
0BGLKP78j6ADUnuXYwobeLoeDr1fQChvTsgqY4uY23n3/kSJSi1IZgTaAKGxTy6HS7WaDzZKgadi
nPYUmWPqlRmeB0TGWrizjFvvswoQVeD1KFHBGrocLFYR5enbOPASnUrGA+9h9zUwTOmTVinF7yVI
6xbFnlp/JlW1qJSjMYuBm2JXKNos0/969NIDbsBwwsCBYAKTGFNLX3qML37d/uCbv1Rwk22Etrj1
9dWxwU5tjlAgEccmr9AxyGy42FJQdYektvSPRHC94oZLVL1UtRzN/owK40HqlcGNg7Z/NmKULWNM
n7mhsS084P243FmUMfYABRtvN8eafwGbQ/ZnTVgKW1TOitkgmAst6dA6qfUI/8FBLGPUDpQ/dR8t
Qfyd66E13KyFNHJ7oTYiPPi3CK9x4FmpNQ0gjPPR0RMAfUWb98emlwaQ7zyLwTQ9Qxt5rx4XAR5o
VJ4luH5wC9d5RmPM1G0drk4sis8qWlEepuCESG02npTp/aIgYjgxEL4AjLt+hPNFVttRxnkw6br4
2FA/O8B5iO6dCcOUWkurAusVo/+8DFn1LbSc4j5qB/O+GRZrJz8Qx3AVDgCqRBSY8jiIvytcNdoB
PfrTkqcN6nIWfrco1Ort3e2vubGbSPK5twmdOahrjQJiH8kJAzXye2wT79IlCj9IyeggRZlXXg5Q
8Njxo925QzEsVvr3GsXwdZHhJOIRbxUt8tX1UGhSb2szoBsMB5Vjjvg/ltIKinJNpPtGbciujeTI
Tliwcd/C3aLf/QZTY9qXd1KnTELVh9S1VgLrADo09fGnsw7BuH//bUQgiBFQ+QSjyGlZl4oaLnGH
kxj5ytIssQf2w/yq1+N0bnQ5OqhOOj3qU7y4yBRTFhhTaA1dGO/pPWzMmIzfJHW2CSwpgV7OOG6d
GsU+M/TjZVROXUlASeEk+7cnUNu78UWGt9q3ulDVAMJCr19eq1nHWEBZdPQjOHFZeV/RR/7cmFJ3
KuI0uxvytv6epZ0jHtYCa3IIvPd6U8EUyYzgn76GEj110E12Ep6NSwsui8A5iJ9EMe1yARpADrqW
AKCQnPi31oIu0cLIPpj5kJxKp5127sit9Sa/ITOlJAsrZBVQL7UOArJSMYCYClq/I1ZI3M81JJiI
1uhfzI2SJ8gr6r40Z1aDUVNtEY/vGaxsZTLXyXl0ssS+Lwv4tV6jdcvOgFvpG9UREOYGPS7uptV2
AlYj5QaKHv6oRcpp6DTrZMFq9QMjOGFy8gIG1hSmQtl9SADiVhh9vrTNoPgtsmznREOrcggrxPtG
/cft62xr4cljIC3R0yQkXT3iCcals51qsV/KpX1MFvNbgyab3/ZBuPOJxRzX2xy9YqI1nK4AsItj
8EfQRlVRXiyDS4Sa9IsZdfm/Hca6FBTK7tEpFPPVsGD7O5aUfXj3FGlgUAGD5sNXX5/lQDL1IAiK
0JcKZPGmaUGpv41h3WvDX0SKoOgBqdCcFeTo1WoCO3L6rqpDvxyK5WRgzv5gRhCX0rbYEw/YeO2o
T2kczbe237p6Pweo8ediVnaoBE9aFGpPZblE70+N0OsWkomUXwDGriYEOyjKamMO/SIeQsxvmt6p
D8mI/Xwby3tdgo07h2PJ52cF6RKsQ19t6EDpxEQuVK6NRycfeNHmYorduHaGxg8kvdvZ/VsjEjMI
g1jBnF9ThtNiytVC45qf6zI4WdVS+9AZf0emFj6AG9qjfWwNR9KHqoZwmsEt+PIINKG8DLVlhH5b
15Lf1Yp+4B7q3GiJ7C9pa8d/8fVEFoHqAXQoSA+X4y2I+QRtqYe+ORLlpgEVGHPGsR5rob9IakFh
YnoqEwiSsq82SlHjYTjowhaorhY/DsrGs/LYeA14nN4fjbBH3qxsubKg9F7Oylo6KFeFliFfrC5u
GPTSnRzi/xBh3fP+Og/lJQYTLjJgLVZD1XHsWMWiZ/481u2LpubmGcP38TFZpHHnjdi4iGkLYMkn
6AC8TasnIq/tHGx9nPpqVKEbkHZIMOl1U9RuOgzTzhKK3726iwXjQtjjwj+4QlpqQ28vFo0xPzXk
+iuolvqhDXf1TcQ7ejUK+lVUtRFWueLhAWqiIRU3qd9C8DzNiY1dRo2c1bjYGPLBKnetRkGJNZ3y
T1FjvdcgjVAZ8p+gsIm9r6x92Wo+Z+UkY+rPZjSeQK2+9kGcf0YAtLsvpyTY2SvXKp6oD1BV1y2G
I+FbA6AnehGZptSJn+YNwYXZBTq1YTMY/Slw8qeOeuKd1BXWodfj+gUMYfGpBYD3GBa6HntlXmv/
6MYY/+/267fxqanm4esEUIKC3vr1UwrVabS8TPwlHmQwiRL0kijdo7JsPO5sI7rbwOgRmVi37IKZ
IKrHsoRPPQMPBbqP7Z5KUoK+xZKap2m0zAdzJKKxJ6veKwRvnB3qaFwGpEZUg9ehBYyQGYhEmvlZ
Nif/FZYUPoZjbZ5ju9gpqG3Nk5Y5qCsKCUiSrK45tbeGgg8NAqNozDN5SXpPLCAfqNlrhxG9/sfA
6JITQYB+d/s7brwdvL/0bRTKLQDQxBr8ET71bSRXRsIc6WPGvzvDaA/jrA14DBt1e9fn4x4CbGuq
VJwp7zADyPTiz/8YsIsWE94RCOe0l4cjfd/BbZMYelyU4aiY1PZrMCyVq6J1/foXU4WjphCVAmda
Y95JdmKUeFhkHZEIFxnr8Utrzz9neZpOduFY97eH29o9lA3oApNbCy7BaqIzkB89mZAHGIzi+9QY
oUe5GWusqFN/3x5q6yMKt25CDRHhrFVEqwK5wGKRM18dCxOOWaH8U3RZ/mFQ6KBqZubsoLSuDz9V
NsozEKso6POAXU4tbpamHVIJ69V4ST2cdcrndlj21D2vF/BylFWYgZNdWpQZagSNmilfhqKgtqYU
3YdppGXw3gXkigHlxovChyJdvpyQIjVzG2WLgI1G1ieUWn9KS2neOaDWH7Ji2MPrXr9goltP44Xs
DZDwunSoj4ZSp3JY+LYwyihJUls3haT2LE9Lg/ILvsWuMYrcbcKOlucsjZuduOB6y/ATHGoD9PEB
Vr7h8P44hlWA5Y+MIJAPws1ufbXQq8/G1PbnQHOkU4ZCzbsFGrHIEaIZovcC5WMdpQ6FTp/FZkSZ
btohrWLltNiRQwNK35NC2No5DIY5K41vIBhi8n9MrtWrhvpOXfiIz3T0melXPMG8a3o3CwxnB+ux
dRhQOxDJDH5aJE6Xg4EE6+zQGRFE1CG80g8qXGyf470wQDwBl1GPmJGI47i9aNutTkOKlCLaPah9
xXWrU5syBzczB5P29KL6iTY5x3lWs0OldvPJjgK6/YEa/Hf7mFzf3bwC9PEAMFCovNJdkq00sktb
zf2hHBxXG8mkCqAg95jSJ16gT/M9m3725TkfdoqwW9tVKGITXJF0AOG5XGR84xcrqLgLutSen41k
/p0Z6pC7yIyaHsYn4+H2TEXKtF5tdBCExA6PP+C6y/GSDIxyKDOebC2/RmXRe7csxuJxijrLQ4i5
cvuoi3aoolvLKzAob2Z30JZXg5aIk9RZFxe+o9MVagPCKSQREFzJjfSp75X0lMZO/FWR+vD99V8L
0QChM4wqlCjHXs63iKuOFhHCsFLVR54mFe3zHOEN1KEU5WeFUXqmmcw7afIGJ4jHmE473RC2FPXQ
y1Glwq7MwUEkk+IsikmFI2W6F2em9pMrIuwOIQCS4l5CObRzGyvASghH3gY88iDEVttR3QM3iW20
+uzAQTBKEwxlAH/rZSAI7BMZLb/FaBS3Tq3ljKw+2lVqF/y+vcM2J+/o9P4QaoB5s4ZwG1XYGjq+
Jn6WmqNfJXlauRHCBZVLJMuDasTDYzlGyzcQ50RhJIzD62yE/anWE8fb+TEbt4vo7fDyOXQf8By9
/BJz2uWU0dCyzq0IAcVuyX8M4ldMShDf2RjaE3Xb+b2BAolfOmp6bEx9j1WycZGKDAd4MkUuETdd
/galC5Asl/gNoAVGDBEG3Jjb8u79M8U/iYHePFyRrrschdsyl4KUND8k+JOf6sgYn3R7dtAtaFLW
mTg5Kl2DQLR5lMw4+hpkSTMivaKTZ97+LRthAK1m4efBwsOFWC36lEgzRtFh6i9KW537UbXvUiUf
z0UJREzSAu1cdkPmofTQf5ngKu9cN9ebHWQiDWEaIoQAlHMuV2KOdaWuBuSsljkHC40loDdpUuQO
vdT4t2d6fZ2+kUrovOAQhfKc+PM/H+Ssr6YYh1sPJJ8Dk1epvg5VOvtBPeX3Eq4t3/TJlLP372rq
OShgQIQmZef/Xg7blY0yYdrg4JfSqXct3B4/hZD+BHlr9PFW5WpbTPUT/Iq7ebTLB2Vq853fcPWN
WVhTtNV4OQGDvIl7/TFzKWvbrNOU0ZuVGFhZGgMKRQ+gzOBLDZLlKvZifIzKOe4o1DdTcaD8mt2/
c/X5DbSpaV2ShpDQrj70KAGvUMH2IEFghOd07sqTpdfJIUok63XsM8d15l0z1asX+21Q+rKIHwiZ
wVX60yptFw5VhZChVFZonUT9XVDp/aGd829SGAyn23O8LpOI8YTSDrRCUBXrEB6G9qAh7TwirJk7
X8vMrM6NE7XnallmX0MN6q5zzPFMwGB9aPokeMUH1bjrO6d/LCdZ+1mH3WzsfPyrB13UEwHW0aIX
ccsaFMl1kqK22AjTcsk+FmWlulFYdJ7eZJNrOOnopRaiZOqADevt5bg622Jk5B/e6jME66udb+D6
6fQgBLwuc8JD3dSND30+8War2cMwbk5SFGiFJ48Y8/KQ5XSIdcz1Bs8yG+kZ+UXZhcyr3DV5Uh1H
x5GOjVo3rky3dycm3hyZIUU+T5S/Fp5xzKWQnIpJ2sYAba+ZauWpADX276wu5alU7OYVE8smwGdd
1nai/q0FFt8WjAL9XN6Sy1mrbdU1ZsnYxC9D45Wxpv2vnxO616XupHudvqv7k6SUBwKnMEg7gBNX
JxhphaloJ5gUdl7lp2WIAGLGGOt+Gsd2PJVaXr9ac49J5u1dtDkssQmZB236KzlNNOQ1p5nSAQpt
vpwCbTTv1GLCzDVZ4oPzZtSSx83O1t34qgg7ogMMGgEY1vrGBH9NImkiYtimTYLdctP7uMhrbg0t
C1bBEPzSrDG875ZkON6e7sY3hUaCnu2bUgu88MtvSotcGWAQoGNbyMU9jP/0xdbG7D+lUtSdrbtx
O1LL5T2EvSI6RKtDk8611hHtDh4hINo0A7ZL2GxU7WPWa/pTUYbNl9tz2/qUyOVS+CW+FcDWy7mp
aogeTlsPuGFG+iFM5uw+0xz0NOSiOcRNgGLgFBfvZXqxbd/QDpTAuCHWdzL3sa0A4x9AYkXTMUBm
7jxWbfgA4zv6i29HJxaWDhqzNG9WFRyZ5TQ5iIPXIIN6ipNGfrLHJvdiuw9+3F7Kt7W6yBLEtKCT
mVRqaZWuq9Jda2DuYIWDJyVK/9JLaQJqljfF8CC1OpGLsGLcHGdd6U23lpzghxMO6cdMd4LRTcKk
h4FWp9BQAk2dfUQ2sw+apEqGV4xyZJ27rLUcX8oC/btDSP6UFFn4s0bzHwfAji6DO1MGfjeYjHos
QSgnDr4nD9XqOlPStpKjweEq7RP9sde69tQ6Q3poFad9ABa+17V/s6hYraGQVBabQpz0NdbSVOZw
0WpCzgY0hY01CN7x/1E0yww3yYIxPC/dmP6wWMnlbijyPH9N6jkbfYqniGr2VhB/sIcgd1xDLZD2
oATbzd+mbJrQsTCQMnaXfhk+ZYMy7kTNGycXHIngUHJ+uYlXK0UbNjOjQJo8EjY45zjRhb+a3qhx
poydKHTR8oitnUThKjPi67CvqdGTKxKzi9/0RxCp4DfWjK2CZVo1V6+h4/zbqaW6s623BsHKlYq8
UBCg1nI5SN4usdK1KiFDlPVuVOgmZJgiPdw+PBv3EFVP8G0gGQA1rYFmS1XZsdxJxKLKsNzxSYd7
femEekA43y05GuZp5Dg7T8rGxa7RwKEcKNx6SQcup5boc+fkC3FY2jTF72FeouUYSJZGvwEFuJ2g
b2uGgOjQtmGfEP2uqjjysLRaEhLxV1WMbVo+69Vrh/DctwbpR3QvkuZoN6H5entdN15N6slg2mko
oxi6Rnsl7aiMJXQSbyrlrvPCwoxfkxn5xwFzXiTOMiN9lPU0fsq6Udr5plvLC4oP+CKEXip8q+0J
Wi9WCofLQ3QFD30zy+GJnke7CEKgNO48Klv7lA0qWPbg+K/oGYXsTGCWosmzisL8wTdXVVdOzL2K
49akhPMszBjgvbCzL/fM4jh1Y9CP93DDmzFbrtqHYaq0M2IbSDre/nhbYwnZd4seL7XNdZN+4nWW
5x6Yc0+NyzeiiXCnVeTmMUmb9i/OglCX5+Ei1rHW0h0FkpHgGjEgaBTUwwO2hzfT6T3PspLsnISN
L0U6xqVN91ZgL1fHrh+XER1SToImI0DeVnrwkBZNtbMfNi5kCog4gsCnE7A78Sv+uBw1vei0fB7Z
fXVEJ2OsFIvuodHlrjFEZX2eM9PcCf6va3c49YEHJkJFwZBa+OoRoHRS8yTZAzprVSwdON3yf1Cm
9Cd0nObfePmBr1CStgJl4Uy57KdxmJ/kWmpV2HAlYlPv3j8i+4VoIm5WAsvLJYjyEKBVkXB1U0Zx
k2m2wAb05WlED2Vn6htbFeQWLx9JF4XxNSk5GSc1oc4xYOlbmiej7cwvfZ1oUOXSbGeojSvNoEqn
09nksAO5uJyVSdmtb3osiYDw60enz391ijE+S5Y6vRhLKt/ZNb4FaOxqH969nHSohWAIloJCzuNy
4LhjGQONORrGHD2HWaURTsRjlblyrs07IhtbC0o+IxTleTRQJrwcrLegJfczUguF1aZf0gTysyxp
xiMw3eT+9rw2TorQtSNopSwDPm01lF4bZiVjSABHUxqf51ZRj2/o0ZYd7mvNuIdL23gJGc8SDSuE
YUGDXk4tddTWqRQDjduiH44hFTJXGuovphJpd1bmTPeFvOu7JU7eKq7kWuPbES5hmrgGnpqSjIBp
PPTebOhp7ob0CFtXnx3zOUTTo3JLbci/ZfyzphtWdflZtdNyz7dx45NSbQM6wkmB1GmJjf3HjdQ7
gQJ1j3UOjTT/X6RL6cdZduYn0+7ivcB9a40petHjpLeK/NNqjc3GsONQj8jrMDC/77XJOECRGp4S
XLl9ITYHoDvb0wvfWuQ/B11tpE5JlCU0SYAqs8AxbLHm+2wJYRlHqYVreRI/SGbxKyf5FWpvf/GC
0Qil30rnGmGaq1Q2lY02EqMj7qP75ahUR+j2Ek6xRXu8fWK2viSsD7oSZM08Lasv2ehhSC2J1Z2i
Yb5TCvKuDBaK3yWmsjPUG4FmvXOFmhY9azgCVwEHnj9F06E+6FmD2R6WpkoeFklNHholSn+WFtoF
rpPU9ce6Vz0j6e/6KjdrN9ebGA5DZpxE8E4EvZi/cEJYEnLu3vgn6tFUvb0m4uOufydUPME4EnxO
c/X22dOimsC40b6bC+mXNUWT6uIKXH9sK+jfaI8on24PuPERYEtwZfEhWJp1GAFmvOjShOMEMw2r
Sjtrn3JqykerCZdvfzEU3CYBTaIlszYw0Ebqfc0g9yhWN9JHrUjBQaVzzr1VD9pOIrnxvPG4gNxn
FQmQ1ik37YI6L4y592ob/WlJo+HYcs4/90UioYhZVHcVYEq3mTDouz3LjbiMkYnKhAoP9ctVXKbO
LQVvY+q9TDOlO+xPTc+BQLCzT66lnABFUFMQcA9HsH7F1fXHNVhXZBqLzoaWcjU/m036wbLq8TDa
oXTQQyn4OA5O4k4yfKew0pF6tIo976bNrSM8qoS6pqigXv4EZ9b0loXgNZA5tXpo675kk+KCG5z9
24u6OZSo8SOpAYF7bYXVhjI0qcRmlzqzfYebQIqGZ6ocuVXeDU4QC0ubHhaRENBeI2lsOcyihaag
51RWcIgHykVdpIanMOp6ryN/Rlq83KPSXPMy30YFGI24oXCYXO2aJTLlPCq03hvQUj8uuZUekB1c
nm3U6O5oHlvzsSr1+pjaiYa9YpmVgHGD4TGQs/Goqcl4GqQRZT4r7KNDBo7DL0AX7AnLbryHIjAX
HSf+h4N1+cXrxg6TMFM4VW04vPTxnPBMlM4ZXmDyCSFGxzfpNN7d/vYb7yFdPhIqIjjO0xotoqOT
AJSKbdb003AP36T5kSbL/CQvS3Ia+jw1XDXog8ekQUZAinp1z0d8a9acMoFa16hzrt+pKeko60RE
PZo02aestaeHJiTHC/W492sJr41FlbIdTM7WNSL2AUoF1KTYi5dLHXdqq5aU573BKO2nEL8Stw/H
PbeQrXNFz51qkbhJqE9ejjLpaoVwOJeVXtftQamK4n913v4XJHW3k0hei2kJFBfZBh0PodCyBiD0
AXsGYl7vVW1gu4hLSi9V0X03za54VqWwoHepq74cSjNarwWYfblscYWv9ccizaMft/fU5rwFRlAU
yui/rEKPchijIVXF82AE3VHrpH9RnR0+0wApd3oRG5uHJ8hAaYNKKyDk1ZEp2lQlNg86L3VKOXTb
opfuCzVpdRcN8+UlbkrtFZOLPTDZxgQFip4aIB43iOGsJrgkTj+US917E+W5n0pQ2+5kdObLlE+7
7PetKaIpD2KVejOiBauYJULWP+AeJvPpZf1YVdH0BTETChPqaPaC5Gr5Vl20gTt2bYfxFcqHxzS2
6nvw58XJ0ct5cu0iSfTDoPfOvRPTgfJDqZQOo1FPf7HlgddBmxPYejJ3MZs/Hs4qU5oqHh3MkCOK
sJkTxX6WBMmjOTR73Kitj6BzX1DlemvSiz//Y6hJmsteqisWpoY0F09V8G/UV/GDaZXWzjbbuC5E
jisiAjb1lfxWE8dSHjIcXRNWzGnN/KAEnfr59rHZiE6BOgiFYcDswPfEn/8xoXoeccbsMZLuZHVG
7HfMnccM2PyPaurs50RKm9+3B9xaQZIvwTAjaIJZfDmgPhvNOJcapwdduDtd7z4rkoTXTdzuSbFt
To0KIXwe7J0psqxGirKqrkdGQl+N4BDymheHAXpFmTzd90kR7bxqW1UuER2KOJiKAc4OlwPOkR6q
Vs1a0mEJADzK0bcJBcuzpg84NzRAaw44O8jf5d7QHtM+kJ4lXt+7Ia17+f0VLmJ/glVBLyIdW33W
th6bAU9HtA3Hpn7Jglzza5zsI9fskz0/460vaoPNJjaHk4Eg/+W0Ac1rpLSsc5WHUe6hPWCc2xLh
RFeT0unj7e2zdTNRI6BmD2gFvPuqyDVJTSYtNK+8EiGoH3Hap99rQCmvJZytzh/NZS5clS7czuuy
dRgdBQV4UTaAgbn6tLrV8jcbeuflU4CPbJcGR6kv5ePtyW3ERcKUDegL06M7sDobWtxbZtwwSuJ0
ox+MiexC54OIPOeGB8E0fQy6LH4cS9ypA2PYq8NsD09jguydNuM6+pfCSQqQ9uIuyGFGF5NRQXqb
tYO2dN39YnXLuTO07uRMjkSfVg92zs/1pwXUyakhUAdkdyVk0oxTnXQ6cIJUWZYf05DZhwC1vsQv
J4fKcB5Yo+QOpSXvXIHX+5dsh39TDiYqA897uX8L2yzLIopGD5MdSjRzLn9ozealMTiqt7/vW0R0
WQugYcipJMECSUil73KoWcomLWmpj2BZ2xiHERWLD0qM3aobzU36Q25M9RSolvRzWpLihTamenbi
JHoQNfDvlTJIj0jf2p8KOdiT2ttafFoPyI+Sjon62OUvA0NSaKkV9JRKAtg+rYzhUoPdc4kDVRth
EGkbbtwue4iv6y3HYaa0KqB23CBrA9oOc2tLx/PLc5w0r91ysWdA6q3Z/gBzqJgeMgvJSRuq4We0
oJV5TLUFM6rbX+X6neA3IDdFgYzb8qpBtuRtZcGGG7yoHOpTK2fDcxx21VeVxvVn+jTvlvEQRU7+
Oeh54O6g4F8u9WJFpWrHlHnHnLITBkf/5+w8litHkiX6RWkGLbYAriBZJLtYsnsD6xKDhNby699B
vU1dEEZY9YzNqnuYNxMpIjw83NNANjibwWyxDo7UztZmRvA7YH2x27YMnR61ZLvJ+NsZz7FfyyGC
z+JYSDUVRw0yu0MhjkbfPbkdCP3trETSFVZtAAUprnwqndVRKXfV4sHS+kM7wt2xuKbgA6FHTOhy
O5Y22FlUVKTWICVq8zCZY+VeyxRTe8Ut5s9/vD3ozF07SiFBU6/dnAwp3VgZXAarajwQQmk8JfoS
xoEc7TxQ5zE9akF+/dagpgecRZCJTyePwe3seAViHTNigE0IHE90OcLwrrgJ3p7WzoFfN/yqJ0BV
E3LG7ShGkwqzm0gnZkSBp0A66F54lazT6zzZ7sfYarRTUoXlUbl/d3YWnAbiE2L2V2B/pFkzRtZc
NKFwRt+Ny/gCh0M5olnu7RGuWCA7LjX4juvv+C2wVXracUCOAXj0BhZtC4k3R/bDj4HegreXcneo
9a+h6bnGf5uh0ioLk5GqlK9XSuQTJan3+TB8N/rCOcBAdzBCtOqokpBwc9II2G9nJdCHWEFELgun
rf3GaMsfZbE4QVYb6V25COud0Rkv0TCq35I4Xr7gjHTUjLf3AQlSOBOoXnA/b2aLKrbZuSj1+ZIu
Kj+yluWMUndysKY7DwMlPioINtprFKY2RxxHtLxsshwG5ywXnoExvBvMOT/ppdM/drXbYtbXgcOi
2n2pdffIYWjvk8IcpTQMBx14exPv6VWjS3OgWNMvcXKeRFoH6AJQWrWm7vTnuwfiJqT5NfbgCbr9
pK2chJMXJSbURWL6bT0nwWBi9zcZ9R+3FPLXiT6oA9GGzn22+XRRR+W5ViD9obreflOGtvrkyiS/
k1DDDnbqzgKyO2h6M7B1oV1pc73kc2cUYqmos5GFBEYu65OY7NHLx9b98/cblTWL4Bz1Ue60zVYZ
lXBAHgU0UVl4AWKtG9DXXvVvHfC2yK9STGTe/mQ7yNfa9oNaCYJrEBu3fIYmN7NBWd/VIsHWzMuz
pTT/6sU4qqeynervVmfEHeTxvjBp+0vs93Vuq7RXtqH9PKXYhpwiq1D7fw9+1s7RhKxKB5679sVT
rLjdSslkRsJyuB2yYqrPYrTS+tx3I65sXBrVT8uETuLTgCi1z60crccUS6beTzJZPBkJDgfvJlPa
FAezXPnQ6VNaHYQjO4d6xU0QhafGQTyyOVUI5UymEiegJ5ChAwuAyEcX3ji5dfoc17gs8kyp12Gu
ewBw3TgosOxtSU0zsGwC+dWh2N6uTmmbZOQWE64k3rPw0MVDHKnflN5SD5DevZH0lekC3YqWAndz
zhI3i0RNksbewy6+LIE9Yd1I31ym8eCe3HnG12SRZV17dyFE3E5KJ9qSCD0RTMp6fqiaaCaMbRyo
F7EeXWptxnm7BkV/e6etf3WTx+C+Y/C48uCRM2xiIhtQtaXBbUCNLB79UZuyvy2zLA4ILTvbhVHs
lRPIxUiDxu3csCdSk8GA0KJikBvkS6c9yDbV/3WTxD6LzpBnRKusIHYjzSuV1nh5e5K/OIDbWaou
NwtsjBWH22yYeHCNjKb6we8GHLCvWkhDjq/PYTjTaKfK0A9rGmNOdl8J4xTKsps8XCfanwmdvfTb
9so/dSHrS4kH0XkIQ3k3ovz6qRVpbJ2idDTasz5KTXhxJlvwoZFr9BSXrVWdZ9Aw+gjNbMzubVMU
p0yP3PJgfq+zUUKIleO+wg3AKVu4IcXtq7OIjLAxcz/H1XBxQ2st4K7pqCtcKlM5JlHzTDtSDhNL
Xa869PK/5rH1vujQvzO7928v+avdvO4oVNV+9fkTTG1ejcQc0piSIVBSNJsPHWpQqafUjvIQgTud
7c6hlZqA70hjY/2QNx/617CUwIhmANe30qCVjQ9ZxsPhR7Prkpu77dloIbou4WxDCE3bg/fj1f3w
6+BAJmEsaBLbQ5sDW1VomQNY17Z7qephvGZhn/udo00HYf7eULSrrQIiDjH3lvxBcptATKdYsVo3
B51pNCQT/Yz3tHrEul5v7+0qQgWgrkcCuJJAb49rX2hmG+cD7VpOE5a0anXGv3mqhl9oymwDvDJR
VUyS6amfF+Mg2tgdGvXTleICFWFbOtfNsUwUY+QDLpZE91YzPKdKhoszjdG7aZWuzusm89qp+mM/
Ij4lDfb8D9SXeW/uqFS0mJy0MIgTGue8LtMWtMGt8RRmzZG0894u1WCG0p+JghC957frm+qNmZju
3OF62WYeQOIcTC4SnLlpZsEyWNpBfW93PCBdi9EIwrcVNZBIPjJlAF9RhHLKE7jttWFghONgtUmR
76idf3c8MkLWkh4R7qPb+RFxJdO4xKvFezq+dH3tBnRFlneNFUEwaeYjJ5DXFXq+nW7DyoGZQz6z
XVBNlDVweE4E1KGucVYEpjRnKehp8vXeNp/zxMqdQHftnnfHFdFzqRjd+Jci+4X1T+Q4ekWrF47n
pL2DBUJBqyb/UPtA/735xxnJ+mMRu/9l6ks+vFkdcs9JRaeCugnP/cmdnOQpjMmaSWyzr2/fwq+z
TMaCOESCjro3iebmJEdjXORLJaicCEV85cxWX1NjMa52P6vfuqagA1bNG6peXAIvhnCWn6rS9M5B
vLa3H0iq2Q3AL4jmbHLdcKYPIUE23VeycAlSGc+PRqdZX5Qwjr9WjpJ9fnvae+PhzwI7efUQQkXr
dv8h3ZjRzNYAf/d6/zyFaYfW/TK0uN6ESRp0cXVEQ3gVRrHOXFg0C+ogrkCdtyPWUVqpdlNzY7al
+EgbpPpeyvAgitqbFsqmcDz5omvR+nYQ/FqWZbSrzh/d2bpv6/xD0kJBM1NBAjAN2vXtVdx7cH4f
bv05v+EuqgqfVHHKzke5Pw9krLm+RNY1aNvEOr091O7MADxWtpJO9XITLTh9Ptg5BWhfOM38DkxS
eV8Sjn+tiOdKT8xcwd6fjwgasCpQcCFCl7mdnBK6Vkge3/mOU49X1+laD4zC8orItE4atMKDI/C6
dY4dgrgikR+cETLczRTpZzPNSedNlcOky5PZtfp7DUzHOlPlbj6IseoSrNPqKT5hyjzHJyKcyPbM
pug+YVo32x66E2rmSwrw5h3XBx3zhaYN0iuzytK9WMnUvxLZQoQyMy29S/B6M7xBz5Mfo4GHsDcg
XakdfLe9LQJOxh2Gnv8qxn67ii0fxipNVtG1F2yjgXPPnZ4qF5dy80GisrdFwGyBchRUFkEjboey
naKyC5OSVjGl86kZcvMbAFnqj5YpUAHWjjLcvamtjT1UtrlHyABvx5PKosdquDCeBrhZiF73O2RC
LoYRHu3FvaEQXoE8hwIePc6bodQoMwAdKfHaWRijzzzW75J5phGmLeKDfHYnvAJUIJekqRlS6baS
PpjCGoxZ9n6PwfnPEDX70quMefAtRdT3cC/z01gpZTCafR0dHLmdaZKzQ4jXqZZw9jZ3ZNM6aVxW
BZiBlleeVZvdNYUm6dnqmJ7fPt27Q60sQXjhFKO2Hi+2Ojd6XRBsxHH0v6Er9bNW9QPlqDE5GGn9
NptQmS5mXGuofCGLuYUXq1TSjq3wwEaFKE/J2vlvmNWRKcDefEzuDWBUXrNXaQb3r0tnNvPpTLRL
PVk349e608aBXLPKvv354vGMUbeFdQY5avOdZrdVTCzjeh+Nu9gX/djeZ/gjPCHurX56e6j1T71a
vbU7kTuEfoRtm/SEZaKVZMArqotNpKaV7kVfhv6cpqPpoz+tAk2Pf4wyrtLEQIzEIyASpFK3JxsJ
32apegaF2xK+63kGEL4dtfMc0mc6QDw7SNz2JknKRi7D3l/zmtvxNEmTi43MlN9bXX0ajX58wQ3c
uLKd7II+qqa8i9HfPUikdu7LVZ2bO4UHbi1O3o66TEZrAsTx3tSNfcqK0blzEZ7B4hlFPYiow+nt
T7m3RamcUITi+QYW3OyaNImjElnp1i/7pTildq9cSzF+h8h9VFDYWU86tim44mIEBrhteF+rDF1r
i5Z3DlazDCvtS2pkiL+XikKrgK00AsvPTjP+eXuGO3fnqn279g8xOqW22xXlMg3rZo3xpkafAicR
pqdOWflY5saymgfoXlKakgJOXh/kb68lXlA7JS1dnyEgnleOBg3mOG7TY3BqNV35ktICXYM4DONz
N4BA44Ki+3ai5Oek78pAW5rufeuOiN2jH/29mpXmFImk/A9YC1cSPwtNgPU52axHpU96b5YkzNBf
xpMwa+0u0vXQK9xuvrMiU7m8vf6vWVnrKrj8lyCKJoVtlKg3jgRzBhtQBTC934qSACnV8ti5iqFf
XtS5aI1zn7jRPfhsqQajSIfEN6q5+d/gDMQOb/+gnS3P7+FUo167hgjrP/89QK5jJ9IUfo+cesLH
qjBxftX+Bqr4D/HxqhlAiXw1l4VzcDuSDpsbrCUBMEC0Ql6WmuzSm229g9Jp5vIpcfXsiPa+c4FQ
lQQ0oDGe+HhbvLbV3Kxokmt9GmXr89DjPTSv2ss5D9XLkiGM9vZq7o7HG7oWYni2t02PCG9a0exo
rW9PpfVP102V34lMo+ARUVOY8j9W4mc3rSKHwNGIg7xi4TqdrPusM1skXozQM8ZW8XWwnovWif8y
FJe5iw/L2rmwfebEYmfSrNWWziSdEmhSx4/T7P4w3DF6+fNFJDxGMJ5HDpx7XeTftqQWLtnYYI+O
yIAlr2aLcCNu1F+F1eIq1ZELvD3c3gngIlx70iFmwuO4HS5Gt3FuySv8KTJ7j+4a1zfKuPOs8RCe
2wm0+FQrw4EACDmgzRHoG9ekn1kCKDtGi91zrF5Rd28Obtq9TbiSLWF0wZ7ihbmdULXEeOKpVPy0
QtOfa4F9iQahzLOrUvGo6hYH8fjunUb8CBccjv/am3o7oBubbZI5nDKaWQruEEDBuOzck2jUOFjS
sT/PnSMCWt6KVWPF8notby9RYxsHv2Rv5mtLFpJtFJXh7d3+kM5p6JbQeL9Vp0j9esGbXKvsxpuo
SgV1jTr221tn73tif8HRY6FxPdt8z5hCbxfHfM86i9RzGtmm37iu9dfbo+xt0JWOhikgmhQEfbez
isktVKdLO7/B//wEHPajcqL6pYLlcbB+e9HBWgzFSnS1PNzySoEVm1HXibcs9Kf9GHP7v8OxKd8B
d+SAT/Hy4KaIyRA7RB/enuPuSnLouTpX1ta2FmtNKeLCHTiNHHL1S1HGFVwO+mDeHmX9HptQnVR4
bfEh/0BqYxNPdgMsJ6sCoqGbQFyp/cd/x3pRIQ85Tid9bFEEQPDpquSD4qtTHx8EX7sfcuXa/f/w
W534phpjK3eZZK5XFpXvyfwL8YbGp80tvr49090vaVFqIVRHqOqXgM9vd6iqSaGpgp3ZkDsEpRop
F/YoWpVOQnATLrpPta05d85y1IezewaZI3H0aie8TVtFEvcL88cbXEQJBLVZCQypmL4kwvPnmjb8
/zDTdTT4hOv9vclMErNe+7IYr8xl9uTKPLzMw9r66eTZlJ7C1hAvydJ3L4vqlAdPxy8Kw3ZDEchB
2ASwhwa1fvHfltnqOkgLTgS8SKllvhtrfVDRq1vSzzAfFO2ODNRGcE0T8q8x6aXFO52lp2yQIVIS
eAJZfpfUikujA2RIL0zdtvSmaVJGr61tTZxmo1W+OMkwNviyD7pxsHZ7G9ICg1x5i4iIb5t4xKzp
bYLBqI96f38iIlelNykLwmYVuvh/3K1CsPL7aJvbci4TtUi0dU8iv3WeslShzBzn8X282MYRHrW3
DUn/UZ7AYhFrqc0jOMJ7a0cXtEHr6sUnC8uvCvqovpPN5dltK3lwSe9dLXxROmN43HkMNzshWvIk
nwVFWwjS4kFHI1LxDGueFbo556Hya1TwxqBXe/k5yUzn+zQb9LS+fRT2LlFa7Fb0Gco8Xfa3uzGN
pRRW2gCMZVJ5WKrG/GBZ+VH/6msiAt+RNG4l8NKMRc/77TAaXy8JW4emh1Iu6SXG//RH1Iyo4At2
PrK/VvgxL/BJQns5y4NYzeRPO3TqmGIRRpcghBFllHGa8kdR6GEXoJ87zN4o9KX3nCZf/qn6qst9
R88r20taEaIqZpmT9DSh5tVT3GoqneRZXWTB6HT1HzNz2BvUUME6gI7QSd8EhHZdpU2+dkZOfW49
D05Y0aqrpOeuUw7e253zx7O+9olRtKXlaf2gv10f9VLjt1OBqqS1aXgIWphXQqzQ0xJY0W/vjdcC
BSvTE/dPvhmY2KtmatRECWQcMn83TJLCt6uK7t0FeZR/4kQT7ymuJrYXJciv3tEv1Jsfuqq02MNm
NOZebFqYGixzoj46gGCNlyhVH79r2mZ8384s5bmKcIQ+yE13QJI1IoDkvJbd6FO4XZ4FVvDcJgC9
BpyBczyb1ckRWuFbi9b+mEtZxV6Vl5Z5cCvuxbMoI4DmrTX8lf5xO25lZ1YdS1LtRs+MJ9GOZkB9
Q+ZeCSxCmzCi0HT2j0PqOykt8cMsXM9qnPLEET8yB9nZIiSTGlANwNtqD337W+C3d4u9uLWPLIT+
LZaDdlJrB75rO8zp0Vu6s+B0h0PY4+2mcXFLMXIEkIPqDLylYV28c9JO94d2iM6kfMhcZlr+D17m
/cFX3pkhg4Jxc58QAW4Lq1g8oe3SLFBoxxp58r7X7oxeUbD37v5DqWd1UAYJ4LkGvF8fjd/PG+pu
Wus0rd8aQ35yKkqoQzZpJ7RRj3CVvaVcTzWUZAgor8iti+NMZp6R5Q0aghDwXjK/pWnpYlVQhCu0
Bh9sQx7FXntLuS4h2QL5My2Nt/NbRseKNEzJ0IGsVd9Iku5sdDZcgLjtDgLM3aEI8PgPr8GrftBs
VGJziIvWl7kmL5Fb6JfOrcag6Isjet8eAYCqKv0ptMPQiLClmcexUlL5B3ooYk5aSpuwT/1HniZt
xsQmQ1fS7EsMpuNqClyXCrkypu1B6vBL0nIT6oF6QL/7JVYGX/R2bQ27UqoBEVZ/1VuvzyWf9SNA
RfRpaSobgf/U4Z6sUpFFV6cd6G2clKqqvLzrMocby44ebHWi1gfUZ92NRUNY3qD19enta34n7MGR
nED0Vy0flPX2Vw6yLpEF0RrfQUmZeo5cTnqvf2obNbsPXTM6AOh3dgFdchiagOwRE2yppaUyQ1qx
wJ9g52Q4eoclXZZh9K6qFuXoAVsXePMB1rY4hEDWNnAs5W+nRrA3hPoEylDVU2id9NnuA4rcOkJf
Q11cpwI7dk8NQwyt9VlcEvyQc88Spjj/8RLTNrfGCHQ9YLqx2QgV+I0dT8AryjBjSIzDfSC1eD6Z
bt88lEUdfX57vN01hi+3tuAolCU2l1alkCBMC0m57vYWlDIsAIE5uvsBSOCP4xFyGVfn3kKxgftj
EzSX06xqnaVjYhRl7hVTEXy+VKmc87o7Mjh+Pat1KAZZ9QXBajYbtcUcHutmq/F7pZjOJt3BnjKE
/TkLD3vBXp8JoHZIIFQdeUmhqt1unLm2UyMsoxVPXFAyNwZ5RxFcnhZLqz3KAvXd2x/sFxR6u1NZ
wFVElKBpLfKsc//tmUF81S6pkDE3wHzdLwbHLM+DIBX3Bs7Ic1IY0K+xt00JYMzOeChTw8U7wHCi
Fon5kdRBH3HQ8EK7yNMTSlH6fZKHw4/EybVzGMZdGjTTpL5j7XAyrNBj/itCwUOe3p7IzsULSsnj
Ba+a0j759e1EwlLMlpKKxk8NY/wJgJ/flejc3RU5PWeeLbrulE7CvdTY+N65Tqh8AW5vooOTv/f9
VleRtdeZrbLtHo/RdEprmXLJCEs7icgWZ6XtzcsQahp+9oeGCzvxHzIT4HqQGmn4Iei6nbbbSF0X
662Gj7j5WEwjaILeJeJaZZhVZslZWsb4LuXm87tosoOOfauah/JHr0MIfgbCexp0c+a+7Z8wZtxT
+44nVo+MEXMZu79MmRwQq26J3EEer6mRHMH8O4tNtAkVGwCQuslWFqYiMZqy1mx8t3Ho+rHL+V2o
x+3T6KZpT+v3gLrw27vsNVSFWCP8SlpoOTKvgpbRVooyXJ3T6kzABaiV2c9GDVnzmrpXLISJT92o
BPag1R/fHnmNnTfndNWmwdSE2olKWHj7nYEDp2qsAOBmORl+VZTJo7McCzHsDkNPFf8lrUAU5naY
um/TJZzcxleMGlmJ0JrLO6edZ68LtbT1OoTR5EkgbXiKZmDXJBbJxzGP1UBxU/m+c4asPDehlOdF
6s7BXbX3uenHXeFySKeUd25/m2jRqdRiztaSlNpH3aD9pRnt9GxHsFwCNQTjC95e9L1dvSo80RyC
4hLeircj1qGlgJIxolC64pRLw/Bl59jPnZuiPyd4vk3QsYNB96b5+6CblN6syyW3FEm5vU8tihNJ
HbiCyMGwQu15CKc/VodjRdcwjFLnaj66TewVZUzGKMVZwprd+Q5yWePVYSNOmBQtXm9P4wnQ0rhg
/XzkAP5qptQhaL8BBQILJTbfzLSK7dmiwE8vjIjt9moYTYQIxmqBgbhfpqSXYpmiI/uWdQffHCTy
UgIikji6JKF/bXD1cJFJNlM983u6q/OL1uvtO7MJ1YfCUsMjVbhXx2kdjBaYVd0D7PVXoP7b6zq3
aVdpZUkGHC3ac95P2tmtC/vj29v01a3EKDTDI+CzIuivSzsKHUwEdBBsxkG+jysKBFAtKxBse/GI
I2iQBMEM2nI+akl+TZRgaO5BEDxSVBMxutsTsgpJlqUAIpsbR/2310r5k6jWmhFChRpAKKavhtN6
/APr7uUzmkeR60VT5T6FSWPOpyrDLBMqeNi8vL0kr07u+rt4EQAXoS2x9re/y3ZydRIdmlZN0rm6
X1eherbHIQ6igZitaSsTKETFJeHtYXe+N9rI1DLpISAN3EZT9sp8dlequZWH6ZeicKQKVmgc0p93
pgfusRadQU4hqa0n67d9RfRZN2wGxpmU5JIZ0kk91Zli3R/r2fkEbkxSJ0Q/fHt7fjs7ba0Ia/Tf
4GdGS+HtuCmCg7SpMO4SUaQt2qY7O3FpeKVUl5O7qC5eV47hgUkeUcxfryyivaRtoBRrBL4tFNcT
FCjeHpRuE7t/VEMxf6jjrj3Ad17fSASPRPrwawgoXkXDvUxmJk723iaR6yftYFxxx/t3WbrhKidw
3reX8/VnhC3GZoHEhc41bP3b5cQh1O11g3J+TB9z5mOs055TrYuuiW6GL6E5aveNSKo/TYRXjhpo
yC8rQPbp5h3Nq4HM1ITPtaDHdo7KfArKXI/9OJ2qg/Pw+rJlKG6klbNEHrylNnbGYCaxA4+mR+b7
myyn8MeUZOpzAvz75T+s5dp98QuCJFa6XUuhypGlpmBpIqJtf8q1KJInK4pJVgolHW2If1l8wY+n
OLI03J0kAehaS0F9flvVm4VeN8C/HEalDi+VZaQPTp7bFx1w9mDDvD5/JIbw/TjzMAwJ+G8niWqa
KYQGsENXv3OpDJr+Lm6zDBddr52fdqSUjjfPpv1oFNI6qAi/zrDYNzSprRtVoQSwJUURieBxLzhz
UdNoqZc7SpdSN+prFP6javkSG9aYn6NlaD6aTrH8z4WsgoBw1k/qh7e/9c5lACi6wobEDutVe7sM
IpTpOIXUUdO8zbHFobHUV7PC0Q+We28c9ERo/1uzjFe27JEKkxReNnvKyJuHSBP1edbiI+nnvUvn
91HWX/HbZQ6CnwwVujkQsfqUjl0cbp02hA5edlV3RuN7+Pn28r1uwl+Z7zAXfgHLVHX02xFLAEBR
IKrpU4LWPuKBacggzDT7qaDI/vfAHXwPYKMimeuM+h2yI927zNXjlzws8ntb6jTRvf2LdpcAtQOc
G0htuBE3PwghhzhdyRxlmrWfLVFm93Nqq3/XTm4HDpbRR5D33pklBlqhKvhNKI/cDmj2Xd50C8BY
mIr4OlLNDsJqTk+rrNJB2rI71Ao6QlLhdnpVGersZbQcKGI1fWHnxS6yO4gGXZCoo3l9exn3rgeK
nbQdgouBQW/OhZWLPukipwWosjM7MJ2k/9nJsO9QlTZWuVjckpUmVs40WySXt8femeavTk7uCJI0
OLu3K7qsHRQFGh/+gFrlYz/XyvtotOkcpXHm/PZQaOvunExwK0IBgk/Ssy2wabR4YtQNnHkby6bm
QUypg1FyTc0WJxi9fGmkYJqRJbXl0qh9/5EW+AkU22lE5xnSTuOzCpX2g0gt8e88T+GHsglDy0Ob
IFeDWQnrMWidWnU93DTn+TKrZjQEcWbHyqXqzepH3ehGdW6avvtuFcU0ec3SWNJrh7h9Pys0p/mx
VRk/nHpKf6jdlJRXvICMzKvbavoLW5m+9EDS1iA90bPvxPTq58JpGosaQeV8HVt7aC/zUiZfVx/d
Erax0Vp0robpS2zoxK2Nhi8VNvOtTDzahZXHNhnc6grkSlMVIScsjERZmh/D0FjZU2YBRMEmJTsn
asXZy8XkOgymLG6sC76cqKfoONWepbs48TV0Q5fc3insIUDbspD+XM5tdqKOUiyBKNV4OiMQkl3d
KhuB1Srh6F6ez3X0vhmi8it02ejfoin6r3hxmiVkjbxqaftEfS8whsV8xIoW+0y6fYcnsCFVBCLs
+8kXrjapD2GSV4bHJZF8L8xOikfHluoLfLIa863YDj+oTUWg2SOxhCKlzCCft0phJy8DJjDJyRmg
83mZWcxfaAOQsadpXT/zr9TJ52VaBp2MCGVWE90RkLJBto/FInD3WNSC39Sbajit3VXxT7ewI6zT
6N2PfGNKp/a56mgHRAEMBa1zhHAWWKOItSeB90t8j8Jb8RTbdshMpZveR6bIzXPusP19Hijjazkk
8t+RRtivEBBdXMxR9leoByTzJedB1U+xalIbyKYEFbnQiMiCsyKhTlBgR/hoKMY8nqLSrhGHjNWp
8CLZ4LEKqXbOL12l49ZVROGXIV9UE6oB4jhBM6qJcbb70s1ozCmq9BFZAhXSQz7I+1pVIK4xC/Uc
daY07oUxAXFDEDJSr9VzWXnOgAzL1RxsRQRd32r4qoIF3QsZOj+RSMLlqpKgRSxo5453tJUkmOJE
iv2vMbq1ebZC2n+8DNckx9NUpLFf+qlI50vsZpNzV8ymmgSoVZbmRQ9D/pgQ03w/GrEpEIxIyveO
VpfPeCJXnZcpTfsuCaX+Mo6xgr56n4//WBalfl8bYQJfcOPKUgh5nWXeq04Y6lCTSDGxpofGf15a
Z1Ex6TFbWGyxwzQze5iyO8VCTvWBWLvQPRsHkRdTRAK9SCXqynM2NzViJ30dfu8te06vRh1238tQ
K75MJlYNsN1HA2AMv+HyPEez+j+ZWMm7WZliriJL1oNnTHZDP70dGbZX1I37oY0E27Wca7A01ji9
TuxFGi6tPnsfRhWS1hMpwf2EYrB9wTGYTLIoteJ/bUJ9Azr40KE/gOFs6om+bu9sO9NNryHwLs4Z
cBR4jczy/jpmdhi40PONUyqdULuDm1Cm66EYvgMT6703gte9uFhrOMHQ5ONdZDrjp2YQsG5nIw3/
tia2SlDg5NrcDdEkf5Juz3+bRm3VwZDrIy/lbE5I+vOllaByXJH7mdO7L501jMVJi2Qa3Qm5jBOS
mAIdI62o6uikO6OiBrrZK4sHH8NQrqlOkfvUNWlYe2VJW7Q/zkhvnxq1EDhxLsqCe3BYRU7QKmWh
eE0hE9jxStknT1L2aL23cT8PwZwW+XCNw2QKH9yiHJv7WKHb35M2voh+1E3DcFc6IsMdqmtB9OYJ
xYqrmKeq9mypiOkfGUdT9pEM1/ihOqPEZKSSTfkIg0EDSk+Xslnet/yc8eToM4AYuvNT/k6tdXu6
4GIeOQ8sPgL11gzzXPhunSXd8+xMevwQLmIITzVCceUPSx+s/Gsks4I7cZ5rEeGDbTloPlwss3Ht
b1Yctc63SJ07LQZ2HZoZNU/kce0vWmoiremN5tKLD7VhJu7PmXCxCpx0LhpxUWQ4qcIz55ACqDep
WkuXlaictJrps23GWfFLJbXSCxL6rfwXiWQl8zp9cZYfQh2G2sTYxKrqaxiZ6HQ/hI7LneWrsdsp
H7upV6fP0BJDpMPUUh2f0E2Mux9pr0ntizCSNnsQvCq6jxZjFP6v0XGU78+VszJ4LuRHc/Ie5qw2
Pk6TnI2avMCFaO21uSrKJGhAHMufsbtoRYEeelf2H1A6j8uHdBprm9Kes+Df3eRd9BXVNlOp2D5K
Hz0lY10ZmPtFU/kuArGHYNPnZqt/dDT0bgHijX6ARDrqVfIiMqtNo1OppXrCe1V3oVOhywD99APr
pugBdCStfXaoX0bCW1rULZGrWYzImH3SS7McvmQ6jU+nRCmcufInAOkp9ubIGcNrZ6WdfOpyd6h+
5vGyqkSOOlv/yajH2TyrnA2IOAr6tyjeKCA2yU9KJm3UBIOOJfedJIOOAi208qdBm7ru2mCvV1Kq
N4bqwSlRmI08N0evR/etuirDZ6QAKyQGVXuZDccrqtFFyieRRk+dziiz7tFY5sp9lJltR96c920I
8UefEYzycCt1rY95G/NR4KaJMU29bnL76jKlbjJd07w3tGvpmK1xl5aTSYe4UrrJubKgx3lGtgaz
pdCzwl/yvlcijAbcSP5w7GWInio4jpq3mDkKdFE9zIan9D2qUa2Q1Bc1fZ6f21WGI1jCjMC0yvQS
cyhtrHCxQKE2P/dTqRt+PaJ4VWNi2sVugJ1gTn08jVWFDusCf48CZ6f1lVxCGWA9hpi8qfbZMwxw
RJqXXk0+yw7mt18OnSkuOozGZ7ewIt3TSuH2wTBo3RdlUbvBy+gFxKtDicY7anTISReNPVGzinGe
CeLU0p/nbGq/Us0fF783hNp45ELhdF9UrjUHtLT08DziWotPaF4gbWTZXQb/LNT495Uxi77lJhIr
fuUOUXGdzSV7h9VongT6VJUPnVAV+RjSAzCfliGUzwP3HgsHpfaTuVLrpLdoqeXwYFH/87uizqhG
2Px//TzpCQ7sxIZlNkgwVf//ODqv5baZJQg/EaqQwy0IMEhUDrZ8g7J+28jALtIu9unPx3NrqyQS
YXamu6e7mTDkwwCIGIp0sOfZ/iXauYeOW5JJpLSKsUyTIhLekSS9LTnFGGAEqZoHEWfRMlKZJyHx
oZbOOhM8YK/78i76RclTXfdGfdM6un4Kw9c1fytLNShGiEpQp2JmHUw/lqry2qMpjTJWqpJByZ/x
0C12dDTEZ7t4vRXBlMs5VF0unTKxvp1tsr/ExP6+i+m93C+2mlSchuivea/qpo5ym6R6K91Z5+nh
fWJ3uR/moDnbRVAPdxu5bXHq4I62vji2sm3672AXWWkXg8lDJrrpfl/0rk9aS3ehsY3Wnke9WfyM
nDwCdJ0+AZwNe21YonE2hVlyEJsL+U6VyZJxCJx8qyf6spRpeiofKcZO++iqsGpf6mVwhqd9xB8o
b7xxGtmfivUbhn1Fd0apF11q2VXiIIpamJNfA7JdE+7jye9MwLPh0/XmmInq9mUMd8/LKyHju7mx
zN9IIHPU8taXDl09PLZBP/3oiOaa00jatChSQzgg1FV9mMZejRg1Ml73zVuzfAfsYNipK40Ir8Is
Ys1Huw//hfFazrkXKtnfee0Y/ds2f66ykuJ5HScs3rIybJFt9zS4/cEJxq7OtEz6N0WZePVnubDg
iHSQc7qvh+KRvAJvSue1xekFD2C3ynA3cV+1qJsxpT0en03P6XaZK5eTVgyNKe44hyecDKuBLnaZ
ypv7WLTzIeKgkvohIWDsoRU3E6lpsrY2paTK8VBZciD8ou7nX7Ho2xdqeWwguYf+U7ctoB5vQvVW
iIBfuoasZB40il46s83ap1w1NRZhW0nMYB4uO39+xjH5zMqBilKoZXbt2jYZhmyaLcYxvNmSwyyD
jlVoXdgvVd0EDW2VQ2bdEs/jfak3u/8BPDf/Lgo5ojrcHDHd8U5GJ2tFevQVVl1ZwXf3TZOSHVJ8
bluzyRSRnZmzpOwmO6XBq38toVyOlkwGkbobivd3E8a9uc6+sOoDKPCy3HV6Fd+blxg+MEuDiF69
KlbnxacK9M2YrEcZTVt3F9aRubQTd+t1LOLq6mxUxnyfXOPc8WoWwwW0Y+xTX5IpclWrkfMp9qEQ
jq0ciHqwkjqUNA7L5uVLRNL9z9lV7fDTUXY4pFixDc2n6q0wOVhm9Ju0bQaJRcngJQUSJ7n8Lq0O
fQeTT1P7h16tIjrohP4O/NqlwcVMwjXHrelUfFdNXtseelHZ009MNfc4LaO6+OlSW/Hc6Mrtw2+W
6stujfoRG19+yj0aHvdemN/QW013iSkdOq03nuTM7YOtPxVjNXxE1VIAgdZcvAG/n+W3tUaeSr0J
ibcKZfwpqzDZzuUyJ99xsZj5FJTF5r8mU+MHudxd/7/CcnSYJc0QxBfKOCU1qOlUJ9N2zjWIxvFa
hTRVKQdFjMpVCvt16xnYz9jfON5jpaZlPivizykyUTEOD91s1vasfNE4H71ZxfTcOvS7V7HV+tT0
uhEIBjbrjjup//ON3MTJt0Y1PPc0pt7VX/31X4U0c8qmjpXg1I9vXmRtPM7jYR0bMvCWAOHLQ1V3
LJ072CU6T4UbWy0Oc0H8x7Z18t6RK7dcADNqN1VNN9gPK8FRF1W3cZEFlh9vp232ClqxJehOvTeo
8lyPdv1sbb3S9+HgLuo8x05xrIBkluugmuASbs4YHErlGvu+5+oQN35z28P63hkukK9hcykHz3v3
StnRXHhLi6J+ir0fjm0IVFtGgNvUWkASb1s/HRjB7Lktfx0haspWNkPFSKDpz1UVsiGYhme0EXbh
5tJ1xCu6UW84cGZa93KSU5OpyCM0wZf84RQ7j+mv21sFXVux1D566K5eaW0X/yvQuu0v7iTwKirC
ybtjxaOJDhuzr/es5zU+Tm4UF6fA9G6XTpNplnwjZFGlW8/DlFFBKW70f/o/x6/qIRvlZtlpXMb1
37GZ9jJfw1Df1QofN512TumBHRPZqq/dWIxT6q8LUJFX1wEHytgM49HekVScGPIWnCdjy1RqTJ2B
xCHid+Lx0Q2sVp/JTQFJs7F7p5iwljXdspW7e9c0wf3e9JGd2mDVzkszztIcAb3c4LhBrf/wdOLu
B9lg23m0QQrKO7cZFpOhvcWIpHDr5u9QYImfYhhoOSdea9c5bfQo/Vn7OMFe/NLs9X2z61tiDftY
ftotmCUzA1pVfIi5R/IsvSo6rbvHAiVVx2G1Auek4FgWayUPqPgd84C55rbkQzK66+di0Sfmho+T
07Oyv16ioRgPm/DaCvyNQYd3NCkDzMxssJOZPy3T2oqit9Iphiitq7Kv0nJcQVriqpSsG7VDYR1c
bPCfaosM+7RlXXt68qs9Ord210wZuJXzTBHvfiJyqPzU1f7wXVl+fxevLiJcq6/t9iIUfSJmjYEK
s6Y1/mvDztQvPu0tTaIln/7UgFF8YQHivfe8fdupc6Xscnxxgh9Dstcy9Tw1PSw+h9M/tdj+BwbX
zpyjxG8e13KLDRNJCPYDhLb/YtHHJzF00251UI1r11dr4mKl1Taqixi9ecQa03Ve1qa1rXM1EcF2
DWAD1gyH5/B+YPukzcahTsQRPZv3GvfWlKA7dpspDUOrmBj6/n9vjUqsP6B0QryZ2BHzU+STbJnL
1S9V7vtz3GXr5MxvAUXir9noVA+YivXBxevm7cOecDnPBcr3JI85bhyqf7xdNbuJPPm8J6dWJ531
MQ7t+m3cSI3Z0lWePDq+6m7rWr55WqSYu8vGpuOScn56n70TmDKL+7Uqzt7uFy/GHTWvk23RIyvL
ltm4VZgo4RLKlk41V2wVeIsudbqaRXrc1pLbthYmekLRDHbI47O4aScRsmQ78sqz2jCrSV2BXD7X
g21Pmd+ytEI3tg64N7Tj/ntDcCsOTdGpNq2jsQY27JfqFWP6osWEiwb6jAMxOE4bzO3LIlhqO4LW
Tu9T0CItQ4y4TAf2mOA362qK/zDb6EtkMT+mYAni1Ncu2EOydOP6vSSunI/jbHvifgjKyfptyAz8
l0z1UhzmrvKvxdSJPzHAcJs3u/I/1rWoL8Ytyi6nZQjqNFAVObMxEOI/rwU8y6t1wvx6krPCnWIo
YONT7n67vk6jq81xYYFpywyV4uLTTHc5m4X+e1KMGsKusubPxBv0qw45erodnOggy8l5H/dq8+96
LboXvavCfg1pCtajZSvIzZ1dgekE4zk/dWwndCmldXiyDMNj7stpuMSQgO5BG3rIh0D35qQwAWRO
ME7X527VLD9ctM/zBXvW7lF0czGkURks28mx5u4c69Gt7/qbgIQhJ+hHwK5upHXijGAzulD9nx0w
fQdynnr3sC0e7bwqFOtWfWiWItvdWP+ICWvt0jaOvGcrrCvmQR3bD5IYyiWP3ET/pjftmoO9MLpl
ET1+d8DSSP8USRE842zY9KeyjfyPKfYB67YwbAzZD3sCDDzGze91q2+32jVBHlp6+LrRHtVBmKHx
2RZczcvg94xweFhgvWvsotrS2ZTymRVXUkt7Fa28CKKPjrHyC/W4hTIpkVKYJTfNGs6Pa2zRMZWx
bB9oa/Y6m+va3TIdhcpJE6Dz97EkzOyzlW3PZSIWaX6zGcC+MH6NzUF4pC8/ir1erz6GMAFvA8vl
DSVP+F7akpfxrxuh2U77PolHNsZCAxtArMaTV4c8cIDNIm3c5tZMl0qOp3KY55xWDrmd6/UE37o4
d78tKMqG+6Csi/PMifI2msG9ju4tvsyN1xGFcJ8U5sVKKpeVHGKdUg2eifGQbQn3oVyt4BtwMBAX
5vjgwcgxLM/KSNYs2f7yfiGTb78LKhYoNjtu193p6jGl4Zo/O6/uLDgcSz2EarR49QnmwGl4l753
8Pu4nrO4KO2GzYqe95NXNVF5ZPFdAF51dN3jMvJzB7NxxM3kJj85QQA+sSdrJ9EpzLGdgjj5VupW
sXkXU0BnIfcdHUFhefAxs6UKzO194xxKR4gyBfXg5WHSAgOl58T0N/KIY6F9gMi4BM0ubDBU4zZn
QOrtjTPacrJ2R66ah5XZ6mvozJw7mr5NPoJQ7s11GxPGH3yHXXHpnbLysqBx96eiMf2vRkasymwB
MapeTBTioz83XDa86Wrr0IqlMw+69/ofW0AH9tn14fK72+ogeO08byZUcAlW5xqTCHu3a7/eckVS
DG9U4dU+WOoQ/unapHRSSLOxeqiErR6WeYZHmadk/emWddSAQGKmRwq8idKJBZN7EQLXZn1f6cex
aLb1bdqWOs4xkJiG1PdKAXNDHM1dqduq+0j2xF1vtzXEr1+p8cuLZF9dNiZhK/dw8H+XWm88scT7
JN/eBBhHvpJdfirVxT9YRuVD1z2+gSmegrrI1lGvYxZqrxBn2etI33dxO7zsPKD7nSdE8RGTc+e/
D2MfyUMFBa2/QtFMd7gOIoAxttdbh35yNfjcNiVkS1LzF/olvgoVpcOKn80RKzkXwMTWeZgtz3ro
ajQIDzco8XfYeKHGIiKkLdnE7JpsH+xJZWoLtj23rMb75a3LbKWOlQxzWuhN1kepYNMy43vTJ5BO
Yp2Xdp++nQE641F4/fQnXOzmaek2j809pK3uYXF3FjtbRytxiOpEvkDEs6kVlVVy2XEOc9/boIZM
cjwstTLsLaLkh4ZFa88gynq7xnU4v3U9rNn37K9rcxDOMlLow37POqaAnfmPATzdjA6DezfhfTqX
G5Hf19qIQAA7slh42XHo7t7nqprqlCZGVhA8Bjh1ZsBLDm21eTVXMdoBs8P2UQXKH14StYz/SA/3
ScVC4EU17UtrOi/whOJMWilfiHN/5tIgIwvOyE+i/TBOQX3ercIfswR3qxuFVBT3UD4B80A9JA9Y
6IQ1erOkwQohkfKf5zNxZN4wk/oamjU0ty2U8YVFHP0km27SB4HhYcEJKki9CKGoQL8pqmtWxqN7
vim/8P8X0Vo/Q7niVwZpXvxnM7Fj0tFHFuzuEk7mEIfO9FgT1TmllVOb39C/UIQEhwZFihspnQp6
UnrWmwHl/Rhuo3eeRdv8COOEytE3pvxv7seiz5m5+WGFsBcjXHbzTCpW0PNj08fFHxP201+/ljTb
qnVq+vQhePFxe5SPEtOU9TgLz8ppJ63qKGs5LC/BpsTZob8zoI9dMKZVxcR0BHsPxInvErlAX/3+
5m0opV8l87c8bVpZn0m37JgNbTJxTnh5S3Fp8Yif09au9HMM69Lki2tGlNZ1sSu8SgwjC2jSYhNw
5lAHzTw7+09v1xIyMRk0w2ncsQygiRbXBxNp+3WtdPR7lZXTHMz/n4+BJZAu0wir4cCNclr8yd3k
pz2ZyoHJmLv/BqfADnq0RlY7q94OT1s8N3XGr2zeSmlJ5y0ZCBpJlTt38zGZpDdjJhTtIDyrB43Q
ksMWHqHL/AaY32YxQiHTMmkwFmK4g37CFZEsMT0dY1H7dtaWY7k/FNhuPhlvR4pDcbL/DXPUXTvE
3uupsxvS49pQh3lDSblBkb3s0KzwmlcJy1YHMSm3wZvMA8IS6xJf2yAW1sUTztjkRAIN4oHRs1xT
5n0Gea8P2ww2T4u7pI2hn11GU7jq2N3GfOMQAEAuLYA5fOV+T57XwvrGwyLyanAlk8rqij4dNqG/
cF2YOfe0152QfZaG8tr79Tmpy2a+8+E3uQ7O7YHthC6zsKT1ugSob+uDFynwsXkscCwCR8GFAE+x
wcdbzQ1HPDGqRKftWCXkqXFAoSTxDC+9NbD5k3dyFY+yreEj0ZZUccpgIr7on5s9ZVDvwtSJaMmy
AT3q61CTdXvfqIgpyJoD8hyw4PaOLOH0U2aGSDXXIJCiz5OyiAFQAl3eJ4nV7leLEMjrOCs2oqbF
hcLzdcUG/1zKdTxzTNkfo9vbfwN3J6KiuilUQXLGniTwzml53qxCt4f/+2vlc+nNx2Jrh+FLDx1N
/NYG9uO8lD36dz2wbuu7kwO+au3zlMbsbe9pRJzMBacQmAVfBZ2fotms3tra75zjshZwWbQ36z1U
tqpOs+ND2xmn5KfLGR3ORSPitRDX+4tIDQ7QEwznvr2WkFHzoevLlX8oNrh4z2CFuPdRUx/pmRXe
uDZZdylzlrokextEB2i2Vt48O8zr1iLqz0o2guJzV7GBcanxhPqU8JN3yiz7eBjh6ktaplV1x10M
lpV2DBO3UAtHfPTgKp+D2Q0WauomUdjisFuyop6xIGKLvJF3FgT1m6Rt8j+YBmfx7HtaRn/B3Stk
AlENedMDCOmsU5UDxoMWka63VON3u06zYM92ZmeNfZbiUvQNznHz3vr1xXP0vGfoOKnVsObF/i+0
DD+4MQS9odTo6Ne92Xgp4h+b0UgmybGOqyCinva7e+460b41pax/lSs8Ml4tY4lgwUk2w2bn0PyF
03AgGAxcXE051/F83I1Y3AysACEE/TiyRbiqEF/PZEnuh30iGC8iBASFVB+gKdpGIb6ZFGgFTBx1
/43wZluqa1Co3OmdzdzvbevlO/nuG4surswCRO/iwqyxznlXslmQkUUY3rn+TX2wVdTyA/KLnRMu
qDRMuQgG+9CNvpmexh1zCLAxcubSUVDaZIfm4LytI/U6nsLhGTWP9F9sl/v0KxSmM+eVWh6ns71V
4VsTCzdi06yBwta4tVSP8B7UOphlQDh39t2EVV+M1tISmIu3NewGYJbeUSBvnfcJc8TR3y9NOX2G
irL/o/PrjhH0duZzvnv7YU2W+R2pf9HmN0usKuMyix9SrdH6UA+221xAWWD9+/9/FWPHnc8Nptd5
KWsPsYEWpvmxi72Sadtrdu4SUTZ47tZ147GEbcRFa1qem9S6jQ+uLLB2mTFe+ekDZfBkIQ7pD5rY
j+Ho9D5HVcR//pYqCBSoemy/h6Ou/9h71ZQpohP7e5yjsLovJknOHORduBydXYh3Ne3931h0k8lx
dWrUVaz9mpBrFkt8Qr0KW16z4gx85zhz+a+35rg64B2NkSPLjPYrMxD68wW8u+TaM2RtbowSqwmc
hfN7pqQfBoJOVI4lXPnfijTqfUFJr/gCjRNmsS+BISfft9xsSoZS/RLRPL4RVZ8gUjJz2R3Jp3bR
FVR1mPUj9vS4iEiJKZHtTOgHjEwWwvN8U9XXuYtcnTYtXluZV86A9xJo8moQAqAs2nXwT0YbNr9Y
r8sPctwmzEmmeH/rQ+E4KWePB3PdYqd4NYKSmEVmCQkpBR4uHuQ0A/HPUltRLnC0VL/WbbD9w9ZM
q/0A/e7I3B+wbstdq+ie4nlwNUhVxylWzKvZXkJlhWE2TbuSd422aBmmdvIfwsJb9xyrq6XKjG4S
O6e8CTut4oAsGgldk4+xmEy2VEjcbvjsfh3i2QmP2745PqtQUuz5YDVhCM+3d5/WhjwQiGDlmrcK
BeBLUUcJBXsV4X1Bn/BWeD6CLy9BtrqB07BwUshQHZNkip5oQ8YvCC9veozntjkvtqvVeZT8aswx
uvbR8ccNDzMpxJM1tNG/0HR0CRCu8XCEh/efJlrfL8iCMUjZj0FggxE4RqFS6ChOgwoBxKXwQZis
Ekvrv61XmT1tUIfAjiqh24wuE+nLbKBARD/7dS7lsNk4xuLmFdhlE0N42IxMKbobelBbIP3OCbrl
vCZJZ6ET7SBr8iHoSxRg0PmvkmWj4LAob/5T7JSx+2ZBnpEVTudsmbhNkoyyzUpjXZT10zrrfnqv
W/R+V4sEvvebqNSksb+bcwiqPH8xzs7fULW997h0he4zVDNFkFt0rlczwqMeHGWZaz1r7afoIZIg
rcD31yvGUNNbFQRkifEkU4L2JaD8EckrHkcTElWK/mLv0k3t/a+wX4P2jvMs+FbFWj/uGOi8J7MM
cRvfA9TuyCXaD/z9t+Lg2yCuKJns+BmM318eqpCDJxVTleDVt4bbH1P7QPI49JTm3LlV+7DbTY1K
Ci4fYGOakUPEsovvaNK9KqscGJBsD8v+XW0EYh9RRE/2U1NtVB5myenPsOvmqZ8Ki0dyoNoflqJr
j85CIgsEIkjsj33olzndLLKc0cMX++OojJr+C0ajn1bX2+ITzX3h5EuxbAkaRiv5ZUQbMBDi9w+q
hKrI+S/y0Arm7eaNp1tWBvtpvVfR+qkkqQ6UIjXfN16pF9gDbO4OW1h7T8IK1t8cu2onM8Ybde4u
zvijbEyL/mjG3/M8JLYu70S7zjCesk8eHbGG/mEvYqhljMA691wmy/DB7N1DSeu6fKIIyCir0Ph+
iz1qvrytBIy/gWM//F5W700xetGhBDPiO+Pdw8PYtvGxiMmZyCNjlx+dXY24RS5IjlAPdUWJSG6k
oJZ6lq9QH0laKIKDUZLOHuDTjKqV9iGufnZr3c15GyfivagLigKKgeAZcSxCLofv99LPQRJQKsqm
T9dJ+vPD2lvlFwArobt2XY8YiyaCMhuW7Xzn+UbvBz3WuDpimKf/guqxuIllv+kOawPBnWOJhnms
I8Nkus0ikf3art3oIlfTToVxutU/mqT1fq7sV7h3W+yoO4Y2lzONU2U7ub7xzEsL+PW7iXdtHcQa
MVUwZpbhsV636NPgGN086tq4JRNsN3wFuxWtuQ65JNTY2jCV1PNo59EeLQA/Vdes52ZNRlZoS6+8
gEU3w3FwwuY+9FAew4l3HKndvoPyG9O5vy3tJ9ap7LqSr5NI96EBZLZ4StUkMlPFHn9nd92f++x1
4Qldvzq7DAG3cX+Sz7Gy3Cqfg4AnM0aE9YVLHLCoKr0B6XhXvdZTVJYHua7Bf30YoTjqieb7cPrB
eatba7NQyYWY+6iEaNmDjGg9jla/BF/RtnT/1bWzfeKRwfZ5OHJ56dMsA4LVJFu6BpH5tyE1WU9u
KC2mtmH1rh2awZ81Kj55VNA4EeqOG+0MKbeyy0h2tkDgTddWD77YD4izStriQXT3SxGp4TDNbvPh
F56zHxRuMtbJ9DfKn+yf7aVHGwV3UkTdJwoef0SN4HCh3DoMoIyZI57rYCmJcq0T9XuzG6oNDk7x
tbBRWB7VrmKVgtWWX0W72qhorcDBbcrr+j21Gph3mkdspURZiyYHI+1/9ggZkWYtTkfekD/iODPf
fHXOAKQzVd6ZXVDDpnwpeKwRl9cWQMU8DTGSFj8c8LhePfdcrY49nKUT6KcQSqM5LIh9ohTvFN2k
GM1M081OJNrSMtghXWwf4PU5agvrFbkUooxyXpqPbYOjG9KNqfUOp4R2QF+lakTPLHQzMtEqQhxZ
wj9hZe3v2TJFieQXlsjp0D+MJh0RES9pNRXiCPg/QRgme+UzS2zl9ivBg+q/xi+iv+iBontvCgCS
HUVfj06nDpMsTtZqyUtPu+4p4hq8R0nt+jkiuPWy4pazPJK01f6npFXZj4gxgu1uHnW3PlWOiF/g
O8fhILbJfW4UHmR32+j0vwZE30iufJvsuN5S6yMBhqFK29Wrr4hMFkkAfG99whBW6I4Rqh9cEXJS
uKrvXkZhRd8K59zkP8SG3nJsUJ378JmqeUAwD/goVj/5M24xsJKHsiyfWCkl+sNtx/oQb4tvndt9
awz61d0Md8FSaH3qZ6fvswl1oX+FDCme1xj+/6inQQDDe2VhH/XcQO5bUrbEFng1cBBT65uN/rU7
MliEx2mvbH28ZZGwIWJEvKFYWyEWW0i3IdcxUpDXTa76q5zH7WkN41Ic12KVEAThJAs2CW3Y9Dbw
fZCAzfImDATd4L5USP9Se05GzP47qs+nGvx2+sbWnXNu72VjZQZZW/vgxfsgX4O+Vjq1Bc0Cwv2t
ddK11WsWSobcWwBO7aThAqON+ze6iyPrtRFMjAi6xzK+pXsiirOPpKW47EGsy35fDhulHkcIpGHT
2Jd/ahajQ5pu4Jl7ngsvH9RALYSAFS66Y8kRjvl7t+O6Hchv5cbsHBWjmvxDyMI6oE+8rRWnhmzl
h7O4wDoMqrCL6rZrgJRcLv2JyLqxPRckXr+WZO+218mv14GeulH3aFzE546J+v3elZ4DYFVT1mzJ
SiSU1K60k/meip3cEknkP8SrsofT4qxqOIuxtvdsWOiEQZoAglOHVCQObLbnzjJAxs2CsdcizBqd
9puhyGe5aHLUnDs12hek+BU5qygtq/ugs+CEqqhqeBJiTz/0Az5uOUK0IbfrcBwZd2PBR+n09OXP
O3ofsfXjJXEFrDJPBHy44m7ML7MoEWJOnS8eEsFpkZbWXoUpwtGpeIo3p0YwVOx+8lwlxNzk7Uou
wUO0MQsdCO9IvMvSlf1AuxF2W1bpkGm0Rbx0hW4exxMT7PoSrD76tNJn4Tp1itidLpSteWFUG8e/
cQSwheh+WSjkJomHQ4CaqTgGBBqhO+ns0bmsoBOkPsRUko0ksPep7to/UQRPlhOWxssbyXn9aQGz
e1RDBr4UFWa5H0ekZiTSiQYvq9bZug+3rlR17FvPdvBZ5HDNrUoEENNyU5w0Q0k6fNiI+NOgnKAh
T8IK9KPRSPsVugHmiRFhbo08F8isWOH/q9hus30r+uCggn17wuVB6Jzt9Ho6GLPuEATbMnQPA+SR
SOvEbcasNcTCpobrrnmv211nkK9oMRYrtE4bVW07zgTlVMfK+DeNgVbFo683ATptiapIpa22H1hc
Ty9qnBbGRoJO64NAeh9AWbIokwZ9W+uD1669uSieZsDcfi9+BvzJZ8+Llrd+JisqH7gQMIbRhtB4
6qJJ3HkgJQ8gWSueov7NYcHl6HialGmbY1yJCBv/vdas4KB+nA6ltu0mu+3xQ5tSNb8jlga8PBSL
ajFydhvG8VWTlxOPhM6mtT8ink18igIiQ1kwYm+IoiQanBW7mb55s7Y6mi5rEdjXwV1joDWHTcYZ
3SPYQTB64b0dsYTFboNqXslsn2HYomG+1+0W8VKDUn23hT2GRwBo/q9oOVQPgBPL20LfUaTektRP
AApBnNc68NqnKBDrmxo8W/9ovKp0LwvRk8n3sIX60s3eZEHWF5X9Z4cpmx6HCUusDPW7j+W903bL
qXB1e3IR6zd/HfKpwn+2sPWYIgzAILVxZ4fE8Fjaz0QiANQJMwdvZvL6/jNkTJ6AY+vp9qib2yMj
9h7o3ZriE5/S289sQqx3ndeX4Tn0OheRbWT63AER0zlbun0H94Q/46VkzUnzfSbY9gLQ7mdZDtQW
C2X9v6H07T94DiI+wp83fCrYYQJq30s2GBugpuS0KmDtw4oHzQJN263IyO3G/wF65ky5+B9HZ7Ic
qY6F4Re6RIgZtiQ5ONPzULZrQ5TLZUAMAiHGp+8ve9txu2xngnTOPxKnvkDDTv53bDrsJMgmUU/b
CKI/TdeJ35nWcXCn62kb32cuug+ukS1OvYDYuh1qjryD1GmCL5wxwLR69nV5P7Gx5ntp9/W6o/Lb
ivhaqvnkddBFKKKKKkjbvgf3aIdOvOgCjvPIL4MSkoWle6+RBA8paK4z7B3amOSeRaD+N2BXlD9W
kLXfVYuC4yiH0DWpojD42S9h26Te2P9dYBPfQDUX6y/BY01hcEmF8y6Ot+1BIvNdz7zdfferXEJE
XMk8qek3MElvjh4E+cKC6hmqCDH2mLd6zB35bDqfTP3RD9DWe1vc/Mkaz7519QxEVIUMrmkTkQyf
5TNosr0Ke70gQay3ndzq8dmELUYP7s753HpTSzi/1SCRhDHkXdWxx4nsjjVnjx5N8FgE9YKU3cqj
u8FVJro+MAamRwSbrHa5q+Pio5FrLhNGSNoYYG9s8oVKvg2yoPJLiaRQ35gp7NGyDwELQRa1zKGU
ZWnG5K5Z59TycKgk0WjrlYnFZbbgl3AeF9glc5xKsbzycunpJKWR4phz8Z1gyhBSmd44d8Sc2uvX
BH2Q7fmQEYp6pFOjdRrH7jauCDZJ7ZB96GbBauih+KHWNlnU4qAWk/a2/TEeJYQPDhVX2XGCpfNu
u6WJDrWcHPvgEJX6PeNWvwNqQoy9gADtfXllevh4BaRxOP//KJZTAdasxh8jou2t0khZE1uP5YtH
3tWcinrQD9bqrerYBjXwX2vNDWm8fg5G52686LR4oxdI6aJXy66yPb/9asOhB4O0++wHkKXCXOL0
U3XoBxwju6rkIWPCqfKPohaQaMysc7xr2g28RYbgzrtcIVg5zys40dgMoLSLLQU0Qwcuz14om/ok
4bLcR23N2wMmC9xlswnWS82OzpUsTMGtPYjCJBsua6Y1r8FMWYImBvfLhMkDtx0HQtQ74hlhxFKn
NrdzeDd1uu1vVhossZZ5PJJ79qvlgZlUVokswY1ZrHEjgv2Sc4yGK3bHFP2t8FKS20InrUw+vUaS
kflsVwWLkjtb2aXjvrwRbjC+d0MGJ+fSOoKPXzYI0EzESXHILEe8z5oRLWlkP774uPIeccKDn7RT
Vn9aZspeBRAyONxqKrXre51/g+2xTVWGGJI3wUzwV7igq0B3TPJQrvX62G/rxENfYY45RqIVQVpx
Nz0Bu/jA2yP23WMUZf7b6srWeoulmzEON2H0rlS3fSjmRlQWW8nUNfkLoR2iJWDZmgTSQm03w33N
g1rvwxwLJHvZHJS3eT6scEb8ToASFJaeQUl8cfDGSIxvtd+E+Y2oTX79fpoCy0ixuAywTHaQIr5L
iXMfli+AkVl5IlWi+MQeIxZwuFbDH/pYlg6cEW370DbCv6c7p0Q/SlTha1O11gdfTbvukMk1b+rK
6e6Um4f/JmqSf5QWjPej27l+arZI199ja6R/PUGdWUEad+JNO5TwndE2b+0L/Lufc/KYCOxGEk/1
rXkzYeqyoGf8lYXNoFYJZ0cc2YQga7VojJ+iqrpk4eQuz0hv3fOoSWskOA5lwaltO6s/OQNAPNNr
NHoHUIQSxfiMYggqVcYw0tr7MsKtuWdIyyLSrZjNIwFIuDwltvTXoRTirzvk63nI7QpQs4Y7RyK4
LY9Yf7sn5Gq5AtYgX+bJK7z+rVSO9Wtsau3uRuaOB3sQVnbqBsu6Q+OZmTenxXeXElQ6nei9B8S2
mkk+MyW6PV9fPjkJBm9xiXoVIsuNeYISB/SJyAB/EaewGUN1dMt87Y/e2k/LPpcj8tCoM758jOkp
LT9dFev4AWBgme60ZrhMuyU4xhZpHmZ0fnubdF6gdcTAzD2s/rHIhFOeBowN6kp2OT+UamRgqJ00
T8BjVXFC1Fg+VOs2FY+AD1GRlFsw/yPfn+OpwK2+WAkxfeV48Eo7VOB0bbnthizkhm5b3GG7ziu9
8LguAE0nv/HDbl+vrndsDGXphyKnT+PTITqyICRLajhniXYMfAsoIB3XCJc3CgdWxHSdVVHd1N3Y
/+Pozl8311jT3q4lVFXnDvhkJO3MPxZT+AXZ/DpfVMjWu/PKmZC30d7c/ex0fpX2TSSjw0YEJG6K
BcS+rvhcaUzhBvb9tZmgeRsbo6ud2e4NTvXyHQ1JVGGyjOAKGYCy/tVarfYLzwb0TwcwSjDAOnYu
RhGNz7NUSl3qvLdJaTIUGh7nAa/2L9K6ZwMVBoYNd6/KgCHe9xiU6xV5UOPRnoLgzvzNQc8XVva2
Ql+OaRl43LEQJ+IxQJLb2w6/il6i8kAxQeejvJ7iHKxM4NNiHB0/IBbr3y6XgM0DxkKNCFnmB78n
FveqEAhfoSGK+wVTTpG0de+pY+R3iG+nYHOhvqPOu7WZzH+cNlztwxbBLyQ9QTF/B9b74gZyrvrn
lD6qxHyapi8OkW5BY88YesAmp/6UdhlG+Fw4dBI8bo5O1g1DbFqzF+Lk8dsMYtmLw9/YZBtyQcom
smGSGvUVhnimNXhruJMMfJcsNxGVaNrTfxkF0JCp2fNjUi5a1d64KCWeW0rqeSnrZfHBKSv1M40i
+vRGLA8EI0HqOvnCex9bHjdjNwxddNSrQNKaB+3yBa0t+xPiueAe/3m5PmwG6cmJZR6CkdD5bcRF
acQ3vjPAMXwK+bkReEkQQtp1vVsKd7H3GFgxZYYmiC426Ft9qLcYqyEJBGj8PDty/nWbHb6Puhvv
4WmByNuond4M73HDWx40F8wwiN3aEZeUbFw4C7FW5cM8uJ44rEPucZTkGqV9gbj7bPncOCltYfqB
hPDuKypt72ft+uqyrfgBoMs8BaOH6fGHYjf31WUvhS2l9sg6lKGhfKuaQBkdt92adBrJ/0avmCO+
4Rdkt0UysT3yVuu/KB6J/x9amKhTZXfBiQGAIIVWWbiRrKFFh0hapEyL3nX8z5g1akxl7rfOzmvj
Yj25ZnOmm7mu2nPri7LY5VYbeie4b9XscqIGiY9QYhs+fNow7Bvk5PDupBs0iJcQzA1IQXjwkzls
l1u2vDI+26xIw92EBPlJLV4TkETQlNznEbPtPhJE8iVSTuudO18hGFvOcZjOg+fxj1hhW/0uN3ws
R4BxHvOosi39TCaRp3ZeJuNLYVlXwC0L5INPn+I/gYhE8H8vw4soovw3m0C8JeGc1cENUW1tfelq
0Oxnu+yt8qbddLmlGYp+BK5tawMRYXMJpeyqR13N0k6AadTvJo6hnby2hUWcbRoI9ya3pyKtcJvf
YwLFrsha6WHWDublFo8l3HvI4OEkndOMSFLHkGDKoWq8JXXspfK5NCkr3XXDON062VB+O5Hx1GdY
LPafBV6olalo+qzd4z0q7iPgrfo4qzVG1UcBQrwzHNQPiDFc5y/vU5NdmkI595yTBYez8mdzqzgQ
MDTW/H32bQ205p4rgqjkjQ8n+DAXZvoTokb6FuySz4ZsRW+/bHL4iIYyn/aFZ9r5uUXwnRbYbnHt
97QuttEYxmfKMvOTUM0M65nrYl86ZAWnIYrq/OBmXtTcgLm2Pa3bMacvv79eGLfm6m2MB2Ee6qqU
l5BnZ4W36sEasonai+MICExgVF3VOxtFPZ48AuF/2fNV+IgSPX5rI3y8STCH/e98KrwrBy0pHVMB
NXi7GBa5TDy/yv+oFkoG9QTYJ30a0BUpl8ryomTA+1VK7JiJxbmmbzKZTR8+8+pjbteK6cFz5m/f
1vPrIinfYMgc3UOMReu31OXQpIjHrJNoh+pPpA0LeeW2JoHNcshQR7rspgUk9nTIvLJQKeXN4gPF
k/pj+XK48ET03IiFDJ+brhTZxaH44EKsyeLe5BFp3AeUs1giiQkan0lD7rYU4x6GlI48kezC9oTk
Jmwg/JMV4mFItBOMLnuQ8j8h5eLiZPPYcwVWYfMLGGmYbnPkefUhoGh0Iu5RtD8M7r5LUUHsCG4p
h9R53A6Rd9JsQNjohl5hCXGW3NlJeVWrqVLazS3pc9N8qGLjwuC2tXpqYCGBhmwZIetfMn+7ayUj
NPPMGLg3be/EiqnFqbLD6gNU7OfQdg5kdkXsxXAQiOOypt9V2H1p7azMistzdaybeWZA2c8GeioR
4CMoCiisIGhimhXbFklJ+mKmqyDccbhtSJIeQuRUGTYw9JnygVJZuCxXLpoomnmiKa2hofNALvfG
XVuT+5IQOad/z/NQv2ZDuzbnem3Xh6HKxnvmYMhK13NWZJOD199m6EaxWFvZwBDuWuODg9PfwVfl
T5ehVfH2C/f/dh8K0xWs/g7KaYZZDeC2RRjJeSWel5AgpIMVbGQB86lEIREvnEJnGXHbH33T1PPB
gmrkskVIJ/fkGDQPdP7y0nL1ec/syl57yjpSTcjg6tsPXWfhZbM57hMG2+ZX78rmbiJ2WaV5nZkD
W1iEkQ2Q54ZBFwVTpRRJ+rSXRQefMTxgwVUBtHUY9tt3pzxUE93m96kps+yeQBOT3wIV+oXc6UbE
/Fn99Muqcv/cYfLmU4VCOy716k37ARHhmCjgUoD5MnSab2emYOAySgxvU2KV3qLeayJW/ja9i3rM
Mvbi4Gkn8n6ePH9JWuWq8MBIx/AjCRGoErIJe+iyakWXCEFv5/tmysRF2cHVKoTRTyKot1xkCFfV
465akJ3jgXM8UFpD0mCiu2X10/AKwwDMeBn+OXzqW9KjRDL31opW5KGrwuCrM52LRp8BQe83b4nF
OzdcF50Xivc2qHMO36RYlMYetgQWeghfbueggo9pE2uejHXoeibC1IieE7xF07kTePvzXYx8Efsw
d+NuKaPpHrw85sXqmesOusKnek0wX9wLcirKxQEHeiSHpdTfWTCa/A3laDEcfJ6jbGdUT7pQBLuF
ub8aNc5bDITF45g53TMyogk/LLtgtCOrI/7rzWNU3YSqmL6bZS3uxmgKCPXpGv/Bcn3f+VORg4Q6
ukCpknSwG2N6HdpZCooK46Ge1mAmMWC+usjWPHgKBFUAXOpWBxDqjMPw1FS45/lhLbaxKFjKYR+V
vfecXa2wTNzCa/bssB7u5AFpBg6mQoknxBVI4yaRq/ur7+hmaZB6AK00IByNLrA39XHZD6zebVge
GZvwNbjB+hJ05KP+XnMcYNMUR83jqryivSmyQrf/ZgvUP8FCAbmv4KmHE/rc8A49u4EZ6x28DTGw
GjBQFvPmN0gHn2D/GWy0M5L7ExDI865D3COJu/rrK1i496RHvXyVsKCfQbZ17r1byY0wGzZgwJmu
bZgCwvrHzvP1n4DDyRKzjcNLxS90RUVgf9OqwJ3ILlaKj0GFmeMmVLREvJqSv3aCMuuaGKLUKB/R
PnMS9C1xxztJZAaMBEjG3s4pDyoQ7ZoDziFxzrfALtWRM0MXZ46SayMcIuZg76Aj5NYU7vaFpmja
UgqYo+hcVUCQO8/Ty6VvuL/2lVPlPeFUjnJfgrov9Dlqs/GPgvnAC0Wgyq+ro7UkSqFc7jkRmbfC
ksv5oIsG2FkPbOukbaCz2KO2KprfhdVx5o5C6vhGDrP9VKzELp5s3ps8yddqurfGeB13MdELLBn+
wOQ/9Hqcduz1WEfhBGasmzbhw2j9VfvPLogcTJq48s3ebemqIso7xxfGX5IBfzlBfmsQfX2GEBqQ
AmVB8rhnwiJOc7JSyp2s5PKoaAx4t5p1G16NyxPCU8objyq0a8Y3Fng5vocB0nQssJt5s4jpeQfq
uXr3+0I9ZnnFXwNNOt6SzNFTokNVWZfErfFfyCUkg2Au5catwHKPHhLjQbSLpYgeYttoDOALat8J
3qBUw60XuhFKDTs3j24WBvpgk1HxThll8IeP2/VPXrYJFvYB3+pB6GoJTkhs5dmmfVTt3MG3Ac0A
BwiGMqh9dxs18xDgrL3RXVwvrMOTivhn1yBYo0uv1vlW5Xk/nOcyC2HQImJidoBIEdAIyAMWWP4X
ICI4enXAB4BLaKJ7qtxhARlxcVVim1MmWKI7itXhbVunPPPSaigQ6I46RwIAlMrI2hGbjFaAvDR7
v+AHOqK26IO9hZWPoQCUT6QYLJ0m2VoPM7mrHPHUDxlObI5Itcf7Wli7cUSjsCuHbXPwEUVSn+Y5
4HyRtcrl34bdypC5Q+VsMq1z91msW6xOaPu8IBGmz1/LYMrfJkzwcJd+bPx9Xrb6D1AVn1dUVMPn
UAsBO4SpJEzwEelbaHlYAaNXgrgcdymiI97C/m81ElNNmEe0ZslYtvg+Mpyi62FU0/y00TGbJaJF
sUvmSVO9kCqz2Ufi2TGkZQFfw7nOJmeuOdfENd6Y9LkaXZLlnyPcwd25rEMiCFqm+eHI1i5f1oHj
fZejYTP8A0DJ+xAr/3yoW0JXkqgkDC51izh7GRsh7QdbNcENaoCx3JGzkx9IYK7q09oWprwguuNC
G1CyinNMqK1KYM4M/oyY/EBEScERNlLrW5uANXsX6Um9DrMXv9qYqL2D5sW5mt6VdRy7ss+PPJ7X
U360NKf02FUHWN0R9dDihO9D0CAzHBYLAdPk8U7Go+Md535Er1GXThMdJzWMQTpjKT1c6Vp8LthP
rwilBxSKwVF0h8XM0bOlFaKP0mtNncZo9T9XkrvCtEYr/IwSHbYpw3GMFJ3qRp2MneM3BKIUaJgX
rfH0WDAlMSJTbFmMXyWL2uKjIMRetJDLdhUTFr3dy8QQx/Y9cae+LWojawABktM/zPyse3vDP7En
PMPK+bn1cFqxTFkXIFo32C240GekuZV/k2FQHdO6LQBMOTnmOMG99v8zuI/Kx0Y6AJ897FRiwzVm
l3kdW3EYa4dMBPJxXO/fEHrRfdQbPUPHk56DZk4OnZ3gXg7Frszi8Ykvb6ohM1r1FdMD/NEh6AnP
oZtJcbJjscaMzY7T3rrLuAW8bb7zG3tX+IsbvrL3I4pPtt3Sjr9sbdkvhAOw/Q5qBudoUPZqjIvf
cT9szq4hTmY8b1lu50dA7PhfF3RdcWO7Iif4HBDe2s3u2G37ngKi5ZbQCbdMGaiYgxs16fdNZ16R
aCtSGJitwkbAEvnM7BUajOnGDhrD6xPXzXJwFSaCtMtB9/eBT6oHeXsU78L+Z1b4QlID5osgR317
2IAWAfX8xbuxgYA7iBiP4DWfLMXzSOO3vyNvjJyDZRkWSv2EF3GEIFh8kv0iPfjoEZy7QCZ8cSOM
7eTB8oqmEsaI4D7HWv6QsJK9uYHVlifcZM4XZBHBnIxnMzGco+PsV7A3exdEw6DguXzMw9VUkTdX
4JPhLhcThVP+dM2gRjjMwBei924TIoDbHw97lzqHPrPZTjZc/XvavsJril+BT5P3KmbpJ39kfGPY
4ltSFDZuqbeGtvwUfTAsiNY6AlHyYmse3ZhKyOPCFMwTDi7QPJPRqcAqNw8soeJY+LBqNOcn5LED
eZJNCKBI+0iLDrt1ggyvcSj40mebj/qh1lATNwwmNKezTS3VGdGOuDZGTxXRo35dRPh6I4ITMGVD
/21Nz03OYbFtl7AeW7wizVZH91hnTXsPAB18hj2U3KtFCky0X8Ht+IEWsi6CLbYOa5Rby+0Y4FAF
KxvLvP+KkT2eG8xb6y0yN7Ed3Rnf8HGKtJ4e4FOzh1EF1ZdozVA+IwJHt8gzuAJR4jRmi+hdakzE
OPnhbxfIX55xzJUyHZqciaLiC1QYPB2kYP2gjHUunEz8qlbqO0/VuMhXoQwRB5NSMzaCKscnFEVl
feGDmR7jQalyz/Wjmi85MPPsB6vc+uPol+sdenKix1dbBx9Fhbxw4f3mtc31UCCBDfPlob2qK0Gg
omdBPBV2X8eVhx60f4ZygUB4bvMA8QU+gmq8rWJ3CQ/CatrjJtiA8OiKnkgKvo2LbXdTvyMPLQ72
k/Sm6DCRpYpe3yetH9uFHNub2Y30J+mfHRSFC391aheSIffzwGJzkoRC7FcZG/UQ+6b98Muteo+I
DGQHsrP1dd2kVLfOgpxuz1gTOfvcQb+c5suWZ6mJVlSYBYFMvBs5Wi2QZRumiEUQfn+JHGSEDWXV
BfFB22UhQGg8qjivvB2fXzXh7c0XHlal2+fakrP1hryY9t1Y0tV2G9KJme1RHxcxnJlgSbLnua1P
7HCVvhusfngUi9tN+8nMU4lKQRb+3ib+8qNCmVUewiE24xFypaDcNmbhWjoHlQckScNFuFly2o9x
3926ruo8cmTCrT4O2eLwFvuoeNk7rGb8Y+IF9VXnkwGIBT2OjhtyxiJhn3DYJze7cQl/rIx6X7iT
kHvYlmkSDEIt7BmY/ILLypMNsRfh2CVIWt3lkXnQ6XZkQgLkRpXyz45E4H0zaTWXNx3fBTAB0tfu
FiXoPO83VEx3VTTl/sNsqri6m5dygYyuhuWIfLT8ni0rFJR2Sb4029mcG9Azwp6coL2+4IPl/7TF
1C/3cL+hPgx1M8TnxcIJCHkwYwKHWjP53ibukyCswRO/LOWPICFbYLj+wxWwh9wciW00KCPcCn5z
9ahZVBNFphXkBW6wkSBvTm4/DF2cz+SUBaG/78j55kgwTF0HuwMzIrGIYL7NteZv1Br+T6U0/uuo
kdiOXaXWO3xvxTdTSNdcbe8mjecF/d/1LE9ZfRZY2WLJn5WW4LuIN0AEhRauhGRr9T/yysovliwI
pIx57xiCARS3uMUGyrdRn420cph6fClnxV5nCjd7qnpbfc8G/zFJDhgL95U9UP1aNBughh3ZZMKH
oJ0xWQ4OMVsRhwYXEfaGX0XTq+ic5Wr8tbXb9kKIBvkLTOP/MEspDp+QfmNCGIb45A6otwjr2dZX
UfX+VcywoggMeLqeBreQJyq18kfWJgiowGCcP9f+wJ50TR1TO+LBiFHwtG3JJDKTHd50ptLfYz9j
kXQ0tnryaHu8SxHow3oSuBG6X11NCO3hWhD2x68WM55b3t0jbuXMXBbTVj8gioNAXEbvmY9MwxA/
igflJ55wS4HkofTl/c0ZvKeocfs9oXQqTrSbNcdYxjk1UQ1AyHmRsrYh/TYH3NbHqYBqpqvuySrL
63tCajiK1VQx5QYukG/a16yM1yV2ys6RgFjcC2cL1V7omMxav8VHl3jEyaLPxN1u7hVv2m9Px+a7
D1V2S/CPQNU8G/QgQ9fb1xx5Nhtm+6Da9ltU2E/kQCN90nHdPaGOgOIe+JpPA1FgEPjsiL8F+vcq
RcZLsDPJscSvb1lnV3urcoMfvixt71oyuIsbr1wc0JqOGMRd5teVf+GqG/MjeUReccRFyVfAfzmd
ItnW3Ey+Gw63GZLoAVp+zXgEhzZ6L5hR9CkXxFjbbWv980VWbaetHUvnsMhxU1c3TfOE4hUs1pst
80eQEOQi0zDbT9MQs3dHfIt2D8UkzF+C7It/7DPLfYm08cmbFba/tra7X1Vku28cevF9OTbmI8Yn
Oe5zK46wyDcebq3Zec8ZJH/52zbPSU4OgmFN2yTt5uRg31SomlDElcLjOherGdKKPQNXexSh+jfd
SCxz5mX+Q43M3uIIleNf9mXYy3ou7T8lGs3f0+iGn6Kb6IuwJWFHLNu5/1I7I8IoRYcv11QVzBfy
sQJ3VwNMKPEJJdZkN0rl0bxvgL28ncS8rA+gXNbLlpXbb0dorVMKqv1PYHIec0qJ2JQIntWPKzkG
RBgQ2AL1jRzpwcsBwhOGGIdRqbXLe6tHj5nEJlfzPraCGuQMLigddBmNEOowEMhVnfmft8r6kXLf
DJUzVxhJVZk3IJzLaFze+eG8yFuyOMWbmZgLrKnOKJKdFqBLEcGzzX7YWrssduPgPtpim9TNwRef
AT6HJ9Q7RbGrkKNSQNrSIk8WVjaeYESw8be9Fb3TpBraqcUMeADMJItorCfCRih5WopDy42HbgAt
3g53lJZ7PGHgmH5DFNszcnuBV440Edxn3QhzvVypiBaSF6tFjb9o3hzbHAtkBddEgKFm5yrhgJPB
hxskOQzx2Jn4QufoUuDaPwyhJPABeY7lHGt7oV8pA4B0UYd3QfNrDIjOQtPMz37SwXCNzm34jdZe
m++8JEAH4m62uzOzlLqVs7EJ2Fjm7t8aWOLWAaMByocgv3MrpxsP0RqjrK54Yd1bYMJNpr7bxZy6
Ljf2vb0imdhvTWk1h64eo3d2A2rZhCZuMYFY4i4t140Iv15qQ1gME+B8aKKNsTtzI6Wv3HJepv6M
oyH1pHOleS0/e1uDtf4xLVP6j28z7x1IIrXHS9MTcJMQ8kdG/tTDIiae3FSwb6mNnOEYgE6SovT8
t7noFHxD5IDty77EQg4f1H2vwdYspDNWw5yWmF2nhDSy3qeH3gn+NWj8LnodxM9VWJQn9sROwOkD
+pCMpAtePUdI9omEXeMXu8mn6nG2orG4lEMXYOTDxM/rqDG99kpJbFE6N8eG2lcCRb24Zv+0tu2r
BNIh/E5p+6DywHhAOpGHPtAQpHyX9eToJLS3D/VpDn0QLfxoQieZsfyXkrjgbxOQiUyESzw/VLHO
8p3vDpywWcn7e/ALpAqHWvurn6xup+5J24W/t8hnIT92Ee/B4A5fhhhyFDUOY+gxCibxT9JmVN9z
26p7zExUdw+ZsMe9pTOBULrGoMgfkEvwT1K6z9Fs5CvxJ/BRRObpt87rKejEDjT9JaGrV8lEQeM/
7SmRpcROQGSQeBY9mjoomA44bcmy6z35E/MKkv7rTBLWyZuD25kBGI9SMYZ/GyJsJ/KmyM5JalbB
MCGFiUOgrcU847jX+OliaNfz1jNusHotTAZk8wTfwYDEe5BaZzunzrg9lKvDO9TnGFxQIsXvaMqL
k6NL0nh0M2NFlj6B3Hu+DyQhBJYbBDtLFF5ptgK1he32Vfsgms75q9AEdDcxgZENGeWD+KbZw3J3
a966WEbbwMijQK1+70VLY46xk23TrtZwm/uVJh1xRHW33gfRMmJbWXJ7SZvK7/7UeV5+ZggZ37wg
Xgh6WzQv0zdthqI5kv00DknQiFwgthnHp5K+iOwkdVWVN2gdmKkR2ZmbyFM2IVLIx9+XtozeI6L1
mV+maUH20kykTNvb9KdsXKb1zQyo92qPlRNBpP+6RV4ImEksFzZEn6oVOBhTFQ+WZftvVlzjBbYq
r762eYJxjyQYBGglGh2gJwZyuo4B9DurF99sHIpdh9MOtnOYhkMwtf7nmHcB9nJnc1+DDUEhjQm5
2Et4apQaZGs4cM8e2ynvUOGTN4rRIkWOHGK67PAHJgJCtNzbawjM5E1E3iZ5w9GaFmBg+5l8ppHT
BqZ+N4WIvu/RgRjyyiCBSLYWmCCccsfPivu9GOeqfs1JGsmIuV4gH9FOxtOevF18B1lQLdBxWbQ2
Jy7kMk+BQ7z65Lqo6fadM7lfZP/q8tSJAjF2ERr3ljT7qUpHFPyc7h59EDxslvth6zx4zdhto73b
2FuNRAl7W+qGaDlSVDuMqTgY1e1CXcqvBj3E16i01UL9Rd5bM6wTKRl4r4En8s7+IHu+fo4mvfLn
o/K6i4mi0PQoX6p6PfciuJboAML/tJytK4o3VUSEKU4dmDsR2PRqhNHy1kzj8tFviN2tSFZIkIdt
uuhyAWN2PVGShYu++61Gh+dcFjoI8IUxY11jBbBZHelk0o/25PCAzEjqXtfOVdQVKj4lNEPYlwlp
nNFTkS2OBSNAyWkdEBiRK2UoQXwhfi53fvvBAGY+U/11X3CK//Xs3FkPgSSc+s7CXQJWvMaR5Hgl
4R0wsHGjR68usB+MGDj6/eYU2CplsbprmiPBvOFGGWsCSRXK6cHy/Oex8UdusprLqcNDOial01sV
82Sgz8FUxnEq2yJkSCEhxt2Hi5l+b+Hq/rKLtXXSAVaWjq6pj3iscwrtUj7pFfS4xVTjIjtqLqsv
XAHIEmfms5ixb98yr6xn/MuOOWgXTD/nSMBiD31PHjh2XvWI9pMVFeq2eJvoCkXxPeauTKGDIoD5
DMwjZaWqPizyPvodkZVreOjgeD/aYggWwmes5fxfz2LCNgTLFNY+t4xQBHVMuifE/L++iOe5b2ua
aCK3EbeaHpEv1y4kKHAj4E6mDG8C0dy9+zc3mE6xoSFfI6dgzp87H0aHVhcJ3Nc2ZDQAwwiD0GUk
F/A30PgYPfa6aMc7qGyHGV7pPHu1x0VsqVNu3g1eo7LBadMXbfJfPLvu2jLbpWhr5OV/nJ1Jr9xG
s6b/ysVdf0RzTvKiuxenWNMZZMmSrGFDWLLEeZ756/tJ9UZkEUUcG14YFqCsTGZGRka8A30FF91w
tnpy+o9WUrEoKRB6ofDtf+jVtR9zI45kAgUMS4WZ/Ok/8wyZUe0N2L92o/uktSpgRQV0K7WQMrNP
/4E82bqq8NNjYeuhcVC5PB/VBBOeSwyGedqxhdrwM9Klrxp/i1ARqpCeQ785Y2lqgLiLUbYHMEkT
SlMWIJfTOLSjcRm7IH2ewdh9nfxkujoUDrz//q//9X//9/fxf4Ifxdv/bwn6X3mXvS0iKl//57+3
LIZMet8k86aputrK63AgpxHEOp4+sDuALiFJSznPfbo/ypZtElJ5JqBGECaus7IADOKpxjKI15Oi
01xFhfGn0rX1G94Z4+P9kaSH1sL4lDgB6txUDd4+Fgu6XMwhDoMCTS0sZWslehrmTj9zmQ4HU8EX
wsqMv2t7QOAcg42nxuq+3x9cTmM1uPyGmjCxerXpSi8Hr8I+SODh4x2R1/G1VCP8KpHqODVBC0PQ
7EM0eJL0eH/Qm7Wl60fnj+FUAHW6u/qC81QObWiBepubrvxLNRDGzstK+QM5/Oi1nopMzLVMwzHQ
98G/bPUZaZaNLf4GEMzKsjnlws09qKqtN/q4Kr12VqZGTUWzhIkyoa2uTL5MX+9LNPARmxT2+9qN
05fRqH6aWZ+9ef1AvCVNXOg1llFdmbKlmm0BbEItAJ3c5mGkIvCHTlQ90QOHnXl/rBsDOCZjOphA
uvjsOVB1l/sDhi2GK5lrHgRqo2hJT/pDYhQ0LEAJP2CI0b/2cMvxXPm5iCs6XLnleHHZBgidMV4N
Gv+M5qNyNLs5e/fqWeHrqbs0KVRKG+bqU2VVMHObOySc2JEd/CJ2TxBGUcZtVcRPjMHe8UW83fBI
awu4va4u6Aitj7imwIPNVDB4qdo1B92yaeZWyBOZgzP/9eqpwa7ULfa7YA3N1QfrZWkgi7CbmPPU
/hiXHQ0HUZo/WwQKz+BVw9fGSWHifA6Wj/IAB0yXU//tKlDwA+CCBEWnIMZ7mYOCjBwI1YHbe8+P
cWMV2RZY2CHRZMKOWX01NA5aSVxAcAYd0AuGLpwAqjMHuGvdjsHk9lAo0cp/XXb+cla6DzMFDpE8
y2b1oOiRevUBENZKbO4EqI0DZhAziIVAbYn+q+9V6oAMx5Cp1OAYYOjywB6CMT6H1oDi2lzFr49S
jOeqpm1bLku5ir14fQxp77IVc1yQz+NgBJ6JZ9i5beKf93fi5hrqroHUiKMKLuzlGkLyxztHQAxP
atrycxf4x7rAoD4eg/rfTMqATqmyhLZlrIYKSOlNLRqJUoOOTh5KAVfLh3aB8IPYcY28va3xd0bW
k74aAEU8bZezAkoO6MZHUhgtnBww84BqzikgH6chj13oz6Gugeu1ukIXZAaX/Di5Bg/ef7G0juq4
puY4hrM2aC94vOf1iM6D7isVHkiwzSlW1hfVGeKdgPzr71pmCPCXVUwsbJXur66t0hM1yNqChphx
yOc8/KzUdHAe2hFroxKU2R9qmCZvo7o2n2iONc+Y4al/cOXOR1rtzhUojvgxJWX/A1h27vC+B5tF
dz+5xJFGcVeB/rJzYcmTee/nrr6PogBTTWzHOCT0K4I8pAPrj1gfYHRxRK5dPWRTG6E1jFDI/W/y
K++8N7K+3Bkoo0BxGRi5QbwRwAPKcpnzh03h7FBpdv/kSkgARYKffm3Uz2qUhZeq83d+xdahI/jz
vWwZuBz557+FY8hDZmyA7oHph7akH6Ex3gD3vyISXu0MJQ/VzXwRUOCEAwO27dWho+QSd1D3zIPf
frXAaJ5pyuS0ddGRLRERur+6W4MZ0lgUpAf0B32V87hl0ppS/5a2Yx5oh0Izy2dFxPXZGsaUWrwJ
62xnftrWWjpUCshIdFvoazdjF441WQQenAi4NGj74kUAAtsvr4J0/Trh9gUYRbdPyAUOb0tuCjpc
eAIcKY3EHxXdtZ8mUN+VB39GPVUUy8/310ReDasPAKlYQz7FodbHFbL81rlc/gIJLVBxECudCry9
SevteH+UjVXgWnJJaLmgdFVdbWt/Hum+IntwaCYVSV0TgRRh6Q9w76fT/ZE2QivhW+Ni11lxw17t
3XQwetB25H50h+rrHOb+taS7c6CMIlsQdn7uGy1EC9JVnnEOqV8fVEmoiXU2NW+i6mqLZSPMz2gI
rYOrFMq71lbhVqhTWTxDuU4/35/qxna2sDg2eSmwsbT1AxqEJBzgirEACksXAAOfWup0oKnnCmIZ
1mc7a7vxFW1uRj4hBt0W3bzlXsFEBzFPi5I+oLXmsRoStP/K1nmudcfdGUr+VattyVCuppPW8HJe
Wzjj0tNgDORzGaeCFlDaRB0SpVGICDimasfBVPUXnLGUnQixOUNHd2wLzI1lafK0/Bb5AHHWMepM
KKJBujhR5wRFUqKJDqujuLz669GZQI+cM+wI5EaXQ9kKWvLQS0lyZ199b1ZlTN8A3PEFVmXigsPr
K30nGG3OzrV5VXLna8JZzc4yWo0YyIZRg6CtjgqiYi8om1ixF0Etf/1zhVXkE9qOrRtkwMv5tTyc
UINjKVFWsUEakecI/LqPdQm88/5Sbs2LyOW4uokdrDBW80qQ0S7AH1sHCGcWBkOoDyspHrUd4MOd
DbJ1QcsTwOOBkg5cz9W04OqrdtcxLUyeRHAonaK3gAmI4oKwvoKGcYjkcDq4+cA7bRp+1HXVX/Hy
qR/nTiM5f/3Mbe4ymucEVctahZsmxRVKDOhkYrorLh0MqNPoNh+7AVLsvxjJddHDAt/DbSGD0W8n
g9cbBqX8ArJFHUMB6GFIHengXnHE21njrbMv5PsMVzX6vs7qsmjGGohWA5yiBO57RY+RLhvuVV5N
D+cR4WjlCjXR+RfHkfcF/FsiNzUKYzm/QKDzOCGcDaI4DWDaAsPIQlv7MpnZpZxdf+fFuzlH2kfC
JMVCz3L14Qo4Do4+odvkR0X3TkRmfMCDZ76gqJE8wxLEcgKtwtc/E4ndhoRWaaR19mqOMxJ04OuQ
bk/BqmpHSRoFJ9gK/Y3L2N+sKIy+3N81W9N0hMPeZIfaRLvlqqKEZvojOh4He7Kaj+OM0HhdAGeN
cST9awid9LkblOmf+4NuhQPqyiiKujznTGsVDtQ6F5U5oJQAFWb0ikmZDnaqQBCgW3x+9VDUPanJ
UBWURaDViuKyLZlm9A6g/2peSLXymbJyckorv9+5ETdmRZkcmpMqeDOS4yyXsoO+BCmrQSnWVdVT
ArKSXkhqI3/t/Lw/Kfk3re5eaH5sSvInqjHq6qONqu83Sak1BwNYyZsa0+oRrmeOR+f9ceQevxnH
4BEMVU5lSqtQ6ogqT2KkbcG71O6Fs1Kc7bGx8R03EJyabfHR6MEslFyHmCCI5Nv94WXEWg8vVBtg
CY0ym6LQckGdOu+sQBiceNUa3gtfnf8E1Y1kqdPnp2rKlZ2K68ZZEHidUiGnxmU46wjagU0UYUJL
0ZkDmEdZIX4UahMcItr7CJhIe0ogkH++epLEbORfDMNQVR4Sy0kifYxoP1jtQ+8iTlegEvGHTXf6
hB4kmia8KHe+6a9VW60qlyL70zEszqBYBW83HSbapA3Cal2SfLPCTHyXIf6bKqB0wp2q0WfXwjGE
wjRD+gDNFXzIqEDa3v2J3662JWyXjMIgy8JZfHVcIHMg3xRRKFVtRX+HaWL6k5YEDqgQEJ6QSrDE
wwTBxny4P+ztprIEx5T5QwtBtEGe4t+uSRt94cjBVAn/QhzHklxKmWAzeYXP8oNNGO3McnM4zZE9
JldzuTSXwyFZqEFdAuQkNQA/gOMxr3UKL35URkjZYYHM3KvnJ1cUny9I8BpzXA7o2FKVuBga6D8K
bcnYyNr3c2fa19jyBww0i3ZnhhvfEUM3xhTcI6Stq4vSqPoow2UJ6qebNZfIKFGvx9rBU3w/uYSh
4l9nRdH/uD9LGXmWm5iaPvGcJw6vOJ5Xy1lSoC1oI3FU8fQA3VSPmAwmZDxCK8t/7LCq/onbBv8A
SEY75+c2ysuRbTID3uM28KvlyCbKQlNdWVyY6JceaT2La204+jM6P8VOy3Bj71DB1QyqcpRyCYLL
oRRfj8vQNIE4lGg21uM0H+FWA3aey/eFj5P3/TXdnBlfkLoS6DrTWt0qSSZCZY6AnkBxzk8FGSQw
f185IZ2T7izi1ufTKPC4tkvbSRWrTRrrIxyPTOrHzBAA+1oJjia6Oyh8G3/R+NXPCBpJm4RR2cnq
ZFBZ7hvyK4Z0XNJIVnS1WZNhwpkoq1soINSXFFyKThGFj50jcfvheH9QPmZfEmpuzmCvoUkC8bs9
NE2MpA6kAA8RmvKEUieKQzjD7CynJnfCelpCPs7oPOlkx6vjUKslIsmt0dJ0qsw3ccoLMoxzTM1M
o4pwbfHrs1o2kAVsNbtUVYZUaeS2x7YPDGQ9hupFRVTt4/3tdPuNbfT7dEp5dJ65QVbbCeR1AAWP
b9xkKeoQPUH2c5C04xmdIPtT28LEvMQj7EIPHDcgy/ujb3wCl3cmWR//wNtYhXlX2CO83IrGfjN/
DZA/pvGCyfQEpYkQeLo/2G2eRBTSaNNybixDX7efpSkugoi4U6hAuy8YciGyI+bh4mdY5lJYE9ci
yBCT7No2PlpAEV5fDxYcIsbnV9gIsq/OU0qJVEXgqTs4SfwPD6LmBYd2HyHZxHx3f6q3B4iRSMig
kHJ3M99lTOoqrPkSC7yNPuYwjquwPUe0O3c29MYoZGA8MGVqQE9i9fUqxUVGW/VZ0NmF9ov5z6Oi
I5V6fy63AU/IEqScDfQWtstyLgWatShJj8izSjmvKTT6q63Fn41hns//YiSbDM/gZUfVbJXJ9oiW
wV4ZMHYFjIyfaSAeM8SH0fsw0uv9oTb2IrVzHiEaKtV01tcfKHSwpbGldgy+jw0sic46maM+vGg6
9fqHzGiSD9kEb68RffWpGezXV5JRnwMypANQsOl0rs49Ar3UdzJgVJgX5s+0w+djMaBLmaijebw/
160P+Au04P76fOuGIBowfSc6fUCOp4ImlUAmg/sev0XtcK8zIZdtGWFxx2VGEsiiIii92pGOj0mV
NsG2rIzZeI/eXfmpVGz9k66A733oW8f1siIvXn1dMSrINR6UGrWz9cdErmcc08DsDyNQyieMlUpP
G1zrX5wDDO6oA0o8AY3c5TkYJoyhVROJdhiH6ILOBlqtxlwf8PJ7fZGKqfCeJH7QWKUiuBxK02Es
A7IG9iSwLBGItB5xwrMeAgM5ltdvDllLkSACOuDW6szpdYMpUG/0h8pvpvPsoowd0ig+pf347f5I
W9GKRhzXjIRX0ZxeTspujcydU9w2qrrsrm3NCzl3QPrfH2Vrs3OhGhbcWlQxrVW0Kg2f0l8M97Jy
sA1BlR8p6NqqLnNb9DuX581QTIKsmpcwJl8gTFZZ0ozOUmN3eLuqVi/O2KNMl2roqDHAQjren9XN
uZJDsXI2RVIyXXN1cykYecMrQu4oybPgAvw5QIKoDd/iydZ8cXsTSmqMY0exM8ONYW2yXOyF6CJw
zayjJK1s9kGJFyZXAFl1+xnbRO2cZon+A8lVp0AEyqpee854MPw+6GrzW0jhZEE4zmjZFZDTdAx2
UOVoT1M09Jf7y7rxBenkuczQAEKj3kCRIp5AOpoJhxLhzUcQyyhzCvzcAICbO+fsJs+TswI6SbuW
tQQwsdz9PuCSyBgTacyZjlizIe1qGgjwAF9QzmWv21/Jw5L3o2h2jt3NTbcaeLV10HQBVm+G86Ft
teHEOxD1osiCqqnNcfmI2nrooeQFAx/z4Wcay9nOgdzcQ1wGHHw6KFSmlxNHZG9uaxerEzXEhOoh
UpG19IIwzZ99JAJiKBoVyiATEhc7V/z2wIaF7hRdNDLO5cC10JBgxWmLLl/S/4XqR/W3jg3RGSqM
8CpVzOcEE8jXH1TZI6cayPUHEGy12kOpuFruF3K2gPgPlKya7Llr83z4Pve58rYPm1ihglvU3+9v
5ZvoCqyIVzDVWwooBvC65WztYjarCQWcA/ILygybpAMVj2Ox+PD6cUg6DdJNFzDpuvfGdaFXTg1/
2qYMJR11ptp/CkN4Kzufb2tChFYqFxw5DBhXE4raWZipn6hSExnz1gL/hbnp9/qzGxFA/D7K6liG
CRrtCH+oB+RA2rOwfVTcQ1eqEIlXl0T4QiTr9EggZ9KgWV0X6EhVWR/qgG7sQv8SKpP2Tu8E3S7w
RN79j7Sx9QVJLa71tuw9r3F0GOU4bp766gHFN9T20KxEFXyYrnWvOpcAZ92HHnH2nQ+2EeHIV2yb
9oGG+Ka9yiRUEQoFky0Nibms/k7l5W8UEec3AzHhCQp+7lmz9JZzBaLy96e79RFtWeGimkC9f71V
MLsL2ixhl3SZPZ2hpWPEGMPy09Ha2bmctnYlWTuwNyoj9g1Y1qXXUwcWEiEUwItzoRaVJygq7MRM
GSUWaTRbhWIhED4Be9FZdw6FieRnNePiBrx6Qj1SVFfpd3uqpN3lUE36TkNtawFlRUSCOwWv41WM
dkcs47D50g+1lWfHIuymE85f0xle414ddHMoQQBRSdctnpPLOKVWMKFoNumHClLikWiJMCEGZehO
ij2I7OYqcvtRV6Q0SKtiOVQSgdbPRKofGjwxr5AYzGuJe8rjCHPxj8EygvP9bbh16vhkREadTI32
1nI8nBPitrWZmmHUPxLoipeohTWX4JDrtRhGYF49Fztjbs2RJ8+vsjk1lTVkoATwHuQjYX9yW/Uw
a1USe1M1ZDkcenwYEaHOn+/P8rYzwuZ0udpAzxBc4Msup2kVNoYAk0tgjt0uekijX5LXo6udEuST
Ea5DNYw455yi0EKNDr6hdvILFZrZ/R+yFW+YN094YF80aVbxNBEaPlFhBP4tdvS3CoYsKhgNezhT
Thu+50VrQV1Clr5vamMPDnc7NuefAIuRH+V8aknLNSiVwB77yceuq4grrzPNMUEn70F3T3CTGq8y
w+HYZo1yvD/l2+jDsJbGXjYlJmv90IWwT11LXux4q5tHMcX+S4L23eX+KLdHVA4A2puXNDeFup5c
4swTRnIjWFrfIvAEmGkh93Iay+rTq0cSJlFAvqnJ0dbJBL7oFOlGocNONPSjm8zheXDc6qzNg70z
qdvDSSNdAncdGzDGDcgssCNLyZsIaL6LrLqRF6iHqwqyVLnjnwDEKkgNNHtApdvTSd8ZUCjvXR6j
tEGW26QTkLk7CxAf3M3oYlZ429bYzF3GFuZtE4Ejfu16ynISz3neifSa1uuZ90nS4D+FTFY4d3B9
x5rIUPDweM7A1+xsxtszsBxMbqPfWoRl54fDIBFEom4RonYatCKCzvDU2Rqw6oW3LwpCfIar9069
ZyME6cC+EFMAey4TnVWkLVSrtQJ6n3TcY/GCjWF/UELzc65YuBWVyJ4iTIp97IiEaVXjeGxler8T
Bm8/rc2FCaFKsksIAHK//Tb7InKdsFW1yZtqxX1Uhik4T6nwL0lWzSgMTXsp3e2hZDz60NBYGJAK
zHK8FAlHJIDcCScd3X2h4jxihhYaXmB2e8WG2w8rVIKMruk2z2KIGMuhUJMZZ7QyBs8q6x5Vw75p
P0Yumu1a1yYdlOHR+orxSv0U4Ma+s6lul5Wx+aggm00qK2uKVTpp6KmOxeA5WIW/DDBoLjkFWXSv
9OYcqlq3kynfLqvMG2kEk/44YBiN5VxxzBkVOxIDhogVwduNxwfkNDA6VevP98/mr5bnMqkTEuDK
1UlrTfa8lkOlYe1SsQ8mD+tYZBqHDDzRQ21ilQrUz+j+6tHMemujtPMHqNwJrf+Y5siDFIjGowCD
3Ychzeyd3unthSJ0ArBK0iyvsjUKEPGoTgVGjIqKr2I6iJxPeDCGfPp5f+7yKl5NHR6XJRMVSgA3
cRCeOK5bmom6QtCgIATVXT0A+qmis4bvKNg0A4ADTCnHQ66zNR6yCd28+z9h40NTdJGjU6xDDEJu
+t/Oq+n6aMcmDpvaUpNnUoT2otaW+ghg3th5CG0ORT8NCg4xH+TvcqgmNshCGm3w9Flp8ULLQ808
hE2D4rMwhm7n8bMRDCkW8+AyQMLJ995qZmHPl1CRLEEJaVDyQ6dr8KXR1Hk0oKwe+laDt25M0RmW
sPOmmevgbTBre3zPrS8MjZUOkQOMG0bQes5oCOpaMeIvpGnPk27gExNRucuzGb1C3GBRutQVL03h
95PFdB/uf93N4TlXBA+L/bx+8Jpp44cJgcPTtMRCg1KjoZz00KKd2BrRSwQfD8i6Q+WhxCZWEa/G
Wzt8AxrLkhQkX4erb9DaQDu6sR69oM/KbyWOhWfD76yHoau6nSO7ESG5eNjLcEKpiqxJLYHWOa0+
DyMyKQlSGjgoX4YRkDdSNxGqN3p7vr+0W7sZ4BGdWzqZGsnT8svGmGImpmB7Vb07frAZwIPh2D7F
ZbSH5NiKRrI4ItMlsF7rndx2KsaREVjHxCj14hrmDnJLGKFhPHB/TjLUruIRNQrubTivMGzXlFeR
Tn0ZFNxwRWU4T5ijWke/QIao6Nr5fWsheo3clnu8P+jGQnJxy3qMRFbov9AJv0UgdE7FECQI6tlB
OWAihleQVxrSJKhuEP/aCQu/EHHrOdJjB24Ei0TyD5bfbQJ4nOXqhGUz6ONBQ+88dzH8m3NVnOaq
1+bj4Edtge5yNn1DlMFCWx65VQR/KylHM1AhHR5aNUYONMHV4g347HY60xPVgtPQISU/o7XxtVMF
BrNIt/GNsI2x53eKFij+g1UHvXNEqX1sH2M9Kl6YeJCizKy/mjPKXjHId0iPXJgO+qrslIdFnQqr
Q5QPVcz3ajE8BgNyi3hoicfUxErh1V8ROhyvTUCyFgUT+ZV/+4oI+/VNmqYmT9zO/ey0InguECj4
Yuj9vJPmbmwYGPQOjFHABNBHVkM1Q4XOUtiZXmVkzntkYrKnVrXyiz0idHh/VhsHQjayqMrYJCc3
2WzXhPDJOoaiET4+kVw7ntbO4WOc0qCDd6k/65gf7cxvI5KRXNLnZCVpoZmrL2fMei18JMm8LLfz
d5GIrthYkITVA8j4tt3DGG7N8ffhVgciT+WTmrqGN+N35V5aJ0BwTZ0xS3xwG66qng4pTjRmqR7v
L+7Wd0QiE80AXp+USFc5ZoR0KnKDFHmHaVS/JFRrPldqUH1Mk2x+e38oec+sDj0dFl4IJrAqUD2r
OTYaqicBLTqvmmb1SBERM+/O+InJDiZeo6IfCgxgflYNDYr7A28sLgMLoJt8TA1SzvJYWDE6Wr3f
aF7SCnR4Bl35AGrqZ9Gp/ZuxBVdpT1q+s64b+8el8EPFl747MW412cEpkU4WjNn7tcNFgUDJSwYI
MH5odFya8skRp/uz3PiS0MRVCRih20KBdjnLBlkwt5sRMB3QQvqiqW3zZjJjLHxp5e28L7cWVJK4
+ZoEccpcy6GUFHpYhuQDsqOtijpoWw9O+060uaAP0ur6Qa8d5+1QwhZ6/RyhNhoGGkxkUpZc9d8C
XFRR+jFIIr3a97EQalFJ/VClSo28mpvVO8nM1oKyWSkoymyZSLAcrBZ6m0Q01708951PRjEVGEtE
mEbYTjTt5IhbZ8OS1yEIfcAia8RNgn1fiwWM5gnXrxt84LT+qU8dC7UuHqKUY2QkoOmlH1EF6HZA
8xsJqgvgh1yD6jCjrxJEYuscV7WJtYFVKv11EmlwET5a84dqCsCJtalu/pn5hv0h663uZ95Qn7r/
XbemT6VSoujpTPJDlkuNL6iwhqYyPDvJkGlPGysez2aRWn+nSa1eLUzHjyHIP6+ZeKTtDL41feo1
oJ0ko/QGv2DoYzcW9mAgFhbm6XESRlAhdqlX7xMXKK1Z+MkThgG2x3O1P0KF38N7bW00nrcoMEhV
IS7T5ewTuu61guoQiE4jRwi3VR+i0jUvCvIc/yJIwBCW6Hnyg5sEPdSSOBTolXvZEKLnGDrdOcPj
9ZqVOJ3c/6ZbEZAhAD3xgCezXB0fPcg1ZM5iw8Ov3ggOA+WTH/kAJPkBb5fhqceu+fVDIrXA+aHG
CC4ZbZrlQgZWUaIVVs/EpaF/28GZPOLbiXkN/3f8u/TRLbs/x9tA6KBrhbqE1EmSEj/LAREYr22E
Amcv1fT4M3gNVK58RXtIVOycMvwSH5BhHnei76+7Y3mRQjY26OJIsQdKI6vTMuoqHtBJP6EAGqiF
N/aj9jSYlv/3AKv8fepP4XMbNChiT2VuX9osHl4SHI/PU++q/9xfgNutSxZI2kBPH7rbTV+1R+UU
kQiFyh9mAB9UaMTfcvCCL2Ve5Z/uD3V7TMkCJZiJK5VX0Tp90A16w3Edz16H2vZxzHT3GOJXeyyz
xvrg+l12VIeofuB2FZcmG/3j/eFvt7NMQokQdFjJldaw8wCmtE05DFUMRBRzVBsSJPJiUA0kZ3pd
Pfe9W+986I3dpRkSOUEZDBS6s7rtHFjSPYaFk6dJWkaf2vXR6BT3iE3L/A0PpOqc6OLd/WneRmIU
nKnSO9yyZJrr0jEmZdrYVUgU1k0UfUwz/W3jO8WfRELlog0hmqM8/j2HZHgnXGztJIIfWGFQ2LxB
V5MNMkw73TBRsV5F/6gd9eBJScH2J20S7Fzst1h7xyFzAVqB3w87aV1YbdquTgcLgwsDUCiA2iFG
YT7BSNCp/eINm2d4SLGY9WJ9GK9CC6Y/I/KuD8it4oXapsmLXongcn/htz42TUuq9cCwyABWhxp3
sRgzA0JJNEM2wBTUAYyOcVNw8LG3wFwJoeFr7lrovt0feOuLk0pRrYEvB4JaX8awuMDMKx6H2WvK
cnjGMEj/C7fW9Oo0RvbPNNbqqUDw4KQl5rCzv7eOFOELhLjO+5gS93JkrUAfy6/QTabe374ZG61g
rpryCV2s9rEOA38ngmxtMQ4xZ8oCi0vnazleBlB3EBH2lNBHu9OIKvWB1A+jiNEpdi4G+bVWIZpY
xWrScSderSu6RYYRr3TIRCJ3bN/RoDARnG+Hj6/+dNRr5JuKuhT58OrMVIgATk4TT7h3ZmN1wK9Q
XKscwRxNScoTkptUkZqoxV0Uloeys282NiyZGuxfcmSeVmscMOXcqm+oVnlzMJe4Z1XV1SoH/U2H
NdkT5fLuYdTG4vVRmHSCu12Cldg7q09o0fK3oiiXCqoNnq6mieUGvtAntbc+Okmkn+8v8C+8wPo7
gtYlf0H2wOLWXW4ZAzVbPcHc0aNRmhwQf06OWFVOp3mw7Hel0RVfNZSfvQnPlOOo4op4rGvVPuOh
mXyIuhLdehQlzYNb8Sja+Wkbu5l2O9GWKj5u7OuCJKkcfcymnTy7EPrbxFXmq+i76j3Qt/xbgCvc
UZ2QU02GOvxc8mr8HmP5oyIaaRYnHC+j44x/wHNLLLqoSTzs7I6Nyj/FE/pW8hVsUv1fxTMI4eUs
jH70BqtokNYphyH1ImR2vjSqoYiTUPBJfbRRyfg+gP0PDkWQq89oM6NEsLNSG3GGE6ipNO5oygIi
Wn7ELKY4HBbU/60el0rc9ZLg1KHw/CQ77fMRNRfjccJu7WLjkYzguZt/76apjI4FWmVeJZT8BVys
eY5EmT0n9YAJX5co1s7W3shviIIkUmhSymaB/PPf37Z9JeB7qaMX+8VIiX42oyd9KrIn7kr3K9Lu
yOsWqL2zlPlUPqjt5P91f6E2TrQkD9AsAG1vEJGXv8BCrA/HSJXDFVlY+wXYZT/ia9B/tFOH5k3f
Irx9xK3Pef09AOOKISVtEeDK6h6I20rv6djj1ad0JXajNTbRP8LaUKBQ68AfMHoXmX599WTpj2sm
dCtQbMb60Wv5GuZY0aB6OA7V5ddAmcJLTNezOjt4BUQPQYNb1CNON9OrK4tUEwnbVE4IYhy35SoD
QjSxRcqpDNVJWeGD4+LUYiRVCovZV+YLjvVGsRcsZFxcxTFQZlLJlR49ac/qkof+qUOZTtCvL2xU
7zR/SLAY7Mont5++GWCQTrHavR3dpD+P6KwcaAB37+8v+G28ojwBwY57HtQJcnjLeZtGPA8hlVoP
pJn+iWKRBZvOQsCpydHyvj/WRvQB16KSxkoUBs3d1ZEPXd476sxhmfWhKZ4yAlTuGWkovphd3dQv
2TxNzsk168nEFx6S46Hx0eDGsyYr9ujct7kAYBDxi9BFfosu5nLiQ2QgbQIZA2t2wspDU2nhecYy
Z+f03ka55TDyz3+LH+1Qwi1xjM4D3uYEOJM63VNT4myAp0fztxv35un+Im8NyIGlcgRugIbYak+1
sd1ZY5b0eNFBmXQKHIOwMoVEhQPigw/cZidD3lpHEPPyc1JQQM1uOUFMNjUACU3vGX0dvBRzk3/Q
rXHvyr8Nw5QqUMswkG4iS9RWywhmzh3yrOuxEqiaE2TMxH5wsaB5S6eqfjtbrv+2ShTjpSiDzLN7
1Xx7f1U3jgljk92QoFoSb7KcJaWN0Bxixg+zJvfw3sJpvG2al2mequP9oW4zf6peBpAPAhGZ05r9
gJh1p8+QaDxsnRIsUspY+RRnungMNA1rb9rxOIHkuv+Dl0GyV3W7Fe2TNTdKQ+gP0a+6aQdUClYD
gd4y0QhziwOOIP6TGJrkKVdbu0L4CMXaX5aKn0O8kg++WXZ/tVX3PQtb40MTzekxKcMRgcFePNMj
av+8vzhb+wAyLpBZyS+Fbb78DkU4mlgKZT2t7K6koo3I0J+KXYTnSSkNA99oR6B31w9IGMWG+h5R
d2sn+dza7+QBqKQSxHgmrX6B7+SmX7v8gsHCgfUh9DMAu7HT7FR/t44xHE+g//BN4dOvwlOCtV6v
4zLnKYraf6wKNcFpEhPW6ezOc3XqaRtf7y/t5sQonNm/OBq3XfuoMXESyDnIXMyf1FH33xg2j5T7
o2wdJARC0GAiaMDwWYUL6Nx5UYTEwzxt1WOr+MKLsh5zsEJ5PX6HogWoeComaM3xfF/uFT8Kibah
QDCjd+JzMQyuZ4dqePQDt9zJlbZmhXAQNRJKUQy62hRdoRVpZLidB6IUpdeua496qGNsHoZ7FZmt
jSGI61JkUacAtV7Atq2d0iK+TxicPelqG3sYf+eYPce2dLkYXg30JysA6yVxKoDv1/ckjY287PAj
8nxIRGh9Z/W5HqvA07BxO93fGxuRT1dJssFY8EAhCVx+MABQRkw9rfda4SA568/uIciVGPBI31z0
wOWRoJjANYfE3znUGy9KlIkIeWCRZP1pLVgd6uCbaAN1nqmEzcc8mUTkYcopHrQIYN6lKl3tCzLT
OGCreKhNh3CgnMor1MylwTqmVOzmDrcybrBLUEJG9O4vzcYGk/hVKpxUdaVuyXJpiskpG5ppg2fi
dHCeq/RLiT0QeuH2ToDdiAKLgVZxp/F5wg8haMoZ3MDooSKCZYnRWs1Ote/2VcMTFG4jaQM4KDoS
ywl1GHAPncI21udZPbt9X/Py1ZRjbaIk6Ki5+kZBT3Bn0K3bDS6lTWeA9xSUu9UO02kLdEaDUWkX
22FxmJUJI2ADzdCDM+T6N6XMVHQs1NbwYl6aA1YvhvkuN8ryz7KaUKQmcnQJWZQfPMU8O8+cmPHT
/S+9tTCg6GXXjYhirgV4EuwIbbNEOSXWFPtDiinr0Yg65RgkLqWVeBQeZtr2TlTeGlTiAOmqUr+5
UeREVR//VeH3nsNmvsRh8TUF5nRssSe9Yh6G36sP/fP+RGVMXD5+6ExwC1iEF40QvdppftzMsG0U
Mg03yL/YRf85QSDzHJVt/qy0vX+NNIFU1lQXT4mf/Lg/+Ea3huyY4wj+UfqgrMm1pTP4rWbL+xVK
QeNlTV28iSYRuA9TMVnnqGjTQ+arw2mMtHK41ClwoaHJAbvSRN9jOG3EdPkGo18D5FViMpeHAZ/L
NOhTjW+eNemVEDu+GQL971bU06M9Vs35/uS34izaHFi/yAwPCNRquATnRKXCe2KerfYnTj/wl9us
tI7WUOHLjoNp9BQgEfdmtkp35zrZmqpD3YeWNg0jspTl2LOhxgWW2q2nVZN7dkMVp2gLnZMH162z
Y10NO50TOZf1LkMLmMtEXi0wf5bjJVkZam7HeKSm4zHN8DxW7Lo4JZbodt4IW8sKmZayLzB4/mOV
b8T5PCUZZqpeJPQhOjaOhQ8dxVDsu5rmwkOl/YHqMx6mwLT1T/c/6cYBljxGCeoFpHjr06IHRZIF
jN3lin3qlFY6kGEf/OLwf6uDmcft42hXzvH+sBtnGPAOTU+Ch6wgrL5maFUpR7uGARtEdn5JVHXA
skyhhhD5yvjnKIyhOve6YryfwLKjq9CYey+WjVUHDUIR2JZNOWS8lx/YxszPmRW/8RSnTU7ulL4X
ZY+99ax3J7V0yyvi+6HXcHnvnKKNnQUuQkJcifJoBK2K3n4kando09ZT4sj5ijeteU4nvaRJle9J
Geqbk4QmSwqAojC0p+Ukc3V2/FnFd2cYhfWtxsD4kc6Ufq77tL/ObRd6YWCHB6FF+V8dlog2ZAhg
GrNq4oGUOH4fPEBPGK79OBpeHgBHJLDmqDuDPG8+V6UR4pmU238M/hwZCK7P/dcMNvfAes7DY5dG
1YEwYTkPFKVw3Yvt6hJO/4+5M2uO2+jS9F9x+Hrgxr5EzNcRjUIt3ElRFCXdICiZwr4ldvz6eUD7
61ahaoiRr8Z3DopMIJF58uQ57xKteWucfUt0E+fiHyzWJS7TtkMsbeu+wY9KKj5KQ3+Zoso2QjFV
hUtvfZTwrRymG2qu1crl50xYAr3E1YfQBHR5uZBV3A1DYdWN12BX9YXI+VhpRVADfgWdYITq0/v7
5kyWRQVs5nbM8f5EcqStYjskj2w8sy65RcNXbFU3y9f0U84tUQBEvBc8NtTSFkvUqmq/y0Op8eSq
xWAjT7IIA7myHi9LG3fP99/pXCwAUjufYih80qU+XqO4vsZG2k3c7CR9fBK2LvKHqfGhlLd9rd30
1KNGLI+aDm9LbtfbPsGi7/1HOEOYAXeBkAKdSwTGKWoeP4OE10LXaQr8SsWoBoT9UY5FL6Ks/Wtz
ysG7iEATn1AJ0bMbKxzV2RK8C1AMaZTvSTkmr0qU9d/ff6gzoZkcl3YQiTtYx2WACmsnrVINF2Og
lv11FmNf3TVGs8uCfNxGolZDFzWdNeGyM6PCJ57RSw65Ff2o45kI1cTBe1KqvK6szWcHjhmeg5Wv
P8qlqo8uTRPnKgnb4tdflr4xkFUKWBpn7uK4FbbowK2ii93FtlxvEthC10lBA2fj4ISyRVsaqAYn
1cr2Pfe2sxwgsGfKgxxJx2+ryZESmv6EX3luOM9GpQ5cJHQ/hhYggnInN3m7M4dgWBn2rey4yC5A
nZBDzb1WbBoXtxg5V0RiqxKo/IS9daMpNZ70neak30Zq6B9iR2iJm0LzPrSjnpuuktBR8Pw+rlSQ
7iFGszbSuJ6C6jeqjNAW0DBrsCZzp0IKXt9fh2eCwdvdcW5+82mWmZBiJGFfOj1CVyJXcSDWUyca
700NZY4M28ZWrAWEcwMSxmkzcrEmtC5OZhBsJUV1lLVkqwTrTxqdXom0jC6zBkGEzftvd2YFsLmo
U8xLgCW/WAHtYNd2yHHv+X5sPNfCfCrKKbuxcRT2hqord1EVrGUAZw4NdO7I9N6q3yz441U30qjU
k9KqvLGQsIeJ09rCT1xO0Z81q/65cvp/UAaHkgyNfL4ozKWA4xFxR9anpskEhaywT+BPxFNzCO2B
Jm4SOeilTYoU3liB3meX/VTpUuzmQlVf3p/rMx8WljcC2fS555x6MdcR3Qc/E1XlKRkA49ESmisF
FnEsxNBu9/5Y5+YYOR6a4OifkOItFpGTUhBgO1deGIvuQ6Ck41Mid5nL0PY+n8pwpZJ3Zh1BncQn
AsUl0oClCq2lU+oAg8KNMFWqB+T+cAod5DgckLds4ruq9Mnw7K5bI9+cyQhmxRqIhiTS6JAtTk8t
VWJDrWmNRaBvtiGaEJ5iczl+fzbPfDmkJSlf01vQkDNdhOdIdiLLScraS5O2gGKuj5cxru+b0Emq
X59IOl80Ecip5jEXLzQVY5N1Wtt4Tm5UlRskALuSIrA/MAOvcIqsHQyHYPvL7+dg7QhNi/4iqmeL
9wMwLReqjRKzn4vpvhtxuUUqVAILqMQrsf/MwkQiZFbK+utoXwxlJwly/lVJCtc24Y8+y8RWiWX5
GgqQ9SEv1DUy8Lnx6DZwvZuzCCrnx1u/TXMhkLxuvGrQrWbLwRpPB+bYuSKlUh+HujXW4tspIYzm
A+QziMewpWiRLt4RYmSUdmNHkU5NkTvoLUQedj118Cx2o04pYq+qZe1JiawpuVA6irq7YKyafdDJ
JJp6JfsaYl2FoX4TxmCJfSAb8avtG2LcZWhYkg/0Is4eJvbjLBih+fdBnQd/hk3ZYAcnOQX4zcl+
Tgs7yzaOn6vB3k5pBK6kjSd7np3ACQ6SCJw51edFVOXqNrRGJHhNcC8PMUeUN2hCdtNSnw6x0X1n
Hp7eX6inQ0LIpywxq7vBRVkqooQTCMgkLwyvimu7uwKUxPVNT/Gud6kRiGknJaQ5ly1QnrXM8CTS
0D2l98LVlROERtoietcxLnfjGBheHaMxsQ1mp/vIZwH86l6cxyGQch+g0Y4HxvGCrW0fD4UKGxqU
TfrRHZES3/RSql2Pg519e386TzYHY8F4AZE4k3mdpbgKOh251aLP7sWa7+9trbQ+C6Hdt1Lob4us
5Rj85fHmTBMMMPdFmVLt8bupViYwtWQOKShlUutWpu/8CMOow3w7ZQk/OlqO7sH7g55cj2cMLq19
us8gZE8qHRhVCwVzKAaVA7TR5bj2pjLOPCGi1huB62wMvIbu1EBbc4iZl8RRmsvIMFFmPhoLDuXg
49ctcBhu6yg2vTqspKcuAKh2iJHO2KhBuWpG+ZaqLUfjWyJnSmrF+lxMbq22qYwfPLQTB11Wt25C
/brCoLx3yTriB9mG5Oj6aqByPa9UZK6NMJbulMKwP2Amk/1QqwzpA0bMNA+OzDSDPPM2vEhiQdrr
YB12IyehgkyFHw6XbQxpylUbGbik5TdF7MoSQnwbvl/81SyS8cv7X/G08kzDQzaB+1A3m6Flizuq
HhokbHikeWUQyddQBdTedQYjK3hMEQu3H+zW2HK1K69aQ6CVaY2GiF1piKwGXxLNyg7vP9FpdWl+
opkKTzWLq+qyqS7XeigoTxbIhulRv+WjJvUu0oJJ2qLCqNLwmCbuJHkNMsHFHz591bnvIA8ZYJ+3
mWLZrDcCr3bhymDgc9dElLvwpkHW5V0EDSHZRHUc3+eVnKKZrpnjF+rdRuk2qNUn2wKTk4+jaqGC
lSY67hgYNDcX0dQ7ETYDhgK5B6L+9/ff+XRFI9yBhDr8VSRZqEQfr+gxrWBcjXnpwf4zN2OhpgeR
NeAdpn6t03Uam2Ag0c7hKkQr/4SzWgl4IQGKJJ5qi/ZL2OkmBC5TwZgHbT9X5jK4EifOrjC6XNwR
5lQBQZbjl8OTLshmFKynNnG/5YQHI5uKZEtiBKezy4UnVbbshvFkbCcAHId89P1NaBXRX4Cv/zjy
mq/fvOe/F+UoIvTeF//7n3fla/7YiNfX5ual/N/zr/73Pz3+xf+8ib6Loi5+NMt/dfRL/P2/x/de
mpej/9nmTdSMD+2rGD+8YjjdvA0QvBbzv/x//eFvr29/5eNYvv7r9+9FmzfzXwuiIv/97x9d/Pmv
39Ga+WnBzX//7x/evmT83lMeNa9//vZf4uXbb9ssEi/Na33y668vdfOv3w3zDw08HCxDUAqgmWec
Zf/69hPljzlE6JwwSBbpXPp+/y0vRBMyvPkH4Gd6mAb8WXbtnD/USA3MP1L/wNEHAWguElwTkSv4
/d/TcP9XlP3rCzEtf///b3mb3Rdw+ut//X6cLFCwmlFICJ5z5swFjmWwMp0sq1I1hoSo2t0u0Z38
IvIpZPw0OWdGmXfb/0T8v0ahJkFdAmw+1KVFnmlroPFKggsJmCE2UtFrX6W2LQ7IJUXXKBxJbtWZ
wpuaUPuU9nGx0rg5DgZvw3Nl4L9Z0WdGfx7vlxS5nMI30e/tKTBspUwuNqWCUBIWCvbKmx6f4f8e
SifuqHzvE/toLUXzRJUG3UvRDtKz6WNvYpAKyaRyJ6uOXOAxs/vxmhnZmc84CzLTV6YJxlJaHKkC
IxAjBTzh9eBY3cx3pF3p+93+/c94HOn+ejmQG8wlBxx3lcU8JtyrqWcZhscJikfwkOZf8RNOwVBk
+rWcJO1KEF8EurcB2S+zpAL0L1RAFkcp9aVCaXtL85ymGzaK0WQXUmwowWby1UJ4TSrhdACIztq1
eHH96KfsayQX+a7MlfLp/XdfsJf+/SwUZ2Y5Ndr2i5evaR5bShjoXtahgIUhrjcO0Z2fmfTOO3+j
zaiRwq9vDJ75gluB20aFiShWH3iS3P6aIvbp06jHS9rOajlydAn2rKRm3mTULzJih5dyUctrFpRn
1hZcE8pgXJ7AdCxrCg3oTxzXxbx7audiQJE6LWt1BTp8ZosaMEdnyj4h8URWPLVQJ85zlS/NTr0E
mqdtBisOD8nkr91614ZaLCrdb+zBjNFeQJ423ARW6LjcLW7gbq4pP5+dOdoUM6oKlalliUSTg0mv
iUheOdRiW1hydQWP3t68vzJP3wc1WHYHcW0GWiyRDkncNXppwaUyfE2+QF1pvOiSNLvwWxS0fn2o
GUHFjWi+jS3L4SGfyc91i6yqz5pPWRxIh8nO1E9B7YuVO/vp3NE3m2nhcBPgjixjTYN6TCUcufTG
3ir3KLp0LnztYfv+Cx1f0+dtxKfRHBVIFEcDZ8PxNhpNZ5C1Qik9Tm/l1ay1+LqeTGdDxivve0pQ
32LUSlfy8dMPdjzoIli3g1Vllk+h3vQV+5MtVd3GjDGRc5XUMVdC9uk0zp8KgjvLEAG9ZapYVFST
DGFS7uz9dIM1ZXVZ6Y2/Ugs8PRjmNtTb6puZpMtWOdDMNPM7o/ZyRVIOmIFbh7ki42oQGva9Ihkr
4Nkznw1ZH9pB4CPnO9YiFhvpYIWaQPlvqiu1cPMJcwffGsqrwcnHywqI/NbxgzXrgzPfDSzRPInQ
mrhcLAKHVYSB5qC+4yW0IZHQFtllSjpHK14RKy94ZkJnxAULEzA8cIBldy+sOrpZHS8ot91dYYj2
UZ4i2yvKodrpoWMPK3nLmaOWU5YCGdLgs1D90rGyDpJ6UKtIeIkc00msmxyZOrMyKhffccv1o4pG
q1kI46W09CTbiKZtHhylr6BZVvaapMA8lccJI8ktczwrXs9tkMX1LWpyRGnSRnhGqvm2OzQpUjFK
0ySjG+ZB9QH2ZYbL4WAqE3Y9SrzmdXhmgRGXidlzGwRR6kVc6PJahXbN+CCL/J2GpaSX9qAH0lp5
aWMnvKjavvnV4GpyDQBgPMe9Wcxt8c693Sv0furWU5U83taz23lS2IDxi/z1/ah3+rEZCroZCkRv
gttL58Gy0QLbrLPW62lwph4UXYpqsu9cCCxZZK+ven0/Fn68ncZat/BFRsrf7vX20kr7ak2E6WRb
oSqD8RpgUQWaMBTx4xjc5ykAFxXdXfpeBs42VvXBSJXwY2UU8cqhcrKtGAqkOBpolDvZyIvIO+X2
6EtG1nilXIRbEcXWBt3m4ckP/YHKdmt/fn+iT6LvLJjDqYK626wDuDQTMaUutoRPxBCh43ynQ6Ls
HNwlL94fZQFu5hRjGNQDKD3MgFI6lsczGHe+H6Gwy2uViX+l1E4SubgQpl4jRapyOepCbBN6Xm48
aOFurIJ4ayVDdNmXdnOfSQnCK0Mb6NeT3UTb95/t3AzQQkRkGXINpafFjJtq2klmrrGRWQSXnYYI
5FSk4Ur2OL/gUbiYATBwQd6GAKk1L7GfSFhR60tBakyQ3JKoDDdhNyXX0ZQEvldWrbrXJDm+ARU8
eGrhSweDTuqa2uPp9WB+BEzD+A5z2HYWESOolEQp0MXFxwQmB+Idvlf5OZS+QjWu2rRq3CwN68AN
7MF6Yo0693WPeIad1AkQaaEgOWTEK8fy2WkxZhsia87dlxElUAsVwge9zsYvonKLjBl3hbGXG2vD
YZYctKIeDjgii52aN852LBXJXwlqJ4GUaaHJOqMnKIkCXjz+MgIxJWlAJtArY6W6K5kN10zG5KKl
6v5jkmhNNNKkrGzzN2mx4/UA7HiWG6CHQhdk6bVntvIgvYk5+pb2rItblN9vbF+akUuuqUkb0KQX
cF82QzhexdOuy5MLzfqzqx0PbLxrBLhcBtOKSejpTECCJvEj1KFcQx3oeCZCRxlCWZhw2oUGZqav
1du6VKp7BHZniOEk7qzRKr+9v/1OAx5LkjYmuQSdBYD4x4OOVd6jx1PIXk4X+Gr8kdRbfSizLUfb
mpjUmffjyIS1z7kJZmaJa896PW9tDG48I47Eg5bFLZLqef6YpMI4+GlkX+M5pK4A/k9X+MwxoEpG
yYPzY9kXUvTQzyubSY1sZjFUc/jTE2DcdCwNFEYwEzv4VKk1hMra8bZRy+ni/Qk+PbwYVydhmlu2
VCkWExyUyLyiVzZ5smgpsXJTvvKtov7S41W8MtRpKJ3B3DS+Z6YkVMlF0lvG5ZyPTaM3pIb/Z5b7
0ae81b786vuA96C6w/ajdA5b+njBlH0bBAFi/14vt+KxUoxyK0Hn+p4IsVZXOF2bDMUtYBbPg4+4
ZGT3IIYHJURGQ0EX5sKs9VJxJSUiZteptgmj0VlDM5/O4HxCghEHnD6D2BbBqOe9UB9Eu8FHtuCg
iUq6UftVtbzzo7xdtwBikFQfT2EvB6LFy5mNLqFbC+yjooWSJbv3P9TZUciPAbNSkkKL4niUqcWu
Z4jqEQ0scpcMcthVG68C4M58ozcFR2LIXJRZSp0kaDVSXYMc1quDelEUlXmRAYX6gAJI6IEO+TW3
gjmTAXJBPXq2RJtL44t7z0BPLosMxsvsCLXqWJIc9NDT3HKzYVg7Hs+9HPph0L7oe6LksVjraENS
da6l2XC7Cb04lPexHPyQ5fie1ZOvXLDOfK8Zt8o7Eanms+n4eymBTQdtBMBficrhztTomyas1sja
p+HobS+BpAKnS51mMX9F21GixMbci/XgNfMjnWRH+9IQkvbvL7/zA83dTa6MxIrFIpda2u8KPSgP
7ZP8Q9XnSM1R7rr2p/bXIxKrAe3J+RyHT7QIe5KddZGNFL0HZbi81wqQxYh1l49DOWgr3+gNgH6c
N8y17f8Za5HEoYmqBjZyLl5VIuLbiTLFy9OaZneVXPEfNGjw5i6TFAVXekdMOWlUOTT7KrdI/LQR
zeaN5aNe4zYG/vSbsVebZpMDnOncIRdD/hH5nvJVGJ2qunBJRsvLJuRXvfe/zUKG4W0XQX0j2WK9
0dNZIkEh1sVhJxWdZ4yBvA1Drb5ph6b5PNIL2xpO5mwt3wczkemTdK3WkX8YLb08vP8U51bIPJko
nwMQpcF1vODbkQvtqAK6Qc6l2tPMT7h1me1+Zi2tDHVmI8953syanSP7Egs9YkyF/nzfeah5JDc5
cpf+ZgxQfBZq1rtlqFXmSlp7dkRaCnDbgPfQgj1+OSMnkHUgeT2dsslFpJntQTiBnrpB6ys3GhT5
lRbWmfAB7g2yMxjkuV+3DB9TjdaPOvaQ6YrCs52xcAPVXBNWPPNaMNLpIEEIJglY4kCaVPfHrtd7
UEul7MVonl7iHiUOE2Itd/iBr1ltnFupBHxsoyiv0j9f5jRQXGJTRYPVC8a+c8GWtbspUPNdhwfz
xxGN2ZdM62PJo3TbP0TCcb7ZLUnQP9j35HDU6DkJKDstpR2DoDBTLUA3TDYbZSuSJL+QqKkHG1wy
22skCcI7LQfGNUL63hQmYppNPMigncCeKGlb3qdqJlOBHAF220W2C/saW+wuKLzUZyu6eUWfCvet
diUlPLPH5n4UCF0yKYhYi3CPm80oJ4XUe6U9RrKbm9JwgESs3GMuuUZzOLcCWfFsaTSDFHmpO+L0
gSTLGaL/cigAsBZl5VaDEezejxpnR2EzowIC9BKu9vHG6hHZn9TZtYEOnn9IgbBdlk63xrY+c0Gk
XgCwnySQHvqJJt2Yhz0OYix0JQvMP/u0qttNNoXOVk1807mQs8DBqJ3C7tPoZ9i1E23l266W0wuw
aT/kHoyOQUayG60kuDf0DiPhkSrHYVDk7tP7M3J6r+JRSYtmrXBItMsrzhBBQU4L5p0ix3QBazm7
TgMB83ACCdengKRapdS/vT/o2YWFzAG+CxSuoGsdf4YKFceucNDuyprkWbS2upHlqocePWXb90c6
+8F/GmkOST+VbmoqnLE8q4TlM24lH+P0JpzSNc3D8++jcxEGM2OfcCPaxgzgYWDGUcwiPSJo5czF
TpSdqTrxmrTj2VdC65LSB51idAeOXylO/LaSeoJa0ifKbizkEjsHeU2S4twoc90UKs5crl9mrxU2
4IxfY/qB5dZWGcMWKZlhTcT93MT9PMpiPyaKXFeKVrIQuMc9zr7xXjMU4ye99MF8vr8UzpSlKaHN
JVoWHWjdZdejV2AzxkHTswxgYwe63QGLy+v+sgsy+7nHMvhy0GzxeSjl9ElNDOnab9roSs9G2/T+
ybOAauVeQGEP/uvxR+zQQnQkve69UVVSIv0QbTM5fB4UYM6hmf/otMjL2yi4jJp6cs0hCnajHa2k
GWe/8Sz1Tm6DFdXSHwqjjVAepgErKqcqD0anNG5R1dnKKbJg1b3li3NfCzgvJz9V8cWCtUrdLqyC
Ka9FYF1NWZA84IOs3nLW1ran+mZzGdWBtY3HJP8GDTfD/NuyP6uU9F7GjpLQykI4t+h+fp5Fyg/4
0Or1ocfxy7cntxVMAP2Mcltg/L0y1LkZntX0YTFxZYLse/yZkYXjzmHymZVRa9zex1s1K5M12sK8
Sxb3Cgp+CAzCnAEuvRTFEW1vd0Yf9kjb6lDhoylLdBcXXE190OUkQ33cSctreQRs72o+2rD/YB3R
AoY0yV0XQM1iF9OzDawJwbXZyDhDXDAWmzLJxIeVPXNuMpG6oyAh8x/K3MeTqVZh0iIpMeCcNoYv
qWoEEa5/rfQRCWzjCiuoenbh7epbwHjhdyNBH9KFStBWUJwRoO3VWqcTgZJ3i2ZQmKUrs3DuJGVO
Z0QBYgwA0Y4fr0oqeUg6GZ0HBCsPcK1GV+4b636y7exgFjiR63pmfHx/UuY4sfz0c16JMAz8A4gy
x4MGAca2qAYQR1AQ2kZhDWgdslxrGl+URlrJFc59AIuZpw1BVn0CyVeL1hzkke1Cw1i91Cq7ceXY
aFfaCmdHme1GKerD5l6SMTtoI1YWMY/aYG6DJs/up6YTj+/P27ktA9t47p3Rbj/xY4r0MSXFpj+Q
Wlr9yW8c5Tazp/oyl0Tz1Zd0Z4tgY+06cq+svN65Lwb9jcoaZm00YhermAZdFxdghDwtkALqkCK8
rEpJCbeZmSihm8lZ8vT+u56dUJp4MFMA7504EVSF2nY8EaKtePp5hpboqJassu/PRdXZfg78DuUu
yqDHKzEKwQ33yOjCoMyUW60enEtaMc2F3CTDyk479/FmMW2ArZSIAJgeDwWnz5QMJRk9O9D62wTS
05OP9ORhEIG0zfjsF4EU9Z8RudP+wVRScoWMCtYWrvji2C5lq6ZDKpGvaEP0KSpKbZNlub7Syzn3
wahpUI/iJmRx+Tx+vylFiqtLNQJdHRZAzPtMc3u1cP5J3MYmdu7gzZjDpSoU+h5qbpbcSydnULZO
74x7c0S99P3ldy4u0rQkkQTBw6Qt5qwKWJFCHxDq1f3+po38NNz2rULlVXaE6YkxkzxfTvsVjMvZ
yz8MkFnNBEkBatjHs1jmTYBdKrll3+oy/LC8su79ZqyfCI7mwe+G7qIGArqfiri7650wv0+n6uv7
734253RmrWk2HjWPZYqlT0pdKAO7Iu19dZcqTrfvTLl8iWs/2kNj1P+U1Un7wj2h3gxp3SBRGzfG
fQAz9x+kIj8/yeJ4inPTLBNMtzzdLNsrJQ/VHfzyaqVVfmbpghnnbKBmQGl/mQoYZaOjM4z+VzB1
SejiyDSl7pCWysrXPTMOOSvZM/V88udl47fMFBWLiEaBvFNn1wOiQHtBd2dlzs4sXZq8UF1neBut
sTnm/XR7xEa9EgbmCZ5uS7AeMMb4nmVJvhfgc2gCBgjVqOAd9u8vGoe/ujjTWa465ThEWGfnoONR
YzWs8iBM8XyqQvWhTaxwh9zdsEnUXN20/igupxhheNkPRyQqynJNWvtMJAcmQ9URUPsMGVq8tQhF
mIRBoHiO0sr3GRehrZWL8dHqpR/vv+nZkSiKkTLSAWLBHL8pWqJTAGkRSFBtj1eV3mLklVTSo6w1
a2fGmQUDUgZxrLmZi6LTYqioj0vcB23FG4GXuYNlzk7qob8S686cTKhOQ3fT4EgC/Fx8OlsYvhAI
PHlBZYFkcsw6fA5iu0VXIJeShKp8E96GqlHruyDPkzVxxzNQHfKmn8afl9ZPC9ZM6tBsHMjfvqjE
Dzlr27tOV5vthFlBtykyPd9rbZ9tdcmqoQzYg7JH50P/pEbSle032yJC7SnQg/r7+x/67OzDlJpx
jXMoXDxXn3dTjKC94oVFVgGsG1PPGs019fy/YDDHW4e8GyQK9xBa5lyFjt9fttrekepgFpGZrP5g
jVP1edJUV1emL/C1Nklqi2Rv4Makb/KhCj8WaEskSKuE+KeGrZ/fBhINlU2DSaB0EJPSGB/bSEjB
HdEovxnaKei5MULCcrsqsOVLuIJh4472YJsXgabGCEUIYQU4bgZRuSuSyvmKSSQONhkmJIbbSKOB
HF04jIdpakcu9U2tBtdZGKIhzTOMg4sXshTxz+G97TMfRBUzFUBricQAgERGN1D3FDWowbjUiukO
wq6drdKn0eQqORTgrTP6wfVolNNTX0xYAAT5xPiDXWFTZ3d6H2ztXvjNZdKP2NVGUCxymhiJ5PNX
kK1z1d6iXia3SR+4Y+tnqlc5SfFFiKlVD7mhRfmuRlsA1n8ZG9ZWdIBt3FqtS3ufKmMS0pEpZhZK
2GvmvsODdB9bkpNeQl+rxwOSOnYF8pB21VWt1SnyGpiUBnghluajP0Bv8fSh6SW3sJ2o3xRUwhNk
hCMjedKCaDCeErueHlSjHwW18WHSXO5dUrUL24iKEWkhcroR7hHPKsUGyEBaV90UlVR+NoxaC1zV
EpcI9Uy+22OsWeAgGmqPOaWLBHz7WEmXUke+hD1jOx1K3TcUNw5GZ4RU6CMNbAQojF6hIBxYENjr
+kNtRDpadHZCuTpoaCjv09ZEWCPzfes6Ni3huOiQqsO+jgb5WQ2yeHQbaLa3UTCGKAuFxPoLCj+x
trEatVY35hCm1XUFpUjFPrEWmedrbXXl4O1bu0mYTqHntFYhbxS/s6pDZ8tle6daufTJL7vusxgx
MdhYPV2DK7vNzW8jK/bFtPP+Tih5eWVjjkz7We5Vl5uObGJZHPcfZT1zCoTXRH9pFTYMDzA2SrNR
gqKBSD8O2RCxxAP7Vm5qRzr0kRMMX1p0DA28klQNZ/Gm6eD3N2mG2monaz+GHCFUV5K1eN9JQvpR
YHiuu1Br4n7XVzkrVs7T8QPBMnW2Uz5lz0aWp5KbBxRLNhQEw69xXNoXWhRlr0UtovteGbr4zg8s
/TmJqrgBcoOOntuHYYhzka75ghWTgdTNnEarNth+p/VFZo21cFNjjJ7zThYJSIneL+4HbLITz27p
AG0mJxJ/GhZOEm6S5jmsXvTfvjYRYjeHqrGzZGvFgfEcSmnf7RHu89UNbSTtLgkHB5otK3YXgqeR
tk3qTLUb6iObssuzrN3qiYOzpyVw3tuo0uTcJUEq2a7k8yAR5j2Bm/LRUpx/R+VPwVXnNne0DpcP
WZI2ao8limvYif4cgeYPXNsqMWdPwjhKcDdQsI0CK6XYF46UNLIXIVWs7nJHMrVNXU/RvcpeRpkq
AJKy6XyoBhvbH3LJVeI0v3D0CF3BCA1Y2lGiLalZm2oTuulQOZ2rBkjRPLSSSgN5wHIXO1g5geva
20YX35iq1Bt4WwvHdG0pFC3Pj3S7W9VaKDyuLvlntZdrx227rIj3oyPYnaoc2hmw785PDqI3WyzU
1KhN0VsiKND99huAXZDeH4bBNh4l5HHVXZVOIqPJbWIlPIVJ1HtZW6Nz5IPBRXB/RiCjJ6dID4pR
JP1+MMUYzK0wc7rMujpXYi+regfMb2vUVpbAgJZ8pf4GTC4fpAdZ6icTH2FZi6T0qRjw64t4f1+l
tfa/8gqeHSpleO7WUX5L7ct5NAhFH1GSkyinVU69NSMzvYyrNHYDpY8ILFK1EZWlPo2hEvNjpxZP
lp+XrKi0kPKVHPEEEIpqIMIaQEHR9JXRXV3cESFX210+oOkam8Ej05UBbvJHN4Eu7BWdT2KaCwxa
/ORPTqVk08aStSkA5CKoQbAp2/rp7YT/Ja7u/5WBe8TafZfR+/8jV3dGn/zHv0mwJ1zdZ8i2v7kv
eXJE0J1/5y+Crmb8AQkWUCbwTGjyb1LFfxF0Nf0PupBgdWZMPpifOSv6m6CrqX/MAkKgK+aWKLhH
fvQ3QVdT/ph79JQguE6DsIcw9+9nu/8rFXqPoAvChZTop5QJ4yXuNgD/AKVSRgTseJwymUmnlWEE
xUJxksvO1z81mtnelxEk05ZS9cGsCDtdbymuUaTTlT0N92qKAmqeydZmgFyB3nIXtMgem9etLPS9
LNEDcxJtui9MfTgMUVyFrj6o+p5WI1rQ8nhFURZqf2Y2bp1WPhINtD9UOkGzDlqxbXO4RI4pWS5Q
gisxopGpqVVh7LSwkW77yfoktYD3qGFJO9TO4h/+WCh3aPDlz6gFKPdFq0kP6mSK+7aP5EtS/eza
6BrSfpTkkA8kXIXP2FnUX6Gahd3tOG1jsa/t9sbH2sqiHRE73Wul8Qtha30ICMdepExspFZyzQz1
KK0fM1cXX9Xos9pGj2ZoXYeGuFDTbG+M9YWOWMSLr6g3gJPvjSJ/8c3qaz5V34TIL6nGbVPLuer9
8rqwhl3Ul/dWYN4rQX6f5VLjGghz977ycRihdprl3kSN1LrP7fgxFOVjbgGtVXPrlmRiG0SKW43K
lsbKVZIO9739OY4sT4v8DSfrHp2Ia7Merru+gorRlhBspK9VY7ZEz+yhqYNHZxTCtYz4azNAi2iy
Z9OersPEuho7/0tSTM89gsK+0kDXqJ/AFW3xLNhhVfQwotsBCB0P5IBcyCq+1Nm2H6ClGpJ/13XF
iNZ67PbyFy29DqrXYZy8ooqvk6r4gBlH4aJxfmUVzm7ImmhjB+oVpss8SWTfhAp20VyvXCKrKTm3
pRCHqrbv1IoRoSFO1hgfAju+mGJjY3SJh6wWUg9cMu/awNhWwn/hiv4nrsWe1DxIanwXh8l2nK5o
l24C5WCo922O3KvYTdOXLr+ww+FTqEzk5tAIkHx6zGT1pSxUMtU7XRkRqNDF3nHSfS0h7i1ZzWec
kndCmnZ1UDwZ/sdC2+t6+kEoPjSHYd+q8Z7zOw6j+0gKLiRH3ws1prqm3qKDftt09q2a27uq+DTV
z37eXkCf+DpZ4FIz40BvalsE5g1uOpdWpn+NRHAf+sl+kNO7USLfwT73g6ggs1dNvQm09EJKvtad
ckkicTBKUj953Awjq1Mxqb7YeyzKbqh+B7dc9S4RM/5qqC+soKtJ1Dulwxtc/RLbH5SQ71Qdch8Z
uqzrf3AkPsj/h70zW44b29Lzq5zoKzvCUGAeLg0kcmZyHsQbBClKmIG9MQNP7w9VqnMkdfdxy1du
uyPqooJkUknkHtb61z/k4301ECHuJrs4l746GQeneqmwU4MJYp2AREJXdGdj9I40JY9pjyVQJ9DV
XrXo19y83zbandcPz0Rmb02shI2r3jphfSz80SGHggjVPslPjY1GMTuqcbE1Vv44l7hTGTs9xaSq
jV+9oljA7qLbuRjvnXXzJa73oA172d+Z8muJ7N7Itk1JoLOVbaduCCzE8KN7sBu5xUPybNTZ1saH
ugYB96k+6ioYs8mv0zVDp/Kb2qF0y+Htl9eW0ryQWbyf9eiRkjpshTgrRKYHmuLdDsI6KfbtEEse
g76rvfig00uNy67Cu2uuhn1rtaGVvM6mddMS7rKhBN2Nk/oUyeGCjcgzk+AvmpvFAdbwFL1N7Q9d
OMkryyaZyqniXdeK0XfE3oyPSb41B+Wp7Uy/18kkjbPJharqPaqeemN4TVAoPZUj1UnQMCL2ba3Y
Ttr77M4UQssm9pzt0uwky5cqHznO8LSaU3EqRN+SaMFNc8Gzu85P0BMO/RpUIOLoJKrqQyCk4UCP
ygAbmT2RV8dmGbZ2Mt6TFzZuChdDFWDeNMjx2Hl2K9Fy8otXL0qas5lk4qrpChm0jnqiTb82lOVM
3DRd0KggECBJ47qP2K1MmJKdmWYfCfrDSCvOmAUXvtv22Skqk1vLTi2/1jQWh7MveakvbASsnaZ/
zqvlvrOKt74eLvgQJyd8Yyi+u0rdW7k2nDuhI56czfJicvPcWWWr34yzoV109QXFmdVGxQZDxs2a
Dhqnj/gepzDC44K1K7Wdmzrb1rvCO+atKGjeclEuR7R6OclhewhYt13Zil02148KGXN5IXYF07dT
tVNy17rOEHp0U575Dt2/3zaRxXR7PHmF6u1RAm+9WtahjNNnznzs4ed7PdosvZ3uCrU+6Zn7Ioll
q81I8TETfiSVPNrgqBzkDqOOXvbnsrpJSwwR9DQyA7QSQ0Cq6XHQ649xGL4svfGQNMOpykYZRHG+
dyv12lTaxIe0/iJsEb2JxumDBHihS9kd05G0Fra538bEjOC2tQQJvcCm8CBGdBUbZOwb6Dm0Uyqe
8nTMdgh9+Vm1p+6gGFl8cLXpKlve8G58GWd+SgeOyHZl6fo0TgtxA8rHGjxTDp6fKsvOq+S4yWNj
BvZYYl+zikslZgoPGaO+tgLc2l7U3vimzLLBipLAji5Da2YZcQQFgk6jn8wzuM85L6IHbYle8zG6
9URyGSrvBV7h2+jpN/CxtobZfSTTQep3cU0YXOIp545L6YHUjQoWtqpsDGtQj2NCO6bXaroba5sk
DmGXZyVT6PmxN9xgIG1wfBf3RhFPXPkyDYaivTTDIndma8lttD6xgto80L0i2taF1l91icuenrun
SmIBMJhFhGVvYvjM7eMzscJXqc39PbgxgEQE+KGYcvhqKp2zdRlXbaaeiUghcMrOvbQ7Ol3yUdlj
RDm1nJFbRoG9EBWbaeVwqCIrPyetnV/wuFZ3qal1WyCW3FfbzvXnTEAWbfZ62YiVwTUHrkO1tNDe
2e4U4KXS7ka72hXkNQVq/yKmzzI1z9gqKUFJGpbhjGVgYPlAeWFxTrkPeMJft0VzmDhGDJVIgxa2
yESoBfbqlzh/92oawjaJ+1C35os7ynv46Lk/KnXhq7lym1dRHBqifKCXPM50Z24SNcFAFOFWGNW9
nJLzUmUaB1uHvXjWiKNt9e6p6rIGqyjFcC7CbacrJqfFjdusp6fMaXazzjO3tTZXtyUIGNLpo1Ct
Wzee3cOYiJdOUeKtke5bNVPuFtfwHjGzmhff8ESmcqeNPUSgOAqngk98lF25kziw7RJpPFfCccKh
Vb79D8IjDU0ZDHjahnOvDN1hVkscPRUAEKn0B6nYLGvouZOYr/RGf0/bcqMP+kdPoQmVKdDT7/3f
f7Vb/4K4ACedVXP/7/dcD331/rdDW7xVH+2Pbdc/XvvdHMn6BFMdQBxoeR23r/qp7+ZI1ic8MFdx
EHoQmE+r18Q/zJHwjsNGdJ1fMf4wedFf5kj2JxjnEMExQESXsMZP/Ebv9a+GBZhpMBnENA0yNMOW
Xybmml4unrSAVxy1C/LebP2xTl4yI38v+4Sak8HhFjDwhwf1vQH80ZHpj+nND/0eoDgjkJWMZK7G
FOqvLDi+kNpzllgbTXS132GO4ScGSMaclsfBTC8EppQUeMYuK4sbJlwOl0yZnvImecwqIqrQIC6B
WmXfgwf/a0X/C6LpHz6jfwUgnNOvX5Lua9V2X9Pqp9W8vu7PhexhyoUIC2E5GYngemvEy58L2fvE
ekQl84dAGWH/DwvZdD6hi0AejeMisb2Q4P++kPmWupp7uYhnVwtanKB/YyH/Icf5YU2BNq4sccio
WMXgYfGr+LRXR6gutCW+4L7Z9PbcnpbOvK7JWaSC6fptjNHChRaZsYApp9CYFrrUas43qtrbD05u
IFyqzP6K7GNzR3xEoHfxu2KmL+SPNIFulWZQ2ta1Z+cUEJHwEUWehwWEOc2b59weIRMUrn7IhSN8
NxMz8HCDd50AWNF9mUay9fEU/JZY2ImbNWqaqSwiZh/9QiFXkyGT685BZOQjcsvawNButXXdwrye
ZbtOTcp2k6nJjYLqhXIXy71cGwffMLJ011UV81nm6btIZg49CRv6j+XwWzvjoS7571dnu59wtf8Y
+rb7Wq8ec+2vv+r/QuDt+2nOqv33b4L/+d7/7apv337aN3/eILzu77cA4gtYcnBcICf9gMBZ1icV
XRfSQ5A0pokrP/OvW8D6tCa9Q+iDIAYhZJ39/3UL8K3Vp2yl8KMpQST5O5vnjyH3D5tn9chTWYdU
gIBvqw/ZzwAca7CmSMIvTnbx0Zg1lPJZtEkiA9Xvomu0lFkejlZyj52pryz2uB/UGEjMokW06BOt
RZv3U2wfqoV7pLXc7znDv7X+/mOL6z8btAsV6Z8sreL9rUp/Wln8/J9LStc4P2FBMmXGlQHV79/P
Y837tMopEDexnCgLV37f9yVlYq1IjgGsNUD71ePqH0vK4ICHULamdRosxjXN/HfO418gXQ0JApkS
jMF1tB0Ykfy8omQvU1l1URys6iAKbzpy3xkyJawLAeTxw0P5NwqKPwmZPyzgNcIAAhnXDNcS7/9X
Lo60GLuRzJEEHZbmL4vXpe+qIxOsfdq+vnIVs++2o1sxhK5LfXxvjRKAuIh1kNdstqHKVkW0+OBH
2fUUzXERxknbe8w5RXZLGogNa6CzUwRQ2COdWpMw56CsBGlEvYp2JvXo+/0JJ+mXHFOmyDfnyJr8
wdabOYgjXMZ9R8/KJytpSuFrTWbc5iR43cCqG3gvMoNylafOEJjo08hzM930pYkEza3AYYPco0Un
R9rMxgWXIiEsX21gawVdHumvHpn3MphnJ3ki8JsZm4rHFm1AVYLWWBbZq2QEdka5oTpl/sKYeLjE
TVE/t1NUnupRZHcxgG62z4zZHAJciAQ35CjR+qvwNhRf6aW8GQZHj7EnmrXha+bk0g47rHxe49qz
rpMoWYztPDXWC+iJQjYMzgBkGxf6aAfKUsknGKxTuldafAV9PEvmWyeHU4sGQmf87QpFftZNL3pO
PWRAG4YVBbB7pbbwBtRFzmurN76aatpqvp5o7rM+D5PBTLgr38tyTsdtbc6w1noJWBe0qssgYYo9
7XZU4tLYm8QhWJC0tf42gw6AESeuJF1g9Kmr+J1jDvh3TXbfB9XYuCdWLWQmt5m9BwqNRLBeXGuB
wCAq2lbFsV8TBg4kHXW6+aaUrYLl75IZcQjRNGm2cJTkzTx2w3vWwPnze2/peoC+fsIi02wH6aNO
1B8RZdBR5svkbgcpl2TXxSMxVwS8zo+dGKuKv9+kfcaFYrhmkgb+2A7kVQRRguG6pQCtVTa1+c4g
O/pritdPFcKxoTCBOVGc3SYZQQQa1/6IMyXT/LmY1YcqRgi7atuaBSMUpF57TW3aMNGKoX8xCSGz
YZIR+eobeNTqYYFE4TVOpkn60WRDRG7qhsMdVtFqjN/PuuVH5uiVhxIHJdwNzGJOApaJ8u7COkg2
uqJgJ8WqiyymKyksUjWJsm6Tu3Nr+BO+2LXfJ4q8NxqLw8FopqTaagZSRCRqpj4hNqxgurRynN7d
0TPzQMq8y33BADQPB/JmaL+VtNV9FTZFDsKQt6XPzGr8RrCAKAFgC3Yzb+PBMqZR7m2o6U6I04Bp
+LUy46IzqrOnBKsNl7bVvbF/aLvG8CjWZFOHeEfkV44Fv9bPlcm9lIyukzBZLPmxGEMPIhtpPfNn
6dVz2Dhp9yZgP6erSBw8N3HH4nWcO/obvRdRs4nS1IlDc4mNr6OBQdMVJaLTbifRtPVuSbTUOnrK
Ej8kxSgwsEZMXW2tVHZfimSxu4BJtmpcQR3NZVBPg0tGW5P0sW+0y9L4pl3Yr4sNcRwkutGvO9uZ
n5y0VR9EMVR3sZfkbaA2xXBjeYWlhYt0dbmBBOKU/weF4v+bFzWt8z+5qKuPuml+uqj5+T8vau0T
9sdQwjyaIFjAqL//apy0T2iAuCbhinFTI0xiMPrDRQ3vkrsdayNGTSuN73vtxx2OcwRjXHQofF2j
LPyNi/oP26Yfr076fizZKCGoF+AHm7/UfrrHwM9sQIyjqFbfU/y8bsypnvzZXoiXVXvy2rkuDlHn
uI+DU3T7Vfv3GElxlth/7rwCi/WOiQ8/QzDYcO2Yo+ubA9x0HFUHWCamG8YsuC35FVWQTcOXUmXa
FBMPPyjzbcQK3TlGWYRT7yXBotf5obCXPlBb/PmGmBFno6WvcnI/i3HJNlVtnOYpelTtxNhW3bz2
PM1Jc0tlnaU8ClvrL8uYfY24BGVNLlSNoS3U7vJZEgMStnJ2jjqC7J2hd3OolRqiL6V1Afan7oup
qHe8lfJqgBc51mPDzGxq/Qoc32/ErF/Hi4v/uDYTSsTGIyqJWEHoISTdKzUA3NidOugg2znuq3Bx
7WXbjU0citr4qM0l2qSjS99mlbveTYYHYjrujFh8RLnybEKQ4Umn1jeFKZk7pclDlDfmnkN4763e
7kruyUCUgsCtwa3+pEz/Vnn9/2N7B01H/acF+P0bpuJ/u3prurT623/bNm/Vl6///cdG7/tv+HOn
K7b+id2KmGflTcCaXiHEPzESSE+f8OkCB6TDwsThjw39fa9r7ic2IA5ma1QNFvtrMM73vc63cBdD
+0ojiBYJJcbv7HWK+x94FoAtwG4rPIKzKAgc5vo/F+X5lENzwKhoMy+avq8lkEZiLCouVun/zm3z
DwnwP46VP/8tj39pja1F9PNr8I5hLZ42ZURgEJIMC7YNy2b1gcsTkwSIKYiZv/rVEGfELnjVRnR+
gts20wPeCb2queu+pWps7bt88eDWddzsabIhkPHs5Kq1/eGs/jf6hz/OuF/eLOconREtBDjtrwQU
3e2cFuc+Y9PWzlOcL7nPFUsd5SZXtTeCqQ+qL4X7yIRI2cB5VNWZIc4ExalsXRXCgTEExGrDhDDc
d7iBD06TYrzYMchwpOpPVm+QnZDJTbYoREjlBpnMAyFDCWeRaU++qYgitMbK3WQXvWsrKA0ixE8H
EuHCLyJZI91qenZ01Yx5ZAa7Iv1I3OjOkN60iyzlwZXR0YLdG/7xYH7rXLgevuJ02nxlF4j2b9u+
+njrUC/+Ct78hAP9Z2vCVxL7P7nce+q+n7vw9QXfb3fnE8Aj/TJYPX6jq23JX6goelhU3uSIIv4H
fPwHtcr0PoFXrgI1FU3ST8COSZYC5QKGbRojYJWl/jsbXidC6Kc9Ty4I+TNrChzbfQWzfjX+yOKU
eeAyZYHqDdGx7UmhKuZwGp2XiOW3NRx59Jp2pxo7Q6h7KFddaE6vTprB2dQLe20IkwfPmvuZVZrk
j2QXhIrk1mMgOSYP+IXkfpJYu8ioA68kn5RK1g5IaIPKqEMtSh/a2YAubnaHgbl9Q/FtYzPsa3Rs
bjwcoFH5ev7StVZ9NjzoSf1x1l2/gnLim1OTb0yaljrOiaQ+5sm13mPQbsNYBXK4wk6dJni6a+kW
KvNZ0ZjWejPjO+cgy4VsQXW5Nu28CABJn/VIZztNRTA7Sqg0Vxhx+A3bscxhfhQEumhjx8wv30lN
bCXc8qaCYNVGLxBy9jqiCX/C8C+1ok0Tv9YVPNvxqInXlZ4sUvfFznGfpAsxPrODBEZv1fQ8KARC
zIQK7B2vhMdJDk1rt8emVx8lPC10/499bn5ZkkUwNswfawb9swuRNve2bt6di1b1jQyLTcWYTl6u
7J2hClA2bHszj4+jTg/p4SBvjnfGFDFKrqYnR0K+dR8c79qRkBIUyw36Ugso6K4bhsBBpZX9Lq+I
Wcyc5BYf6W2TqHtGm9B0yrM6vSZD5t0iElOfoGrKB01J+ys1qp+6TvdXYWrMH9qq6ovWCb9Q185d
HLu89uvmPkvaoGzpDlEoFH6ZdKsGgZFk1NT7otZDx3tfXOUqb5dTV5DdLiYRcjkccRRzN/lsHFbO
6ODK9Gll5MqxLBc/U5tQdeubZo6eRjOT7wu6p6+ueI4oTK1pfqNyJZ7Avemz4qbRx6CQt9x+K8PZ
V4po4xlTvClLcIZSgHL4TrmcdfRgbWM+4ErQPk199TgXeetPZVXu03rOtjIDdOlUtfD7WtvBKAuI
z9o4Fbye6pEbNhy1K7LYb3VbnOxIGfBVqYPO5TLNvEukqYQ8xZu2T/dlZt0KL3qqax7pjOQgP5qF
7rd5ofr4oI81FvYlFLP4StiHyM4Co2QgnJj7iWylmFAu3J0eXRa35XxkcRnU9Sl3yuu2TGrfwNHd
OllEhFPWQmmqfc9rH/TEu0+LL0t8iufskfwlfvQKZQET8cHc2MPrUr577a1tZkcD096p3vUEjiba
BAB1oqqBPlbz/rX5NCrduxY5zKdJITaT20jn60bp41kPsw9K+xJX/qy0QSXTRzmrN82SPc8rQX8x
t4tOZIYdGLOn+Qk6Mdc5Fm5VnD3m49ITD9KOb4VzMKbi4ESDviktbV+2tR3EaER8PZPET6yETmFM
wEbKN4Kj0pPlZjda3lwZsv82pulr2fRJuMzZSx0vzg4OfigH4+LpEPN7JZVQP6z5i7bI+GURwr0d
ixquQUQ+JZCdHsI7f0jMYTgCwrTXjEHhijH/8bFPY2sBRgQZ9Ga/8pobvbXuG6O+y93xKveaXVZk
1bd8ma2nwhlhhmMs7Es9AmbI+XnF5wMTaXuXx+nWapNjrLb7IVGu+lzdNLg9NE77Sg0PVlnawidZ
UCuafRF10EyVe6IbssDJPpvlGJC5BJEDZuu2AsYMFBeaZdzDgDIVE+ZYHMbyLZp6P64riNWDfl0Z
30ZZwiuyp5fePNV0KIWA/eYaXRwOdpx8jNEIj8TSFN1fwLgA7fM5VCO3xQSuQXlQLurriNzvrDUJ
Zp+VW4dp23Wwt1Rv11YsU+k62LC01EGtvM4z7Bmz2FRjP+rgGxnypdTdh0RrcBpEBcVNsahfBunC
eK0LM2iB80KK1FDKZ92RL5lTgCJFL/jMK43n3sn0A2tM9nNBDK3MwK1u9Ww/sDnExEB4ozjXsGnN
LgZY23XGl7ohwYutITgh5WmmBS3j4dXOygQDTMyVYuOYt+o2ZxkKgokX4w0MyE/iKjTSOWCa6Ofk
zkYr9DaZVwUc+imCFUQKyk6dX1rOMzj1n1XaTkeWsd+WJsqtBXincGrM2d3xDk1OmI3NWYe0Ksrs
LrHsezD7OA3Uoi5OonQvjkhfCWQdYfJOZ5c/D3wUjPQ+1c8Ak70N+Tg56uqyWdxb14w/l2m6iccq
QCq46duzad5Lzlepq0Gixq9m1lJFD77S5buYQho9PTNJBoT1oW3ObfwSdfJVadnUEjNqgFSwtb5s
/IFG1yuLTeJggK/EF0n96dTKlTUVn1NnOtjysSyaF1egAuMUPDHvLfwRolRYqSu/OgLEFnaxTbzO
udgiJuuxga80NGj4Og2cbhzOypjfYnMuDuaCrKuMYwRM00INfAHJ2xFDEhC/dSlM168HPuXZ+zDn
ZhtLHfezxvUzC7lIUhQ7nD9PUyYPPYG8xPOtK5YiuB6Gg1dhMJ0WWKoKM/9cK/VDNFbvZkEuQuPA
9CmjDY5rQckKZky1rbt6uO8rbZvk7oc+5fZGj82PzvaeO23lgMbd0WTnw6zTF38pG3s765pywnwh
8itkvb5XuYHqLFwlnydb4cBD7RViRQqZsHjR8FMjLQa1htSJK3CVBcNB/hh1eJBTdqg9r4M1ROXu
YOXgNC+WUT6gkLjVJC7pshPbREaeP6RA3GIp0p3JUZV0y5a0rG2O0WK3GCdhT9sIRq+RBXUvAnIf
njp7OEDMXclisidfbpl8FUJ3utRh7mqnuq6u++yAMokcQHxAdtLh6cjZt6v8iI3jHmB3RW5PEIKo
DmCqpwcuMZ2k82ibFc5uKb2NTfBP3eh+rypfB6PxhedsvDm91Up5L4zydlaQfNnTnZLUIaGn5WfD
JPWut+9z2X1W1W9laez6+huWM8exPWnxW2zB+jOqA6a7waTQEMpil3cNJ8JZqA34+lUirgb3NdKP
6vCksaOJYQlSGN3iaM3PlVeFUkW6l+09urNKq4I5YVLiPRlk87njW1u6odVMWz2/pLyQbImAj5PP
ztxMqgXUYgVVPe1HLeG6KF+ztcDr1Ep/boqVIUlsngFjEOTKchFG6iPjIYrtk7YUgTNA7Vb6+2x0
bdLuE5/YgG+qy1bq81Nsjue0dmvfaYZLlhwwOjhNOONWdqlewM43aJe+NIQjQb40Qzer93iibFUG
Bmok9vBXcV4jrFValcYWvrVznfJteq+E3I9LDzd4wMvb1Y96ah+KuPBrdZm2sHUfXQQ+nSvvtBa6
F8tglWmn3xw13yyE5Xm1emwTDFKW6oZAjHSzlG7iN13OOd8/4YdA/dGFURppAO9RWFnjVqTekzk0
h5TS6aIUqSiDNtKCFp2kb1qKytqP8jAeysn27ZVpOdX+xGeRubW77dSeVvhoWFd9OdEQF8Y3wuwf
65E/AduYIF5VDB7RpnsbuIzQb/2mBtLzh/LWEs277aqkLE98JvZUn1J4ckXlvcJhDEkDv9Yb7brD
UX2sPyBWbyKL1qFMzPpY4Kmgc9u2VnYPjaIyEX00PNC6PRi5t0kWHdZj7V6pRXvUmuapIww39eZn
Kxmfcke/KlLtxD0RjEBvWa2eADQ3qZ5c6XW91xV98rWlP00tsaTCHFCgQEBVbKfcVrq5TRIi5fRc
F6HIYADbaijMnrhHe/ZlowVl3T+AfOyRxm1odR5mHrkylpsW61QvW6rzUOkuhF94hvbQPbrlRK3b
q9hSZMsuMwXGPWSziqx7a4Hx/bFXv1C6Np/tivM/x4TvEpcEWg7pUO1SRKzB0GtmtVGwzNzYGPUj
O4Vk6CuKPDmRSPexPu+k0Iw9ULV1IM5xk3bRPUBrfFNMShUMbSMem6VZI9DrcnSulXnKrydU/vC6
hQoTnIGdR+LlsqgQYcQu0piHaba7sStv6/QFpb/kYSSV8jy5dXSj6DR7A7pnsi9wEYyMw9IYYu/0
1sOkKBeXuQkL3mVFipoxWKOMWgDzCOlftexrJNJIyPrQdRLlOXFpB7LKiV4V27vJVKXxdYuKXdPz
6zlzlq0+5u2hyOGcCsCVAIIDkGt9zL3ojmR31a9rcUlwSglwa79pEAAGQ/WRZlZYNJ2+sU1hhJKU
zyArqzfNJuczzeL2QyNuYe8WbhFgGxCMKaWbNIwlGB00tm6ttGemh1VgIyAGuE0DmfZoXTouMjxg
fHdSlaM1mA+6UiQbjPMR+tJpWVW1cSb9bdBbY4tGWe5Thqwb8kg8f2ntkiF5Yxyof3ZCazj8RBbM
qqj81ltcPqStqBrNt5frTuaH1GluW9W7Lin/kjTytXz4cBaUB+bS+3YTM/TUv5Lie64W+9rpJbUm
m0XviTspqR4xpKL7q1M7WMYquaaOR2NEs7vrOj62aKnsQMBd386NoQeahaCjU9tX0egvY6PdGULf
z61zJn8p7MjsxfmqPeXpN2m6nxu134+e861Ks01e5V+bwfLTNnrDCAY28BfXe4pH7cnQ2vumMB+s
qUyO0Zx8Ybr6ZjXta122nx2lv0sN/nrF1K/LpCnCZrHfRMxWUNNw9hJKZijgrS42BmIL8LCSJv6U
oGPAU02L/WEwbJ/Jr42APCcrJOPxUkhk/fLcqJh61kpK1Y4JQOaKi6IoTFjRdKP63RvFq9AYrcXq
UPup1V3XDvNuqyiKjd23V4pF2JPeFmVQuvUWg69gqdW7luvDLPKjPoljmfbvyVSho6gWwSFjT9j2
ehx6oBZTd6zj+Lmokvu6Ki6R1V6EjvC7oJgSy8eQ9r7BxRskq5ZHomSXHdc1wlIa5DGcXZVZRraj
K78rxLDtcsaiszO/jcqw75dWOTtu/C2lzEHmfCrkcFOpw4fX2RJFfEbT78B6WKoXd3G2DFBEAJpN
0V6FVeO+kGPOA1LRZ1YCnb6OOSwihTjTXtOsu0mTaG8ttm+sF4luy7BwsyJ0zLVZha+vL8fC9HZN
a7HytWOlGSd17EnT7R8tvURNUDq7aHK2A/YXENc2KRxyJzUCi1LS9zipcnveNx3gbwxC1Bv685Ix
/U1N4A2tpc3GYXLsDklvU0o5b2Za70u3PZJA+Oh2Av0IkAa+agXhyAiFZg/JFyXqPETaDb7+Fwsd
f2co2CXRxdcKBkPSykBuE8rWfdyK/uzUc0IpOh2GYoZokGRd90xF1J89qX9hIIZvwrLRxpWKl7Sg
aUNsXYZ5nBjBikk7JMacXkZnLU4UI7FHfxHudIutAAT70bLH26wlKhc0496QIuN/jPkFnQgBNTmg
lAfBvRtQQPRZ+y5tK/Smjwz1I8KOhySdLkNqfK0rs+PEHOUlNoQiAsts5sc4ssccQKoEaJLcvGbY
z+rccwE38dbJZL1nuKXewSI58ba7IFPb+2rmEyTlUgvxOJj8yZiuh7oLSYTC6sBlahZV1wWfvOKV
zMDkVaKm27y0653audUGapG9Mbv1mS/FBo49EhZIBEXyFFl16JrAMv1oWagdI0QRbI1Ao0U2svlF
FO6BIZq5rcyW4bMYzaPd1nfoBdJzjx9H6GDrMILT78puOmKZUfr55ExQIbL8QTai2TBeVH1Sq/KN
InLsy4CC/LScvpQ1qie4xDdZP29Xe3K/ckw6kf3YOZtoGLZaqcZb4iNzGaYTy74bYvvCIZ8/u6vm
PKMX4Lz+3M/MGeKR+qWzy11jpYlPRO98Qb09Pc5lOr8pBJd/yyvgzv4iS2WfyvgLg8R0Fwsj8vvc
gs9CiPTAYXosRANzwD4OxZOl0UfXURCLIfcRNd33ThKo3cR4z8agwji0k/nNwPjEz2fsw6z0diLj
01iDW6KYhsyTyxW6mGeF+MNSae5GNjHuH8ldqw6RH0fWtw629lqjGPYYRuo5yU6Kpm5Qvwam1e6I
wHpwjS8G0rQiLRCbGXdeNWAEKY0r/Eo+9FFyi8r6MDT5KYUQsdeX6C4z5ZXUtZ1KmCRbia8OHUu/
WJ9LUqR3TalelY43bdV4MH1FGulzEX1us+msd3deeSftah+P1pahpXYNMGVbMThnsRPZRAqWI7XX
pZ3boM2sKhzUjCSj4mKir0ijd2Hcp6TJ+vkCJtcYL7MIoRfp4HJgetOCMmzILumkBAvXktIlykap
otCU7UAtsrwAehyZp/0v9s5kSW4kTdLv0neUAAYYlkNf4A7fl9gYCy8QBhnEDsO+PX1/ntUzzYzs
TkpJH2eOJZUk6O6AwUx/1U93hoEEgocOpgSvv9zgMGDUj8ONDG8l8k2DTuOXGchNmx06Qr3vZjSw
Y7BKO/vrPEnsFLYX2I1IVkZXOCgr9TGVT5BC15LFrOMd2yMmlFFyzBVjWxu1J0EBIuqxi/R5hUHI
B9COjCAsgHDjbvbECow7BI7ZfZnCtPEl5W+jZpEp5G1TaTiEyu6t1a4tqjQ5RLcSgc2bZ5bTlg24
b7fp2nIW1qMl9KK1Hk3jaxzdF9pXhWdnvKVKnejn7QGzhwqPfL2FsfHa5azF7Zgh18+XMXqcHPfQ
OnJvx7qvyWSVggTzXjLunynU7/tCfc2wKBGGCgNRQYTuWJLH7lGxXITzU0rzk1rk6pZATqfuPAzW
tr4hgEdvW07fsfZ8bb14vYSvNsJEP2zG2f1IOeWAHzpkfUElQEw+Tt/aTn/Ipm4TF0HZB5l4jKcP
UXzL3dc5H/ww/gH84ug1Q2D0YEmyt5awXH3Qi2RboULrFvGuaCSCJzdty7HBMC4WtcDZkCOrle2x
iH5WpIAzozg3IXHLSN+6vccngNsS17gCrHwV194KNJQfVqm70eIXx842HHT55khAivhrLMx9SdWo
NtzlBipyduPgF9Yu0TK/lvadLB9d81veUyg4x8GgxAOubgYLlkYKd+hIaGfXNsmOIec2Py3NwLDz
9UTMt1xQqUnu3NvL+F5Y0Q86OiN/aiGtuwLxxrqThX5aWPXqMtlDqGI4UcTlodHFC9XOvl2/kOks
mYSE47NhJpsq+jkxT6izVSNegK2MJIO84lnNE19uu7JssCuL1hM5s2C/Tw/ZwDhiau0tUTrMXu7B
SoaT3ihE4Wg9mK/JQoV9NT7l4ms+zn46OA8Dzvh0LgnCUY0SHiP5ZiXurqxuWT3P+dIDXfPnMT+V
bbpN6vyoumvo9erJYHSbadoOc7oPI5WTord2wsckDY8ULkNB0nBjzJtURrC3RiBjghe/u+rKu5rs
x6KFvAgfRuup7BffFaI42wlUzq+9OMwIvgQB+5jzNwGWMV2RqWPOYzQnzlKWcSyqM5ZkCDrcTofM
3bfJsteiQ8kOOU6DjM1iEpTlc75cc7vYSP2rxms8PVXqMEXOLmUPEU9P1pCexyTI9ZmXSMi9c/Bw
hSVZtHbrep1zy9yOhpamdsnyIwSa6KXTPURz8PEvroUFVLQ+ub0zGrMab9LzcjEkx8jR3OhldCc8
3HYGaRdzF5N+aYjjZkyxFNDKFIB7groGHGEN9XHv1PJKUhGzJK8AODFlQOOuLI8yP9v6c6vtVIdc
RNrM8FX1MZXPZsvgK0gE78DKeagL/lNDncMESQRTSU7Zh7YAySu058ZIgy5h2DEUiV9bInCX7VyZ
OyyiKzfHxNhcGsF9G21rb3wz0/tbGR00FyQWH6/iqSyJrvYrJOLOZGFJWKbExvIWWErGu7G4jzF+
Pr8p7m7uZIYVjEBc6cMrPmpCq9fRLbIpLKw3eerBoXJe5nk0A7X0u4wjGFuoABjAnpCVz7QAXFbq
x/yIenypppCwHiiIIBZJ9jTELkwevXc4r7MRivdhmDOY191ib80tB7T8VBmItnlPEW6ndjRfXrs4
/Dba6qupccDt+hc8S/VLOuTlAd8W20Ijq85QZN6y6XXRQezobfsd2O2pIZht9hlqT79K+ipw43Wn
u/SnXLMQsAQiuTfP28bRWIVJpszXUOcjz1+1suYkbK36WiVfoPAhcewsq9d2U7udxAzqiKntTfJ9
yjhf1EsrgyIFz03euqhOc82GvwwK73k2nuv0YorQZ4vuL1odKO7P2cw3oTgV5nBntN9HU9snCjKE
+w1b9EOKCiuSuxArp+s0gbPM7GXqTYOSnKl9nO/nPohD+DnHUj6icl+awmT/3S1EYAiBS0LyeDK7
Rwih8Qpj8ZsHdDn33tyhOlU27dYVU7Y6JF9duywlxT7Nl7M+mz/K6N1CPF6TNQg8gas0Dp1kUzvl
Bb3ARIuqwAtaw2nQ+UfS/Y0fV+4K2WbXElrRm72EoKJmccez1UHG7dwA36yLIuFpb5yzeZwcpkBt
/5bRWhNny8bMzfuowMKr28lHCGuuzQERDNFySKYy6OCKwAtqEObYpbjUn6Ypd3JNFs9HDl1rs7Mb
gIYxWM6Y8Dbau4IEASYK15puXfLMc49u0g1Pw2J9s3We8NKbHgzUoclrfvZdvSdCoUHbizrGXij+
HvIknbLMRKbp3vNS/VsnNXvXLr17sDmiOEu3quW3mVE7gBxwnW2BxBINdrF3vPnc9mYdGFA61oRY
aYp34/pek+HD0nP66GX8xRORuUKJrFZxSLVJVLTRLi0M874wNqFnxmyvr2Ncc29p4+gXifnNi5cE
GTWaOXJO1pUmPdN3u3ncKdxKrFp6Er5wMPS4hbzlmBpRt8WIqx2KujdkYM9RtnGQ3tdW0ewqZ3qJ
Jn4NilWnwGpextHdabH8Ro5xk9Et4UOUecbPzRFMbNocjJRYrvZQ75kQbyKXO7CN95XQT52nXxwa
RfJUs30lpumQLrpfYQ48TaCF1vmi6VuPO+nOsWeQ29Hg+jkIkH2ZyXyjV85c+UOa5y/4bq00EKgk
27a1RAxhPXUoPipMobGeRE9J1lfCd9oY8TKLue46nVMiyXnQVmZ30ExJ2DzHb9hbfKaWqQMaLab7
cBW6idyEYaW2rV4+SFOUD4qUmw/3zrlWkai3Zpl2QWYn4ovTVucMfG7AURNDpTMCjas42wyVDsNX
IVUssd491qguAYq+cTfmekxx42x3O8ilzKr7qYAxZ4tkvq+Hmhk5nFdjUwnOxjeajl+YxiOJtO+9
iwf6UobCRGyIlPk24j76OdxE3giAwKoaUZryDCrjkuiZ70VL/8EzOPAiMfvrohonMLMGdaVIGQZj
yz8X/DmcDPPAsWrR+CuYxliDz4BiChhl/hiqufXzOBd3je08DzSb+GSNdynmDWh4pfnGyJ3BtAIQ
14tFC8gzsXqUo7HWKTggNpR4r1EWs8/Nu/Er1rWPmNB6tyNwLk91O5rfmoihd4Tf4aMCKlD4c83O
XjfwnIzazgu7ovS9BWaetKmxsXj0d6NulSdbQ3RS4Y7fomNtnOQBjOpHNxjVVXoxJ0fGkbxvJ0xa
vJrQerTBYl836vtYY19G9qC/GPksX4n112pltK33U08mE4C6rg1b6EMbZI9RBkmq5nXMiWZbxRq6
bxjXrUMFqttwDs7n/KOxnOyx78LqAVZWywBlUdhAl69dWBYbvVjyDy9VlFK3iEWMYofK5G2clOl9
eyP8aQtbt1tWmR8ZI5o5uBkbg0KsvHoUb0bZi2uth+Kt41yzr3CWUvcHG0A0UlwKzg/scCp2VIr2
K4E13DDwy9RQ8OIxZP6Zh7XNc22oU5p6yINj7G6rGhCS5d7C7V7DQCXMKntb6mds+xqTxMlyf1Ry
KAIm2nqztnG3XEkfeO857Nst9jby6lUjzyEx0g0uOe2AQn3rq83Lazto04sz0OAhGmHftcbcbmz8
6YiVlbSP9K15FzcznfVQdThhTI4UNFSg6Uw19CDW/+E9H+FQbgFGcmYJc33VmE2pH5rWtU6ziIwH
o4sKn82Zo4LQY5zLAWxeq0RTLq4LkhiR2bVnLCEWQSA1R3c9AnDQW8Zwl9kTn69zNabShjNuvL6L
zxI4LH8GAASPMke5THTbzIxktNIqYCphuDSbukimnVXk7lfqsqJhRdvBUq95i2kPIsP24zgQKMKC
IoB0ptSyuYVHSoZOEvRtABNWlUgUoXfxIlQTWIT9uksdl58lkXujlXdTWFPnzBAzCUJgWEgbtsFJ
UTnGC2gH8w6Bx2vwFVW5cbGzDD5UCv6c80FlrDJMJIGm0fLDMyvUCW0D/Tul4gTH5toVCgrFnLr3
ThUBbQnH9Kg36RCoEctQ5AA+cWl/fwjzKbmvOF/UwikuKRtJTB9j+DOpmnn0QyCk50oldxPs0G2M
cdooG33TOyaDXMCTu7kSYpUMVfQ6Zo51SEf5MqqyvlpdOd0J0S0s18IM+FiC7zoMd4hI3bHOQuP1
thRupMcZisak+cuoD/wI3BMPUSbkdm4q/iwVkRvbavS9Zan5ye5tVJepMALXxESToE/c643o71Gq
Ko3RO3kh4rODZ6/jMW0cP9UsSfV5V3yJmSSELoxIDODjMQQcf3DHtuaJiLT15BruB7QYpjTS7Taq
YurLM8RQpba4PQy2+T/SMZ7PCHLvqmdi3rrV1lsGJskdxMQjnNDy4iiP41Pasr2HBWbt4ybTd/Yk
uIVHE04hzpnWc/eOo1D8XXJdSq8PNefs++oWTWZoaW2MeprPNPHNAZQKnrG0Kdek+uyHKSzts3DH
/kpjybQrVJ09u4DFicyAp++xKUz9xWRKQqAn0UP2O0N2N8E928Q3NbYT8cNcNCZ54zEkAoapNWCc
5Oxy6FRJ6ub3tIv1p8FywhfiMzqKW/ZqoC6sCq011ss0KchGxcaD77oxhgbeMLvGL57sX29QuqAa
b+KomvP+2R3N2KHnJcL6WttkgxCmu2rX1KSk5JSJc5paTP4jpW/Y/jBHyplKuBaDyoUB6dWRBrYs
MKK3SfJxykbz0sKjWjXZ8hWhB31GjdN7GJr6ysonvBfQHpHQybFOFSQhv2OSzolhDkVQEcLmFK6H
TIsLKCFD6SSBM+blmg1Dx0vjVm2WtdVm7od9gZqXExTg+AL4RUSZYbFg25iGPM4ga8Jw2Tej5KcL
BcYCs6Ak08+Sm/+inkbCXBGek64uwo8yMtwTGLh9jbdmvZgaTp40X+uecla6PuoHbtBs55Hlei8y
D3MmQ8krJg6TCzXOFgKrzZTHENpFFzGfW2U7Eu5QVpposvf6CB4GWTfi6Dx34ZW7jXN50tY5Xqcw
eegwNrLFdAcVpJVIdh37D5/Lui/whtodRW7F7LvJwM8SUdkzrNtWxLaPLDhdBfUnSEa42C6OnqOt
j+W0T0WYYvnsyURZTpu+VJwR8HzVMKArI5p+jkWdXK18sSmWGziSwS1tUS286YD/lYlOzN+XsD9e
BgPLdVXfZeQn39vJ4atTNF1f51yrf8ydWn5mea4O3qLPMFEjjUmBOdwmsFP0FQeGvGqs5BuBAHUQ
w5BQTe7J+F6bS8IYkdEdxx6ZfIw7Y7dMQ/vWRUsEpkqymzaJYnhkVs9oWCooRsEuOp7ecs4PPIlK
QzDsMHk89eG0/MyztDh7YTjA21k8UHgCnFFLxHpF6Va0XtQEjIvyywc6xnDH5jHkuWap8bEWo9tc
ySbupjQrVhWvpD1gXOMg4H1gRZrKc91W5TpJ5/k6Kew8TeI8hMwnN5Njpm+xS/JyJTm2HnvtDzyQ
HTRavHytATwTXvOwZ6X0j+fO1D3rLTeVPyV6g0DXOUf4DBgUx3tawV9R4DEj6HNzyevUhB8g+uuk
h8ynk8zxvjR2X+0oDBy3Q2HU1CP37b2p3V4M05DzFnKoSxi6ZcHL5pbYl5bZvSwlpiueGe0Um4b1
3kR8mbEpIt6fUc2YvUTGcxkN+WG0jPdLmrb8drZOtLKy03I1gWgPMpkaLywm7z1TxT1jYaBdSAvB
OGrzhoxCeg5nGN6QpVKehVEu4zfbmz1QO+c8ZPQRA/y6A95VHGBfNxRIm7ydwlOdLVv0bB+sIluA
Jlw2jnF7my/asY7QKS3COt50lAOuw4Y+GcPCUlscrTLp1l3jSY6T4TLx0Ltm1DAHCp0dGxT5nZmE
9cabI9ziVcxJ/ilHfvdqLXzuizLe5QgZTM8Z0U+E9XSNjX1qr53KsKx1nhNu0q0asARsu8JodgSA
n3Xkv37lLkZ055oHx2p2TYi8XjUjw2PVLPvcQbxPomZd6dYxW9pk1YPw1SAzhW7/rCn+HzPmagIl
X84f/3oY4P/FkJAgxPM/hwP8jzxK+uLXTNDtD/wzHGD/AyO/S7BOEKv/g9/wz2wAaFXrFtAHlgJB
FQLPf0EfpPEPSeQHIs+t9t21HZLz/xkGIjZgEdlnJqv/M75v/SvZAC7xSxiIDiWiB0TmPSlcaZM1
+JT70610ymuIJuTReJljo+Mw2r/0uXUMh6bbiKXd/vK9/Dcpm9vX8Ncr2re2DJeAAyCMP8ePEgUJ
LQWQwfuQCLSRYcZEV9bSJ8asj8Jjj1b1oIpH88Xr5XfdbB7SpHqfC8gpjWZuml5+xOyRyY6v7Lp9
VebMSR1ba2C17m+6Pfh5Pv1jKQGlQB23ry0JBWEw/PM/FjB+aCP2Ct6pIyJfkU/ssesMHwneA7hx
RsmuM053nduJp4aT532WZFuKK0ZOQcuXWZU2gIGSWaAZJiuMVax3E6MhWAntJTfjN5ngt8URNa8g
AJhfmUzcE45g4LRg7u7xbi3uNUpAudXEhdpxsrBvOWYw9NHwhfJTc01FFWebMNkRMWVtZlD4Ponu
MrFD49xzs7FqBuuBUULyRpOLWkR/wZK16huTyhmPUXYjpugEAsCBtX/bQDnqa7HQTT4sOdpTGxs5
0iYFeTEL833dDdp9FEY2VSBlsvFKxOH+dniuF8da5b0eeFp3cfAEbcKCjRMG7Nn8INyYfbS4DzZ9
RGlRJ5iDyF7D1A+smrz0Y+s2uEqL8iXuLG8PxPh1sapHicNc8c5etROuioyd9xZ7VLZ16mU5kY31
9mDUn40pGnCos8zWE1+Q7rEAQtti9tJQfaDTJIhhTTt4Q/0lmgv9YRnIVhfLUAaGNpBEoFz03bP6
dBvO5pbfz9vVSvXXSK/jFQdTeU7YpBdx+mNMtOIu98LkBJigB/SJoLZNOPz7WRFnW4ZbW8wAEPy7
Wpd76SEQwSQPraM7AzNI2LE91gLXuQrbZlUzeeg4d/iJgF4LjdXnCbS+JFnBdCXz9t4ivuE7B9mg
DCq20RWJxZZFYOTmHZJJE/TdUq7LFnk7iRt1kRqToyFTqL/V7USUMbeM6ew954ASVqUb/kztOPqB
PPetnbucsR6Q/FVix90O3KC6XwghrIuIehf8VRwfXUOta4xToGqtdN0McbQhqvwdnG3yTbja8xjn
5tVkqnUit95uRaWZxxiPp7Oo/LW2W/0xm9E6Y91Bp4lk2K4rM7LOUBy1QPxhkZBpPK5Kp2KcFVYX
DyskAV9eq5y8Y790o5tPzsn2Gnh4hFiDaE2DgaOp7GucGuZTlzgpX46EPdDgfapqlV7CEENtlnvy
3SGbgfF8lkAFp2ZjTfGdkjkedlmy3BSeh2qWRl9qfXrATZnygMJ9bbqZjEq4A7qP2ms3FFIaXUuH
CcE8nCS7pimmwOVk9JBbeExlX8mtKC110XRveZuFM771S2jd5/PNttXEzFDmIQ5hyEIi4Azalm1P
dI/JYyHn8Yy+avWMpFycM0647XpyXL6p9e85u1jbwMRIMXugd7HiMDGfk9H5YqGhW2ZrnbxydLa0
yvaBzG7DCAIP3f1QhOaK8cXGbFz41zZO1nF06tqn7bgN2sRK1lk/1T+GCUk7aiz7LQzb5wJuxm6O
SwznSeWxh61wg0X0EzxbZf9tEUV1MTLX2jmN/ZICcf/Cka29b80+vKjWiM63ljySB60RZOCqgtaQ
hBA6T3EkQaknduZ+nbWSYSD36n1Vw7KtkjK/gwY/UCwfw7Ow5YxEm+HIo39+JUJqqcai3cJn7n6i
pRl+MjvRVVpAOawEcugoOvVaAxGei4nvsu8eulk3tnErrWMhB4foh36FpvGkCetlkvqzZOBsc1Sv
onOW1/Eus9CeViIdDDxb+nSQuTD2REvadc4C+WFMJa5fHuBdZYTYS9iuIRKUVeFhuEgjgz6Hmjtx
6JMjZMxwXjt4K3amU/FctwXwOoYj5k4HLLatwXhC/gqzG0h2rqtrVUuKLcyprgBRV/2bQ1Y82eRh
b+EsjHETrygh0J/UrCa+2ab8aVV9sVs6xBGdKE56ciJj24FpdsMk/0F8XayT2lVHqxrVDg5/hvTl
hM47HRdqY2pJSOkm9R50X6EdFZ3ZHBDPjFWZ2906VJEEh5xW92GTZ5zO8nkXTZa2jzg2m3A7xfcl
SeCkSbcPn1qnNxhwxYOxVnM1XkJQmYduacv7KO0NRgHN3nDh+OIhr0xfl8280XS1rPt4EpvINjlq
FtKR68JDBO5i6d2pJmTz2xb5oU9pw608iaUXA4bp4SYeoJCcM5JTP2tlDXcNmoq3MUp24Dw1G73X
OMSLlCmGsJivYO7rmfKQ6vJO1Mn+HBHEnlVDwYfGO/5bNziQbXuLE3iNnHoUcZxVl6oHa86GHH1O
GcQiFrDO1yoNrXeNjlIE8XHZTdbwKOoyPMSz0zPtNq2gQgEKKq//iIsov7RToQLbGY3bQONAricL
QCd2dy3zk00ri5eGoznKg8LOq3kq3s1JCfI3Z2ZSTm56znU9YoY62CwT8wj0Jff0e6VRlpRNGs6y
zHVxoFRUcPn87zep0Mmlvqz63Nt4RX2Nadm4ZCO+uCELTy5vICKRkOGqiSoTPx94SfYp/Lu8AVzN
qa3aaF2CX8wdlvYSetlDV1iEuxoRnkCrmi8m+w6iCGV5lW5t7Wboy8WQNUShuhF3Q6fpMeNgxz3V
uWnsM8sIf/YOwRaaotURym+zM6yqYXyU/kxa19yTBFXHGh7Rc9Jyk7JkA7SNicbNdXPQ02qYHjie
Ys13Ix2xjULO3dxNPdAoM85XeUlF1bLE6Rpj7HS2avRZYf9Ee7fw56nF2+TFdDfLtrxZe1qH0Wt0
bmIDL1cuvHVrY/zSbm031h+iaCUJ6Om2vIyNZGjfa9Xrkkzhrl5we7fWGB7jKWxO0TClL3Q3wlYn
/7jKeP0dm2ECPFN7/bRx6yY9YFioCJ0k4XHM7PZDm26C61hEKhCFGs9jNNtbE9jTg4Xxrxv7eF2W
NGS0RrkfEOjAuetiS9UIVkSigujuUl+baMs7l+Un6KOuXjupSo/K0MwroQR75XamdbJsHI+lN3fb
RTp3jHUY80wKj4CbfUirDjdSQ0504pKJOYaQnhQcjUA4T6ES8QAas1r31AasxqEudwP9OhdjynH9
yOQUW0wSy8Z5Gpm4kjxi8m0Bjy3VqA7grnxbFuZzhY5wHw3LTRFUSJPNjwYInFpwJIcDfOpMz9i+
x+m9wzQlSKqhv2ckBezHXFz3wps0fR56Xp6UIClWx7o+ds7NCjlGp9JL7Q/aTqtzOzXiOUki78Xt
mGXLdPZW5Elx+1Vpad/FohzvRkIfCWwQbCiL7XgkMsYenS5Jq6P0EBZUkr469EutWkG8y0SJQjXO
m4sxR2wItTxl7VZ3oVE8WS0JRmGUZPTrVFJMJg9Cm5NHhh7nOm/xHYgm6BwtP5kYNlOqzXzSQ/k+
NbA1qcYm86wPG1k5WJcwiRVO4gXS4U02xOnPqukXpFnzR9bb34qwe5pVdb9wFjtjt/nOsPwbWQj6
v7wY73YkGLEUTxWbbAzE8WtOBZWNlH7r1TGAVI5Ub3tazm6y4OYbQV1tsnoY9ylkyRXmx2qV57Lf
JWGH4Q76/lqlAhZ/PVXXpVgeYc67myjuUohoE7mYiLFeYt3xS96U0OZc5Xr1gFCPZ7bgDWr1VQXo
P/yh2VQAVS0prpubYnaxlWZzjN1SB91Q8wLDKoeJGt0ej2/ZVk+2lcWnjFjsVuKLibBryKge9jgm
inMucVJFlWr9padFxyRPx2bUFXd6kluUP8XWBnQWfvul20W3IQyFee4GEU4+jFP1Ay8evvQZ1Hxq
OqR30gGyAhmr0TYxWXb6BUTp6JcMSxEHHZo1tJY+1mS6WkXC2CHvNvTgLceSoAYOUa2JTzNzmHK0
OHC1jaSZTSOU5hhYd1gjFdU7DknLU9WYxV2cAOY0OhwQaZp3B8TJHr9YBketo5RhVSbLKZsmF6+1
elny8l2vl3FNPbFDKBLh1CeINbz/QZaA6Zc/whbtlY/Tixt1kg0eqsbtsV4oa6UQ49YUjtxMgpaJ
P1FG/a6vwbfjD5lLWDK+o/cMzYp0rLj1OGIuYfczAosRGBgrkHqVTWVExzBeQNhZN63+Vrc/x2jC
3FyAFCWvPr2N4+Bdp1h435GPFnQuxZiQHRK9Y6STDXTbzZSpYptI66GlJmWFCnnfZN47w53HvIuj
g6VuqvDCMbKbnccEx/ROMNR6nUpw8tRlXKbC/tJ5rkKpI62b1/NFv610Dn0KmK9ItVGb2gdFYbkF
NHBOsz5bfXXyCmPvztDpU+Ew2gAtTxNa8ZhFt/h8KfWtFWVX5DB7zZtlwZckiQYVfeg3Cf+yuvcO
/Jve7PmZdkxkQ0NdOayLh8aZbrP9cvGLaX6QCqeGmzrtmxIZp2Q3splWZeQ+YdzhZ7odNSd587Ux
oG8Wzkv8+4aNDhQIkwUPbIXPZU1DRMGDxwcImig9VEVWbLiBAhte5tab2ALr02kUebppOYevnPDB
A1V2HktKLnIP44Ut7C/Kyalb6PjR6Y06JQsn10X38HqzLi6DZj2aKtae2XMzfDHteU9OPfzuEAlY
2fiyDqYu10uVtS9N1h+cDCNapWjldDxlrhXn87Umx+qQ2mj9K8us9C8ts7gtw1PtvKBv7BmKtxun
UdKnRyD+WMy5+r6YDYUWKaHB/y8hltDw5qe5+vj3f/uu+rJr5oePiBzBr4qg9beQIcI5OVrsxx9/
0/7Hv//b7T//p4Co2UiIbJ0tHpwb/vWf8iHWbaRAWJ2WZdpoU4bkD/wnTEgzHFRCF4iIIyl9E/yn
/1dA1KT9D4mgBWiIgSSgwX+NLsJFftHzKIamOgqmkG1b1EQDD/8kkZlOTtugMS1HI2YTRkaYkcF9
17h5+AW5Qhk0W6Tq/e9FROPPIiJGKt0Cd2sTEjfB5QJA/LMuR/1iVIQ0th4c/xr5Dy+ny+N99hue
KN/Qnz7Y52t8+mDePNAEKbHEZv7r16fIP4X+4Tcf48+VV3/9GGBjfm1Jne2qqBePS7TB/ev56S5d
3y2rN+aFv/konyqo/3qh22f9pY61thieypkLHT3fWD/Faz4M6M3Vbz7P7d/7XwSlv1xGfgLJhyI2
9FTxs2ThuMYX5dyc9Uu8sUXlO6JhR0980N15zqNBQk8vCLAz7A3ZYUF4wht2yArq+qp+/ff/rt/8
kvJ2N/3y6a35/3zNy+Z69VbbS+N7/8tLiD9fAvQFUZecT174X+PVU+dfKCf6zdfLk/7rt8sdL2gO
dhzUMeMPru6fr0ExzjIVntNtlWONgUZ769pOTNPHmeDc/f03dru3f/kh/7gUuU2TFy6lb9hAPl1K
C8WUe3W3xVyoniLp4pWe0h0s1ewweiByMBD9ru3500JiCWGYoM14oB1mEbZ1e1h++ZWy2UqXjCMG
hkzeRYs+smkcevI+QpSHQjjJ9u8/o/n5+7xdkE7t22JiIe/fVtZfL0j+oxYNRvJdTc0BQz/LDqyS
uLiSmbPuK9xGWVYjy2GWDeKudo5SNtWuNUYX5F9Ub6KsG7/Ret0QJTKMfhVWoLvyJAET2CcTrV9E
Ox40G0czKoB3dhDNgTCQWYsaKmqridKlpB2cPQUQxVFLiSVBUkb7B7W7kaJ1yfRhX7cz3NgzaZyg
GorfMs8+/c7CgvbsUOEIVY4h1A07/utXoIizUBDq0UxSxdQCkW7cKDUOm7//pm8jnV/vJiGx7Zgm
0RlUI8s2Py9zmqT+EYjvZrYxrY2SmXmj9c1vrvKXn9O7cTIp14BeCXBL//SUL42GHWgurA0wpua5
cnGd5bUcH3s417u//0D/zaX+GGDB1751DXweC4ksLJw4Cy0Qj2xOM65MMKwjqMwU+eFfv9SNFHib
0fH6l5+eClXMrkpMHQ3EoFQO2ZH8YZLAshBYuP/+Un/5maCE8/42bhRQA5H20xeYkrmuwiRmsgOu
DHAlWk2X057791f5vLQAP/R0k2ePW4Htifv5qQOJ1Haj1++c0BA/S5yX8YoAcPKTxAzL2tI61aPX
Dl7+mxX607uJWgouqFM2AdAJQ6z56dPhkdHrDsDmNsJSZPnQw+hYk3TxbUo9SV46tNa3hL3WHzIS
ytHff+rPixurG1sxaOsME4Xh6p8etKIQcTVYbb4zMr2O0DKUIfH5K2dcOdi/HsTgcRj/+2t+/qbh
w4rbI8cOEH81bvE/P9zQBJqiKzWihQQMdqy6EeVbtCm1jWMeFxcHPjvY7jePxuebiIEuaQ2gtBgY
HEFk9c8XlUW4FCbof2DqGHpjXapzreL/4OzMduTGlXX9QluAJGq8zaEyK+3yPPaN4Ha3Rc3z+PT7
Y60DnEqldgq1sBZ80QbMJEUGgxH/ED3dn9ryAD6P4pPF4qpj4amwOBXYgIQTB7DAGbnJ3hhZUCjf
rvYhaWAD3h9qZUKmzh3BYgKxNZfJQ9jbxjR6TMipobEMrqHt3Hnuj/dHWZmQaXDbko3T7de9xbeK
0cFwZ5mX5yE3C5KkBimYh9C3JIzeynOs968djjsd9AGgA4t3g6cm/eKu7dBmAGEH9XSA/rYrbCHf
eIIuTt4N6UYT/Xb9XLRLeYZw9PC3WEaVudPagpr+dKaPXr/Da6w+6SWor/sTWhvF9zCuUJACzBAW
+ZdGaz90gfmejWzCXmyI6rNW5X+/ehDEV7kufOHgxWGqQ/5i1YDpNZmvxcO5pCULkrJQMM5Idn/u
D3MTK1gtXVntqvSEt91iLxQeijGWkQ4I8tFJQ7IheGtiavNUTt68b+BI/74/3iI9Zhco5w+bDIB7
GleS5WGy0zLsaDedATGGiM+02tGAAkCXNIMh79MqaEsA0l4cKFZXVGx8utut77qGjmCuAsKgiqX+
/sWqJsRLV5r9cMbDXgNXFlGwHqQOgKly+q/3p7qyTXAtUv4QhEQdKe7rsUjTszTvjeEc5lGSoiwG
E9cP9UhshN61OQlyEIyRgfFA/bgeJygbEcfCR1ltsvJfrKiLiEjeRMYJkz9RPN6f1fI5bJHFsXoe
PlrcqkArFjumiTqa4SLVzn04CO9Bpk7lfdC1sPiWh8iszMDymp80vb0vQ+B5n4D1C+9YSWruu4I2
UrwRnY2bHYzcqbCVm5iPgxlIv+vpgz+N8anQdUQVBPVZMxp7/6S5uZuCKJKWMo2lYwMhkaT3QHiH
yJJIRVW2YrN0T0kwtvlDarswjTP0tBBZilsNPaho+oAmvogP99fv5gAodVYuaBtwubLHXizf6Lhx
l4l5OsfY8/yTB5o+7KXZtehvmPabwQxjGm1e89S5A9YB+jRsROObi1qNT3uMHcPXc/zFcrktOAIr
q6bzJDChNnPfQi6hj04iy+ofAe3ktzlz39g0N1uUQancCDBmOGYRbK6/0dyhyGPm2nQGwNL/lfh9
2u3DpMG3pDeQNd+4RVdHQy/UIf0D1uarv39xyMshGeueNv85Bwn56FJypSvVVIjQSFPf2H5ry+kJ
ngEkBzY3wmJmHPtg6FoOX9pquEvw5CJMT1GHhDp+t4VrjsfRRWFk48w/pzYvnzkcdJPIgpmFjuPO
M5zv5RylISRqBQiHzQVulBh6pN3JbAUelhGEAlQ38jNYnIeydJPvejiU763ROYa5QI5LgmRFDDV6
Mni2pHstDVtzIzFbO5OkgYAJEVByyNKuv4AW0b8a9Fg/T3ihIOrYTF9SwFgDwglt/Uag0fLp/qla
+wyg51xbuV2pusX1gEAVIk8fMtSOUifdJ1nuP1WiKb6WKNwdQZ9Zp2JwtP9o2KMrHf5bfPjPar90
FVwdlEBIcRO8HvnG9aB6KnrNluZ8rtIhxT8ttuqj3ZvVZxPNtk9S6BIGDt0Td+Pjr+xvihdCmCrH
p0i7qHyNlcmjqo3QTh58wHWJ9BvtmAa994/Dx/3+6pUV5KSW7ViKNCEWF7Y2+gHyfe50lomusYuU
fpgdOd27QTb5kd8BqKjsmtcmcuoeI2M0yRgNXKUWd6fTiyIVtTMDnCodWAaGhQA0FnQYmtyf3s0l
/TwQ0VgtJMjYxTf0pBQipaKMcq7eIfsuElSeYGe+fhSHc8qkTK7MZQlZrwJ3NNrCgPlQF/3BBvuq
H3Bny7KNgQz1ORZxAWQt5TTdQh/cWJ683El9DQCkca5qXR+PSK521aH0rRBEaaiWz6AODHA/RAB5
mJFd35W1iYmRJmsEYlroTwjwlnYSnSMYp/XGz1tbbTJ01yU0UxBzVNx4EZkDP8jLKCuNc5x6pU/D
OLEVlUrOW+WFtSPycqDFZ+WtmgKwZCA7H9EAwBIKOcFyrNJPRl2JeWNaN899QpzFde1wnZOELQ9k
VbVdMSTKjFvD8CqUQvvuxK2Jxs6YfQbegIasEjJArFxEG0OvpBOoMCDCDglNKHu16xWdgiEB70ks
mMCLfbG9uYWiiEb/J+4FxAlTOMZvQy2YLsK3SyR1UqSgXr23ed4xd8fgT3P5UHFNhG58IJhnJ4vT
YoeLVjNcoq4p/Q0T15XNw87m/clb3PIwNbyeaj6lM9JurXtGp1DxGUoI68gnvf7q4oVChsTdqquu
z/UoIA2H1lfIUEwOHGr3GVpZh36IMuATpUyQDw2sH/dXcGWzuqpMRPbOnn0G7b88FWZSwMKWqXsu
tMFFWgvrCjFN+oUnYLDx/lm5mH1uSUKdypmpYF7PjszIM/CesihDt+1fWRLmH4SvxAf8KkPzry7c
utvI/Zb9IB4M1IPo2OHx51OWXdZ97aIuJ7r71jkz5wqn+WlGfE1WWfKhNmT1BinA8lNYhd0fqxXw
rTH7Nj6i1usUh/vLbCgXwmVw5DVNuZE8wWClF2kJRXgUbubYQVWq8+M9QkBt/dAaLboGemg573An
E2iK2GULgLSDjAyv07R/t6HwdXRe22dRqrxHiSDykm9ItVTFoeEGKR6j2ARo2+KQ5R37WOCEjvMf
Ch1RgBIqWlVxir7PHHwuTCP9jpZe9k6Hklb9EHNSi7OfGOP7DFgfuicNGgCHnsKWc5JhGQCgS2Mh
9pOpIaArEbv1AHPV1rD3+8mN97aXGf/Udd/+IQGtirfStMEXpYOZfKs0mWls4BZH7yhtik92p4D6
MeiRGYBN48KuMlvrNyR6IFrwM5Eiq3KDJRkmzf/R+ZmLDryFBMIhsXvNexg5GcNe6+OxRu9YBO/p
D/XFpxj/meDgih5ohEYNzkZGrGpSIA2ZbyBP7CEHM2No9JeBalb7Po46+GGDki53MMf9K4YMwC+m
1vWrwQ/Ke0T2bABD4tvTt7Yvuy8lZrNYxDWz8UUg1PrvVJvWb69preqEhcrw0fFTgAbJGAMEnQPT
nw4BIqlMFDktgbGA0qXsJzP4CFpDA/Ext/6HtimRGTDyMPgt83ZEuSUGFt7qQe+emVP/teg6O3jv
oLUFWs6JddQHizp7Bym6RHeUehbKGmLQQF7befbXoNOSOInGS7+OAyzVY1AN3T+W3k/huePfSHaZ
Abdhb6PG8tsLDRCTiPLl+RuZIQm8R12rgvoIGCblNuzMaBd0/KCHJlMyFVHOq/SjPg8FCJy8AuHr
9CPq7F4q9OBR4Q37fWvqg7mTosd1DQaheU7qstBRdvHRgCvMrBGHsBqQYBj7BBFzO7Rh/xnGgOi5
W/fZBTWS9NeYdeNvUsj5cXITbKNyw4STb5tVDRXGG4O/Q08v/rZEi75HUXeQ4d1A1/JjMXnaDy3U
HXRim7T+WJJGkEV0Oj+DfRbC+2sHJO40MTTskJE+25COmXUMuST//E+fjFhexYCY2brqn56ofu7C
KQKQcz8CrNzTPvecbSDARgVDeZy/DLSxKBVXrlFkO4Gqcq2nVQLwdZQ/oLGiVwZYOT9D/AnJafs2
2Hr6r4UfBE8di3obAgrL9komtCAf9NI8t4TJd8g0eIcsRar1/iRVCF9kgLx61fx4HtLGWUxynLpW
FCIzz2aj9UqMDMgZcUXv8LbQuUHTfSdS92/pTk3x5/7Qa7cL1zN9MUEjl1v0en2tDuczUgUI+Glc
AXiL7OkE5H3+ZJeee0L56+f98W6nin8SnUTqPrw2n42MX37PoAxyzZCDfYZPAlxWopMDZLEayu4N
EDOw3VpjI14tZ4309/7Qt1vJtaihYIZHWeO2n0vTyYgqDc31cgpj/1hAlPo7jBIdiKI+wHfPCheB
uc4ktu7Af/tbb8+VMhyFW1p16tHC22z5cMGGzrEmfAceHWg1IY4FHuSGPMqRphUhefax5UlnQGND
q/lMH6DUHnoLXCHxX2+/WjhSJBtLcpvGKMEEz8V6iBSYbXD99RMcMLDXiJLHqm7oQ/tN7b9B2NS+
9HXk/bq//Lc7jbE4yz5tNtfnqXM9VhnaVV7oafKYewL1KBElR2Q8uydpgdu3vV5uzO12p/FmATLA
klO5tlxxPR7UbsuDU+WdvQicHYggD4DynD2hMmrANcGHa9JFs3GSVxZUFQiRjWSOwDEWg8IVAZth
Cyhig56+4yIHxYpHIo4cur4xv9vQ5LqYPtKocRz9tnFSh9JxW7vxz4Vdmg+YFyeXFpDuw6u/mktz
BhI6h1VVQK9X0UCbAyGEDlCOHmtcIYH2uZFDjyaJPnBKDblRRTBN/sHrWEgmTz+N3iBHhWr89YDx
OIth5NVGbdgsMGWSWMLsqWdg3YE/q/hYoEDlPA4tPq77wQiC4BRLQ75vhhq0u2YBfPWGkdZiHNTa
lwD31PBg4OScPsWmleMjIqK5OzWl3X6M9bYP3rn5ZP1sg8n/OoekQhvLt7IfYLLy2qN159k3nnHR
ZJJa2m1wHnUUB8CBBJU8ClzCMAYJUbF4/fbzgP9Qt2BIVcq7Xjyt8fxyBvlzxvTBQ58hzzPtSNW4
/mKlWaG9+hkJHEc1JA0TIixx9Xq0Chab5kojOLcZxCZMVZyfnZPVG1ijlX3OKBZXBXbhLnfV9Sg+
ZA2QU1OA1oCG2YaWIM/9FbVZw9sYaOV+gExt0l3lnlAB8XogZGf6ylHKVLMbuTOWXyiaI7za7Oum
y2wkAVAXLL1Rvo2mGebe/XO2tlFUOYDnK9se3vX14Cn1Yq1vzOCsw775QkbUmj+SWORfTa22yi+v
H4zSII883rAAxhbVyLDxQoQ1eu2MV5eGRHCMkjdiCjrma360cQJWwj4bn/ouwAqyjBvYDYo2cIBw
RwtTdI7SHi0TPTQHZHGnvyeOx0ZUXIn6NCvAfVJJo+G7bCfbetuOYMO1M61x+d7UK+SnZid9i51W
DkOv1x5rI3M2do76OIuYxaCcWluVcyAWX388RLnbkbsbB7gyc/RdmGFivU8qhJmOndNAQHGywfF3
IsqHX5oZeCezaSbr1aVtl0IL6D9mTW1pWUZM8tHJbAf4P4XLzDjLIlAynaE9DIgc9pN+mP0wbPZe
MNWf72+ntRPqgjP+TzUJ7Mz19DmKsu8ahK7TanbeZOh7QV8bzI35rY3icTbpf5Gu2suyWaOVs13j
qHC24Ja4O+Dxmjjknd+4GwOt7VjvOUGj9U2DYjEdp4ckaQeS6bhUk2K/RQE/6v+xQmquiKhvgW/X
Tj7HAv0AcJtgnhbDtX6ExS/O0CBiGutgCWTKR7fFkSDu/4vDQQ9d9V6BpbFVFgHbs2lwm10anDuc
Cv1958XdR11mFkjGrMtApFqQE3Zx5fuvDwLEU9QqyH1dMBiLgeeCrd/OzLEL2vZMWTbdzcbsfEVa
lnoIqnbH+ztyZU1ZS+5bVP5QwVjmtXZKUf2ZKZga9rgzAyM+TNLDuXVqmo3AvbItabIQRnUQ9hQ5
F2efVj4mcSnMmzK2o3epmctL5/Tx6fUTIgWjMKe8QsXymRYCDRgQjyQrStLxjdegG4lgTvgvenD5
4f5QxkoGxt3gQyggpHnslOvjbCJJb0B69c+x3xSPFvWVh3EyMYaodSfc64GVooQW5KhHdqD0mr6H
Cu9732sxhzBGNG+j/rlyLSvfcwKaOv03MNyUwkZWj+r+b0pcOhPES09FV/eXkDraPtLCFL8ldEap
k6AQfH8t1vaREDQKQDrztl/G1Aj4mIvQVYBIaV3HbwdnBA7l5RaoXAeF1n5jL60OxxuVsEMAv3mM
RyIq0cO0yRY1v3yUzii8A1ti+DCUExI+9+e2EuZ82yOr50+Lg6J+zIvGzhDM/oBAvk+6A5TaGEdt
R8ajxJDaCRVc3d8Yb6WoTGZKZxCQssn/lshOR+uRTLNb/9zg9gPBCsp6tse9zZqPU6DX2oNToNn0
hjJ/k5yysIEPLnMRQTaDi5VuHKjnx/bizuanUIvArISH4jJExAPqVrFnBecGLQELgV+6bhek6Qr5
vi5qyq0yjb3gGMxaPx60NEne9Fk8/utMTvdDll7R7qouddDeH6PY4F4wsgxaWOdeJsrqw64Lhio4
vv6LqeziuTSvOpPXXywPonDUZyxW/Liu/y19Ef3Uk6T4CV5OmYnFvW1u7P/bs8dTjE65elTwpF2G
Apdzbksjg3FtzUN1spre+BnYQaUfQFegltGUER5MgHKszzPqp+bGlrk9D54uaJFxdSAQfvP47NB1
9ucg8cirRO3vZWFZ+QNJkPxQzaL9fz7W/yc24DaSq9EsEI9gbYg4i0tKAv/t2tBzz1UYeidNpvlj
11pbnuerc+KqALVGxYWNd/0R8YGqnaRoGCWR6YMx47iKPol8AJw4buzx1QkpKSVfYRJBP14PJaei
k4rzjm8oSBofksC5NPtuf39Xrk6IXILqIaUdUrPrUUDaoi8yIQMqUaM4NL5RoXyhi0dXq1+fKvGF
eE9TkTQUKmnxhUxEVaOxHKj3Ey/2Xq5PyCxIhG+mwvhvZuUBh+FK5w5c7vw8I8u2gCWeZzl+N0AM
gcYempOXlMPG/XYbhxXMytVhtIABoSx4vX6RDdRwdkYXdFeBmYIBBVvPkOMd/dyE8CS2tvnKeCCJ
QXSCBQRTtiywBOjt5UCMsGQoHP1S6FhoV+ncYDjQ9HsDEY2NQ7w2Hiknh8oz+f+SDJHjI0320BJD
3Fj/0NHv/sjjrWreBlmPgBeWoebGc2xlR0KEAMEJak9RlRZHLBxaWK5a6Z2l1imf0qFAGBnF4Kmc
yo0AuTYUH44MgXzTuMF0oRDQAiIT3nnOZ+8ibaUG1HFh5Fbebwy1cpopHXKQVR6k8sDrfZL4lXBa
bp6zgJ+9a+smOYwY4m3s+7Wv9WKU50v8RVYgjBgw79R4Z44GCExMt2j8Tf2XCRn7M1xt53g/eqyO
B0YfQQPiO5nP9awGcriJli7fqsCtyMoxwZ6ccdqFytsIXUf99YUWjxoLJA+fjUFNaREUsWt2KfQV
3tnFNenoNthtOKDyaHWNW5QS9UWuUwwqwRBgVS+dUrC/GKqz44asIGctax0P+pLuVGKxI9F+Tvbz
IPRz6dGCrqArHOy4Nv+5v7QriTzjg1GgFALCjqbL9doihZpI4bC2mBFa5TkywuRfTKI6LMMiz033
mYm11oepSpCj82oTJWF/FM3nzDGbS0mdjJbzIBG/uf+zVnIKYgEwT8guAKuWiRcyI3FXj8Kl+GSj
wg9owHiK68D91XWIue/pPfvNzhN998eobPrA90dfO0W0umC7UGeDTrjYb5nCR1c+Wa9Ta81hTBFB
gEusPd4fZS0ssLkE4DH4kfwD1ysvQ9caI43eg5sgaFB3eXyM+8k7eGP5+/5IK1m1YmhzUz3Tlng0
XA+F5AuSuDAwz+Ae+vdDDmJjb9DscPYjGk4/LWx2MCj0w+FR13lx+7jTHQCcb3WSVtYVnqTnqcYe
r4plnwB/YAHLZvLPuS+Td11S9rse0aKv92e7OgqXCS0rH4jhMrLX6IaYQ2345yBH0uS5RAIUe/La
dOPSUqu2OLoKnQ7PglaDqjldryrCTQpcEQZnmAZFoFS/RHWo0zr5lqaBE12GOK2ehNHipHt/hivx
ECVG0JMOZM7b9sdU037Pi5T9mSbG25bVvoyuDJ+sEOsiTPmcjRxxdf8o0CH4PlaV5vP1TN3CJEdM
DO+cWqL/mXhB+eQ0EnsTQQMBBwDEvSJyVDiv/qlB0/hhMLBjff2k6SGwf9AIQFBzsdqjhUwwDraU
h5Dp+DnGReOfHDeLEdnLSdiP/Ic5Od4fc+WIkoKjmUDXnXt1efFQ+xgQ3+ai81oU4+pZosFS+OVD
rGSQXj8UY1G/UWGYLPl6iQVmLTnmK9xxoBm+ppFv/dsQnG38LpG92di5K+EVwOr/H0wdoRcXOBLd
Y25PvGKcTurWXiMLR3QwbR5HMGTYgaNx/QHEh4e0OjDh8Xx/qmsHlOeG6u5bfNBlNDJpQKJaqOHq
Yg7Fu8hKhrfQBcyNlHnt21HdU4HGVJUZ9fcv54jvnFN2E+F1suujJaJnJxTrKKsy2FjOtQlRLqWP
DFr0ljpjyRAv45SsK+ji6jEJZszAchw+Xr9s4DDVE1t1c2+QAW0M0Q6PwbNMM3mak6w4zFFVbuzD
Fd6NZ6reIGmxrpD3i41IFXssZydzzkWVlhDujObTJDR/xwGnsGclePkGkzyV5hgdmjJQtn+6+xYE
GZ1Lq9MOOv7LO9et6ndZHCI6Ocf2xpddYiTIpfmJNtkZgsgGpIBFa4pHC8a+hFVM29LiMeyLDD/m
Pntr4DT8vTSK8gdwt24XG1oG6tuRB5xc2yeyxXBjJ6//EmqtsCH4IVQerzeZ9EeAt7WRXCj+2PV+
GuHZ2LEWYQkPYvvSBGH7rjZqSN6FPb0fIMg/SYwj0GmdW/Hx/v5Y3ArPq0L+5lAzAMFCSeT6t/hS
OjMya/GlTuRvJPsGPI+QMMsr3zwNMZJ394dbbPr/DAfRm/oYfVd/qcEcpo1X9EDoLr0RgwRyq+S9
DINsI+ovTrEaBQKjavPrEJ6JjdeTyqKAqu0kQhwx4d3gjfx7amT74FdTubGrFjHxeSRGg94NGhms
xGIk7E+90c318BLVRfnLkkU8PkLYSt/pY4Cra4OwcA+6Tw7HzhsdbeOKXRvd9qiyAmcgQ1oi6EOY
8k1a4SeIxwoSj8aAzljVFA9GjY80RjvOqXay5GhKrCXuf8e1FXZMEDAwT8h4XfXLXsTJLgyNaSKi
XKSeTFgia4g0u0Fywq9l645TV/SLhOl5iSGw24pgSL1uuUMjfBj0qBnCSzI37UXX2/rceBn21004
foHgSfO1sKaTKweg/LqDjPD9qa6cEF44sChojZNEeOb1VAOquGOvPvHUJ8ewdOYHaszopLUYKvBl
NxZ2kR6q2dKu42fSIVHZt/o1LxbWRcQ4lEYdPOaxD5BLs/u3mNBP+1qvp0MyBu1RDnr45f4UnxVO
FmvMpwTzo6PLwSW/iAINF28Rpjaer8UcQxQJ3RHDEAJ6dpwrcDG7PkrlcBlFQjlsAibzKbZbvDED
2wn6/eiWxndA3dWRp/3wR0eguTqYCUp/sA8y7W1SopiE572JEGKNroV76ucx/BgZtLaxXW3LN0GR
YLJWtDGER+oPxQ+rLozphFwmXNmujttfcSorvHiMuv42ijmy+OgAJhCq8yPqTbYz4W6B7uyHvCua
7tBhRpH+zmXsP0TpIOfj3HZWeB4rNL2/myaCWhkFlXpjp6wcR9L6Z+IHrJYb8ilydUbRjJFE1Deo
TtkYhA99l/SHVCtjDGhzA4m1HJdW7G/O9z/gyq4BIEAlnZcvZjrG4jjKwKjqHI3Ui1nK4lIbJWzR
UXYffYl35diH9T5tEn3j0l85mDjdkHWCvQPIuuR6VKku5s5v5SXrwvLoz6nO67/Nv8NISx8QwS5P
Y4jGaOMa2HWNRffz/pxXrhKbBqxBAOR8Oss9W7h9nMgujC5iLi2MVXFz1NO53kCNrY0Co1OR6xSF
aHmVlDSIPETzsNOee/RvXW/qD0WajxtE3PVheDGopy755yLIxM3M9SD76GIPUKZ32RRmv3KJeu/9
NVuJZap8qRqepspvF+c8HC106O02upTSt58QmPXBKwoTawHfPhTD/Eocl4pmFKBJ2ilZIGWx3CJi
GNrAR+XkkrcaIoC8pj+PaR9unLvVxWPzm5TD1CtI/f2LmOngmN1RloguXm04MCwmvKPpZkfmxjgr
lx5YCsRcuO94uy+lHqCVZobEMOUiBqtF8t4ofCR0XbyfAf9nr8zcn9eOkWjnAACnhr/YEpKmfIz3
hLykQO12dRkkF1nLdgOSshazFF2ensfzK2QxitN2XVn5eXSxQqG94zi5BzgZ49vZS5pd447ugYiC
p5oxbmmjra2mrdq2Ju8GRbK6/mozjehMT3x5MeY6PE8AePfge7qPbjz/uL/r10d6fjuqvb8kXGIr
KBCkQYQ1dMr+Z2Ej2Ny4UfNlpMf4XxwwCuiKWOQDRV+S/2K/F5SzZyblFcUhr/1La6bp3snnb61s
v9+f19pphtxJ0d5Q236ZK/gFvrEiseRlQLP5ybdxzMo6/H9LXBGPI0CMx/vjrZwzNa1nMBYNueWO
jGbLTAfUQC8YNkwPJBLT49yjg3p/lJWvxSjks+Ru1LiX+yLCLH6cjBGwixnN78fGFoDcpvZt16CL
dn+olc2PQiWofWhUnOvlAjq6bBPX6+QF/0Qfa0A9SWNAfR0a4p6GJDw08fhUs0m/Udx2NkL+2jyR
frAokYEJu4nFPPUN6RqpvIwD1b8D7lfG5yAe4vKgS9zI78907c0JEgF8FBBohQNZ5JXw+rHnq5z8
ksIUPhqTwNRcV+LLbgsXwAUeGhn+Fx6KFk/z3N9XqSEPXpdsHMWVLQvYll+BYCfNreWF0KdRFdQx
HCM8orDMLWW7H8MQ6XCk+Y9zH2/lKCtfmEoOoG9H57lNt+Q6yJh6oVlV5OaXQYz4hbpeJH/oo2Y2
B9eAB5t1kYNBHW7hWGhsdUlWjgsCbZ56WnM6+RHXY1fewGUeWNkFAoTq3g2B/SHU3bbciDkryZ9q
JysgPTkK07wex8zQWtZKm0879KDThz658Lpwjzn+bhg74JDYwME4399Qq5PzoXGq3asox9eDhjEm
JVFtoNMe6M2bzKqzx3qIq43n9drUeJMoZRKdks0yFrTYapQJBnqXvGzs302PnWdguMlPHyGFAgX2
0osP3ZBsWUWtTY7aDMUD3tbqwr+eHIi8svUDmV+aPOmOSe1Gj1plDhsU5pUAgOYRvlyod1CfttXe
fZG2BF2OenyAoaAuoOdBT+rJxAaoj5LOcgiF6f4XWzkKSnmIAi5tO2hny+3YkqL1kM4uQ4CR5tlz
h+YJhkv/A2CFzA8uMjR4M8Vah7V9NI2Ffbo//nP/c/HI5AcgS4Q+Bi+G5SPFCoyEbeOlFw0fyOxA
tzDBVaUO6l+N9OHE5pVdzueeuCF3bhJm/whAU99m2Yx/V7QrkMCWLVJ1Gq33rVrsyqfgyuYMKUky
XuCLtTEb00tQKOCnhXa300MPw2mRWmeePvrGMqxEQNUipPalwhKIq+uvrtUxng1ekZLMYcRiz0X/
Fv4xdMNmLo/kgltRaHXZFfQIUJALjnO5mTU7DSuJrP2lw6/6XRM79geS/wphezedvIdo1DXEvbQx
0anMwoe+iNSpPztlFbd7t9Ni/XGGsHAGIeCbx/tbYm3Zee6oeiAkFphzi7UoJdDTkR1RwMX+rUVT
uE81LOaDATud1w+lyDKIgLL3b6q/mumlSO/gzFmK6I8dWP5br8ZDQVB9+PpfjCQAwKgaJCF5EY7H
IXaCCMmJSzIlxWFC4pHnFU5UmTm5Gw+SZYtNvRHw1qUJDwAaIvsyPsZab08yqrJLmwbxX0Nez/h9
pHhNDomfPBqDb50cSjCOol8Xv8EW2sehpX6zEVpuv6NPYKHVB40GRe5lJIvxeMNFXGSXShjoDeVR
2iUHIw5t7IYms55fvW1AtSOH9/zeUz2h622D307vAS6PL66KmwWc1m+T4/yacylefcsxkmGochzy
pDfV8Z5rPQ+mJL6YIcVFWw/mx6oAnXh/x9zecoxCcwa5Y4hwN4GROvkgei+iM5E6zVf2CS4qnp78
FhrYlp0une7Y6znZ/f1hbyORguwrSUFQaPhBLu4fDKCR2I/H6FJDY/kc+JF5GZqieedM6CSdehEZ
5sP9EW/vVUbkNUtRXkBbW5Yf3KJ+btHQ5I5C+0BxIDtopWtsRNi15WRXIHpDkwEW2WJ7gHXr02Yo
oguWwyGe0IVxnLLOexd1nnjgLdB+9rNwSyJ75SgiLovs/fPLjz8WqykjXirGzHM2inGKSpCUxeMQ
PyMqhdPnum7iPwNyAY9Gh93ggMIECJgmyTc+6doCK36eYal2Dlnh9ckoPWtgTejmUErPToH0gzdk
L1t1kNvCH6BZ8PKUqqDN3YTtrs8mw5cdhhOaNnWnKbJ8NC/t8ktoxo7/YLY9lNSa7v8nsOFRh9uZ
X394/U4CCwKEAqkbRd+7nqif5mGLsm18yYI+fBRCMw6D3swbxb+1E8LRFLRpua/Jj65H6Vjkrk1N
yqoenHEs37oPCW5Vj00Y/h2n87gRB9bCKMFcRXUUX8nlr4fLx4mntz3Ii24Q3LQahfWI5v5jSxFg
Y6OsnREY0yALUQfgPbbYKH1mIr+QuPICVLg8dL6dvoEdwBssch057XQ0oQAeTt23+59tCRxjapRF
EKujKUc2cvPo7SatHHTAw1jB4biI13Bq7scxQJbIzeo/NmzPloYwNGo7TCYf97raCo54bnrvK1yw
6e/koff7/m9aOzPq41rgwMmKl0/SrGN71ZglXpohEn8rI8EPVg8N7P4oK9+Wa9pmHKQWVep3/W01
T5sbWdMb8ODsXtyhHp98s5+enFrf0nx47ohdJ9p8WJg8BED6VTSTrsfiMYyUrE9gj7F/r/ek0tXb
KhswuJlF1VR7kms73IdumZhYHBX6Fz0rshDP7AKTNddsvvdgIN7Dd8zqQ+tUvThBnAhVja6dnd0M
WN7YlYoFtcvHFhMgr/XtYx5XZXPSOh0/9MazUuoJVfSjFT5yMqLpaQQgrKb3O9+IsNCesZQXu9Hg
0bMR/Vc+J2BZ5oh3LhiOZWSIi4FcT/Oiy1j4XwyIFE+pFdcb79K1rwmsFKQ4pW06zIuTGorUbBMU
aS+917cHsHo0Bcy5wsN70B/ub5yVGGSwMZ9bj+7tq8nELXCqPNx9rEE3DkY7D++H1pRPSEFj06pv
MoVWx1PNTvYpYInl1Ho3NzUMdSPACXr8NYqcHzlmSOee8uX7weu8jRR27XNBu+RdyFuKsLcIsVrp
9wWFy/Ti1npHg84YEYKZ241R1r4X84FIR6mNiuni9FXhbDRF6iYX6D7xG6NzsMDUTGPv9UW58apX
kXNx+HjWqQSAXg5ZyOLwFRhZlWUAwkECQv2NQr/Yg0wX57FD5rTUPGw0RSA/tDEer/d3ysok4Urw
nlJteer5i0kaSACQAVvJxacOZD/Efpm8i7K4/pnGWvvX/bFWdgmgIuoIisIDJH5xfzi1mCSyoekl
0qfoQY4IzO07i6ZxnjRavatz65UkXXVzKHapAvtztjl410EtEWLOR9xsL7PUir3T5+JUZHN2vD+v
tTUUSmYbxBQI5+UV7CDhCZ00yi51Y1HiDmV0wRfZ2UPr35KBXBuKHAqtUPILiuWLjYJWaOdrepxd
QiOff/U6jt97OnLOjyjq8n/uT2vluoceAeoGdguqhMug2BOcrdjWeWjjSPhkjMOEJU7WmJ+VJFm+
G02jeCyDYosKtz4sVTT4C6j9LmNJpxPXyqlLLwhG4RjXEVbKXS9T+yhHS7P3Nej2y6Tj63K+P9+1
taUNgxSrR8X6BhgzcUp6c4jSyzB2zgEaXfglFyLEek03P71+KFV1pbCuFG+WmZSW2OaYYLx46dvc
PvSIsic7t7TSYzYI8A73B1sLLtw3PtRMUggizPUhGFpDTIDoo4s+2M73Jh0NEzPCBs5oWtuP8Ywl
ulF27lOM/OwrKXPPB5AaMyqsLCoUb3E9tuXgoGe1ZBW2V5qIOkCu1KsIRbLICzeKNWvR5eVQi+s1
xQsgLEeDtrGXxQ957DVgg33vzywif2dVEtOF++u6cgtBywNBpYp/Hj6N13MTWlMpZ+jo0hnDnwiv
jrdpE22htbhn+GcWd4O66NgulIaoxS0+X+t1yLa4oKaCUtrWFzgveGHsUAfRPkRdZ+oP6Rw17g5b
vKTdJ3pgd3vpVg7P5SpMdrZAdGXvGp02nZwKEac9Qi/6x6ZvxHcXdTh31yI/Ve/MMBvtA/YKjfNh
QlLwT2L1SYxLbu1/CRM7z8++k0CExZjUCI+NzDHE1Abao6lhaC3CpEmgI9M8Dn8cHff23Vh4+g/D
yX3zEAKT/Nj32JAnvQOza8hgfB0cczSKnR+H/VsUgpv2ARqE+IGe9NgfML8NkaJKxYxEhyqIHhq7
6rtdoVeadtGCeX43muJ/OTuPJbmRJIh+EcygxRWlu9lNNU11gc2QXGggocXX78s+sVCwgjVtxGG5
NlmZSBHh4eEu7IsYOlweB2Xy8p2nz+lPqyGx/BSAtHFnBHaqnXRRNxqI0gxO2xttsZtiVPJ2baA4
oz9ZLTX5Gd4i/qITigfPCTcPIoaZmwmii3L8L48wz9kHYEtQU4pw/DKGY/rCLeXM7xusq+vEx7ck
s37lnTVO+7bRou9I0cXDJRemd8p7jB0v0I8RsSOa15KdkapudgiQnrIPah6aKToHoW5wr8WGsiuN
JH6eIQxkaNtOzW9uj9F+1LMx1nGBVWqIUUNCI4NkNgf72TXz4sNcVs1nkVT2U6ipYe7P9jDWH7Br
i+hnQQL5m2ul3s/BnqejNyIHjt8TzZNnBV1D51So+En5vP49bRKFjtFjM/SDbyMv4e7JKwfC+9xK
Q+k23TdYSQ0mmsqN0YR+qPLqHbw4d7K9NnVmvRODPWpHATbVnFO113I/zERl7mtkJR6LaWg63zZS
7xuCM9hStVDDXyoPHz4fqwzVfdKVYXiwBO3+Pm+nq+1UHprx3EdYkaMl6OZYlbsxCn9+67kYHSuR
GNo9YjxFddGQ5K92gsei8t0+bH9VZqAPPgoAduX3BiXnXVNNufoo2tn60ilBBAPMStAN6ApkqO2U
IrU/QXMLP/Qkk42fu3alfCmw9sVeXpT2gyKa+bORlKnzoVBFNvvEbNgFlCree5cxruqXfmqs1jdF
a3wVlT5rRzM37PJ/ndLr+U7X8n4LQFp5K6VqnYuOBQy4m8xYpGOI+uKcPFg4AnyAiRv841We+zMn
N/+MMdmvesTG+/61d/NMEhEAE8EcoEhJg+0iimtSd4ByPRcPaTvFu0aS7TDBSA6TYv13f6QbyOhV
zZZ6PqE+qsjLOuwIrK9ag5M/2I2efXcR0vkYGq0N6chL2m+iF96pwwKAkzeNXyDsJlsM9ZupUnIi
jwJ+JFyllri44cdkxNhmqNIH2C7lxzEap4um4xVY6nV6vD/X9aFopITbzZOyLCYlPW7bHu3zD5gB
FPu8CGefhNo66kpgbABUK+8W7a8A4QT9oNRLQDWOZtiObkHBtxqqX12uTD81tFfenj1JlSXaS0hp
bguVYdx7URJmZE8GlhDY0Y6Jt3PdxPo3aq3+jfrZMs6QMhUoY8K5k+zi67fYbIUxeQUJVBoO9Tsv
NoZTT4V4PNnGSNhaefF4MftCO5SqNm6dwrVvhxwHsBjlZlgoi3S0qGDfARFxCpGsPuatWau+zriX
ArOC9q3HT84UYoBsy4BhuNwo+BSrbTSDo+oaqpGpzhXltuOpUcKtAs2r78lV5CG5izyVrKjs3Fxu
f91W7HKcBiraSZbgDA1g+jjVXvPfbBbubzsyea/U3E11P6/r4im10S5+mkxhKHt0et3sGCDm+F0N
CpWS7UBie//I3ARG8ufRMokvCLXRm1L4qESTGUde/hAFdbErdIN3pKGPdZ8J798+dIyD646I9SGZ
umHZcRNqMjKZAvRyySGld/16t5VaHA1h1eWkITSkKUaRHzIh+hNdafM7Hc3SNyqxyF0NZo4QG6xS
soblTVh7uCpVEQPigJI+lJM6cqzEJ3pSsg2Q6nX/LD86+jgkJhQigQQX1ztdeehQzg6VSH0OMMMZ
Qijboz5YIWJQbc27GFTYYxOxgMtlVVGRL01J/UNPk/KjSu/5P7oVm9N+njQcdfquGMjvY6uJzoZX
OS9509jDZRxE+gO6QPY90wPIS9MohQh7XRpVDajr/yxGpbN2og+M77Ue91rm877W+hf2fNciQDqP
/UeU+LqMlunBwE9CLcrcJ+yxAdWg6X1HNAOpJdIBJ945ABqez1PYt0gkG3X4zLWVfq7xrsbEfnKH
r/c35s0Fy9dCwxTMmi4tlHMWEXtRIJUTFTU4B3M92Didv+AVlb6VWCdHAQWDvkoLzs1FoDpJP0dq
lj+oWatzz8XKU51XW9ZQtxwwhpH2NHSqSFHeZXUoxjreziCVPsxOEJ9oNx0OxDvqHp2Zju+vBbso
0833UdzGj6VuzT+wgTDeD9St9/dX9SbWkT+EMiCRHxpatEFdHzp7CNCGMaj7x6k5HYJM47JHnfcw
qMa4T128c0Iux43jsHbHMBxHAaUnoMDFaeCkebMknoCBhMXv0Mr7S6KEdCuSXzrHwCzNHzSIJU/B
HDlbUl43zwoT9hDmhdoN/4AI+HrCbC3BIRPFg91NwyNS0z2Es6BFpNjrP9xf29WhkCEAUmW0GypL
ogjSPcldSnHcAuBUQlpVwt4f09ndCHRWPiOqKTqVeGJW3GAWLzVZRGhMal08TI1XniYzFQ8ideyD
Rqlhh4lB+ag6QbEx6Mr8AJQAAyFOUkFafsbaqGwi8zl/COyq/WH0ZX1CXL/t/FifnS1q3bKvUd7W
4GXYnwOHvypoXn84gDMyiJ5NU5M2+jWWjBe7rnO/bLL4YMaT6sPXTw6ogrj/GygV7kUM6S611eac
0EVzUorZuoCCSVE1a0YBSy03grOVyJpyL2gQyoVSMHXxgPUCGaVx5D2JLQf6lE77Ipdlno5H+vrL
f2Ijab7NEIiPY5qCz85KNp3v77iVJxTIhDIpR1ZWnBZ3ZOVCd0EAnmtFT+1HtbM+ZEU17rohp1Uq
pG3x7cNR1wEMpmxJk99i1wm7QhClJVYQrqa8uCVq9oqVhwfehOwwO1O7pav0uoSLd1R2t2KxJbXa
b1KzpheFl+UtpNXAFs/wiMJD3ooIQwgrTb5PXj0cs6oVzs4ovOmfoE36C81O5UaMtLbxgdxxqiCL
Mm64KPqoZHVuQrLJ7SZ+zGl/2hdDX/mtkscb9/PaF6WwRY1fxmKQx653fZ5hmeymA04Amd0enDD2
ThUox9kTofOIa5Hz/f4nXZsa2D791vhnWszxejw9QnppsJGZVsKo+cFI1oyKSWK+WH1fb7mlrU2O
7cOho+KE4/DiwHSVmBE7K9OHZs6rU6ql80mr9OpU0kC965wx+ovJkWVrNKS+CmTKyf9B88y0InWC
2ZKZpxuc5qD41HvjeIhxSfny9mX8cyQ58z9GglWihTPh0ENLkXkPLSwF9wJ30wJ7CzBd+2LkE/jC
y45Ia3nmUZm1Ik8jJZwaUfolPL6nrGltHwvy6OUvZiU5o6ChNLgtg4WJxtdeRU0fen7RPmAmZ+X7
0uV+G7BYf6Pn7ut9TyKChgxiEbc0+RSoTAUlSh66KOx2g2tMjwgjzRuhyNrqSa12QnPcd27ivaGx
Y7OFDvug5LPxksxRehhbaz6KudmCeOTRWd5dJDikG2RWsjZ4vSf6zANPqijUNWHmHCzg5AfIO1sM
tpXYio1A8MozQLV7WQQZU81OxsrIHujYzM6t2kS+6U7Nxert6BC5wLNx1aNxZmpbV9XaUhKh08Mh
tclvytW5ncEq4FF7KMokpmFDxYjXUdNdNqbl8f5GXF1KXjhYIhRsb3oXGhsZZDeyswfCa9qdJ6Rh
PCSfDvdHWX1tiKZo+SInpj64eE4jwXXYODLlCLzukDTJDFCqRp8nY06OBJdZ4k+91h6MdAapG7pm
XydOudGccssaJvCRbSn0L0gD8WXEGuDrGpL8ZA+m1+rhIdEDewRLT8xjn6BFAKnEzWkLVui098vC
q7tTWea54adpF7wj28bMDipBdyHm3gK91jYbdw6/jKNzS9au+zApAp0iQAFd+nGwMXVsbEf5kMfl
f6jKqP96Q9z+6Ck5bEQeaxuAq4HkgTzttr8XeW1bMTyRPYxqbz85eD1/9Qgf9/c3wFpUzSsv9Tqk
qeeyFdTLSr1IRZ4/oBUf/sSFJ/zmKQinaiNd7lCIRt8b0+r0pkFlmAs5WoZTfHUor8b1NRH0Ukgt
whneS/Ruh1JG5mv7g1pE6mGkpLyxkMs9fjOcXOk/XirsxvNYDUP7LPpe+zdoTeMXQjZ9fuzKerB3
eW2m54TGw3/w0jTFA/4yvXnwgrnack5ZXB+vP4QlpqdA+ijwwFz/kNLUqa3YvX1WBnBoL9LinaVX
4XvKZNHGwV7sntehoC9AGkIdlqtqscTookR24U4OzudwQpJGnfdhhC3Y/Q+5iG5eR6HSDiucTwmE
uRgFp8EhdhHhOUfR5FyixtX3oCQjIqBl8aGC2LZRql3sVjkePCuJMMGHIg+RC/zHl8QXWrTCC+yz
08/dY9BH3oGQQ3lmBcbdaFnFEWXsLUmIla9G2gmcCXsCMH+Z8+ipF9D6yKAGvHc/LYQOmVixznpn
xRt0npX1pLmd9E/Ki6NZstyp0dy3aRXx1WLh7aDDxPtelOEpcpt0h891u3H6V6f2x3iL9czUbk76
JHHOoR3HuzrW9WcHUQH086pkI29bHQqaIHcZKh40v1x/OoGwRgf/wz7nIqG6hyvc+6FShpfSDjYm
tbaIQOrSwB4jRbTrrkcC82ooZQ3hBVZ27wfxUB3qxm0f54FaRcIruHGbyV/+R9DzuimRREHqh+YS
hl3MrI9zxUDGF2Jw7TjZpQ364iUpNK3cpaUx/HDt0csO6KW6oY8Thv7Ypn1yuX8OV067ZIOzIaBi
cbfIc/PHuWijUUWdyg0vnWi0gyWQRuTGrzZO++IpfJ0ouSAixpAJiBkWu8XSszirKiNEgqsV7wwR
9U9QCpwnp7btd2HQlt6eFaIu7rRe+On+DF+DuuUqy0INuDm0EFCgxRRRu8yVsYgukVN61W6csCZE
MD13TdmriwufVsG9340CrUXf6psoQBgD5jFRQy7KvR505qkebXM+2n1Wz37lJk53GhTXTfdwTOpw
N2vSzM8ZzMr8dv/Hry0c+YvO2sl/lpYPXQq5Wlge3iFgDLSb6QoQYBdFH7J4bh88FT8fGuDVgzPl
7uH+0GvHjkeAJlxALEZe7IzAKYOMMo9yVnN12HvdrJ+C3AL3LMdhYxOunQMcbjhyuvlq/3b9hRwO
nZoXc3wpuiglh8cUZd5hBpi1P+zA0H+4vaF9HxUTk5Y4Mt13qYY+4EYkuTZd0EEqdBIjvBGDNzKv
hQ7RRRdXG2EYuHVwmIhrmimaN26ZladIpjg06kofCHMpSpqkSaiaU4z3jCc624/iECfhuFPqeRfl
UP6ownrtcIhxY9yqkK5ccFDAgExo4wGjWV44+kBWZPSNcjZQd+6e8t5NKtDCEkXMkj/71JhRV228
TCsLC8VZevpAGdDo37n+uGMU68JLUuWMjeAL+FPxQgXhJW/dfuMLrq0rq0kACKDs3GzYzLE6RdPL
4Jxl6Er5qpKj9Yfd+UM1OH3t97hvFIfRKfMtxcq1Gcr+JOlqR8qwfDYmFT021ADwZ8jayN2nQimo
xtpaYvjOWG8l5StXAixrvh55OTjf0sKEVseMpwRHBqpLenjyWgfHduRe3PZMe2Jdnkqu+9+Rk4Wf
CyVsprdf5VymONhJ1UiAlcWblSp9xHF1gzOhlvJC+w6Wt6HTTJlPPbgc33VkpuXZdJOyvlTz0Ctf
7l9LK3cFSQfaeECLKPgtpw9HBMWlOokuSd47/S8sR1H2Kdl//X7WB7xBhetAsUmdtIv8DnNM4Wte
I/5C9tqUnaAsNbz6G7cqvKKqieyHQzw24WPmdhDXsg43XSfMNw6Qtra/KJBwD3OEqIrLP//jjS4L
N0tnxVHOdWUr4ZMnjFClQUyPSGyhkF5Kp6Rb1O+UxsmOka3mzVc6x5IRLhNgyrHq8zo5OTDJHqyR
ruTHgXao57FD/fxteJF85iGxkp7hFkJ/5TJSs/JBqF4dKhgODp3ldyINfygSGt0FaV2+ESB9HY1N
iDsDlykfYxGtQf/T0yDFwysqbBIjqyot0JxoNi6hIcJ/Y87PljzFSrTEi0ivrE7uCTK7eBNJz9pR
D9X4QutPfmyEUx7nwd5qN36lqC4iFgIVaDLgRLAulir/qTvHkBktIpa6jfJfkCq1+JG2vQlSC5RD
UCpDD72HqfWK8dSpzqxcym6gIzywqim5UCjPkq+VaUZAMLVRD49B0XfP0RDDXGwNSjG7aU6ciSI5
db4HPXFE/SlGy9L+rRCFtf6Qi5GoBpfQcmOHLGu78qO9HhoQA0glN8d3MLUxhW6AUIGXGd5Fs2dA
N0Vij341TV741CWqqHd64IXqrpsbVji3zEY/QgXJnoWXojF0/0JZ+6awhTnLlM9I0xany6a3Rx0M
O75oTiAucQVfNcpwvLo/ysoZRlkYCz9sHemGXea7VaW78AHd+JI7Ur6OcPhD2s7i5MSF9v3+UKsT
oujE3xDpGfX6uphppYjrmSXWw3A8jXiT7DQcujeWbeW1lf9tjrnU4yR/vh4lU6tURdM3vrQdAnWK
U1eZP9RYbZQCS2Vh6miSapE4/c3cWEQaD8l3lzcM4mZGUbUcQD3UoJ16k6kk+7Jys401XHlkKYMT
s8CBlmRH+ed/XLnB4DalHWbJJQ0jUiLmiIRv7MAA9vO0CMaTF7ixeEYTu38x8yp5u2cg+Q4TtCBc
0Lm1vGjCahajmYbyoqlJy6gy76q8Es9FrQbnom2j8/11XQkMmSriQlIblPLP4lUfoiYUcMCiC6pr
yXHGOe9swtLfx1M0fVVHeBdvHg+8Fh1H+pixPVjecC0oDT6dVXjJ00Ycsiix/CGJi1Mg4vGsVsVf
vEzQmID9USGlMWEpeu8YQ5gh7B1epr7GLaXNxJECrH6E3bDl37py0hmKFxAKKTjlzfGLx2SIqjS8
UD3xqKTb+mOlCg3ieFxf7q/i6lCIGbNVpU3LMpOA36iBwpId0s5X7OakyR6DKnQp13TDBoNz5bjb
UHFokaEpXpZcrw/EXGr5gEhkdJknayoe+yYwal+QEBp7Uc1t7k9RkgTfrBxRsa/3Z7liVAXxF0Yu
ZVdivpvNqVlpBcFLCy+IfoIo026C1/noeuUv1HL1x3Qk8Dx2cxUYeywlJpj22EPZR8emX29nJ103
7RRDmF/7Bn2tfdV1zrvO5n842BbMdwi/ZrQRpK59GElnQ26XBw8E8Hq10tG28XzpvfNQyQ5WvK3P
oECUnbJ8qxK4hlHLej9d7uCMMGnkb/njqlJMzEKwPPDOOP3pz3EN9x3H4gFqW1ju8iqK6H5oxkMV
xPG+qiN1V7XxlkbeynUpQz88reHfAu8sdkfTuEOdqLV0JRD9/8py7B+acTT3gYsCLZTJ4ZNr5b+D
pOo39sbKW0dAAT4hpdhQcFy8QnNklXE8YoeQ9kF7DibD/uCMg7fxeC/bwWXUwl+SGUVT2q2r8DiJ
zhhRC8KhyEQMQTQKnRBT3HbRUc+N+runT8nXNlf6r1bb838wk6gg14zKsjwqlE3tk9OiuXC8fzBW
Lm1AO0loodmJ9V9c2pmWNRG+FtjJ1XX6RBVm/p/thfOpRGHVF1Mgvt0fb+Urvyr+kj+CB934dEaD
E1L8Rgl+qKm7ePb/HC1+H9X2UxXaX2vN+LcsMHO5P6bcOYtQGF6jpHgY2ObdZLswLeOiTkc8+kKj
/N4EMLZUt6UxBXbLZZjFLzW1zY27buX0cnRJLCStG278Yl1tI4/oUCrxI/WS7yBN7a7JC5wY6rne
35+d/C8tZ0f1Xv7N8SWpuD67dm3ZpZUiS9HRzBXvlFaHINbYiaCGWXHa/NKGub4vI636L6znJth5
ea28jYknNzdxOKvLJ6V8trysyjpT+rgCUNCEoudIWqn2c+NYAd65dltt8cDWFhe9SSnBD+Z8Ewhb
zYjhmwlYMsRdhk9LGX6prSjZxUZf/c3E/hhKXh5/3Ix9rPThmPdIBjZJcao65bshkuE4aenwFycR
QAfNGNS3IGQs7r98IMFIgg5b2XxULlTG1XdzzeXgIkWwc8fGPN3fN6uLSMzN3qSBGsbO9cyEYQCm
ZVVwNtS0gU6QT2p30Js2/21os+79xRkkNyJjozByWzuL6ddSIc14ZzS56MGitzJPnj0aMdK9Pk0C
gCXRtci38KZ7YzvM694kDIeBwiUvy5HXE/WM0R6iSeH4u0l/gGjnPsO6VndGaVaHt68pCB5lZQcF
d3Dv66GUMbYnN8IaGPHt+dhRZ901ZqieaVTZQoDXPh9njjcF1zS8fBZDtVGvipHm+HNaDtmHHDoU
Zw/VrX4W1ZbJ6doVQ+BEWVCWW28i7cHxCjTLKQwKs3M+IMI/X7rAVD/iXmnkvtairkea1VzwXh++
D5RmtvLrtVdDah5DgyVGuakn022ozENukRhGQaBe9CoouuMMbPJbRezzf1Uk+mYfDpnxlWgh23K7
WltqtEwwWgDY5xcsNxA1PMoOnnN28il/3+b2eBRuY/uAO9ZGLLI6lGxyIhiBJLgscjllFcUWBd9z
2fXBsU6MeV/18MHURv8LB0PsxsHvGYhvuryyDX0it4IUfm48d34nbKPftYhW7yJ0svw+rbc27Mom
YvGk1QyKqLfFkZCmxS6eXfcsvfEanJGs+aXC46sGiSrD75OV8nrVhW79JIkoHya9iX/fP50rgR6k
BJ5kblnw5+XpnMK2no0SWx1dWM6ubtps39Mle7g/ysonhDFFnRLsEvW9ZbnNcEcpo4SZYTfCtR8q
M8JjUx9PSZ1uKRu9hqaLt5+wXeX1BduFwLTIEaLc7Uqr8zwaVtS0P1tDnBqF31Lb+K+KssH7qoks
cPdZ12X171BprXczBizPmggM8WWm43M4mL1whucBVW9Yhm2Fvpwy9E59SdvJ0XYKQvD5E1Lg+edS
UHfxk7qen+2+6ZTdNNTp/K4XmvqZAnBbH5TRmbvTPAXTLy8RfbSLg0Y3jvowVfsOx7RiN0xtFF/K
TAstCTtr0x7DPESdpyHway/zvmnOMI0frWL0mp1uxKZ2LuIm+6zNTWj7jYb3zl6HgP+/xuwyLABF
I9pdkhe6ep7suP1XKSs92Ndhx1Zy0RP/ZKfuNPrCTs3ikrV91VNnMEWMI5ZXi53aJS1ipCplsoOW
C0jrLrJiz4k3JenXEqbOlkTvSrQN749km1PABlwe76nu56STZw5US9kNCCBfFCPR/Lyw5kuvF/ZG
0rG2F2k84UlDkwI9zMX+iAlBA2sw8U4cVOdj6WmoJwpsiXrV2zhbayNxB9I+BK/UJcu/fvnaXomr
ao7CC83+sBGdrgjDHSKoyBnoqMRteeushPS8fMTXADIqxdbF6zdVkB3InZVzBzHoyPMY/mNNY+Nj
k2DvExQA9yDHW52Fq3Pkv4opF+jPTSG9Ql6ywa2LKmQ/NBc+XvCse6X9vsuwKrl/iaxdllIImBKr
ZOMvD3bjQIAbmpq6BISVnoqQHgJaWHVs+zWyqu7eyKbS3MWZaj7oPUzuXRI5RnW+/yvWJgzvSJZc
X6WEFqscREo+2SNoIeKl4QtecsXOnGv3S46o9MZOfX1El1eZpFcBP8ii8pIylsf0X7VJS4GKQHD6
3HlF+YN6qCOQ34rN6Jhl8zAdOz0osseZxu13YUsBzU+61P6Wwul8zumfbC9GZikI/M44TPiqBaMJ
g17FTD7Goe0Vu3i0nNhXoq5+qbIidXdD09LlabWpgkMWtZF/4W4kXwhVC+UIX1V7yD0ni/zBLYrH
OgziLaHilRWGz4I4HcJ+kCCX+3gEk0PPQFfOnpq/pKnhncRkG36mjm+U95RRsEdfH+NYNIdrS/Ct
7RPdCxyoGF3aouMgcu7eUsQbn3ENSQJqNmUjhcNtsKxRlEKYHq0bfMbYHN9VtC3ubasM/N6jWWeX
FKb5n+jt5DDa6behj+JD2Gm/7+/alUuWnwCKRKcrfQhLXFjrADILT+GYlkZ8Vsw0w+grFvMBopB2
1NIi3CANrH5EICT52EuWrvzzP3LEZkaFIWsm5ZyaRu8XQZ/tTE+JT6g1uBvJ/koIA/RMBxQgpsTJ
Fhd6NY9GYnWGcrZCpzjH6BeeB6+2NoiOa6OQWEtCF1ZfN6BQXFQ6EhWBcm5Cc0JRHdtIvcXh7v53
Wt0rkiRn01NHlXLJp8R3IHbHCQBfDWrn4tH7ei5Gw3zf2yDfljfO/6NmrSLo23v2OyO35mgPA8z+
eP9nrDwlCN7i3cLfEsNYXHKjN6CDosTA+ilOYhMe7LseG6YDoekMejN2J8qGycZ3XBtUcpWgH9AJ
hBTM9ZapqEzlZjhQ5Y5C+xCqSoCMaVM8ZVFanfuwqD7pXdVuIAwrj4rHDkUEg/ozR1P+qD/2ad1U
sT2OJUSwKBZftCgyDmFbQVJEa2g/KnX+OCauuUOvavC14m/8SSXfhPYWEpxb1EZFD0iEVsW5pMj5
VLSi2Gue+B24II3Skn5jiW83MbgG5A6abqXEyBJPTrRWE7reBOdodvR/HETcpBn8tHH2bzJTslIL
KpYpic78LX/FH2s66VVbtVQ16Bdr3I91X4v3nYflAgp4znOVG8g/DgJSIvylNycaDE1bAFkp+KLk
K10PnaNxniCliJJgH3Uq8jlR9aNBZGjyncIKtiSxbk8rVwGQhhQwpFxLWeJ6uHByzRkL+uGcjB2i
DbmVVbnPwpftc+T2prLXBEDobi5EOvkViYfuZ/pQEFOjV5Ns8FlWlp0E2aNmyekhUFqcnyRpbZXW
iJ65F97spxD380PIanxNqs795qpVZx7DxnAGikoWycT9O2NleBBl+cAQHvGaLq7hbo6MHue39kzY
YtBzDLDkoxeKl2Qa9++aAlanyDLnQe/yr28fWSeYl7ruINrL28rr8JRshnrgAQiQO3VF9qgWZjX6
KCoNJ20O3ce6rnCFm5Pgcn/opbCGCdWCPSCNJikREa4sdkDgNkFvehY7YHb6h7RuzXQ/0Z6y1/to
Po1ao7wTSWd896aup2oUN8dENQKfJmbZDWzXfkMD788uKLyNi+3mNuWHyeeQf8Ecouv8emuWBl2y
UaL3525Q7C9uYXt+IWbnRA/C/E/tRcZLZ2bDy/3luAkzAN8swAwXDA7uwjK3EpBrQqvRu7PIhKoe
jDHLzo0Txe8Hr1TqI1be5paK+c2VJvE+5K5lxQZ3SGe564eUAxiK/uwV5L2WHk8HFLCDw/2JrY4C
d0iVaD7vxSKcaZvaLIKg6c913Vn/CSsV74EXjL8YhRyNVwi+gKyRXH+zyszcoo4BLerBtU4NpnlH
CpBblYK1uVCwp4tYRYWOpPt6lGbCVGXqh/5stgp9+vUU7Qcn2tJ+vGUk8WGg5UjJSap7wNbXw4gK
pMIOcoYZHPfU4fdT74vA1j4ktMLHewE53vMBQKznOS7LD0iXle6+omQV7RCcpbv5/he82Zp0b8Aj
ke3TcFyI4K5/Tum0EVLz1XyOlA6ZG6MAdfHbTC0j3/ZKXaHwPU6/7o95s9JyTOA1h3MI5+UGjxZl
1DcQwM4K4emHzmyb51ygunF/lNWZuSD5sHewyVlef24ZW1YfI+UWYim9K03MXZIurj5RvtVP6Nt4
8UaQenPTUw/nqFFXI0gjalrc9OHYwo/XrOk8I6188KCzvXOKOvk8GqjUjRqyB+iJVueQFsK3VhDl
yNQS+Is3Biz5+iPaMcUgWCDqWVEqISXZ4o/mRC3BpkNu62KR/62r5FuOxXvG15Ok2GVy6Bq167RC
mc9Qm81DHXjTu7a2o89DbeZb/jO3gQSD4T1DnxHBLxHM4rYeqRA6ra3P5yFTqq/GoEePxKNufMyH
uvf83mxilPIaq/05hJ757NJC/j5JQAQ3YojbHSsLtLJqCvtWatBfL7AbtoL2SoJ8vdKLDzRrtEeY
YJteRGvDyGZD9Fj4N50r18P0eVtaicOWZYMFiR9WU+PuPC0ct3LvrYEWr0Oq6blS0Ql61nLFfEzq
vjrkafZm1hXFrT+mcyONyiQNO5nmM2r9jR8V/fxRmMlPmlT7fYXq40akdfO0y+EMMDB6fqTnupz0
H/F1PWegio46n+3Jng9lbjWX2DRH/LpntBV71big5tnv798yqyv5x6CLlSyKSbNms5/PrjVqJxrV
ES6uBn1j/90eOhq5Abz4h/uMovn11FKd7NqeOQeBPk4fIn2qDq2TlOeQVoeNoW4nRMCOMjGtmDKK
Wz62ipJEbWP2xrlQ0mhvRjB4zK7Zan27nZAcRR5pEGcMKxY3lkQs4RxWxrlNomqnT9mwG4xRfI47
0Pf7X+j2HYCwwsaggwDq6E0qi+JvFqSxapyneVZ9N8Dwd5obF81PBEIG2Lhf7493uw1RsYU+j4c9
PRq8PtffqmV3Z3YXmQACWX8acrX6UZbJvM9DEcaHJPPCCr+GTt0AYtZWVNYJHDAYWENLGLikRdiJ
EFs9Q+SM9jD1+l2mUSwvFUPd2PNrKwoWI+kULCvQ0vUMi3BKKhUp5XOVpdUlarv0Jazs+d2c6NNv
bwKy3XhZ5SG6fnPgmhE08Rrw8tjLFM7yci0WEd2fgx7X/2ZxilzDnKBJ7hsiL3XC20axTujAODsd
pP+CzPobZWZeCxXUc4mSCCeIdBcvEUKrTYYWsnOeA03xO88ROzMNNAT4kvF0fwOtnEDQbRj/THml
sDtNEVWqMLfPc2lEJ5ri7P3M2hzuj7LyEWmN4VBAUAVLX8KDtIAi9cU1SrRSOZTmrPw4CKvb0zgq
TkM2Klvh0WJaVGJ52JDDIMaE+QMAcr1rHFgABRWm7AKy4r6zgpw404y28ruVUWiB5mWBQSLVAhb3
cVZ3hjc1WUa/Tlo8a2Fc7+fS3WryXJxxORf0vQhdKbhQxbqZi1mlqYD6eTE1BNyx9dIO3Zz95/Ta
LHxzMoiEQpgQbzsGr6NCiCGpo3QmdSiuV7BrW40uizq7DFZc/JNQxHpAPjBJ/KFISg/Hr0q2EXcx
rHHNCo0PqUs97W9+A13R7E3Zw7CEyhTDnEYe1ezST6r7yTIIuMbAcfwqDJKdHc/1k6J4lW9PSf4t
M+stF7m1hSfXoZxHMk2+Kf/8jzdeZJR+0TYrL5SZtV09Dcb3wLFRe0L5cKcrevFEcxi33v2zsjKq
QUs98gHU6dE8XGzdeajHxpuq8jLTbPYxbFX9VNlj86VRR/cpEenvGA7Gt/tjrmxk9hcVe4ci1y16
o5VF1s51X1y8sjKkzU/lRwpiU/dHWdyscktBP+AB1sFqYNwvcBoMMSDIVUpx0ZBD/uFWSZIiTzmk
4kxkU4f7HFFAHEWTMLH9tPSs+iCaoI43cHW5fn/c76+/gl8AlRdd29sS7dC6XqdZWXmRYMK3wOx/
TsVk+Urc6f/cn+/aqr6SDokQuciXr2SkiXlu47y8VEHQHr0MQ5DZGNPT/VFW58Md9/pUAC0vLqGo
iaPaRED60iSknpQga780AoToG+WNdKfXpZNCPxxHpPiQf7k+EI1llUkRVfnFcUb9C0KhdIR2Cmf3
yVZGGQHrZW9fwiRCgxQg0srffjSAZqRbs6xoQWe7Hn/A1pRmplZc5i5V9k3XT5fMFd1hKM183+U6
Ec/YGhuxzspXhKDg4OmLThSNOYv1HZIyLJAgLC9DqBpHI+iQ2R+HLV2bla9IVww1EFnH/z9n57Ub
t5K26ysiwBxOSXZLLcuWZVtOJ4TDMkMF5nj1+6GPRq3eavifGawBxgNXk6yqL71hx6w+fzSnmQxq
/UyfCku6sSib5qZx7C1uDGM6vL5hzrtC+2dkLRoiLkX1/jmfryUkvXvT4LT3OBMvN06XtT3iUI56
L2fEco8NwPP73O+mNZ0anDXubRh7xqFbg3ZOKjPSMn39F116xShH4QoKPQ5l1LMftCiEvjZr5eGn
Rf9q7XmADI/h2pWa7eIyxE8QVjTeGI08f+5x6UVLvlOfRNt3j/ksglM2hcaVhznrzPx9u/z1IBL3
OcgLsn1bSrtbolYjvBUJJ9Y0M/3UUWNlHYe8mO/ctViMuJqM6qa2Q2Vd+boXHjJyKQfoh0NBYsM+
f8hoNiCp9lt3Wlrf+WR49YwT9XjNfvDSHkKEiYR8F5+gTXq2DJOGmbpEdafccM2nyOiyh6YzEdvs
rD5B/tRIGkSrk2nahqMcrCixxdJ+8gwlrpSQFw4OM1oI08wskVo9LyHLZezsoci7EygQ/W7yPf2F
NhGmBU7+r7ZmnBskaPZqFSQB/9l/yv/kA1VTbotV+e1pZKZ1mDTkOfbQP45gd7ASyfiuAwXphMzv
7CaA7pwZVMriZAZ6rmPJTuNp5mjijBI+zSOt+P59jnB+/q9bh5XJdHZsAiTgF2B5qUmFKvTFTvQr
8w/OAO8beup4hSb7YoOyCuAhAgjNWPLKsyCSRd2gQ0tUcMiCMdbQHmO9ttfO+ssNui/DtAD2q0OB
er5BlcxLMtSsPOVTyxlfFSSE2OtU1LybhJqzJ7sYNvNunu3eOU7mVAJmV542DkwANhEyQawq+/T6
PXcu1/L32+5j0Z2QS4Fynttlje7toMDBRDersxC3TNLH1c2xBQwWNhwOJtl6arp6C+IirKJfDtlv
FsMPM6s3WVHug6xBiNjsLEqmxXf6b9YKOem4Zar41HeN0AgiifIaU+XFIeNlogLxV+yVtu/5IXPH
SRdT5YgTKjDLm8rX5Qm18eyxkyq6Em4vLkVyAZoaCZEX95cRMSRW0SZOsJHELYaNNuY3IrgtN/n0
+te4tBL38053B4T0gm+bqxoIWz5UHDTcmQenG04yWxyEFaRxeH2pv4Jxz5JO3h10V8q4vRHFrfn8
6pi6XuBHUYkTuab9u3aZk0Fdc6InA0bXGstBqu8t3+B7VZlYHfuwbsPYykfzGyS3TiZtN7pO3JL2
jG+9ZvIeBzl4xiGQZVAnix3qn2aWuVY89YvzuQ6nbIttqUCbzshDX3uaiy/ub2ceOZKXd7/dguRn
4F6dgrnGMt5eqrg1uzaZGKxcyfguXRaU8Bgm8P44y2chO19mTJAGriS3tNzbbVzL+11x/vj657m0
CiEbnBtiVRYto+dfB0DuEMkgqE5+FYVpVSB7VJern/77Kpx8YjNAFyLJWcjsUWejmT+WJ0+tXupR
jx3hHV6TOb/wLNzgYD92sOvO2nn+LCV8Ffx9eGOzsPP3Szj0qecjTf3Pz8Iq5JEAykHpnw+ZV8Of
tTPmrGKu3QEekji62excSdgubDTmIHTAEHwmnTof/3RGVNP9E9wFul0DRJCxp4mzJQx17Dd4rFzZ
Bi8yN6q0nU2yE1vJoc7ju1AFEozDVp2Ah6y3GJxrSCQSVl40RduXxSr6Q2lWzg8TM8cr+3zfYWf3
A/JQiLj/vfZeqKX1ReDvDZXqVEedk3ZO3hown6wNz8rQrN9axTJ/1kDd/gyGCH63pvf79e95aX1a
TPz7ryfG+QnwM09o3eFXP2lVr0eyvrCDPSzH8ORHQuRvK7vtHnvgd+OBG6vTqbOFor5Syu6h//wt
RPwLHX5AaC9SZ2lCJMzaQZwKc1I3ztJzESMDGn4YrEp/LESFPXrr9tdazBe2mUOrlvKDTJJddpaR
GHU41xE9yZM/e86aZKFuvRht6ADsLTSGfw9wFJFcNHtLibr9PL9zAtAYOMCd6nY27dja3O5DG7b5
78VZ/Wsp3YU3+mwx+/ltINys9bwuo2IfhXqD82meekNvxn31ZFTm1zrzrin0nrV69xQHeQBGLWgB
c6WeH6KxHOY2alxx8mQnplhgdfOp1wqok1pKM9yVlNRyxUDmnMP8d1GG++jR7gAgQJPPH7PukfOc
mkKcVNhuj1G75UiPLestWndOmvt6Pk6yFelS+dZt3tdTAv6hO5A/dj/7VV+jv1x66QRGOFmo9wKJ
OutzsXswordDEguv4oHNabxborC5H/OiSjPqJuDiol6vXCEXLv79oiStpmUbkD89fwfoOAntG7U4
ZYPaHocaAFhrGuHP1y+KS5+XSQwUwl0gBcuy56sg0bPMw0AisxWhcdRG1h9RJGg/dqAPPohyvMYi
vnQ2OSMcS84LR/3sy/oD6XkfGbxLh37ztC31wcvH8MbwlboSny8vRV5OH5Sgcx6fzcVfjCZU4uR3
thd77fKzcS0s5yPPuhLXLn4qaC+ABJmwvrgCKnwtDQlo/1SMlb43A2O+y+itXWm3Xghnu6IoWfTO
KsPf6vmnisyuH4OZQsut1DY96KzPcaWIyq094G5bdSe/zB07jbKlDe50URd/Xt8q59pe+6lEt4Ob
AEEkcqvzqmFz+yDoN1J5oUPEHEGOm7e5gdbAydg6MX91sBOSX3Rba5GENNXnuDRWlTOqiYL6aS0r
302rpur6ZPMqVx/0poV/jJrIumYIdeGD8EtxIkDwfzd2Pdtl4Iy1U3Scnb6nqhGyVG9oblw5OpcW
YR8zFmaWyTJni0yZS/cXdPWpZHx/Q2GDnei2XvO+vnBA99qSTQx+nV7p2VdHQUhPA7KgJ2/ugg9W
tpYPvbeUP9YmlE8tubq8cu9cWnDXSqJf8HdieRbPAhCNRoENzcmo6zYdSrQ0hyVf34bG9g2f0P7w
+q76m1qeJQlk6sxGQbruFf5ZGt1kYWfP9VScBtXWj46/FW4Mla/wUmbe+qM1Z1P9NsxMH64gE8/b
edwm2vvuvN7562Z7R2cUYZXqfeT2o6qUo8AFVMWa+oOanNhcBSbQQ6UXNxkXG6us3HKK/ODjgifo
aocOfRg4PkasVWXhMNrlAgHdXYLnKE1VH6OgMrq7NgudAZMsWTmpqoKOqTX4y+DYWUv9r/r7+zmj
RKI9TWeBl3L2RtAqd0NorGjIrFg5zbiGoD3gOGk29OuVO/LSx2aqSi7Osd4bVM/vFMkfzbRX4Qcs
0XrKtK0/DUMtv8NdNJNSGPb/ZXfRy0QIBM0oAvvZds7gVbgqH43b2RqDFLuxd7nlUm+6/XS3bcY1
6cNLZ5SBJ71+Xirt6LNXuSlhjoB3jNvMNPu0dLBpa+pNX7mZL0QacNJIUe0T6pfTaRMd8ryNfOPW
sgcTaldrvelV139AEER8fP24XHqg/11q/6D/07OEIIY6c4iMUu/IIXENoW6CGjGq/8MqMA1oCgCZ
QETp+Sq+vy3FtDNmctlhyUNf/IYpXnVllQsBjaEhoEOk33Ym89kFKstikZar81MWOEOihWUcoIOX
R2i1No48XXGTh9JMc8md9/rzXdr20V9UHjZhmJiebYvRHGx4R5ywcdlNWjnyN/UkrTgSPO48KS95
fb19V5/dcbQuI3gNO7TsheZQBC2MOjRAssxdjUe3t8KjoP13XHOrTdBQkRBn12ucv4uLWhgrMBXi
v857VAPDVll5YXGacWU9iHmbkrErvBOSNEE61d5wG9FTvRI9LhwF5J12L6m9Weud2w4Fvd9mhtGj
dxNq610j/IFiNxg/G1PkHF9/qReXgkcFOpcwzxF/vkltZodTKIm/Grv04+hnMlaGyt+F7fT7/7AS
NR4QcgKwd05oqnSkPNWgyBZ6bTsmVomBAgO2Wn1TYzZfwx6fA1f3PAuCDwkeZ48Y/EI/YMmLZhBF
ceqHcbx3Q0McA1diBBKGuf+xn1HzO3hq21TiZr373a2d9r7dFPYgrz/2/+eH7MMvDgujxX2H/c9l
kzdt0NYSNfLSap20sFpx02TVeJztpj7gs2dQA7YTr8KqscXzUJjts7E7vP4rLpzV/XYgRsGeowiz
n/8IWD169hb02HsxIqVWBb+VY/dIOgmPxoofXHnoS7vKYehHZ3f3SzwHNch6du2sRqnV2Pt7ab2M
JfTEofg5gI++Jkx54TZnNzHnootMw/p8qLHUW9tkdWPclmqeE5h53d0qTPP0+hu8+EikEbs6K7jg
8yC4qtYfPQn5d2nKfko98Fq3q4DWFU9D6Xx7fbGLn4s6CP2dXezsfNxVzKZf1zaMw2KaWi/RQ82X
yyymIFVtpfNGXXDli11aEQoCglsIieD9e5bDNG6wEFvgsMNEQCcfz/cRGEOVZ+8wN1+H1JMqMK9c
6Jc+HI0RRvg7KPQFBLVtDAo1Oeanqqw4hsqNIAn411a5dIOTlpFX0Hl42cfO4BYx2iMV77QxAsTA
xbS96SCsHVGZH95gN4u7+OYU3s3r3/DChtlHzehrwviD7HT2RqOZ5lKhTbalV1l3RVGXB+HMQZwB
G7jy8V64Qe552Q5cYFDJ5Jzv+Px4o/q9rVE1laepyJV5Y6tsaDH4ltmWjLPdGZ+z2Wv9o6NsVd5q
3zPaJNM9yBj8d4HGmJUZfjTDgjlqLpz6VoxqepJ4jvrHyss880ricOnN/O+vPbsRO2Ot5NArtEUA
jqTuOiFeNw92HFDDXtliFz4+GApmS6i1W4S5s6VkXzGDYkZN/2ebPpnLVie1ZnTsGH37UI+Nm/bD
MF758vuXPUtUdpIUGSTYaqr9s+IP6eWurTtyhkBH1eMwW2vsG1aRjMKxk9CXRooGhvuNz2Om0xip
x9c33oWjDCpnF2ag17iHweebYaoLf5irvDj5tnZ0mneSwSnGe8q+yReMOeLVDMZrNdCFNJTyYPfB
20vEFzw0hSAZQEzcFCLDLt9YY90fvXkWu62nxSaixWqJZgIqWPwj9WYP9NxbYOg4Yj5N8rPHXfKm
EjYYzJPRZP5DHZgNA7/CSuyqC6582EtvFtINylI7GI+xyPM3G6w+WD21z0KqbE/pW8e6Ub7AGbmh
c5mb7XblpFx6q3ApqIp2aYQXmsvVqCoHhGB1KvIp/zL3ogFw1WLr6llrgPXzGOFxyL1wpHo31JXF
/zbdz/ZxsNcViASSMvBtnz+uN1oZU+2WNzsW1Qhx1HDbVMLjKO4cRE+6Q17VE/POKS9SZ6DkZQpS
mHbcOaF+MIp+fso7A1isyO1eP0A57bDbzq3sLnDGQTxmWTk8Rl3YvUWT17STpgmb7diFXq2vnIgL
gQa6KTQmbkj/Zft96YrWrVq6I21TLQ/e2lh5PGJBdXz94F1aJmJmQn3CwOhFlwnak0CBUBYnPRnr
fTgiqqTd4JoI6IXbE+lYJDPYgmgpn+eTfu9toz/76tR4sF5SBwYKuthGA0LOpS38/fVnsi9swd2A
HoAPw1MQVGdhbMLkqRH7sCRz+jA/Zn2zTDEILftjqdx5TPyi0XnMNsUgfLXXpsJk2I1gWPfLKr8r
26u2I89RynSt1vG3g+bblriL3cnboA74CxZloEA/RmHW39Q4oD7OUDPmB9cs8vnj4Pu5SFyNn0eC
P31u3KFo2xKxplG+cfNRP8Js2torH/LCK4bJhyU20DuaLOdNSYRQ1BiMjiJb1mpLsnaab5zcLZrT
WPHPKzHqnKq932C7VSm3FyUC8fvsBtukHqYNV9RThgt9mKBzJa1kVCZ2ztqT2H0W9qC+DyU+1vcm
1HHzpsmNao79PKDBBK60D2Nj6qyR/ryDLuO8qaZNX98Hl14JjDhw/eT0CGGc/UZtWmpbJvD2mJLz
/c1mPBrL2seelP+odfn3dUAaBfYJjwzE99lSg1sXBY4u8oRQqnVEDG34lalMJ6O96T///lSoR8P1
2KerzIee33D5Pt1ukIA5mUMdHlfh+OmAzkniC/3p9ZUuHSPiEwA52rNoFzvPV5ozMYqtV/JEN+a7
VGV4iFCfjE1EUx7daJ4SrFxEOltN9e31hS9cSn/df1BpQtH4RTKSDV5uKo+3WddDc3DWNXi7Av76
9/ntrgpDVwahL1RDzm4J2btS913P9sCu7XYTRnMoFvy+jNG6puy+R52zqMRS9COJTECUzlO6cjAz
ZZkVDxTmxV2hZp10PhVZOa4WAcgoEij+9dPrb/HC9o9AQLBDgCO8xDtnw26AMkGdKdeuBwzVZ28q
C8O2OiivgEgubJSdZ4iBEjnGS52dobSjjttYnObFmLZTZCPXe1dwmTZJ6yywO7aqXpZ3E1BT/2Oe
h3Z27Tq6kOXs0xguZQIM1eDZtxzWTpl5bULgMd3yV2bQs79Fbaf6ZPlStnEf+OoTYl10apH+q/wP
xtpAtOnIeP149NzywR6kX99MKDK8AeMVBmT3ee7GMoNee3j9u1zYDBQ9DCaJiDCDz5tKZeBOYyWY
pjWkZDfKXvy4NsV2W3vOlkhFfp+Vy3SF7H3xEwHSpJqkv8SU4flZDhvcfLNgEqcxkM43K6rl01rr
mbrcLW6qfhD3ivdLeDO90+uPe6mZRIbBKSYcUzGfL033aNWYQYqTHaxFHZcKKnYMU2WrEokUe5sS
aaREUKRudDJNwnKwuQsdKNpTa3x4/cdcOhNQAHboOMkhg8rnr2HQDrVz4EnUJ/02jKnv7a9l7ra7
dYs5LFe+9IV7DJYMJBl6sXv6s/+a/2mjUWWrom4IQED/AmgOPUKM6Mul//5M5Lt0I3b62gsdopx8
hcbhyCrSCh4B0TpxYa76kBMXrzzQpWNGMkpD24XC9iJbxH1QtMbgw2DzMnHTKxWUibMUwZdFzAV+
xfaon/714WDhgiMCT0UyR2bz/BUiCgxpP6rUyZaIt8ehi7sh0ovN4MX1tvlXVrvQlCATZvpJY9nn
OjsnpmiXNqCRcY+EU4iq+FhXaElr5YnPAg5wc3JVH7bJAEGweYzqucjjDGNpN107z1hvfALxSn84
n7KDnv2qOPitO+tDq+0hQ9DIad1//iAoFiPNtGcdkNvOqzus4yFaIPN5gk7eHcpo8e6QU2luOVLi
YYiGa4baHq/7eSADWL67RVMvg2s/J3iAp2vou9TVKUM6OCHt6JIqxNZBO1Nw+/qXt/Y7+3wtsg8a
pDSjoHmc3ekoh+GXZg3yxKWy9mkxTgiy+7ssdYyKhPmppmz/lsm+rW+2oCvHZIWuscRwVKscrnTb
iLgdVOG/AZW+3Mklj34DYupGhGAXEx5DPs95CtXVn9OpmonGV36//fL3MxD5q68JTJRh6vOtG2xo
4AYtAKoysLr3Ge02HLXJ66B62pufdJnn/kfhGMGCUhE3kAjc6qMSQq33vpZoJBfwacorSc/LE4xM
DfsbYAyNtxda5bzPEae5PVRbdfPJKg0/duYoOkxqsp6acfny+ku4sNzeuefCJcd6qTlfGuY8y6mU
MOeoRwpUy9+N1QagKfJp6rhbdY018zK4cnTJigEEhBewMpXLFW8ID+xPOZQf5gJM9mKaK+R9N8Qa
dB1vkTuvruQ/L+95MM0IsmNLRMLKTP35l4YNUMNhE9OpEWZ72MJe7jrTwZVAuh+xl1uKkSlFLVkO
/LnzyZevysychIxOfd45xdGHxZK/02vgHSJrNYpYzcZsJXOxBN+sYa77Q+EtfZAimzCtsQqN6Tcm
LNreaWn+12Hx8ocmk4V657U9Xmqdpab2HlbJ0CezXtaaMXNX5EB67Ly/ydYMsbM2H5bpfT9r6cfl
hs94sohM4j48mqpD8T6IfnSmNL66rafeK6JsThvPzr6GeV5ssS9Jq1Jgh8afDWWzNdXbVL+zVD78
WNdFqvtoW5ZfnjVNFdQIb9KJI+B1JDxKIWMU99AMBDDWf96PcBEvtEW9Yzt4xZpsUbCK9yiVyU+m
VuJrUNn1V2vZqu6msGX/uQjpax+sctu2WHbzjBvQmAnxHxIxRX0a6Q0ZcRjJYo4bD0/Xj3OmBwxE
4EYK92aefUYnkTGuzY+8dOgRrmvrfTDMOvxZzlHrHUry8PnGxplNIKMghu5eGIxK7xV0qTwdvUWK
N6MyVvMNoHHH+TnJqDRixJXm7Rc3mkBtq5U2cHVr01lSRqt8q2zfIOJ1XWO9lzprPyrPyPIJtsgS
mb+3pY30rWG3s/O2cmpms1gBL6bN1RwYWnYnPLUBpv62w2L0E3BYeiHfdbzfTBa0/4YCfr0R69b2
ybh75dwudJymWxlO8neR2eNXBsZkKgo4w9NoIsF9u0j+DzEoy1mn1bDaS4zCYoBxEJj7Bi+8Ym4T
AET5n1A3jpvAd6y2eNRKfq/XfIbcrfKZoUUbhh8QNrYkiDBVfGm9rGmhmHXy24Ciq0zssCcnXwl2
ERg3gHsHzEdUG4PmsbZYbRKojux0BOYKxvzvLEd+LbEswB7A8fM1T8GpRTKl3bt8ztbCekcaM3wD
RDToQ9H0ojtMMp+7uMPrbox95P5lEkZI/Sadt/V/OONeitigeFz7SJdxuQ7+vaHHEKhdwOBR1Zaw
EioRkVRZ44/JFBXlo9F3yP566CmPceC24xtRhbLGbLPuPuetkG8qz9E3hlbNz9XxVXRji9Vq0h7f
DJlEiBA/lkPtV7Gh7WlJ2P6iwiYRRZe427zgP2tysq8bTnl3dbWUywFWDd5g2pSOTAeTOHNftK0N
uUQ07l1Bv7qOzWbu34xltYLcDfLs0drM8mtECJXIqpf5x1pk1SfTa7fvhVH1W+KVhbUmlZ3lv3BC
Koy4tCdZJgKWZR4b2JCtaSYCHd421rB8duzWeR810hnjss7F50Vs3lOUu+OcbO3qvxsVyNK0KMP5
V+0aqx2PU03/sgvDuoDBNTpQ//umQsA7UKWZFvW0jnFUb5PB/z5Ghyocuwynibp6QKA1t3iyMmir
dOxrr02dtS/XX9D2OMp9VHpFWjP/k7fG0Lr3ipHZw5YVUapgqKNkgunkGgM7dLcEjeKpTmuGeypW
aPclSvbzB8Pxuz5dh9l+cHNH8g9Pd6lqtlAlyzZ7RaKiUX8tRSf/YJvrQBvWjcXXXfNgYBdq/b5d
cbVPvLUcvxS57POkXXK1xfifcECmbhlQhvZ0+1N4mF7FGZeZSnscarPjUPj+Z9+s5j+9H8rPjh7F
chj8afCSqPeL915j+PkNeHKIQKtuxzwtZOeNQLRoBKYk/JFFlpNnfTznhn3j9kLlR6dmiBRPed+9
XYRtCm46NT9ltk3zS7vkzXEdVM6v0izz4rB2CEYdhVhDWjtMX745m66KNKRVhl0rInBPvVFkY6JK
3/tCf68bDpWRd3UML3P7YzDn3WlsS7jFm2WsXzDe1l0S5Ya67VyK6mRuhYXYBLqsIvXZM1FsGY1+
D8et+grAAgzY1A/TEkeROXzP86zFPEnX5g/8IoYvEqwFEga9Lb5Lb/XbQ46snx9H84DuY1CyVlKV
5c6xgG3mxVVWNn/mEghR2nl+pQ7TtARB0oamfLChAzxasBKWZFiKYsB0rXA+w+SmB2mWY9g8ZYPp
DyDSJv1j2wEmHEfL6A5brrFOtAOcBl1LDWaK09vQJWFQLJ8bWDqkpljWerg9aSyqBdqa6KHgYmDF
W2cjnEnTFo1fX29bcAiNOQCDExjAF8CpIqLqus16qs3My276utkZf4Fb8lLshY5/4glhG4lubEsd
qtmwP9MeqFvEXmcAemNdO797FUVvYR9BNwxWOC5xq+pR420p10dnmZp7TxR9ELt5B7iJECkeVrtb
n9xabE+1bNmrCIX5f8KMPO5Qb6TT3B3Cvlsqgear7PKwPboLtnVx1IzDCqwSOdDYqJQr7512ck9l
PhY/8pprAXfEohDJWk3tU+86hThWEySXiTZ/fYcUz9Yy/nH709L01g/MByvsMRr+hhG195JrfjTz
g+6C+U8zbQ6S2hB76CarnmvQ7OvoLSSHLE/XcQ1uLFv3beJknq8TND+H/zydSS/eGrMojtU6BIpT
lkd/IHF3WMhymxjxVhMtEwUMsMDMtcQKlBm0+jOW/rSRWxQ1vehaumtsASsYEivvchlbs44eirxA
NMVcvSVZJeZWseu01ddJjsV/dWPPU5oFKlzpahv+Y+6YNeffM1zNxEl6JBiomgJQIrCKlu8cu6Pu
H7bQHvtkJWX+kBnQ4Y49d/9p9JcsSheVkRw3RCKbXuE6hsCpS5RvoeoRdX0/677Ybm1vgHBy8alb
t0gedA0ANsZNKnxo0BuY0mDJ2JO1PSz9rYCt9p+jDf1eGBpDHU+5ak7yMGxEMlfRtKSr2G8tphjr
45LXpX9b2VX5Fqkq7Ct67PrAc3jd9F7gILHerDUk/yO3hPk+xBF+ISmw1kM9qiZ6RwlfPWJvQe3b
uW2gUu2tQN1WY4dLEG9WbuQtl83BLE05xE1uEnZwbCsCBHGkWd4bRt7U8dDVsklmyBbEx2lpOKLc
9v/pbajeI5dG9W+5BZ6xuJJs9u026OV3ZI35Te9rL+K8DMun2l/rN8XqDJ9MUxEGkdxn/qDbvs3i
2uaGTfCTUOgMuybB3xACmZQwAHfgd7P/TYYVJ8zcOucuq1Q48AS0PuOs41JOLDk3+OcZxVTHuV37
b6nlyiUOELBtUrdyRvOwidq2k6VouRc7Z/G8FJAOMCKJOoPNEYnCB0BAOHMEWZGJ2JjXTLP9CuO+
R5RCxU3bT/xhOUUPtWRuR5wJcBXO5mieb6aBmSHzM0niVeEa8F9je2MJM58kFjilwqhU9jZ7JVtH
8Rv/2yVDKrmwPirV5E+GN0Zfg94kyOeSO32ssHm6mYsi644dLplIE/m21dGhbowaF5vFN9jw2mCE
4uv66xSZU0PnToy3+L4W+lYupfNJdaN0qD+s0ombzgbTGI2dpY9ma7gAuj0wGilTDcQPzVlnD264
WyoXLpNisEgeUpdUWBKzztUu5mPBqGZAg8xAO3yBXjbGhu+Jn6Ott+5Wu4XxQSkTkaIeoPqTtQNE
Eq9DQC2ufODjMegI+1YrY2F+hwIs1mPLPH6MyqY1EzGE0/fetPL7Ai+ZNRGdI9tb6mSrSqBUEEkM
ih1Beqjcd52baWaDYWHdzathzTcK2F0fy3AePyGT4vGrTU9i9LX65nfRVNXd7GezSHSAWGkytM3y
pQW0N8SF1fszRsDOsiTF2E1DjAxM1uA4PoviYI0k4kmkqWxStqqlE0ZJ3a9CuBNqRVEZVDFRxjDf
WgZAkDcUB4GMbWTTKKUmW31oy7LuY6R/7F/Qzj1SkEgjVh20jTrMlWaTuRi1zDGCH+37HEhjHaM8
kP10Rmv4vDWqW9KF5EPznvZKoFOL6tJpFQON83ARXZwxtAR907blx77aogcIC8T/zV+7+diTJrlx
1Ub5r6F1sh+MPS2VeGFrTomfuQ3LIiP8rmaO9LtzPTLswvQ/KAQDu1gbnXiXNyYD2FV7yw8MhVCG
jyx40IlbN/2crmReP13P6r7sCmPGcSYf+Wps1vgH1T4l4JCO4X5Jq3WIBdnLDyUnHs/u14nuMjyA
dxnzmPloG7L8RYm2/JGNLHoGApIt6qqmE1QTUzvHVeFyCWeLxw+eZwvRFkmNoXpaTJkzvAXR4LmJ
0I38hXlU98vNI6KGdBF4i9ui38p0qAz3qztSmyXuEsxfKWi5yLiwwEmGXM/3IldumaxWORUpaV6z
vx+FpMiwyfW7t/htE2PfQ23p2ZvzHaIomY9RTsOSCi+SHfylqf5aZuX82xsVUI5KUTrFgFOMBzJ2
j/J1bGV2M7XKmuNxHBY+s/Ta8oDRfA95AZzlQFRc1m+qRIQuHoLONBICfHWXYYbCbdOJ9acx5+Wb
2l766lFbQIFqQ/mfC4ji4tjMawQZoW4i5w0C6GWThr3Kb8KsG0RK3tkAYLHWqblRE/IM8dKtTk6e
ndUa2Ik9Ujkr1+ZYq0UmZubvDWOVE8ZxZun+wzQ3FPG8biU1IL0/ediD9vfNcJch9oEGiZQ7Onu3
tE75x/cHt0q93pAfJtssdbpv6jc1Xiok7q1vtgm8AhtLhyqg0dYPoOdmsseP4eqPXdLP82ImQEIM
wp8hxt8i2+CkRcZWezFF7nKrq6i1YlKr7ikP13BJggoFitjoOuOHJGj8zBa//i6cfEN1WUYjd79X
e1TEPlmX5S5WyPXXGFFSyab/ssrAK7HVWbrgSNxfP1ZmXf4AJtM+or+kvnf+ZgU3y2S1A7qtLoVS
768NEUPpsU6KTQVc/wo4cKyocCiOReH+GMdueOeUrBuXOIL8XhqhJFX3NmfoCFQOoYZY7SVmu8zv
JX/2QZZGZNz4ylq/ZUpFH7JpqKI0MwBecRLajsjs0sCP/1KE4gJYw2mqsq1IDPn/ODqz5UhxLAw/
ERHsyy2Qmd7tctnlKt8QtbRBbBJIIODp58u5mYuOie50Jkjn/OsSIAdLj8gvrR3Fe8fse8mGNPu0
RxxyjmdjG3HeEVOfK1Vl/5H5M3U5w+A8n7K5CvszuQhpWwRpw4G6V3b4YGr0Hiz56UseqsijjT3x
tD5Ld0p/b1W7f4bWN3eRd82oo7p1/8dxzbOSmoj/YDYsI6ckisE694AA/pk9Sp+X5JiOgvBY8Yf5
KAvzPXXGO0wZJgGlWFAcgAdM1W2jDnAkPbmHvbSZbYHs3ZbbIz7mJGOhDYZLy2a+3cx0jDmY4iPH
OzW614/oVva9ECYVkotpAoIanZpfv52Wuc+1P/ZcZ8Fu03tHWfd9aeblGcs3w9ARDs0DQzPr2t70
9YhKQq8UUq8+gJ04nIC5EKVfnzeK/P3TEPn1N5fekJvR9+WrPbSm/yCjdiavvHSTpa2aROVHutqR
gIg0FUXT7LwdC5YK4LLV309p2PR/jtXLPl3HzC29e5kHITsd2ZKv6e7XuUoByYtlUcFb4K7yszXZ
RsnpnFoL+KyVe8veuFgmVjuLgnY71ysagOU6j1JiV+tQsW/E69Q8uU7WTwUTXeOcMSbCduCDjF7b
JvbGsvcXsnQDAK49D72YwJM22eS/uF+p6avX5OCuz1L9o2u36tVuQVWVkAz+f5q/5qnLfPyEiden
3zZhNj7j0F7dyH7yWSHJGvKuZSnLdQWonYdzVv82xDnWxSAnxQ1TN+l0Umzt//mBTZvSKCm5Vswa
HHmkAmyhEmHxUxUM3KkTAI0+e1eH3Z05pvXZ6duhQQ9oshcVzwsHtOMeABvJHJjSAW0dT0ckHR4G
GG8vd4fDv5OLjEM+cBX/JMsFN1var8M3J/SaR+pBthhEb5Mfyb7osHBjsb3Z1q/5vuo9vnNm6SR3
yI9TD2JpqTdCbuskvqPHfPtSZLNR+4B+7kuFO7BMHbrEWQ/IUZhXTL/8U5Fd5nw3nf/AZLYvl+Fq
9cszAcZTbKPanmfG2M8xixdyaiDj3zPq4hoWct1K8iCX9JPeuv5tpVuBq2IjJhUdZMou1h1yfcky
2TZs2tL3TuFwDDGWqsT9DiHozLejYbfOs8qPn/qoCu4IGs78PF3r5XOro+EPE5z/FQw7XEBDjzDl
dCogyEdVSdcwsR3efKlG4d7jIVUzwupKbmVqa/VbBMueQqFltSbEIYv1yRz1/GMFa/MZ3utOnZgF
gBaT5RAERg/N9NW7k6vhgKrh7zrXHJ89mG1a2lQ6vHnHNrzozmu+UOiwY/vTsr4dnt6e97Cxv3g+
gteYEro/DShnl28adSjRmNX0OZAX8VjXsvYvR7fWv3cmxrSY2x0eMEtYxvKj8+VHbdfx19F57s91
9NT3maygn86g5/hi0Q8+49dPfgtRV4pYxL1rywkEbiwPx9su6NJQFTJk+v8dqMB/aUKMfvbjNmwF
UUcsrkyq/r9hB+cvSZKKeeYWXpIlDTqC81yve4vDivi8zq8QlYTc/26eEc2c5fvQZ3MRudu2XbIZ
hIWxRZofENf+tzbJ5PclauS9N4mkuzGD6zZlRzZIWFguky03TeDSguLTk5jvNqzfKmfaa3g4v/2w
WeNwbG6WCgcp5+i/0Ul24FQon5+HWEjcbHqhQqDtzlUnOB97p2K7JageEvPDq/1m4lCrg+QyEiGd
5jyXSJ7564ga2Bf3gYOI401UsoJ5Vd76hZSQU8XdG/ojIZekc+b7urJ9POZvu0o29gXDlnMbqM1G
+S7hEXOVdVuaM3qsnxOugTHH9pKCxbXMsnkPKzDmkxIhxSaGEyYfEGALKJOFByuo/f4/DcAAnu25
iDFnHYznEG2hV4SG0vVyb2bsuNhEOBonp2clPhSpKnkEULiXEvS0RkrS9y9LN1FZ3dghlty5MsuK
up3mO+sT78ZHbNe2HCgwf6T6JosLyprcH9U2x18a+uL7WK/MGKbj+VxQ+s7ghJEMOZ60k9HX148f
viGsPN9EIt7XJViDd4pcwtcJKZkaz6mC9P6As9b/LZPvcMbrdKEZ9aK566ILfQDqsfOzhX1mGuYH
T6DnuCGAbx1O+yqrz4Wz45bJcBvOrUJDUfSxkf9CUbXkpld9OpPfGgM9U3WXsTrLdXmftG1AWTmz
m8uamOUxMwYvOC3w61cz2evGxoL4Ldo79bILLxlJOpgDy/DfDo9Wef5Lt26uOE0YtESeSr1/tUMc
3Msm2d8i5XUfA09pRNLxZF/2LZh/y3aKf4wQ7SBoImbdHIN2ee+RW8uHhN6cmY2ot6yVk8/wvA5e
CyS0rhG7BAepmJ4U6Ors3fQyDdYOECbaowBo392lcVEzJf4QAxbMuj7BCowJU067M7m7CIO7UzN7
FTuXF4g7Rf8f/3ikRi130s1zy5nz9b11uuAlBTll3ECK858lDfRj6bTzc+azePlIhv8OL6Q97Ils
6/8SE4TQK6zIQYHioL0zYFqqbLS64oCcMk8Ey/YSF5Zvp1Nb8XFgNbb4DmvEGJ7dBhv7v97DrZyH
kN+G1LlqZZLJGChJ5GKj53BAhmbIcKtiUT1FW+huxboP2ffRTtt04xPVu1/WgZTXK7jgqhvfssSd
In/Y1lMfjPXH6KCTBb6YgXSoUWziwiX2tS2bvTnMvRvXbXXagiPJynGMU5MLrRJbSqQYKWOJGV9x
bOwtxPw+IcVOLF9El832O0CE1EWb9W76r3H7CFYwbWb3Ti/eEeUJt2dTaBUwnpm06jteJsb0C8QQ
ZQh6YXGYYjUN5TQM0w5+inXjFHijywIoapc0rmxH4HGmLnbzXmjDWZFucsd9+HuVAv6P0TXVUYXB
4J7iod1+rMlistIGicHBHENl5SHii+OZn2/yCxPDuJVmTdU9l/bwc51tcJO1/fS34wZrblaUud05
tfvQnuNpyp6HVQ9dycsChND6ydSwZsRddpIebtFcLBEDogBgV+fr9ejd1lbI5LFlUfhb9SHlddMa
/JKm2WXZ9t445hvpLLLIerwqpM4d3lc0hkw2OXCYiS9eonzzskdiOX4Cemz68QACj08hY0yTV72t
/8PFV+8XD+puuB+oPGIlWJpk+CHJIPXP3kQURgkoGE63SIvb+rwmcyOfwl1VW17bIxlvLXD6zCYa
0hTOe8EQDBot9rshCLX3k2OLjSZTuBBELuy8xHkvuIOfNrcX0YuTEXwS5E62b+aEebR/Y6qq4lt3
G+T8LP2rQKxLo90vB1ce/6QACvy9XM2bF8ODZnjlXYi7RrjeKeDIa0+ixu9XrIbKdE7dcfDOU1ov
7KY8P1CpniXETRAdbPh/yiq8I40qNvfZdeh+pzck3f62vbNo3mAOn7xjfeT70kJvT2SvLhxt0m1n
snr7IHhMti0Wd2y7Q1dgj2gB0q1tSA6tuPHjvzKOVHYByh/qok81/EgT1dl6gpvIfjR75qAFnA7/
b7CHenvtq1gvJ2m7LoNVHY1+tOFKbsHgSeFfrNon+0jArONdnFZA6jm0qcgz59z0tQXO7NILXRHb
YOBCz/3h2X+qbsFBumrfLMNL5n2t/MvXByC4qTsHgJjmPWk4gy77MbI88v14z9LFfVYoHApMuMTw
BIVHvIh58J1R3CxqpWCPuJ7lwaNVcf7HxZLaAuZp9F6cakqDoklV5ryEDHCKsIZjWZ+yyqZQlLz/
9psnl9k+glUn4U+PQJDkpDcdwrTI3bd37Z5a88g74JmCLVOR02l4IcpQ4pLP11VH7l8PnnsuUwE0
fxvYvle3wLqkC6C/5xIx+BE05xaXxc0cGdWUUSysvvgLcqIc58ruv/XAQzofOusC7rhA6cW0y218
HBPNXdCzx+rSziMC9Y3smiHvSYLuc4QS7r3rrS2gkwjmvfBVmBlWIwJS7zKAt3+H2uGY0aZrc2Jx
rYJzPVUkAdacF+vDmE08R1Dcx1YaRh/5vb2aJ7irBLE427ItTimplO74mEvVZic0AfFWVNKsn353
rGGRYYw+ch44E9/UfdKas+6OmC0io6/+5I/raIo5pLu21DQU7qeKhDm/bEw47R9dOvguZGW4xG+R
Vl5yl8GtsiSSa1gEzsgHp/nOvM/TVuFwoaZaFism063QdDsfpejXlfJbsxuz3V1zvfdyO0LRnnDV
+PxZ8YGfpnFmK58yO0av/Mu5ICV/3A9trPbKwywZ8Rbw+v/YpPQTIUj1fgPJ13yE1fU6olk8dR/c
ZnPtWWWWySKyzJswdg5jXhPXg7pra8O92DXOEZcoQA7Yb5MEai+AUafgjg6j8HvIeov6rjUE3OWA
ld3I2lAtxw+5u3QLUryYVtALI8yvzJaqOrurG6p3iAjND7O2Q30PkIEKQAtjwJjht+JTvzUIEdGd
aajsuvfWH8DwTX0+toq0UZwS8VQqun/QeUep2Z7GJXEeI+QV6S1wQqxyR7nCu4/APt6XtYoASxsE
YXCo2uEEm7MRaC7sQhqSEpSHRb8HRONrf1AgdN5QNWeT1PGQt4Jt8k4dEZnAtAJ6ryCzrBj+nmF2
0bGDR5Kfov1sQk8epbSHqIohPpSmKk+GomxH9Du/1DAw+QbQU22eBP3Y38xSaPc56/BQnod1SN1H
l7w7TvAVyABOE56EqQdrQBCdGCEI9ekrG5sLD+NBDfussfY0bQ/I66H8dZ6CCvn5t+iayPHRmaZp
IINX2NqTaiv23hDldfRdxcJdy2UlYPhfa6p0gizgHO2Zz8FvAGddHvTJZQm7hDOQ5dPhe60oHYSv
wclENjM3Yx3q5ZyhD2y+L/M2M07gihvPm0OSuOrXXd5Y2pjfBvKo72cqrufSF+aAVUTnUQaNF40P
SdBKdcstN6A03AQQiTAaonAWwUp7fSCGn+BdVVyIKa0aamGi5Ws4TCwICOiX8FbVM6FMK1aQf0p5
+tlCfv3E2779HzdxIQKM2YMzULHjUzMEPPBGcVu6U90WJlPpq9apyBJiJN4IQYb0Ql0QnMeR6MA3
smuQrCd0Ef7XLno77kYOQXtyrEhRgXDkkYOvoG0sr5v/iv5CSrcYOuDv/2Rv+/aC47QbihkeOyn9
MYnX8xRC02Mr25xlknlytB313667ruqxJlZ8Ja4YiOYBzatYz3Erp08zo40Co1oEyGLmjsRnEO1Z
cSLW1LFr/8Cg36/H/ME2MazPc5Q1D7iK5/rSzPsanCUgMSjB2sHb6uzwRmQ2Y1BRYNd1NI9bk6Lu
iWdAQT25YZJHuNKGfHMC+yjg7LOLsBwmhaehDIto2Pydcq2ZbW5xtFjOYzepi0FsVRcBRVXNgw9p
NpTVgmP4JiUgCxXuPnZ7SdXyogrp795RmjqSSwHHwI3NNS8CeO1wcYo9SurHjbohgtRHm4LsZV3z
ZJBwoiRqlog/THjHKRaeCS57Ns6/2nGun1Zcy2hhBJ/bIxB4OB/sUT+aZoqfdj73WGRVurB910J+
2K33fxOC0L2GUa8+68obUF6sR3i8XJU36aMXrICuaJc0ITaA3oo6v1QeuSVB9lN0kWrywKS9BgJx
qKardZwdl2Nzxv88wYt97rfKjGd6EKPowsto0pPfJGt/JjkCkZSR+64uvhN32yVGUaALLeokOmMI
0tXburAsl3MYXi+E0bgf/Mu8+cEwsHq/6ZzNoouUjueXsrFHc1ZprLPz3lJm8rpUq3gP25BXV8i5
+tWlmQbB2MLgE7oHHVdLbNh3swMYnrbaRp9zjYUkn1jw4IoZWnjlOZh+aDC3pqiaefqy1P4OpYAb
egIR7JDVxCZ5IRpgRtyQRmt7hl3feJP8pnJzN5ACvZFc3JGwwDoGGR/c8b2RW/be7rH6QjUc9o/h
7grEywPOB3+V/VAksgFji1yh8LRNfLLvJppkc4N0i27DbQW5fluSK2nBpL18i+20//HQ4gyETabs
rKkjp38QdK14oBSRC7+KYx3eB7vR+qdFL5mcK3q5wsvccL7c+Q4Q76U+dLCUkw5WNDO+HbCgViw2
LZDSdruIxHwnmpdH1HFi9TngZftjUV5/czKSnIuxJmSGN5I2aYpziQsom2mlZUQdlRte1VkBraVo
YsdLpdb19TDrwD49K0JhDAx9VvrpDndUO70BrmsEXQFKsd4i5rC7vkHItNjSWSf3BYsRaJlspplc
Ufbd5jywDv4n13SDnNoTyOi55tH7243bXOeBvx0+KOa6TbeI/vgSGCRUrqkIGc5BY7ymjDcT/mK/
QDIAiLYPPxZpLDf4snInUUQLq53jDZHkIytfN6cFELZ97GQrfjS267tykpnnnrpkmeXPZKrGmB8t
gEUJaMk1N65nQkuy0OD+MZVFuIMYPzqQVNn1jzbOQZrCJBZzg1KIyoQkimhTTy1tPGXid9Gzyzxs
//XTAsayBNBzhXU1DuJ+dBqJwmuOxbkJW7JlMzL3SOcLlPphfZKuz7OdadDlTOqCE//bw5uwwo1c
yx7Ps54GY/GjiuOn17TVeCHhl+wzZHuhOVU8qMC+KO3f2752k8cprmq0CrXx6tPWGDB0N3Piu91Z
FGBRk0w9HM58nVAJxYwKquAQjNQYzwFXa7dCkQQBM96OPZUw5Tqm9VaifWsaZCYKGGtVtaE9V6Wg
g55MnB/7OLBJ8XX9cp2UYt1FYSOD2Yf+Lbe1gSZCa+kiguCEpuiz5lcuj6VP5hsBuf770AL4LAE7
Xpnj6o5BQzTT27qKbL3dms37L9ZNXJ1m8O9v7aERGXFVNjgrVBJf6clhOWHLjrGUbE1YwidGbxNy
mviEpaH6jyxCtDnXEJ2XI/aH9pJVg5vccXyuXcm4HfhcEWpiI44OFw0R+3xzrhkb00vED//l8n1N
zLcmEZceoXL/W88k5eeMHHDSuUhG/wZaoL7DGe8st5hKs+6qgzlUEQ8b+70PBDm9yhg0PffHFJBP
t6m33XNutraIMpWe0qt3LDcwCt5NRHDrcGExanD71V3T36Fc7jZEmZHGmJ6AtJ15wsfu0UNgOvAG
gnKcMOxXd+O8z4+N4ec/H/Hifoc8W1+zNMg+/dGH9W40t6MLPu3y8CBUdL/EnDldbiA2mxIiyAvO
XbZBboDC9yjCNoDwZRLza2JD15a05mxYOpdRpblBOGcRLmvrn0DdO0g/T/jox8HoxX1Hp8mMXc4z
NUQ+uNbPZAyk8yACBoEym6CBi9DtiKvzG985vqHZAHkzU5XFpe3d6LFHA9a87pJso5Ye60EvBaoU
8dibzRufg8POkHx6b7JL4AhxTdLX3quLD5NwPkf427cpkzXmYVeZ/zZpWnu/gQHLZ0aS/ZppkFbM
w6Mr3QvUK+NIGJvJfwGZkubksEkrTte0/ZDadmEeVH40vx3gv4xTXQ02zBC+OR/eNDnrw957sHMH
5pLoCfirX8+0CUThuyP7IyiRdW1Ax7EI0uuWYvFuIFpqSs1gK/LOtsbha1LZS8uCBnwNMereIGjO
fgWov9uzWUKemyzrN6SMQbD/XdZs5w7sJqjnGiUND1Vl6i9Hzdn6inQc4jWEVp1fwibdUZECFtmX
I1jWTwS13YykFeVePq1HPFxCgxjqVJvM0aQ671oXckvWl2Np/ZVBtpK/DINQjf9EOr925TAs9pGP
qykLhtW+pfhAzN8YUBgpeWgN5hh5qO37QXGI+2IAjJBM+EsYTjfCrlxQNYq4b36yhyE4SJR9jF7v
/p6yOfkRoNRfrnve9Guo+zb77lct4nH/GNrswbqq7l+2I7giVqlIp4uP7BaNb8BtVSgfsvfbIUCW
HuZ5mrIHTyXwC6FZu+8RPtP4yTGL316YgCr/5HcQKTQVZasDzuVUM5ttXIvtoY3Ao052ide/GVft
WuhGKY5qLd2RItiJVb/yPA32T/7bc4smcchjoRbkFyOb8MsOgCRLsr7GKmfSGOhuVUe/5shiZ9Ix
qaQDu9+uaQbsXStTizroPZ4Zxq4NdUdlimTeJVCY9JegqPneia5aJiuZLuJUFS4H7nWExTdYyh3u
G2AfDeVdxSuYFbsAwyy6aUgl84uaxoIYZD5hmil3/jq2NvCbqz562U9z5kd+4QGL/xKd7W2OBzTw
T0vSJOGjniW/Y6gJb34k1wIJtcp8pd96MNrjvNNRcn0aM0A5nBltXxyxHvtziFRlR4rJdtOS5IEm
ivuaS3CNo5+eAmgqmHS94dI5Ws33du3EmzerQRerbnenXDZUujCyAZrlEPz6+aCBwzlTdj4Ep1HV
tbqz3tQ292GqVibVYEWjyVfD/DkKuz+NhCYQ8TX1knTVrZUtS6ceNaN3tt/hB2n7nziekxsSQ5fX
KWiQD22TUr9tlPRfcJHpG+00QOKLXyG/pwD10Xej7rnH+fxiR2nm0wZTgcJz2f3XnkEYzhu6+zVc
uYTgNIlAYjaysymq3kf+7C56PdtRB9kDMKWXlEva6E/ehomrFAgAatyztDpIptBfQ7qumCX2GTnc
XkfpV71lfn1qhe62AmGcVjdZMwVfg4O89RT3iCpYJOncIzp3alUMH91tfxYsAB+b5o64ctqxPofH
1LnP3s45X0Bj+PNtIJbquHRI1n+hksIE4e9D+ubRfDw/K0R6Bsgq8Sw4S1rJ5yXdOaR1uhJjt25p
9LsRXZtcgDpgy2StxV2Q7BmmBhLs+xsudYP0NKndUxIl83BC04p4TuPBvD+YLHeUdgQM3g1e5n2T
RsubapQImvyp4o/aha0YZKQb3qXJwCkbzFL/WgfHd89J03K+s7dzyPIhWZI60cfTb48L5X1rYj0X
DfE4wcmNmiC9GQQD/gk3VKiYcsaIbKiqlgm+F4WyrI3t8Hfr0+Vj351puXMS1952pl7D19Qc6R5C
LIvjn6sstp5w9KECLFliv2bU+dH9wcFVIjBvR1y5asrOxxKxf4Hdbs1w9pzNE1gY7PLSOM74j8QP
9uHddedPKfpWnpFqoVdu1xVoX45KRszno/tBdZpu3vDh2Hc2FDx1W7pn5X5wb6KaCFzcNTP38M6o
/oeqQ7uVjlw4yCjIRp7lBiny54EV86lFc/lOqAB0Wzg1098ErZrJ0y5T90kgadFOqwUwRx+duAf6
4Pkh8XbTRdr40SfF4e2PXaQiyTWESZPPOzIPvNfiWPOwbwQ6rCt5+JDSPbOdvEozVybGQymO6Rop
hw0cHwRF76R/GZI03sJjqOEt0En8TRbczrfJag981O4Rz+fERyheVO4WTJeAMa268vqZKFaIjNPk
NExfJNjLv4IXsbkzI7Y1wETf70vHBhywiyND4Cr+oPZhGKA0UPJPaEtQFCKgH30WglOvU0efVFZv
TyQn2fjPwTdJzgoTo3uvknDAJdUu/npuRLYEp9gGe3fTJ1s48X1FnBH90RscP2uziZK1hvz6fGOQ
1HSewIUA0iv5SfYWpi9+ikCUcKNXwZFysz+uQnmVoxzvxdPh6n46OXGKtouJJAz5csORs3mc1mo5
z5hl9E3qALpD5R6oZmfjgTFrtK+6pFFEZihudiS+gvEb415NjdiJRG8faUtjnrrEqsckMbouk8bU
yUMc7N6fYCO7GGZ1teEFYGnbL1pkVv3udKL9Qqxo5O+uajFVUosBBgLEl65l7NS4vBgt0vRGe7Zt
H4/Jk39ZjvdXzrNOXHDSiEdHx4u62K0W0T0i8eyNeCrxdzTLTsgZKucQWfA4U/8lR9GwUhLhnQ/J
ytWMqmoUbCXITgvMBtiRoG9rQCbJmngmMY06v0kEXM0I8aKDUu3VhC8YqzxxrnzTPhDDfJiTZtTt
njQbxnlcAnK3MmeaOS2pQPyixCds7xAerj+zsBJPIZvGViJHNP/VsZv8VAG2q6c0s7O8OWbXfEv6
Leh+uSAQx/tRr3a4Sc1eG55RXCTlmExrxojQJfq2rRPuFg4/733zSL0t+rDnlGPY59jlBlzIFWVr
0qTRemN4cewSOiVehfEVAFt8SWd1/ipkfOx1C2wi0sFl+O0MIxNi4tFdcANnFItT1PQd41O7NSea
Va+UVxoIBEpMsw8ziMJYTi4yXbztQReeOi9xIlD7I/kzbg3knbfiFGJ6mbqj3EZcpqc+EegJV2LY
gpvYQUFyaZfD/5UsKKpKD2F2f3HjpPoTWz7qvFQLiUfwcc+4RpBaLRuymGsaDloeM4y7uY3Avs9d
vG8TigeepQFD3Dh/NO3q+NA81wTCOYjsdpnAPicOhSH9jYc4+Ia8wv/Dqb7GVy1VV58BG6fmu9e4
i0Lbzx1tvjWdlTA4qEyrUztsu+X6iUR34/m1z5wd7yyXyNxHWTrA4z/l1ITLJdhZteC0ajk8Nj4l
Knj7Krm8uE2kdLlO+/rQrd2I3hRxJKtTABP4iPFCushixQH5PwSKZsnQiGW7cTzg7RyE1bvxVR+7
6Lw23D2YNnRbEgg03kftOIXPdE408zl2rjCMXjPxwgcaP9EZ8/3kBzwZ89ruNUAKNC2r70G1QXos
x2qQ+RJpjyvGyl3ftYnMhlPmolDr8NuhxSesPL1wxrnrjdMgYEUckWlOR8DyNwTqO/NzNPn1Yz0v
o3my2XEs+CCTA/WCix0C6sLgedELVvvLMFdV8sqHGsFvse5Uha3c4L2SELuF8gTrbtI0WYUYb+Qw
zhokg7u7YDtfkQ88VL4TJecR08N91/HQf0tckpNu2NMR6LNjIaKLJ8+pfvbdtoCHjtJ+RQgRjlvW
rnm7ONC8wR1yeQbNeOyCM1L3ngepFd3jIj2LOhWN/BvuKdRfPKeyf2X4zP4ieezwDSf1MhVYunw2
VgJCm7d4aurf6IyS/ayI8ozYJOjmw7EVJv55Gv6/dpKUF/Degbn/9a2abY6etn0EI5rFHU0Pw1ps
Q6e/Nr8B5QYMQvc/ERrIAzSN/NqCwf04u9GijjvJq1yXfSjEi6iHFodGwqv8g9t5xAuAMqB+bFBL
p3cIy0VQLh12VMSS0LhltZvpfuiDtipA8NKPidCp7oJ3kElmGbpW3Saz1zV3ni8k7ZoUQ2DQgWIi
PZPqc7DZCt67mPtQqw8rO94y328JtSQujRqEaHSNOYF2p/0zQl3S9uNtx52y+6p+pjpOcuuu/XaC
BAir09BaIG7lBOk7veoSRcq02+qRlwyJxXWZ++7Wobfc9EfK5FIlKUdEHGFUijH7pqX2NFd/FigZ
Pyxbgu0gAQbg8PVs8mi7+Pgp5gi9nAaUz4ohqGDdss5lp/HbdX8Z+O/wreBUELzAik2k85NRFC7y
gegU0LxhT0OAL/A0eiEIhazB9fJlRmlVxLUfdhfkOF169kU6hJfNgSwlk2ucL24qkNdOeg/ETRhX
Ijyvogmu+rGofTbGVhKNWxer52OYxfiN91fGt5Xn2O0WIwVwcR8uz02Ck7aQqlkRjPIlMosTX+W7
ylseSQja0rtMzeNTvWNov812UkeQv3QHO4TYU9QvVft14HSdb6E3WZ+ApDLhvgxOlKqciLUu5Glr
j74cTBPJcoZG/aMHqPxToh05F1MChsSIddTfNL6A7fdkAjgywcTWnSrEIfFFrbBdN2qdEyZH6hG+
Aq5IPB4J/UylG/vteFmXcLUvxpNdjLmv338klhx//hPxkGJYCOb7VP6Ps/PakRQJt/ULbSSCCAi4
TVuUN+1vULXDe8/T74850lFXdqpSvTV3M5oigSDM/6/1rSk0j2aH7nXTLyHtCZAPTOxFiF+ROlTN
ypOnSGE2U+oIfmiQ0PegOJchVzYN56cX6bDZhtYUxVu3mWuxz0Fa+5PH9LlFbQnm1F4sp2H9mpr2
YzuEi0OfinSlkk0TW+sm7OePbRq4TyEtHsHWAUn/zlQdmd4CYRJ65zLC9lyAb8bVkdntuLEDXb/S
CqFt7xWe5AyrIqSGPJyYmgX7wvQKMblI95bUC6Uap1cxXTBMxXvwOaE+iIbivz8jpaFoVSA/ZQuW
mi3FQOR1u1qPsbFN0pa1LYD8qPxpQVB+ZU+5+5OeA2YsykFJuJdTPcn9UubzR75i2omYMeeNK+ZS
HGUBixagwqA+1OgPy9vSG+fuOqzt4RMf+JrQN/ThPvfK8qfs5PwbuW6Mg6w2ZjRhLptnp0fxyaLh
4n+qEurtpld2dLwx1XlHY2qXZjuFQbDsGyk5PzHcH0s0Ur9pons7NICrF4nKdPNlmYcl4cc57IVH
jhtYS4awfqBJVbM9nNC8+OzcR5d9edO4mzJYmPWkB+Jhi/WmKPeEeNjoX2pmo90UgYXfsKmdPw+e
3b3IWrRfp1zPVxmYovi6pk59oyGlrSbWEfNNRpAKOl4N/5+aVpDc1mjgvlhR4xZsLUtRIcNm4mbI
63raw7QKqGgSt6Kv3NFw090sI6xB3gh5I3IROxwrhH4gHYzaRZHghsUjQWH1V3C30XM8p8ZX0Rc0
dnLNanILGyuTewqVg71F+O7e6mTCSELijkIIZRLqJ1ONQCIPrPFqbYLS2kN0T10dhd1dq6bqu0n8
8bjvJwWIAKACnnHtlqFznMjv8KgIIjl67mbH44DH2rPhsOR9atHixfhmgt4BMxTYH2zUzAktGmv6
oPOl/uyolNgpKcrotWPWm/YZ9efvtYHia4PIOJyOUOnNV4YE5FCOKSbnIj1ODwAm1ErMW2xFjkiT
pvvW69v2kZyXBlG1XMQPp14KTiP04YpdqaFp78JFVy8x9B+5r6s+fIxBSP1kMdfOzuiz2eIgLSTK
2iLLvhd06iYk6LXmXLOMCpWdTGlpNUOJnGiRbOaXCs8q2lg3ta+0xeFsG6G7p3hkwWDeOA18iq0l
Ijoaago9GBUxOKOOBk1/TMNyCFjmR+eLa4oRf4vM7YdQh5yFROLJL0OgLevYl3p6SuIszG4chCu/
HT3EX1qj4lvO+bb+K5Eu/Q7iXa63oJGiT7osk+Gqjhf8GjrU3pXhSWu8xx9GztfgTT16SiuW87Xr
oDpl8zhQDSlTMkw3aTc5X+dxQiYw9V4XHFPa0jcC0158qEhPMdkatWvZGEOkOi7GMt/2dTf2voUF
z9s5KYdWHIejp2/okrY5H2HNrzD6kkI0Ps0kpQcKU2Jniy6p7oswAHHB6DU/pswWxRHJFllPhkzn
9jl1+uQxbeflh8Dt4E8CV+XaJyeQvhvKOiQ1frYXzEkuBWsvcDxrqyp2AX7h1MpEimLAnFNxlIZH
GzYDTXlbleFuUuwvj1TkI/FtaqfxQ6kGoz1ganTuli7Mm6MDEuJr3HOyoLxa5c8IOotxM9o8OIYB
pIItKya0jTFwlucy6+15QyFhRr3bGHDYQuGgZumNmSMPp/05vAqpUe4tc6LDn8S5UGxchvpnZ7kc
EjqkBd2mG51JcdpZgqe8z6VxkBgIfphZJh1fjZb81S+VnVNacczHYElzJPel239ZI6QRi2D8Z6ug
Cs++XhBaEvUONeShgF2FlJlmUn89V4O9HDCbF48uBXBWDQikryMGeormrt2+ek4eGX5Pee2lxp+Q
bLBEx/cdKuKEHlClHgWlcEbZLOkFWHMZB3f4D2N8nmnjPbQiy6YjvkxCeK21I4OCpn4xREdhyiws
L9rbXVbz+RhN1z94YziF+3nMiBJrIb+XV0xP7Li8XBDoy3DMiA6a3DRjPGlYInGBdiQK6Y4xE3Wu
PFaWstHv/FchyldnKLUNlqntjL/7xi6ngRGXo2Ji4xTRiYHh0iMNFPSsvqdN5D0kLG/QYVhIvjnY
u5rrOApCa29MmvoDBYlR7jWMkXiH9VY/W8EikLzLKsqJq2j0YxfVzPJtzybPyGvcsSBx0O1RuKAh
t6GfEMrdkgYV9TWr0geTvhQapyKS9ran90L90TTLZzZpbOTG0hRY3VqmqeNiy/khE8yhm2GmjTba
SbxuoRvqzcvgJFTGyjjaxhM64M0QEKZ0Iysza1c7ClvJ75xptIYIYlsPPGfWEts2SQzDTz8/KXhc
n4OyboEvRBId/hIzgxygdnXNtckJ5jkcdYoN365iJEIYqoZNmSBHv6PsQCEsLFv1KXDT4LELl+DO
pFMT3KjSWfQW5oYx7j1vFPlmmYUz31Shgp82dWb+m/TB6qsR9cGnGfHo4qcQuX7T/IgJNCuQQGyo
Kg5QweuI2pgIvPwWPDSTrlRD9B2eUaSPQOUIS5znbHY4/oBF8A1d1Q9BVAsq8A4Hr73d0OrjNUQF
PibbCeSVNhDR48d3FtSMTd3QgyhdsVNFXm9TwgbtK9pitCpQxyTBTi3aRbyG0pnsjTTri2c8D/3j
nPTDk8zLlmkaQXuLGj+aPjdqPZ/gHxmuYTEgG3PTXI83zHGB+cJoxEjhzLIYkKzZttiHAcUSjKDo
1zYcTFfwvtmNN4E7oZW0DRtaJs27fOu4oTDDTUrE0q+aDvsqWcNpvKFoP3zthYsCnHNK8xx1FZJ9
aDg3JSopex/MtODgNoX40QIZxj/DuhfTDsk46JeVmWFtFiQfwcGm7tIBDJDeZzuwok+g2suXdIr5
cGJVdFezU5ombZhI3WDQCa1NwqAB/c9+J9nbqYQqMcemdyy9RN7Sle0K0rgpcz8UfYYmh0K1/aHz
3KHdVL1s+BCQ/wSUE0JWTMX2sb1fgrj2NiGwKnvbimJ1cYfsa/ZGKJIvTpvUy6Gm0dI/8lOn54bF
CTC/UXtUUB1bdvsFuwF6StYuh8dl0+HM1dJ+AvlE9yfL3OpH6w262YjQcVkqsh7nBiIONCOq6VAC
hms4wjaRQR4fG3NC6QMUh+gOqkGyvbcWL/5Aqd+x7xmIGcxQy+mDvaht1jSK/7TOwx61NUVLuw73
ZjpChOF/Heo9+GO4BYleQOHhZwTyz7PFc0X5iMIraAed7Jph7JJDC9I24oAVDfeWNZgrRMCN7pZF
Gu5LGKj5Q75+jJQnEk65Vek5H0wUIOAN7Cq9CRs3kxB2vPbLQNNzOuZ47O9zFgTi1ApiYUPaTiVL
Qz9+60BD/4KYoG6VkSvQRtoN3G2oEFFf42QzIThX5eRDJ7Kvm4bIxQ3GFlQRCzsrxivnfPuboCD6
WaDQZNuE5oiCJvZN/eJYmaz2QzM4kG5YkLctJiMfEMVQH/lvUbppxwnzTWY5lbmTOIvyg6v6+Vum
RyrbyxB54c7iBJx/oyjr7rH4riUd2bBv5nhnyCsEhf31IAfqSIZb2+xLtO290j2zMkz4IlrXB+jQ
+CWyUX6AxGa+TK2V/TAYJ1/bfCrvIhXOq20kYAa1g7n4gVHfXB3KgnKZB8TuV5QbhNnRf3Gmzcz6
deMx0uebTOXZo5Emqb1d0AUnG1sjNfgCGSPE7UYOMe408MzU7RdOiqwzNJt33VSNz1OSLN1zSbsO
35TXdJ9yapJIQ8mB/YLCYnSPyMdkjQqoYKYkFFLbm7rm4Hk1mqXRfqMxbhZba4zr6pa6Rnldsr9a
jg2yGGsfmaGBpQEJF5CefIqe2IdY30QYsPssFmQjaLY7NHCLmdQdOB2SHzY1faWSsrKskuOyeDOO
siJj81w5pseYiwrFNpkJcDrkHOGYBcpWVA9eodJ7zDRNcjtWmY0UyMwRXaWhLFALJyrc29SSK7aQ
w9oHraEwPkFBw7pui9gtfFQyjtyiywpeIXCFyWPV201yIArDKvaN5Y2IMl2rvifAua43Ijb51Rht
LOvacpF/o9J2s2Mm8iy6pkBasm8jnmhAldXO5pfOrYyfnMYLnu5Y6qfZyRXSyzlpnA3YyD5+qZF+
HWQ4zf0+syZO/Is1tAhgZVAeUNUljwLSEaiosqyW+7iuJbGzWG0IgEN9G+b3/4My0DG6uBt9xx2i
a/Cclb4brDjwNoueJ7H7HyuQjUIUm/tLMJCUJfKiKkDuqCLbj1CBpwMqdLPkTy2IEsqkmq+qZi70
PutZseaeF4dxIh0v0D3PgEQdNjjgNaG7ckZZ//sfaFyanzONnqr3AUabW2GXEl0I+l2Lc+YlOPQK
2jwBiQIJocbqgKLknxOQaLLSQnH09H4PJmEXAD3ax47l3s/AYbZUiPQ3I1g4T3jsA+lpoz0r2Y1j
BEzkBfrmOVCklkTH0xbSxDKdIEENhjTlMrP3W710hx4eJpjseDi+D908w8B0NHA415JrqoM8wVEa
IWXcmWOI3wfNCy8w/CxRmK+9RcOnfsAhqs4wZL9/UXH2KQPAF+iZCQ86zTQpsECOAUVHfxwG8YiM
wT0qSxhbRUPmwK4LchH6mn3eOsuuGtN6Q7ipt63G8lIo77mhBbbr//+QlUn6x9CCttToxuEhD3kO
fQ+ZleuK+Aa76HD7/j2ffZ3INQiEWsHufxFencnJtGp636F/fJSutO8dsHEXmNVnr6KV5mlJibDt
5HUO6FN6gULUt0hnpTql7KtybOz9+/dydtD8cZUTMrbsQgcV1tT7FaZon4SKcO/SHfoMiau4ThqE
lOz5hgvfw5lXReSPSYipMDW5wie3RoC8R6FR9b6Gh7i3q7m779MxAN6G7e/9+zvzFNGCoqpxkCtB
qz8BoPfAltCDJL1PUJ2Ff7Zz3ANSSZrn/3odi9FgStJvBCja08kmKpjOEbEw+pJW3peLhVR0mcIL
Y+Jvri5XYRsplcYj+RdxFlgjunCbkReAWzy4ZW19DLzJmK6XOLF86oCBdSGafX3/bydR8qiIlGTu
0gDkT8e6RdSJhkfU+mwR+k+RzTHDSLJ0PxVOCFJ5Zf2nTgn9LbCsC+Db/4I6Tq6tCU3wHJjj5K3q
9d3++UXTdcEIFi9+NxiO8FOEvqCXlOFxAK4Kq/QHje7Qb3r2Y1d0BZyaY4qwr/sed8IhNb2ac1WA
p5gePdwWO9NzvsUSEdhXBXZaRAQ5HFA6ra4XXufapgtfIe/eZFjy8z1xUChkc5gnKAWzRX3QzSKr
C9Pn38MTyjULg0Ixo8iuOYmaF15WxnFszX7kps4HQFHoGJbIfHp/cP79va1XWccLMzThSCffW5Ma
qaKnMdOqAjMQGWO3NYbI8sdqaY/vX+rsDXmO53oKhCJYprfvzMSqurih5lLkZe9TRWV2lQ5e+KrP
3RAhFyTISUc5FNrfXgWAlNc0niJkEDHRdm5t0AcLhzo8C5fSBs98AFQ2TWqrnHo0Xbm3l0LbXOBb
dCc/5IBUbrJ8hA/VjyvSCIChFd2CWY1eR69HdmtlxhxdmFjWv3/yEbhcXiiNZZW+wMkERjU1yXtV
Tz7lEoMSYk6/thyR6VFxuKlrM9k5srwUQn7m+bpUAG2SyphmSG5+e9NVUMWJ7prZT4yYSA9nzPa6
6ce9BHvz76+SS605CYoED4Ik314qdBIg8iljM1HTF2VNPe4uer2OVPmFK519kn9c6WTQdLUBQqbP
Z79jE/qMdsu5L7xyxhpjDX4N5YSerOsc3v8ezl7Uo5soCdIx2XG8vT38cBygXQwdLeKN73wx4Y+8
4vDiFpa4y0Vvvc50Xr+/f9Fzr0+x5ikeqnLNU144trWQpk46+iEel+s6x2NlKBwPlKibCw/13KVc
x1Jo8TxhQSR8e3+wpzmijtXkjwoo+KhqzEfx8KufRu/CSvRXSAOYChxILmuRzbfPp/D2Uk3TjTOg
mcAviGSzN5aX5b7kcOP9ntE4iB/eElNgG2bh+p1JAeaKOW6G/2m3hrFvCmU9jlSkPkFCt3+rsRzz
HTJpHK3LaDTH91/AerT486NdfyqLpctbN/EieSc/1atVw4a7CXyclwRHVIjT1c6tYgZ2hR/P2XRM
+pCD4Z43V5UTRuZHASPV/cfV5b+f4TpsSDQvR5sn3xZcndQGWsESKb15C2Ale6SIVl14Maebkv93
FY9CLXMk24R1iPyxTHcpoqrYiQ1/JkR+3NmGFz3TpKb+VaKEtg4hXZQP7z/fM5d0SDyxbUcT+6z1
ydEuxHo6p20X+DJ1MHQ2Bu31FqcqrfIs9l4oM+iP71/xdJxzkxQ7iNVmkcaYbJ+80VaASChbNOdN
3z/SJBr2naTmA989v3r/St7pisOlNJ4qZkQCV4BSn0y+ZK0EKfxxwx8nx7hTkZfpVSTAeTmmnkZ7
01qA1AGChCJcFcxnoLDi72OtE3z5RdW8ykBSwunw+v0KHPogIEsdcWeno/2Ix38CAIMMW2wXoDZo
cnPDbA/NgMr2elWdYAhtVWL/Eq1Z6jUtA3MdzMrQu6rsqXnux7iPaa5MVNoATlUf7bgNnQ0poXQe
kpqa8n4YcKJtpqDvkKIN9CmsyVAf8FdBAGsqr3g0EkP6nsjZXhGdorxnxxLmTeEqQfF7UE55Z03L
1D2hZiO0wO2TfNlBjjcy/An18qQaPDpbFxa8t2ly9gI4kChu8G9qzGWG1dBYCwsi3r0ut7OneARW
sLHKGfFG4xKVsjVlpbstzTOz3xZj1T/UZrcG2JVa39ZRBsCtdcyXHqxvszEiY7iLs7oKN0tO6s+W
pIL4GuSg+yIllvQ1KkqjTK2iTy7yGprxy6SDHdugWh0ibUk8VUuCfZ421lRv8mYwp52XlmgwOp7L
sFnCGW9VXQQRLrTIcZmP4AD3O9kNBFn29IWyTSEWILTpVMKZgxBHS0anVfHVgDAH/CwZk0/vD8HT
RYvzi2WiDkUURDHBtk82cUMDQ6Ewle0DWwr3HRqsL1ljpgczpxmcTvZ0mGNEn+9f9L+97ttJk6tq
Rr3F98V+62TcR52RzrbdOP7skp+FurZWAu8eCrdNWA8Nkg/ZhL9QwRAhvCmppIcbRAlzduOCqGkv
PIK/v/e3P+bkEbCJ5uUY2vYFsMpdEWChpU1s7SfTDS7c+JmnLddigsMWgX2mWie7P+ZPujN8WKOl
fMHMuY3d2bzuQQIjnk0X1Ol8KHedHP8185l3LCVLA6diFivWnLdXRRPdAekapD8wbR4D4Jn0A7F4
DGP45f0Xe+ZRogGQ7CbXhRuDwNsrxZ2D5ysZhN+HmBbrzk6e8aqZNzXosQuXWn/0myGEbHFNOsOe
x1aN9eHtpTIMstVghZ5fWcbzwmO9FmP7AdGl16LkDC8tCucu919lEbWWZcFDeXs51MElR7rEQ1Ic
OPQsO7VlMyG2XhJIDpeL/Y+bLcXtSWoMQgqB+sM7WfbGek3nMBfPF4hYPwLyDKqNRpHzpSoW49LO
7q89zHoxS9vsmFmN1OmyrnrYtxn1NrIt4zgASInHY5shktrXFpCa7UK8EuZ4MoxIiqDR8dD2S3Hh
8HPuAbPfM6lRujYL78n7XCxK+SLW2ndbMd+FM0XF49AKq95bKAdvKqbQD+8PVvHXaOW2bU7LVI0s
Rq08eca4JYM8hXXr415wMEKLNiO5VoII3i0QMYZdHke0gwTyHJJgsVjvRDcEP1toIj4wrdK+4Sgf
fqziaCRylOQR+EFj1hX/urXjZ1IIWqOd2S8Qevx26BnuwvLDMdivdVR8sMop+6UH2o/vP41zD4Pd
iCbLjgoFu+63V/HI+2h7K/UIpK+nb1W+drcDeAJQn6Lq4/vXWmfU029Xr/GIKAsE1siTj6mUBKIs
Jg6TDqvGnj1xfxNXsXVhsj13R5SISeZinuDMcvJ62d3RnSLzwse2m9JlX/Ij0uMKgg7q3fdv6NwH
5DoMJtq8ePvck/UMGf7iZp7n+rSRaZpre5BfKtbtp77Pg8+ZriIYB4gx2boGE2AsSBsgQd7/Dec+
IEz2UI3IHafUevJQkWurrIOp5M+gDsPtkji1hmbU0jPMMDyavoX4+8J9n3mRyvL4ajkSKKbik2vO
WSHYmluOz5HGhfyW11cyI+P9/Tv7r8ZzMl44YbFPYXJiQrROHq9qBLIIM3R9ZNYh9oByacdmz/4i
eck7ryauhMqzu0OR03Y7tyD8eQ8QK8NSq10kwAsi9XqLqMEAQxG16pFYKNIIJK69kM740s33HmF+
0f2aq/OlK+3OIO0qgSA8ezr8OSjYyZvOKJZDuEQgK00bPKgKDOCUPcC3ZFNglch8Gh3Bp67QyU+3
T9MXE7eMuwsAvLhXluozezs29fDN1HOLpZtq2Y8RXMJyYRScGfRopaTlueysbIrrbz9jcxxcjR/D
8zWxUkcUHO2hGBBwlV1aHN5/LX9tZugAWRYHQc7pkl3SyaWKDCamY1ieP7PXxhAkPRwYEfosI1+O
oAM5MtGU279/UXFmyNmWooLKbpViy+mQAxCXVqj1mLS7ESwoECGOA0paLyWu2OuYrWSIx3RY7qah
th8W0nLu8IoaD52TJsDDvHlByGI53+iIL9HV+z/u7G9DREM+HV10Mi3fPnwWLhvpFbUAgCslGbX2
8jSH06Uc8LPPneOE5fAlAGY6uUoiWw3u3PV8g4QQP4HWXGJjjVRzq4OaJlJitOWPOkkxHL9/e2dm
ObYi6wLBgcBi0/X29hosgFUDf9EfIsCZgwcpcZnwocwU9pA+l+Z1N2XeHowFctQiGi5MNucuT62F
zSUDXP013pY2JCEsMTw2l5BfodPEW/oT+RUw6IrwR5HdNlDDUZGP1gGlgHWhFXju8i7fFF0KtmTm
f93RP/buKMlAMNYxO0DXbT6ZbGQebAmAKcgwe8YCRW8tMrCTWT3iOTEvlTT/ronxuXl8Z6ZtKlJ+
Tze83O/sBkUW+ApxHZvBqS0eySBLxK7rFwu3Pcy+FQBa/0oQWzHwUv21XtVTSdKRdmDIRU5XXaqj
b0FAhiIxUXH4OE01LZb3h8m5KYh6pCVYGWjo2CfzwtwQUgIhyvMLYmW+ARdeoRfJzDl8lOF4YZE/
88nRXRQmakZvPcOefAw6nCZMZBwD8A0RpqQ7+7eDvvLr+7d0Zm3l/EQDk2RhijWnz76A+2caRskC
BIPvypty8TECjncwA9wvYPH/NW6S3b8j2bFgIbMoKJ/O4qnsmmpEGuoDtCM1SrQrey/vm/z4/n0J
6++d2NpjlJT+LUEF4GQBR2FkS/oOrl8I6BGbTMyOSw2il98MtzPKF1C1kHQsumcbFoLu1cpiRaih
p+p8jyEISJ+uCFZ4/1edGUBvftT6o//40uIw1tCQatfPekBES1wHTxaC8z3ZSsuFOeXvSgRPmnOP
xUpGDj2bi7fXqmWhm7IyXX9SQX8cAYtif0XficOvusqZbVYrGDDAgGCPLpooUvUFWKL/ww2v3EBz
rYqwsL39ERVKQ7LpW3b4LLd3ysEeitk1uMbP7F5YtM89W6QjlBqJ22VffDKHk6jXzHbOyCoVEJK2
G/o9kJjuE2aED+/f1Jkvk4Frrt+lWGfsk2lA2FTSYpwrPowDhfMoLJ8BJ+mH969y5svkGhzJiWU9
Ux5eXLuY7YZdL/qx5ZMZdcnV6IXjY8yjDrep119quJxZBjhNMK3hk7HohpxMOF2SA2c0CzjZ7dAh
lUaD9y2bsK58iQTpJBtVetHr0mT985RhPCQ9MqMm+f5Nnxu1tJg827ORAJnidAsgEkzhdTFqn0zu
8VtoV8GREFEUwe4g0egGHAHwrHuyWGhINM2NKuRyTVYGtPf3f8la0DnZmXtraYn1mHAs6kxvR+6M
CkGr3rR9L6L8iR4Vrqw9pnvC1uZdDknwae4XY4uWoLywHP+lRmKOpGXJN+uy1igqQG8vrWG16DGs
Hd/VlV72CrLswUtjb9nAaCyte2C/xENg5oivSnw+H6JOBx8gri33eMuCS5/wmU2Zx9Gc4zOTCG33
k9FONF0BEzKwfStviCgIeD8QtkhZdGLHO4iqqRDbNMvr+4//zDfmKXq2yrJsh/PlydfMhD7JqM4d
P++db/VSFzc6zS61pc9MGfRqBYOeShQ6vpNb41iZmXnLrXVx01/DLqvNTTH38/cFcnO9f/+Ozl7M
pYfKxEHc/el8HCQhubXJTD06yUu/8Fp5XRX1svPaUf37bp0KNG1Tm00V/Z6T+2pMgosyZ7L/E2TA
6am6wwxF5sIXcnacsmk1ObHwGMFOvh2nk5njUZkT21/UVKfAoIschS9BE89BLRK4b4tIbnuYC+lW
2zK677GsOJtigna8Lcyc6J5/f8IkAOu1VIDa4fR1khPcggJJGalWGd0MFJYIBomGMN2ZA7LoC0vb
uRGq4XMDpdDO36VFapWE3ritg0nCUsRyEok2mKQF/R/uyaXTKxFurOqNt89YTcKFL8BVEKoQRSXt
cZsCQj6IEOb9v1+KiEPWMwcVD0qNt5fq2fDYVcGlXOIvN5mHM9lLJlKWwkZcuNS5Z8fQZAZFQado
zry9VBQ3GKctBzq6NnL051G6R31dXXh2ZxYTVHOUGNFeeZrl+uThwWgdYZasLaA4936SZKGCbQBr
fcT6Pc8rM9Brf7JHcvZeSTrzBjpUke6kIk/wwrfy92LOL7GUxfRJZfCvJnYb0jF3Y2H7Gp3y3ZCm
Q8Uk6oRkexQ6v7Xmzrp0fjh3SYpKYv0S1vrSyc077YyHhy2ib2FMvTLxhsPXBSlxCMspv54kaVn/
On4oDwi0big21iLNyYpJEX3IsY5q3xD9sEvyJgRcENqwuID2/h8uhUhQKkRaFnLht+NHTqbMRvxH
fkbu4KHMzewGkoQ61G1iXr9/qfUxvd0HcFf0fNhNk2sIz+DtpdiB0WiGaO/LqtF7M0DcRgLTq4gn
lGEJflUdAeLOFXJoc06s8sJDPTeG6XKhxUSKRvf+dB9iJhLsBtn0/gRADg1E2LyYAwxucwjao8CZ
dVwkrNgNwkKifmQRjfdLUVzSKvy9eDHDIRtAB0xv6q9j4pCQeGyrUPtmK1YHUjJvlZwzSCj0699/
4GfqYALoLW+XtYUB9V9z449D0lKOro4nSq9RO6tu29L+/5El0cyhxTU+ZCgYjgbsuZemmRx/mooY
iIB01S00w/GmccE49fGQPGvSqH+//9PgdPw9Ghjems9p7WBxbn47GlQC52zGdepj0/CGV7ZflXoa
7TXYXRpSEze8rMEtOqA5fbtwErE27WzMM5BSMuMOEwGauiI/rTbb55hQn8R5IuCraNeoY2WnJFw0
xAnXOX9+M5C1BSpHE4sgcGmWv+bC6UKMW9hdbjuzSKzb2qO7+8EGTbWabqfRvbbKIUQuNIM//Brh
X8JKQi4BIa02YN89FbAweUX0U4+7Qc69PBpa5uKqc0VHREsVONiqm7EPfusM4z6KA6iOA3xMHSZ3
7TDiz0oCgnx2Q+AArk5V2b9mTpSkB3y1XrfDM9+KbWhAhd/CF827HftbehItRMT5IYLlSOHe8MCJ
tRCrr7G5YXKNlwITWewEGMidSVqPJNTRQWnaekmuyfYmktOSccves6oNQtydafiOyHqAZG5FfbQz
a0KJwZwH0aO2SlBqaVyL4Io0btPCmETOxjVxyiMZbT35tc4OYn+oX5cR7vehUK0O9qR5wT+A5zjD
2q9csWSfkWe41e2UxKK4GRN7Lg9NxpHg+1jm5C+2k3KGbTER1bePycNUm7KJx+bJzCoDd/KyzN+a
mgATcueDDFZ0lRnfBf7G+7BMpbnDaV7Yo98u2ICAizihqe6yuSa9qFZyuh0awfJQD539XfeWHTzC
4KLajfml/mw7NbBYi/wBYoS7CBVWXkExwowZWNOO3BBzOE7AJT+VsA5/Cdl77LjIPbqFW+ONR6di
+DzbZZC/0uLQOGRHUlw3cOfFF9TPRvuQdlhv4IAWnbylzyPv7cGB2ycha/zswVNWn0iJz8jU8ebx
FpdQmT/iulMRISQ2zlJSswmo6Gxnus4hFwWHkfS1T5rVHpAcwU3PgnC9G9NMjU/4pGZvq5Z5Zg2O
db6F2RV8LTnW2QQKBOmwG7t5AS7iiYJsQ2DSEUmzfVa+5vRyw61SlXzELlEON05udkBESODxNjLv
5bytZL2EhPQ64qMei+61Aw1qEbWZ0Lkw0ev0N2nQ5BLLDBltV/HQF7+QjsORLboi/Q41CZNH6tkN
icAcRw8LDtDX2O66bwRaYhsk8NfFq2uM3se4jUxB3ysliz2EO/5kgPIk25gQLqiZNs25TQ/QRBwU
pGXvQEYFdAaDY/huCgJ6rNGgiaSb4rzwu4RK8FUq8yrgR6r4Lmnm4CeGNlHvhKimjyTcONEO54H7
6ATQuoDiNJPUTxPRTWorYxg2B7rrhLk1qoo6Tme9MD/Lto5ZKjMnLG8abzQCklPBgs4k8MK82laR
jdKqqFY9YqM05+uxBcKEB3PE7svcKo1nrapc31Bv6z7mHX2+V5fUbXIp2j6I7rCfCufTlMCsY7Oa
o0oqI3JLN3U2jd3NhKEteNBWHDd3iV3pchvGnXdDp7xL9iF5OXeVZ07fh2ShBgY6KRm2iajVUxWl
nfm4gOb2mArDZWEmzdQP3KxDug362puupYsf8kgjsr2dKARAJzNBdEIHlE66iQdtdo9xMqGkhAJQ
7zxyF0CrSEE4NdNP8RkDYFweRjAFxFKH1OYe+6rN7o0yQCowYJsc9j0VpZBBl8/2PlJx+VyVhfgQ
kmtRb2rQLi9tnZbjJ4HvGsMk08vDgvVK7/LSMLG8u/UDdBzwo7JtTeFDJ4Di11OWAhoE0EVjygYE
D10jVj6LnSaOplqi8MkG2vJlAcfnbWXoNpivGduHiPUAsSgoGMIXpzrZApNfk0VkNjlklfMhfZZm
ls6HUCJnuykXEZO0h6Wj/BwZbSeOSiTNS9TjkDvwbl3vnsV+BrAWOcNDFeA32KIJHMe7atZI0Yjt
0N1Oxg0sr5CPwyXvaIYVqMgOzaDNZ0N9yFLLCYkYYDvNEif6jOyiJMem2IvyYOcWVuk4HFB/Dall
/+jJwyUmrLeQY6OPItvZEwzeOUeCpucMqz7Kl+/C6ONfWjfykdxVYZKfUiQ/sZCPP01c4FBghxDU
4zjHi7kb+1m9UClPUKaKZQ3bZvx9ZkFu8x0W3fmrR2jqy+BM7Q3ROPPvyXUmusbZ3H8cOHczTxRT
h10cmNVn8OdZdm1kcAoOWS6Kj1q21dcqEPELtWTgWHFK9ns9drA1JfbUb3ZKzXjD341h85V5+dsB
nFJfBybZ6j48mDLajUP0v6Sd2Y6cSBdunwgJAoLhNpPMLGqwq8rl8Qa5y23meebpz8Ln4rgolKj/
c9FSS5YdCcSwY+9vr0/9WIB1qbx8GgAwdvZgwsY1g6XT3cGP3aZN+XNKRtHiUsKsPsaqlZVei/wz
dql7m3ipgLv8GiIJAhODI4t6AGQ+/gYC4XgY7XT+EXRW+1CrqBIOssYPPcMaPbg3gF0nB2yUwuIr
EP/axTuN/Uwm1kwquG0bPhnywKeMegtVzhZw6lHJoSfOpT/T6q/KCCpeazQ/elgA5ddxtLMv1BYH
mLpRMWL5A+Z0QiwUKxYd62Xo2UEI5irowHwP/VS+GpK2iRNbUaZ+n2Dpy7NfY8NwJphTjVNblfkH
TC7q7zo+3Bzyg8A0SanFN/IJ7XyUOjZoB73n/oLpPf/epSymCMecZkT2cmjTubRB/MwginmyHpZ2
DfSFs4eW8oNqFvnTgA+wJPWdpd3Rb1TfI5S0vplc9nDOtgb/xc5BOx/tqWrqR0JIwfmC3WPtJk7s
FO6kKPMrnuCqhMUuu8CtkShwd7SgDtyOUEVi17JDmr9GJR3Vi+hlDaqytSRY1LgP7/F5nZ9B2FTG
RdA+EByQPY1f6hQ95bEDwNNhMuUAgEEsy4UbLgvOBX0mYSISL5S4RXfzdCNpNeTOH/jz5zYIeUoy
gdNzBh0IA0dz8GF/TVjghEdwjLP5K2+bqv56Pex9nwpFa7Lkx+jfs0jLroJemvhAqYSJ5mVWZniJ
EuOq0KpJrR7AlMbWAVJ/cNfoTXwfd5ZW7VzANq4eNrIPjYvzolBbX+IlUsKUE03znBTnpdEOoke5
tEOVZpztJAw2hkK8SK7X0kmaQRh+G92zIWcpHckGYCoigYA46mhBmr+Z2jI/XX+n7zMgXKPoB3Ms
QyO7vL7BFroa0CRdSQ80M2gJjWtsMGTB0/VRNnIA5K4dErd0EFvvKrtFm3V0fQ/SQ0OsYNMER/DL
yJ4E/3GAFumrwev1AbfeIMLWhbfhaPa722pv1EUGXRxBJnHlSetbgU82mC2RJvpOSmVjVjq2gUhH
o3/VfCeXoON8mgT9Bmw9hVadZjOyMaCY/Pym9ZXmYvbgzE+YVeScjZg0tDvDv3+1S3limZFkBnSS
WG/nCtBGsCoFjJSuDYyzpUb+nUjR1hpOr7qmAWHh+psl7b1x9zRZgXRyLUWndX5uQVDPPV6GniFD
5Wc5mrT9qSW/YjH/1tNjXQMYPLZYK/X4PdiL523TNPeVr+M/aubDgBdqYLQFmDwnTPjdsf0Tg7UG
7Cg1DnzUA7Wv3FrlTOWo0MEeZpXq/Jz0eo6OqE8KiedDgjtEbYj2qxHQNvN1yCuRHEsjl996lUa5
I/F0grB5Ls27hlZO5hzkkPgMGgM651y3GJeCGvYjLgNlpOD1C/uK1n8M/+5KY9npiey12g1LKjPJ
waYT+6OP7mR6birLjk7wTUv7MlZp+FiX6mT8qDV91A/sqVK5IaDE5KUk4QduIeSAg5aJiV92UJ1I
+JeiVUKstrK8vnVA6WNAEOSGln6I6WAab5BaiPyYRTlOu8C2FWxAwU50rhHpOKLaYAe1C2lkHHZ6
JZDmGeYT/BmCoLz7EvdmVdxUI9DjcwAZs/zQm1pk3tLNUMWfLckV/2BLOEd3ApfQ8mSVBhypUEGt
dSKmTszPBlf4j6DxOYJjs9W7Y9nF83wM9ATRr9mgbyDnM6mPsAD79AE5t/w0SycugKBhnHACgaZl
J80JgCiPZg+SAsWlNOA0FvPPcZy1L5j/1BzFWVkG94oG3uVAfYuzByPfDG4bcG08rGExPXbOIt2K
wAs6xEkCHjAXS70+CUuZ+qNFsjsEk6rQKY5TVamc2r6O8AsA+UiuopMxHPzSaZ7Ae2acDJxj7Vlp
K97Bkf44/YWGtRTfERyCB2Bc4H4rsCpRVf+O5zr/aqoRbPtIGpN9F2l2AGOY8gxmAUbBu8bTTF6c
XLH1c6OmBeZeg2jkzaQA06c9RMu+ODngLjo4hGQJUP//2g+deVuWo3AuzaTFdyl77HSLaxtwzDKS
fn8ZMlyf3BYWxrcOH2jAHngUhod0TPRPnSyd79xw4k+jU4m7gBqkcuxCmaX3pY1AFpMm/BZuUm55
D6kBb9GF5GnFoEudBuJJQo3g3KYxMUOGDrlwNZkDMmeV4u7SVlAckjBmzaR5jqtrUwUAz0w8H38a
xqzwd6rUecWFKxxYMnNpnIizVEqRQUBnSovp2wzwDoaYiz9w/4xblJHA+BemdUTA5n81MKHCn2+y
o2+Eh1Z6xFB7fsGR0PndwzGZTxWeHS/JPJbdhV5hFeq9snjKi3iMknMCdOY5mNulWUO1WnJAucw/
wOCrCmqeUv9F9D8rDxM9o58wX1961nJHUU+pHcG+U/LJsi5gK0BcNVnWQb1DpvGvkprlRHMLGsFD
r2cAoq1UTs8mAHxMIkgvigM05C7znBKiatRgMHHEawlHbXVyAEgSvWf5Hd52Em9vhzZdgEst1P3Z
gXeObaPun6KkhB8CIxRnUC5zOhc7G+XDPCvyrA8hFhm4so53nei7+EjNYYRG1ZZUsy3sm176qLap
bjqieYnrwhIuigLTXBAfkUfRCQTMPKbVt6AJDHGBTTS6ePyVxqGigBMe26BRvaSm//mUQfrpjsmE
sMkbBWQkGrT9+JHrtvkjE11Y75wO78MJ2ssFJ6/JRYzi1ypySbVBVTGw1L15yZ5QBW5c0QfOXmp2
+WfeJsMZBq0W5x1pd4pSbw89zcq5j1Sx4SGK7fBClE0DxgZDDZbykP9LQT3/CJNaXvC21DR4MnFp
wsJpxa3S6PH36yfi+wAA3axm0Hay5KUhFrz9MTZ0vhieOl1YVMjuHZ+rKb3MHf4cs/VEdi8+zqmD
CZeRJZfrI78/iZeR6eVHbLJRlIOw1wiraXSvqYX9hOepxvUCZzCjs/MPoJCUnSLA5pMKjCJQaDna
Oy0C9jlDOZSV7i1R3qFw2sK1cZw5g1b+AcnN/MbtKCNNWffn6w/6PpwTVIgkkZxDmPUu9lbinn5E
3RSemQYQoWPZuSP0YxJa6rQz1HKJWE8tyJEUOdGiLWyIt1+TrEYSxzLQvQrrFTfNmuChZTP7GDQa
9ng61c7etMydIG5j2SAiXQJVUvqo9ZcX/1epocdMt+jmWKWbuqo8qLevcsIY4/pL3JgtdKDw+uDZ
aOALVoU4QOxFBI9fBazZmpgy0Hf/D0367UPrz051auxI7jSzbnw2ZgtdO/yHfGgtZ41g+Eon0Gdv
SthBsa2ANS4Bi3aKne2IVd6Xx4ROqxJaSEJg8ryrzwZlE/NB2YEKdIr5NNem+AdllH+hnc24rTGS
oh9dw3dOB7wnGjwI/vO7BV9jwtWwUWvr63oMzNHUSqnUeMC2u1ON88whMYHhlQSdx24w/ocFgSRl
icAXlAef9e2EAUrNgdyqs9cL3JrKOSku1HVhssk+3dF//YEirFaEsXBYuIrygtnW345VS3PIZWeq
HvYBrGxVsZqfTU+D6EEbwvoVHy6eNsDCoTzEMQ7PR2572MaLotY+dG2V0OVoqdDy6tHJ//O9klo2
F0oYhkt1ff0ajKptzI7YywOzK58hQeMk2Y9x4g52abxiy9yrOyt1Y3tgp0cSJdl6F5Hw25cBmnFy
TCuhHwOhhdermBxPcIEJq8vu1pgNLC/pWL0+udZj0iaBRkGlFAlxxOIevRpzIursNXPwYgRxj0Gc
6mc0X8VnOOzVve0HeA1F6uv/MCbdUGiEANZgo/R2zGgC/6ktLPNeF2XmUn1O71Izat1o5FueSkNN
MeDhGranGVrvUjqKJMTGS1eRapIyWA2McU3ODozfJebJIV7nxDOp0ae/iqwr/qU1GNeP60+63nv/
DGigUrLRh0KGXw1YQ8kYQtFUHmYXDYA3jYg3iZqdrXB7lOWk5nABtLIKEhCvF4oytpWX0V0WHri0
2U9ObIqdh1l+7N9r9c/DOAI2hs5B8u6zaXBOjd5vKdAPIS1Kcmrmi0lJbnBDPeh/X39zG4PRRrhE
PoibkR+t3lyhRZNVRWGLNJF+njaMO0oDfvZhIhuwk3xbb+88l4ncfZmKpCjxinw7HZ1BSui/fuOV
ZVO1v0iXgjwT3ZR+yMvF4oyAWfa3OHL6j/SQp2DpNLg81x934xOa3Fb5fmgxVX7F299g1sXsJ/BP
PemH3b1KT8AxI+X45fooWy+VUwRJL7sL/V6rJ7W58baRKDovzER49ufsJzbbSMENrMGuj7Sx0pa1
TQIH+RhKgtXzjCpUTG20as+MZ/XSkdGkkmMY/QKI77tL65BC3gkgNx7ORglPoMzJZdJk8fYVlkVA
0a6WrafWyvgIuiU/G+bs3AlctM/Xn+6dYIUpQ/oPSAxLejGbWj2eUTnUdlL6WAyMmrNbowjDGrw9
XpoHFCzGbcPd+198rIefZdKSL+OUeRHoWnduRBuPzIShoZmfQOJ4jY/BhmwUlVhMBjDgeqmxhKBX
I2qUmynDC+/6M298UR4aKSDarkU9vTooLNLGZge3hWtRPt0pQyk/+xXqhxvZoAM5NuS3yp2z6f2Q
KGN1tk5jUQa+ezxsNfI8jeLGS2uQ56M0T4DSG1ctsXbMB+zlrz/h+zXIcPS8kKlWaU2zVoHyPNA9
FbZ27YWUOj3ICsVF4Vl3Rnn/zRiFC9XSiaIuyuu30zTFBMzwB7/2KBDPH0pQvZc0cHBC07r6P64I
vhSkF8CanDxL+na1IpTK8EOnU6Dd13112xQ6CnPVKs6BjPZ60NdP9WcoFjsFJG2RMi9//tclA8YD
li/1Ev+rYX4DYehbxHVusVANdt7f+iutR1omzV8jaZPuJElbqCAQy+GMjMd0DcXYa8RcnwnLKPhd
qkgKNbTxa5hYH08aJwUhv0Y0gghIml/oQLc8AFvWqW+1+FT0wnkYc9mcRm3aw3ptPCSKbXIPgsAf
tsxqo060pMySpKTrF4eEW7KByDcWZ8DrE369vnhIwiHUxCTal06E1VTM9dg0InYWL08kRvIZptGR
OiMPmSMs2BBw7Ry0W0/1f2MU7lKEEeLtp6OVgGjIp5cZirfaH7M5ib/VNSnvncNnYzLy5oiDEGhy
rK9Pgp5umEnJudEnLWooun/iufIAaA7ababVMt8ZbuOxhFxaOWBXkkFYHwZ0J5vKFJW6V/YSx9Aq
ju/5uJZ3/WPpy9v5O/zia7HRk6r4w14B9vD27YnWjNEzY5nDim+cL1GRh9AIjaJ5qUoFwxZbDSGU
+zRwL4qv6YtO2QJlXjSPJnbjWi+OShBp4bm1Oys6B44K0AqaaXOk/5c20GoOp/TQsa3iIQ98+6mo
81YB5xOYjzPGGnAWU0U3zuZAl8b30VGn5kdYih6zNMz/BATrIVRuR19NumMr5zw8glxSMXrDnmkv
j7L1gRGkI4ygdx3owepVjIHwuzlJhReqduxB7eF2qKQF5D+cYa+/9o01QkqI105Wiszjn0jgr+0m
jtHwKcM0e+oY9l8tcE/eONWD2xld+e849T+uD/cuC4aUG4bGkm7gAs7W/fYj2+gS81lluNqJhXqc
g+y3b/X256A0iqMWjuKjSJLMKzNDd6+P/P4qvgwNCIDQkJYcUg1vh87SIG4qyvG8T1p070o6TL9h
XuA894otvcIO7O5AcBqg/lGqbyLrqnODuuOl8gvxdWj77GPfzePp+q/a+NJ/YK1oopamknUcmY2a
FkSJMXMNoAoS1G1zO0Fv+ozdTbzzAraHgkMNGI304/oIc4y5HMCX8qWB0j2kRY1wUEb5Q6GQ+P8f
nornosmf65qzvrBlPeJiE3q6F4YVRqNhP7ZuCprlGXv49vH6WBsTmIwcUBaK/oZO//Hbz1pNhCBx
Y88eMP85+RIQ230eIf8/dKmdZ69CTMp/jBTZqMiSgdWjyR+oxvqWHSpZFGhJPnvaUFrP9P1KF4sa
1cUpA2hqGlQ7H26dwljGE5ouIQoQtb27vzW9UloVkk4vCQNB7pZiSU/d64CXQoatU/BKO4j5HyPv
P2MyJ5euOXAGa+6mE2K6lAWSDTi3imc659DL4td1KYY0+v8cajl+/tqB2gLYfNDbkzcjxolOeTsN
T1mCkcdBSVWxxyHZfJmS5i3IBNr7mMDIUHWHeDZ4tGxpd0NappeOFjLU2Yl5E8xl+UUlONmZo1tL
TyzqF4DzJHTXR9vioFMOKNk8iUPoh7EN00tb1tFludLtxCBbGyyMXZvBDBgI61UeNzWm7LlD248u
IAoHRXWDp7CGt3EiuFQQ/XRNERxy3/qvgOY/U+avkVeBK3CtKVamnIfERuhYZRZWJc5knNUxd27o
gep+9WGDAUCNqmsnQfQnx7+KHWDvkvcCsQ8bdX2sVLLskUIkfNW+rgtOctSi2A9NUe/mQATt46Dh
sO7mXIsGxPRK6U2YUINGMX3ntowVWzuoRmWg5MuNIDxoWJmThIUtaB9qiVYNdJ4YMDEf+iI9Xd+/
tuYGWSCCH+omtCWsrtpZmPnalCWqV6V2eh5oBnDpHU2JHtU9CufWVklAQacfpz23ztV9SYVomBrD
TOK7pvsM7VJz4/Rj4arBNN+HYTFdrj/a1lqTGt0BkiBfUn96u7IRnOlBoOOe0ju+I6is6d0DRhR+
8IgyRdjkxBWNBi74mc/XB9aXPWM9HyiZ4BXIUU+kvBrZDDjnVEQVXqGMonRn9GA/a4rNMWSsyq4v
BqYF9hmdZBKdhjoJ5/NUJTiTQXuU3wanVPOPZl0nwo3VCP2lXxiD7ZZT1AVHSpZNcqaDJlRviqqP
P2dznFRun9MdclbLsA5uIXLNn+OqVzEUmaSJ3xNWM8aPNsA7/YhyoH2d23ku3IiqdudidVm9TENs
YT9mU8w+qF1v5cjrQ73ca+/amAFka2m5ojWbPsQ1hH6MaQ3EYHsklO+K7ihLYJZ3cRIOP/RSjdNz
03XRHhBma0zNIkVG8zEd6eu4q1QrIstWIQNfqCjyEIxOTDt2hhOKVF/DWbon6XF9AmyPSTlrKXST
0l3N9DogOzzWjIkeG3AEdJTMbdkbzlIZx0+96uxMuI35RpmHo5IQkyzreoOnE0RHEIVDUJDNBjey
VhXRUQ4ZIPjrD7axpOgqp18XGL1JXLC6OKP50nGJzUb0Y00VIhVRNeUQNpmqnKYR98dDEM7zfdxM
8c/rA29sU4ahOqgyeEjyH6ttCoEwKFIa6TCB4NZzDM0Ixq3pG3p/6sFX/FfcHockc5TesQXARj7u
7c5hZGM5VbieelU7d7d4ujUAWSNEJ67Vzro4IZff24c3Dk5KGDSr0Ra2JHlWU8YuwgA9TjV7Q187
+UObLF7eZpjQhVBlP01FebBySx9piULsdv3dLrvRarcyYJsv4b8mIUWshp4mK1cbrqcee0p1w+a/
aB5x06ltI/bSxDBuzExkbl7H6D/Lvqp33vbWtzVBkFkLv4/c3Wq3JAWM9ph0NtSi/Mkeh8xrEu0f
dEO7QJetkWDU/Mn9UKtaRyeJJsshDyq+69JqSzOZJKmKS6CSu50AwlMdnDkrH1AKDDi9hVr+o4Ik
cYOjiv1FzXIdyyBsiP9hFVTmbUQvV+ulhk0e6foH2VjOHFcQNAwkdjbpsbfTD0OJ1nKycfaMEFav
6NrupIOZ2VnLf+Slq+9OmyFyH/KKZLnXUYsCGovzOCIJx6mfXvw+68o7PNKCW+iNtOwhj611TDDR
vFkI+saDCPL5O3ncYqZXPcGHkpJqflGtCIc+mi20X+jjhYkiHXX6oZkFUCPDr5T8kpYDxAeumHl2
8rNpISQ7Tmz9YyoNja8ReX1xx/0wnW7sphqCRfuaDLTjZZZPSwi9b26EKCs9xC2b9X0/TfE/oxGW
T0Cagt+iNGkS9ActwGrbt2AZV46Nsj3r+/pWD+g7dJFiTvkN1CBxq6tNln+//r3eUwyod5K9B5AD
7o2a9jLv/rpDIIrLouVWzzW6i8Qre0s5/NvpYfkVM/SweVSNxuDOG/XmAO11nLEB48OERxJp028L
nVe2cwBtTHQy+iwl8nML+Wm1pGyttM200gwPBpdQDoHUPnPLNx7bnPPn+sNvnHXcCal32dxHefRl
Y/vr2VWnzoeilOi5FPYWt/PbyriN29b4rdWUwz5TZQj/+32GLAopSNB6jLjeK4M5EpEcDd2TCJfM
G6IGJzoPogvGb5OBcGAnR7Vx6NnA5CQcpOWiv44gaCGmtjjTsJvp+K3rOAxeanMiehci+0pn2nDO
1PLp+lvdOA6YTuSOUaWzYa2NPbg5Wn2bhwZFbZp3D6GViuY42NnwWFcOwXPVk6UK5uQOu/JguLk+
+Mb+Y8sFq0DvFjvyHzD7X590yOamMILUxEEKsBS2pNklicbpv+9ynOPAWymULlqY5Vf8PUokzDmh
H9lLOjkcAmGlbhxqe7CwjZVgk7hAYc/1huK6eDtK3ErHN4jHvLHAIoRWrvhez1rlhDZdnK6/tndl
S66gXAHp8wcRq/H2Vk+EZx4u2wouwHVv4QQPz/resNvoFME6vLEmayJRnLXfjK7X3VCh9WfW4U5f
/xEby3ERnPDllj4X609n/F9v1Sxx3O6N2PIkFqFf01i2zxatzIhnB/l1apxgry689dR0vNBZI6nW
cqguv+ivEe0GRW6NpfMS7OYvai6xtpxRGNWOLF1KSXSKTnBBk2EMz1kQDUe/mvdgDptPjX6TTQ8V
2TsfnGRSpxFgveUZmWMg9ROMEpuji1Vm7xa6Fe/d+DeWCOjchWJJkMjOv/IrwqQ+RSPWWfRSghQ4
jK2TnKrayN3WHqpFnN8do8SOntE9pK5iq83RsUj3TzKuDz0ZX7r6hH2JEPN+uf79t34Yac9F8SUW
LtEqdtAgH9SDqiCrymzj2SLCPUgI1jvPv7El8qb/3yirTV+ay4mH0N5TEy04cer9sJ1WfB0H42dP
q/htM7T6TpT6p86zClc4ZyhYU9g1EZOuVldnKUTsNodsWWedcigtpavPRT6Wj7qV0vbWFo5EzY2o
f/qYN2GDr2jpJ92DiIFT3ydq239v22K6Cazc779HqWIoj7SLGLQgp3rcID7vtRpfo1AJjjWtR8++
OZi/m0RACSA9ujjb06P3hRKOYl3GIEC6FkIVs9wIwcqFTuOlp1OlV/tIjaod3IKWZt+dbZqpn21/
RJZU6EtaMcA2L3CbwaTFosHpZa+Cu7kgdTJ96NwwI0TT/XZBWmMQjXEAhEeSU3HOcUzsdqkrSw1v
tMTHf7ipDUc5aFNk3WhmN4mjj7ycdmIr9M3L9em4sf0ulR1mo77YhlirdeJENPG24WR6M4WGU2wG
9qmKRY3jS6a614faODIZisQ4gkLuM+sjMwFnEGQ2zI8+iMJfCX6kBzsrm1MW1NNDZmrjTdel0y0V
fbkXSfNC1zNzETWQPWNToPb69oUnWVU58TSb0Bj6+ZRLQavDGO2VyrZeJSVQLokEWfCOVvPfTOcp
iRAhewMNBP/MdOuws8X61yQMP19/k1sjsbNhPwg9bgkg3z5PO7Up8mrAaYnjI4ZNItpJqHI/RC1q
iutDbW0kpIqB0iyxKnXAt0MpuV9bZcn8yEZLvw2kUr2YWSbuI+7c92Ic5A/LrHdiq83H43LFHZ/F
wRb4dswgHvUkjniRlh501kkhCMtoGOrLk64mex0G24NxLUDmT9AqVovRqJ0qk0EvvSjXl52hIBpX
tPiGNkpjZwG8H4pbq0rAiHku4bG+moZTFAGA6dmUHZHOd1U9qYfSl/MncAB7qdzlFb2d8csFWQeC
QD6XUGM1lDSKhE1VSE8OC+RX55DP0mYPx2m+X9Kgp9AnCuhFPNg68nb60A9FF+veEMjKuYwULcST
pBs1vMvGLE8Phep0d8u8+pUrirjB/LkXdwkZ0pcG3sGLYyArPNZZXGn9QYsFVXN9Gi3F7bS4ylwf
oEHtxniafBktE594LRT5b9yzxKe+xEvv7BemQYISyMarmeI7DAInDD4LTSmye7vmgD/QrSxAnWAJ
rh1tiDavaZdI/RLVU/JqydGm/zBU5L912Ouv9TznH+PMsP9pnY4eKG6w/YSHvCjVg1NZzSV0ys56
oVmbDFcyz1X/3IxpnN8lQTQ94dY1JGe/L+dfto7l/I1fRM7kTgOKIHqbKvEy0FOOBKlC5Ev7VpTD
ChqSJoQAkA/6ISjz+DVN/LA/FVPcTi57qfGQlIqpgmyoWvVWgAP5qWhqph46y8ZbJjV1Wt+uL/iN
04m6O0c4Pahc4EhxvF19UauqE1ZZukcUPDd8wdQJ/lGrkNOQRFuE70+bxCI5hKaT2hdJVhNkZ2H3
Eenp0ql3wqX3pCg0OuizF4AxPU9Q+N7+nL7thwJ/MIoSWfjJrozmFFOgv0nRhY/1gz1Z7amrfQOz
T8pWBSZNbrhg3HHf0akvKYlLM2b+svOOlnewWl6LdA1KNBcJiq+rDXjOiqoe04I2XSgTIPRNW8nv
ozz2LaaaE3y1ZvQrN0AjDPXQ9JjKHDNHnZVbTDTb9DYrs5F22Sjr95b9e8w2b4uCMlE+Am/SlKsf
RukLjelUGN4YFkXvOZNfxqd0GirnYXLU7uesOMl06JvEhrredSoAR4pYAkPKRsm+CLgv6o0SzUJ3
aelIy6OdtO1PSvPTxzLS+l/XX+PGJiXQ9NCZQzc+uc3lz/+6mEgLJgMuWDqF8kz9lOSBOh4n3Zz2
EmlLMmX1tUi+oypG9sto5uoM6ztLtnao6p465M73tA9UF01L+VEnTs0OozXHcInEkFansUmhvVUx
FsM7ooD35yhHC4p/zOdIHaITfPusii0qM0lhAUj+5xO/3qahkL6aA6wpBTg0GJibFEnkzj1g6xVz
ClDRQRi/9JW/HTYqM/atdibxNffiHMssvuXWIHYW6cbBRqcgUgAHIiA17NUL9lMVFI5vGx4VgCqi
btM4r51TBk8G6uj4/J9nDbcM4kiS0QsHdLU/EdL3Y16nuleUmcSCyzae5jYOdnLeGy9uaeQiv0vd
FaHD6pGqAWxIYg00HlpWAO7FAartWNWH68+y/CurmYlqA6UeTSgwgNcA83yG6qsP1QBs3sce0hmE
mbj0FBgm2CUW4ENOvXpnzI2ZCDGSm9piC/6+Fp7P5mhbRTV6WqU3PwZ1UaY0SnWw+iJyS/z77qeC
xtrrD/qHfLt6UhrBsO9iF2clriVrjW5oYTTqvdcnQ10/ZKJCJwcxjroJUqb6kdejCM8Oq/acmFNA
fdu0enkKZBPC2Vq+93koQwhPUUYzN9yOpg4+jtiAfx6imRrXItJ4sNIqF6cggSzwAsGs4d7PdYC+
3IQN96cOmyv5XnK1+qm0oVbcJGwYDSIuEVnnIU2S4pgRWgfPqd1n5iEsZn3PXGDr3TOnls5a4OJ8
+bfL0QodbNWqtvXiWJ8+gbBIDxHRRIWUpRXnkdx15Y5aNTxff/sb02wpy6HUpzaH8+Wyfv/aaMO8
0pPUQLuujYPzmAYS8E5hW4CRhP3EZtUero+37Crrj02Ckjokt1tyiMtr+Gs88l8d0TMi8mgM5dOA
zc5rXtjhcQjleArBC70isqmOc97subpsLFsuluxBknsDb3qVV5elaEqYb6PXAf2DYiXaiwzkeLn+
fFvHLCOwipbdAZvNVXhdzXY8VKWJmWzUJcVti9lZc2NiZuKZ5WAGTNgCQkZl24ripl0ZzndQ5G3x
qYM5jfdIp/vtrzqAq3dmo+vVR19gT3IhFTd8FlgZGju/d2PasVuip176lt43E6XDoMddHVPAA65P
adgsHydw3wQCrZ50h6j2U68Y23Svl3xrXLZotATInbGCWMVuZbwgtGZ/wuvFKm/Sro2egMeMR1o4
tY8ck80xTOvoy/WPszHZ/yTGSfstPsbr2n7fjyZfB6Nf3Z5LN4vVxK3s3j6NXfHFL3p7J5+7MeNM
GDGcFYuFLjP+7Vyv80Q1wGNMXtN00Eys3gGeYZTpnjRjo4aFFn6h/CwNBg4bxduBZllRCiydAUMw
y55hvkHoy0kvDYeJvLZ/GsN6cWasph6ZRhJ9UpUQgAFGpPJ+pDg5/bz+mje+LSZoVF1sThGa4VY/
Z/RzxbBTtfGigQDPK9LIeiqZx5e2E8UdiJhGnLQU2PJOsWcj1mA4lgVOe8B51lfOOUnUiHoE3YR9
7J9834fjkQTNTU9YcLr+iBtxo8UGxrlFUodyy2r6gq7kohqVjVfMoXaUgakdqlql2TqO2vOoY1ug
+Wp7jlhL59Au5pfrw2/dxJhUlJLYS0lQrMUc8YyuPRJl6836MPuusLoMe5NmzB4jBdzaccLrJ0al
xGw/6VFqkGIFjvNVDU0gndd/y9ZbJ4YkgqVXECXCal8FWuMnU0rXzphADjLR55jQWMaudpu+qPfq
6xtLmB2c7gXWFTK09THJZRfZVtvQ1zUUqPXasLvhmtUdnCL33QYKys6dd+vpLDZIMhl8bSLlt0sr
rLqi1J249dqxwV29qnW7uoASDL73dtiInabvjdORgizXMw4qptZ6NIr5ZdOZdUsnWQckTtGcYyO1
wutiTTlb49TejsiLn6qUBOLOV1xi47cHM7mWJWzmMZcC7eozIm2J/SKleYjuvoSlCvSvgVjTZXCk
6HOm/kXbyAd8W4ZPThw69aEw7OlrOuO94aLf80mx2zYOopA6bdut/VLVOeX8QXXboW3CQzlXY3SY
nKHWXBvqTH1qBgwRjk2AUOZiJ8UIldDA0Q7qka/9zhx9gcr4wWSBUy6tT1rZYJ48N9n4we80+TsB
xBqe5UjJwNNJmLwUARDUQ1/nHSKPpvvkDFatnh2aNOKj30pF5+NNWOD21uD0UBHMBCGv1mD2TUei
Z4rQH34Xodn5Hg17rXU0h0zmbg0Y0T9qJrTm8CBB2YhjUIWm3Jlm7z88SxkdJ7kyTE/e9fSa8UST
n6pNXpSlpfEJ56LY+T3DVw0vSWKiJAmzmj6TmP3WPxCyiT3Z2/YPIC5aLDJh063meRWE+NnCePIU
02jj57lBVwPjrKkeAqK5CwWj+APCjubjRDfpt+tz7/2aJl5a6h3EH2xqfza7v2LCCAhZOifwKgLy
OUfVSiJXxcMUvkxqnaeBsOj6eO/XNAEHQSCvmusOfu9v13SKVVgFbYUeA6PJTxFUh5Os1X/bvtuz
kXx/Er4daVl0fz3ZKEQeyZI2srGTkzsbYC3tCm6qNHycqI08ZwJP1eX6470POxiUVby4E1HcdVYR
KFaZ9KKHPJ7wyaAOkW7f9mNS7wQ31Iff7xhE0X8S1hRv3238uLYPLfmTpWQe58MXvR/s6IdTgbj+
CeYXfYNqhGK40GkG2AmLlQzgqPTjwq0BOsqT0Qin8ghVElJSCNdAb5tTO7vKlInkUuDIIA+6thDj
UkyJ9ePclWV8FzspGfHATEpIuhm6WpeNpqu8pjTS/pHYYhZHKlX9r9Lw6YoNo6oVdAf5s3IA046H
RpWMGOBWYcPeqjVaK49a6ufJBV7K1NNBM+ndoxJaRKEIusPxBTmQ8tmMMEcHZxZ0wZ2EwZEfHH8I
fvsgKSzXKK1mdqsuouxomKC85iFq8RaO8yi+kPQvP1DOjtLTkl2azxiNmR8NCiXhwdTb/LUgSDwb
0teebITvjzU//k4MDi7wQRio5sGvh7px55lUhKt0cVzd08z8fzg7r962kbWPfyIC7OWWFGVJdpzE
Tr8hHGfD3slh+fTvj7l4EVOEiJyzONhgF9jRDKc85V8Mqs5JHn9ROgUd6kgNmpHpdeoj6rRz8q2d
zTB2KYt3lNkDYgGex7ypfthJbzc/uwwHITrZmRPdG2FRTI+zLCVfugn97UNdtwPSvZHu3KG8qnWv
jibi56zPUVEyzXYcTjZCseUHueTIvBbUBBrmK2FRp0Ym/p9lN6vPY9PqA/d7n2R+hcBY+SGpoaV5
8mjYMaKDlEcvrd3wtEgsjOYpeaOGiGUXwjmVuhzEZw7vjLDXqEYwyKvOPpppo0wXURPWe0UE/e59
1gHJAhNdpJjOW2EffDerxLx0napXByrj1PY1yr3fJKNpBfVwJR0/oRmLELkN80V7H8SJXvkwHlCD
taYytr8MIeDBh7kGQfjFxF+pfAnTVFJc1Wq6k9aobEWnlq0RM0I1QEevC8LBHcee6GqmX63fo5So
J6cwLxvyqRYUuZsNANUPBOFm7Bq0Bdoj8uq8epnd0ACQE0Orvoo2toavrSG1qouEpPoS1lqEYHFc
yGzLNtJrb+T+lU9TLfWjN1pLOOd0WvneMEyuSYiXlnyMrFIuj6XZi49jDsD3wIcomkNHLR4h8spU
9MTvUFJE7rGbs4tcog/nzZWh/hBpjIxsMycUT1Acnj6meqBnrh3Kzk9nTgONP5rjO1RzJ3TCoS+i
bAa64mcQNCa1IWS4qvvCdsZfTmvFvFFDxWenUDVq91VkGdLZ6qApuFkSR/FxNolx/CyyQtMlg8ha
GJGSmnko23SKp2W2hrg/IAiftg/tfeRXHdnLow5B51Bt5PhQjFKcn5S8V3JkGYOycOPKSb6UY9nf
mygS0xG3g+yjbHSm4dsojisXOD1iulQOXr5Ha7aCM3dwOrwnk0BiXeCVcJcNZtd4+VRwsKxoorM4
RlMePshKN2gnbKKG5ywMoleI77jH6NnYqN5smLgPDIMIK3eqJIT4ArPp0SZv8ei8c+Rofod/bH3P
qrHotK/pY9X0n3J3wipJ8efEaeoDSBSz/zLKXWP9gurRm77d9ggQ8i4EDTmFyts7GUXqJS14EChc
PFm/igqByddRlcWXMe6KD0qmKp8NKDLhXRxl8XkY21w5TGVXa2AWa/xy+U8gymqTeWFVYNCvEcA9
d4LXjX7MIphD8Ljk14izrl47O62MOMli+xx0cVgTzUX2Uc9V/QXHIvM51SftR2UY2bum0pp3cRza
xzZUzcG1GiP6EYpiDPyhC5E4Kxpd2clJN2IMZJQQF4Dwr173+SUzVu2xR6ka2VQ07w21OqKDOt4X
cjPdy6LYs7nfePkd3l84kzALKaUuv+evl78Lu0LuKtYiIS/82FhjhGijrmWngL0cuUVsOp+mMui/
/PPbD3ZUISHFS/i6Jz+X7SyBzLMQM4sRWU1b8RDQtDveHuU6+2UJKd6BeafOpaxbBz3A5M4JFKx+
Ms3JXJLCYEQ4ctAeC01PvzR1VNzrRiUeakicT3Mz16+3f8BGBOcwCAWPP06F6xI8hk+J2jWs7qya
3QEJ5QFvPOCxozTsCYlsbRwNACKh8ZLfrhEHMnRUeexV5kpxDAlvKyIl41GQs9Z5VKA/7SVi11HV
UoA3KR4iPnAVvalJixy7oVlnRY1e9NCsL8gYmk8ZvvKn24u4ESc6HFX6uEBTqE4tKcFfW5T+uJpy
nQC8CyOSo2xQMPsYpqfbo1wfBKQi6F+gzwalClWYt6MEk6nWQsGFwWglGcveEG/rObJYxK460REo
vUFl99we9Hp/QBVf8PELKWKhZbwd1ERQPk4FBT01jwwXm73ap4FsAEgXiv+/DEXPlh1CD299Frqk
qgN5aChzTXF0xERBw3bEmO7yJIh2jt31B6PkBE6Jnihn+wp1q7dVHBHY2ec6Aly/gNHfEfXWO9f4
9YZnFFoBSNOA1KPK8nbt5gxkTTLo1pmbPJB9EJth5mqhYd3bpYQnUFfHSu7++yI6oO+pllKN5hV5
O6actJyGLHHOIlGXmIpToHg8xJJndvWwk2tf315gls1FrJBGPZXZZQH+2vdt20adhn3YuR/zkTdZ
D8LoNNRZAu51AMt8GEcNWU+TyM6dUPYKDnT8xmbnnP8pqKwKLn/gMbyX7FPabW9/Rm5Z6ELSXTwP
tR1KmIwExiN9WrRt6U04nyAjJL+hAxq5qwAbxxAIwkbjtQ2K5m5bgFN0aSdY1VEkrVTemYEYlIOo
QsyYhN3PzQHjmsY+hI5ZNR+GvFN7EoopLJ5DCfrGO4xUkWaBW2g2PmgSrTtNKOIMHvAE+yzmZqIF
lKTaK0iWXt25va/3MXWOxTwXPCjslTXmri7FPKGBZZ27ukhOEaZm97Nc9DsLfP2ZUR2BWkddBcLi
1fo6TixQ/+YiLauhfOpx7/5eC6esXE3tFM1teyu6FHmEqK/a1OVdbOf119u7+o8Ew9tPrC1KsQs3
ilr4FeRCxt26CVD0O2uDVagHcCdm8TykVdPf2wUlUg9ctZN7GSnSJ1HCNrlDPCQne6msuPseyQ4+
XZ00lsUJMlse+HIZx/V9nQyW5k/SYLZHJbfrPUr09efhm9B4pg659IHX5yObLali0+jnrlRmP04w
4BpDZdz5PBtX9LKbEXyi7sWxX37FX6dwkHrTaWIHBwSsa7wOLxULSW52+Fxn6p5m0XKWVh9Cw5yD
W5Oy8cIpeDtYUiF8H8qwIiRyYq93xumbmAcrwYAnmj7oBKk1wt6W/BBr3a6kxcZ6asxwMT2nWsKS
vh1ckwU67iYg+9qibIeFEyr9k7H3OGwQlwF2IpcGVxaxB6Dtb4dBD6W1mrq3zw41y3dw8ZjeVOXt
x1aV0KNbJIolCmtyp9Zk6RwKqC8pWUFaSNoAyV8OFRdE2fwCgQtUG5XXkFNSJkqJyX3c5W5jz0VM
77uRM99Ok+ZSdeC6PeRJ43c1vfTF1KhvvpuCiAM/usjGBtLi9Zd9iHjOKx5zKG1hOqY9OjlZPumf
KpUe2j2V5mtz4aTuWA3OP981CG3QjTWgHEGmWqOecpEH/MPEPtt9m/lTOmonpF72wFVbm5mtvLRQ
qdLCG3+79qUjB2Y4kl3EcPK9sbNSt2NG75N62nu9tnYTdCYExeQ/2h6r4qVQM15RlSBAUVv5QA3c
OEQE6zvVvc0J/TXKakIU9JJa11OWTY1nUDsV/iRjID4lUSF2htoIEIlCkdRYMNhEHqt3MBjirErD
yD73sjI8gpoLcpe7uwF+FmcPTk2zHpq8tRMhbkQ50Jc4jgu+HU+b1WnBBlaVR4XipY6z+tHI5uEo
D1rk0VAY/SaqlQ+334Ktz0ZbByFoEhfwAatZ5nIzCn3A2DxlLR9nLMA8wGf2TmiztZZLC46bldCN
ffx2H+LIjmu7QIyNCqTzvcQCAzF8hbrKOKuXqh2kcwycdQ+6srFZ4NfpC8+OoPTqwbAp8WUNkcQZ
w7fxGFdSeJ4WK0XViWz/9jJufDZubxpxJLlwz9bZBLc7OL1CdlCaigpyztRQXyVNGh/p8mTvoFPu
CVxvdFoBySH/C2ifl4Om79slHcOaRdTy4Ez1N3yHtpb1C6Ck9pX6lPNpBP94KNKOC3FOHZwYcvNj
nZTBeLw97etYBvCPTRBDvR3QxPr9IpgtUYMrw0tpUlo/5FYy3M/JNKJRgj7Bl4iAyvGot6QRpnAF
tsKdUlTxTpC+sfaL8o1pG0RvKF2uVsKKcmjUILDPnSLPk+vIUj6BApWm38UccKVG+Cfv3N4b7zYl
m0ViHEABkl+r/YzTTdREoyOdbWeOzyP4jQ8ljnaeiKfmFEf16BZONLuCjOLu9opvnFc47QsqE+4L
hlCryQ5hjvnHTPHSsLDoG8xCuE7hZDvn9c/ltgpMEGlDLIlsdYkSV9dQAos0RAVeOgfGKCsnU0KN
Sii5bLnpAMbABcst/4f0d/ohgRPduVSN4/eynswvqjLj55FHaRJgAJSDdRhVYx4fyxhLFxd8ObKy
lVKbiudIolNdOZQwoew6xQo8zBFkzSv60KHQiScmDjIwWR9aiJVolfTYScBuwgqLTzrZgyfwaU0f
REafwRWA1o1TFYbKJ2gMznBSQFfT2wiF9tQObfAVjZ74qWuKTD2ksVG2Pq2UqLubIMF+nNG+AiM+
DJgBdeTuwNSnWp/cAcMKxRWxPj6bKdx9L0V+bzyMU6+8d0bJtJEby7MnUUS5eQh6s/gkiNZiT7Yr
Ig38nkzaHzGwUq8Z8wY4Zt1Z7SEXTpV7ndSXptuFStgRn0gxTimKANqP3ErvRv1Y08vBw++jUUZx
dVBGxNuQ8slG9UORIDcEZFzDXjZJ7emC/279Ozc69XcfAvCuMCVJ/CHs8x8IUqaOO1LObj2ZxvVP
iMbapyaP85+0NIPvfRM2r3YWq9MlwdnnM8Qq3INsptogu9HbD/BoYXEllpQdsygl5wuoD+kuYmFQ
5zNoivrnXLLMaOft3bi5l+gbABaN54UC/vZym3q71ZS+l+Cax1+nUTXpDjSK7et6EX+4faC2hkJD
GoEM4nCipFVEUZdYzxBB2We5KMaPSK+UH4pcCi5xaO05Lmyc3QXSqFL8gRxw9dbS4EsC1Sai6OiY
nNK+mx6nROwZkG1ch/ZChcCSY0EcrcN6s6yweBws+6wLRfrGB6zvo9iRY2gqmk3KVNqlONxew62J
gUMB+QOqSiZ4WX0u/GETGnwk6BOSG5IlxLtMhbh6e5StL0WEybpRHlyqWm9HsaNBqWPw4uehxRop
Ffl40PvhFThZurP9NufDDQthfSHkasuz91cOqJs4ApkR87ESaFWaFGcHswr2+uHb8/n/UfTVfCRY
oEVWAESj2Jl5KcoX2FMEsYeHoXK6vXRbE+K9ouy/CN2gcfB2Qn1R26mIHOpYSm/4LeWuX61kJT//
eRTeX94lY2GmXdVPsI+2M6mJnHPYitzX+nI6KmX5zxaFMpKI4JFJnyDfE7W+nUuC9sPiQ+7gCBDb
ChnaEDinPGmGbmfRNr4PGRNFpkWudJGieDsQdhpBnrcNPYuq7z+lQwJQQNVQTqOLXoc7QczWYDo7
DXwVmK4rPoIaCMovHYkNZIzgAMUeFG6LoVagYxh0+zNtBC8OUGDNoRVDBLmOVUOzIHJR6cVklD8k
r1UK+uNBaieaO5UYowEIEPbPIqomHlFz/nh79I3rCXVkPh0pDqHT+q6INNSr8pm6+zRgciVNkl0B
sq50KLbV9AlNk3DnM25NFzQiHFxaQvy12vtzRq01AZxxRg0ifQX3mxCwtZj50O7DVTkDgwkjQ35s
RYM23u3Jbn1VaBI0SBGZouK/HhtlsrhfsivgvfOlM4VBqGM01jvgH7q6cz9uHHLoXZr+p6KHntZq
sJYLJJitEtPbJDT9RnPyRztXs51RrqeEJAVdExoYS410vZxC62dratvg7AB3OIFsaN2+jcr3o7Xr
/aEsJ+xtFIqaMdpjeD6DC7XWYwEwVehSR8G5qCn0HMjSp+iwlI2w0501+zMpRTN4UWiZw6Ht8nb0
Sky3Q1fH+TFUXV0nPvStsTX3YLbXe2r5YYvhGPA3KA6rq0FGXchsi3iJT+YwPFL3xJw9x3CzbAOl
QmKv7XRPncImdrOyNlL/9rbaHH4BUtGZ4LJdn6HRxuAzlpXgHPe9kXsR7T6BtBHoT1cK2/JeDLL2
FVxkFvvdgKrZzgVyfYR1mTCPwgh63VxXq9mXTTQU+GwEiILD+tElxzkUciX8InC0pzxM91p1G7ku
Dwp5tY10DPnuOt1qmrqms1oGZ1nDoFLoHXRSpA7Mu6nXCq9XOtk3lAQHkMoePiSYvB97faiebi/6
1sYn4QJBQsHUuuo/4bIg2tZppHM0Dpo3OSPM2awrfLXAWfn2UNcneXlAKZlyZyw89tUCW2lrhuVQ
Smd1xJ5CT8inLTXX/oddBLAWjTQenkWm/O37Zs1dXxUFToCylkxHWcnqO4BfiT+myEj12KYcsnTQ
DrGFgOPt+W1tIPq7lNbAEhOrLvP/K76Keoh5eHkHZzR/Ta82Nf1d2OO1aMtS8V6iA7H3um4oZevQ
vpezypjX3d5Ub3XFMDoHI0KOE3lbnqo/UAcL6ydDzLgcF3lffLW6TvvcikLHR95MLRwrAxs3xwhl
6d8C6t5HrWyp7txejK1bDjwkoOpF1AIk93La/1oNI7XnTG4qIBmZkeZHMaTps2wmKkKtKPN9HSZZ
qTCNNIofsuSEOtbpYfFRiy21OQw9RuNeLVVKurMFrys7QFAJRzh1xlJnWv2oNl2kUBrLOiex/DT1
+UOJBPld7LTGZQqVzCc8+NXb6nwIszr7dntFrquFrAP/I4dBLeJKwN0s1Egzc6qFoWK+64v0kEaN
BxApe8zKCNgbSpun2yNunG3QQSZ5IKwfuiHa20+AdWkqaXXtnJ0gAgDuyMKPMkX+VSnTv6MbqOwS
VPKcoWjMC/J2qL6a4HvROT3HVq56mtT0Byhf3c7n25wQTJOl04jo1jrwSGONIJUSzBmYXugD68/J
MKAaPs+DRrLx76tnQHPnP0OnkLD87ZQQoFL1YCSFDk1AhWBPiwN6OIZrqsFeDrhsu1VEABibC4t3
jwbmulwtl7DWbal3cA43+vjUCShkbjBii+FiODXiyGrGINFVYYfPcpNKe4d14+ZifMIscgL+tgb4
UPuwCbG4R2Rbmg82xAB/1rr6UFoi8yCt7Wl7L0u3ni9f0dQtGrbWVeIG/1RVpiWZxzpxeEcypKOo
H+/1PLdmRbEFkhYBOQ/c6r2ZhEQfgMTkHOJmF1+MUCmf81jjGpYrK+h9lIb+HevOLWzTzEWSYANZ
MaSd3aohWZw1aP+pcts8VPkcvKMSl+1RO7fOAtqyyMFQeMHMZPXOTVLeOwN79DxW8oC0K1rHDTVJ
T0bYeKc6uzEU3UEUu2nvL5qgq6HkGQSMNpnaOcKPOvLngc4HJTND+l1FbZr7t8/d1stBaRaa1XJx
Ia2xGi6tlXmYkS06g+ysfw+5hhIYuGM5dZOMHPlumstyfNKaYUZpP2xQhxEO7OlDmqoNVdgWNqs/
ypWc7bzvG7vWBhhDCYq9RLVmdcehflKneQiFP9Ol5ussh1/x+ZSebs9+YxBnSetI31CmuuqUyVGg
KVWA1p9SqaGnUCk8SxPo/tujXB+NpaAFGgccO+/zOvRsg1rp9QW42Ntl9VEyewdzxzg2Ab/MyUuM
c/3OZXp9wzHgop9KIcVA+2J1FtOEf4W3rIVgbRx87Ew9P46xUz2XQIPceYrEN7hGheckRrtT9N+c
6vLgU8MDmr2+xlsl6LREFhYg93G6AzVW0UzSTE+FcEsnUvt3VQSU2w2anLwbNMKvbp3UMenw18By
AzHelWOgnBoxWP/8tKP1sxSjVMSIiQFXe7FXUdmkRmSdIS/D85K18KFo5p8O/rD/vn4ollIoWnY9
HffVM6hbvUjVAUQmitnqo9o7wKK7Fs3ZRlKOsxwbO1XK6zCJTiNEGkTz6Bijtvv22W0skUQmzCsg
BAifJ2bc+CNKE56QgvEiJfrkodojds7D9Q1HGkbeb/Ia8QyvO34AMxx1bit6qo1jHuISaxA2VOUv
6u+fbx+96wMOahHfyqXD5pCnrKqwgH16xh+D02jG0UfRDs3ZrpRhz1JrY0YMwxOL3BqLuGYFT1qH
wCXcvlNp61LlYRBeHqAkjv1BVtO9FsDmYNS9gNAuJ3ytj4w8ss7VmAenSTazu7av8GIy6+AUKfUe
0vtP3/NN7IBmJW19YhKK5ZjTrna+gtGZnZtNdJEmG1xmhDyH5ct9ihBSM+nd65RXw3goUV03XbnJ
0CLqja54KWYnKfzQMgrU+8ex/loYZf7fUNCGPvZzP+HcG2flz4hx46NaD3Xg6UZvZV4y1+CdR82W
rPdayDdT3TDEq9bN5kTHHxxTnswrixJ53VxFGu0w92kYHHhMp69aHdT/DVOagCcE2NUjHwWgg5t9
Qtd4YbR63PUWVonpxGYreqsTXjUE9XtDmilx5XMY4VM5a/nXuRhQyJqbQvyek7A5gSsylENUOEoP
jLLPIHzIc/o0zjY0mH/csMuCLwY6dGapNK5zJhiIeRHgfnQJxjY80OopzoUKwOH2KFdbCJAtJ5Az
SMYFWHR1zciRhERBN0rnFkzYZ12utEM2K/1jFPCm3x7q6gT+GeqPWgQjXcGV7QgZCMMAnWE1bexr
olHv5yLfAxFsjsI7QD2Jsv4VGnHO+t5E34Ni2pA5d0hISn4Bf21nLlevG3ItyJcsIp8QLa6q3tXs
NImwjeBMc1H1A6vLPEVS42+B0ycXvRnjPV+Dje9ElRvR3AX4xoO+On60wlpzxp/4ItJFr7aVrbsA
LJ4bRWIvK7oGdDI5HULHIq5IGL/eeaUyqTWwTOk8R0H9mcxS6w5LMe1B6ZJZuBQ3hDjEWZ8NUB3n
gaMSmd0Fu8DwKVGT8UktRvl5NLQuwo1ulHq3LNXE9jm4xU9az81e62vjk3MrobOy3Ld8jtXaKLOZ
jB1UtrOVF8lHuenjH5Ar5R3ZIG3rEzAE3Q7aoMBzVi+kEqZSVpsOxCpbimnCR+Hg8CZrpBhTA1fu
lIrRnt02iNFnnXC8kk4hTfvupCqd/ZLHjhZ91IpQEqi9C+MbLkAwpiKkorRTWqTN5NJ/7Cx/kLk8
7wWKPalnREYTfVSCMTUQi8nNBA1ZtTPupDiWWg/WQfpSjLqYvFYY4BWRxSy44ZAX1HzD6uv6GGno
01HqlsFagDOaf1MFruG+BYG65w699RUINVX+T16EzPTbAEIyEsXAuYA6bqJHXLb1dNGCGkLp7Vtk
6ysssGrUg1A6v7pFRKsORtEXwbnWpeK1N7ToXaVko+6aiNf/M+aLkwDAbHlaEeJ01imRIhD5oDwf
nLNEpNAOZ9U11Cx/AEkn/NvzuorUl6GgwlCpomZ41fVGRb0PtIDuxBSPujeY6D7kaWb7kzyLh5bC
1p1UYKNTj6b53+2Rr4pzjLwI0HG5UMC9qg+LCKVKyR6cc+0AUXSrKTVOcU5ZAOHG2pNs9BhVMwNe
lxuzDwq/3Ik8tzYOaAkSd0ShuHJWG2dQZpnntHXORhFElyEyZw81gPx4e5Zb6wuCQaZoi/QADLm3
2xOxzFkYgeScdatB4g7VRnGXGVH2feHynSRpeGkGq/UA5f1zxYD1peO0PEd0OYgN344slYC3cNkO
zsYwa3dVo8l3Iygn0MVV8a8VA+J3zjIng14atZdlqf8q/ra6QOFv2a+B3aQPhSoX90XdW8emEnuZ
5cZXY6uCCFmUjK/LdNNSokNzJbwgJ95+qbVwYXzmYke+b+OrQata8hLay+QKq7UzS9gco44AnSbs
9HeoiuGuEDBs/aoZnB+zkmvca0YR3eVpFezsmK0ZLkSdP3DdpVP0djGtVLLtji7YpSp74w7+vTag
2ADj6nB7Zy5zeBtZA0GmFkCCTk+KWvXbcZxuTgvaBuFlht3ngzM/zbnwnbgbT/iZ7Hlqb6zoQlWD
Jkqpg928WtFJm2JdjcL4EmlV7WeZ5RyrfjIx1DGTz1qt1mfVzptvHRyhnc15lWEuPCQYKhw/rjma
fm/nOaalgwhlE18yE4zfqAjjrsuy9BOMWe0+m5vf8OODnQTzzw29WlzAnAhw4VBBY2p9g0+5CczQ
yrIL1IQq8KktS0gI2WXYutZg96PftWWeHLs4KbVTMCqtuOQg2oCtiSj8muHlO7oTKnGvMPlVwxV6
XFQ+Zf/5KVOd3nCztmw7VxNsU7fVpfBOkUZTcxunMWyuMUN+P0aakl0aYXbVpY2aoHNLq8MwPUb9
8pedT3AJJCc+i6pvVLcqnfgRbG34zcRz91sQysPvOJSx6AprsF5u1DnqK3iL7HuBU0Hom4gBRY+G
gRdvlxr6Ew3a+dFiw0LWn2Vz8hBarj/d3q+b35FzT34LYvWqvls7hdIPGZoF1Mjpe+Wz0ilurjqD
4bZ5WJl3w4RxmzfCCdZ2juTGU0VSzcB4plKj+MMO+et+Q68lRsc8jy6J1WfdXSbSEBxjG+rGU5m2
zTs2/PBTAi/9nrC4Vx/QdqWvdXv613VS9vGfPbXE41xOq/cqVrSsH7Q4vkxJ2qUfM4NnGzwjHXuI
JFxLbo+i6uxJOCf/hKE+fhjxKpIPcHzbyFNqSzzPQkuknYzkuq3Nz0LdcLHwpe13lcmZ4xCEbcdV
WRZtK3wGaitP1BXMlpEmpOI6uRIbd4oiqs5rp9rIXKM19cK1M13ZySq3vhOQYgSlNDo5V0gVvQcw
QTkgvKiw8A5Lm9NPqil4zDIwVkFu4s0qFcUhHiEcpjSNX29/ouVmXh96AIv0/dB7vE5ggkmUQ+Pk
4aXQm9q1pcl4CAiqd87BRiSKujguJqDU2JTrvvpkkwFCtGKUkEwT2BOaKIxyHOp57+rcHmppntLa
Ba29Cl5IQ1srcFKeiFR1/K4f9Y9aogwHNCzqnTh0eyiK7UwLDu66J1aFPVFMEoaXJB86XK1k/ZAX
8+z2ot/rCm9uWdJZ3Lawv1zARm9fhGbIoqLE+vCcFal5j+5M4UuBZnzSpKJ9HOMShTC5yDwZhdBj
NyowvbQg+3J7r2weZxD/C4VyYQSus90aV7E4UghkemWyvtPmjImB66Z638pZgpIJdrH53Zjq0aL7
zfX2DjONcj6UoTZ8L3VFclzVLLQ9M+qtS5YdvLhSYLN0BU+V03y2uEXCC2+b+IkO+wiUPQvlz1bQ
tfdIasKoVQdM4G6vxp/65OroIBpFJkI8jg+5rr39JPhNCjqIUnyh64IAfY1rys8SXPpLOU7y90Lt
6ycxWVnxpCaiRLmklnvZhe2XoK+TNSSlTtdZTyjgJJ9nZHQzN7dm6QVfQFF4xdwrn7TKmSI3Lupa
uLI2SLqHio3SH2wzmqgqSFVzFKWuwvl2eFjroWph4/WJ9YwhQmZcNLh/+ExFDZ610Ry1P2hfFNl9
juHhL+x+BZl/ZlU+bnB/oOrI3HgoAEXA1qcseUqmuv4lJXE5eCU8AADy6J2gjZRHieanRRm03IxT
+dLaSqm4qNfX6LIlWv6B1FAqv7W2Ud4DEG2153AeUz/X27m9r9sxea2jzPgvDqPh184Hub7K3nyP
1RGpwsmeUo3dORjpiypiy58aq/YKPZ1P/zwSpHsg67A4aXCu75h+InEaiIMukw7ozRCYdhWDsA5F
PBofbg+1/OjVJlv6GotPJu0ha52mFG2NALPUxRdROuV9N6OMYJZNebg9ysZNhvonuRB9LwSs16VN
CxAsfgNjcqEk3n9Fiyx+LJwgPhZY5+yEmdfapAAlCTJBtgAm4E+rC5rqLHq+RphcBsmpX9pBnn9M
MAu/yGi/PPdVN7wfmip/UWoRV6dYjgZMlgatr/xBt4Mft+e9cXXw7rKypPVIa6w7R5EBwljUxCdg
35pHu5vRIMKX5UjH1/KNMlG/OUZm7nzSjSTGtinHcGuAUL0S9GicTCrqUokuNVpbPmQEyB0IID+G
fdN5GJiEn/+HSS6NOMqUG1wxhLn6OWSWlySOqTEtauXPoVJY/DGLg+90/8fZ1alCaTs35NbetZGv
pAcCaOQKccNdiLQTPdtLRLobu1phz1hRR/bT7fldY8zYUeQrCy7dwHlm/Q5PeJJ3ljpFlyYKoCgD
EBSfZD1DtLsLdGTPqjD7IMHBfK2LYDy3osqQWmtxZvWHfKi9rpMT5VjPot750FunauEmQmRgs1/1
CUMVqkTTR0T/qpI+DpI13A2B7Tykc7rXS9tY6kVwj2SROGSpTr19i7JImEVZ1dFFjYT8w2pU7djN
sCBvr/TGcXEQmIXHwGWBYdjq6GJgXTuzo4eXWuXBGbX5EPeBN8nJ5AUplKseBYt/v5mAc/DMUvKj
xL6+aoexQHWzw8a0MLLsoJuhfGcqNORNhFx2bvWNcwm2FuF5PBcYcV1cQEwskeRsiC/V1Er3IrH7
xzlOpMnLiPq7YyGVar9zQjYqDCSFi0Dxgv6hqfz2s1UgepVQ4YTIWta8q4m8n1vLnu6RFZUvURz1
94bZ2hIdvkTq/dsfc2N3LoeGftZydK7680KdTSuXTcqIlZbf6Vb8XdRS+UGt6/9uD7S1N3GVgJsC
eh0owGpvTikoI7EczxKt4ffAhV5k4AY7adTWIAT9oJUR96CKuFpJTGUGbaYQcVFaTHZGFEQjP9L0
Zo8GunUEeAwWAAwotKtNIhlKEUcdk+k78VxThr6jd20d9S6LG4iMcuXFDdzqnX2y9a3IVUGK0Xe8
xmGbBUos2PRxk0h68KGphtyzFXxhzHLaM3D+c1uuIo6F/04pDxoWF+sqZ4exobWhWWUXSLxjcFT7
tk7eI5Pf/250A+VH6CMotI1dqB806o2WSw+j+1ChNgF4do6+J4lATdKKg+qlBSr0Kodh/1xkHZqL
eWFUtTs4lbUXjF9/foO+zBJNIFcMLEN9e5A4Qno75VN2qTQbH6I+UHy0hqudwsHWKEvfTF4qZNd9
G9vpCXatkArZUMSHBF0Uf6rT6p8PJttYo2rDp4bIfXUp9NEYdV2NJONsZkc2fHbXNEp1ThvYFv96
NGnWQCdZmsA0ba4SusZO1HYYkoslgaWvsrbymzLfE5C6PjNwp6gAcVwUiu3rbmA+dX0edklykTv0
X121q+fOQx/Deh90dGZdtRqVxhdATvagGH9ysLebmY4UYcHSJ4Ikue4FmyRTKEvG+QV8kLYEIq1q
e0Ltm/FQYQsSuYky685AkhWW7R31WNN0JXmUX6pM7T8XyIOKw5D0UCp5TU2aTaLNX+u8UzCRqkM0
DSMwAeGDU8YR4Fdg4v9RhhzfG+inmh6kCP297kTxU62Y6KXUqtOApChzbTzMnZLh+dd1tumjVaoB
KY9CdbrjexWTF2czyu1GIOwMBnOrNzC0lbzz7GaRZsnaXI+9spL1L7NWQpcWjsGVk5QTCaCeNTZi
Qgb/+PZeub6DWEqDuJ3aGUqG6/4CsHjwlJrK81h0yV2GxbevllXqlVbq7FzmWxtm4drD/wWrcyWQ
UwVTNEjaGF9GBE5dEKvmTz1twPlaonmGk4I929j+MxaXR5B+LHcsVTiUoFdXiOg7RatTwmSQI8qp
nSC8yKWDH9yoSgfgnPXO2bsu/AFXIaEzSe7ANF9VdNqmQ+moSC6KXRrZIU4j/TVpzEBZyIApSrG8
QEdrcorBB/FivaphjUz57W96HX8sZhuEOximbQlvJVEqtYEg/qiSIvBEMIWfqEVn9+005A9mJ9dn
XW16ZGX4/Ttjb+0n0k3aHCz7NaK8AYg1qQNjF1nmeAv+cdFQ1lHFzfYKvv/H2Xks2Ylsa/iJiMCb
KbBNUUa+W+oJ0ZL64D0k5unvh+5ExSY2URp0nI4jRecmSVYu85u9uL06nZnUIXTit1udSQ0lTsF5
ChERPk12WV8rp+gP4vZt/oi8NskUqid0hFB2en0H5bO28N2aWaBKhVflRXEJ6b+7coO0C7CLg1xc
2dk/PIfWopVHupXCiNI8k4wKDE2kDirKAHNkXlPQb5/tuOzC0xoNJt+IOnjHtqCb47ZNJj2JAlRR
myS5V0r4Fl7NEdkwL4So/pjK0ZFYyi9Y3Sb+0lleJ1hAQLk4N3syRUQ8dM24yyKcAS4L8BeQMEwE
sGXqkQd/UlAXlE/NUA/vonDSew+cl6hOyVDnn2X8F/+HD3CxPJpyUj0YqtyvstatjkNxklonE4pd
6ssisSEg5nJdPeT0v6QAn5xceLa9+kGFCLFMpyI0uwxsZiq6g2O8c7YAGqEIYq2lJ/qUr9+6SScj
mQdeg4IayGe90B1XQ0f6QIPx10W13UjGqzh1wnQAMbnZyEVLau5xgEaO3U5zkOChoriVyXwMaJ5U
to8AOtHcHpLGUD4YdaVLnpYxvnA7Y6WyqcDyCtS85jH0UksuP4XRoiPqASN9cqdB7mnpdvqAsKGw
K1fF9qA4OwPgRC+Nyrz1omm2n6lHgDDOZi3jCTXFwvAmoZr/FMOifTSqedRcBXhc4spdnKSnTJ1s
048Gyej8LofOdVKGxlT9UTDapcNiTX9VrVbonhjn6FpVxti7RaLI/zR1Ev5X1KH5opgzDg4WgNjP
yZhr36HPI4/Yl07tPIYlws1uTdMzPM/ZIr61S1xILgEclYU8ktLxVAyQaZ+siM6gW42j1PoOHspf
yK6k7LxgMvYwZ7n80w5La3Qlve2/F42Y+XbBbUbooKCI7tLVSJTnVG+mv5QWy/WzDfndICeYtaNS
d6czRgUDPIunoMF+c8POZowLETrgD203IctMn9RP9TbyIrmY3q09whenSyumZX35XEj94PfMTzzL
GtSDSParqt6eNpBOazEFhusWfB+pWpGNs/2AYImmn5xIxLXfpF3TvizO1PBVqXESPWaOM6aXoicz
QN1eypJrl06t4fa9MzoXIFrhfNa0Ef35wkJWJUMD2XAN2vL2EyOTefhPVtqk9xBJouVdcFy+yIPR
5Vi/LjFy8VELt2eShFx9rAdb1Oeqz8bvRW5hDYDmuVI92/biPJvLbOp+G5vt+9SQ0q92jbMrRAw9
K/hrU8cv74t59qTOGlNXQkngW1ItcnYuLLkHKj4nFCVLrBfjRwjlfCwzouhlIOahCsYuGfATJrhM
fu7MyjtZW7CKsxzO2UEg2Ul6KCxWWA+fOEnBer38NrAVDcI5y1Q5D6qMPW6jFo2DQLRl+aPCGZCy
rvFjstyDVfcOHcsiTgGvnOHSdjQXVitYt5XshxhpAjc1QW6MWVH5ST0wyRqq3LOLLvT6jlRUVuvx
EcWt9qJ18xG8dicX4WqmFOG3wPK9wZCgr54y9uCHQCvzxyZbXiR16k/MoYyXfpAnFO0L62wYR03g
nYtUXXUtEIKUVwXSTQS3wAw4Wr0edtkpz2GXyl7aOPp5lWm83M+3dlqVXFLMC+mC8Kpv2hRTyZhV
xwPgwc6m/gOiOvj9pjb4a7fTFua/ZpEtH9JEILdvNTJTTMhgQ/J5GKXlH01FOKFBmBGmkxsloVy+
GV0G5p8MZmVHUkXfNGom7FbGVUbEltr8lCXFEmjTWByssnfO16kZ8Q2CyA3Giz8oihmCPb6GqcRg
C9Ds5zlz2vX2GJxgGjILK2YjTo6yQGUn415ZDczZDZCvN+g5UPmj1Tex9BCFeTedtDZaBRMLxwC3
wh/poPP7Gk1oQ8zfJyOZ/iMW9R85NwxWy2xWMOyNtd45mUpoNFcyzUz1Q6sWf8+AzBjkWal0tqeW
2X1KPfrx4Ojs/vq1kiXVBk69ndHQSh4VNYKbXi9EKjCkzLONNO8ACCiF/jRrWFhA/IzOdaXIj1MY
qa1LTWx4cMH0lxGfFK+ThPTO0SbpvNiD/Cmau/EKDkX6qunddIlz6UjPZyclRiyPG426GQjqtvIf
nMXqnBi4MXEkf0iXIr6MtV78l05T9jkpJOVgk3Y+ZcgxqwoTnZPbVmOcNfBJetaDOpX/yGGXNF4l
hvZ9xKV/xDrYXYxmuIUBNmoM29Z0j3A/pnWm9DBPQ+rTfsKhBY3mKzJsxvn+y99JMuGpExpXdNat
jGOF9hsCMTwXQ+TJUxa0m6vZ0A4q0r23teKbOdE8Du/t9Q3EE5JOxSX1QQ7spG6W/KTTHrpEJEJ+
XKlH+Lq9DeS2owMOHW2nlwoNpcUaJHyYCnPwDTKrk4SBuouSxtsbqET2VQCMSYyCDfemqamHoTXl
0fpoydw/wUqVkV22MfzKRXIQ33afCpAurbuVI3YDC+hHRqxDJj3otUieB8mZHuhYdv8USmy594/F
0VKbF4bRjBJPUcrnhSDL2ZJt2mrwiL9EYfJmVXu66lwLJv8wKQXX8PpsWOD/Rii+4UOKHU/sDrPW
ehi9jNfJIojcf6ydG4KWCCoIazHN7GyNhL9lQlLbqyl4Erjm2RCdOn1JX+JCpL5lLP80Q/yf3inj
wcW8s5O/L2lvcoCxXIxsMhbnQTETqGE4202fKnRTBclpdwQf2Hs+WgXgVX4hnbcpV7PCa2S8Ph5q
2yxfJNxpHrOm0x9Ls0N5doxGLsHFOuip7T2hyWlcOy701LZgVv7Ppe+G0MZfVc4CMx7ou1aLeo6M
sTo4ljtxBB/MVVSLwRYat5tjOePdqnQ9KWUlpN5fkGT0R63HNE9PEo8y3TzdPy97662CrCt+DdOA
7fwXZnA4iBJlh2wQ6Tnpx+Xn2Bnf9L5Xg8QUzkEtvrOTVGd0eRiBkq5uueaJkpRS3q44kzhGj9jA
saLAdOeCrOSR18juUryrX/fnLYd2qhI4izANAoLv+KSVxvxCx8d8P9jwjO5v4g64y0ADDbEuVDgY
p29nAYaZ43hmhqvyqKOcp7mQvHoqdX8Ck3GRFGumEFkg1UJOe2m1uv+rGLPSU5Vaeowiut33f87e
kzPyNcEscJZuplBaw/qVo0KsQvH0NEN+u5LTSaeILu0BImXnc0R7hpOzXntcf+rrcCNaEY6WgNeH
D9r8VHdVdFUSST63S5Sf2s54P0lVegA8WT+BTYENIoB7iFE9vVNrI9otd0WOqP0sPaRdGZ2cucw+
MIdon/5gE39bZfNktVxUJt4P0oMw04R6HEtLN3WaxEUTGuDS/cX2Kkmw+fBeeVurk/fmihjCfPUz
pL0IxcP6F0N042FEhsIXIewAUlFHe9/g1vbYh5Pzl9JkuuUliwaMrAnfzHCnuoBssU4qKDNuammt
pXhPNVKzepbzoDetPHAi58hQYveMIm+3StdA299WrJKcWlFa1FHQacYU2DkAGtuI+xfHKf5gUMee
QgcgTVq50pu9HUETpk0DgNaeYuCXqlNec1F8uv8Gdz+EVfGN9gNN+e0VgQiB09ohsOgQBw53tmac
QMwMl8EUCVyRJ503ZPGBDdfeHv4K3EB3uJ62GiEAk5TJQhw30OeoozeoVhjDsptZCGH4/uPtLrUK
ShDf+J9tMVIRPnO0y9COhn3nzXOG0UYnFw8h0m0H+fr6OrafN4AOBLohj9yCupmetZXcUKshzppf
hsGWkVsZsjMCqqlfDGP6jQLM+NJH0x+0owEmmiSfoFhWJsfrYDZOiOcgFE0Uj2vnUiG35VvJMB8M
H/bCFwUW7RLS6XVu9noV1PmV0bD51AEdowPSSvJDpqrZwR2g7B1ICsdVhQCnLRh/r5exBoVRq4Nc
mdQaS+QiT9WAoO3FrLgm9lTtNbQW7T+GYwxR20WZar/tZtFeinwx1r7VJGqXKUDv+JZjAaVdz0bs
VvlS/JTLpe1OtDfVozHQ3jFbBZSpa+ikkMK+/tGqusQTZmzSQynkOVjsNv/hlKp2Mq1J+YMP1gK2
zwQPQcIbJCEaWe0o1zkNjaqw/RVC5SamPFzqvhTnLJtLt6iq9IBntvdSfrn6odtGl97enDBQjU7c
ykDNpHAU6D4q2F9iAnHKDOmDac9QFaBj/cGnuxLhTcpTmnTbzpSjwqFR8SsPLCXSP2VVm3iocLc/
Zmv5dj9I7Hy5zq+mN6tQlW5PdpEuSt2lQNykEpUkxgl6+6glkfKC752DtaQRFZ/MXq+XC7DSo8Jn
57OiNiXA04mk07ONUFaKtxXur1FgTABvXaWVwWuifisfbOfuOvTA6IStGJNt50KvQjNuOgOGfJvV
oyuM0TqPWLZ/f/teru6P4PZk8qvtXsYFKhKLLmhiopIUMGhG0GoGCMqsNwyQnO89J4IiiN3HUbm/
94C0FslnHTBuN60ZlUGX2YW0WduhEB8ZZjVQTdqjS3kv46EeRrsc8RmLb3ATBkM8Uay5ga4ax6sc
65I0ne1DVFj1det5oY05lrV1KlKnCF1oKeNE9zYeGZYs2mB5Wltq9UEyu/fkK4kW/AJIzZtmdmVP
kZFWMO8LXZ5fOroPsAGmo+x898kp8CgWViAoz/86yBk54og1RJUHmBHKdaIzHWCJVvmRCb1DyyUV
LGgRvYC8mVwnHsSD3DuNP4x2c9Bt2f0l69wdywTghTcUu9EYJMFHaz/kEiomfhEDX4ATbiSNX5qz
ZV6RHxoQcJQb3KZVCpVTjUBLe9aAGdhuJpljevCTdi4AByQ9sJW1Fr1RIzGAVbazkYUP2Zzk5xaE
zpOWTsp5BQ7+wdsGj7YqXQDev9EELpYqRFgs4Zxbcnwy+iY9SVNzRD7aqa+RTURLmXQCUcPtjTbN
Zah1DZ4UZgZ6Km7q6CpkJQP+04Z+vaQ/7oeNvf0D9cbWqXTrb9h5DsV0lVerK68JvV9ukYWoS4F7
jMjyt99lq03jCjFaicXbzgH9iQZdqkhCwCwJL53WpZKrm239JLrF0MhEY0VzMyNe/rr/iDt3KGk2
UZHUBJWlLcayQki9xxyXUgkPhks7SG1gW3P0GKY2thfIDwRTpx0lJtpaVG6yUgcyCYGBkE+5tbm5
4xpqOyai5Pe1VOqnpEZ4yUtidFiYf5SUY5A4h2DAz1tzUy1ufwytjU2X1QCQg4YZctHLmS75EFCs
+dpD08jcAQZ05TVtOw8nO87HD/PiSOBO2gyUqJIMU+piw5H+S3txYrJeLEVy7pE++orzZhZ5cH3b
b3IP6+R95wiBwxwAqGtat7blCUJYdJBS7l3vhCw0ZxGyBH20iVuWFNdJU9e0nKW4QlB+srKnZq6d
c2OldJ6LuKseYidzmP/UyeX+S98LzcDnbbj5hOcbddXcgEBeKg0C3qqanIZG6y9FEh6hCPY+Vkej
FwKual1qPXq/NU+rgvm6PHL1SU2aXw25lcGoYvgc1gb2JpWWHfQVfyGrt6fq9wU3p6qtcUyEdIDi
qVWZ9Ne7wlvFud9FE+BA/s1x9RlTpBywm6uGaHxZCZOS+1u7+9C0AIlS9BspXl8/NK7iaKjASSNk
1M27SXLac7JEqic1muFGTnU0Kb0NUXB3GCaQj9rIBf6aNP62yVLTpSJGLwbvEoF5tNBR/YGRcDLD
/KgIug0Vr5ZSN49WpYCLnHSVbLat8vtSLKPnoKTkMbvTXjrm1OxxcSQTtHbYX79THmqVbWZkt9pX
bN5pQ4bNdJN3OqUq+xk6YCEBoZzsJMyFm5td9SGL6P45Uof5VG6+2fN4ZQuDJlX4RCGObwu/rDPs
ZVKHONC0In4XT0v5ZA9NvTykAFvDgxO89zL5TpA+QFv2VgarE92oSrjYB1kU5S9a2PU4qYTT+7zq
04P7em8pqkLUen8RL7atxkmPZj1tc4CtplP7fWpjMIRMwanLUL6+/0nsLUX/C5syG7bZDbVNbsta
jnpYscmcSI+zIuU/O030vjVr0+f7S91+ffTA6DWQgq2id9u+UT4U0sy1A7ya2lPquC0MbYzOWThm
Pk2S5XR/uZ2Uj/VW67XVAI3cb/09v319bZfOSTSil4tMov1ZtGXoTksIElkqlJMYhhkEmqmdcWOY
fUyusqcaCytvyhTtoA1ye5vQaoF1QCcEcDnOKK9/iJmPsagFPyQc+/S9UxmOp5nUpkgWWJ4+zYab
NBK471IYB2YeO93610uvl81ve4DAUW6IYc6CZpHlDqROV/fGSTay7Hmx0edz63ZJhEvrGfJwobRa
MGAoUAdDHsrnjou5Z/ca7Shw7NwG2NCgd4HwIZ/wjZzBNDDEEtTngVpiGVGWnXnppSU5p2Ki3Cvy
+lETXer3Qti8tDa+pNUo/8HRX5UXccejxr2p4TtdwaqCMxJkvWF5YdnK35Rh6D0TZ7OD97B39On1
rM7YtGVvICVCjhpaSJCosnr5GxmFUvZslGh8qautTyWdhIMAsru/JDAkq0hO4++6uQ60WEenwpDi
IEyH/KzGCh2uZC40d1BC06+0UD8ZLXGrUpX4ndHQs8V+qD3oH+w9NZnMiuclf6XGfn340Ki3yy6C
Kac0qf2P3PbmOzFn5RlJje5RJ4M7EhfbXZD9xZwTfNANjcNS0jTMHeKmYnO0jELOP85SWjxaoxR/
yNGFPkjV9i5dCh2kFlB3IIJuIkwVD5lWY3IbFAMqFdY44jBYTpjUlUM6U9qK0G9TXft4P7DtPiXo
jhX/+avN/3pb44jMPxXoDbWOmL5Nddy7pRSnL6MRMqyNkqMu9d4tz6jmFy8GWtP2llWbtpD70o4D
qzFx3huRiVEK8W02QwM9/mLBNDDOvJlq2S3z+ef9h907ySg4IScPq4R4vu3pGaKiTe9gYRkyp8JZ
MFIQuFQUlIYuUm8u5wLLrEBtVeuMScD4TLtM+1iKJbYOyvU1Um5yHYV+LMw6BMEQft68a7MBypxP
QxTkzLPdHHGFT/UoyQdJxu4qVJlAuDU+mi16y2aH7dxmVjQnjfaTztyXBjnCvw/2dOdCok7HNYsx
P33E7bnV6Hs0w2qPI5fSYri0iWgjJkvSPw9yjYfzTIcgkO3Y+sqXm2dgXxFMdUsButTNBzC/rhSH
S+vODofRxTJ0iLzFxG8cJ4jG6P2hFKuvZJVl0tGlvt6V29ewtuoIonumXzl5tpMUCqW4qTeOJ43x
8pROcWdfkiHR5WtKjlOReqr916iQheFb9iQ/KmFW/xv1Q/hkVrld+OQC1ZutB1brc7IoxN4Blt20
MUc4GHlpSIDKpGg8T02vnWNw9D/VvJI/TOVyJIK3d1TIXGgoopGwcrpfhwGOiiUJBJ4DFU56YKgh
wkMD/Nn39w/LDjcOXX4SKFBKVIs38zC0fqSYLlgUFHma2y4EufjfODT1L92iNpyEIkTJEFpS9K86
WMr0LM1acUWvqBXeAvO1e9HmKrNOarHWJFA7p2+xZYIQqG1Vsq+WkdstgkJi/grK3/reirSXL8rE
F++bdtogerAUxafKDjETdZnp2P11RE3MOVVDhdebAQXVdheMJ8bzOCHPcJ17e17cWa+qR9B9TuSO
Qsk+lXOtms9ynA41bdghai8qWIl/LP4j2f/6GG460No2sk5dTYp0givTRJ8OdnLn6JL/qvgwApu7
iWSWumTVMvewc+VZC0Bvmy9j15XX+6vs3EnMDQmYRCuaY9s4JZykgvzP3KVOK/mxrcfm0SyTLsiX
rHiBefjFqULl6/01d4oIyiJCCbgQxonbCXcv6k4tKo4+Ggu1NxV68dAwA/ZhjyQHAWDn8gM6AOGY
WTpywdvQxaWf5s0CaGhuqh+1YwveaTZ/wujDeRdGTjkcJIk768HZoWewXoAMvddQ+lsCPYd2BKik
ACIQajPkyRUycG5yiYZVJGnt5EG1lNMv9/dzb1GGEmvKRMF5MxvEoTdv5kGED30iKadlVL9b8dK5
5lwjy1gvR3YQO68P/gZ7CWuUwLrt0jdW0kFOYj4xtNVIvh2t0Zu/behelWjpwRvciVuAOencck/+
yg1f72ika3UkNyv+o2pQh5AxxAMzqB1cpDtbiFwnOFiURVYw9zYB1iFg1ybj1VZmiHJuVLoTn8zR
iYFAO+1Sneq2ikz//nvb2chfCCFqTdq1YCNePxpmsUaHkqD00Ix6g97hIp2zOmU8SLF7sIs7SzFX
AQqxciEYsGyeL+/mNEawDMBKI6qzRfn6LGotLrwmPwxc6s4rW9NcipdVWOym/w3905TURcsDC83l
8iRCBSqmuciGcA1DtKabUEb+aAcr+ScpiqFwdUVMGTStXP8vy9LmmYhbL77Wwlo+1ZmKvvMUxfZZ
n23lL7g8tunFTq06EK8GOELS2HffFaHKPzU7MjFLqdLxk42T1pEz+d5zkWSpdPZp6dy0WvVpoEMw
SVlQJ06L0P1c+yE2IgcReW+VX70Vuh7Yrm4/L52byJgianBDX/JrPSJv42jzUS9sbxVQjbDCSFBJ
P9Z74fdAFSlRYmsiD0AC9k8JvCyvq/ojY8WjVTbhcGhYZlS7PEgMoATaZMZn1WzkPzjcazhaeQek
ONv7BHg+LHbIJUFdyJI3avSLmL9VZx1w6kGcWH/w63wSrABBAiHc/xe2er1toEamrlvSLFDCKGk9
qon2FJqF/VEoZhH52mhYZ1R/r5qVxQdF+u0nTJZP2/RX5xKrlc0n7JAXmvKkZ8FS6iWmTonsarqY
g1ga5oPiZe8pQS0ywLJWoO0WFxYjPFdSdeeBFkNyu8Rd2g3n1prsyMtLyPM/VEugVaAXWhj00wz5
9n5g3F2fOTOEZzJJyGuvdzlps5FJNLvc10b5qC9j9EL/VHbtzoivRTylL9DY5DOMsu5g5d1NRtAK
TD9Fww2nu1etPgEnzsqLrCwe/vD2dwPGZ+Taan10bm+/DhSB+Pwwl2HJmzyoHOt86FDxDxKI2PjL
z/ETzLzhcn8zbzM8GANAkIhbcPtvfENSrRyZ85aQpZHTK1Hum4zCR4Ogq1wRNsTWJu7DZ5PGy9HQ
aKelupIV0AJBuY7kcnuOWjkqh07LiqBCfuJLWLXTc56npnwqUAr7EfeG+NB3peWjrj88ZpoUZV5W
5lXumjaOYn/wamnbwagGQ3NLpI9AVKfoaeT0NuvPTVxYD7ERq76cJfHnt+84YIkVJbrmgVvJJ1DG
aj+YcRGATM/RFXbkDzN0ddfJ6+5z6wzl2QIFeTB03ul8IK6D6tM6CEBCcBsfOtHQuy2iIihFVZ9n
M0JfQjGm9yOdZn+w1J9zMziXrO0RZMy78kTP42gWvHegedOcNPoma92y+W6lMUSrwMqClgb5ZWhs
zUvB9R6E+90nBZUAlBQkyu3EWdLtSJFDIwsmp80/YHIqHFdWJyd1c6WOV5T5OD9VfRSfbDMpKres
zfHLgnvhETj5NmtcAa2rhT2Aa/smWoTq2OsDFncBfirZ4taaNX6vM2ifyGZO0alUsj/5mJmeEZQV
oNA3NKB2QEd4IC9YKcQ459hcro9jx9Dfy8bQbNwhS0TmtapojYPPZ+/d/r7y+ue/JQy0v/E06tI8
sCtpedHHxgwwLm4POt+7q1Dt0qJgTgf6+fUqEw3SqGhCXm3nGGUACTBE4zSJBse//43uvjpAJwg8
Af67EfSN5ZFqw+GKC3W1ORvaT1SovmPypXqlg2zz/cV2QjDRgDhID3YtDdXXTzX08hRZmZYG2aiq
6WfmJNnfKm4Z6rvMtMILJgjVgywP0/X+sjvPCLWPkRZxAV7wtuXT67POlNpA770bQECLherAC1Na
YImadY9qOYiD7s9t7xfhUkQhUa9FN/BG7B1Yp6iTll6zWY50192xGdXmyZZ6CVSsXYmPi6wK7dyU
SR7/r0ONqj8XY9Trn9/+4IBlV9FC2vs3Lxc1JTVj6SSwAUQ/Q2mt/FptBTC5KnqKreFIEGpnbsZz
A6RHixq++w1XSBAQGY2gOmNrAwZZcVj7Ipn1p9Ze+ktrmdiGxBlyS7PaefjktB42uI+ZFCnfSOvE
wWvfO23rvQu6agVvbW9dBNoHXaexE1RxRkczH3SpOBudM//VtHbii0HvHpxaid4uOwjeGb4U+IUV
aLXtfUQouIVZwdQqisLC15cy91v7rBTA/RPxJHrnvZZa5cG1txMwSFIxo1l7A7cDaYBCIBiEw6hM
DpFuqXvrxVmqIy7YTlrIKigArhIKq2Le6w84dtTCoVBC7NSQEg9yRntelDn05wK/2vtnd28piHrr
KVqxyduWfgmgpbIWBJycZYT/1PQtjk9Z74QoOQvcI++vthcioChBsKHBvyLaXz9YI8Ey7mIpDQp5
wqUtAd3SAyC4OkvyfQFX9faoS31GewwwEt2BbY4SpUulJ62aBmpXNA+MuW2/HLXugRIxO6Wh0R3k
vnubSRNubUdTsd8g4kpERAZVYj0xdnEQj+Fy6lHU8SukhU73d3J3qRWZycR+h3KSK9MsJUikB1JB
UlIvpXrKpk75u8eD6WAXb888hDJ17a2j8EmU25zGroscJ62nLECRnvySyvOk9tAh7z/QTprFMjrW
MtwgOz0jIPgmB19lGcSFPSxms8tazpxqJ7Kh9Wv2e6TDmouFnKkrKZPum3rbHtyctxfK+hss3L6o
7FHc22SUU9ojIzSTURrGwIEhil8nIc1PKe/bG2tnMlzieeXi+IW2zpwecaHX//7rep/10RlEmZYT
e9Mel/vIRF3QJh9RuzZ1TbN9zOyuPUXM97wB5I8r6mX+0FtZcvBl7r5kPkxaaPi2cx5ff5m90g1I
rBfsfhH3pwXJ9EtX6tqbT+2vxjjT0hVoAtvj9SrAScukyRCxmmIp9Cr+lje2iuVHXSsdBLa9rVSQ
t2QeSuZ6A+5eefSS09csFfbVdbSs/twbU+1a8uLAm5rkMyjK8Wz0nXHE0doRSOExqbNVqjIYP9uK
rGv0XpFoYwSNKK0PU6WnPwphgP5dJxHiQmsSY448lpJnJm91c3V6KzlxEQy+OXXJ526JwZog7Pjm
lg4/i7ELgCNS6xucR6QJUUqaQV4Ymc0McisNPy5IQna+1LaAhu9/0HsnClYB8HF0GCAYbk7UFNW5
hVV0GoQIZ2su+lj258buu7fL//FUfKwAYleS1fZMJRaD9yWpUqr+oRXnFDnHLzbCwAK9Dnt6rPqC
2h5ych6hRqiFBxWEqux8sigPoTULZPNWRt/SRV73TpEGy7I02Ue16Cf0yrRoiXxlVR38u5hqgZRT
qSRoi43pqM6+BpJNc1UF4Tc3sfU6xhMhLStXSkAG+pPR2d01X5buaz+pNZSMoRZoOc6hea6LeUqu
siy00F1mPdYOAuDttYIq28q5oBzi7G57mwaKt0VVZmnQymoRFNk0+b1t5Nd+0Y7Ox27ABzvOZ4KS
Di2wTbBVQ0dpOiHSIAZM9a4SuoZSGSpVpxlttlPSJNOzbYzIOUFw+8/uYxB5CpZJbz+laBghRwdH
jznTJiKlfTJEhoF4LDjD/mVahORZRWEdxL29b4EcFR86pvDkjZtmKnLEcdnbwBaKrBEPhtVKVzTD
7KMGwd7bYw1EMHl56HFsdnQRtqiQm2O62iqmH8uJ6XU9jE0nj6wDVvZtJkcDAmQcOl/A0G8Utwja
I8SUkSxnqftnBXF47NppWU5CEf6i2bN//z3tnhawkkzN6HPRxdls4ZBN6C6uLkz5osnfUQOaxam3
SqE/5opVKn5LM7xxc5QFc9cps8p6nwyl/U7OeihM93/L3jajx7u2OUmIbioPeraRZM/IuceQhHxb
b8MgTh3rnOJOd/DYu0tRwzPj5Tu5UUzUQZFABgXWW4EVFL6Sy53yPKLz5WHcwtz3/oPtvVTqSlqn
vNBbkEiMLYpsSRklVW+U3gSk6TFKwR44Saj/AIR5BO/dfangQ2AaUe8gR725I9QaNXVabrjehKOa
u2gc5o9ar+v1FY3jJfPGiu4B6lTR57mM0+ZUh210zaZaO+rP7Owzwspr8x89M53863Vi0rEro4Ze
Fy2TZfIKZcFNBrhVehXl2BxcGbtrEVypDxjFwnB4vZaaD7xqfGgC4M3q1XTS9uRY8OkyBRLK/Re6
E3cY9dJvYhVG6Nv9jcZWj6ERc3zQCrwURVefQzk84qPs3YHkOpiK0o3hKvz1mn9r1mnzBG0XAkVg
otSquwhSTj/wlFL+Adhkv2hKWWHTMYZq+ThUouYyxHdw+hed9dQ5odRef+mdWR5OOtL916rtI9kf
63TMFFdTZixRFR3Fai+l8m5djE2yFcBjWyd9rnPn7Z82EBiKYWpvdFG2mRt+40yYUS4OJFPDjrex
FTcvouyamblx8GnvfGwsRejk2gGDuq01CpFoQh2TPKjQFn9WpKG3vRY60rdkkKazpoezcvB57x08
ODWQhkiJwXyvp+W31xT3C2odBdk3DhXz89Dp9qWRoh7RxME5KCd2sm8cPACdkv+Cydw+XD1Xi4DW
xxTIjpL3UumkD0ubmdWFzdefocxZAXPNBitKeIYH73Dv0FPEkMeAMiL3Xzf+t8dESwroRsHaCToe
pxkw5qk3kv7gCfc2c1XG4konXHLfvl6l0oQS9us0zWmKxnSBNRnos0vp/8xFTw/6CntHBRwp2HZq
plvSFZqaKRL3fY5Hm5meEjWuHycp+lirovJLyx4PtIH2lgNGsabukAI4Ma8fbUR8qB6B0wVlVeh+
x23zVzRAb5Z0kV0KzTgaYO1tJS1jcjA0oxisb9IWI8msVteLPFjQpPczdQx9jmTpl5r09pERHgG0
g2gdwvG/wcBQr6ClAkorkEMRPiq1aE5pVBwNlHcfCLEHhiaApG5UDoFXD4Nu0+bq58hCXzhB8ah2
dHdBn/fL/Qh/233lgaDiQOCm537TKsxEBTqqzrPAbvvlLBEXmYHF9jugs8Wl67rsIW9C+c1dUBZF
zoJ8mTh5g9AtQfA1TZQRSBpSZSNSBHdZ/fP+k+2dQkgp9CXJtBh7rU/++2dcYJeuQpkNNFC8UNBb
t3Ka+RzNovElpTzYx6PVNmdQb8qOawEFbFElxlOdF/+mTZa97/n0vLqbs9P9h9s7IYDZyNVp86Cz
vlnOUWd4FWWUBbOAZzAAOfCkGPZpVPEF3F9q98kAJQPVQyH2JoXEg3dB0JjDqEuSc040Nb+qXdR7
SZrIpzaexPn+envhl3MPmx2U8S3tTlMXxyptGi9OpuRnUvk6CFdV5fur7G0guRPiFlzTtzOuWsfG
1xkqROBs4ZwMaLinmU7lNRrU9g/eFRMGKlTGLSSJm3dl0zLOR5NwGKVqcq7CJNZ8aVqmE+LPojhY
bO9tWUjqMtihS3bTbK2ixWojjVgoxTIkRSUevcRCyFlemNdZVXeEQNmLH6BuQKZCGgRAt/6e374y
UCcwT0qusdkpyi9t0XcuArrJOak7+Qv6MstJTaQj2OrOoiSJ3DBUwry9bZbFOSzabO2TswFdUOWo
Jrt5b/bebPaRZ0oFRsZD2329f2R2VyVGrspQXNxblSbJUuGYWksadCU2hwkV9CVnRHTO29h6RKan
PC9Lpbz9nK6CncwmDWXt1W8qnFo4i6jTlkXnLnsZyiX+mCpJ5hfqpB+AxXY+Cep+mmHwi6gttq9S
tWLdESGehJMV/x9n59UjqfG2/U+ERA6nQHdP98zsbA5zgnb/XpNDkeHTvz/2OXh3AA0a25Zl2ZKr
gaq77nAFxT4HZiaewhTk5LU0KW0OSoudjUo8WbAfsCIXFY2XG2fEySPTooB6PM2sZxGJ4NJ3orkY
8SA1LrPW4eDS2ft8DCEo0RZ57Q3smJc4F32PvSO0OMmLY3xEVD0K77RI7c8F8HhPl7HBfn3PLGd7
1ZBfyoFlrPsnIVp9PlXYXW9i0X4ThVK9t5TxHWWseY4tPDmtSMSXKSzGy4hR1+fXF977mKxJeYD0
3bYvpRR1lwI8oRGHsFfi4dWD9G8+wGLqTTP4D99yAa3T9idub9pTk0rKgDp8fNPMMmo9NPKrxqu0
KqIZVkKpem8XXPQH99LOPcEFyL2OYjtohXXWh99svmS80OGWWYvpFNmjjf/WwQfcWwUdMQosMj5i
+OoDJqaAFtXS8xa5UfnptLQbq744iNo70DPOGyM/C+IPhdX6YZIwGyqkswHyKSQRXk/d990RlfS+
5hgmXopqReE2hSgqV4EJ5IehbkT+HAM0kS2tfWuHAQgcGPYl7CCDvuGv/kEJ2S03lpEb8mOuTHnl
Bo7V6m7e1Oqv13fq5ogsi/FqAT8gC8Gl9TIQmDVGB3LOYvyYMqSDO1QX7rZgdoM60i+EvejdKGQU
+S3RHFS0myBEKEfDAGMW7hOGSktz/q/bK6qykL4DpZ6ZKvpHzAf+ScfM+Re0YdTBBeuPfOU2u2m1
3mo3Yc2p9ggXoMaYKfhqFGo7/XJm9cgMencZBpCwHZiSbYzgwDzkeFSjciGXpfQoiRSkh6P/eP27
bZtvy8PQTl2aNpjHrnNQvqYcGTpIzZ4I2t8RS43Qh5Fq+macmYovmSb2LEbRmaob1W2NcBh4r8zP
gVQeteE34e7Pb3FAL4J7gOq62kSyldbT0HUwwcv8WTNSiFJ2Z3oqUKW33pLLSsuUF0g1wId1E0QO
9FpLWmrprsvLr21pty6jF8dws8mc/8NaC6MK9DCu3htAap8T+roMEzy7MudPlZUaT1FSBb419tZB
nrGNQDwXCdyCfEVhc8OpBulQSCaKrDcDCxxczSa1+zdPq/JXLYvqYUyU4KxkjbiMITDRE2lZj758
0SkucN0jDfa9r0kWQmEDpWCRL3t5LKemrmxJATEJqTz81tWT4iHQXN+yLJwOIu/rS4GWf7lUCZOr
x801xRUvwE6u64TPvZy/kzREu14/MJsEZHnDtA2cxbAKwbDVHkXLKJYaw2GpVCk904q0uzFK4qsz
tulFMPy5m6LwYGS7jQSg8Lkl2a/ozW7UWUc1Fm1S1PktGgNApkFofM4gPB+1PbdxdAH7w7VdZjpE
8+Vn/BVHtShEltxJ8lvf29MpDmPtsRmkwg+kwnyIm+Zo9re3HqJQQMYIPVt+kJqKUpuVOb/FUaW4
TaUEj+oQpe+wzTLdUQUb9Pqn23uNoOzpkpA+ghdb7ZLCHJ22EX1+wyfO+tRJOBm3siIOVtnuRXBw
zNYXB1dAiWvvtFjPTQYJhJahmhsMFkVwTvHBfNTk9CAX3t65rISRMBW2gsnmWvsw1ZvKmaIqv1Ei
V/+bHYBhntXKxsUORhpOtGauhjGNX2MbTPzBMdh7l6xJqshYahm9v9wrzRRPGuZnoOxBjl2bcVQe
4rGyD97l3g75a5W1YpAeRFE+qQU70mjl96E6pecqmqazqXQ/pPlQ8mNvOSDky3yWnhYo1pcPlXQN
RqimQzd3qlqvwOY6cZnRh/ex2TUXwMFHmht7X3BRx4QcgAjGBndnNpqCYDektVoRo2tGlvbdniWH
amYMPkkhA5Oy6ZMfcFedozi2Nd1j9kRvd9k/bNfN4H0ENNyNaZnfMABra6+yyKDcFsKj4vVjVHyu
RKoQRWXnTtKC7paOnfQg5hmsHnj3b+Rz5k+6SCnE6DFPUIlUgv5gf28RrstPBDiDUQP9AYrMl9/D
VlMD7LIOx6owjI9hWiI7jMT559nM+wdocfMdBmvw9DJQEyK3ZZe2tOaFfWM/orp3VOtuTXf4OfRX
F1Y/tRjFxMufY8hJ2MdtX9ywma0gspt5UHtJquk3zNdhiHeRgZcu+O58OktDWZW+jX5X7saKltle
mWY6lqlBbdp4r4aQ60KljeL3SVI3ltei/Ni7Vj4XlR9HthR6Y1urR3Iyy6l8Ucgu80Y6xbAVmSFs
xEAiYUdl7Jj5zVED86Sjs3LuhinyrM6uH9Ugqy4ObhXuVA0Fbab6qF23c77+6NWRzwJP2FQk8Iwc
KKFqcbP7Wnoa5L49K0ZmXGq87Dwq06OKdie55TAjIAESk3CM5sHLL8bhkoowBMMiEkeGjl3bnjC0
bzrUfeEZ0zyDBKswnva0quzfCWHkXzF0OlJd2Lx1vPA4ZWisAa7d3qtlYUKFBbdzhSzzXdR6/j5F
1NUtYsO4q6s6f9Lmev5uy5Cmwwyp+ddvvU3CYnCnL4Q6rlnK03VRyoOZoCFG8+pIZXQqm9B+arHB
eQS+Op5zFRZHNYfBwfXwB7bzYqcxE1jw2FxQlg0KZVWTod0924mcOFdHx87iAVp+I7xmSPX0XjcQ
zaejbt+QbOhi16xt8b7vKtl0IeYmkZ92evhEP0aW7gL0v0sXRazwU8HmfSebtH5mvZnvyR7Uo/pj
sz/50cwZ6Ccj5wJqcBX/w4h7LCsh7vci+paAob3oVpieG3r4uMbp4iBr3VmOvHhRegVAg+ru8t//
yrfAPTfBwgm5mnMxfgyspvFyoUFxnELply3qz2/dCKhILX58zKToTaw3go07XK9DcbkiH6+1bpoG
3QPD5+9SFujv8xRZCqXEH+P1RTfZEKADqDXQWhaNAFCtL59xzCvRUxs5V5oj09XWhe3pUzqdhsE+
cnXepCQsxTSP/ipSI4DmV6+z78oxDJqRLWeWbePb4K3CO32Sg39ef6TtZ4NnAoWHtjyFo7KGGvYG
pylQZwsGfWZjawmX3upCvGDnGEHQShz5FW3Dxx8bRRVYGuGDgurlK2xVpIZztbGvBpIgH5y0bO+E
IRd3Id6oN1RIeleyyvIdcsm0zjW8Tl5/3G38oCFIsQP7F8dz9s/L5YWeOVCaFeuaa3LwVAd19gMI
TceqRmE8l2HEpexY4ggJvt04LMucCrwKCdImWe+wlA5TmCbXyJLmC4C5zuuVxDkzLkkOgtXOB1Uw
+aHuAQ6xMJBfPmGYh1hRaD3eIkL+Ehideh1i2TrDOCz8vhqzr6+/0J3lFnwDwwCwXJz8VRpRQhzH
1k7lSJj1kLvy2Dc/BjuN341lzqxxmI565rsLajTH0OKCLrROayecVgc6AZghDoX9SRKoJyVpqXy3
lA5ZBKX+9/Xn29kwzFWY5LNpdlhuHZBmalXFuQZLRTegd/9uSjvlSZMsnJsdpbvOMnIXry+6yaRx
EyRzp/dISCWpXb3UjkLdsufaubbYFoeXEDBn5Tp5ZAGcVWIrvSLEIz0bWaH8LPO6PSJjbWMPyy9i
F4v+F2FotTx9824wke641jz0ebK19C7gIQ86SXur8H9HNJl7nMO4fOi/Lgw70bQOx1nnKmqhfxO2
BaQrDt/cd0Qlhzaugnjbgp9Zt1PzsMHrWurRUosx9GmkRj11VXqUTe+c7xerrN6YDdYjHEw0gMA/
NyfhVIZfBhqeGMym3df3xs5rgyq7SO6h/QOkefnvf722sGTb66GE5UI7C1/pJvWqdXbg/4dV+DQM
UEBObSxnRkxKBomM/mbV+XxVxnRAL2F+MzSbjwNpH61CCpCFRPXyWZRQUXJRtwxpkuLr3AbZJa+V
2BOWORzEfSpQ/l8vczjydMzBYFX+nybDy7Ww7R3UMYYV1gy29WSVIvzea5L5pMxoVLmdlkY4ZBSx
PrpDifAWlpG2mn1FIbR7nwZ9Z97KKYqueq8P8V06ZQyVdZqST5GUJf+mamhXLkd6LLzaHov0MTZV
9LQQv5L/J2Pa3bmNEqkfrRa3Q6+grQd4Pun1x8jOs8lFvikx3ZSUFp6aBITBaqM59pw27tVzprRC
/UxSnssurvFzjwe7Y5FoZrmc+KUACI3Hc5wXGAOV5ntzTgv05CrJyk7SoHOzOZ1i/6PbqVz5GYSF
xE3rUX9vY8TUuE04O7MbYVc9vSPJNe6NBo1DSmZb/llCB/83ijTrgxqlYeADBHMi1wTc8Vuvs+Jj
ljlivhRE/yfgwkHpD6Y1VK7cSanm9QBbviVSUT43fZc73mAs8iVZXwUDIH8r+pzawTz7rW5UJy2w
h+4u6EbzUfTS2N7KLq4zpDoD7XvS2nFDq14z3mdFhLrd0Glj6JrJLCH1o8TiIR8hcntDKqXPcYDG
3l2B0uvoWo1SO2eofxj52o6E2GoGrcJwC32sZa9TDfEEhFMRfjC2auXpWS7069yE+T8zLJdvJaMv
Acg8CmkGxHMnXKNpbdM106iXcFKxrc5LSv5ASc2onmB1SakvgsrpfZO0TeYjmRIdiJYL+N1UAxBl
VjRp9zglj/WjpOZT86EJNfl3Uc6K5qVCUUy3F2IW79UgTS+JWQIgCOlZSa48ixrlrSzsvWFOg8QT
TTGx/eyx/DBb42C5BuZh9Z2kquLfGTnD6FqzJJ9CzY3UNWI7cd6bSaXKT31v0pqhMGkeiLUthmpD
Xo3uaGXWT/AfUeo6SZ8nH4MwissDUd5t4CJeLRRJmu/w0tdEycC2sQxKZ/m6GCT96MOg/cqt0r81
cC3+GuRZ9EWRK9toZ1bRLCEmAyAU8FP6Lskm+9mKjSMBhc2zLKsQu8jkACGjwvYymOR9KgWWZKa3
ntB7ivW6uwHRy+7eHoRpLdgUb7CBYHu+XMWMhSJPqhXfpjYc7hWtCSACF/VBSb13dwHYpdQAEcCw
d1XUTNxbI9CV6BZ3Q+wrQzaftBTj3BoboYO8Zm8pOvG0apbx9YbMAW47hteEsqE0S0DEqNVOYxun
F+rG5oDMsbMUSSkIQnpbO5MNWW3KwUjwxgiSFg0NJFXPlTDDB63tnTf7apLTwxNfhEPApG1gHK1h
ApUVYcjYX+9O5iSnJ6M0sp9SHmYPA1DvN8OByZboVvOtWJGZ1OqTZQU5VdkXASaMzejnDOF9QWA6
6lhudvmyzDIVgp2Cp9QaJdZGtZXBiCFDI/f0M8RPPKeGoGoPNf3dQdX/hxZZemcic+znZlje92L6
xeHM/HA2i7uhUjuvrd/OzidjYGIF4gk8NPXU6vAxUwKlM4f2tTErFAlCJ/qRqUhitZZdPuuTaVzI
YMu3b10WXWQkwa9Q6qwyvIAQPmdFYl87usw+Pr7i3M8hsIBOsg4C5fL7X2YqNLGXQQhJDBPW9eQK
f6Iat4hKvSro3uMNEY5B/LWWK+1uKKIm/lkOQfXm08J2YirPrIBxK729l5EmLHSM15teucbjYPt1
HaPJpTbGKSnEUYCGTbR+PhahmOLP5SE3+JWqwxPCFsyUEr23xQlSnHlW5TAwvTaaosydxsr6Ny3g
m57TDCq9K+u5ZZ+1MqgSz2Ta9UVlnBf6NP/iwB+HMO+QO7JH7tnSKt1UUxvhRx1MTcg2pfoUx4ky
Qh0ryfDUbNDTs9QMxnunhlN1yYqpfc6E2fxWkjT/ajhTqF6wvyqdq4zfSvqgEbJ0D0cfnQvVGdV/
zLY2mrPdZMN3q4SzflcZeWOdAjqBPwrwTfFFs7NmPrdalqFxMPRMA+vSsK5UVVl1Vpxksn2zNzX5
XuoaUpXQgtPiG3oWO54sDQiid0h1BSeMUDBsw0M+f84ddSxPapQL7HbwZzD82JZa1a3xJv3UwDhE
qbW1gTOMQ2IpXhl0NBemxU3WK62+jlzSqjJwJcdEUlPPwlT5MeJBWnqVaNCvClFW+WXEdRx4ZAHp
/zBr13R8kRznu1TZdfjOCYvsvlGcoL7UZDol3vVmE527SW9/pbkSZOfOGNuPSlrhWVOUMRYuhTZO
mVtqnfYwzPMw32sV4sWPTirZvRegfPTdGGKTPDaysszLnXS+j+RpyHwb5djW6+UaeqbeBeU/LZQb
EMtQjnNfiYNU8jNZqx5sJ0t7r5DHSXeTMdR+z1meP6dtq92bE2XSSc2wcXQtKwnFXZI28h28Arl1
O4yMgAgU0j+qGceurdTG8zQ40l3aq9mvrm7E97rAm9CN+o/4MiCQGOt3WaA5n6ZUm5JTE5KfnpZo
OMDBzZPCjeak/81HF4+J1s3KezmbTfNkq32XfQDgB0+jF9ic+UKVps99PKKekmd9f1m08LWTHuSt
QWsmdp7sepKE3/BimKGYc4vii5pE16JDdsUj5amesyxlWRQgjPbcOLOc3llmoP8uxwobL6pGXA36
iMwHzZI5/xAiCxachRxWGAK3ehf7RdOFbAFZGuvJHZSx+Rgg+7HQG0tNPMghhYPbFo1h+YMcaGhU
JzGk/XGW2juzz2bnjtGEk15HOC5PQop0ToM5fMTuynlskIT4NEXMNu+qsM1ixDbM7AszuGzia+ph
fRKtbYeXxtKa55A5LI6ihZj7n6E6D4qfO0Kh8kgnQ1yi2Ck/53FTp+7cijLyAH9Wg29XfX43xkpV
+wRh9WOrRMb8Dluj5kddms4vq4hK6R7Cq9zeR1FIeSGFcXk/RGZkY1CM6RvGQlqmuGlnt091qmXj
pakGU7pM8EAir0HP/Qu40nH4ZDUhr1JN2OGcT4L8U0kK0X5SRuqRD7OKzL7XZdS2OKFU6uegndtv
QcS846JDf/9clbU4Uv7YdKLIORc0EaM64DebbNDO8R6I8ei5NSL2xmDMTipCVqcsxuwLYrV56kv7
4NLbXZJoAnnMpKW/RvpaJbNBMAz5zc6H4Yx7eH6q4PD79CfqqzVbSOHoyXRQqm+yjuU5IdkDggP2
s8k6iqo0hjlgTor4R/C1U1P9A8XdkTPRJj/8s8rCQEIHkvbe6sbrFS2GvYXWWzaK3GMYqnimkMTH
Ti/7y+tp/Kab92cpGqzI6zA0WHdsKHfog1vI5i2uirE7dFXtZXUKdDGUpMBtrYhYNZXZOUU95vvr
a+9+wT8jK+bidD+Wl/1Xt6iMaeM1HRCqOo0sr6lai/66Pp4yq0VgfoxTCfXoUn5+fdWdlwt2kQnl
IhuDitUqP80RmFTKYQbxX8X2QwYP0BWWlDxj5nPU0N9bamHUMAkCdkMW8/IBI8lui3F5ufOspx5u
F81F0fICRfxcemvDkjYwVDWoGeSc25GTZgeNPmYoq6mF8hST+d7XQp0Pku5N8kdyBJxnOXSOAvRm
U/NZRVe0GmYaqoXIQygn/ck2mMXEotBdh1L+oJ+4fYE0mBHcgS1BuxlSyMsXOMgRZNq2SKGCsCNa
Sdbu01yfvTAK6oMXuPNsS63MyyO1tTebEXcOqUSSOL3locjvRFqkpzpr24so5coL9fRwbrvp+S3N
cwIXFTTFprFuZIOuMMw2HtKb3sbZ5AsJAwnIeFr2IZeSuf6tKim5UaSpA2PZNJreF+MYfuijSVHc
aUJqCajoaN111kJEe/2IbKMcIRzLFM6mA6duHRQCPcr7SIctJWU2QuOzEnzAh7X7+F9WweKMD2ww
v1idDkeraYekNk3PTq18KRTROzKW/p/XV9luIQ7GgtsCareQ51ZBxmgr3DZlAItKEwUAw4PQNbIw
+tx2Y33A49xbChVzAikt/QX98XK3BnDZA6jYaPqgMfs4jZnxAUMU/FtbfA3jg6Ox/UYLE4QeDxNm
AKjrjlUt4zwSDuigqGaKqo+GhI2m1Ef8zZ1H4v4xFmIqwG8S35ePNJnpXNLFR+wlk57Tpsj9UcrV
a9lFw8Fu2K4E+WJBRJqLdNimqQ+XxeiqIsKfyyjRIBDTP5mFL3QRa2/mAi47zlrolKBgKEhWz6Qn
w9z0kZXetCxo3b6gQzvnQnKh+R7BYjYD5WUpHoZm3KJmuq6WcZJANlIgQ+mUcgdXrrZ+OAYSpnjd
2t/K0jS/8Mj9tYpDq3IlYGgH1fpWGWn5AQAWGS8w0N4opPU9yoVlxQ00tZYYL3kRm46rCdmpTlYV
4IGmMaezPtSBUyH5Uimp3zpMG7yiCKwveZbaiES0kWm5oSIZR1yR7Senz8ZfjNsZsm348aPTOFpj
0KjUw0S5VbOpX2jIS5dypBR9PQrspRq0R1SGsipJzvqbi7ybSOv4EJCLxrOdK9k7s0BMfhiAgLhR
wBSgbBBzfH3Vvc8PYBTkyTIvJQS9PD1tYhol89hsoYIap3oKiOQoq14w3DIuSLoNXxRGHGi7Rhcl
mg+yq+2FRkqHQD8tMmDGmyBuaUOG6y55jpCM8gtkVckNE6l1g1xLU7dUIvmgT7P3jkEzQ9IHfkL/
b3kbf6Vz8hDJgdTCbxgNI/jaR6HkCZMtlrZD/thVybz0PY60V/f20P9flITu5aLIABMiE1Qd5ros
L0ZXZ/eDyFS/EpZy8DV3Ii6Qh4U++afWWcdCMMCiswVicf2o0gyht/skB+nRJbJEnxcNNk4sDSFE
dxah5w1USYsw2zPRWb4xIFM/wsLLz02POgyO1brilmNuXpJo+C4pzdHcYGe3ImQKzoZbEojspqAS
ICnFNIU3kar9rxB9R8y8xlphrq+C13UncPDiQ1VY1v+0qZDr+2zskyMvwJ2XDI8ZIB0w9QUlsuzq
vzaR0msiHfICY63UxIhRicKzLpWx//rB3FkFKsoCLCIAoc+22jXtXI5kuvT6k6Rv751hjAzPQvDk
aHfurkMbUeZlGduyGETG2JpyHiK+ESs328zCp8xp1YOidGfLAHjECIceP8Jq642p2KmpDvniNdXl
hceM1oG5qMz0jIT6zq4S1cNqF1A3yLG3ZzxUh+Yfxg1QjA0F1ojkPu6ZxMchAqa6IQUnhYrS78I5
OoguO6+SlixnY9FqBO+/yhYR0xtUgjcCWLYCzW+wlJ+Q45KDVXZiGF0MfiJLMQxc56QzKmid1AXh
rbTNqD8pIlR/G6npNG4+ZsjdQlipxmsZUusc1FY7gez/2FjMuYBIrbFnWdHXpa2C0mgHumUOesJ+
PM2VP+Lmd3199+8uhbEP2xKxh02qNShNnIFjQ3aqistbTf1QgFEM47MUFOp/eCwuhGWoBuxr009P
sV+3tcAKb0YVdoHLnWTeTX2YMFaOC3zm3v5kDF0op8AgI2OxbKK/osdQG04txQ0mnoLL3RI2g38R
GL4dS0cyzHv7cSlKweot1nnrHg2qTK2dqTO1cBGEj7QXp4ukDf++/jxbWDUkV4DMZCyAahgerR6o
dGpjMMnablRH1SnR0vrDUKW5V9SDdkI+FWmOwHIucSKZpyAejMtYTG8GwvAbEBBGr5jDR3a+CpZR
bHWJHJCZDzKqvpkmlIs2yIovwmY62C17L5XTvVCiFS6AdTwZpNiRkyLn+2VRe2ePyXQZUzs+IHnt
vlU0x0CPMctCe2r1RDQUmYDCILjJlaL6UYldZIlJtmsVZeJ1cpf5AzYVXpnMoYtHff5BBPqbyUvL
W4UNAth+Uf5ZX3TxNPVZKKM5baZlCcFdtwFcloML6CU7eKt75506ntiJuhDA69WdGklGX3VNHd4A
rtY/m26y3Hoc6+cJb2f/9Q27uxQOnEDmqK022Yuw8Jo16p6lYjk5qYLhrzbG8KBj7c2wVXPhfHGx
MriW4aasLoSiiNDLyRRsOJyu/gRwxvq62IeNrmNG5kFxupNLL3AKlmOGvvV9kzjdll4MOQ2Rtj9j
OdC580LBRjVZushFZf9682tkPZb7g0HbHHtZwoZaldv8hlFWjvuarbYPiJSk74FrBQe7Y+fKQ89l
WWoBjm8Iur2O9tRoLpRHxuSJjypu4/dK6xSuHac5/0JPk4vcztan159xJ2tBIo8bATwMxNV1/0s2
Sq2qMuqTWS3nU61WMfFNzp60vpFRb00aBlOd/FRk+ZHe1s4mpZGJQAiElaVTszoPY55LnBIDva12
GH0jjCK/6efsNCLF/B9CDXvUAF7NKad6WIWaxpwEA/+ohFoe6cK1YnM8VaoynpPCNGHva9hTdGZp
obIB8MovR9GZ98LRum9vfttLakjLkYbq9rqqJCMOM1VCJSjo6scI71aP3huz3jT4napx81k2o8kf
R1hmry+8E9JZGDcXahrA5ZsbLJ21qTKpmqJcdR6hiuuPbZXEp9dX2fukdG6Jp6hOoIy4bPK/Lv4i
zAR3FN1blcHMZ0XuhrMaTsEDc+/iINvefaC/llr29V9LGVLVWyPjR6yxKtN3EPTxLbk76hztnA7K
dgCudA4APvzhFP61CgjXqGqWYjodhvwntN3wiwp951KRc1z1pECUvVWMgrmt2b1Zm2uhz/+19up8
qNrU1zKl7U1P8+KkFY7F+InmKdFDcWPe7cEW2XLplwVpz9CcWVL79V1YIoAyNRLiUgA/wwgQQZhd
kza1v9G8Sknh0OtK3AbIjy9PCO64rZNpD0ZYzo+Gqef/4Q77I1lAa34xXV53VhN95utLDlIw06LC
hy9a/GiCZahcXRu6z69v3J2bBZoQ4yFGDoCG1i0iGoGj5gBruE1K9VwwYztHSYB2B5blPqYDb0YK
8aZRKlnuFUL9Zn7pRJYAnYr7oBI71S3SdXQ+LV3yo9A0DnqPezuYipSskQIbmdL1LkKhaIi0njZr
DboCuGgQfRikcr6Tow7Iy2CFjDDq2AxGH6RR+uXN75XsY2m6Eha2OQ94hGk0qhhJj3g2geqI3/Ik
wpOhVt2HBNfYgy28E38QZEGjmDuUGLS+UpQBBeYM5PGtr/v2vWN0+r8iHMSPqpe6o4i6u9bCLKWh
jLXbOp2zDaZBHUbHt9YyxociMI0rQljGtTOgV77+FveWgutBQo4yINpvq29YBPjOawphNWr76N0s
DfPZDPP+cyIJ9fL6UjthlRyXyA0LiY75Op1LsbGTy4A5TTYayfsRYPAdgI//8J1IS3lzKsypne+E
tJQpbHmZOYnox9S0wmsB7Dz2XaMdPJC6cwAY8HHdUs5AiVkfbSkWeRKg8nDD49OSAC9XVn0qB0LJ
eQRiE3tanSedB9cMnJVaWOavAPuvDFdhTX5u525IKU1KpBCxkU4/Nzm6ll7UDmZ2yqW+cdw6C/nn
1pgM6JwDiTBC6nZymjp7ak6jiv+s50SOFCN/H7HhwzLXfouoHpKzbARN5yKIDnLn9a+4s2EYrCy5
PySoZez28nIEzdU5Yw6RIdWR+oTRNZ2cYrafomZ4//pKe29Xo9BnrI4PEv/0ciXJToOmFtggGY0a
e2Ct5Ys9mumlzY3Ss9I897QuHF250YPT6yvvhGxgwnxU5voLB3L1jJ3V1kGuYoCg90l+SngfLtKV
wyVpw9bNC7k/eNKdkwHClXG7zo20xZww654iqQQD3Zl6eCrLYP4Ost45SMf3vtwiWQ3qBAuPLSxC
jaIZDGN8C9DkvyZIJX+Uhrq7aHJ1lPnvLcXwGwMJEKTU+etPR5/QCEPkz4baLH0RY7cERyRzU8j6
B99qyftW3XSmigsKHp4Vl/nybv9Ko6QJ0r2sLqp5eiINF7PVxHcVY67Mw/g8Pudjkn+AZlodSXTv
PuIy1qZrQvK/7iOKQbHmMEFsLYsABsKXGn/kwfiuCyzx8fXduLsStw6wJDKITR+BuSyAWAMXOEsK
k1OihrqHAK3uTUp5lGTvbfxlC9LLpmOxueTa4c/4Y4rR/plyz4Qr+zMLMtkznHB6sAQNlNcfTdV2
vt7iQECbxgKctL7pinY2wXaiAITxgfGdoYP6TYCc/SCDav1mVHn0ecxEiqeHVUe9G6qB+m8JduKT
DbFG9uTOkibE9eas8q1eFFe0CLoJl9kIxZiwzdtzl1j9T1y67YqxpxihOY2GyP1aLQ1saQu9PYiO
OxMWOPo8CHpG/G3dnuSu6HUUY5Jb0dk9g24p/6ei7v1VWknde/qs2/R/anX0ZyZEX7TBbuaDS2kv
liADtLSdFubo+jw0hj1atUCPeZ6N8ptmgiwr03A8wNLsnbpFsZiKl1n+hrcNSajtjQXZIdVTAVAx
bi5jnH9xnBHvHXWsPceJ1bvXN8veOaDpuuDEmWBtCu2ZyrMJdMAXvSX9gnKkPFZpEt3hLt4dNEz2
jgHugwzUoR5spT3mkAYFCRfomFmWnm1JV35qGJyF6JrN5cOA4+3Boy3xcB3EEOH8P8AhDMFVEIuc
vuAKBOphRXX1xJGYPCeWWr+SbN2Vq6H9qjXSdMoy9u7rL3X7ITWaWRAtgfzvgKIaDaJKWRKpW2fI
MDytBkDT9niyBXosY9ch8pHjdvD6otvHZVHqeOiQKLltbqJZkMEkCVKcUtAWd6qk/xrMVPeyGfc6
KcqMpyYoDV91+vJgmrWDlmBlTiauawsUZX067MnQ6nhAlFrH1Og7A9fMcIcYoyGXXmN8gpIM3zmp
MQNrW0caiDuG8zVomvKdKKZBdRtSWNVr+iw6Cr1bgR7mXtARFiaEtgPJwpBMVSkKqWeMxPoKlgO3
W6PJ4BgYSl/8VsyiNGAXSMlTM7XFrzzEDfSit6r2IwU0OuPsYOZHdiLbYMJvQt8GIg5V5YY0p5Rj
KWUdybScd+2d1if62azhJL6+HbYHm7YC6C1ykz1xRqtIGH2XpFtOkBu3XkrtyKuyWFLdTnfyIxvp
vc1HCQcij2bEorr1MmHolDy28YMggY1i6T7PDNl15Gw8UUxi6CFr07kLS/1eR97n9B+ek2IKfLKN
QuRaMw3aCczHDqgVmBToAD3I6VpwjaG9fsQJ23tI+oAUxvDcME5bZbBCa5IcJiW5Xhjl1wgCSOwV
gSPpvp1JxQi8MLC/iqCp7pNZc46G4tv4yeiFdAVVvwWPs86fwyQ0E50veBPa1HhTFqcfrNCK3Lkc
kouuptHBnWftRTGmqnS3EUfZGlQAeZpiUUKzb3oteYzVdijhAFdFC9GizmO/5XKq+bgwK7y5tCGn
Zkwsf1qp09gny+7G8gpFY6o/Lobn2gNuS7BnoyEe3vXa3NrfeiSY2xM9syR/nFG9Jip2oGx86jsD
4ykzHYNLOw9x6jaYjDh+pDdKch6xGtJOeQ/GFSnXoGhcWhWd5s5tLx4Hs09at54DE9UvVQnuc5wH
Iq+0Z/Mb02g7dOVIFAtdptQfg6qLZA9cbF9B6m/Lj5kVoyo6jJJWntBfyuNTPcOPcK2spmcWci/2
7qhn/QJC0tAZ6xn8STx0XEK6AUQ/u303aSO6TWb/ywB1q/qDMVpMOOv+/3F2Xs11I2ma/isVdY8e
eDMxPRcAjqWXRLkbBOXgbSbsr98Hmp5d8vAEz6qjrlSUmEggzWdeU7DJU3d2gkosSh3ollydd4VS
jeGiCkST02nIbb9ZrEEPCxHZ7lbv0wRfF+yNJvZvYjZHJSunftvLpWv3xHHGY1k1an9TQvdownYa
1HuVDn/q95E9INsrR824EDafWYSkBah3rmUA1sS6Zp4lBlMTV7becKfmTQtcgl5LMLejeZvx3D/s
2Bk+vL27z6xBBIuttcSJljYigi/HK7V6kUqbZseixrI0ML3rEkXLwo/U2PgxVKp4Vw4o97896Lmj
c5UmXQXd6FSftlN7BCy4nsEUzFlshNSu4o1CDLxrRykvRApnh0LGAgYlPILXuQEd+Ta1CzAF3lJu
OaW7AFGZ6ErU6oU3eebLIR5DEoIww3ozrLfSsy9nwdBfyhQzZkCMluH3nZ29I9Oyd3Jy5TerVS+h
+Ndf+DL8Qm0EIgSFTEo5ryJL6SwDwKgWpnPpVJavRCixbyKF8+LCTXduZnDPKYSvJM5Xoliq3dv0
Ssz0uKhZF4z0nMNea6VP2XEgg5kvqaWd+2b03+CyUOQmtlif59mbnPBGTybXRuFCXZrdOHVtWOeD
eNfTwP03Ljfo20AZ6GsCjz4RKYu5TQcVS7GjrfbDVdyRRGqNITbzbJv/xkokCyDJQc6cxsk662ez
qmaglEU28RarytwoIjf9Nk66TWJCWfjz/bVWuui/2muJ4WRW0rYnI2lQi57LCa1BZZyyPVppUUSS
iQXn24OdOUHg3CKxRw3ot+rWy3mlJt5cpWpzYhluHhiL5/Y+sOXeR4ai2UlUsm+pY1wCf7xOWekZ
UhPCJxhIJ9ZZL0dtCjwcIpV4qJzM9BttqXaTm1rr+p01LRgTT0ZEP8aGauWvtfjHGG+ri8Hva1Iu
mCz+OSrJdC3Qp3z5EI7ace9wfx5hmTmUpKpWuVW8EanVJmmLa8Rm3PJdDGG58+cBdH6gKWXzWKpq
SXyRIkpz4VOc2aig4slQAP9QhD/tNk5aqQ92iksBKheo/aEw6XdZrftW0uUbW0aX+BhnGmSoBJFs
EmfTrwbY9PIFeNxM4PAImRI90305e9O+7fFZzJrECXOrzfe2UzdbExfUTb4sGcXmPjouLuYbby/C
M2chDgIUPwHrr0S4kwfRBktNS5drMyuKfu9EVvrglWa0fXuUs/OljEzziLY5aoonG6uj3YnyMy5L
mbviLdzS25ptYgaNiwyMGNzq4HgN/H3yoKCz0E+JBUAekwL77u0nOXNEAsCirLZa64BHPZkven11
7aDVcJzmKQ6RM+QwsfIlsPX0UrXr7KSBrPB66YKsPd+XH7kUaZSW0OyOZtQag6/WwrVguurdD2LE
5g4GZfZYp721t5L5Gne/gVSv0g8iEZdk/s8cNWubkGlzVgNcX3/+7AiddJvgZGmYtSUUuLVJMVzR
3erv7T7tdyTj3UeqDliCv/2yzwyLgAHcMq4jOJ2n5bFYSip0VFQPWjXZkV8vbqIF2I1U2w66UhXA
ZEc+SDQu8o1/PDL8ObqFa22M33WC0micWNiDzL2DaUlnqzdVdfBGZ9opJhTdDK2fLY7vl3S5zuwl
ILM4YFJGQkXxdLoGeiNOUjFoio/DFoxMsbEHahxvT+3MCsZjnJYM1Qlqj6eVaADqLn1ClKMzoKuh
0mZx2JnGVkCh/vOzYTUWXVlWiPy9qkTHy5IAVeRAbEBd+JPR6fcSC6cLo5wB7yEJzGxWMCIDnWbo
IissKfUYjddZTmMwylbB4gfX9mAc41Txl76xzRsV5PzKiGpahGcTUcfXLYWd7M/DGj4dJ5SHWASL
9mTdoC0bOREu8seIZHFbo1rwOObOalq/XJIWPDPvlXUMKpkLYA0E1qT+2aYk6i3AvIHytitnua68
aJm55zTtm9DLpQ0yzWvlpmmW6H26akMEVSaGO092xo+3F9T5ByFa5EKCXfKqr+m2QzL0nNBHNBqi
sHbrNOg6oAs+hbIIBqPQtiJp5kBPsd4u00n39ci0f779FK+XNW8DpY7fjE26Vuvmev422trC46VR
Dr3aoO/M8yAU5dqIDlvlhR10dsIsNE4IbmCWnP5yrAZXxmSILeWQAwHgRIrbzPDT2ojQ7QI9sUdW
QJe7OlGVzHcizMe3pRV3RzSQ4TW+Pe0zlwRgR+ZLYRTiH5qoL5+F4bxcWlZM70wkwLbrxn6fofN2
W8bN8D1TjHRP68l8NxfdjCE7MtebXBGm4eOEhUbX20/zOjh8+TCnL0ZTSZ4XGCN6pVbvEstB0WvU
Zue6zZoxKGbNRXAICpnnxvfY781/fhQQCgFsZQein4i40cuX0YrG6AeU744oeqPAYBLh/0ZGf8O8
gdCvyBvvdsYXdYuW3ypwp3hH3oVyyY3o9UG+Qs2JhqAVYut2GiRkJosxtvv4mFuO3JeWPSvBUqSi
v3DavA47+d2k8StukdbK6bevpeMlyqjBJjEnyFxOBi7TqvvtYtmJjyia8vD25z23x1Y/EUrLGLjh
5/Ty9SYopS2mN3G6lY0SiqmZdt0y9PgNG94F3sW5oVZeHuAZpkd+/3Koyh3iyh05UzJLSf2Ypl4Y
uwsCfRXiHBei97NjgckEKbj6t/wWY3x2dDiZVZVVlcdHmSUCMjCgSEuoE9gy61K77exQKz0AQ3EC
Gv3klKpyAARTYqN3W6jJA2Iy5mNpj8NtXZbe57c/1rlFuOKhnRWvY1OOf/kGRaS0S2VnsLfMYdyY
TaRsnbwoL0Tm7rlhVnYMUFKCCWoiL4cxytiqo3GODl7aT+nWSU1V3syQ0uN7aWn9p7TLCy0onYXu
89C08imFuZPtUNSr8iCpvdoKuCDmFAyfl30o50lk23igVuy3clZ/THgDLn4TTbVAHKhLc3xfZGHu
OiKLJRyWmcqlSOz4V2pmXeNzF+FCg039lAV1V+DYLoUCx3FxrDQJMIx1f1UQ7UkNLGu6x55oinwq
RMV010Y1y1lFD1MGo6dX5IxZ5zj72FVbMxiSxK64Ugtji+ZG2SJt19tdOMhp8jbk/PmAFwNYohtV
X9zHTMun8noWnkSoGkXMzWxmVhkKPLL2hVOV4EOcJsn2C+aAX+0CMwA/qvo42uTTUC47p8DBb6PJ
GsXORm0K95pwf97HMVqdqwdwcmsoNZjoeVT6j51blNEhMbruB+mtl2wUtclv9Fa2qCyNJcI50CFl
v5FgyNF9ilLUITskDWpfqCJ+T8KE/kQSp3rnC92DlV5V2ox4lOiom6WKWT9R+0+zCxfFmX0AGmht
mqqaRQX0JHaJUtrBOvo3h8wciyvudWvxixjIx0K1Obmwv193N8iFV2MYrmpkN7z1YZ7t76jraiOu
uvTo2XG6oZ8w+eiFL2G5qHKDwkBYlQVagk5yaeDX+QvIGSoQay3NgkB5ch31et0bneMmR1PN848Z
zgufRm3M0GHXXXmYypy7WDaxfWG+Z25h3NgsijSrHjtUnZfzdXGF7NvcpMqb1OLO5aXsUZ2/G013
uco88zttTWXXTQOF+LpvLxzcZ3qmlPMoL0MMAlaALsjL0T1r0cxS9ukRGdHKQ19raHb4MlGX6iUc
RNGZQ31EHVIXPoIk5VdwRv19b3gkk8i15v6kdcYuTfpx//Z5eGbJUalYG00u99crALVTxuWSdiqo
qdpOkN/zyB+zfgonmmIXVve5745TJocuWQDXysmCS5Ff05esS1AiSm0opUsfFF75UzXi2s96z9vQ
M77UmT83PY5gPGSBIVB7PLkwk2wui9GFqAhzX99ygGiHCFGy60zRLgl+nxsKOVGSSLLzVTPh5RfO
JfAzAiyWtUa71aL3Ew6dNmynvJp3b3+0MxEO+TCd5FW+dLV+eTlUNHou4BSTSyybI8OvCy++Hvt6
kLTdM7lLoYapF3bPmSFpR679SJyN6SmcrN8YlxYc99wYl7Em2eAxYH2g/xRvvQRRtNyalAsb5sxi
WZu8NC8gZL0ubdWZMVLBQCI79XSu6H56X3VF/RVcth0sHJO+Nc7zv3EyAU7mza5kKWimJydTARzc
sSeP3DFt+6AbdPtOmSuS50kUAbrLMpia5o/NG/mKmk2tGg0rlOLtk0FtJAzdwSamm6waocSYkqQT
RGwI59/4hGs0QoxKTgoM7uWq0WJRo/S2KAdDLPj+2Fz9Rla7mEZ3865OC2Xz9io9EwNRFIfSsyKJ
qQOfjBflUZk5clIOXd41Xx3snAM3ty4tlPW3vGw7rUxkKu9006iKnW47JR2WzMld5VCISt/hfV0F
9VK5gag768+3HR1C+Dk2i5KU/mSHz9Ps9YXHUKYe1zejAuGjNLzPWda6G7w9L6k6ndtyz4Y7JZRm
YJht+sPk7omX+kliabvZqGRoJYW+AZ12qVx/7k0CRuNytCj+O6c6Y9JIxOxEk3eYzWX0Eaarj+iW
mkE/KPICVvfcUCv7GLLzqoN/WpyaG2gcGsKXByzs17nUzd5sJt5iD5v87VX4u5F1skBYISsAjf7u
6zqM6NhbuZPgCVfp1d5Garzf2lEUP8oBecAkr4vMH/POyzeFZ2U/OrPvRn+k9AxQqZ/ZkaYxu8te
VsZqB07ybL9XU2+RH9DtNeXGxEdGDZCmj9qwrBfVusc0Td+5VW59ykxZj4EFNucqKSr7vVMv1ifU
UIndbXspjFuKck605ZqvfzSFUSKqObjyJiIXir+5BJ6zD+8DZ690AlgWTLqWpKEDhl31RyVyPb8x
gcj7yPxL95tYBqluYLHGX1PMSma/sEbVPLhdpY5BlKrD51zPxn6HEI71kXoclxQZCir5RoJ4nalo
ce4PjpjBHsxO9qukdE7n6O2PcSbmpAzBf2v+ykWyrotnMedi25mdNig6J3puXxVjHoWzhtL62iAi
+SBpVgCJ/Cyg+F7Yu2dWHEVXmEMQ7JGaOT0mhEYApeLEix+GVW9H/kZYJIJ6z2xN796e5LlC2Aoj
IMRFSZPx1rvt2Sxlo0hwZoZyUDDv28/ktlDElHwmvmYFKsWs+FxeY9AltnlnVsYT2jftw9sP8Xq+
mLmAT6c9YdKUOS38lTgh9lYFJLGUjRfYwHiDqHOWD4bMlwtX9etzfhXvWZt8iCtDljo5FsvSrJzY
plU90hjaE90q+yJv+19vT+jcKC7iTC5DnKmyWAsYnqYifMfUUbuu59E8oGKrX8J8aa9PXZRlUOYB
fGKvANmTQEdOLVpE4KxA67n9gwbE5SkfpsUOkJErhgCINSV0lDHkHdmsfMRdYNnNKbTYdNHsJ8ir
6fds7DzAymryYcZGYD+ynB/ffhm/0RsvDzXKrLScUOEjuH1V36RcU+huNSZHBKzFsaZWM/tqn5S/
BsWN96QVCA3qUAOv5yoeyHvL5UO55OOmyRQntAZH3Q5Ob98Nib0c3n60MwuPbg3SHLRr6HFYJ6sh
6Zd0whcGIXVXDDscBru9FWFvU9laEf75ULAGgPzq5MsIlb3cZ67i0gYrkFWRSq+GatHjuVC10aYw
8osycmeWH3B0mBhcI2A5Txv8FWEBiDji0RjS99NACbX0a8qM+S4y+vHJRn+xCRSQKbHvdYN4D/xl
GHzQPvLJpqwhr2WM9MVkisEEEka1J5wWT//WAPHCfdmFLOMjw7pM2yRWJaU9pW5zvx0M8QH3xvST
25Vj4hu0efezPmVFmMWRtpZe6umrZwHGDVWr7++bFYsdGvaCqLpQNFRRy3JCp0yLrcaCPKUaT5Ie
DOXforY6f+AO+TWNdeL6EmF9m4bEnLWBjndIRDW6Tt+3yeJdwu+cWSErpJIMm2o0LaH158+OR4WO
Vy4SdFVKNx0CfVqqjQ5s+2Ey6kvQnXWxnWyTtQmPKwIdB6xBThZj7xWWEXmkf0uVfdV6I9ktiiUD
tzS6UHeFeu/Bhghxo1f9tJLzhfX5OoeBD0jBgXYfYjw0MF9OVANx4PYFheHOyNWw7DwZQkNug9jz
MBaGFwKssb0kzXNuygYR/ureivDh6aaIR6fMFeTBj5OauZuO/stB2mLF0vVj9K6KohlQSlRGu6Sp
qSu0fQdE+A/3Jfka25JYGYAbIqsnb732qkmzlsU4WFEtN9pY6bjr6Z7vUWK48IpfrSVqkyhWgpIF
EMDdcHIEEGDaaVQIg164FdHnGfsCa7benjd5j4lB8PbEXh0C62hQv1ZzxFV762RidGmBlSuuflgG
TfgGicLNgv3Nhfv01bJhlFXDiUPGIUg6rVlkUHzaoo1VgiQ1veksqu+pXtrXOCdT21XRWZ0RwH76
86nhFwZ0CQjwa6AnVanIMVNVPUA3KK+E2WJQ5vWXUtBzU4NUw86HxM1dfvK5XNjqugkH5YAuqHun
V51xXbZS3COrZH5oW0+N/DkhPb+wIM8NS9WalI0VQt52eqfHpUyXtFcPmtGoD0qacf0VVrod7BIK
mJYjLunXXja0F8Z9HQkyWSoJ/1NmpbtxcgKwkHRzACN1QGjJoYindlqJbrS7fKI/L0e/RYopCoWK
R1STTiQZmizLMK+Ecwkc9nqj8CQImJgUXWG2n8akilSoQK7+SKhl5dsod5aDruIOodEd3L69lM4M
xbFH35WR1nB7/RrPzvfKkTItzZT4rG1uo9SVt7kmOf8qRd+8PdLr/QjYCD1n9KmhIrySs9CEFLUA
FnXQB89eNZ6saAmsutQu7Mhz41DIsHiDnKiENS9npE9JkZbAxA7WlNXXs5RVOA+6euEse5Uc0QFD
n91Ano7qAg6lL0dBpbbCh8pUD/ak0aJZpi6jejhnmb51s7YZAkv22TdsEep5N4gqv7Q5jXUbvLgt
eQBcUfho2O2sPNqXDzDpmdkTyGsHaWqD9AXNlzGgfNnVvq3JovEtzB1U37QV/R29V8/2ddxhv5Nx
ep89uzG+qwj4fo5WUT2uGKW87Vup4/uerM3J0bK1r7kx6sMTpQXxzuuKuSVmBTtxMGoU/wyvyp7y
xLW+NHqatCG0bUUEjnD6r52V4T0hcqmQCU+TEjYg7v/YdJPZ4xC8oopXxbdTMJ2VubXIwbYdDGAS
IVEWrU4Fcc6usOagwhXjDyvvlKPBbhFa8NFJuU+jA5CveuXaeJT0Q9I9ogi1BKZSEESWSXN4e59Y
+smXXUkdoIEIRYBnrIfOyy9LelK6s9FNnEMZokwi0sRtoTiTfrvk1DyxBJrklVnPQB+wW0i+1MIe
+2OmkL5spDHYepCNdVd/zsxodm7bQi2DDvL30xRBLf/RWYV3rY6S7jCtxsS2j7IYLcohA4x8lJJi
K7kTyWQl/tg1fR1gKlKqQVzYUbyviCG+LLO3wIWgBim3U6FSZ9Wbtpuwj8OoOlBmzc4w6ChyuB9Q
IeJ9P6nTJ0vB0y5wSqDSvixxpcCqb2yq+3EcxRYnk2G+xZajh01Codjbm6OXGvetjkS6n8ZD7gSY
uZvNAYn2NN7VvRT2vkDcB+y/S4nm8e0vcHoD8QG4B3DM4qDyUMY6iRx+A+fqZu4Jifr+Ix45WrqB
QFK014Lrqt12ZaN/pt2Nmcif3kEMvXbaYGpxJAO+Orn8gF5hKaLYw8HABSYP3KQBk5mMdfxVrXNn
CBLwR8rRlvSnDppUtI/sTvqjZbE4ywWtkzNvgUCNrbVCwYhP19z72c2AQN4oM1kNByHwK8F1MPMz
LbO/eyYiDHZT4uGHaceFw/v3BJ8fa7wAEre1FAOuHlz0el89GxXYAWWCpu4PIzSb4WAXtnenoSzR
kjKOpEiZOWWIGyM7rN6UU4x+cxu30g6VrBHJJtXi7FKR4fSGRAOF+Ab5VjCNiHmcbv0EWSIU7aP5
YFa1dxf3SnZw1dEIl1Zckno8vbpWuRUE2VgAa3/vldpwsWqZ2dq4HHrMIvemxEaisWW+e3t5nxsF
F1Ag14jm0Excr7Znr7jMvSVS9EE94J9ehsmSdzutK8wL4fercOq3dszqR4EA0KqIcLKLLKDd+BJz
RKfQqdc+pUqVwRUbp+21UM9XojuI4Dptr3CLtG+1qrrULn29gilYr/zpVc7Vg6L0cqL1KGqseWb1
gA9UtE+FSPetI3F2cCLnkBvdHNQ2pjVvv91XzeN13nQc2MHUTl0E9l6OitQb4mgjpRpIMRrCT5ED
yU2Zhhb7pmpSD0OTt+a1QlMr0PRZkNibantVd2kiqRkAlU6cWHGo7qIceeHZfuMpX+4ung1BGgD3
3C2vrrEi9mhEJnI5FFqhX9UZOpw+i7/95qDZPftDPpQTueYyZaGwTJLP1vKW6qAOnZkEAE1ipHgN
qAn4nY5V6gtHlPq+k0QXAe5YgBJspbG7wJDkJUGUjPYnwxD25HcN/LGw11txbwu7nwI1T+ovMBRF
Q5euHeLVkrV8Gtn9dyjWZZ0freGL38kWn1U1VsdfgGJSrEGlk6W+JeMYnOJgJPcmPfEvao/82oVw
9TTAWz8j1ViqY3ym16VF026i1JNiOXSWFt2qVuVcl1kMJsdccu9HZZT9LxiRfbd16s7+cGENnQZ3
DE5GSeWUJghlidPoEpKGLtg/ywFoZFpvnFm3fuWxNRg+8mXIQSJEEN21WZ8VgeBwxEiXoOFTISeQ
IJopO+vCvbTu1ZN1A2YeAzlvDYDIzV6uaUWrPdOTUj00ZV2n2zaes8FvK9DdmkEbypdJLqJAm02n
DGcTxS8fkcfp6e23cuYgpptNwM3hRY3o9GqYADnG0dyNB8yeskMk1HmjKnn0nsCvuXBEnjk5qB8S
f4EGJjg+bX2guhAR3C8TXuOzd9fKvNzMZdsEY9yox4qTPyzz/9Xb+o/v03/GP+v7/3mf4r//iz9/
J3zoUnbayR//+2742cm++/nXzVMj/uJA+PEk07r6r/WX/N9/9PJX/PdN+r2rRf1Lnv6tF/+Ikf71
JOGTfHrxh00lUzk/9D+7+d1P0Rfy9wA88/o3/39/+NfP37/lw9z8/Off32s8c9bfht1X9fe/fnT4
8c+/dVbWfzz/9f/62e1TyT/zfxZPXS9O/8HPJyH/+beh/4M2HqVI6CR0MKDO//3X+HP9iW78gxoW
OQzlFxhy1Hz+/quqO5n882/L5kf0E+HcEMutfIG//xLEh+uPtH/AXoUewVHNDYWsx9//+2AvvtX/
+3Z/VX15X1NbFIzp8vefbxIHlBJgeUahI0HhluLty00yTEacp5FuhVqEh9YGS2Vvq02ts8MaDhAe
CAl/sZ2d5XL/db3iHvBsuRvGligyiZbiqsUweVeZ1ddWJcDWvCWBuU0BNJuVg7fgY603OpVQJuL3
Qn2o4n7el25dvHcUzdngs0ikOADRzkvLdzPASkLtnM2kEEMXoldCa6b74Fbdzi6X6TFylYE4XfWN
yBY4oADVADpnhzLKpsArsmU7y7TpfVc2i186Gr6YjlU+TEs87oey+dKY4iGOsiREZiwPo1igarp8
tPLRxMgWHwZNxy29RZbPV0c32aiO3Lptg3+n0SQGuD9xVQ5FGzSeF29rvhAAWTx3y3T+MSYVzWWn
opg+eRj3jTe6Won7bFDanRnHzrbSuvpYxZVxwFnA2FbCgCvmlfUVawQmiNpCHG8L/AUjbny9ThVM
C5P+asp7A0EmMHJb16z6HbaeeuJ3xqKgKabbwdC12UfNjVoSl3H5ULS1fZUqDWYPSV+HAACnA9z4
MnCHBQ3OtP8le3cvvXR5R9vmaNroriUlpcaOllfWLlYw1fo1fav5mJUR6RC/P9lQ8oVWn7s/20an
G1w5QxP0wDZ9L6mmRyBvP7w87a6kI+ot3q/2cWmiZo/k2pOlLHe44A2BYeb6dqgw9FWWvL1Lqk7d
KOBRyNpHetVLbWyk1t0TXeU3ioNDq+rtJ3PC1rswCgADbS1DLLfJ9ZHZ3sPPP2Aa0/uRgnf5UKdj
2OS5hbQa6W0r06u0074CHFI2DfFIjZu3j8GHzhcsw0VJlA9znMn7zPW6rxo+jEEKk3iPwXl0hb5H
k8HAT0Z/doedKu2nTDNDXBH9WVOu40ILzaIN87zGGI3vaDXiekzioNXs66S2jnFVfrIVdJabL3yL
NU5a9lmnPU6iynyTBLUtE8Wf284vY3M/kLffoSoOgaQDoxcZIFxVq6juqilFgaDuEZTy6YJ5bE9T
fJQ4Gbm+59TqkTi1vUonpXscsAIt4J1EbK0dfnFVwNu/6rouC51FCzALJwfq9d3QjbzBRgvc1nT3
okrdO2HEBlQFWfmKoWeBiHuxMdUe/qI6ZpqfQOwJal2R15o6GUdhtQjneuBCNrXmxJsSqHYpQR+o
OZVHs8I6xhTsCWEM6U0WGfZDIcWIHVli/xjz+RaNkA128gCBjDqsCkULG1cfaCtlaqhHhb0p7KV8
NGut9ss67j6D0Mzuy6ZpEV6w5uOYNynohQR6kdFPu3zpnczv+0H1F0tO9yzua0fo/fsljnXfrkHq
bjyRfdaRhQlEJvcy648FTJpQq+doZ7ZKHQWtOxQ+BpzWsY+0OshBpRjFOO5ApSR+ocYSw4ZMHg3n
yaHHdjUMrbp30jwN9Lmbbrqux111phy8dcwGNzkNK0oP/NNDqiPrJ4eMkwjWXJCMU0SjxH4k+/+y
CPCuhu7uvBwAcTw4m7yCQUxa+86uMbfM8AzH6dSqwskqHfxZVQ5YrEuvU6FkG2Io79hGUVP6aEZZ
t3gKKe90KAdBklnRfd0kt47O4WCpeIGmtnKbJd6vZiDbbuI0GNL8q9XZxs0yIC7C+XGjQqrcCydZ
xx2sa8WNUoMCEStXneDYm0Pf3w2lXV/TAJb7ZEqrYGjL2wxoS+h5or2lnFY8Uk2EdY14qD9FmAdO
WKgdO89pNm1nNDvCae16QRhhp3LfNJiomflmAKvqoBzjkBgXJiAXw8PPdXYESOi6lr4J03hbROJJ
lFhsjuUmT7S70iu/zNQ4kmX5kHNPxJ1Dt17FgdgONG/YmECtU1KkjNg+k3NQTokbDLbwe1t8g2Pp
z5HDY6fXUdwxtn5bTO59vGoXWim90J5dWT9EiGqGUlc639Ig6TVaPPr9YPmG7L+UqXInh0+jmbyn
JBUU2fwAmkd+r2e98AtXsfyICU5egclH7WvjRMWtCnAKyIO5N3+oWQP979uQuTezvoDhJK2Z2Gdp
8uAkhnrn1bVxjVWQCNSinuvA0HsZzlM5Bt5UF4fZHr0PTez+qMupDKVqPUbNNO6s1ht42LEc/GrU
px3mqMPVoJGgZMMYg0BPfrHC3D3go1wPrbZJbxVFXTnjqPlG0pyJzUHRfTKzJgqzvIvutGLAd1Lw
5GKy/BKngau5kjd6EtmGr4kx3hcyT+n6z0Xu665V7pJ5TAAOte67pnbjJ/zktI+2m3JXtUD0diby
LiqOR056Mxka4tdV1N4sqEp8lpmxn+RsfEucOQ5ikdnf8FxNQEYlrBxvJGYwJsXZCKlbe8XuOZ1z
dfQOTafM+7Yq2g9jVcEuctTmToiM0wLAVck2tKtd3pQta279f7ZOyNSNpZ969qHD3RcXQzex7/PM
QodQzIfSBvLJeXBMoOF8qXthhnU8pXtYTWzOousfuq5ZNkJNQ6rEy/dlmZyCk6krKT/35XWCmcdX
XGLNLcJc72ukIoMIGYyoQosSyiq+JQX4HH1YtEPsNi0ZmNdtFKyBvw1D4t2wsL7WFt0pPlHcEkhZ
6qFNCwxyO8t9l5S9c1uggBDMYrH3g5reRm6CkqEOnL1ZvlRWuS8m2bEhetXvutkKxjlXP4wZuTt0
2mLfz1W1rayp/lSWUD8KLmc+etLeKOMAY5C0DZ/4fnSvqaV7G6XhSoPErWzTeZQ+KyjeINOzXKNd
2u1GVP3YUc1d5lUlnnqxGnBMjLZvwsAPstTyM6vp9rKsCzRyUMOyEHYxKohS81M6RPWXyku7rdm4
EwZ96OeGLiC9QCReHGaGoPjqWdjWGu5DDi9324ky3/UWhTLCLnpKRZXuem0sP5aavnYsuL2GsXQ3
eG3S6GqbckfhP0zVIyFed4NDb8sSVPpwNK0bRc6Zv8jkkfp8iODh+7Yuv7bJ8L7I6c+rDnJiw30h
4g34uOg+1qL0wEe0fJya8LMFFbdJ1PnDsoC86yf8med03nlFnX1329imy99XR0Gr7x7G+J091wpf
00Ijokzlt2yJxttFaApgX1UrNlbjVgHYnnvZDfknRzGtR6OstTuKlKvdNKI/eoMPNQlZ/YF6onUN
kECGqaW2fj04eQjfDs9lfdRzZB8HwstECeUQTT/yyFWvWlfZGoupkeQWo59FJW7d2B/qQ+JbXgMh
abztPD30oOHY9ghD1N7X7krCapp3zoSweT5/ruP4YINoIBowNwJZjbQyj3rmfqZD8mm0ml1nqbej
YxHcTfFOtUn0c6RFfHc2YcH1HuyDetiXUfIR+7XNvLSxP7T9AyLixG2lOFqpd9RmNXSjMQpH7It2
y9K/cxt7k1vFVozKpq2+ox0ZikS9AuJe+DxM97VU3K99DfWmALY4uPXj4Ja/3FnfRhnsu4rdWo3u
rdFkY7AI5aYaph2oliO6IXilx5ulqt9nSsp1odlBs2h+HenvYuzhfw5jYaP770zHtu+t6ybv1Q1M
6uxKKEl9K0bYOYVrhlkaNf6QFQRNsUOQBKn5RonxKE9U+86J1S8KekzBVOp6YJo6X4uzjkdKi30d
m5+qtGt9oXGKLf+HuvNYjhzJ1vQToQxabCFCMBhBrXIDIzOZAByAO7R6+vmiqubOrR5rm+nV2Gza
2iw7m8wIOPycXwYrdym9P6Wh9hiH6Vpw1nuKhmGgqqNHCwNezoA5vs/iUqzV2Rt860ADuHHfAO/S
U96U98sGQJfNF212bq0sMD6MeVI/Bse+ZMtShGJezH1a5yXPkZz3lWFlj3U965/z2lE7X4ogga35
tnKtTa4FuVi6sjE2OtLPwtSb79YyIDdYtDIKNse6Q4h3sdCsLdVVm9QI49MraAhkgMq/RVF4NKzr
4ktu/WWRQLXglk44TW+6FPIlMJrdbIvYlXTsYeGvFL9UDejilMZMTnCzXGqv/eWSbZhYVjdc5MZN
aumEdUkQvqRz3O/cINsDHymlb42zm1vLO9OI7JMH37TOyTFT66aQ6jsdey/e1tU8B1b20pvdqSA+
IirG/kuIdbipx8pKDMCOfWFg2RpE9hkIv8nDYe7FFim7S6OUeKCkWt36E8KuPzkTJvbJxzdkFXPC
6ElWF9U4d0vv7dDDuBrckl8f1s4+9I46E9owP61r9+D6JGd7sn1QTv6UZ/m7Vw1ntxuWMM2KLycv
2zDDG4XS+6AJdcP1loeajomn4wY++xPzAq+j4pRjpCLLBs5AJ3omRJ91m/ZMbkErt7094e8thG+9
pd0CDW4r91O21vDR2UaMHJPedi0WU+CxwQ8J1XJR3jivdU3/GWsQvJV1qByqJscuOHTcP3sqyyfM
ePYUjr462XP2MrWtdrP464NZFV8uIWkJ4sVy707N56SMMB2db98pPweYsahZLO+5KE19h9ePi7zh
VZQGoICj4mIr6uVWdwkma8vqXuM9maa6h5LQOhja51RrIZnaO2e23UNhNjdLrd07QHafwzK5YWeK
6ujbM9OsxvnLMscNnW0qDxQuWc8EHqWh4VAO5lrDqesHHi6vHaK2MfQIwOznWHRHi3jcE0lM4mJv
pAkGXjlGghTY02x2T0HJWkMkdxAqr/nhz2lw8CffPZSBrFh1goqbxODdGmz3lla/OIb0EmpbzsUK
m86/58Yq2ld8ivjwtak7gG6oMipY6k5b5rJaMeNLvJNUGBkczzCwOsTfvl4zLNf2C0rR6sXrjZ7x
y9SOQ1/1bza2xVvNg+rs+smjBbweHoZxbZvYxuOf4EkErS8qNtTKcPpI1mZ+XzRZFrZGQV9Dzsgx
OHK6VVzz38Fai8M6wIm5erHe4o9+QePfHCyzqr9SZXTPpeaaSbsV8rurLfdmsle58xa7hKxOUfpZ
dR5TW1LHoI8p7xyr3ClXlu9tJYKPBnT5E3n8FBaF8y1MxDC0lg7AQV67g+kCU/GBTfLa18Ip19Wh
t+tx7y3cOoqOjRvdX9UuRVmZ0AC1fZV5o+1bzb2G3zUzRs1Kax75aqa4r0hCzFLMJfrqLlM0jnTG
6nLynuxRtKFw7fxhFsp6HCyv6OJOW+rDMC2sUiMdJIyNXYQOY7y3pra5Zxv3bxUCdiiFwTstWr7i
ly+rqPTHMVrFYoTt0jOAKLXFGmELidy6dVd5bnGkzEx/nnyjOKfVVeSneeVZmEW81gYKwFT0NyLN
CMnstHp6bye+hmEJoOR0pR9X3XkqqnZfjDwt2US4jp+5DWdn5tUqF3s+jdK8MzviGJ1pXuwEDkHw
Ea4Da3O7zV+21zZ7RhhJRY+eH7zOEI8j3aWWXp+zeWwvetX4iUWOGP1gJKjMajB+kRabzqEhuP6J
zK67sJQpvluF++hpqZavptS2KKjb7AnFWxVnK02FcZClH4ZGzjqJa2AIJrv1dadv902uITCUCspl
64FglnT2LqutLJiy7MMs/JRx2yN9kAXnHGgeReUO2syQDFHzIx2r/pC5w8QbCuOssIsPu26GsEj1
r9RZVWjy8ZyYN/MQt0jxOTTVEwHsH2Sh3wZpagAcTXXcTtgZUZTcaNLaYr33LEbRybDZqbKNNDDf
O0ye0N/8UrOC0KZssgo7zV7wB8MrYcKY/TAVGS7U3sjiZQW5GCbdP7hqrN6s0cgPsqgNPjFjO3U8
3Kd0yIs7tGTLYyFy682v9LuubVCf9E3Ki7ndlut7WgeSzGSRoLZJe1zU5u2sbxNP4bZeHK902Olk
/qBIhLzRNysN7Uyzdnlgcic6sF0ciOEblCaNN2PZKK3NzUM6al1MdPrJFRZVV61p3BGDd/EZQ1vp
7yyrXCgJXdLnRqrfijEtTkfmBGQVJVqZIHeIDDBFMq6ZFgIqzsxqPV4Fg8X3T3Q6dHsLYa4GW7b0
aZOsAWYgZ0EQMatiX0okwBFFBfMtbMcu7dw0AhmMhMW/WfeYt0vIWOqSCo5BszxVRprd9ktq7kZ0
ysfNrOZdwx7y4Yo+qQZrO3Qy7071TCw1o+89duVLiS3/uXF69qWmAD5pZv/oOhWD5+JZ59RtrZNp
p1yfS6/fDMO6nIuqWO/UyiDJEmruzWaoY4LXAT/t7jBqGxaVWXk7J/X4guvpE8HAr3QFmcsLJlwi
jGq9/cBbrh0a1EW8i7C9tLkBLtGnPfWuE1Laqqzc0LLzH4uJYz591owiTrebbFYx4hO75y7ejAeb
aNKl7bedKhc/lG0Q7DGN4vU22oegGIClhzs6eM/61txRK5mFq54ldjswEgG1BC0KWeE2I67o8ZVH
mt0xdx7qCQd9GujvLGY3wcwQ7pFD1a76TjeosmKE6OI+0J5k7WXXwqrsV+ryTfiVu5O5HRAD05nh
zDv8zdCDm2GyH3WnwZBil7/znNEP0F2+ogXyQlunH456efgxa/kypEh36Vyi5c2mpKvS+c1FUX0Z
TBz7kah6iN46iyGKPxrwlLmxHzVfhlZ9Q+j7Sdf4JIMq+N2aagc4Emklyab6iNtpy/sTeuKOvb6Z
LghC3Jjo6foGE320+c6tTwLuNTGNvuJxfVo3Y0jWbH23UajGrBa/ja7fqUpP90XjVbfVaobo4/39
DB59KBDmn3AyaaQd4MD21vG89vV8sEYo6mLM5KkMvA/PndNfJjDnnG4vBuD2M9UdxfUKtYzTXPdf
7OYkpAqAgr70uEzWwti1yLMUA7CM7Kmw7+no5o+7gi6o2NLwRdz2o152oLei+ckerKkQurm4I0WW
d063GlZ/JlJB7fqJIqOw8koPJI46avIJmimvv1ysXKQs1ELl4Yh13UR+m/kuP3zzroj0lC0ROZsb
RgBCORI5o0KMtrZqfrlDYF+UyEjOSInqHhMiA/wPA1F/E/KOVD+XoAv8uDW74msQcrkxewR3k2bk
K+i1yVJfyuF1dWgRgDj8QUpUHvKsvOmeGo2QLQMrtWY9UgQfMijlt7wzANtQm93q7CZP0muzyF4s
fY/5CFWhMwSXLOvrp1mW+Ylw0GAINXrWEy1P9XhKpzGyNBv6RpbC2I1q9e4Dgz3P17P8pDeD2DfY
t46wqVgQBdm6WmE/jJt2QoX9o8mdCkhlI5QzwJdmefvV+zVQ6o5zXQGGrd9jIeq3EUz5zqNsJNQ0
pnFrlN6uGToZuqts98FqwvtsWhBtBIxDoTR+tDZZvtf7+cccOA+DMYnjBmOcZOucPQYaFBQUV+ho
11xJuZUvaSqYRhriyVJoMtS30DEBgcmb0yelJ2+60qZ9qGTVMzIjHFsx0U1mrYmRVmK/mBAdFSG0
hEWmfuyI9tFoXUC3/AGXWvBzmvrls181cSk2LsDwmoIbrptQiSs5cuZMwmI4yXR8oEj9vnYIIaSL
lGmldC/r0OGyUzOneEbMwTBn7q1iy499Jl5YcF54SM2oo9hGWfpHbqaJ52fPI6LTTgYPMp+t36Be
xJxqdBDFOunv51yWVTJqNY9F6nTP/rogpdT1X9lMcEg1EYMezpY4KLvgX5XqJtFPzUUszre9cR2T
iWnddXA8SOhdQFAdBDrddKaClSd6JHviB7C7TAy6Unm2yzFWjCPEYWgydscczqY0nMPYqVi5/RLl
Nh6psVCPnTbApKeQRQFbM+97QqCmeqLlJreTevPEnn4kdBct3cH3Qz2PUY1Mb0emW/YBDI5CbenK
nb147nugKZd3jJ7+HstK4xavtXedfnguFO7zNTS8Qj4i96/e4d1kvDHRsiPLc78Uv7emi2DsfhqN
chLLl8WHXokfYPPjvlHyF/b8e+51WheIQmvdY2UW0CelVO0hJcjqMmxtsGf3f8ZLPQJ3M/uowv/F
/YfTq0mj2tiSyk/lWVjOegJ+X5JO77sn2y3N8/UbHLwsj5zOssOhrR6pDyCmud1sjJvgkoiHTDw+
laKGWjGSpNtdLRq5b/q+J8LWLRLqE469izBF1eXPyfZe3EXezDl5IFp5yCwHPDsvgfcqv9q1dffq
Qw8lJR82M7Noickj8X5ttXvPVrXJgbDrO3OpJ3bt4uDU/RqSA4ohsfPnH/2se0+GNeivsxBumA2t
F5OfOT5KdF1MIyTDgp2LhBjc/BauMX9sV4J3DTiqByzt420/KC9WU3BolQp2cqEtoyp0Dbhna6pn
WpSRgrZpEC811np/CMTT4NNbyXM3ok8SBPbSwrHuaq+mx3k0iWCmyeCUue0QM9n+5LY0962YueA7
2MzQb8A/6KXZD23xRMi4e7JqZ6e5XXnb5Gj45yZnoK3612y7wm+Ei/Vu+20aw9GoNi77umheutw/
D3pvxT4x5IszxCbRTSrtQgIePkcEHEm3+DHqHONiZrr6KZ3RCUfPqqJsrKpYeiyDQ6OrIw+jvOCl
d07pyoXfkHaMfugx5Re/yfogWssridX3lRnrkMfsl9I+BRVpLiTLR6A0b0OL7KnSPe4vazirRbNv
WredD41aseYP8pm9sI/s2XxGxF+EjaPupdGrxC/gB7Kgv1ayKwKeCRvKEMnyrC5ccVYKuFuPCTuS
zLliUpYkbfnpjmYxEGYzpA+k0i1ho0l93wH6lq72Sxuzmn8ackc1iiHE1x6c8Wi0G0C6aUMSt8sZ
Y4jDy3p+Hcbxe5gJMleSJb2v2AmUevezZeXaB4o1K6u/z7clIquIToI5Gfo0mXojxwjV15Fqzec2
p6F5EKe2dTG4G2LeHrJNuBcufZVsZmdFQm/ivJxv294owsLgfZp2PUG6dXY0/TGNPZenrBwgJDoN
mFuz+uMwVSxn40MwueVN0avbYmovWesWZ2oodGjRuiQPtwX2mOcaJtizXybYkkM2UwqRtlKLvU6A
3RLNDSwqLZ8CS0DlgP1oKdaPGs4CT6h75BO682fbiAg2ANrVrQiTDh6nK/dnw9IcUJvaeyMX469V
DOzTSzY8opNsGFonZ02EWoBMzXRIHKm8LZwNsYTF5v1wQARPRj+BWA848jByLjwyINsWUl2mD191
9pOvchRt04JvflBuSMavPPn5KC5tYQxMSH0ZbZouwMClEer4CKnB3LJDUxv3rQy607hyX+XOUsVB
UW18ib3uxx5VPl9Itu1DINyP+fqqK9MqC11vhLFwIRxradZHW1Vdgug2O6Ved2NsUtvLHISy9D/6
BiHftBBjP4opGcp0TOit0sJy1azzjEm23vIDKdO/etPjE1kj7LYUglWPnjuG5XQCYYtyc322Wo54
Ad9ruE2cNu8GXxAOHqbP6uzQJx41xnvVACj77ZPmAKMUK88nIdahA/xLyAXQu9jNJvBqa+4HVYWE
6FyGxZ93apqI4w/mN44rjuXhafPJflob81j2LojalOjrhHRdJoJzJNsyaUgtXPA9cPxhg6s8kUO5
7kqaC3iVMInSBkaapkI7YB4b8nMKzfjyhHHVl4fChx3MdJ7PnkNpOEmL505u/Ob50O4pO2CvnCLp
W0fWAfAF7SanuwcCugbchyFMq73BoHkkO8e4M+kP4ZmpVfFCgXMZjtpQUGej9Aik9H5iW96XZbVc
8iFNzBnDgnCgh8CV+Ax1/WWbtX2uFnmfacUQGaPP64qCjjtzbFXc0LIQIr5ZY3MY9YNLdsehBFc8
G7P5w/MKlCHYBY+cDbu8LbK6vbdQM0RDIdLj0I5M/orbTO/7r8UlR4lX490mCzMm+3Pm3rZfBlJ/
wqbIq3duC1QCUm1kb6bBPu9K/AaQgk2bV0l1zan0ev3bl/Z6V3iNGRVLP7I9FmtsG2MGZu25b1s9
coAriD3AdHauvasawqU9dnDrw2JFUUruA9K7TPYL6YNAWHMTjy1CR5DnqOS1mDjKOFA0Ru2Yy8fh
F7/YW65ZFHvPWoNDVvQ3RuO1iV9iu8uKkXaYPhUmWGVahhbA2HuAVcYqTKjpORb0FYSb3wRxRSq8
3dFBXVzfi+J7bYMdoerRPLk5r9piizbdOnuzBIRiIOr7/AkZirM3W1NuzNTTmTDPHVpVOilIYyS7
9AGzGDfA5D+Wlf+u2SWhkQuwbDoyYRjwNcJhZO2K4J5vQrtrWBQ+LKNn0x5SunBHWyK5sfvCvMwA
PlcaBlZ+jD0kX81vi7UODrFe/MM06Ve3xYpdTejR6ORA/wti0SsD/AIVfuozWHzT4FoT1jomeeVn
t4FWPQVzWp/G1Gkjx/XZlcaK3SwtNKaYHPyiOmWs+EqkkS7ce3cp7ryifdy04rXRpv3SZ3u/c+8L
23s0C/LgqfLWIn3qizgzgqfMbOGrhslNDBHUUGz5dpJ2i9BJ5/sKcZXov7GGIR41NK97M1ReJ7qR
W0GEM1e8SIO7bE9QXSZ2MNFjcKl9YO+ttS46TB8otfeg+ixK135XNyOIjMGtF+h8ibNwNpUwgga4
TxwdFNpraacOsRvke3/iRMab2W7uc0B9V4wuPD/SCKC/LMTsCSpiyImK+eEcZ7IA/UenKjnputvs
nGFTD6VfE27Ehr6TgXUFsXTeS5NhZN+5l6LXS/1w7bZYDZV5ZCmt4qm168S7IpsGIoOIBAQnIvbu
4iDrjXrduEM1zEu04ahKTY9VkD6VjXt9xVpD1BNZc/TyjE5r5I6JVwQrQJJ4QxyXx5U7vKEfYyWw
xu2oyMF7wKHDWwnaQXgyQd31rfdtvM1mEdqavyZW34Lyb5YVusHUJL4rNPIKG6p/DOd5Vfk92YGX
ZZgfBA9clKfdDQn5F30x77xSvVwB0F3vGep4NUdE1qxXO92CHgjGAZKLqKmXdVm62Fu0S1eavBSw
18cjVB4MeveIzgw+c0sW8Hayr7JrnvudX2bR5l654WmzsJZYjwZdX+CiHmKb6hmLZ3NNAX1SWrpB
E3tB4mlOGppWC8bFyt5xh4OY1W2vXRo6lPdaHoykh/KwUC+6ftWUHcWNtwZE544ZcdtAa2Jobyfi
VmPZbmWS9YgQZ29Vj8yT7skb9ZHbR2q3Rs3prsw/j9SU7Rq7NXdKiiyiA/RJrmxvgw7U7C9LQkpy
G5GBg7LPBKpvtAwSfLIDjhT2/8oY9ciziiauNsvcrcVyw1zSnppGkVxXKkIGvNoLC6uqP/CwmRHh
5P6tLJj42mZ+b1xrPggb/7CW9irWsxmd4NZte+g6/1L07fcEmxDKJpuTaSmKe+pT/w7rh4BP+iD9
WcuRmS7PYolu66BNwbyrp+vkajOVAdCkt4E+/4B57Q+IOrk+Pc2KNWsKYin17DBvLuD8Nmf3I4Bs
LIjhissRwiVVtn5BTdeRGN8szwS2Gzf8rJfCKpx4y1ftrlx9mruu8Q73m2Z3iSN4P3Rmp+9cbyqf
mfSXaAU7Dk1gnfsuL7qHVlUVFzujENuH/ZV1+nwij3A7B82SkU0/VkUS+KlzRJjPaES2014Y4wj3
TxiBVTnmiciT+dwg07TCBYGLC3nuDbHvth1pYOv6UGNJ/DXXTsP+LFL/mS6fe8bIzY/lMJWKgXGA
JdUzyJH3NcdjRylEq1VxtVZ6rMEKw1dAgsYavz1hcY4IMenJ36ox8/ZHk/oE5JI35fw2p9bhpYaW
K8yDFRFf49hIefN8MU495XPMR01/Rr08Ubm2XmUfFQ+pfw1fzu4xP20PjSmBZYh5ZRhTSxbkUdbS
nB7KwEVOa5lXI0Sx1bp/fUUjXu1opbUab8d57uIx2H42zjrsnS2fwq72EG3YBVObnYv+QNtbTMnC
vSmrXe6xrxTjFjyMrtHHKF/1k91BkCV2ISfrWNoz5u7KRxCige/FQbmcUst8blRQ3eUz49A6lbez
HTQPxmSOO1GNn6olJEdjwxE2NHHtm+1NXdbaYUnhqWtlMutlwGY5ifi8jbyPQW3G2RiKIxkaKkx9
494Sy3qgG42Odu9O+mDv3vSeM9OmwZhQK77rh+mk8+0Uov1UQfYmOjjsPO9jkIDb1A2Oy1glugmu
x2xIhsri0jZDec+OEg/Vh8iuiOLLRtJhKGRmyVm109ZnbSyG3N4zBZHvXM3WKRMOPxMJ75U0mn6Y
/bprlJ5u4TZ7OyNfmLQzRqAAEvBmwoj22OYwoMSMpMZn74kRYUOTTq8bGS7nWabicygF+9E6BG7c
WWmVdJZO2wPDLaGuRZfeGlUzvDOAPVh+OwIBL5l/0DJiWUo2l1DUSnCzjeLbrYsyAeF+VJa9sAKv
d0QPfCvHhIrWjrqYbnWhdjykl6sNuZ87ZHz4jVT3lErnixwkrmhpszd2gWXvcp9Q3UVozYtrQg6H
iLgvJeWWkdmWHVrdWuwJPUmaaeHSRmXvmvHoL5X/WXUezIA1WF3UbcQidVpXfywDkx1JrGRzd/SC
suRVR2uWTmKacrlX0rgb526c4wAE8tadgZ5DlvvsI9+uT2ml3NdydrawXGR1BDFRzKAW8zB3ojcP
d3Wumy91WTHY5wVqn3bMT14e2LALRrqzNM38AGZ91CGDbjycqeBik/aLaCUN6XOhgpe64TEp1Vrf
mI0vDosjg4hSs+0dWyWwB6TxNxIKdbbrVTwX6GXhJQinl/iWkBAZn5Nj/mwCpl+/kOLOTOXHWI32
mXVlfcNJlB7QUHcPK+qffY+M5ctlRziOTdveEQRh3yOvN0+mK8Rtz4d7x1sZ8qKrKhBsvsmyk/PR
E2X5NXQBkmCkGcFiCL4DUD5r7cZbaW75pdbWOsnqLl5dunG7zggOagj0N7F4X3SgDadpBm92K2Td
Cx/4RThrEDuL/VAPWTkfyrayfmSyX2KvUPkT5zWCJpVslq5+RB59W9bzb+nMx43m59OqTymykkms
h2psuilx7OV7lkjAimqVgEzrTuGBip1x/aV505D0RaMegrFB018OBTeWUT140wq2qPvGLiX8EsS6
Xd0nofg/nlEdRBWlIDHG3je0ms6PwS7LNW56DGiDP/7yeMG1IaVsPas0xwuQH5Cq34xmX3imeWlm
BlfDEl8qIx+um23/xs3772uJ5HAAgKp3iszgJzYwMzHcbNopwadTFM0PMcExYrHj2Pi+Hjf1+qI0
a0PtWDgROThHk8SiC3iQfbLYfNAWcPZXsX14OYpM2OOgB2mRTx7JMSLsK3c99LP7g65watCuNAcx
zPKlrlw73DJcA9vEl0pCtww9L+P9XUzfyrXWaDLrV6BTQOBN6uYOZA8t1kjS3t5KhyKWlrbtZsza
6GnzyjsMygF+WaxeJsjF6oM10Xg3KgN2ytu8D3YPKOPBJTxjPA2tidCqSe3x4FKPfjIwHu69QSuP
BYss6IeRHtfaFtFojNOuDcSJgDT/YqrBB59o6qicvX0vfS9qdGAdpyzL0BW5f59ug4HOxNP2nIgN
CmpLn82KkUP6wXDj5+gqGReqw7b5IpqxSO51Bq5PRIBIIU2wXg9UnbnPWG9bBFOJ0+XcgpnxNqW0
kVpmgJx3BmXkva1nP8BMGIzcTn+qYe+jTMuCqHfd/rHqgxuKT1Qki+WsvPxnsVGgAxspbmFDA7JC
ZisRyCWaEDykjSyvcw/EGG1Jgy4impbyp1PNr03BHjxmJTq5djzS0bMcBs0ek2VzjJ3q12daI9bX
JdfukGADSHvBy0g2XCiU/jEFG9cWs0FU6Ff1cBtQZSEvsrKfSC7tETT1Eq8Ywf0TLiCwdecFz1m2
lzLVk6lVjybX9MPcl/2+1mh1N3JdHCzNVXroo4WKS+wvL6ZsHpAbOJEAQUQ2e6VgV9BYXaxBmFnl
BQohmduKVJY/Hw4pnUcL2UZY9OuWqJxJzTRBoAIB0hgOvk+U/9rPsd7RxKmzvhadGwej5YV0lpL3
zWRyYNbmteNu/itWLJu7rAXOU1p7aOfCjwK3lIgNC4wkmkZ5TyecW8xuMvEz/AVIboeRXbKz5E8E
NN6hKO2PrO6vDZXlWdcK/TKOmhHlrZ3yuZjrvubu2QU6HgvlMNGgC2EtH0beN2hwF6st42zDVzVO
7LguseG5MJr7mUCLu95Ham9lK9y9NizjK7rx+dBNzXLL6NXBqGk/ifm9YkOGdbXT3zU97j1jFTW4
0nXWynC8Bps137q9WP+y0P/to/uHS+y/zHn/m6Ov+ZZPQ/f9PWDp+1eH3j9cff8/+fiwxF9NoP/e
yveETQ4T42c3fP/DAPj3X/zL0qe51h86RmfHI3nLwjd3rQj+y9N3/SODAF9OCZH2dGZdm/z+NvUZ
/h+6S9mBjj0XSxd/7b9Mfdc/IjnMvJrODQe74H/i6TP+6TglgcclopYcSs8mAglc4l8iEAYFcLum
thXPdcakYri8NJ32FZ0HZcqvA1wxZ0I+jxQlx42gpb6siipqxnqMNBeyoBjnyMao8n+ycf/Tnvrn
7+WTQvxnaZ7Jf/uX32uu2kWXzmTh1JqJyO8nyRHUT2O1fuWA5YlepT+0gXd0Xm33hCDfl9KDF6vU
64qh9ehV5PM7Wtw1/othdOST0oHdV9k5yDaa57IKUyAAUShr/x5pHCTX7KGyBmGMus4SuziDl40C
f6OGiCbmqF/yPfMxvhtILq3Z1sS29VOz5X9nCP5H5+nfnpJ/nKX/Sx/t9Sf/95P792/y/9Iha/EQ
/vtjFY5V9tkVOKe//7TbXj2117/x13ky/T9c4jAJJfrL0epjQf3bImv+YXHKbE6TbZCMdA19+Ps0
2fYf1JOQkvC/zsz/tMjaWGQt8oUDQvjJUuQc/ifHiXK5fzpkr6ZtbguL0AkCRXCRX23v/y15wp6L
dB5TXuJzlom7iaiP2NHYjiO/U/qexQQJYlOmHmQeWXHfAKgYy0prrA1MCABgrt+6BqIUp7x0dpFS
hIhM8Wp+r400EuawvRu2hunK6RTeJ6NE/gNbOWxeVC6Oqdi2lg67S5UCaFrs2Ey9mT3E6Z8kZZ4b
/sOoOZ4WGovpZrBXCo2JNCucGFaQIfkz+HLYhpZXQQDJLZ2I/FgUJWUadk3j6UfPqbw1LFP4S0It
xzJrkM2WBD90s3yb6nqHffjOtOo72pXetS0Nl9k/aw5iEOikoO6R7hP3hbTDwW5pZkuSmnWSN8uB
opHQ7I0D/zs8M8Kakmq5ulp8oBEkrdZwv1AM8+WYrx1tJPTs5eZZQBngDomatEswQR/Ajz/bwbuk
2hxLX5yaNkDGsLCuuCrUxJBsBn9z9GbE+E3Sy4qPAYRhoU+jR+h8/Y8E+WPXhTn5J/Qjr/wVe4tT
AOCmo4h5tN5xau1WWR+71pbLjrS40MLcNpDIvBSMc1Xu/DDbJfioGH93xSBg8VW/LE6sFMCSSxzq
G9h/9m60Csl9blXa92yuCFAMOKPz1IHhcKWjAlh004D/tTqcX+Qss403TQ3CHEz/g7nzaI4b6bL2
L8IbSCRMYguUoZehDKUNgqREeJvwv34eqOeLEYv8yOjFRMymF93RRKEKyMx77znPMfOvKY7Nm0wZ
NWPIWNpXCwfnY1813mWR4wC2cuyLUz6S8Wy5Sfq5d3GxpNh0ll2+THhvOCLQ53OzsTl0YuqQc5fU
tLtUy/Rz7DecqXHhpZeIuWgachBFq9KXn0x3WA4M/szDtFBwmt18O41twaTOjKYnKNQ5x6YxOstF
xWZSGJG3B3NQPS3JVF7y5HPqjM00JGDY3ymExue9V+uzVsOx1ZVOHpe+woRiOCi/qRnyDzEj2H0c
NY8xsEjmX9FALgw6Lr+1vYMGGqkDX5SLuvDmesbBONc4g1Ls5lQg/TRS+dZR/aunPXKXTH3zHYHs
UJ1NXRSvuO2kT1ctm3C91Jof2HdF94uGQfcNEmrxHYERhDFcjs5HwCYo98gP937Szdffu6V0HpaK
SwfYAhYqmExXV47MmKu1OSF3m1LQQaqeLQ6Twcp/lBzWecYSi06yX46wYkqvWFEpJ/pBx+ugQkBP
U7rPos6q96hR/fRQUIeMYUp265Wd99m0n2cz/61tD9E8TcnuCrdsZIb43rn10VwW6osGy85VDeT2
N/PQ6dGTJGnciDKtu4c8ywXDzElXxxa/Lt4Ez2iGY6IwKB+8jonAGfospOHVwiAN15oddZezXuQd
Dw/3yOrEQKllqBIss01YXsoBmRJ7Gsv6qiiHLD1HdOfq87oHf38tqhLGrrPm4lMxdPgSo5zhd2jx
AiC39fTE4IuxpUElEMf4Pf9EQU9zX+pARB2y6oSKP8ICRWnEhN407P2M3izChk/du+lBqCFptGMZ
HMRI174CSMPXqKG5BhWOPfgVCegLZktTnNzEgtd6x1fVesGktTzLJI/dhS0aChy7Nrd2mpWa+8b2
t8aUqwbsHrmnuqMtjXk6DBOVNYpm8HCHUse4ThIa180em1g0f6c1N31IQQ+KfbEQjrRjhXXJcLc7
ANQK0mO9ExOj5cuZ6vFRrJi4+CwNYmWbvAwrRFWh+91UCOQJGYEXdYgM02+viJongaYZol6EflFl
yaGefe/Or7G2nSXjgn62I01EH9q2GKEOmhVqOStKQPUafuUAyFOOgWByoQd9YZhRNV2V8VARg433
7BgPWg0fZ8rpm6VetIm0revjfcGEvD5zpwmVO+A/YRy6tmc8qUTUWHtrlJE4St7brcdgQv6n/T6h
wJOu01zNoBZ/r63bafQKulk+eG4NKdSDOZnsmUZmcHZ4jEMxlohTvbhR9p5uvOscECxRg2VdPvXn
E12re2x541XUTow5AacOFxxPXRmwBSB45n8cBa1Zja1jnWmWMnGgxo/YOpl/wyuew76jQ3Fu+OZQ
bJJSzLylOy/YOI3c/tlVMIL2WTyaxc40l44haYVFVmajeznMDZLMycjdq0k74OjNiKCegE0dgwsp
LTkGmRHWQBBb8NI4RRqYRhzWVh367Dv8G8yLza6dvX4+SDUBHJySTm0WDDki8fWl/rkMHnZbv4mm
6SBSHK+hykBg7uhZCnsf2WhZA0RXCRIlmdCLcyMXcYZXtx6ezWKtf5W6HR8GSXcX7evg8sTqyLlK
6Ur91m2MeXKk6liw4I3RsLPp/Gph3bY+f1yUsPx3ZpaYt7kjB8QxRVGeDUQNSHq2xXLFnGT6bqMZ
UrQ/ZiTlOqt3OpusB4fmcMlMftr4CZNIkS3G+rIYEROhN4yq4ljWZZoele0YnxbSLfFAxXX8w/G+
xQ7Q56S0h1/l3C0FPSd7/sr2JOnkxOirA+XG/qON8tqmIO+XD8ti9GVIvJCFHVB00ZbY6HDyLsjf
CviC3VuvseWjrHsMEdbk9MMOV0bzqCqlu33UdrU8lhEjzoDAVGkEVD7wa/FmrLi8S5rQ6I69ELsq
pBEfZTEnaCWfnGiSv/CYM1Qx2ln+tCbpZPve9hRiw4W0bJQ0ycTSZwq7ZEypxBNDK1rXshnpE9JS
yzH9rDU4qAZ/SB8op2X4sea197nW+AkCf831I3SHwQ28aeDng3MN2pI+Cz+SdC12I9PnoCKtBceK
Yozee0XxWXYtYDj6qCjC6tavwXB4a8TT5PlIg5C/Mdq3yq3jpKu5hc+xCvtibAiKCFDzxORrqnw6
LI2n0pAN2ph3k6zbTwkzcWwWQ5b85J31f616nZCZrsRRBM6iuol2DLwV1sNpzA5MgebPhWlXn/pU
YubzHYYgsLPYtxCLUIrNpoqW/cp2eYEkh7MHUi+B9KFssC9FddbxDJcYUWE+6NXeryat2cDXq/WA
DpmeMP/ssep4hhcWJbCwAIR1+t/Qtv+NAuuttsb/wbLKpdb4/5dVu99Ved/lf1dV2//wT1UlnP8Q
bAQZxKUPAevYoxz/p6qi2QB9mf4XCBXhwbX+n6rK8f5DqDv/zSI+A5SURWfj/4GH7P/w5yz6CpjU
gB3a4l9VVc9qKlYqugA+mcsEMUK541V9XlMh6GPYjfoqnOqOJw7E5y7qG/TwaVuf/fWd/Hc362/G
0XPA0Z9LQY4jrsCD40tYL7f0d/mWw81b7QH5sCVR8nE5C0+7zq9mb6yuEhMK19SVxdesQcfSpGNy
/vbl/8Rg/EUh225VeZSQINngK/GtP78+U/UlKuO1D1M7j5OPwkoU4AVejAMVUdUixylZhfx2SbIw
FlBGGLrG4taTo/cYZ1700bL9DudmsbBUYydv8XWIDktdlBulOJB3VlZHD2njUzsR2bWr3ASVAR5F
ThJGUaKvGGtrCpKurZ5ISmSDK63MQ5YytckXnh8Vh53dRg+Y88fv9OWtr/iCqmt/ZL3eT1WRfH37
C4HP/PLHV57tuNLeCIucIp5/I0tjYh9CsRhOqc/5ejBt674aHQ/CTuMA+4DqZH/nHCLuC+2ifSBx
J53w16IfZyuR7a+1RHcXcHREk5sA8d2RdtA8EsDyp5ZqyogkDSJwaM7HTnbkJCsfKY4JN2LT6r9E
vQWqIsmK4sEZkrY4GOjY5zPVN/XdPCg686kbLZ8dNM84lFUyD8HsGgQi+ArQRzYsqAdyT5d7g7uY
bmhqJzfjrFuLNFgmhB84W2T5wURrrM8pGirOGNlcgqPyG3fYza4FpiGfmIrDabCTbpeQzAwfFyPG
vQn2FvGeuyBc0YPlAX9ngETiq5bqZyRY8s+YGEwcVUdwQYe0mz0PMpCfctBYh/4WT18cf5TQYiyO
Tiq59zp6lNCkLAcDIPYmGKidx6lfa3hw+7zfYCWNRnK+M1fU6WHSpWa+y5yUIz1lMnqEdh3tYQho
PAx2uIyzCRplnXJ5NRqR713CnNOIK2y3+JwisTX3KGoqSJl40jmmKOatZ6mYfeuRG3adS7TMLgIT
NuT0E5wCb7qOYsOPDmuqGhCXjERhvvBUMMUx6WGcR1KihY7GXFv7HplE9QGa6yYmLWmc4BGZCrkr
MtF9sNxqrXey8CY/nBxd4QuORh09DKudpAe7l17M6ITJQgDcxd2ERj5EB7LCJakmtAyZ7ubkmAKQ
wagGn49EVRPyzvhOE/S1xYh5JPxniaMNwujzR18z18xHE2BTXHv+0U0ozrSr2w85KIs1GKgo9uto
1IcRUEygiiF6evvl23qsJ4vR1hg2XTrhf7hzz6/fC9jL6PlpWGVxte+72r60NG5zyy7FsRb+e1ER
J83oP6uv74CC3Gbs7BzOCc3UxU1XN8IeUGMi1ultdJDdXGHI72p1P7QzrilrtXc92PPd0sIMKNpG
PtQT827A5MINSgSq5Cob8lIaWfwekHxr1Z98IVs7Hjg2eiyTVt9Jiq5Vmv5MqYVJ3IigIfoLc0nq
kf1k5ojq4b8IDkwzLlDKG1zhs0XqeG9j8yuN/gifznxnt9p2g+c/EHu16TBdIIPAe4G5rQxylpmC
mhAyEXGFYzbhUvW2wc/bD8Iri7DD+QBepL0xmx3nZBEWTe5MOK5NooCn8WOCnjvbs5zJDKip9n4b
NF6Y2GaOyxC8SzoRrEvKVs1gAKmzGCZkvHm3THets0qsXG7XmjsgJlQMBm2c3VCX2NHf/swvH16H
WAcY05bkm+EQ8vzhJUfa8cZo+8jj2jwIWetjNEflIfWq5DZFs3V8+3onMGDPNEkYslwL2Y1lKt6Z
k7cVO3c9xIa1yf4L+xsKL3j0TB3xE9HClDu3nWBZlPRXAeGQMztNHd2JCX3f4e0P8vyh4NzCyYV5
EaBhQdbMn6Pc30eYZHUa0Qhic2xlTJ8KpazAHPPly9tXOUl8+ucyggM4fXZXMUI6OZSJCSNnNqYt
6YYOBaggZ+u2bEv3c8qM5nEgyfrQ625FkLLV8XEF4ISJTgauP3Pz/AD+C7kzNtT7eECYHbz96Z6v
nNuH2zCu4OwtmK6cpE4WEpQvFp6+hGHOBDWtdZSxnwuRHGGDfI2HPNsrKBi7qMV3iIJK3/77q1NP
brmFLiMA++QQmXb4Jm2IR+gdewFRq6inoM5TA3FFEuvdOtfGNY176IK0n4Y9MWjTz7c/wfND0z/3
T+oVIlXJwk3Q3MnDT9YXhzyegRGYyhr2TSQYomUtAqUGBVSUFYy/F/1etuHJArldl4klbJyNI87W
4Wyf66/ph4QnaXUNOk4AbSSJR6AzvhZxy9FohBx6zVnN2xsabpFTuhn9wRnW3SF1sIPvaqdYmwMi
jmTevf1lPF8J/nwogONb7UKqgU2mxfMPxTNiSlzbQ7hGBQIvO+7PB5M5ul3Y6yWEQPX97ettT/7/
rMp/rgdiEFvEnzO8PD3Dy3kFqZezi4lK+rsc9cA+FzQGjE71t3Tw1R5R+IJSyHf3b1/55avPEkRi
zj9XZqj8/E5RIlWFYpgU0tzvdrET5fvIg6r69lVOtul/bpASiUWOCTnBQydfKMZXt3DabgyLJinP
YoRI15JIKVpRgklx4XXbXvcwkIRysEttBEnqxV99Wv/X9iL8C13W+XnW2dW9MzrqnXfPNre96OTr
F8zFN7QxmdkkIz3/ErBEM6j13TbUzfQxbgGDpcasEaETyBZw/EbHjQwRXW6/EQBvnKHcw1bEXGsc
VZLPRNeDzgBW7jkdyhOpmBRLmvyBXIEKBOS7uY8l+qEUBBky0B3YSbIbk1wkd24CjmGPxGs+QjQt
jjz4K6ZO/3sWm/GVx5ZBdryhkGUPZuqxjToF5EIObk9O4id3NsG3WVCBjFjBejaYAErwtnDY5mZ5
xBMNWrWfCHuib1TSmCuhlNBVByXSVS5tKqVgFdjtZH4wGqFKtFTu2AY9wm54WMCIMG37YvR2Zh+l
HyxjYv6jG2GdmzVeG8xGVgNFw7ewx6i8cW6nGhdFOEwwbILOJnszrJZlBJ3iuXiRqA4w5leYu/TF
ssz9gRkDeXocn9XTGitzZe7X+19dMfikClG4zbtY5/AhnL7tftOi9spQOqWz7prCSC8YoHCajnFM
Y1cZ+i+zI+u7Ikr1bxXLdsURWVbOztFd9puOkh8RT8DzSddzgbQIXHN64NiWdqjodPXFtBG8HFyG
OIg3CwmzIzOjPD5kyooYfNZi+VANhfiNyHN+UCJJbiiOR/mFm/G/bUE2lACptq/R71SUxTW8TFrd
Ncmp3cxkMyyNAX1a1JdgGq3Z7PO96yFDDJqYNQyhwconY2do1U3RyPQOfZyPi0ks/KCg8VBq9egJ
291sJf4RWjLUjbrBpzOLalkhSTnynGhpHHjY/xGMA0nMfy1Dvn6zI9ZT6HVOdE6PT2AJnOC7hHmz
jFiLHcPn9yt09k0x073PRsz+5Cmb5g+Lc+kvyoilhTlark8u3KK7JE9IDcrNWcznS7E4AJqBonzp
jLwFZwhHsbaE/8ko8ELsmPhlF4hz4wZDMt/5ZlfzZ3oH63wDpAThokGr0TvnvrzHTRVOT7Uk1S+w
alteAHJ3I6zL1uY6q+XQ7a3GicfL2B4pDw1Xw+LQM1MgiFnC28Y2uRvt8EDmeNkd0PB5n8/zeYay
yQnIKpXcxqBIEpVu3uW7FDYCz2bU2sCDooSyVLh1e++Wea9Dx4uaiTZqiip7pn0tQmRT7ZNdzMm9
qiUyPWfepm9Lii0WLyaY4iDG3Yz0j6lVvs9xMauLpXMRg7R5bpyPi8WoME8KyIA9+/xDBKFgDjxm
Hs0Fdw6XbFicWBzzZOHgNUjToRvTzEBre7SItPVXSe3O4J4z9NFu9DbvcpzGDPPetfVuwEZeHVPN
cxLkho7lobBAP0IhrK07CvYpg9MayZuch3UOOrN3yzPLHc1+1/UIpvebYd7a2Rj4vvgDclhGJbl/
U/MbqR11tIlkm5e74RdM+6vWqHO9i12U8KCqbMUfLGPrLqYZC98U8l9LLZW53ybcwuPO7QdaRQU6
7ztbwhsNPEMNxjm4Ru9nU/fG5p+oxSPD1uaTMbYM+waCe92jkRqwK60lqi47/FflnvYL7XC3Q0cE
CIRXCcKL/8MypHrqSSK8K51q/VKXxbB9r/P22klff1mW1eJz4yDZEABwIgInjdlhtKeMH8LZcEi9
hBkTRIkjgTGimDiwDTo9Oj9hXfcxBMm9u/LVYKgoGMo0Y0sToYFzAkCS+bzXKY2/iQKPRAuQN7fN
wvYCPlFo1D5LhkzPspyOB2Qdy6s0FQ4sO9UnTcB9m5fSbNeP2FSKW9OcSD8lPzkCxd13Dm0cyI01
JlYY9eFgWpJhmtMw+uyrMUFa5IqbhoB51AReGZ+JdXvyK53FvyDGxMQs57N5kfJE+Luy6IR9TQgB
ZZXfl/4QetFoGAfVuxy0dGFTheZ6/WRMVvUbVlD2nb9gP2kGl1gC57b6ocpuwvGw5ikjXVKY4aJJ
hle7RdlYcJgNMUtKTBifqUZiyXgzkZfzaCKJh+JVfVBW00dh3cL2Cs3Odz+TuLR8gxUyeiFl/fx9
LOq5uVg0D8uZrRH57oHhwYeDiynUjpFgUZzNYnXpx2CfGBjDT+sTK6e48bOICr7VaiJaYdzUCGsm
iSEdGhN38zR7HKi6FhhCYNZIv1EM1zniEyducgvNPQqBqyRx9ccigcbD3Kp2URUgFmZu0s1QrZuq
KX9W6+qh9iiYd3kh+YVGthsJ/l6OaRuX8lpgRt74TQTYYrG0PWMvLaZ94ZI4CioAdofoUJvD2Id2
IxLWDZGA7SLlSO5KlA+f8toZDghj3G/oko3Pa82slwyaEm7grNkJEysxNwzSMAxHyOb7YqqNK0aL
TXpmR2Rhhbr7nGLfqPBwxgiqW31d+pX+XRZF812008dupNbiTHOBqJPJ1zsHu5dlE3h/JU3CkKSQ
FKjPj05FzeuZdgWQbisH/FFhdYhD4I9NHeKFyh9TJxvc0Mqy9UNmzcxagUByMGiSxeqB7EHKCZel
Ik56SKYhC1cvISutKfD19K1hVzvHNyFCa3PBoUynphjeOem/Un9QgG8ffctVRyV2cgBuZ9GUxQwF
DtQHgZhKwohZSlRQQyP6X6bX3tqpgzU6EXl3TlPJxEdkz19SOdMtHk3Ywe99paZ8cRylC2HTHCCm
09rOzs+/0z6hVKhy5nO+z6p8MZpM8c7IuJX3rnLpvPpN6mOgs3CfeqaCedJ0eatCMaXZt9KUOEAn
JcZPflVzqJpik34pL7KrAnoyf6DsIvlNVk9S7vyiZ1bnJ4q0LIzB47JdcuG4axjJr6lH7LMHVA/x
3SKlBlSDbIqHtkMiTxqt38LrQrVwNpj8XsEoDAaD47hEtyjTMIJOZLF9iXjc77UZzRJe2SCf6NKa
P4o1ttMg99uh/MOHw3QNpWomdMnuk9Am0RcFKS4r8wxXEZIiNy7dr0U64xVOItn9wCdl3wJ5Ri5S
VmOLoAug4BEnr8X5ru8xPNs0141LWWcosZx4wDzjunkcFPOSP6U6a1EzpZwFgonzhLOzpY0XV4NX
gzrE1qTGbr3H3ZFhR8JKWgee9k1jZ9l9TNuXs12Js8zLFtYZcuMgTUw1YgTYpYh4arKb46H9Pvgd
vLfB8RoZlj092bDSfvEzBlDBQdCpC4ydziiOytP5E7zLyMZLMtoH1LUTSxFoUhjuXLsJ0ywH1oKT
ov/gr5uLnbYQelRlYFNuEZQQU5FjDQ4oY5trzqeOQMNk5AS0+0n9Xgzpy8IY57aNABgrGopi56RL
0MWgZEySz0BiqPog/vjyM8leUGH3aKrOfacr87IyoxdB9xQhJsNC90+X8a/uAL5E05k6xbJsVc6l
Dz3kO+i68iDAEMXvXOvlUuYwROMadCstxM0nr91QG4AkoroPc4E8gTuFZ5ytnMAbz7ikp13trR7T
Y55l5o1b9dY7TbiXXy2CFyapNByYj9pyWxX+ulUB4B1yEXmRHQbJmzWJmiMkSRtQ0YBD1AXI+/bS
/bLh46AkRy5tepsw1ju53WZe1ZRrjheM/+M71YCfqMQwHxQHlq9oBCZOhlHx6e2LvvYdKyZyDkpX
37H/RNf/dZOMhboRyQyBCX7aXBU+UPhMm+PFmoKinjGKnRvJEKHzQDcEPUH8+3ve/NigvRlL+Syx
z79jA94PrQd0N7rG7q2hk+z9aRrPRhtrkpegdjMXOGNv3/OfTLeT9gLPsPWnmaRI3DnZYnJ79KCs
jjqUhR5/VTwChJyNHXvMlAI9P/QGLkgwSijqjpU7wzSO/GS5T3p4w/Rl+hQuVGN1FXbxNT60EBXx
YBbDcO1bmBNDy+uoSmxQk/0hb4Txw5Sac7EFuGhdGkwiSWbjOcsJlK59ee07AHVx9+JzBR3T1W7o
6LFGuVqpuQlwPhUgrK0q3ilG1nOo2yVydzGTQ33EkaUZw5nGHExmSuQEwr3ovbTHVzpSHvYFl+mj
MnkPT7rEWQm7lXJiCoeuir6z7+fQ5IuKDIG3f5ZXem4ezVbCMxiImPQ9T54FrtyTRzAAnRQ43DjN
UkcIlNSQWD9F9sTSyzG+SwOrm967x5fvOk4NiXacEYByX0i+19jHij2j1XStRBx9Z572sZ2psPE3
zkfmT++ccl65nr1lJ25xZbhATsMNSaqrV7srezJc/PWGbbzFGlXN0YeeNz7Fgrykxjtf78ufkQGg
zzcsGX257hZx9fdy5g2EDXhNzxDexQyb9AopAs8zyMO3f8aXKwptG287MIlN53EaaC6GWuvOZtX2
Fp1+5J3P4JVT8MWiM+6Gkg4HzpH5nL7kuJelkX18+/KvbFCOTd+W/jWHL+rC57dpIvVbzRH1xTj3
6jAMOPfF0MxhaZr13duXeuVHdOhJM0Bhl6Jnu/33v9ZOEz5awbLMnXrrcpsMsRUFNdryPfZC0jkI
m/v27y8Itmz78ZhSoc55fsGiN0yjqzfUMGbOA9qu8ow4hfJL67lYFN0pe+d61rblPF8oAYq4FuMo
xkO8fyevZF0trnZNnpmupKgK87aSFAklRtyWJLOj0MJfj/k0LF8aCD3Yl1vf/mbArgea5LWwotw8
S5pD5IzDjUb2CggL/1EXKmcePmfkhyPNbGAvB0vtN+ZuirV4b57xyuPo+Nvsm5XC89XpY18OiRaL
pLEU0wG+6IY5B2qf0gdoHbhqnhPHF/NkSJwEmYTYh5vynffh5bbOomajfnG2gQLTlec/Wkwrbaig
2IaejiBDq1IeZ3Npnvood2kfxKRRmsgx3n5SXnnZWUkt05FoadDnn6zZjQ8NVXfk68z4vYOVydWF
TLL1+t9fZfPFCZd3fZslnNxa7fUCQ20futDGPnWckMAfeM3l21cRr5Rfni89jyGlZJm2Tl5p3iuP
pgrQK9oXP2kld5dYH2iCU2ucp02PYxZMz0f6vzTM+xYMWppYN2NVAtQyyYOmG1jgHnvnQ73yaijM
bb5PRYeuybGe3/u4dn6b5jNshNiIPpDU1pypJau/9YJI5tA1J3evmqg0A1Be2Q8egopKBcD4Ox9j
u8zJGwphg3EdezN6Gu/kh676WCagMClNBwwVQFJt66vOS5TCxOh5zKu08YM0ahXRcZnn36obfSIn
0kQ8cnZGeF/nSsX7tz/UK088rkdG1wwQCYn2T74aPWpVelIjATGi+8qOl3OpXXmBbHzd+ymVIQYG
850v4uXhYdOaMCqif8fozD45rKvCUMUcJ/iqqzU7j6O42Akb1CS94Tb02Av2K1b6qwTc6uO/vlvs
amyrkqM7n+BkUY5n1uTMh7g21bn5MWG6+sGwMHLE2A3OFqfrH1D91/dvX9R6+R2jMfQEd0o+r2JE
/fzxq9My3npkvHpu3cGpdQarv+FcA8hHs7+CPMr7YcW77DOwiTgbDlB8ARJcQQTrv8MZIB27buyk
ChdcWGTzxDZJJ7YaCmAdeTVltDMbcYPsbPk05Mr+nfQOy5cUEU2Z2Jmdw9raJbl2nHjdYzKlFjDy
WC/XJU7Md/bZl1s6Agc2dRMhDK/6afvFKAj8qBW9Q2OAItDZEGo5WOEbitL6/O3v9cWl/pSbaBUJ
VUfxuill/97S8yiDfFsrFOZW/2VtjfkIAB8DUJI4//aBZRenlbRNrhmbqNOXJFUloQETbS46+ulu
Em10jtWvCk1DQCzVIoKc1ejP0qr04e17fCn74GFVYlODOdKx+QzPbzLKpHQi/FPYpQrzlhwhDA8L
/fAOi93Zuqzux6JCAWisjPIYpMgbnen6k8AHHwx9TCZ11uobXW/Lx9uf7MWu5fLJ6J3zDm/C41PD
sOmXkmACsYbQcKLrRA3upRPn8uLtq2AbPV00OeEjh970yFi3TfvkWOPkg1W2tQVHtEbzd0iFbyRh
7zU4YfCcqTv0+vWdOePqD7Uzky0VVdnEqFTWBMNhRIRHOjGmxFyc0JoJgCR1P/05Vw81BE6xT6qp
UtcW1Xq1n3LTvDWMdvxQKt23QAxMguE5IbVYEi3wIrQNN7OQIPgiOben1oIXXsc9EHVkzEyc6Dwl
+1mXbXcQ46CuyeaJCHz06HIHxFPTUFzs1CRFFUucJM9Q0yyEEvhDC4Hs0yo71Ey2Vw5dwExx/T20
A2TmOilIWOoSkksu4nZLT5u6QY8bet7U51PuEr3ikq66nDe+gcWaqBFlYBiRgz4bGIt6n0u1EL61
xjwQT7KdnK9+O4+/HFWv1VlSlhkkEk826Ay7bknA6s2NPFC4MjDr0CQDmxhHotJAFv9kkqT9YDTi
kqPlMNOXBxjSQnEGNAjMtIwQO3tG/NvxYuKTtIm1idFsaz+mrW3VONDa4UdeR/YTA2frcp0t1KJG
lzf+3iWIqQJXWlTXDIBEdrFmOVYOF+0VCh4Z97cM/qDAmVR5tMSXPwRd9C1DYLpLIZGJaqojL3Vd
YzdPEiaZtpvutnLAfgF8hlK3c8YeGevUV+u3qqnMr3VvK0DCGGQApfAwqICpDjQ4VKZttBv01HyI
7Xl6BMkym3uoqcvPfo023mPblF+NoSU3K8l7Rbijm0vg0ZR0JQkRlhkhgpuAOU4ofAn/WEUOfdeK
qzMTAVJ3RvMAanPeNoC87czE0uoZHLgJ4kg2d0m+YDBEu2I9AdnqdBhRyg+USCxx0JgNBXzMFB0Q
X0w+gT9Z9TWiPNCzsL0YeJZlPsV4f6ptXFDWRnPe9g3BKAjYpgWd0DDY+GsrE45hFHvySALZ/NAw
7ZVXQMf9g0kYo70flq7NyKVxibXJUru761jlPtZuompi0drhGsFR9T1LoPgOTOfrvS5wi+4GODYw
eKzO/+wTdvMl82eyHskGjR5MxokPeh0n6DjojO9KzmouUatiRTiPuBS9TgphhZC/1nF2ipFjEhB1
AVJA0PZFaWpYXzGWN/CJ1vaRAmA4L3Mp8Z+VMMN2CZScRzqqEJL1SHJDZa8Vk3/H5osZNRgPSD6e
ag8J02B+4sWoC2CMzFIDXyGHhnnPKxkkZev/cmq3vStW2t3ks0kbJYslmksBZuv3Mo0xa4GbjLzQ
2k1yAI+gtYIxrQA00fuFIi1RREEEVs5oHmC7O7h6OXwS9w58B0xxjTCP3nBsvbNHvVyPt2GHhUDV
RYxD8svzjSIlUJzUWZq92M/GzU6KYQJwwnv70YuzG20XLCg+nRdEnmjOnl+mj5BRMbVkSDzgd2Yi
Prg/8VHChYgMdcGzpD9ahcIhaDfLsUjq9gdaA54ZgsDAMm2isNVqz+YFwQzO+ezIJPkH+ELja83P
0L2zR722e3pkdWNnUUyEXhThmr7byHTXDAGxedUhtirva+UqBhYZY7ZLBn8Z2QnuPH9m4Yk+t4yX
z0H+pp+mKs6Hy0335DKiEN13xiDZ8M7He+UAQ5GLQZ9PJ3z2+effJWfQosIUQsBfmcmHfnPW13al
f8AIeecI+kIsS/VjcuBFt0xO1TZ0fH4pVBQ19nANJo9xL3m+iPY5darsN10R98Mw++2xHhYVMi2K
rzG/15cjE953isOXWzlACHp2f44ygrHn8w+Bn1GyaTLuLEvLOE4LDHzVzj+k09s3IxPDd0qbVy/H
+INhhOCJPb3neaQLqTx6oWMyypvYLMuH2V5zaEqbtclPo3fejRfdC75jZi2Ycjiu4fs5mQnk7DIG
TFq8TAaGesAlTRcYZbVcExUe7yM/8s7INVGfNZOofQfzP3/neXpRZ2wfgP4WSlTL5/s9OSuS7LpM
64yZyqy9epcOpUd2y+rdO1n2e8zK6Y4EBuf72we0l88w1+RYRr/GtlDXnNy0aRRJael6DqM0z5ig
pc35jCwEKWrsvbPCOa/8oEJA20TnSQFnedtn+auHF/mLkdgMXUOGWmkapohX5mDobFjlk+8NgPtG
/YO+QxEf7cyhS0uQWnq1RhFbO2+2/Rkgw/A9NTLrtidJqQ9wnKwDwLFGfHUNEbUAO52bLT3pk8mk
HbisU+JfknVHQ8BYG/MBKqGNoxON4bGg1fa1avzknmSNGHUWdfLlNFb+9ZqOKjlY9gj7Yumz8iNh
Y8sYuNhQvV0j2vU4O36R7rKCHJl922XV/eJBnNiXhmweHDKDQL3Ok03BZqOQ6Q14Y0EKU98KJ1IV
nKMn4/GJ3jNJe5aGaxX2k9/F1+DA5vbTWCaqDOlSeT6DrzFlR8VM+F7b4LWfgqfMpayFlyRPyxJG
D73ryJaKaC5g4rvW1Vxyd8Y4IcVC4VG982i/cj3KHxqbFHoMof5Mif766ZX0UyJ9aw4wvuixotmR
gTDLAyhH+mex48E231syX3myMQDb9LD46zhkTlYrfFuOIXifUN2u683MhhbEjaxvUMro+7pP8kOC
KX/nuWI50BLrUBkjNvdy967xzeUM3ZrajxlJthkJLd07a9urH46NHvAO1bZSJ40Mo50IK7Spilox
p99lwtA/60ePDpbrru/U2a8sK6huebeReTBbPXUe9EM5JYb8L/bOo7luLc2y/6XHhQx4E9HRA5hr
6Y0oaYKgRBHeHHjg1/cCM7tavGTxRta4BllRmXp6uAAOjvm+vde2uJYDsDMRQlzU/SIfUZmShgoS
exuirz5zg+pnb5yTtkbPj32GZZ9MLH2VxolkcIdD7GCJErNphscyM2N9U+sq6Qh9C5piY425+hQL
Cfsk0Quyq0DDACEHDIbgpxIjBoBFClpuE5GjUtuhltMITMUTEq3u3qAEt3gNsTrTZimEfc2/U7cC
6nJ9MBDHTYhenVavSIPpEfbS0NlnprSPAhoO9qqq2Ni+dFPjVb6f0gY+3ImsRMWzzb75llCR2lDA
JSp8xZiAYiG/mma7RAYhyrU4xx6PTLHTsdaY7UUjnGb39XT+yS6S32ODZeLMLcurL/nvKbZR6tBB
PI1us6yzhF0s/RmX1lF05lyPIfmkFspZXtXZ+9D1wet8Kp0n5R7IbzuOnhzNya5X5Io0MYSyt7NV
Yso3S0ScdL/S+BmWBPksijmNkFD6AlzShIDBzUMt3gO5hbqhV2ZxJ7O3sA5CZ/vNobxV4Ghb83RL
5Wh6SnJJJsMsGYH66LBnEgRXMeDIkCbjMYuyRSc8yqxeOPkqfzJ1sjiMy0Z5h4U3vbBmJ77JcqTE
rikRYrKxySdV2ECG4klZanRbmYWOzUNGZL7CgcqXzQxRhk9DTY1zjcG3+vm7GjKqPlqRrPF0snSc
4u9fUNRZoCuSmiyc2CFYy5TwxYJ90kYkMcuA8tBSnijOqXdQCx1Ef0AfigN64uIhDS3zLhv0Mrpl
69HqGzIhqv5CCqfiuZxxQoN+syhUOPz6PrBasAf3lpUKK2BFTZqLt4H2P1iA/2Wyt/6vsQD75k/+
XL68wwLwF/4FLzT+sR6pOFhRIDeRPOjM+/+CFyryP4CCMg8q2ptocJ2G/4VbM4x/sEohSLHXbRju
MP7W/wMDKP+gZ73a+deGOX//36IXvp+TDba1a1taVZD70ZXmUPV+8MH0aVu6+rUnVPWHqRjLxqkr
NUiXQtoapVX4fz2Zm3+O6r/hACc2yH9ej1++WvORjrGpfn+9TLUJ7Iy5HiYBUnNB9xfAXiN1MyDe
2HSQPLbI6ZCYaVDKEaMa39n2QbXp9Gpft+V86MYJGn9NEFDeK77Uq2Cuc7qHZ3Yn71fjt99p0Hal
bag5nAnfNq5/7U4cqJ9LmebIzazmpyAv9xBrwgF3IsSZefPjG+C0yAlf5kXjQH1bNf+6ktK3iry0
rEaDE4vtOE3mljBRco5Tu/ppTai0v34F79f+9c4sGlWrNIDRRfvw5I0nap5QlaygvWYUbmAV6x4V
lIT8g2y+7MeyIW1Ass+8909uktI+V1MUmiZUG96/9jzNC6TVSeOVmiV5YBJWGzwcoIZo5Z1WSa9f
3+PKzfirL/fPm2SIqHxYFse203MTtsmIGS7DwbmUeE/aBNciilVUwRVlxe8pZz525L0i3WtWrTgk
FDbmPRg248WSwU+7I3H2gxvNDWl5JpABK4ilvk497mHBMpTq5kOuDNrveCzlnyIxSngJ6mLfA2BX
xO7rm/ns2TFANIpBq6n7tIPdJBAFjbgWHiJyEMdNk22LdlrgUGVVUPbqOQvcJwOEsYH2jpWcRekU
F2GKpg2XcQXkZFh8x6EnEFvSeghGVnaFjjS8D1OzPTMqlfe7h7c3hgJIN2ReGV0Ia30Kf30GsJoi
nCKYYfMBsA7sHAUodJo3NJxEGnAoDfeKit0gJy7FT8oJCHZO2geGIf3MWP346VsYf9kqsb8w4Jud
rMeSYbeELODwWEiuOyRY8rYzUR73KDGWf6J/4YVGf3Cv53NUlX9Ph/rHYQoyc63hWBRz2Ii/v2m1
b0wyMzXMnqDxjpCRiJyK+/rMbv/Tq6waDI52zDGnyq7WQIMhLMR8WrRGHHYVCbZV1pyZxz5eBe+2
o7GU2Lw9vOHv70U3hjQtKIZ6ZCJWm1IL8Zqwd2nVf/v12G9uffqvuqnap53/MmabOMZdhaPNUcgn
5EaqiD1/sSL2vv7yPo4ESqLsLtepkvfzttX/a0waaVVjA6YraMiJOEpVaO3VPJWDRsDg+PpSnzw9
qi5YjTH48583qs1fl4KDPtm4Omu8AqnmUvtKdygDyjNX+fiVsdmg38lxZyURoDl9/5JoTUtq3nAZ
jKlTkNbkICnEnPyaBk1BDon/z4DF4ZexsQRGXnXbviaKFuGleWbkf5hk0DIyydLjZbystJ73PySy
zEbChElwzUCR3h6YqmvaH8d8amihJ+jjtchRznwI69L2/3fazDFclO4mbNm12ASD4v1FrbHBsLQO
0TLXUk9jHXRDIakeQnZqp9Bct4Pc2X6e1Gd9IR+mNy7NuR6lL4UDjO0n94syfI0S5n5jXbNcbKwE
bqUxtHSpUC8aiePZiOD7KjUb9dgPiP/t1IpIEVXPWbk/e/CMMZk9Dd8qtZf3z0DpQ9S1VVp7WUF+
B1mlFwWCHTcmtMyLIkci7dc+dwR13hr37568xQeEUmc1lazrysmmYzHMTiM/OXubEQ5hlK4RqTRb
bwAgYp1CYZ5QrZYBRwKYjPYmptPvAw3EY0UIC8QYvdDSK30G405CbwrsQLdLcktUyUzQh0bmHCQW
lFZXYNf4o8Et/C56XSr2kR7Fl3FbRMSGZ6rebmuy6Q54ElPiQGel/NY3aoepyAA7BMjTtkkDpetw
Se+oagMLVfuh1prolmwH2mYtaw/JSHZMKC3mTrRN9lyld1O/rMT4QX4W9qyzE1Dyhkqf0yTEP86t
c9cRZa0GeNUA7eN7pk81EJxlu5PeiW8OjPQmqOqMlpVSQbyluGdwMG3g39HEDIWx0/ta+h0mk/GN
XTIeY7YvtLPqpb3J+taoPGElFuhRWb9dUsCkwYDJZdcyowE0nIqc7gMsH9dOZEHPt7Ef9caxFlyi
EYprTZskdM8hwNKpRxfoj2Mo/x41of7QC5Jtb4Qar+7suZ1oU1fwRkHLTPS2i3AhjCcCV8joMRvZ
8Aaq6BhUFUMZgwrTswiUOhZQ9esxvrRKS31s8O7PayAedU7ygRRO7aWGEHueR0xmc24AOlZT+vvL
QDj9mgRmU0kYaskiJS5LmkBPKbwCvLP6x1Gt2ZDHJC7U6CIS/UcLXwULUi3PeKjaeiDrsx2anwXR
ca0HkLPlyDDhLo8Hq4KABLWHGHJVYdwv8NCvariHPAkVsKVnCdidblQuur5psdCMm7QD20NjEe45
5luNtrWkmEnhCXaI38A5Dqs+nAXQN2unh6+IO4n/n5j3J6eul9FvnEb6kQN1gr81RRiqtbKnZ0EY
kHbRFZjZiA5JpyfID2s0mI0XCFGIPP4A3skoapx0erZq3DPuWHbiJjba2azxL9Y2FCMbT+hG18Vy
Ncf0EgO5o1Dpp/2Ub+OeyF1PhH01eAOQ3t435yjcmfMym5s+hePq1YaAnoldW6HN50RJkA0d+oEw
hKcb9HEyXiZjnr0OxJwSkqYM+RPZbeONuch9wZaUjYuH4DS6UlGtZBgCVRI5IzyG9M2JSb6uC1V7
lCk39gF23nofFxrIrahFM1FQKxs2DmWg1B87y/xFrWx5yGq2Em6EIKLFvFwmL9bQK4sbKW33IyMh
tvXjfKq6jdZoCYJx0Bcmqh3hANmi9bTvowViG8HZRkn4k400H+atDGQS4JXXdTV++WUeldeZdCDZ
ayBPd0EHb8XxF2tpKgD2momcz1CkIyJtpfRBBJOhO5Xywh4jTgySqoeSrzwGrHhhUo0h95d02taX
dBNQRFfkGKj7SJY6vyD2CWO1IY2Euki5AT+/q+dfqWagoG8kkdx0ko0JuUOZ0GEXLeDFmnZlflel
IWuAz+VN6ZfQ5AIrF2TwkHvrvPRKz48NKaU+rKmlt8XIJmU71ARNeWNd7Go02Hfr96xv1wR202Nm
Gn5Ieu08tQsfkatEgAbcfoY6iffVGUowcIXzx6GfsnAgI1INE6ARAfCeVUDDscBjNY4qB/U2iqr7
hMQNasa4AiSGqNpeUEgzyDXu5Zzmv9mYt205MhuQbp1h3mnj6hG4Osz/lEyGF4ISu58d58+Kk0Vr
kCvOJ+0r5KkamI8H9iMdNT5igkEB3ZllUtZe1JUTXtUhLVU3t8G+euM4ycM+bkV4nekJYOmhJkkG
q3osC5dgQaZnJSYhnthFrcM6HGlPKg2mh3oOZSLPZrX/ScNOkDrVjaTBKqOkE+ZWqaYbY6JrgkIl
AtdFziguu7mBk1cubUaIY+xc8iXWP+EGV79NADkjQIUKyVCtULRGSkQaNz1KaT5yCo+vZVvkWSBT
+FRhDkTGC1itJiVMtlZ/9lkTo+lonfo67YSG3qBc9TWKpMiXSo+7CqosHPPNYBqthpZfn+xXXudY
3hHQbADegS7SEfyizzDXu0h9SdFcAjxg3PigHqzHVpLyn0tsyQvpKwpMjikfe/lQUXHqvLxb2wtd
kY7f2WVmISvIYpDu2gDWgIBeVLtwSMB2JKB9cgxYGmkqVKani5qYscKjpGz8Hmyie4Nw5mNwqZPi
mU9qdbDxWk6chouhQKpmF1VjsIhJSEhQXUt7MVQYV0YxLfiUlQr2H3FkCNnCdCkvUnNs5YCSFLZ2
YcU6k7m1kI/eErkobVW9yq5FNoWzLzC+S1Q1w/Bx5iTSelMpqhRUrJY/sWh1zLyjUQc1ZQeswnW4
/AK03cYkXpjzfdHLgqdRgDB3Z2UghGoxK20ivB7qhU8cr9Pwp2aFebPIBJquroBfN5dWsoeWbiIu
KDLrl22FGTmIyljjzdRHpnUlbhbCXmtVvUBUozYEaK+3QB2i+SZ0eiqkYVlkIyUxeXGeI818lBH9
B5I5quW7Zi4135MOkBApi6W9FkNIHpAa1zgX8a0ynfZSXv7AJySlJIhU9m/FiUhvxxJa/xyUXhTI
wWb9TodLmLvgZVMM9jKGJTUclN+WsOQ/JngK35LZQKF0GcLXaAB2SNIPuuggL6rwqWHPDlBb02qD
MJMsvEjsXnvRlrELcnB/PwvADNdhjLQAIK/W3OSZpF5K1ZQ2LHX5D6K7pxs7kVC1GhDGKZeD9giY
YLIN7TIWFlmLNzQEqn1SkfvtWBVCCaGV0HsjArj+VHWy/DCMWH+QKn08qhZaM+qSbUM+M8m2P8YW
arxHxHjvFyHCoUtdK/V2ly7G+DQuCntaHpxM3rqlzp6S2j1W+np5nnqnVSAXL9kD0jeVeVWl2Uzj
NZ8BReckfgrDgshghJyLHIHgk1Q7xEtdSVAL6nX2uS4uVT4sOYOi3dQWlu6qp97j2+s/47Hozq9h
jwTCLRSthmA3CPiTXToo90sFntwXxbw8QXYCdtNOxnyVQiA23QaaC5GhDCGHAufkNHeTToiyO4SV
9SDGmpkZz7tJkIwVGxWYAyVqnU1ahkClqUOFz72qkbtNLtSDSThHvaaJqoRTplX7CLmdI2TYNsZ3
Bq31EIOUOrDOQfQDLDJJPrEN+EjYDgrH1+XEtFyRV4nwrdGGQyyroos3YVrXYZACXDMwRSNbP8iE
bewFQWPJVkolGAdqrqrfgVSwIJoFDBNPYMq3WFHU+AKnvrZ6PDL1F0eRGlKBTKJxkDhF+kvYU4sm
rJmhwaC6oziRFCI56rM84TIGLnAno8ZzACCoVbS2btr7LuQvYsiOx0cFqAY+6wGESKunxY+ZYMO7
taf6Uhfy/KBY3Yx2Nk3kCWZRkrH9qvEIcfiQwx8QrOC/shCQaEx0hBrtEmcsb9ukQgicWwU0DVII
tGsRtzrWYTr9EPnGiPndHqLxMSlN3O9TPLNP69Je8OPYCMBwMxzppoGYuBqS1XI/VBFTkiZJ2Yue
yWz4YHLXt7MSqnBSoU8e6qaeZdfqB5tGr2Ykznay0nWbVtCGCjJNt4lYderlJpVCsM9Ja9Uv8JpQ
C5PjFiaoM9oFRkYEtd6OTHNnVnm7RQWrQgGay8wblNkk9K8HW4ZldriZ5pjdOZBOqP/IfPXMl9V2
vpbMcRi8WeXod4vVBOdfuMQjKXnDovwhOIVeRiw1WBuo/oBaigSV6qkIi9JNdPyyvjFW8birsnEK
Wh1sfGDmOeV9q0cX2jQWEffyIK+wHybTP0SRWGiae0Xgy8gW0sGsgmi+qlASc2MOfWz5URnSFzAy
bPdepxJJBJworLCfZzkBKmGG19rRmJm9slHGxkM0al0iiM60jTVME/MAO0K3sWSS6CWlmTJKu+th
X5pl+ZY0mNlAUSoqzVvsnqZBPnez7o9CdJcWjP/ei5yGZTRDjJtprPfsyvmnCXkxxpCzujb8MSMd
ZmNEDGTJbrjgFU7N0uyArCBUjsnsTFxjQETvDuYwPaxh8Rfk1mTEzbLX32fYUyC5cVDei3JgwIV5
rd/1wzQeyLhSngZFhp3S82lCae7E9DNUVWR1pS0DkhHsBynY1+qmNUTXcIBjqQ5qSZ9uQ4jfhLbB
JXqgqy7BDa8gn5OG2C/ExdG+AOSDENL0JPYF8AXSYbojIIGZDQytchNBIPzTKR3behHGqdtoRfHq
aF37Gyu9PV2l7VL/gPHbr8ETAM1JHUTHCsSkqovbvi207z2SW8uz9RiNi42go/SSxgFGEsstX04E
8SMLYtbcmKzCFGhR2NbLU9s1+nRUm4n+T5tO2hX0NSP3CChgJs7JpN0tzcxpbmLYm2RPWWTftex5
yRtJyMkZ7UYlLmVayMWRprn5Js2qM/i8fOUaygtBJoBTBj/v2xRIltwaB1pspg59Y4i58dKJL5wW
bgpp0CYCW/51GXsThayuzIhN4oU6sv9ErjiXU1p2F/CKx8EVojEXjwJK/mO0mul2jELpT2oLeBwz
8dPZQRsIRPTGYkAdXbFzvVyidU4Zw3RUAvZJ60EFRwe5v6K2t6qw2h+OVebtDqFysu+0dnoheECb
t0i8e1DLtpREPk1pSgqOZkS/9F6TeWEV2mqT3ZHmTcKGpzrkypiRNr3wQAWGLI7KqwNQz7oShxY5
Axr0rt6RfaqDUrrp4A/uYjjUFRtmPXte+IoNf5b64iKXIp52TL7fFYon/TVtZv0PUfPNEXmONezY
vHGCm5DbfVMXyyB4MGK+MMmSCXFqEHmK8HJxwJi0RNyXooz3TZdUKNrBTL+KrE0BFVvdFP0AkqBT
6FJJo/KHtpEP1CYMG8JVtCA9Vwq2jhNS/X0lpkznyAjZcDOkAhVBBbQi37KyAivuEK2CI1kgfBPI
0kjHCY01d4XNm7knGTgnE5iSLGzh6t+dGqfCNzASXGVatvycuq67aJNZ+immQvoJmt+yyQ6qVFb1
2Sk15Pn4QDySCnnE0lg34kAu0BxtODHWz03ZheTVN8usenVXARoikSSyr3SlxNhBKsUcDPYIuYJK
o0yIjq0Xbuesx+RKi0OSKdsq8nIlJ3Yta5T00ehG/XvLRzztcdLpf+ZkXO4EkoGI7BKSmTlNrZCm
KlWMDiVbaFN/EZxA3JyyzDFjEuZ/zir7EeVP4WwTXUdPoFVApzhN9C25nAoX80YdefV+1Ab7wgHV
xhMf4nivNaqpEPsdC7akZa/9skzq+SuArC3JrLKMwbfqJj20WdnXzL4V0UFllVu0jsNJBojdQdjd
WCMlN7dNU0rHuWMWXo+gv/Ab4nyuKLND/iJaB+iv6Jb2W2i1zbVINIJz5ayOQypAZqmTCEWFhjgl
tXlJZjaa7sJmD07uJPe3xRJJsW9GWfad2jIn0wRInrZv+JhZYyp89IHc15k4kGPNVtLVG86XrtEq
JHvOLDajz5/a3TXBl8avRKEg7NbdLLEYln36pEJ0c2h+6wDgzSLMRzeK0JUzJOF8bRUKfa/U5+2L
ha19C2A8KX6xxE0XrVKYsb+WJElNlkeDMCiRhmRR8n+CCMhp6etdhW6daSkkNAPAyY1oMJpQnFBt
caB+kh45UMyEvvQcKD3R6uZyIUHs14CAU1Nws6FuO1A3UMdydxocJbufuLdyM/bSik+wiKzoNJPD
kWZDDo+0IR4Dc1aHX6y/fbfBUBBfEkIWGXs4dFa5TysIlK5GvAyeh2gdlKkJWTev0un7fwALVOSy
k3i5VBFvAH0td6MddVf/UYYZFqVipLWaQwz3ZRbtXZNTI9l83RH5WKxfUQB8cLTGZQ0S7ftCtcma
p5WCDTJ5afV2HlThLZ1sADok2TUkPYfVTcNiN0TlmTbBJ10SAz0OYgiDqj3u65MuSRdKFABjs/Iq
02LHWTT1kX0Uq14ZJd+mDmQepulyDcKJg8RsSJTpCTOhlBxtv34GHxpQtLowm6P2QCiCduTkh0yp
nRVNgUFjVYO6RD9PLGl8LemI2P7rS31oQHEpTTGxwpG/Z+Efff+481EMamfw3WUl1HtBTkpgaPI5
DeDHq9B6oAcDLgc/Mc3I91eBfhTrqFxLhpXcbNWkSO4m+PD/bt+Otp2i0OBC24iy5lTU0injBDC6
LT3y9mzUhkW2jfWMNsJAGf7rx/axnWKqOl1i1H4qoPlT0VuYiiHuNS4lNTEg4rHWpU2X2GZQpMDT
nIUgQy+H23nG+v3hsms/RdHgxqzsck5PJ88xCymEiLVpJpvRYVmwAUhRnh4Vq6DEunRO0GNUOtM9
/PBFclGNmjVKwvXd6Sc9LBLY4lphfaDozbmuH9izj7Cjto1R/hKhMvstn6pHClN+5iF//CDXK/Mf
9JRsB2iSvr9dWQrXSiMwZm1QkRJG+ZjTIbFr44j7SruQJpWqmYmmuqmb/li1gGI9QViWv5BSeOYp
vGWlnPay4GErvHWDYJfTXpYBJqfi2CE82crqu6ydcl8dKLONE/6+YRwuEH1D1MHtBky1G/aD3uQ7
R0fEn8XrmW5I6k0d1apvVZa4QQqj7sNIoSFCJtO/PYfS80deoCvADzj/nogqEtFAc1WBj7WWlG3m
leo/5WF5MSgjWtpOld2i6jvX7M51Wj/5zrnwSg3ATIqm6WQ2UYCehnbXVxANp+kBrhFILE3Odl9/
fJ9dZdXZ0k99MyycDEhy49rarAuy3grVviwr6/uUSvXtf+Mia/QwKwJOP+tkHRp6ZAZEoHGY0jJ9
h1M4vwHYap8b4usQfjeqIBzaaJVwk68JAacfV69NzVAQAcar6vUrbc34HFTTuWC7L7ktXQlXcRrA
V60e3wLABA3Y9hkIGSNVyVZJy11hqMnRxpr1WBmD/fz1QzixXa2tcxPRgYFjFx66rJ6CDlSwnNBq
0sqrC+NVTiLxo6/FnTku1VEDjnXI27nyFqOnIkMOcH8JeAfIqNWPV2aEA7UiYnurEprz9PXv+jAl
vf0s9gmoo5A2yCcd/cbpZ52yf+UVtVJsoiqhwDYAmnMKMzssYsAMVUJHm52Xr6/7ydvS1yGxajQp
udonExKHITwGCoMC0C7th9BmHxtS/h1l4ti/vtSJ0evt0XOtVeppADKhgfd+8qPQPEiLSGjzZgW9
3RrmWpHPWlDkNLE7+FykyyYQavGiXBkO3svcWc4lIryJkE+G50oygcOEdBAWyMmCkzszu/6ODsWg
qzCt1UwNckQNriXjeM557XtlnpwD5aXpuZY69afmTK9NZyqIG6heCVWKrzOb7PdYCOsGzSnIX1zg
5n08U05DjC8p9J5qaI5EsRmUUxLZppAmnxOgfjJgYPljcLdtmZ3O6YujrjvLtdKzAVH0/o8BqPcO
W0gRGB3i8MUKJQTgrNaTxjnr6/e4vqaTJ2hYEBTW5YtRc7qpxM7S1TKFHa/gyr/InJS3uIzUO3ab
8p2YnXOfxieTI5AiLJ3YA/lK3iSSfymKShq/8KLVwssREN6h4Omv51LXztzVJx8CHn4VZIGBiB1W
4PvByQqTpAqcZK/kxd6D/xTMWFFyDQBduf76AZ6AaN4+BNYTLBVst6DVnXLjJqy/zDD4J5pOiT1F
KyAAQHs5KrjXIWrBfOxGWaG5IPOtJGq9hdD0TUnCC7ZH4VEdxJnJ5+MTthSmHHYkbzq0U+hJnQsc
pQQ2e7qkpFu95TQCjTo6s4Z/HDdsLRHO0MhiGmBX+/4JO2qEGZ5vyItyfEEl9ggfVt64K5HpXlUl
BZyvH/PHN8r1cJQy0RDSCsTo/fV0KYPHp3I9XS2TTYt7FTayEq7WqHPUmE8vRQ4Q6x3WP8567y+V
UJolpL7OPavvm72xbqOXDDgZVNb0zDj95F2tJynk9KsAjDPd+0s5ZNHLVs6IGfIEOmlh6tsYROuZ
q3z6ruBaMEw5C9CCfX8VSPhkZY/cUEijk9dkNMeSupTXTTptQjMbzmyAPn2Af11v/fO/vnFrEqAB
G8FdNf1yL0x7cFGTp5t4Ks4JFD+7lMZax0KrAdIyT/ZajdOGI2wUhmHd2K6Ogchru7w54uTXz5y/
P7sUC52BCtfBHnjKIYnUsZ6UgcZaWnf6Hox96GpToVxVcif5Xw/2ExbJOqeggecoQ5gR5S1cS++f
IKB0Otgd2oZSUZVfwqzQAEIevKlh26WbqmpMryd09TFTF9rtbTNj5krrGzL/yJI3alG4pQhtv0Ng
To+mq8mJRTR+5pP8OHjXH8mgUhDRESOrvf+Rcse+se6ZZM0pg06jgNCOKHWfmWg+Pnac6zgeQL+w
qSZK7P1VaB4gSwXNCYqjLrZxWOR7IczF18lAPHOpD8dXezVgst9lHV5VvCeDqUp6M8d+kNMnXsrM
p7VjfZts2qAzTP7SlXPsad5gz+d2sR+/z5X3yC3CxqKwc0r9wW68zDqbaW8gtjZ0yyhq6TMo3W5Q
wiMPvrrj5bcHhvpypQ76cMS/Vm3Jpo6CGihN56XWkDxOSnYj0+R5UMS4nHnVH1/CyvU1+ZWreVA5
fTKR00016cuILlS7v5fkqLrsZTo2Mcke//ZktWLLGFMonHkJ1sn7FkVGpseUZF4uOc5PVc1sd6CB
PvlNN1c35GPOZz62j8MYCyJiakNhggQbcLKypCCtClFTUSO0tn20R22+s5vFbM7c1/q732+02Nhp
bxZEBtkHY3FtgJO2swmBL2XfwzIVSOl6qq9o3EAYo5mjmzlAh92TNGa6Tk6r/utJ5ZP7pCTETlmn
jsYBeP3zv2Zl0gMUR8Vn6LGNdgKn6tMgi6fo/uurfDJS2EkCZ17PICtG9/1VmCMbtBFdSvldG+66
ebhF9V18N3KWmq+v9Nn9OJhPFHw7LNLmyRw5iwiOizQgO5GJjgzrYvhlyU798PVVlM9uyEGcjTaZ
8pJ6CmBeqhpDTg70fpIacGlqRxcHFs/kW4CL/CRzosBs89nX1Y6mVz73wWSOvzujBYuC0mpDqx7Z
Yjp3noKG/r8xqBhW6wEMrB6Hh/dPG1FNyKarXbHEcXvdot7yyozuytJOtPn4mjmKm2G5IRsM9R8y
8DPX//AOeC6MGmZl04IedjovMDk2YQ9vxk3TIXuMJSe7BGh5NqXwk8uARFvNiqtKnQ3n+9vMSF9v
WZBJpkBRMVMYiuMttlj0gmVOh4HYOZsQDhvBjoJULiji5VlX4mGboQoMpKTvAjJwrceYXpD/Njz+
x136v1aqyH/tLt0mv5rnvHtu/vaXrn/lP/2leBmwUyJXBsLCZM4J7F/+UjykFEaUlR6E3UFm4/af
/lLNXNOqbU0Gu8wH93ae/5e/dP0jmVIhn6FhoxtiDPyf//3O0dSe/Pe/HU7srE++a8YrjQX6Cqwx
a1tFVt+PqRB1Mjul6lWBKLRf9vVDcad859sGXMp8XPtm8JIdigMy7Atl1wsXZeg221lH5zj/MS6G
l25f37RX5UO+l67zl/RF8Y0dKO84sH6P37rQFc9tQJzAfvZE4OzoxO6jnR44x2U/vMSji/NbeNEh
98WtOJjP8Y3+muyqS+NCfXZiv893yuCq35oH+sAHadMGznXn55vSJ6hnn31Tb+sLyO+36V7bVHeq
R9njZg4EtFUgQr79QBbPTqc9uymvq9vxkQYNf9LeLhf2drrov3V7cSdda7/VAy7LzbjtLsxtdmVs
xDb0ux3i0IO1iT3zNb2pDvzKK+1o7cJvxZ2Eafu3/UrrMbJ9uNgR3DcXzYAw3bz17YPAQ0FX2m2u
nY2xkx+j6VocaufmV3+ZHAr+tdFVfDMfnOv5G4/wgnt4BSC/CfeLmxzQSwfGsby2XGQ9m/w+fFD3
1ZYf6LXeA3SCAFHJhXyAHuYPnryJr+yH8FBusoBCqw8lbjv+KcMNc3T83dhVB2XjbKSg2/WX4W2T
Vq50DH9au2yr3y9gPG4RLK0E903iSojNieU2ycwKSv75+FIQtvMrV45a6Y1HYw+41Ss30xGHTD1d
zFCFPPtHdz+XvqZDDnCN77ged8ltfRTbVVC8FzvDN72U++pc9FmHdB/vrU2xq7bRUT2UD+1P6aq4
tG+4wpOzUaCwBvFenl2bx55tk63pW3faTrRu+kJTUXrKjsP1uLVf58sG+eeTc4ds9Uk7dvfNtW2i
8NwuoBPkHaFBcAelnXyVbJRA9ustwTqb/pmcqwPKFx8NfnFUrqV7xufgJXF5nRQ7a6O41SV/3088
1Y025jEnh2dDSlmyzf36BylWLqyXm0S4cedqVzw0ikWmP+1iSGeyrzxMHMLLjVRsZCJOLoYNSHiQ
u78Mf/LFNvbZCkSXN4Xn6l51l24WN99Yu/xl0z0gqDK/qaUfpZejzWP6icw9du2AQp7XBmogeYPF
rxA/i8vliAv7em1Mk0XCv+IlZRjJ3rSfLFdXrk30bll5gX6WdiQ5PeZ3+kx8ya+SilDLAZZwNNCC
GN6k7SbtsnNvfrcby5umID/qruW5yPc72dMeh9v53ngsEO2Wbl0c+d+MDDWWhzem/d37gOIe88BW
vB2SfIAtCCxop8n5RSFooBAQ3rmlARaOUI9DLrvdvJN/Tzo2D8auHIRbvXHnZ3FYnkqZbKlDFAgf
WWZ6CH9XD/3NlLkxvt6B2ziIfYls5Dk/JNfGg3hNVHM3W/fhFQKAoNvMh/JC32I2kP8YjyJQW7+9
7u9rv7SoP23a6+FyJg7MXS6Nb/pG8RIv983JpSRbbiplU1qdmzZuDmcm0fEHIPSzyIbaIxQBW25k
l+byoNco4rbaQ3PgE3bNR5BACmrw6nZAb9EN5Cy5JKunl9WN/mKrrhlMG0wb6gErbDztrfwyf07u
pb25ddQNSCOxnV4lf/ZkETxVyIzZELnZrRTwUe/jGCFE0GnPPF/5O3VbVX8yfSf0ij918yQFme5n
hP0QA5O6y043A5oqwFXKX6PkJubOciglosE7YgRqf0DvdItgvBOe7UeKb8ZHTdk5xC6iVm3cjseH
hE55WhW7/5e589qNHNmi7K8M5p0NegPMvDCZTlLK+xeiZIreR9B9/SxW98UtpQrS9DwN0Gh0Q1Vi
JhkMc87ea2fVM1ls6OUQYuYhRqZ8Y2yMGznvivhyRMzVn+jr7J78Ge3JPHX0Q3nXFPviAbATOHAC
qtwdEXRq6w9b9QAldfVMJhqq/O4+iwEi3Yts46kPXeRXuwHYpUD1A7wQRUcwP0ovsOYtoQ7ZfvJ+
cK+nGyPjFw43w41zz5gCGbgig+9aJVMFpRCq3BNxlQU3zl6zVhKVGG6czTS8xe5Z5F1FSjA8dA/q
lWr5/UbV11LZUHbcSmW1wyJd3imX0MB2b17QkCahBsTo1AfF/OEcFlCefGwuZFb53cYKh4MWXZcb
44LovdHyy2csTWB5oO84W93mjNQrq/E1XU1bFMHU2feIU1ciSK6H9bS2Q+I5DmnQMJBv+T2PyJWu
Ysfyq2HDywEXIT5p17I+6N7BfsG35cOmWvdEu8V75g0/IuXEfjASIjm3DUEAWLWqyUft7B6GwgyY
3wrIm32g3OPpKJ48k50g5fpD8qiWj9pFK561aI9rSEZn3U8DB0tTv1rtnXdhZafypKBrpW6DZi19
XioZkP5116/Xw2vRrW3UtLyJ/tj45kM0v/UH4kD9mm5oxES5rg84CJjcSbggGYuJNeMHV3Ij0Isj
WiIOOlEvWbFK337t0NS65T0GkI2dFQ9KEA+HUgYZ9nTSFH2vX5dbZfDTE7kfAoQsL+61e+6k3Apx
wAHQoa5+4V/ikJ9MZ+EF4UlB8zL41p5L8VDrlb3OzxDndjDfdvXeZnUxn+O9fKkbfziVL8blsDNP
LZPUJH+0/eyyOnOboHkcrEttB8wo0Dd8V7Dp2sYZt/xHbPrqjiDfkMA7MufLeMdYxZWUSHpmO8td
O9m2qfdpchLOBHrvhPUAoSF6k/sQU8e8IkutLE4wWmTjpnK2J/EJg4zR3B/QlYERkrsk+IGqb8RH
uLHdzWCfhOJSrWA4rkYRvAHMUf/J7P5X2/LbquCf/7X8ndeqJgIkisWvLeJ//2/7Xp3/KN674z/0
4e+wr/znusEP8ePD/7AfSMR0Jd/b6fq9Q2z3ny3o8if/b3/4P95//ZbbqX7/3//ztZL4KvltuJ3K
D3tr9qdfbMf5CKTFTcd/45/duM62Gm8YWl0A7FTtl6LKP7tx/a+F+wxVAGmKufTxuM4/tBfT+8tB
e0Mnm+02mo6li/LPbpwfceIkHYjTH9t7/V/BXj7pKKhI0FoG8GYi9FkkRR+34sQdi3F2yDzQCFU6
tZUwu1camZ47lRKfSqMglYwIM1JRanHw1K47aS2vR2mYON8UAD9xYJZPgvWbbjJ9OHBsR4cCgYCc
MNlyZHXGdh70yTOZfckZnsf+55TXzHmuHj+7kxVfgEWIhC85BaE0GaIn0SmkjEWTsK7MuTN3ou8L
nL+2llwr9TR/03U6LlXyQReyPZgcwmJofS4n5t+KOWQzGeFgcMuaXqabxfSwRQTqsP0eCjQghRt+
G7hwdGBiGNDt+aWTMvCr6MedQqUp3D7UcVQQTyiLGdywWsU3OMOIDranahPZE9ajUD4mmR0FlR4B
DBCjgf8xyTBGT/hhhyzZDhkInV9j/V+97YfkFe9z9VMcv8sfXv+L+r28Ee37uzj8qI//5P+Pbz2v
whdvPV/k9f3DO8+f//ud172/bHqR1IRgydPddRkhf7/ymvcXD5CiEY1zDue8wP9947W/kK0g6aMK
TkX/19H8P+dv8y+UDJzoObdTkF+oE/+Z7C7/LnN+ff5mfP63GkrLgNgOTvo08igWopM9qvIOOSBj
hXQYxLFTdQJkbr7w8BjswFOLtT638tx0hv6qjgxlK6RMdklfWbvfbtY/H+r3IsDHAf33Z0DBuMyM
kDSg8nx8h0Y7GYyixT48SVPbVTNaYEdTyBGZzO9AQ8vrePx1ua+/mjkkM3hHtUpE3B2UZk/xI1lh
AyRKAaw29pDv+FDmUvD7cCHosyqBbYiPNBtcztFUmonQHVyV71SNaHzlXI0713QbznKit88Hp0hN
3wobYB4NKWvsSafCxv/oyOnVsqb00E6DdRtGZTMFBl5/ttGz7d3ibRi1HcxRUgubQeDGwZ8QE/6J
sAIFvQP6GBbOYh6bhmX71mR2/YQ0xwIgQAz2esw1o1tHjRjenNJ21t04EEeLeYYs4dh1luAdnNHT
GvdL2OMEtutTROzmvGkhWnIcHDC5rlt1rs0TJ1Gwxn89ED49HXq9LI7oIPg3KqLjgWDodHpoatDO
GF/tZow2ZO9m34BojgpOFNzhmjAGMCvhCKBcu3yK36bsppGDnmA5Jduh03ZKhJdwCkeTQ6Tm3nn9
wvVUrEn4rlKlOy/StAvktGw/Wwx8mSZwFxqathJurbG1YzD5X9+Ej02o5eMhGqAih27focR6HCOF
Z0WQRcvHmzvdDWr0/jA+FRXwQ9NSn8hT5fbrCx7nSC1XRAcLbIUbwv7imHsyFqOVGOGkIOanfaUV
UKIxLc7FLqry5jXKzHr2S7MvHtCIg5cw3F6+EBNnJ2stTUgedlC0n+jCC4tNnxWc7vPWxIUKHm36
AfRYj7e1nnFuZMeAZUqtaywEX3+FP9wzqoegQ8g1g2V5jDCSsNgEfjEGjlrczW0uMDcQbyyFeaj1
fyfu+vWAQPa57MiokCIBPxo/BA+W+Ww4im9mRngIzdncFlilLkpkqH8zEz+US3+fGY+hmcujoX+P
spvmAu2V445kjJxesaVCL7JP1ApNFwL/DTZ/GxCBpky7huR3STCE1qXQEMzofbZa73KMJtch7LXW
LJqlEeaw0VZSd4+8OrvrvNG5tFM8o5QYGkPnRNxnVqCaOcGkWFXz86hQXZKT8BzClscUAZYz6fvL
yqpb0++NMc7Xva4LZTWFnTotXiZyCqqo1C+FiYHpgh/aV8M8WS+j5eaVb2IUOKlKiAY+pBUmKmFX
M9WoJFbPOwZJvOsJQhi2X4+JY3Dmr3uHKJjNLLww9pFHzymDkqHTPuQ5xVVIaL1e41dx9ZE6hzv2
1h3ulPYRp56n+XMnbIp38EjWje54F603pW9j3lnYGKXRvrQVqeldUdqXdpPal44NVJMj1ZDpm5Zm
xn1bJZnA++Vm37WkP+4v/x5si4Jj2QyYECKXtfO3yQoJBcoBK2cdKau02FhT2Z8aSlgFkdclK7WM
ndynoe1uhdWIAEvq6OdgBNYtTr3V3MMo9Juot09U+sV3qNaMgNinJsW8lmn/MiDm1w1HkbHwKJm/
rGMSHSpH5pllYk0zY1jMLTTwOyddf/1cl5Xz95WVy3BEYsvNZpt19ZjSXCejHYUNzigwAw7lGWc8
05oEMkFRVy1nZMxmtREZ/Mi128uvr30ktlweBxeHuL4gsnglraP9AwIPsLw5Bm9RxNNLw5kkgL03
nZPiHt1VkcxLtuSGxvKbj81KMZQxCVAcyG8+x+f5jk+AI4MZm5MHWYofR4XThJYiTbYxSkxOe4z0
/cyqGri4OHvRR5Sa/c3K/KcL2kuDxkERw4nseGWey743VNw2+hSLoJwqeycgAS5OYY1qq1N8syYt
7+bxQ+aLYeuBC0nX9/j8x7CJ5SQ4ReVkW9Raj/CZ7dw3y8Yfr8I2EH4ncjY2HB9vI7gf7LwD3ypu
PXPXDWob0Oh2vtne/vEq6HPBmrIx0Iyjpunglo47eXwXz2umlaVkTaBgbwm+Hpp/uopD6uTizSHt
7DgMsgiZonsTIkKGxT6A9oNBR0Aj+n+4CpocZnBtCac6ei5WVFCOGJiOnFoCIbGEke8GIcfrry/z
+R2nnc15BDWnzRp77F9RdbD8dsGDGbJh2IDfMDY1f3SbpZm957We7r3UpKmSlcY3X/DXN/g48ki3
x8fCwg5p71NAak2UUIOPnMMIcZqwkubqVjSK3OTxVK6r2aMHkYkZr5ksN9J87XLvlk1QuAqJO/vm
pVvm9qOPgrENbfdybKQqs/z8t7nfGvUuwQ8FhqeW9Y+oqeihGGaNWWQavwnq+DXUP16LwwonUe41
zGA2gh+vBV6zHcGoEZGazN49b7uHfTOVvUMOHTWjFaydwdkkg6qeWG2WOL6bp+EZiWDg+bRIxve1
GJzwouC3XI+mLEYfnZWlbEj4zHK8b3JmUpwTUWDP71LyePqpp3CqZejjYbpRnddalXQpMq+4j3nq
2dtObY2d6YLG+ea1/3xfF6agucDIl0Pacc0GhGC8RJF4wDvYVpeRoeGOEnI3G/Z3evLP8ybbBxih
aLZUUPrH0jxOC/loanShlaJW34dqEmcKNMFA6N7PqinFN3uez98MsSLSNZ2zA2KqY/m6ZxXFgmMJ
/WmaXR+zC2o5IWCXK+g+nW9u41G5cFkM+VILrc/mghQ0j8ZM0TuhiV879HO9nf1adcoT4Xb1yVzn
6IDmUt0MueHcF7mrX8vOa/eqkREIr1nZ/t9OFziTke1SHjUWH87R6mT0btKbDYPX6af6QY+GbpuM
Lfbnpl3YSdII532eq9ZaSwrrmy3651u+zOtQGZnb/3BmzSZTKwrkP76oM3MFPMcEJ9xCx1VoiX79
NY+neHQSCJQ5diCTwLX16ZQTFoQWKyndl1S+aqWpBKHzraf0yMrBdnkJJcA1uBxCLcR4R7NOmlmV
XlRqvarnAr+y4njhYqWnRNRP4wgtxMgsY7cYJZK9YoOcWkmjVKZg7EfNoofsEmpkipjQ+pHHLVd1
WzZnjci82o+HsXeumAzo+kBysEhpKpUEDI9XRv7cQhW+jGSTITqoijr55u4dPyi+F0dciqcoWhZs
79EgQbNca43sG0Sac3YeETi6maADnvWGVX3zGn5+UChaKOdzeNcICDp2w6SmWUfFjDtawQy4GxXF
C6qe2ICvh8OnAw6DnXwOfCosxcsZ4ehJTTE1HJm3tIrLvnkac3xePmUn8A0jCL6LPrUKd6V6vbwR
XVkxn/cKUwHhgt1j0QlJAdkQMyUfO9Fx+vWVQqxhjH981ZhDYQVKWZR0xmTYGv5gGKTnOGUk4pWE
Ovnd/vLTxprvQuGBogGGiV9muo/rjzckYm7SFKhLnt5qeKp/dMOiaQEbcmLiMlhXIwyfsS6S2zDu
mzNbr41vSvmfnxovGMusi0oKYMExe14WudMDD4axG/b5JgnDmvlijoKvn9ofrsI2EG8Yj2250NGe
E6RXmg5ViQqx4cxS44/c92Gvrr+5yp8ug+6L0jHEbGaLo9EOADlJZAmVApoTSY2RO3QTbfesvYHZ
MT45Q9dftECWrmsnGc/LNBvv6tE2hi1cUZhlbMxc2r10gAAYueqw63q3rrcAs9SfTT+3B+Izc3uT
5bMabdq0L57DtkfdFOd6AoBTsRBR4xNz7qhf9yKY6rA+VyOVsIm+bcID+SfiocrxywM+meCARN04
HuasNd1VMk52tOqGPn9KIf2KvTWqY7EKy6Z/KWpjfs2rMal8Tf6iifZeeZdHWQkjsHC+87p8WuFM
AycRbTc2CUvz7VhWmc09Bx9tBGkEzO+hgf70UyZOvksQ9d/KxIBQv0Rhrb3Ei1/CggJKySmj8T05
y/qb1/3I37RMzMseAksxSy4P9VgoF2uFB9vWGleGfo3nYSVmH9ghe/HpuystC/fvm0FWM5YzFgHe
A46Zx1LbenLA8ylk8DheZcmz2bSwDdqlRWUW2pqTrYYFq7BqHbOc1rUu7TSA4uHol6qM9NuvR/Ln
r808uhgP2JTypfHrf5wZxi4Ow8nRy5U+hOWwIq0eyG7UDd6Sf5nIn51jdQQBG2AggkRN9FPaFxoV
r4UOzhKkJvf0P0yD9VmR36z9n8cHnw0ZPmdHpovF1PPxsxUo/ImGzapVNJpAKLUpCddQGeRPEiiq
fJ80Xq6DXFErbzNPaF0gWbsoYU0tVE7rwbO/W+P+3uEdPTomFu4Vw9bSWR4+fiJZSE1EEUamWU87
OjjhDAW/9PJZ20B4tJI1Jwj3yihDhEcmi8VTKsCE+lnmKE9FMql3uLL1B7O005sim9r16JX5XS51
tHqeIocHTe3GW+pU4W1omUUWGGCSD3oew+RnR80XGgkvujXDTokuqy6bcn8oFFAZxPSk7ok1jNYB
E7HxnCWa8rMwWuTQvW7JfO25YXiPswDxlV6Xzr7ThPfK7tmtWZrM0VjH7my66M4qw1i5XuzAmmK/
tCThwotbIrNOQpojkz/pFUo+hyrYe6I3w81MOEi4NtVo1iFLWlXtG8wqj4M3RDMSrLh8bixmG+rS
QEF9MKVUu3W7dfqN1kzWa+N4OROY6yYySCkn2pvSmlQ6AQCKkTtW7rjEEBdiOCN/IU9gWk7WsxUP
w1KXi9Gf0MGICaOy1f7Ei/Ks8Xt9GIDI9SKst3ofu+kubQgQhdqStR7R1tQLgtByvLuuLCdlmxAG
dy2JpLsLJWnA/kx/DtFYPLGhqEKZnWPSEPcGi0gd9C4g0lofxLMbT6S5hl08rCJVujBxirl8VUe7
XOtkW097M0KowURV2V3Qpk176hmlR+IX3Nb3RigEvbUJubl0tBnCRh8p+r6zdLofWZn3oa93uZts
RF/Nis92wXmprHm8mobQu7KwdQ9rd2Lmp0Is5Q8Bd3AGS5fOEIJFm//AVlVPSNXnGZJ20c3bXqri
nIJS+RgPdvrQ1FUGaw2nVLuqJT078MUm2BsNQiIEHYOy8mkVN+lKOEZYHKq28MZgHHVbUsAO+2hJ
jSrOvaLp3PUS4FeC9qxkey7RMExBnuUROx1cA2VgQZpqfPhcYJDbsOOrqvbsaWC4m1gNKsNjZSk6
6bxDQFOohgPbLSjFZu2IX0/a9io0Kb5fAIdzaNEZZeFse7e0bX8EGgTqrWkzsVpAamixUo1GXW8l
mu+owoSKmmdGv9Gh/e0L6I7LzSvndSU0oQappc5w4CE8ZQEWy450Ac9sEHcCf9rA1xO3daL0dGwI
RH+s2lqAbZrn/hkoUUumJ86/eCNtJzwMISems3BO47teJwn7XvaAVleWUQMCx/YouxVOHxSgRuyW
cD6dOiUa1+L8Tb6HRrWjH22vPaXWXd8l0I1VWEK6wTs56/VV7pByv+zRpvexdwnWqjs93xLn1d9m
RUmQsVKz1efjFOWT6LU48sXodGeR64J61/pC2WuJ5TzloHQfx9qFsrrswVQ6GangxdYEYlFn9rJb
qU62eZpNttDhMbkQKgZyGLd5xl50laTMvQQEmhNNi05FhAmJaXyqrBj4rVP302UymirgS6eV5klN
jrh6oqt5IU7VCNwReawS8fbowu3L+qy8TnQ3rPZDrYw2usXSM069EhjpiiNwzwa75fwdNJ3wtgB+
+hnuVF4Pmw64s1zFjdG3AW2E6jDlIx0S2NUeRPNOFlqQpHi6PS3S0HSnNdHMrjvFb2PUzOCf3bDb
KHbjnNilp5zpBgXD1aSE9QtnK0RpIbqCyzzqay+g48M2OXML/TWKUfOsjFqB51227Ex8je7MYcht
l2i1Hk4y00TqrQ24ayOdzjINN9J14nqvxiJEWen2Rb1T1SK5E0I348AqC1o8YJEzY8UUPmS+AWYw
93soevSUiwRN8hSjaIBXlZXNxvRae5n4G4Peci27t8TDkrbS9cFoiWm2hbobmwyxaWPgn3fmZnrP
IeWiPBbCeDQFwWOIBA0Wj6FLvHTVjbpXrDMbcGRetXMfFMVUgVDsnVL6gpjNLIBTZs6XpdvGL9LJ
3eHM8lj0dsKFWbuCkEaPJwGLifybU3II5lytEJSz7PqxTOafMyy/m1FXOMjqkRV5SPPoUGnwQCPF
3fapbG5mNbU2caMdqERZ/hT2p04LRK0p1PNiTNaKE70otfNSWMq2jOgYpSRiFLzuqEPHNYAfv8jk
bZk4l6Mob92eMUN/EqXoRdLUT9iv9pwaSZ7P3tUk3WAN2lvEFbu0mSvLPg9tlbalh1pdKwJyVgPX
qqRvj97Wie2btCkeOhZ3s+5OYYWmN1WanA9Tf2rZ+UvqaL7VVodZe6rkbRYVa9d41QSKfM3Zm/yG
biIfR8CkKgwAdaOzcRI3CxKz1bir+OxmA6ReLPgasO1D4zmKWbnKmsp1HaoX8IWBD8daLK/DkjQF
nxLFuKPXcEollT9rIAlVLS3CgaAWl1HojIHaNNvE6W5xwW/UiBdDFtUhBPgIk4On5DhX5pjvBTnv
fMMCvVD7wH7jtlNAxIIbH57V0mkBHzrbapqf7dhaN513iHTcCW57bejFnaVUO4vkRz8TBODVJDHY
zt7K7tzoYFhFG0jCe/2Cle6UUSbW9fAzayLkWVgWCqRrRSTutDo6mDFg3HQc5q0xx/tuBFofJcNN
0WlgyBXNr01n36rGXdilP4g6XTVCt4K8r7floG9CmjxkEZQb8A6Po6JfajG1t5jujFqpN3oiAmJr
gU25FvVrBdV229qEy+pbgWzLQL0fpy6CrR5AAYapdaOQZmvMl3ZhPfba8KA0j8agrSIlfU1F/ob5
lJj3rjwQhHAWpdnaG2L2Q8VFmI8Sr6a2TyPNeHYTHvwIkMNQhvFEi1H3h9PpEm4az+D0dfWtYgCt
yS58S4zngR79YE0XUMgfct4nX5KiNNvqLpJWcz2gFOwpaOF+5l0f1qpbvZlatpvG/pySwNZqGss3
opRigWifdKWrAvqhl0QI7iqLUZFG6kqd5Qsv/kXlTvm+msoKAhVTXFON17Il5xES+2smM7T7pPXS
SwXvyCZpdMg9q8rDIGr1rFVDZ8PC7D7EDB1zrw7WARnFzp2AY4Y4Cty6Pcsg9hWOC7PZrHxRkRwL
HeHchibLgm3QRk3GXcg+Zht32RvHXmxFRfue6sXt4GpPThuPq6770ffELKLNrh11P0Rg8eh0mGq4
KqsqPIMBP97bpaE866hD3go9j6YVPtpJ+ip7EJLricJS/FxDEO65tZ76FkdF9pBssLxAdFNzPXpx
4+07EevAVtVpckC9EzWxspHWJYSt5AlgcbD4jwTtaXAP4ykpgz6sPYj5cZ+dOy56xvXUUDzLjWVt
6fSo4uPhsXr3hhA4KSyeAcBYW6lbkS75R/DDtcDstOQi9CASk8jdLskcCxl2JYEQAA9kNngZ6Wm/
qCoWXF8Y3Wyu3aKfKNRXKZiWqgad5k9lDBlh0I2m52RRgCdU3XBaqzPcDejA5AasFTerDJ9vrf0o
VLO8avQYoKw99Okmi2IK/6JM22Gl5VmI6aabsZ00reu+xTKNn4XZh4xdo2qunJ6XKwCTD5C7dbOB
6UsoFjkGxoQbmboQfpoRf05ozCUmmSll25jFokXF7cygL6owI6isg1bHaadtGhIpWFyuXWxIM+sg
PkbF69Zzlgw4GDNDqQOJ3h3pzyCtZKWZI9sQa9Ta17ozcSKUhWtfe1ZTwuk0bTTvLcsJHrWJXHdq
zzW5wPFQD6Zf2C4REqFJyMegt6TSRE3em8h4CK0OjIFQV5aRgd3toGfFxJybp/0pkH3kYDDnjWvC
6dTqvGGCzdBky85Z05aKTj0w6VpgqENX+D35SD/TsuHxVY2MHswenapvOXn8onmQGNZ2JkDeCq0/
q6YOhSy6p4n2Ywjuk7exUwnDhpl2cNyCpd1OhdL6WQRQH35oNIMUREsLP84BVb6aCW69nGliNutk
1Oa7HG5xFKC7CO+dpitfLCXRdV+xSu2HHsYQbEl7qC9MyuKHbIKCvC/6uWBbZuSIg5JmaezFpfTS
DZvNPjqpmsKbAldGHujXrkGXQAFXPaMWItwdJY+sXUW2l1xng1acKnDIHyCr9eeqvYzdSRHcZfqQ
ylJNHiBpd5VKwoOrK4tIbqY1ZVUlu3OZhfozk7cOHlKbWdld2bN9My3pecAqXUwDTVhH+7Tok8do
LA38DWni9Cu3sJHSjbohX4gAqC7VNjV4sc0clLeeFvcDuP3UT/Olu4vWxkKBEfI2+nlUuo+ph1DH
n6eF7JOTdLPvjIULhcygOE2ETcaIQSELzyIZr1dK1GFIoSJG3zaxZXoR2oM3E5Aw2cbOmtv+HPIy
ITYDqMcXzhnkcbnGLMSm7rPqoDlNDLGzUOKXmr/waIOoLliDXR3bAa12SvFFRQZh0+EbdLjb4lIL
8/LH7OU0+3qp6D8qO6wOyJCktvJ6hXqawsb7VWHjfJVoxczJwCk0l3xBMwVBELpUxth21pLIQz3m
jg4cxTZilprjt6aaGxsFRIbwPaQ13bqee8vaRTXyxUvDrAnycoZZvlKcUUXgFoZ3Y0dDecmv7Z9y
reIoj6F8uonJMeCgzUESY07XiJ9E74bXBDp0T6K1tYgYn2VuSikacAiqzdj2qRR5/SEdRLxrWxLh
NpE6RfW6JTYAyC3ALDYvgFJJip66qQ6GxCQHJtVnka6BUycPWhTnD5CYZ2YNYPhMeXXW0seyiwv8
y2BfBeNFEOYQ4fUoKRVgSCzmdvINAc+bCLE4W/fE2ZB5JDiyE6w38r70bANgsXOo4SixSNhp0qtv
g6MmWLwstX2oahOGBPUGR13ZtoxP5iwsTfzuA6ljTsoA8CNlxL6T6YW9LRzrNO0AuQCxTsl2Qcd7
qnJKpb9BTlKuykTy4mryNRn7svRLZC25zxDsTjtVwQ6SS9gsDPmUF7wlY5PJvE3HV7ecmPvdcgjZ
2WajvGdHq3RrzQzZZUWzNbKqxBbu0amMbiPV7u6qro5ZwKJiMNdULBgTTSpYuL2Regdh9pMjNjFM
C2M1aKO3Z8zB0baLsQbEPmRTh4HAirUtVAb1RBMoQ4Oxc/DDpHbsdsEwe9Fl7EwAXfV0UuhCQfj2
8PZZnEU6r+qx+ZiKOEX2YJjkVHAYCeq4x1Flpkq01rTGeWpKuwx9lNDqj4n5jDTZulWfpN3O7/rU
1y9hFJrdfh4b5yAGO8aEB7b7aooTT9/mUytuFHYSRE92AK5XYWvXeZCaTkRY+JAuFS5DTd9BE2gM
BuJwpmDoqD75UJblS87ElS7ZCaQPmmPjJQExlp3KfkKKrZH3rboaull2a+LAZ5xbsqhJnVPsEANx
WKZXlANM9WRi6SJfooFaum2cbAY1Y0YXgpp3tXbBdMx+HPUGpHxK/hbjivUrqGQUXVptzWCwO2qi
fuYlRkIY0yx1XyrzDBW71fLHQkjrTVNZZFifpM6e2ahZwWHcMufNybw1CUB5TjOvMNbO2C85XPDm
drKYslfqj/bBGDMBXs5eksrZE9sUGtvhhztkzaGPPIpMyAl/6QFIXPuX0hqWGFpGCyyE1h59iCNp
jZ7OWhWmMEo8In4xHg7jgcPxN9qIT60ULoJBHiQMzQpww8vPf5NhaL1HF7nkdMrRMyF8ghuVFVX8
TQ/7kywZHBQJ6AsWZAFJYA/6eBldMeKWUk+9IiWiPkya7bASdOZDOVKJ0mNs0KQYGRdGSVmbWnu5
Jib3VpcjdQJ2xycNMrFg6jqOeiabqq+L8J96p78+G9Rc9Nl4/o+rymNZuWXBdng1LeUrnSCgjVWF
16Wbjt80ro7wqYtaE1kdakQAifgmgBt/vA0oJFKd7B2g6uMAynrqWuenV5nsXOBSL9kOVWAtG7wq
tcXGdgxiNmQWPc0aeUQRimmMl45Qz7rImNZyzMoTV6jUu1KKDlWrh3df35hfZpsP9XY+LsdalOQG
snKasB8/7kgvHEI7CFXFjPGepw1dUsfrNmPb6XuZxO0mzhXclUw4JzYffs1mQp4kavjgFeTrAWYX
15SoIg42hnpwu0iHZ16YMYJ91/XzkVT7rz/xH0bzAu5AN4iGkT7B8qh/G83sCktFm9DhmIrXvHdl
7r3EtSb+/VV07GwEafIIETAfDWbVaIs6TTosqSJMzijsigCLQr/5+rt87oDTxqfcthhX6IphWvv4
ZTh4eJWDgW/lZjpGcRfoFXri9s0qdJ0OCIFc5YgXe25jJtW6sg/NuNTeC73AbI1WVtnYI9F82ahV
2wmOlruaQ2U+pegXn+QQTbbd6Fo3pj0Na4KavkN3fn6r+PSEKCPlQLtCU+/jp08qvXNLtQFukLB3
4HkplCtRB3YW3tWv79SxDml5qzj8ERyiInpSP7EIB+IfxIDLo54rZ1MlUUSUCSkak27jhMQQ/fXl
/tAYw8KIxgpnEWpRzzoaZTCpOMxrBFnZVtifpyzO68o0mzW6gnaPNAfEhZzV68EhBZhSGTEETt9u
6VEXl19/kj98ceQROEockDXo9Y/eTxUI6ehQq15ZmhTvStqFmFuGcmNTY6PsXtrfSD8+P1O8k8hL
VIo9NE+P1cljqFpxO3F+8mRbXtiEIzwWdu+cDWaWfrMu/elSrBbL1Lw82mOViavE1BUGCtOUsSuT
rErswllIHdwvE+87+tvnaYMDLbdRtV0IT3y5j2OVU9JoGCxM2GAwS7ktNnDyWuJvXug/Tac42xih
LAEAJo8b7kRUpG5qJChnRhFaq9Kzwgey1Gjgkao4Y6TKDE2uWETG7lKbJdmXmoUwxM/pwuaBk40K
e8C6b871mVo5EVqFfaFPrn3bdynxnaSQzERp4q65n3vVHr6Z9f7wRLB96cgFePZIKY9uklInCcWL
uEb6MFuBPo7KeVJq5VmoSfv+345rfj0OWRBmvGOwVT8+j6YPW21yARPW5JvsSK2d94oG3L0x6Edm
xNMH//56v3ZbTOusc8d8xzSswlpyBlxJMpK2g4zgCNANXate4V4kM6ahb2aspVH9cWFdcMJ019l0
IQwyj2aQXmiDo3WsUznabE4BeniTkoVxcFrN2WZdRllNRsBfNJe8uoKcte96+5+FcDZCHXR91rIf
weF7tLk0OYELxLBgFUVZvMWp5p2SS+xRGm4UUuWjKRsIMyKRmsSeMlPfWi8yu7OidnEDG7yG8cqK
onFa/x/Ozqu3bS1dw7+IAHu5FUnJco/txHFuiCR2Fnvvv34e5txElGBinxkge4A9yBJX/cpb8D2z
X00lhs1sBTUuHVVm0RKx5SKQyBsnhap6rNMiwMcr/G1FITiBJsr10i9svTGPtDsROzamKnnTCCYQ
WomSabxLooAyNd16tMWsqMTKD1dPFJMsJ8ZupUtKKQILPrZ3YWtVur/YDj0r3QyACxScmfETc1W+
IfZdElQQSwY+3jI1QsAO4lvXOeqfeQgoqMeh/tpEVdTvgi5u/jSYXf7KGKS7AhYyYgaewGt08aEw
P2BuKjE2RPZYeTpJsPPa120BKnKxjnCdRTQMp9QuqGiND9Fbq+bVG9WP9lGQFMoer3z7LexairL4
JpdAhSn5qfuiARx2O2sTUZ8qdHhLBFxK6AW50aI5kurp9zpKgKFiJol6oDyTcl8NVJcl6Hoh0hvR
3LfHpsT+Tbfq4klMQMD8UsnntzEG77+T2jlX9vI0UBBVLWxD4UX2EQVzssndZNP6xmSsrF5lRR++
4jOJ9IaODUoH59tUsMQDyoDSDEgZRG9GCcWaVGpSliOPlHtcUMCETPk8Cg/IeBq7fRfmzwn1MOp+
FClv+br4T1T21AHbKeslv+n06A9OS9URYH1NrVSM4UsstFnZJZis3ER92uySEoNQDM90Gi6tUyFo
0+VW+ktprNmNWqN/+fz4n1//+FjwgCoymN9FUnB13YwqtnxRCKHHGBuf1r7qmwPcsc9H+Xu9nx56
YkXCOEBSDISo/Okwwukz0Bz0dLOpqr1GMpOfE/NT7zIai0fS8chv57T0RykY8dCJaq8H+AvCssQQ
KKmtmxiF+7uWUMstaaRiZtsI+RYKHNCI2im9NqvbaxL10qukovKynnLJ559wHm8ABgYptgQ+NlJ4
q4kqg7zUOWWZm0W5gU5/LLxcreproaE3g+vO1nhnfAVIOfCtGJGdyrB/lfn/iecHvNNCWyeUQ9Xl
ab4yvqf77BBczX/S66GlZbuxRBdeaMZjA8DOQXCe/3W6REWMvpLa4bvr/Tg+fTwdj4ed714NO+/L
sNsIcM433elQq+eU7lkm1z1Djc0riu87KoFbX3NhuU6+ZvkJ/8zeJLhFsZUv3Zv9y55PORwOf55v
vmx8yIV9vXwJ2FbI/Dav2gqVVQyyAHDLMJXffB1v8Zp67K+Mm3Q/omGG/YY3HkCbHGn04+X2KO2d
t8935Xlgwtjwy8nF+AlnnDlKM9gUy2jJ6BQid2PQ20fOUrmv29ne+NbzRfu/IXCCIYA7I76XAYYU
ddVG8GdU8doAxibod/4r0YFgFKVREHwoFrD911RDtcro0SI1Q5wYpS+VyI2nCScvv0rQk/t87s6h
yYyFFCL7HQIHFYVVkjmbw6hPRhW5AFO76xG0jFv3tDMqICgprSdZ/EgzafBimCDYr6ph56Eub25Y
+lxaQqjxaK+bxN+Yl53uVNp39AxYSAruSuvTbByO2Ht9c/AV2khhLq0g7QB2CUU1FGRXmxXSWFyY
ES9pjK7rEZgyoowjRoIb07pkXqu7XmFPUodADgcGyeoiAehjq73VJC5vYd8drFkgUzSFTguWR8MO
vpAc5aVoE6GQ3WfyW1TK9nOWleFzKHQVG0J5prxgWA1IpXQBphj01dCKCgYHp4+q/e8lDQTA4e+h
94LYjrOWDcCXcJrAIS1lQPSelYXfaRVltTH5l2YFZKqFnC53BQWa02XuZKfBmBX/lnDus9vAzK0v
odajYImu+Nea/akBdRibjc11YcmhJ7IcZC9kLmuKol1ZkpNqlDiNsDOOTmWV3mQF2ca3XTpJS7HG
gUlKRRVx6dOPi/DvHOhjYiWX6zHSVdg3jq7Qq5icLDMbTCHVMlT9QBMZrLJiBmNsx2l/g42D3Gwc
6wvnSYVEDFYJH6KFY3f6W6QoaVA5AstMshx7tkoRGYgqtppqHXqfb/ULQ1EchEpIXElR82+x5J9H
RgNkOiqhgq5jY1n7vAZxCDLqhm7ff0duwzpBpgLfLwRfIe+sAigour1BvM9dpc0k63MPMAuadPkg
UfP5Eve6OKpzWH9J6tnEtVGlzyjlzv3n3/s3+Vwd7aXwRxLMXUU9ZPUrSnMEcYMxKbJiidnsEGxC
AbGYdODjGLt6kh3+qcdQ84VI5IOkDtEXjpb+Ptr48YI6UfgD2+mmyKD+Fql+rGe4n1gjD+ii9hov
GJiQsYeaRGs5TtPI7+UF35dV8bdxUvKNnXLhSGo2DAo0tJcn3Fp9TaBUcIIXu1i90KZv9DnsZ3qW
/U6j/O0r8uB8RQAh3JjDC3sGVrJiLz7OEJT/Vj7/2TOIyQM5Hnh0EN4At9Ep8W3TVQDp7FDeyHRJ
qs+vYpootB6Qe4e3tI7uaT0nYRbGErJ74Gt2Bo4pAw6v5DN9vJhiyH1BR73RZcBtgL6TlyiZHV8W
WvUlDxsHgIDmTU4n3dYdtqaEvpkceLkyxy+zuaASjTYF1dktqF6/itGQRsKQ2oYrB4VmXAtsHn6q
SaH8LM1Z+1XA0sl8qZ3U+x6Uu0TGaCAWaQR0HCGTNRm6HkqBwGI4jtnXCadfwpqy0MwdfGLpsQ2V
IXaVzknv4bOa3yU8om+KpEQ/dA7k8T7B6L1we7tS7oGHi9bTe8yHXKutyo8O727MuzO1AGA94T4K
vFcq012JS+lL1xrKay/G8rsGXBxH79IqpyfJshG7VbnOOs/KKum6xZjdXsivMZbN4US2TsP3KZWF
qe9g7GsBCJ6hxii4myXjoUgQEfGFjpX1rjcEQBOYO9d054BhVmKq7kJqSpUHEqcMvGmyG06TPQwO
xH+ZX70UXmyoMJqErG2Qge1zMpBTGC1bQPdMJ6dlY6gCUUUZ1DdKnoAvH2xhGHiwTo2U7ZxmmO47
c8Ife5J6wOlpYlYRqvci/lYHmZg8mtL1T7PIUM2oubpj30ohie3MNOdvdfJxxqhONepbAFO25KVz
LYe7LMjb0u3weYr20mLoCrAtLiH66iVij/bYzu1hrgXAQsDtc+EpdAuuBycLJq8s7f4rLjeArST6
ZJU3jHF5TI3Aym6zsUeiCudEeplUVt+pEcwzXqhylHpJa4Z3fReZaNfCHLtLK2dSDw3QLCBwowwo
Gkiq/RFSaWFt+bRbq5TV0tfTzmGvjkljAFxEKs6neCGjLjlIBVAGvRx1f5IT+51K0Zhc1+pUq66R
AsMxunKS8KYQo+Hb0jC/laPoRreV+yHyItpCgAdyQka0ZCMgtCq+HKBEVJsqxmA44kFuJ41NrAda
DjGyngDbqHQx/UI209/cKFTYqiLJpd08LFNdmErfHjB7bjNfSdSx3OPDPiKiWTZVdRVAKcN2hf4f
+viVU837zBx0lN7yojevZlhZlGsapdTY+SHgdTYiprFTWGg3cy/prVfJyfSjxn62vzbUsu1cKTFT
y+/+9oZybMhLbHadECJzlesUmerUMdwqFMmM9+pYmxBClaK8xzUdzKQDrjq+SrJgAN5SShaSlHWE
p+xc9sB7Bcd38uPaHp6FVQj9ildKR2C4joZbDLjN154H62cIrab2Ex5JgFiZU8kegNBS8SVhdtqD
0yVoaUWjKiBPROI9auX8ZSgQqPesRjGKW70ZuChruWOzxCZlHt/udQwH7ToIfunT1H5rrES1gawM
1kdF3AHbrW+Swc/Bpt4OCi5Rb71N63WHrp4ewigInDeAjAGInj5+NADYfJW0UX0Ks4GMW0ZNb0GT
5jh92ukM0MJoleu4y2rNT/DgfJ8g038FF1F8+/ytvRC5EapDj4KvS9187aRowLQ1spnMDpS+7aaE
T/eZJCfvn4+inQ/D3w2jiHIg2RD0s9NoybQFjPKWYZD78WevRTA1vdOOSIF4mpfvqzvnXjlIT8kV
ctR7hIH2zqHYp77iY6bkQzDZ5XfTle2DYdh4Jy+0zU9/2fLL/3ko69LqaqHwyxLkylPvA0k0/wMs
y+452UcehJ6NaOBCa+t0wOXl/mfAgobDEC0DZrtfT7vjm+t/+fL5bJ+//acjrAKOaBJgBkdGkCxk
datbgbBVFe8/H+TSitLK0cxF+I/3YPUZSqu19Ip4rUtakL5V9VwomrPFkLvwKeRKxNlUqBy6natP
iRtgciGaQG4ipVh4tQYWlfGYPTZlUXiff9B5wwAlQXnpaON56xA2na5LYuTg6tFzAThbAC0SNXXt
sjeLX0Mwm9dZP0ImQRyheamkWqCnGwtpa2ssOcNp3AsHEI4m6Y2BVtffU/TP1gBnSJ+swbeo7+tY
foKNmJVu0ykKbgZ0sqD8SCJ8HACavEmhZl5LPRT8g6OLyi/hapFaijnaOiAXFpru4F85VWYHHuXp
vBSh3dUjknLgqRr96wTGBJgVc3hjFjly7U2m67+HLi01EGE9YZoplNTZqdEAkKuTteynEcrTd92M
tMmdpjD/+fmyXWizoH25FBTJQJeqw6qwAT95spQeUL2SGHF+S88DbGbTKLDH8gmcNAjayAC9bQcI
h1dT074bY2CjO15KRgtYu0l+VpkdPfZ9My/YbxU/gJH4A564Ms8HjKS0DMqsAWnNqioU0CUnTI6m
Hdgo6ZcVlJKqq8pmYzeuFGwXHAvKTAadQDysSIPWwpr5PIsOriS01SShnZ+0iXaXB03/Xk/18EhY
XQZun6loaevaVP7OG25XlAVL/VkKR3MxE9NGXxscWzoaStI9hSYV5Z1doQfo5hAkdP/zdbiQnFv8
ShqKqPrg7bKokf57r1E5q7rRocOXLqgZ5PzmZ1vL8Jq38uS56TtsEdDG+j0nc/QjJFXewzBSt1zd
L/2KRXjHIYvFuATh1NNf0ZXI7wj0YygRDI50Q/AO3Gno5+hbqhF7uYmTTj/Gtli0vst5HPyMGszP
BpuwXxvzsey71WEGgwSHloSTh2+tpdKn6PklNPxco27R4yzbYqeij3ojVH28jrUSBXi7kv0kj6bH
Ng7Hr2wImDlKIj1YeRB4AxUQn/btdEUmhQS9EpgHmtr6XUunfmO3Ldfo+reiRwg2i4sWDYXVGZcR
A6NmxhkCESD2XRUsdvOStkcCQLjBVDcbk3PhTnGQXKFQ5NAYZNlPV6nvhtjKgjF1TdpC9wB2y6uq
ncarjSVYADCrz3KspeSGCgngzHWTe65E5sQCt7MoSmn4LH7OmAAIQwK3OkqzAOnYmPnOwocIdCb2
7dPOoAX/JmbZ3LhGz2fYlpdyMxhDJCLotpx+8Wyl4+TY1OXazkFZWcHhuUnb6ZsxG9o1IM3o6+ff
fgHaRAYMqEyh9gAJbC3K6XQ5rUSNVlhe202wJ7WlO9kmkvwntgfcbbLaMX+bWpmrJI5t/WhAWfiD
0H0No8vs6BJbWqHfIfgw1DSGNeQ/ZpCi3KzFQr4CuFP9FGkt0MierF/1YMqj38Hy3ayen0cAfAcy
KIvAGro16wNdBXWhIZmeuFbvSB9pg44Cz7TypYqpEVRhqt8RdGKWrus9FiVGfAxsa/C0FH7rTpqk
7HFW0ukKkSZKQ3NgbRQ+L9w3PD1UzFhWNjJqW6frOsU1Dqohjc0mKYCnakEoYdpRiLHlxbG0P9Ek
NU9NN4hvNeVIAPC1pN45U12MG8HDhXlSKb4uqDwUjAhiTn9Io8pNPE4qJe3RMa5a2FaQsFr9hsr7
FprzwtsEMg/ULDrIgLPO0FmqFk2QT5BnxIXe3Muj3V7ns5k+G1YSPSuIynQ7jr848Bp0u8RWmodU
M8RNo5jllZXX/RE8bn6fOK2zS6KqOEpSPF8p5F3JRpPg/A6mAEZNmvaLTJCw7ge3IeiEFvlLd9IG
+U0bmxYeodzeFNi43VqNFEKq7csjiFV9SyX4vOrH0AvqwyY2oPuzCks6OdDqWcMWsLTqfuIiRxln
n4D3hAM3pgUdZDsaH1pZRDdBPLf0363K+dXH/fDVkftG9nvQ1DZstry5zfH4wW2kySz8mfoJ8IUp
akXbeATOL2XgbVhmgpqSsStdX1FW089zyE3paomd3lLFEJ6p1NP/Y0lsLKpxu19EFdadN6ciRe96
eEm2KPrnJLPg3vIwvY9ELY9tU40kw0GD/w7h+IZAzwUpEJuX2KTPxV7gklhnoQDeU2mwEzegS3Rl
IAR005hx77bwsP4ALYz90SmCcQ8deXpIHcBwuzjQqq9QGMxDlDXBlyqZ66368KWfRd9d09kuDid4
nXkI1anpzmFNVCptrOO+HojnYqa+YiWOBnRbjX/ptQHpJ1O5xOpceekSjIB95JmsY1BlJWw80Wxh
4y9cKNT/kYP869VMcff0QpFGsJVJCE9njjH/zai/+NQJjWNi02f7/LG6MBRJJN0NlHIQV183rcxJ
0ZBmCRq3cBChqJFs8NQoSu6KwdzCO1jLhXwaEywQOxwS/14IQIxPPysMuiaoQr11MYbWpwdogpnv
0ErE20sRJQ73HY45SVhC3JKKFsxHje/i3dA42msS19RnCiwTXioAhMoukrvwUbMLAbzK4l96uiUt
7L94xsLBiqfXWdUQvHaIdQx4OZls3dt9q5n7FmjKD/CsyisqK81rCj3zmyIpv1WnlL9BuZN/1GZz
TYcv3c99lfT+7PQR4iX5jFhIkFTDThqaWhyK2GrkfRC12pfGaWQchQoZLFFbsf93rRZBPYJ/hMyK
hAkrerJlT2eul7IQS5nSCT6UAYLkIUmdUcHuiSLfDpF9tG6KPMPMRwxIblBXSzEvm6zE+HCAv36L
glrFXQebj1+Dyezt4mHEoieP+vnVmEZUEJQMitaukCOJcAFVDqB+gzb+SVWuk4MOpGWCWGqmL5ow
za0s/vzapUuG7tAiY7rcL6uCAWx36Fk6xVCmMziSO+uejrPmvkwM9QrdEgGlcWw27rS/bbHVpiJx
p8GzqLYtrcnTTZUMYzc3NWGIM8GmM4B/3Rqw5B/nWDapy46W6TUQOQHhSf3VQG/Lo5fZHVItU7/U
sjPvAY3pRwFHi3ROrpzbHPnUjQj0L1R59SMXpwYawwsGgNBw9SPLQVajcMHaGXGheNT6+tyz2eof
3VCW5MaVbrR+OMra0wQV5mWyi0gFoOlISJPIo4FB1miMKPpxCpxd4VRQjXVnXqLBRh7yXYdLAYEY
VL07TeljC8R8LUmeYiBlgZ60TUwJMz8afb3qIucKcpp4suIkf4cDOkWuHTnaezSTq+3mJIkf6skM
fjdt3nV74ZjTAwou1TUvITZHaqBJH20Ln2Xr1V5O/2qOlhLlovS3hA3rcE4zgkzqaDVgGS+lPja0
iUe5NvZzgB0/ImH196CFbSCZNGY0QveHghjzNu3N8TBnauji2Ur75PPb8cKWprsG/HzRiAIZvAox
ATQKOzCrxtVnqfMqRPfeKQMpXp0J/FppttHVCrfwumdXsgV0A3AFlR9Q2/r69g+aCC4KOiRunUrZ
MbCwrYanRzRTWluR63k4yVi2irziYgJMqWO1MXlhaasYGLjZOTpSfjBK1TuNC+UlCsL4h6R3xJOG
QBieHuvwDGoWnwnK1cZdqM7Ke60qf8y6Q4Fw0uYXo7KmD8Qj2y9xbc+vn6/EXzDcyfYAVwEQCsMe
tLOJ7VZvIklAazVlVbqahI3AYRZthUvigNfGXleqKbpTYgglXqmU2AcS/wUDggfjQJvT7kJKpUg5
zm5BhX/adXHUFQ9ZX2obKYl6lmryI+ne0793TIoxa1JLzsFg9TRIz5Oe/BwpV/2ZjAx8rpOpwatl
zIjyWqM5/RZlHH/rZxnBI6jcBDs56HndFQq0PXzL0wpIrDJk4ij3JQyIoUM48YgOJZG88zeFbGGD
HPg+tEuEXoIaRmEm6T10kOzSV/XFmNCWQC8eHK2Y9Y1w9byQbuGKQ612kZiD47smlelWm1tDAoym
6TP92McKfRet0vd2aPXUW1LbQxCw9zsKRW7YUbt0oNHCv6PZvLEtzmKK5ZcsappYjxBbrklcLY+o
lsJ7ZZjszaYZulON5hCq0rWIhHJQ+3EPVuVoTehhVnNGWy3durn+3t6rrclvMEEXGbrOP1f5X8D1
WTTW8hvUZrgfBIhBhJFV880Uuh3sGpEpLvARgghLpuEkkIgZZAWHFFAPjwu8xGvCfD4OeWBdNSKU
7xydPmTQyeFtPRjdPsqDClGdcTykFXapU0Bpj4aaDI0/SX2z0Os9p1v4WVVDqm/aam/n6CEUcotc
eWGrN3Zdt98+n/jzS0oFEol0EUkvEH95VVSJYwQqG8cgsGmc4GWWx95vi87aoy1bPf33oZjYhVcI
KBGEzOnjiZJNUrcRbLpOH2g4p+a4L1t44EDYi42y1V+01OlSkoABf+QIY4TAap6O1VrSJKoq5i3N
Z3Rxq2EiZoPCklKH8JQkRA22cHLq7cgt7XryHA8C94g5D2WdQVkEw6Rx2slWJcc83OYPGefz41yk
UMiHonpVNbD+kc1y2kLRH7Mwkx4ofiuPwrHwXomj8kqverEfk6xLkWLI5aNmThiZ4iZyW01FuYUf
OSvT0XhBOVVjakEj0/g4/V5lKicLJf/MTazJ/JDDPM091JekxyQAT7Lnre6lQzo2HYxjimjRFQky
spWC/jASUqMQ7wQmle4yp8rV2HYixA3UMEpvHHT5qlRsWAbVYIUZAiSp8U1tS+3357vj7InmC/AD
4g3j+FERWT3RhIT1HM4Jwj5xH90rXTA+lJ01HJ1ZTcBaOhRJ5mjr2rk4KLVTDsDCL1kLEuPD0UY6
xkrgSof2kTQuR04QETG0/8zvczLOL3prb7rHLYux2pyUumQgb3CskBFd1TWiAt1D6nyQDrWkuML+
QLkqa2L6HYgV5zpI9MKd+YMEQ0KHcFr0bAY5ROCiU2rICzH+wp/P/VnZgrlnd1BQAvRPkLS6BDQd
AcohRd/TiBirotV/WECjG4fyQpCiIvi+fDYvzbm3lCGiMnd0VDhGhP2fkRTFXFgOYtv0Yvpd11M4
AFnIxmbq92Exh+jQ9uEAeqerxq8EFE3uo3fThb7UlQBkZmFPwY5yIgBCslEQFWFYUnD5fGrOwf2U
cQj5TQcyhMnvX+1Lag1JQucSjPhU27dNlImvk1qlLmTO8Ng6jeEFSabfFwirPU46oEl0ZMZbs+6b
PVJT09vnP+fCdU3Zh7I/Rcq/9ken57ybo2FAyC1zlaiL38w4QxhcmMEPWTiEVJ+PdV6Y5dN5DVkp
+md0AZZI/59e6oSUAGeDS0U4weiHkXkNt25PtXpAswJfVmmK3tiWSDvZKEhk6WFj/AvnRDWByutc
a4sP32rqtTQBHor4jFtNcfYcG1Xo66jQAP3mVSzneHidaG4/4ADT+UpT6oc5ymtEsjL1pRmMaSMo
vHBIyB1AYPAHx2RdYZHqvlJyLcQjWQGVI0zJuDJQV986JMukri4H4t5F+5eWMX5aq5vc0udQDfEB
dmNSXgyP7OZJndT6u+IImo+K1GbWXm4l5F0oHeDbPcgNdvZakvJ/03nMklwWMQXlLK38z9fjwgTw
bmO6Y9MjJoZfLUfY2TI4WpZDGBQXW8RXb8ykMo6fj3JhhzMG84sAAejgNVsYfs5k6REmPpON8tPc
R1jhpTFgbEQRNs72pQ8CtENmpuMbADr4dH/bhUOH2OHawyfBuSEDB9ZqQ657/vyLLg1jw8RwKG1A
plzPG/4TqLa18JGKGZys3ejODco0W15bF+aN4ieFcjbNApVd5VVFWKg21rCFGysiRwFObnxN0jGJ
lqxZ2TgK54gf8IRk+LwVDATQYxUp1waCPyH9c9BOA+mBhNpqViv5Q54hY5oWCsqAszZ7dl5Yd6qG
l2JS5BKmtbrzQEdR8jq5JxyunfbLCPBrqwJxYSpAuPMD6WLTuls/Z0oJZgGeVo4WaB1gEA7o9EOd
hflrQWjYd1NAzHiMoS7fl7GmF36b5v0TfxP9TYsNFyDgJGfNzrZGlFM0lRdrVwNA3sKqXNgXEJUX
RDrYi0VU/HT7FSKiZgjs0KVmUR87FS7+rG097eeVcRpMNukdYtSU7PmrTkfBy8UBItrV2HTVSPv3
I8K45Yz1NQ6BoGqjyLOQ8rqPiya8L9DKTT00zsM3pHJfZ0XSPJMa9tYdtxys1R2HuaS2CBNgqWz+
Jbj987DkfVGDZtXRTSqs4Uupt4sEXZX8QcN53uvD1F0BIvKlOPvAHKH39dEpDwNloY0L7ZxIB/eA
7HfZJWBHz9J8uQ0kMKEy5cUBZifNpD/OUBUH5KpSn/ZW/FhTHX7Kxdyiyos2adxPE5j44T2x1S/q
gEaPXff6n1qu0BgBG+ObVTEfxzZEKqW0rI33cFmp01mD9o3UEGV+/ssRP11JpG4do8xZREkCBts2
hX2Hnqpzk2ojPkhwyw5SOtgbDZ8LgyK8z0mHNgGtUl9t0rnM+8boUF5qgplLHxmsO9R42kM1FpNb
BVLuFXQI3c9vzPNiMKa8bBDsbTi+UF5XEXIfmomqd03ljnXWvIVsoucCkNx3uxz0e9QekUVDAc75
aZohArNUW1TFzQ2Er2AnB+k3M2zDXw0KL/egCNQFc2ZNb52am68bv/PC7CzoFFA34HUIkpZ//89G
roBBVLFRVq7eg33mosfWL1X0+but1iLjzVKzX6UeT4+KJMbXCSG6hXquZ7YXlK3hR0D11auiyLLY
r4ler+sgTj5QZMzQN4pHhJ0//73LtK12ELsdRA+hI/Wt9c+1iqkqh5yfG6Va7cUyhOgUOtdeCjPt
65A32g+rjVCTDkGifT7y+ZWMHoepKCB5iBJkazVRKRSyhRS59BTkgRBShPeipcrRgardeNUvDYWU
y9IIIxGGrHe6Jqh7UxfUqOL00Nx9hBSdXWnH/W5C33bjqy4sP48MEitEqQtSZNWzCDE6FJJMz8Iq
kAcFvF7Yv2ZNFdeSI08oAaOEDRZcq+UtV4wL38ixWBhwBC7UUFfTiaRXiuChjHCLUle+aHrHy/U8
2Tl6LzbisXNwoAUIDDAKMDqAnYRKp/Np5zEIH8S7XYxQc9stQWR/5DVEvcXzFIXbZNRIoFX4ic5+
tAJj8C3upvmqTE0U9SUJIcwdER22szCKJPRtM7qUZmaHwkUVr1aPYpxz5LZFV/mOUKvAk9BP/VGa
cV7veqD1Di4JRN8bd8yFtaNVvPC2F6819svpZ5WVA4oiC0o3GY3wGxFpd7MQUG8NzAifQJfIXjbH
8ZfPj8H5k0+4BNaXpJ+cBqzs6aC2oLKHXwsSLlUR+CXVyJ0WD/J/D88Yho4AkGJIYEgOnQ4zKrjL
N4oDazuaVCgMk/nFHGfY6ZBV6EbSpD0irgnLUC+r61I2KjZsjJXwUgRGURKJIkKr3RQ1wUEZVErQ
n8/CeXVdB1JFoQrYy6JnsDqhdqqTvpQy1B78DX6YaQghAWkibzLRdd21qRkePh/wQrwKjVZeFOTI
iVjxVYFDwoFjwuWgdtXQlnuUoU3Hw9PBcJDsUWbHjcMBgkGIu6y804Vm7Tulq2a09Ko0RWE0sMQu
b1LrRyhnyUMUNB2ClV26UYq9EKqxzRYgODIPi47Aal649kXfStiqZkWl+ajMmXtVBlsRozjyg2g5
jKHW1jaWz3p1baTjsK8bLBgRmRdPAF3NG1rTWyC4czE4+mWsFKtEpEf6u7pqMilX0B9WEe7B3KeE
P2lbv5MyjN9Co5w/ioSG8N6hRBP4SQkJxe+LrnumcJUV+yCwcVBIaaWgHoFu5atUt9o7kPdG9+xm
VmR3nMESKzQgfm8s+HmESVxJ3YB9hl8bUIXTEzBUgNzkWpYQTOlxG+mblCbTZIxHtZoSH7ivDq0x
HPdKbQ73lWO1htfLpfaOJLK5UVw7v6uXexM82d8IgQbd6U8pkeQlBkeMshHlT0i+yo3Tab+HsWr/
K+2f084goHJAhMJOXy6ff4IRKbSiDNtQBqqHwFWUJKbrS9/i86k9v8JI+QBUw4vGVZGY8HSURg3i
sGpJhpImZFP0ue2PBfrPn49yPmm4DNEsgHfI3uMlPx1F7Qs0IUwlcaOwqN0FMLlHCVNcN6rx/vlI
599Df8DUuBwW23KiotORKvLmRXoea9gkz28c3aCmjxOC//koF24gANU6dcQlCiKsXd38LXZUmlIF
8HGHxLmLynH4EABFvLpBtmlga76KtI13cHJxTe7m3k2VrvdQX61ckdd0PFHXuUlFhC580lkbb/z5
bAPqUohk0TBB8WXdBKKvoARBmkI+1av3IElVBDAb7Sm2k/bHxjycH0w0MBb1Oxp9YJfXB1ND/Ycr
JJF2SBO2HL9ZSXaxojbXgD9jf4hH3Okl3jQXNKzqBWbYvHTAdL4ROqv/WWWBTh/kc0AnCjp54MZO
lz7OSQwHGkU8dxE+d/I8Hk1VJFvZ7nlvhujQIQ0H2r/4Ka/2spC6CbwRQoy5WidfHYKAXWTTn0F6
GRCLLsdUKJDMT9q+e9fILj1kMPpfn8/7+QqDjIZ8QyeMvjYKP6efCo0ZviNPFnwHM9qHE8kixY0O
jf5qa1YvPGN8IxkRLxm0CwY9HQsHP+7cDA9DOyywAzKKdKnWR2mr3PSFkSPWGxrGn7SYrWi3BDF3
08Tz7AayDnhKx5kWvy65px0yN3ZsbYR9l34d07BEzX+R+utFzyctGJQmy6i6dIRfPYqMBxXu70sL
2vIFWff6OpZ7OXKFBnvJTiNxQKf7yc5tKCQTicRRaIgWbPys81sIDDAYexoMhEScjNM5w3giDaU2
ybBf6VKwbXp2NJHj/q9PERhrYM0g2flz2RCnoyhj3Mq0t3KXvpT0q0yj4oZW+ky735A3inBnH8RQ
CydyucQpma8/CP0rvcxtACnOgCVfH2viQNb+nyu4NCfAwZqLjASKj2uppzyQsCocEHOHoVBegbhC
u7u2Le/zw7McjpO0mXh9UXZh03CCzwrfUWrNY4D2rZva+fi1SiLtq4Ym2TdLa+QjOGhzJ0y5vhqR
Z0fjci7++6rpmgkOj7vjb7Z5umpR0DtFbpJjAVZZiq1OfijtDoOYAiOnz7/0LCkCDEImy7It1phE
TqdDUTHIQqlBh0NVC4Srsl2uKlhUXYdEylq7pYgKMOl8Zkm+ICbyH0KkNRjIHrjk7QpPEHJzfCOG
DtE9l2qaDAQlVwfHNZIRD4kx08SD2WWY2E2gu3+mNRWynV1o+nskAAUeQkMMP+dWm27oIXeHCjlU
1c0UUwU7n+U8MaI0Jsj/9L9nIDrO3HIZp4A6Z6F0T0AfzBYGSSUbz1hKdPoO8gFALeqiuG+FylS/
hIHaGq4uBkQngnZA6c6qhym71i0VnGbOhefCxkaNTRYSRszt0CvwmFs9ibzQLNT7RnKCGC2Qvrnp
0EtCAj8P7Y8snPorsxxTCbOjeEYMH1wpZOnerO8XXacYVcMBw0Wn7rTQpZMv/YytaLhxQhxxIMJH
GvtBCCyzu8GSfhSoJL4KK1BpYtfT985qtHcRF9KPUo6MHEkfIyx2nZpYDvduJ93jkCvhr64PJYqB
RCTVbb+o3Xhl36LwSTyDJF8iz8j4gHWJpeMsh9Fh1BHgOWTCDOddpZZoQNpFCdkfDznZkxrV+ZHh
N8AHQhb7XmJ6q+/kTsbMSvofZ+e1HLeSrelX6djXgx54M3G6L4BydKIRjVg3CFIGPuES9unng7rP
tKpKwRqdfbNDQbKykMhcuXKt30ywuG5lbBIUNHQSAeMVI7ZIXT7Z9rqzarym8nRGxxnlWl7TiFN6
uqGbWr32RVnoiJ63MzJdMh0fZV7r5spBVOAJH4ZCrDpPYlgC+rZx/BIser2C9ELLwdImxItaaNuV
P0xV9zxjb/iIGjrd5bSqpdjkrJIIIGA1lmsPD8Xycq6QLkKlVxT0Azr0ZfEooLi+6lHe7n1WmW2t
0FWmO4WLEC5Xo6gQluPyqI8re6GrrTJnzr+lczuyidC11/1odLVXQwNy4keehcsQEKruufOKWUVb
sCero/SbuRiZDeU34BHd+NlTu/o5My0TTB8wKFYIt75rCvSqFkitBVWdkLDEIKKM/k6VSC4GInaa
hSzvIsRRTHG1WJ5niEiwn2I/CgfnCYWPtAyM2HM/VXPTXxvMJh/nRIupnNGb83qG44gnbj0PQMnz
xaSAhegsWLsMQ7OyxFqDuiwh7+PAcxpiOZg0bcnCl9Ld8clkAgKYu5xkV6shxAT0ceONB0zwuk4S
834erelpyCuESnAb9AsqK2cy4FNY4qK7tNDLqAZpy/XmMPK1SD15VU+5rkDRAjqbJ1bs2+KitgcX
HMZsr/Qs7beI/RqB4eIaBnmZ4o0LNEsDouKTxydrQlT/8PHE/OYcpQRqwH/8l174UWIAkGmmS28i
u65W7m0p8vFz26remek/zYp4fO4AlI0WYgnAzMPHpxCjF2qcFoEy0PoY5k1oepgiq49WZG0cYT2D
JbpO3RlVSExfJxNYRh2pt03Rn6ldnSSqYKuhjgMFB3mukTQffhFNr1w56LCYQmMK3z1MIVainNur
2sbf6E+nlq1AfwFXARJ06kKHQw1mPeTkn4tzQeVsKyMPf1St88fWBbT3luYSNVQIKqyuw1FMb7Kc
lo4Szpky2wxmZD4mSRudufv/ZtqA1iwabg4lLrqJR6PYI3fcivpME/YZXh3NvMHebFE9dc7c4E4X
JCCtpXMHkuc3eJjGoEPuYMwdWC6bIkucaRNWQHI/fjensBveCLaYNAdRF1zg9ocP1Flt3KYJ/u0e
GiS4JQnqNsGsZrO77kIRVn5Zj12NMAu+BL6STsNLbdhDGYzWkC5C83V30Rld3p/ZKL95enYJeEAq
OsSp4w5KG9e52fQDEiONsNeQEt11pqH8c+bpT/MiTh2yIqqjFElPFo1O8zDRy8X8aUiwNBjj7DO6
MlDtZVVvaORanygWevfaaGDDLSwocroiY7wnKuvO0fL0ibnBPY16vfdo5J7tU2gf/nwqbO6zGsgc
9EhI9w/fUDiPaZNmNJO8CKsTVZVk4R5smY+n4jcTzqf/LN2Sl3JJOhwl0+sWc04qt06uYSnndcMn
Nc+1M8vtN9sHiBGuSvy3FF+PNqnVZXY/pFq1GN40qOOAtbOKpN7loSnOvduTCsjC0V9eLsAJgI4n
PgBhWXKe19wmnF69i3GOeU5nb3rqEive6Xi633Wdlt1HYZRgYaHbL2afWY91z23546n9edU9vNfw
Tah6gQtY3FuO32BcofodJuDxbLTFksspnNUvcdbJd+4iCagvOPOtP9SDcK9QBTOetaFO48veTqY8
KFxpfg7p1DxpWYkBoMg61c/1sruYpDPG6xy1zq8IsoIp1SnyXuXeVLWbeR7Ub5kcsEUlb6WqnlZF
8cMNh0ZflVFJQTExZ/vp4+c8fbk0WgA30mnQFhr30RKSqT1WGmDDAKnZdMXRbqJbnOpfNBgjZ4Y6
vT/BS0cLlcsT6CUUSA5Xq0UJGUqLZCjDSPTLRtVn16/S0vzkGjTOdg7/Axs+WPU5T5HfjAzThMYq
VR7qB8cAYLupJ+SBMBca9UE+ixTxa8w12o3h1MZej7NxY4Z19vzxzJ6GKcpnODrwHolX6s/W4S8V
Z+SwW1YQgqju3AIcDQfLekHRy7ppw2QmlcjOkZFPZfIWqVn0Pylg0PXktR5OcMadR81NmBRZptWf
C3fGJFmD52ls6sjtjIspMqIGnzZDeYh1D8qgm1X5Z8cTHZZkMo/vkiHktlNWCqpeGjjSzxmy3isD
M9EWsAFKshd0fuqvZSuah5jThTagFSevODZ5yH7ixnXXQn/G51HQSMIOS+l8o1PSfF1FZZZdj2Fm
Kz52kDXcra5qoIS5SqGtbBMwzYprmPlDcaZW7FL8oE2fbBcN2brBqDSZs+lLozROvEAbw243RqQJ
vuCy3v1ptANTwbZfCieLO9RxstdYmJJiYIg32dy21xT6O+gKGCibMBVWH6+QE8QBJQt3Qavy0tAf
8Jbw/ssKiaBauWrSd9S0nfwm0yGGLRpdzQ5vknrHjTuCQuHon8IyQx3w47FPjg7GJpqTPVDvo299
tFbgeykRjErkU2CEXYJAgIOne8a/bg7/++v4f6Lv5d2/4mX7z//i319LjGuSKJZH//znbfVdfJbN
9+/y5q36r+VP/9+vHv7hP2+Sr/iHlj/k8W8d/BGf/+/xV2/y7eAfFA0SOd1335vp4Xvb5fLnAHzT
5Tf/f3/4t+8/P+Vxqr7/4y/MZYRcPi3Cpeevf//o4ts//gIl8suEL5//7x9+eiv4u0/fh7/tv7/l
b+LbyV99f2vlP/6ii2v/nQIuGGKQQw6MYQLI8H35EfnT3+m1EDZcTsGl2/nX3wR1gZi/0r2/U89T
Kc6jVMsyXdBBbdn9/Jml/x3xe+DjFDDp1lCR++u/J+DgVf3n1f1NdMVdmQjZMqrO8vvPCQimgZR8
OYIX3ikiA8cKQboKiqkXqXzNndHd4BUxvQxkZX6FslGg2FL/Ag1OsH3zvL8Jw8R5oLoavw3ScnGW
97Lu9ZcZ/PcX/PULHR5Vy/eBlIoiM/oxdFupoB5ul2SOQ43mk/mqFb17NaA7eTkbVNLHDLPjj4da
jqKDR9cNmFYmRWC2JeMdpW+JJyYV4ad0X4Vbt7iYEbHkaogjZ+1PEGEa8hN0DP4HY2pL4R3l8CUG
HT6etLxJoDCb7uFV+eU2CeYgXUcrZfPxMEe0NqZxebZfxjna+ZbT99ijTOlebjDH2ESX0bq+eFN9
Bc28M0MdHoGnQx0FuJozKkfqIN07Po1X3w5wJ/TVVRJ8rVe7wTd8e33uzR3x71HA5dGW5gWQUd4c
2jSH05gjQR02aaq/d0ictcg0uYBo0sasVrYAtbt11KaKkELtrXWoVdyharssYS4Ror0Ay3UX/M2o
RHNQGWVX+I0uFiEsq0GnUTgVeH948BTsIn0osNZGTK0GIOHIyEcQMrs1kFZqlouX+85VPRJ+W40j
VM1Jow43J5FS+01l2a9hscheOkgC+RIAJwU90KDbFicQkj82EEKnoY52pTLBsVvjha59rco2F35q
AApoy8SGRwnTsFmPbhpmlG3D9LEasWyBLpoD9WuJL4+oe4Iv6gYxmTsxJ9TQ4MhDDzQGK/G2+LOA
7kDnC9GiFE0EL4jKLvN810OzbKVhgdxeGbVWSSC/i7yvJ5sokNBl3VVfqPUIMpzKMV7CCVaNczvp
N0Pq8cjJmBZL7yTU24CWQZOvok4WDxPsqfTMCjs8xX6+7CVCUqMANkcj4ih79WJsUq2imd+RUpNb
QNbzNUJgyvbjdXw6ik6FiWs9zXBaUMeXkslwZFapofpeORS+kwwIjqE3Z8tMh3ef5WEYhvAGg4Bn
ggN8uHILJ8Y+uc21dxXbMTXAp8no/L7XhOqjIQvqVtp18Zn7bvJoS8QV8iptcMrEhGbfOaF2TnDt
ONzydQAf04/G74oc5Thdb5smIhpPPLWI7I2lKcMm1GS1ayZnPtMPOwy3i+sD5x9vkL6Kwy3kOHGN
3TCN8OwoXgmM+SZLWiXo6K8j55dEAW6RaeBQw/EjtfSu21Atnj5+v4dPugy/DLzAhzmPF6Ld4cTP
U9O1mlYYrxEmvf7guY1fjn23tjLrnIHY4VL6ORQVKJIHKmoW6fpR8HWHycWoSTdf66Qz7oZsppfT
1+dy2MO4+69RltXKybVws461gfCW1CdHVvZrWcMKTxy7udFDGQbhnEyI1ZvKy8cTeJjIMh7ZBuRb
wNewBXXagYcTWKF241FBl/uwilF6hTUfYJs0bGRaz8A0rPiLgdHTW2OX85nTjAo0n/2fo5qxWTHU
nBbQN6UQWK2HY8vKzQs658Zbn6TZe6HNbrRVrHgRFpFNL67NnqN6caxF7EiILsrw16OLHkRuggGb
mGOj3hZ2nSdw0Z2i2fQ41r3rtaIYfu+im7cuLQ09xg63ew7MNBTvIy27bEVfCH/5Ip2Mb1beUPOX
rmiiG9CY8cVAixoiNNAmYnrZpd+wfAq7IEVIM7kQjmLQlJvovqynXjJpCQ3gnWtxHK2plFIlmo1h
fK7CPK23iRc7g283SviJ6QuzbVrHmbuZTSf3HoveMW/g25mlb2URVKdZ2EOa+YBOB6Sjscn+luI8
X5HDFE5/gWV4ieVOOcrbAW3qLAALZUEeUCdkT71u0ryVQ074PJqV+1TGEb+cdjoNZOwtoh6P8yrf
9d4M74FjXRt3lhOhzzq5oWfeIA8KOgXfRlvbgRpy5pvO5Ra3Q4Te0O/iagY6kmuFaqMmY/W3bII+
D0Jby7NdbTYxtiWJ3nAwzWm8TVqjsNh9bV4Frhbni0iz2oSrUa0Ga1tFbej5qKIVvDI9F9qdJ5Ku
RxUHLbct8gnDGKB8jGUojh14oRS8l2lVmMMQrWPHjX60TplFPiRMjnqz1ho6WzAECTGYZQUpKv1D
UEDnGnxd0aVEKjsbF60aYk8Wmhjz2ZH7AO2xmDcxXrcQU7sIUZqIKPM402p9LkqVGpBwGuteRF5T
rNPSQ2ypHEAl+jJ0zJd+BrS1MlqMHaZ0bgpfzbsUo65R0wCdN129gcvZ5PdaFU1GIOzQaS/y2Ev7
FTp/iLxRrCu6bWoX8XOHmPZLA1XrazZ5kXFZG2l9NYxmBuRwgVyv0UJUvvUjmpl+bUAhXqtQbJ/m
Ro9/jEUap+uwNpglb2wNlrOCJAd+7kb8XC3NSN8auwipPoSh7hTHRHa7AwGw6WiEy3WX1PY2Qvr9
2TYl6pOa7IBnUliZ0cFHCmbToRAUBpPpJMi5xLYN6bNHuuYi56veI8ekX45AGJAXccoBMWHqNqjR
ovx2B5uhmdeGRebV2o1tbpB3qNNHlHo9bU/+5ibfMtIt95PMo/g26oTyZKHIymmpYnp3LXQ9Ta9x
KhnlVWINwwhxbUpzH7lW9YoWNERAZ9THbFN4DgytWVL1CESbDo+Rnavp2pOjeVMMFMC8sPVeK7g2
la9rdvalRI2v8TMDlrpPNVJ5qFOIcj4WvvltMmlaG6Cw7d6n2mB9B+7v/TBSqb20RZiOvmU1kX7R
KDN/YI0guHfR4ObxKgNe/DBnqMj5DX2Se42PhA4XCQQPRTkOgZHXLRne5KGmbulOhODTYFa3qPG3
N7DTBTLCTt2RkuZ5/c0pksFap66VPypq52H53vY2btlGf280Xfhau/AnggKNpXvLnZLnvi66R2pj
6AXWTtTT7nfTfSwHKj4y9kJASHYZf+55WbGf5C7obFQa7ZVlZYClpw4lDFcpdZqpCrIp/tRni/qE
6KntRL3Zfu2HEQUnIFuq7auZ5bxX2SSW/sSkAC9qZxDEU9i2PxynR7oC5/QQZLmS39S2Ij8nZo9J
YZVPw12oCbP1iRnzGKCkLO7iLgaFkaUYr/si19p7o5xibBIMBIAQLshrXEaVHl1zC7cgAqJwvCBu
OrJ1ZP1VZBYIYXe1RVxbIQKmfonQ0E+wIB/NLX1hu+NWqZp5kMdjMX3CSl3rdlrqaCHiUx4+NEUY
6TtrINm89iBlkxfrWjqskJfxhktClo7qOAKXzdo12PWgE9KqWvf52Fm+GEv7xR4tafm4uCu3NelH
soZJ3OEqmuUzvfhE5K8ZJJ8nUFHxHLRKk2ebOtemeVUnwnvFszhv114bm2PQoveOM99gdwJ0tutB
t6EjS2jEe/22nmOlC9p2jIYgSsNC9RMsJXAPyEXcI/qQyhGCUDgR5YoW0rIzV44WmF3qITWEuPyw
4iwfUJOdKrEewDM8Teni6S4MR/mGoD45RasMhQxo7kIlmml2sI5Kd8a2Qpdaw/zZgFZ6oG4tjkFe
UeKCIgor6NFwNNZJlavXRiXr11EoMwK+1lRcgPfEbRh1w0bf5LFTuReIgPUETS+Npa+OGotaUHeQ
vlk5sQX01bGrVRjh0OND5fMwMVBsLwxshAwfTCWLvhaYseBeiXXFlZ5WyYPIxuQxs1SMUCPUxq6p
pFRWMHXdkv3NRRNtUpKy0Tebtu6DOc4oNepKGt53vdXewibG681oNecHFRIE05DOcPZ6prTlugdd
8dZHJky9oZhGaNlR/+SOSC0iVNNM3arC0uPWSUz7myCNaH0jAqS9aupCu8/i1v7azuH8A0DPtHGV
kBgIaaquVugsAGPRI8n1MYrd8VEtBnRfuqjmpme1Xo/ADgCOdq3rCCZcRLUy7Wa9d/fYVHIBNNVs
eMyxyFShDYaWiuWGw9UYgc35DnyL+TVCzyuEto4wBmY4Q/uedlN7K0WJEqTSJzmyH2Ufvo/1ODFl
FtKNgemIfiXQpJFBAgT1m+Lk8pss+F2fGzpsxcyarnDqMlFMuRdmruZBWYeu2EBKt17aQaHlps8I
km2l7iDUi8tDpvlpaTs3NJfieG25UVz7KZHpunNdzDmUuYMcW0uXZzYyy34vRQmPKHE7Z5e1Nqad
pWfiWCSSMdpnpkiehngAxVRQUn5oEX+tfXr2JVYSXh3vZSyy14W8w4rM7OKNZCnF1QKyKdCxbtQD
Ibv0zkIopVrX9EKyTTnDx2H6e+9FS1V5ZxQjrRxOxdQMktEYL4q4Ha5nPQGOW5egEaLkuQXlZ2K9
Kedm45SNM/taaJj7OhdZH9RR6cU0LIfuYRIupe2RrBMAx6gMcNmhB1TEULtDbEQbR+hDdQPYyEjT
5EbvLK/wCxPxpHU9ZjVaJZIwlWhJaPv0jvNPdq+09aXZ1jr+rnM0Ut4Zq1SuWbWj3MWKqu+KKe0C
VmJ4M1Mlxlk0reRnvRakkdZoEQUTcwAYEwt/1qx035e4lwR4+I6wA9B8CBcuyvhisk/xZ9Wh7LA3
icB6OqXXtFVVPEQlejKRnQ56UGFJIv16jCZ1ZY8yqi/TJso32M1yV0BCtQhv9TIr3iq1hGXCjjFc
7BRzF8zYHDIF8RDW43ueiYhiRzHoYyl8r0tEtw01o+jXeueksEIspSL69533Eou6vIN4Lm8yDU+S
wHShOfhepvT6Popad1UmrW1fQwyDZ5erdbwJaQ4NjxhPVTrKjKWCzqDb5LeKSX7hU/ZId0tcyUmJ
q5QpkuUgtmGaZ49pXy9lnEw25bZDjSraqMNst9C/G2sIUHkHMaIi6PYupim/k52REKI42i+UxO2J
JNyp7u15bMdLtendpzC0ZHQx1QVOVN0sEvNKH4ywmNbIaVVhuqqcrm7v8ROh/xhVphltFKWkeJQV
JXFKG6rwa5J1mFtREjBui9mEVqk3WOPudOmglNtkurwwdcImoloq9RpRozwSaOakz+tJgWq5imd7
FLSEpvaOelivbpxQza6adtK+ADbzvqoV4SDQsPZE78rQMsRlVXKQIGodzJaGvDC0jWOKrsInOOtv
otjiWEDyTfCh9pzcwinJfCWcxbAZ6TaSqTdNNa1sl4s4veVSuZVgttBJBWqAAJTu9t/cdMDMENm/
EImFUirdzpYp6mdebnOxqdqs9sEQ8x4qhB72WtPFb2GkVhcWdzh7U/d1+uBGHcYnyMMTLiX3l7u6
7+lAJv1EZ9DxJuc7ODn4XLkQ6Qs3v/CWNAabIsxXmh1ehuZKx8rD9HMiFnE4MtR3r4ym3VQ12QOd
eH1tjdhX+aCJ7AcWhftuZ871nMQrVTyYQJdVHySX+8QtNgfRPQCVuOIw7t50oSOEZE1hf+s2Stth
Ax4rCQKKefmsE9LCm0mGWYKNFNKaMAvjIYpWuiqj56jVkuYaQHkSrY1+ebDRztv4sug6/dYNY6e8
miyrT4IqSftXhRqf54fckFWmwYovI8VmkRGAym9dUxD8qyqxEEXAIaj0K2r/PcU89E38Jrb6l5gK
yruejsizOtxhLbRnOusySeLphYUA1jEzEsPc9nopHoVG3WqF7B4wwRgdAUJZhrwt4jnlo43AXbgC
z+Cg8xbltEZlU9zP9C4/L67KezCXKg1CO1dehCrYhzLKmmcu5/GzAtF5jxRT9z6o+fDch9Jo/Irb
8XWVZ1V517tohDOVNhaflHT17tbQ7PnRxDfpfWLjDD5JgfWKikYnN14Y2w2vX44JWtpe1L5HYyu+
TqHjhZcUOUL1SlV0YwgkUI8B7dg0+8KXaF4KfDE+p2M1PljRRCBy7Ky/zgylJEtHjAmPx9imU+CE
U3lfYJPAWylit1npjZbYFzCR4m1RRgp3GzllIEQRL/U9c56+ln3yrkZs/1WYG+lVR4Gb3EC486pL
iSa+cHG98CdptKY/tbP11FQdJdykjLyN1FRAEPRyYg+2gO6IVRUXFeu0nFRgvRmKbRsgnO2XluIQ
rQWMec0bO4ltbSszPZbXphs51ZouLjW3YfTGl5Tep/IEIaXAHIfZy1fthEb0Vazblb2mO2k5a7w7
+gdnbCqyfhyd2ou+MHr9JZpjjLYN+oW4nrkDaCAtE/2PRPSGuUnVUkCzUJzEDqZ4QTRWCM8NFxiQ
hFT7qOj6lO7LJ9Ol/XSHEHWysyJRNRcoQqj8CUbZ78PcdM4V/p+dto6bRlxa4Gy1nSrKgZdAZzMD
NGwL9C3KMazIlNwKg++i4/Az9BQ5xVJPrWSjzeYoLyPMCKHX1IYhSGlGVVxGtell+1kRdROkhTlZ
KwVF7OQicQFWXSB1V9RXXhqG2WcKEMJ8TiaLUjwT4sw73oszbDAh440jC7Ccb6ke30lpZHTRvVrR
glEt+scK0bIv3I9G2uDWnD/Hi5jGsq3J9cOKKw4W5q4LJ4Xa5CqDu3KTj6oZ8pltXWyxbMzxQo8m
OhU5Wd+SWZTl5yyW6UvPssKrxUZU07dpHbMVqqRsd4mZcc8Om4HESqs7s95yNk5PAv8Ozx8py9yn
dCsFHCPMxLXcRKg4zFkUV44HKw/OR1ZYV3oeQoBvM2F9cU3wxcHQW+VjgSSetaaJoKTB/6LQr1tV
0RmvHQK83ysPTAxaxonx7eOy40kx1cEBFgca6qW0wbEKOiz9zTP6KHKevNckt4d1PkXuusy1M4Oc
1FJ/DkKFGJ0QaPjHjfIstynQUMt9HYGMr3rXCHelhZ6Wo5fkq106rj9+qJNaKuORIYNUASSDTuxR
l3N0EindIQlfZ6+d/ZL8nMtdot5QAhWbsNefYzeZNso4p/7HA58+qI5KKsV+slnm0lyq5L+gEZpB
mgkoTLGH8Cm2yRQ2Vwo5RtAUc7iyQD7dfzzeydvjrNNhjTs2vTqwrEeFW6vWtC6nFrv3hnjejpnr
BGrWntNlOqntH4yCosnhUzmlNQB7MahpFEp5paMxu0IAownMWDknXXf6QOAogH7CX9QMlstSqf5l
ApVeknQ7kdjLsvdIUvP6drJE9/jxtJ0+EIwhOIKwAxnlRCiS+o8MxzkXe1Vhq8ZcErkexu8dZdg/
aq79rOofjHS0vUZ8+ixPFWKvuJG8MCjarQyv+vHx45ysugXosPjpLJpWi+nD4aTVA+DJBMzoPh+i
bNOUrriN0Dl4nerW+DS4s3Lx8XhHWPafT0V7GBQ7nR56+ycg1azJcRWv2/00lMprpFSiCJpMsT4X
DTaN0k6rnRijxzCX453aRuNGQXeb2mHZ2PezDa/BQhXyy2jKc6Sw37xY2ifwIBfiJSjzoy4UXIym
r9hwe4uouW01Gl5da0EsqbqvH8/BbxYqYpjsPEB/XO2OiWENTQuOy7Hey6GByFMuqv8Yf56JJ797
HnxC2OHoOVKRXr7FL9sBRmOFIE0h92nu6RR/im8zUs9I2HK7/fh5jpAqP98pPRdiJWvItNmAh0ON
XNmcIWrbfa704broSn1HbV3cctnQdkodDrsa7dIb1MH757xpgKzIoboBoKd/t/roHNz8Jwz/oCW1
tMPMBYVAc4rIdtQOGytz7lwxDdhQCRgkodNzaUGgwN5C0rGQF+f6g4u0Xju7pKYLsbLbtvI2Kfvs
buhL84sdyloPSjNMPX/ovbFbe1z5oVV53nQhdCxCg8wWmk2xpot2VW0UN4ojom/ovSu3rjVU82o2
RI4BpChdHwt2HW6YMZv3PeH/VslC7Rwk/WRJLackEPvlHWDSexz7wgKCcj3b7mtSJNp1mY7aCy2/
bPPxi/7NkkL9D5gqhGz6DPpRsHDKGk5trHV7lAbrPTlmfdPbWrExa+ucP9pvhlo8vmBjo7oK8/vo
dHLw+HWzOZT73EK2UlHJVQtHvKR1cw7zfNLABFiwLBQNxgAjHstp4xIXQT8X835onPWs2O6a7HME
OT98t9MEm9LuHLb55Nkg+CEChLDLAnTksD/cLkk3mHPpGnIfSa5uVq59JrdVoV3F7ec/fGGMxEZw
l4cDQHEsLY/thSLyOur3bkdZBxvnYdNNpgbU0AlXHw91GgQYa0kGnUWqG82ho3iD+LXsQrifezOM
51tFluEdCNwxyAsdhYC5j9dVrSwZv3wduVx+UfKu22FaZYE8He3nM99mmcODGMC3cZDKRst5sQ30
lnPvl+g3of+nKknV71Oud36PksNu7L1+Q9+SZu2ouQ9huii0orHx4PSVuuaybT03RaFS9fC2qd6q
rx9/pd+99QUis1BKyfHUo/lRnHagVm/0+65Tk2tsstV1DLHwkrLyuQX2s+F/9PQW+mRogRrgEMHz
Hz69sKuhHyDq7RXHniK0jajJgRv0DEyuERG/hczLtcft9PHZ9Tpu7EZueVs8aGjD57IYPilOM85+
q0+U8+HMA75SIQr9MOOfZURu8pdU1LhiNkzUu02pAvy9ojznaaw+fjxty7ScPArsW1JHAzDF8RLW
xz5EmdIY98MsxHZK+3zVuKE4Q1E6ksBY5shaMD8qSCYuuydRIKc/qk2FmPZCg2Sh1I79aa7malMb
VfEQAzIP6kI6qPDgC+6kSXM3dyYzNo1yjc5rtHFk0V0tvhM7bl7njO5OkrTly8FFhpJBM0U/3loa
0gwymVOMDTWrw7kUF+q4jl7rkD0Wo/kd/PmUA6yGSIV6HFNzlEh7NBSWZv60p2tA1zEcUwDkGEp/
PMpvHgp4DGUmkCsLx+MoaWjwl1UTvZr3iq0uhc+k3ZYT9M5SnZUbvdX+B09FjmIQEAm8nB9HEUEH
CG9EXjntB1tVLvFjomPuIt/98VP9ZrniJoaAFP5aRN1jE5aiQgVFiZppX08zLyfvlfeiLPUzb+hI
HHJZrjAhPWCqoCIYyz2avNHSB7f2Um0fpk5z2dXW+OjaGK740qSZgw+EupVNV1xotU3vvzXDfUnt
0rdbI7+Gbl1TcwIfNFGyuoEwCv/ZTUi5kf/BeWpY4RMhdn86L6SiaJpRTF+sK5yjL2wXqEOGiqbt
qwzqUFUXOsR0Mz6zjU9jLKMwOVC/ANkaxyZ5DY6InR2G2j4VXogiplqspgYhfE8OxpkHOl2+gOZg
O5vLMcOWXL7KLwdMqhrSS6GT7F2LOjscbD3oncbGVqEeL+mK/5ka/PLG2ZEO4hhsGELBz3vVL+NN
WtwBKlK9Pc+tbXFr6vGMT22YLRDKtRUrTbvoJmmeCb8/6yuH8ReNLXJ6CjwcJsYxKlK3cgrKjVT2
gKL0HVFBws2v7TG8Khnzk9Jn0U05ZVV374KQRZjWiq0voY7rRDDbirdvTXrSgRZ6VEH/dEkt32wp
l6AfywXnKBuNB9srPd0K9xLYyGe2dvxUOKgXfDzKSXoIO4NDdNEmgU0I2O3wPYeoCISKTJV9hvXC
Ws31eoUDMg5dUdzUnxI7SbbGgIvqH4/K0uJNcnwDUzyGvGq1EUaiponCPUK5iDTN/I5nkv6a5jLe
ap2w1hjdZn8ksPFziTl0moHxkXLztEcT6g1V09nzTDO2Qe2BYuPOS0egzHlDrbwtY7y9BuXM+jqN
lwC9Fmd63hT/O6k/oAXdp/Uo3lhnpImcbTcJ4LozceF0FEjUYFtZKNYiNbxki79sHhp/td5Iu3qz
rfmbl8LbVlukRT9+Z8fBh5s2dCU0qhZJY8w9jgahf6RXIJqstwobUoKTfeXEs+HHVmltPx7p+HHQ
Xyf2gHiCokJue+wjLgzudxW56lsh3frKAtcb4JIRnlHX/cmQ+3XrL8OwArnsEeqoFR6FOEdTgId1
rAeE/QuwkYOnDxeV3qfJde0o1vVkR+kNXQKv94fcqGiNuoBYVp7VWw3K3nTb50Hqm1lohuJzzcHS
ZARGt8VFOq22IlFb6WMZQE9VKbX+3ptd7xlZPI1ks2hynYuzKs5xIo7D9s9nYm2zYxZZl+NwVvRZ
2XGFZuoGbY2eQLmeiqG+lLN5C0ogOhM8fveiuBL992jm0Y4CHOmFwmO0Tmo5RD6U/EonPEc8PFl4
y3tajiLyDjS8ju+T5BtSK0yneKvTTAny3MAjxEP1OR/67x8vvNORyD4XjPhCcaJCfhQM4xYD+nmq
Y6yBeXeDYnOpq7iaz3ANVn88FIY/sK/gs1PROD7vClGDTc3H5E2oo36VlwO9pFpal0T4c/oeJ1dX
kkEoDBBXOM0Jf8fhYUDfqu0FZlpCKog3V6ZcleD6gflKDJAsE6thMpoK+c1JhN97Q4wrozGG63iK
MUJJ6eucSS5O183hF1p+/ku8UiJc3FtHzd7A2NCY0wplF+U66d3Hc/y7YcwlVlH+hQd5LDLRLOKZ
TWVkb0kTqasGA8s71xjK949HWUo1h2EE7SuYoJTjSCC4/x4+TLPw38QgyzeUy/4vc2e2HSe2bdsv
Yl9gUb5CVKplWa70QgtLNnVdLfj625HznuNAOoqW5+m+ZGs7c9sEsFjFnGP0IX0zU/trKiPyClm8
+63LBedM0nO381TN4BOi5EyfY72A83LJqiC3nvt0gEetdp42YfEREr3ySBfMvk7weHlMK/1emFO8
CcnteEojdlEf3/M7T/bkoqvyVaBHNSI8pzx2aZ/vrXCs970zDGeGyZvNGfe2eFe5KWJcl2y900dr
WhKNe1BWxwjq6fdSIVZeD2v4AJPWbyvY64SeGrTXGaf9PrQUC4aA6ZYewo7Zn5n3qayZ7vbje387
xZIqK1ih/hgkzdUkkbRIr3o9aI4GEuxr8LDmVwdxHjLCTLvpu9A8s1d653pAKChKQsiBZeKu1t00
6+044fh4RJM438GoHO/rmhTD0CnUm8qIz4HqXqNdVgOargm9H1ZGJABraoqo6tIWiEKPUPU1c5fk
ual7ECMRJ3WDEz0r6eh8dWdVeelSOSAPmOtD1ILoJdU1yG8byWjd1KybFybbZMuLrdFVNzVWLdXr
8Rrn/GWZvWuqYiw9Qzr2b6tDnnHmsb0zRB0IJuztwdCym1h9F4Y0lUzr2vboZr2GHsVpr0pIm7uP
B8Pbq3BGRfIG9WgJMjBXlag+Hmk4RHN3NPNWbkOiHQ9lXRf/+l64CmBHeJmCQtEaoRxno9UZKOuO
1gzKUiMVaYPi+Bwn/s29YBLWMb+SYOIabFtXA40AWEyvIp2POUe+nRrPwRb56jka65vpEvz9suYx
aS6nvcWW/Pfcv/gqQGK5/ZFmitJuyUPFUSKyRNsGeNNvEiHVCwRzoJBQ7asYDYm6+fidvfmg+AXo
MXFJLXskBvjpL8hn0iUUoQ5HUuaNq2kYJ8TIA5KnXCKvWHTmH1/vdIZm3aVbA3Gc4CLq4Ut96/R6
GhGwbWrVMy3B6huSy7LyrH6WXpKZ4mCaaEOieCrPmbRWCVJ/LsucQTkWU+HbqhrClK6vQCI+dZMo
HwBIdwKbyYBGNoVDq/kznJtL2wai7xsiGtQLCx82uzhSCc/ZqE73Va8/xQT1hD/bBo78JkyKMGx8
BAa1sG52cpTTxUyGFgWxSrr9Ga/fO5fiXjnOY2hVaWysPsgO2Wy2EPKfVPws+xLfCbqcKDgg9jx3
QF9NlK+3xQmB0cypktBdc/mg/trGiEDJs0Zm6pNbka3rm/OU3pdJgK6VrfkQb0c9bB6HBNXZhv2e
ayL6HULhk+1VX6tiDoxNidbsgJYP94gIK1VcKV1R3xEdHyj3bpiGl6iIlEdFowUPjUJ3Hh2jbr98
PDxPP8g/d8G8ghFfUD0E+Hx6F1NsNZL2CcPT0lobM0Wn3RkawKNajtPDTMjVNQ6W+mcuiuFmSuzi
zDnsnTe2CDWWOimzz1vC59QqmSXm+WnQrHbTKojNYjZM+DCaf0fz/OdWF4gJBUxe23p/P0jCZZWu
Vp+MGMN27yjzhRtkKL9afBofP9Xlo/7vRfTPpV6/d1Q2i7Vr9VRFpk+igMzxlCPyBBeoVL9IPtf9
VnWaArh9et3VinsZAX47U+Y4nd7+uTJWYiBhpLky75y+z7JK7AEciv4ks7p5Tlg5tvy/jaUaGl3M
GYzfM/Pbey+QygYIWDZpXHT1yZVd6nR8ydpT2HbZHsOQc9mOEfG1+HnOPNW397bYd1nUHWgNtH9W
l4oHsGBDDFXHyJlS/dQABijcuv6O7xwTUxwV0beP3+OKZ7A8TtCECx8V6Bhiote0078+chyfXTDE
s/rkJM1g7waH3IYtzqfoYXTb8amQFRrnOI3TT4Mhqmvm3OLaBjPp1/yNZ57020HFb4HfsGCGOMat
V2iUlQP7vaX+i6Aiph6RsDGbJ6yOupPGWCKT7DFuJDLLotKfP34Qp7uD1+ewlM1YOxdQxhv50ayU
pHh1QjyFTjhcZrCyNqqLOvjjq7wdS+hmaOxRkOQzJa3mdPDC35jJSA3dJyhdjq9KV99EzXAMpy79
1wsFMhjGLLM323m6iadX0mU7dsx1yXGh9GyIdch3ZkNAuaPE3eHjm1qJgpZnx5ZXXaBJyEcWj+vp
tSK68zWU1PRYhW7xI5W01hBO6tswRPjbDGF5o+FA22KoNb4qo2Uw7XeqH+QFEk9MJpBQkQHHSn1u
J/T2aTOkDcdYJFJUWNYVsFmpK0cBDnQcnSTZuG3ck7TZhns9pjv68TN4O3y4FJfg+0V9yHxz+giQ
GUvI42F+LFqZ79W5KLdlZJxDib7dapkwxBaOnLkEzr9Z/YMWyEHRVsdBZuK6oc5Df1cdcceYMTYA
af9A7tCdmZTeuTWbAxqHNEj2UElW+7uq04kDKbuKffOg+51hFBdTkfz7PRSFTnVBGfD988/V1GdH
qiLllNScAbKAaIYaYYGi6LsiDZIzG+TXhuvp4gWJmpRT2vhskpn7Tl+Whayqb+aeqrVqh1ie3M56
dkIluhJBKu8Y6TVNd8vsMFBpJiCFDDFO7DkTYWb+6ETWgWOwBTKyyRSYIOMgaLtXM+5Pdr94ZQp4
gt4o5vZRl1GT7tTE0i7NWBWJbyljXGH1BZ/s9dJmVFIMVn8X2B1AwcrM/CIpOVRezdyDZ2s5D3md
LTBUIAP+XpLq/SOvTH4jsojeb+AAPiJ4HV76Hi4wvq6kqDauTvvhAqmm8nNW88rw8qoydio58iBw
DTngGHbqCpaUym3GaIFyD8X3OHtR0+lXrY17/AJ1dvJiD7WOPaYQ8n4k2kv1SsDHkngVDYNkV0xz
4cFpNJWrDo+QSrJMqkbYdtQw2CQ4ixVfTzv9OaQ+99CFkfxdmhid6cEEWN0l+fVHc4bE7Ted6vws
AGri+oYjdWMVjtS8HGI9dXG7S4rNkCX4TwsSDDHYyZkEBx2jAg441CHdNncW0gf2O+frsGS6nRn+
q/Ii4iVWRTZwOtVZdh18U6ejpUqRDBdhV7w4iun14e88d3b4Y2fnsShL3y2odxeg2n+m8YOGr+fj
eeXN3Lq++uo0pxUVOCu7L15G07uZ8PM+l5+Nm+679ckM/Erz435f2Ztu//Fl15vm9VVX33whnCo0
yBZHE0cfZDaf8Q1eKkrjEcPjIVW3JsPv2+Hi46uu1//1VVebytTCVQABnXvF/WLbPN+vCI4hRTPa
tmNgnJmz3zngMJ2R5cMSyD9pbp++2UzqAx980RwtnI2RV6GluUrF9Isg5uq+chfzeKzIQ6z1qG30
VmGQGdVjY5j9DspJtKk1sLtTb5YXBiv7xdxGzrYtqCaFaicvOdpjgq0y/QLChXFmeX9nUqZZoOqv
NCryf1bDIsLdKfV4ao7F2FQctRvE9VapbT9+Ie8soBBLF3LdwvMz13SQIatHa5Jtdqx77MSTO7qb
aR5wYIST+b+4FHsjcrQgt6E1WH1loSFGOACCtdqd7UNuhdZGyzr3ArzUdOabemcVhcu2RMEjMVhW
ttPXHghsmYOZ5Ucl0vEQ07hiXxA2xdWgzHXkNV3gPrDjnx7+/cN8PUejhKLWtV5H4ZHAmrKD4tib
IEkhFJd0sALhz7ETndlmvj1HUK7nIMHwQGuATuf0DjVRJK6EM34shciwpWNhi6IoPYxGr3hibJLd
x7f2TjHGUkH/wDlfuu0UQU4vqFR9NhrkBh5V+rfbuqbXkSZjvGn1gXKoagfflCyNtg3bvUvDEPHW
QGdw5nNez1kceOFLIW5dopAIGtJPf4PoJxlQoeS1JrjDOvqVN8Lsgttc0eI7YnmDXc5P9LDTpNt6
EvLMOvFmVFGQ4Qlw8GYAIzdYvqW/DlKGnYRwWnKNPonWfmcQ/yIxp9zhl0ouSOOTB5c4mDPv+e0t
s4tZeOYcKjgLrztfxVy4CTsc/Ri2c3lZY+CuvUrNQYYVZXufZiPEgrbPb+y6abeAVM8pit/MQtwz
u0IePFdf9Hen9zySr4dtQ+hHI2i6zWQa8jqBUXv4eHS9Kur/3q9xekEISsuSwYxvY/3ljLQ/WJ9z
80iNvdW8sIjZd2FDdq/KKsz6hU+iZBsDEeR3o8VICIglBFejUngp/ahMu9tIcawfnasAiShJk9Y2
uZhKHdfWYA5eM47qA3QX56ovRX8zFEGw7bDztL6eYfMt6YUvjq3gtz2l5XNQzPQlrDZPNhqjTfhE
FiTRBiCSdsD6Xlkeck1sR6EY5h+KPuoRHv4Af72so/lZwAVCEJ3pc+1bkN6+OEGDGSXQ3WxhcTsX
2jS06l6zBpBB5AJpoae27jR4alBqpmdiM6tRhOHu33ZGZF6LOBxGDx1sdUfWq254TVGot0pv8utl
IsVlaBr5s0xjA7wcA9fPiwg38VzmdedhaBqeWnx+e1Q0sBoDmSvTuanhzaKu48dimgWEv5wO7dVn
KUNs3LWUxnFuAqKYQmfIIeyWhsUWW7Mu2GMiT9XGMr4P2tQdLrDnYuetyT61/a6J8ngzhXr8SSiK
/bXSqa57o7SNh2mMh1uNZ9JfFpmrnPmw0JAzdE/GnIF7h5IuIe60JJhOT4c2aAZthO/bHwXedWzV
PQ7gpkjh1tmpk2ySgsIXTuMFIaGL2m38PtDUx2hOyqORyIwu5QBOcGPZhHTss65qrzvqRz+zKFE+
u71iNpey0GFxaKJvTC92G3nVKbKb/aJUY3s/9GQG+lngJM+47q3Z62tsN16xuDeHbtR/Whm2Za8B
ahJ4c2DLYCczoMhbdRzw10MOgrVX6gWmOxfgkwkee05iX8va6hl6ktJs0lLJH61xkNMekbuhbUc3
sCbfViriJxhuqfsZDlsxUcxzQKwFUZd9hh4nTT9uxvKOw3R4kyDz7z2NSNYfbiCnK92J88CPqja8
6dMOIow7KRhx1CadP9lxnyqbMK2UQz9apdwCu0luQrWXwSZyzaKERQHAZaOlvfvdKnvtc9y1WboF
Wev8zMJyvskxfuo7sGRK6w10T45FY6h3oGCmH1SewTgMqsmMl06D/ctIewyGTMDBpyLNnQF1X5m6
V11Whk9lCxDLS/QZ0hKoE05PaTQCkhFN4llG1zwAva9cX22bEkVm1pvP6TjXAQ+/NKstJl4FGFQc
J491VpfqTd7Bqdgkri6TfeWScL4Z64I4qizIR+XrpCAc30SqFtabpO7kdJPVM0yBGZ3NURKrMN26
ZqoknzCBB8mTVQWmgj6w7kkogkihtA9CDTIHdkQSlsmB+D45RB7+GCu7GSOiWQj2iRXrYCMCUPyy
CcsvCebK1qtSJTU2SZiqLZoI6k1emWf9HjkGTBNOeqTX4+auftlW131zhpk/opnRNCIG0tvHQMCb
sqq0Ebs5CNrrXFEiFR90onPooz1+yTGd7KM27AMYltPADiMnGim5nQJpZB7EEW3cUzqtIYP1SX8Y
RVt1/pg21bANFCfKfbVXpvQqd9TsFwUk63oyEhJhCEMyAQmNmnVDfbR5NkRLljutHusKjF2Cm5PQ
JnBbFVwX4EugzNAexRKAkpqHfj/1jtwvul7+DXKdaCtoDMwX9GML9bInLVvZUoDTr+1WRsYmV2rQ
vEaPwvcC+lT9EMpBKS6KLq/Sa1K33fiuGYWNv4NS1YXWt+UlDuGijv1EmbPniFz2WydwLB62GJUK
mxGEcE+rcvuG+xTkZEwF81UwWPUtOFTld99VqO6nWBEQsWQewLfIkuBmNMC9XMpSC8MDQnH3oEXs
kXwGfdb6aidKfZOKsdd3cpRxcWtUVhb7rRa0+U4rB+gT9JehOSSlk9sXdRT14oDwEORboIYYnOeR
bwgPRwvaouSHe6Ujq2eCNkzUpzo93Z3Oi/7uYt3ufCfMBvB6ehw+DGqX1149K9oPBAOBudUIh5+2
aRQEFx0QF5vwZDt7HrQaA4YeRYQ05YQbV7xmvdjqLr9jUxENeGXG/D6ocloae5FdR8+ijU2xXyoD
NZr8yvoUpnDjLkGflle0ieAzNE6K6wsQCsdeJVMmiK7GbC8TpZ59IQl6aZ2CBHucWWZ/133adB6n
+BB5PewhF07cFD8FrQNJDqe2W8EUmGW8d3ot/CbnBsGIPjitxfzUabovgozKTpF1xk2v2ikaomaO
jU1NEapaAGyRSalFWOrO6ie6mx2E29iDKsbpIYB2FlKC0OdH5FsuPoOg7r5ORln9dtpCPDGXwwYr
RWh8S5Op/kkuFNszS4kTnqywo3I/NZV95OXOlV91tmTRK6P0UaliLSdUOe8JG3Pi4cXIUhudMDfJ
Lr7TtK2IGzi3hF/LygMjb0feEg01eCwtWrwpyJzQPQ2chT8nWaluO/yak2f3bgb0Nkc7sJlHR+zL
kDOZXzdq8EUvrbagK6YkX3DZm18mq6tLqk9trG870FA/qKeGzkaXbno3ypwHYbq1dt0IpbuGkKd/
TorCOtoB+dMkgdX9tWMVXehrpRL/ZOIwCCB0YTp4QlAb2tvBbNwq+QhpIpgmoFrsJCmbdU4FOhIV
u0ttCnoTJaugtA/WRMNpYwRqwponVMIciswiNG7sY2OXZhWn9KJkkvWmKld/GHHmfqXZn0fQNOve
ZAOW2IdORCarQ6Xpv6OktTK/UdP4uYwlmQoJQ/HK6EjOgkdVqhBmZDmSERpn8kfTDtHIPrqsk11Z
TCkk1RTOFyCRHoZaQWTfJ7Z2gNsq1wq/z0qc9ZcpOgcIH2Ud6t7UuJnhVbMyVFtmGmo4bHH4sNqC
FB1PFVH/VBdK/lzHyhweQLCp+2SKQWcCBZguxZDHFkxBwEmenmfdV9MIu6cKSsy9O2pRfeiN3ghZ
fmz90Sic6gHhW3Vf5BFSaoYvO0IyDbRdEeil6oFPSO8sR3m2atEV9JdIpGI7pfQJwq544G0n0tG2
UiNsZROWmkuoscDBDwxuaq/YmagURuMhfgGLmEM6oyAe7oNeL0hqSypDfGH2NhIoabMO8YMGEYfP
ThT3Nt0IAdRhmo19O6W0ssasH5kurFj8KtIu0++yUAQ3caeOtHwMUsa9FtPgF2Z1VhnZJgbwxi7V
HiYnd2PUqYn5hcqHal/FDvkgew0+TObRQQ6czwVT7eiDgBmnHyP7flIU5GT3+54YLWNHmb7t6aTR
7d3L2WDJHydoJiOI0G7PhoOvqYQcM126yawGTwa1xfkijbSq/EmmK6RDda7nftc7oXVsHNKBPOLP
owdh1DqUqLE1s0PPCfAbPXVo0hIPg3JpAZL9GmWuTR2VsElPJZvP2hikoT+5sZaBkgMLN24Bieh4
pEqHPxFxECLJXST5J6lN0XibBU1l/ub99eqPNECfBso0VtXLmmkm3HZuo2fXEZMGRO5OFw953Yz5
gYw1MkdFJqNwN1ZpZ32tIPNeQ6a3HmPN6MUOWYf2G/DG1GwswhPSTcdQbDf5iINs1/aiTzcyK42K
9uCSWh7Eor9Cfubq26RjqzEwKz8BvKlI6aEiFW/waHYlpJ/SoKjmKvWPQZt1iZZVHeSNrmWzfT8R
OiP35aw3cmPHzhiShFop6oY+pEyYuPSp90WXjr/6ZLIVH2Vg+ZRrgVJdTHnDJqKxEOZ6dPGIRCyM
PH8WnTWxVkx1mu6MKUvDa8gn8U1SUKfeaAEnOSgMUK929kDF3A8Iaqx2lKnVe2TYRLDR+mi/Dl00
1hccY0Amccf5S1Wp9m01DcTjKSAQJq9tOnv0h0KLdd9kIro3TXCfe3CBg71tw84SqO6b9hcnZfUR
QlJ3ZIpWyl2pYplxjTEPUY1Z+gWhTsbkD9kgvimBQuwg0EvIuU3cq9cJh1VmjClKg40zNHbr8Te2
n6Sa1Jw5coKX9gCFmlsyWVS5kxonto3I9an1SAdRg6sq1arrHOUNNIiR1Gc4CrOub7Uky4lRxGPh
qbWl/5RRzeo92ICg/GCotW3YKvgUSvjrOyOcVcPr+iEufrADS7aObEsfoyBY6crEogOVCrga0Uw1
a5o+Tay5SUNEYEv+r+lFetpuwpqgRjQwrqj9AXodxworDVMvmvI5BoFJRX2PhXFs9mpL9LKdwVS6
rkomnTRuNPU6nTX9Pnf7mlzMJkwIpl5615x2VMXaZG2fPElTld9VbUoL2LkSdXbZtG6zKVvFlsDv
FIrj5mCrNuyuub/uLf6HV8b0CvmojPE5bXXjt0vEy8NkjlpykSkWEEIlShJOc3nwXa37+Y5cOiP2
xk41jwPwTwOmruKUO6Zbidw2ybXutmoCs7nVKzk/m0FdNpfNNAJyD4aFwQ2YmPM4C87vUTTEqw6T
W6l+RxgeWffOZHzOCpkI7gqB/nZsydjxpDnNpMnAXHavHUhm82bo63HcjOOY32Y9/mdYAyMLn4aw
TJJlmJTxwbKL6LvChv2nHYTEj4JTVSEFABDjqxcK7d9Ez6NfUIhz8dhJGkM4ydrxBk00GaGBS79q
TylU/q5h6rExLaT5E+ocMZAlYHFzU1mhC+N+YZklXoaQ+TEDNhf5ZUXbkVmLAAueLSdObjZujiVx
jhHHFT0mkTJO5YsLXh5OWkJCAxGzvXHHgZHYRxpSpsG6Y9iPkAYcnCq6HoJyojpK1K7GyZYlpAar
C8sxuYW8aisXYCVy6JZAQMko1fIJ3q8YKLgLJeq/xOPCxjSs3MZoHqT5TiSoCZZuG/0zHJ4460Iz
bnxyL+vmoGhDIbY6MbFQ/AFTdR7kwvi+rZrlGTSm9lXKmK4YC2J/lNE43aIMGO/iJJ+CCwP+A7Ha
dqXcQpYJJ98Q5fADb9dAG03K8kZNpxzMHWp7JEdSiOchitvg0p1nNLWT3VqHOrfrX3MAw3ZLSjwB
6f1sRPnGHfPyEcRlcxUJClNeaUFj87I6az4DRu7xPHfdRClTcdX2kJlJa94BVbFhqo5lzlkcpchh
0CUbX/r0xhXWQnizgSBHwc+bCVqm0avJzTRrxlE2tj14eqqxdAIAi4jTijhFerY029HrraH7Mc8l
vIfStnOOklHsXEngLMGVLgzqHj07KtWTkdU+LjkgX2YY/NeuqMZo25ZkRmzMxLbvgsiwbpO4ml/y
VukMn7+r/h1lqfUy1mybPZfn9QQyspVkIdTO0QH8tVwykokXlJn4Thkv/JwO8LU4ncf64A1s/FsQ
f251j9U/xK9XKkwuFX4Dm6kHaPu2Uw2pPuZ8Tgb8aEifFDT6gHmkYkFmP9AW1xaCdXCR5D20e2E1
3fdGJvHvM5XLdRHppHVIHem0iATeVFXTgDaaReB8lpHdpZLRlIJCjM60T95U2VZXWhXgR6UfA30Y
ihepDHcUmrmS8C1nYOsL4arb6e7jx7e2Lv2e9uoov57eWlWAYW8JsHmpUnrg9OuK+P7jK6ybT+sr
rFQlZlGFypJn9UL1xVs8bMrzKM9c402Vb3lsqHGQyiJcQR14ehc0401aQVrxUly0e1J/98rFvwvZ
+Kd9/NclVg9Kzq3ZOVIvXtCRb5v8JdLOCdRWPoK3l1g9KayEGlQj7oLTEXMxIfetl32tN812vnQ/
hfezH+0/fjfrxsPru/nrppbR8Vezw8Q120LcL14ip98b8b7uqUztjbLYZ+GhUL7h3PI+vuK74+2v
K67aK3oztY2dckULK1HQ7ML2XFtw3TRb39Py3/+6JyqMrBrUt15URd0ZinFhwWQOgsu0PaM/edMt
W19pVVsOcP/Gdj8VL7gpLlCE+pPdsO5lm765AZ/tq1q7S4pfjXYW3/TuNIFCC1TSoiA2V+Odcu5c
0TIsXuzPCDku86/xZUnGgpfujc8c29NNcgOK/vN0TfDpmUbAu0Pmr0uvvgNK95MV607xMrjHXn7h
lBCOzcYRL2p4q2S4U8XTxyPm3fnjrwuuvgqEzYWYGrt4yfni3O4r5n5fBfb98VXef5l/XWb1KWC4
ha0JTIwpRNs93N8Dwd4AGDpzmXeH/19XWQ1/PBqR6CmovOQ2eQ7se+L4zPs5NzRWw1+fDAUJPY+r
gmDbbSkfaAunwpcEap3zV7077f51N6sPQDFSkpU0rlU6vr0zn+wnAMb5mUemvbmKsziZ6AQjgiRf
zFq9mXouQ0OfpfaiW3K8R/QFNnawQoztybyZokVbW3fhDS0rQdJSkfns3tKfCZz+TS8NNOtJm7Mp
cS1j05TK4BOpa6AMrZwzP3Tl1GX+djUV2M3St6aJipX6dOYRel8t7L7gJ4pReuMcQGTq2+RbRT5F
zzjedLVwfufLwdKr+gT0BR4EUksG0dqfNOkKkLLmXFy5xKz+THEG0H0fxdh5KGq66hItgE1YiuNS
XO2VKPTypVHtDQSI4v8VMHoDHZvbme9i+bxOGmjL0rroDxao1WLROL0pu6bnmS/Lt5McYKubpWcd
2x/hF/cT5cOLqLwlG+bcSvjmjZ/sgt6gw/Ik72JNsAvKnYTN7NMc3E08uIpubHguKu2sMms1v6BD
B5qUs7nLj/FtfJl+ci6se7R7Nmfva7LPQhjWv/Iza8e7k9pfYrTVmA60oTURErDPmz7P7req8sGb
ffzm3p2o/7rEajROZZvkdBtZaVHWeYr2SWEcKt192gw/DOrJRX90o+fXa/6rpMv/Mb/yJPPywzzM
/x+TLhfxzf/5f0GSb5Iu/QYTaXw8Sblc/sSflEvN/Q9t6CVgi4xhKriLQ/SfkEvxH9g7C12CGUPD
DMFK/k/IpWH9x0RhvtBlVDxC5KT8V8alof+HdjaqUNgDbAFweP6biMvTNWkBTgKZ4C+yEG1R8Vtr
0NSsdqVSxNSzq4LYv3ZKNqHennOavBqM/3si+XMZpDWwS4BbEEG/Go/ZqBO8RHSQbyPEe7D0Vv1a
wwBC2mLUzUMgy/6LngADR4dHWxez8iC9QXURKyaOnBQ/ZiL9FrUkNHtTMTiqp01kQXmWnilXZmHl
j1EKb+yKTASWOqzW5q07DhEu3CKjzYOkIym3gnbR6BlCU37kgaZ9HrM4+Tqkqez302hTm4vyzv0c
k7+Ayzw0VQjURXJVpxqOfqNNnTsChN1zFrhlBl09GNa1ZaonhdbAVnA6w04BFOGsJBWQ1Au/Kdxb
e3Y+G8WX0GS8/deQvP/zV/4dHXo6I7y+gZMLrd4AER7g9FouVIf9t6kqb2v0DRarjjuKLasbiQPy
smvORXqezuaMKWTur4QM1No6Bjv99P7COO4x66uB14L2IgXFHbchvSxc5nawM4YlVcgE6vXxva4M
MX+uynK1LFoL622teaxVC4j2SEDDLHoXbDlGt5T2sT9OuX5fpzk5Ly3VzB1NTtLZ6o4K8ITbikgv
58xc/8qX+OsFI6ijU82nry/oGuzvy3v560TS5oVJp0gqdBxRHlAKjMybxeshkW3LWnhxuSRgTq3h
3jphOMqN0VLnrWNcdYdwyNx8p3YUlXERdoEngmb6Fpdj8GDUaf9J6Ut3uqzQQlHTTkPyJwxlUqa9
QXgJ3LSG5p+fzJO4afn3N6ZexfBQAutekoU0ernAeAUF2zZ/LrONuqNPow2eaAxr2jZlMj1UIQh7
Hz1X3vq2OcldWRK1stDoVLl1zTYBsZWq9ebjt7eMxPUTY6eHVnuBpqrO6nyDsSCcywmRYw7KsCJ1
tv46Bcr0s5L6uePianvJQOHtYPlwcNq5C8p3da0cTQ8EFeASPTlsPil+juU7bd9dC5q390mndsjX
LeoWWB5ulRR9QI5j7ZOZlPOhGUr2mwplm2tTROXlpFJoL0kn2cjU6P4dm/rPL4UEBxCOYbT49U7H
kWOn9O2Jt/CnQhn3eeISn9LSqNwwYVYPmVGN5fbj9/DewzHo9ankZAPJxU91esk+auh0T0Po13xj
D2ZmO7+gShXDE3EPGMoorUsa4GqUEaQCG8qLjHzSfFG02vcuEyZaHiWYLmpSV3NvLNKUtCczH77E
NkGXfhQPrX5mv7pazJa3aWBBR9BooWhEM3v6g3GZdVhbeZt8HA+1gODhCbPgY//4wbyZ03AhUYN1
hGni0TbXmOIJ66IFtpvZxTCmu64HQOhO+udambt7dDchGRL44D++5uqI+vr+Xx3S0F8NJLrrrbgZ
2kJhhw8GRZ2ARszBNCd7mvcmfZ2yr34Y1TTP3gh9W3g2BLqBJq2KFK2xRPL48W955zETc7kwRpHI
IulcDUVjGmY2FSUq5LAc2LuCcYpQh+w+vspqb/7njjl0WC5MAXI87dXMmdNVoEZFoyOdcX5nVlpu
03Ts2aqIwMZIGRrG0zDK7ALoEw3r1JE5s2AeERNcxbdl5qSJRwIjFAo70m8//nHvPgJ2buikEUaq
zmo1xQqfikh0jLQs6jZmryoXbHHCf38VOJgL8kBjf8hidjqeq5DWI7JEheac1t0TEZh7sNDEt4/v
5bRo8Pqc+brxxCCRxLG6/sxtp7O0WfKcNRHlO8Vq030NzehAKuJ8K+n5HYSBgoXOQHDx8ZVXe5Ll
e2XfiXWVhF1E12vpMRa+wUw6BhLqTLxTMaIZYtNVS/mUGKDWlW5pwliW8t2expEuXhWeI9OsoKN/
bp6MdzSiGEaXpN/TR9yGtdobzrLYjDAYY1i9dAUNkJuplTxQkM8OVdOF+7YXw4VhV81Vmmj9IdUs
iXfY7i61bGRlDafA75x2Hs7MNKvd4esDYoCxSAG/o9ayGmY9aJm+iJ3QBwar3aWW1X8KUX4iKnXn
4drJ6H2f+ereGwysg8vExtbtzTIjCxmLQmikYTpAUEhgmq+MUUE3Ebp0ozTRbmIIQzcAV6fvHw+G
d2ZVC+syi5u2FDbXoC437NXcRGTlix5dYIYkCRXeOBDwYTSoCYk321bUV87MZe9cdXGgs1YQwcAG
dbXGSfAHSyYha5yKFFcdYbqOA4TZbYNYj2Q5LSbySw7zudLKq592tcvBpQzvCss2bOS1r7XB5Tb2
FoLXGEEN0lNkHt3Bsor6Et0/Or3QUitl27EDu6RcJIZL0hGV31M3KYo35gYqo3pQ1d+xTnD0IU9D
ZOEI8PTc7zF2V5vYneafKNtn/UALvg08YvhQE9uZUWdbjmLzuNMyB1hDaOSD10o2PQfEJOZ00VLk
NYjrmRGStTTVyqs2nVpzN5VxfmDGd6dNjdj4i+5I7IsExKKfjLLe3SPyIgGpLxLUOh1ut8mTbhZR
S5Gp2+D5603iPPOxvfl43GjvfCQchBe/PRttE3fO6ScsXDDWJsRaqnx6dxWE/5e981iSW8m27L/0
uFEGLaYQoTJSk8wkJzCqC8ChHRpf3wt8g66MTGPY7XFbzViXDAiHi3P2XnuaIoEgx2AnCzBxSCpi
h0E9h9lYTGfFMmtqbLN6R4aleVjytj66y9AcRWp4d22v6vcjLib1yof8wXrB9I0FF2qotpE8317j
oltJV41pEuhqZf8STGfBorTjlWr5B/MpVCRWCgAEuOEud84mAvSFt8/GK204apRIdEN9sumcYsvK
QjeulzNOMcMOXdpZxLhTh/77y/jwPkFXe3AesVFfYpL7Ce/ystiIE4SivWqIWgJE1ckVZf9HO1OO
Uhi/wFcwV122QDjAlSrnZsoJjWXvzAJIk6YOlu/FWOQXa0BdvSD/Ptamqu8tXWY7UouyB71bvWOT
5ToBeousvqQw0X2hEmDpodZFhS0K7coDeT+f8pHDf9+wlEwvl8hx4nbzrEcv75eVwxpRGWmEC1e8
NPWU3BHcox2XRLzMvWpfWVsvLK/bymayTd027vwyjZKLma1SpYdWCMNjJVrrUOiJdV+NXn1UlwSq
6KqgEchG+x8bb7BfYsQ5CVVMd7Ie6tCq0vZaJf/9yOBygAKzim3b8z+X+1/n4EWDzUmwNJtGxK1h
WU9dUC76cOU70z543gx9NIsYVWz0YxcfWtrpzeTASEXSoPeRkaPbb0GE405pR31PF2l9IPsJUYSm
xk0g0YySIFguYZeptbkrVKOKtoQbdK7CKifsN+kPnSr+HsE4YSSl6V75ZN8fdjcW9nb01DeI9KW6
YMqzsu57ygMT0D9T4Pj2C1UhUdSa8/7Kw3m/1mHs0wF02ZxeoNlcPJukNGtFW3g2ayzc+wHrOyL4
wvjcLqr9OcMvERTWYv/4+4zw4TgEbKtilmRugTL7durrSspuclYZh1762THjdqfGFrOznqtVUCz5
SoJomWqBwpEqD/LVrHyjc8ctfZfQ7Myymyu2248eOSdoip2UF/g6LjZVSEvnYeI05c91p+6SdqYI
pTSTrEkdxoJz5fY/GJBoc11za6NARrgkgxqpTV3A46HrqC2ehmleyLsUc8tuw4Mxlh9qXTHyEFKO
Nx3I4rWqoCwrUQRp4RLSpOrWXIRYNrO9Y6/p/OoVSUNTggQnce+1lZft+rUss2DZYkEOf7/4D6+d
kcJBB888t/H21eHA05yc8HQqPtr0OAohDjXMPL8uRrmvpVnc4kARxOHqZndlrL5fypgrKHP8KZnz
4C5+WmirpCrhUZhxjU4NyCBYv/S0htDuEserPEL6685SJJb1WzWm9dM8akKGf7/9D06gXAQKK43p
E/i3efHBLFYez82ocRFk6X6aWgE7tkHCJGfrs9vJ7jCuLkcFOOTRgDT8tSlaiA+5tqC+n7o5EBZt
vAOpy+qVPc8HT8fSeCEbOJQKvnUxt2dLoxZ2kqDXTLT16zBtAZ9drWu3Gb6qdT81nkyiOWvHY+wR
7XlsOFw0n//+dD6Y0HmvW+XaBMXGkeHt4FiUuPM6h6REIGHkCmtTFc4EOF35fj74WFEv8wKAG5Ht
czlnVS6+Ardm9pgcL8Gt0Ao0i7pwSGWu7fnKYv3hj7FwUnFwAKaZFzvJqrS9HoqqwkkUHX0mhfu9
r8rXSZ+1L//64VHg5KmhJ2ONfgfMdPLM0pLty6ri9ojMc4xytciuFJ8vMgr+7AFgvungjwHoaBzM
3r4jBz/AgkKcqc6zMV006/QlHcbOOGZZ3X2zSz3Vj06uQwQokN+uCVBoP1GSX/o0gEvAzPEdtw31
NNdy/iFglRAw1QbAwz9mJNj39AwWj0No6b9/ONQ76DpzxXArL1YMqoqWuxij4hebkSHrcVguamNe
mdy2l/n2AEZw4lYv/MPFpM759tkUZUvZI+FXlGqwg44ZdZ/pnfbZqFPnzD62uzKS/0QzXf7ghh4z
YK05eNwvqpNtmisk1euKzzmAnFmirl90XHghkBnIsJKMVIyX85l+YB4kRT6GoEuJOMwmQw+bPFuP
w2RVvpW75cHe8k5aVwLo5nh8rBXjTM5z1Z1F313DXX3wnduYQIhjY6xuRIK3z0knPlRrnFjxiRho
OZbK7KBgaon+/TunS8oaQ7cInsO2d/mv7WHaw7WyCs62WNyskySa13c02V/5lY8+cDIDKahBjoAW
crGqrAke6ilmt9XVsRfK2W4MHD+GCAut1LL/h9lkM90yvujwAbZ+e0swbjaG+qLgWyvTczZl8lh3
1JJMsmqP//7p8YlvkXZUiliy3v5UZ+TtVLUMrZWwZ7/SkNaSIWQ+/v1XPtg/EkYDfNzkfLk1Z97+
Sp4icRtnZhOUbyCSPEeSCN+nQdU9IcYNBdS7K+/r/dijN7Plq2Az0jnpXYwKq8sk3h3OeWAZGj83
5+bewmF95Tj5flRYFplDgCXZE3NovZhvNK3SqHCwko2DWuxUxYlTv1w1J9KcNNn//Rl+dEcenUlm
feYBjkJvn+EgNJkqhAIjYDcADrtYepO2W6/MbR8cg6jgAYCmvspgJyTl7c/kS7pkdUwmxuZi+CmJ
qfdnrUxOq91Oh0FgiejgzTypeSLupjIlwUAsw4Fys0nrG6RULuw2RLSOa7rynuesrm6RYYkvnVph
1/37I/ng8dtkn1LiNzB3cUp4e63FWBtZ6TGsOmC3QANqOitOD6amMGL9699/6/0QplqwZcpuGYn8
2MXjN62YmohGhaRTncY3Kjp9i2KXQWWAJGTpk8kzbqb+Gtbkg53k29+9uEdS1Ye5rhnISkId05LG
d9E0xY5LWUOiEKxPBSKsvTAJ+3SW3r73xvx7mXtrjTM8r3djX25xIFP9/e+PAzUXD/ftosSF0c+i
ekaX+l3gSGkTcrt4GHpsvF/NI/HWivJZbdaiOMmktMTzipkLdmOSaJhh+R4DmcW2CB3Zi+bRInbM
C6RU1DsCzwpA3OmAc5cqrvtMm48oLl584ewzAk2/CEsuFZVBPEPBOIJCZ2fsWZHXCOhARE5puAZp
ARgYz2OhBK6bp2yhcQTlp3HzXIS0s3QyxV1jJj9uXTUR9nNucDiYbPV3R8bH0+BxrsIrPQ2PFKkw
z1YggX6OtZZ1N/1gNQDgrMbM/Xg2YCBwlYsVtPix63PhUPFkrd0atz3MhclHEbK8GDbBBJGH5SwL
khgjBc9Jb26oHbZLAC1DqcJ8zaefs97yJbsITSR/0bPOiFt6OzSKntxnlZCLR1Qq02+pFuhKurlv
lzP256GLEpnHjr+MsRgidRjYVql1t7xYbBaeYlJmcHY6Rrs3UrNH87fi4gv6DshmOKmj9zhpSVYg
8KxrECYje37NnRwrwH9LGrbaj6sR1pVufHXayvzVdXCswtkazVMSj2ARCmsc9xUugJBU8cbxqRFK
th6dk5M93/Xrz9YYmpct8DUT0gistIl1f+hmjoI6O1aYK0bnBVppOHApK5HSnRKyh1WHhMDzNS12
n6aU3g/npbSZ9iCSzDEgbjA19ilJs0/lJOZXwBbT67yUj0Y7iKPMbKlFblzK322naz/zsa1f8CCu
D2uBry5YRG/9cqd5NuCPOKK9a+golGGlQ+oITGWsu1NscHQkf8suaZAnSf9JGwen9wun075UhUxY
9yuHseMI6GBBHePtuu2zKb+J7dFC6bNIt8DPlSXTIS+n5dHGtvhdlfaCVkNzlZc+W9yfopEmkfIg
XJ6Naut6Q9iSa6DGk2kHZIw735bKdWSoePX64NjVPobKkgdTb69VpOJqfm1bIvVCwIjVGDikC2s+
Iz2xMcbY8fMCv0HHBpBo5wkPKirWWe3vxiUrfuSCbED8Vv2PXC61ODqb9Q1nke6v1WwzPoEgPNdC
pJrfyowgeeqx5A/mxqzdLHVNwKZlDzpmIaNu0p2tzaodpZ4qRGSjBKkDwDnK7C/ekFa+2WdqGk5t
E38351XBC+X1A/iXFfxWwPgrN+N/intyJhDEAzH3bI0koQRr5WBBWpypSELg+bLYkxI+/qo6gWKk
7TTCdht1kFjDKsogFLqaL0Upqjos2g40jkKj8sfg5IjqG9gLQwDHzl2DroQDSUp2Z5d+M3kVHng7
W8qbTG2b/8lTwCw7kvXOd7gYL7ns6swvtcW4WWJbR+ykF+M/OYrlT9rAeRN/uzUNgdN308nYMsHD
VU+n1BdTmf2uPW3C96wq8atdJfW5WlzgDN4Ue9/UuhpfzdotmCJWCt4+1a0JjEKttHmAm1ezAtUb
ynulKGszwJPXf0IRvL4OW5likLbWIZSoai9YgHJuMu21/wJL3qg4F1jd/apZkILi1dK/OmMaP2TM
2kOQgmp5oiCwPnpLUmDEQyaybB5tY9kjUWDFjg08uafWNWFTwpTTgDJolXdfdXXxs++0dAwnsU6R
1QjTDpNMmR5XmVk/2rHo7tWplqDzzFH9MbVD4TBspxy6itqqgkIoAlVXZvk/QG7Ul0WoOpgCs0se
UXNtSIjM6mzSbiaLR9y4ZIzV9YrcWqcv8wSegLKiNuMKDkTWOae5WXsZmq053BZDj63NMsd2uomV
oZxDDLnFp8TAU4YFpTE/aXrPrGe3uXhS3Tb9wZGNInocm+53tEz5S4br+9nUR5j4G7wIG7xDadNH
UdW/qGkV/5l+YJdNTBTSsUmRTaCtMD4MJf6nxliGpTAx8mfQ3sUrk7fnnlWTozIk0Kb+2dtxnh6c
AcCID4C/WJBwFZ9d0C8lKfQoDR/sJLP6YEHhpt/jRKy6HawowAOtapSJT9ZhugRipgvioyYpz8Qt
ynPLWD5PyaxI9gLt6jLVmFnFJzNU6lHB9os0JraxVmb1oH+nHly1KG2m5CaWeVeeBqFLViLFtsEF
ZNpdX0jWqt4yOu2gL3bMVAEA9Z5+dSxDlERowry2Nns/pTYpEA8xdYZDZjm3g5IDJYA0DhY1VxYw
CF6pdyn21UQ8l+DfnuiDxgY3nXfpLnV7rY4caaSfiSSX+j5GvSNFjEmJ2zwlsJ/Yqkj6mUxpZUfZ
Lmt02uaKgg+Q0bccEndV7jrbS9MgGSr7R5s6JSE/mt7eaw2XH2lDmh6sPqWk5jJiEt+cNQBXayrX
aa+KtH3KK83NdkwDGTsIp2rRILUGIXxj4cQ/EybYLysH918m9jwyLsgNoe1oT/pDb+u1CEwgMdio
tbi1/YruUhZUXoGorustjAEc11Z3X06m+6o7293guR0Hn76F8zBrGr3YGYYPf1y1qQ5F1VHPsplr
JWxUpb5PFtPLggyOkbrXFzklh0EbvddRd4fsSGLyfAsE3YXBkBa1d4f3vQxLvS+9sPwjGOqsyrwH
0LvA4fEatHkJ+rc60BsVJ3Gek6Udxprlokf3+jbetSbsER935bi5vt1iOMeZ4/2ypDN9pYoJu2eB
UviMN1qMfiEF6Aqjbcvv7APJ9CqBgjOiR1Mdfc2ajO/LXLBWpuzzlACpopr5xCxYmk8aN1NtPHh6
E9okLd7Z3eDdK6Lvn5o4Te/stU3u01RzlhM8Y/PThpMvWP21+UlWEvjHPAozD1wwaEUglm75xoYP
OXpj5bqAazOxSKhalo9+086LGrA16R4TKCFf81bNmaUIKzDDfLCdu6JLyQ83h4ludqqGQ9N6/8D/
UL6D71jO6rpAIjSVFuCOxqIJkaNKqp2esUnaYfvXDpaQUGZTXUHcIvUMjAC96fbJ7lRwBVavj8kT
3wee7rlPYBPVFjORnyeK+3Va8rQ4NYLIiZvCNEeszNmwiBvcxhKdCvmsMuzSQuTHHF7k7VCVtRY0
DsSSAGYhrVcddYG8tQagMqxvZV5GrVV4pM8MbdXvdQXc0d7Rq6w5za4gFD1XhYTYG6uW2HujNBE9
ESrpw72bPxMDKJ7rTPfmSNJPKPyiU0zLd5JKflZrqCN4TaxRY6MCl8tve/IZotkS+RIOo5e/oIgy
dXA3tfrFKp3kk1XPpX7SnTk91bOjraGVN+Wuzz1U4D1D5QG3XipRnWL/8DRjEicXaMhtRZmMNtWM
lMBHsTFU4QSdsvdHgMBD1NkdsS+O2cKBM7MVqEvuskUzvJlxvViKc85nFVuSU3Slcy5q2BA+m6mB
/UqqeEkwTZ33pJXO5O5q9sW/xrFPnN06Fwm0l8LSq4M+WOiYyXVP/xkdIMcHoqzW26Ja1Dsr1tft
xxEyhOnk6j9ZLucvfEykYBtIxB9rY7KojTTlQ4P9PiZLL5Zf1car7tFm53FUquRE1dOYo1vQS/qT
XaONc5Cwm4/kkNBFpx/QnZlL+jGwGnUpz3IdlCQCNKLJqOnn5uDYtehCc2IX4KuLpa+7osMuvpN2
mevEmgEF4AsbcqakPNEGmBALu/8GR3wgqcIBYMiHgmnfJLXnC1r59s5CuW4c0nVRIBd5XV4+5hN5
UxHgrXgME23EyB5rbVn6yBjM5WAZC3//fyerzI0EXhIDmt2Uz66wDZJ+VNqAjkunX6lwftDqo6Th
kN2HogZZy2WYGRABKIc6MJB8sRpUyP2vIQWTUS8pQilXi3kOrkXBeVJ/dHKQJEuM3alo5vi3bc/X
+KkflRVouDsmTcdNEnpRrVpQdlWylAlNTT3dN0re/XYAQMJbMJP0SgnjfS2ZU7SLAWxzqXHjF40i
y4jZThuAkpCT1FCQvC6cOtH9Uym65dP21q+c2z+QrcGe2TRhCKU2ie5FYcxo0TCQq5VASqBNzEmv
YqFUVq/33WL+Fafl9Mm2KqZArWw/Q7xo7tvFM6PBwnrfxqsALRF7DUAugO37HH/aNS7zR4UWGx07
5VzkKNqlKAeJpgqKCrfmknCV4O44kHqzaIJ1dJWHvkFzMVT1NVDl9k4vqhlUFdBx4RekK+VdVPKc
hNWRL4pfhR90o8waZJi8F14oam/ddQ7MsMwFBhS09XwtMPD9bzP4N50qYXCG9y5AQYfpkrsVvy2J
CT/VBJAdoKl0Xzu9+s42OH6YS4oDMFr+tcUCtA8VUnLXqGDS67m46TlTPFDyFhsZZRpOnHfKE7jB
NlopehLJsxSvNMOv0YLfj3ikryhwaM0iTCUs623RTpGaVwCW2DTAwjhhYuFksLL5qa0sPfN/FFfq
ph+MeCYWj5kFV5uLIfTiE1PUbJjbBilkp9TweHpRRIkZFwQmsMdkTbNjLXRmk5XS5fxt/onf5DBn
pumTp7bVbkWkewIxhTaJfJI0mMAQXxNYfPBQWAaZARGfUPW/1PRNYnQbGCzw0kYQslNOgVytz6kw
dmqr/fp76W57q2+HOvJrcxvoSF0QCV90FyZFLcq5cpBAjXV99mpHKgdhKp4dGaljkfHgmckLEV5K
QvFIhf1CMmPlRn+/iPdGG8o3+D9oYJIfwnHi4irQ1ll2sklKdFKpy1Otr7YbyDQzn0tNTk9K22rf
5nhcixC6p2KGi6GzscJb4f6C9ujVV+bhD+qsUGCRO5EJQbIG4sq3wzIzXKX5Y1kYhdSjtlhh/G8b
jGbN3ccyrSlqY5zdJ3Xr+qJdl7AYjHbXDvF4kEKMX0fqf9HQdHH49wf1fmRs10XLCREUjpZLjbXU
MfguUAbR24AOhCeh4oRb8EIlrnIo1vaa3vD9ZLTlEqOPx3S0qa0u3kuvjGrLQKRXXk3uy0J7ys/6
HmYbiekcCZKF3bXIKS8a8IOnK29h+8ffDk3ukImIrgpTIo22ty/BHoQwmnhB2jotci/bZgp6jmhX
xt4Hj5SRx0eAKWYL47m4xcXGAa5tUsPUXM1PG6zvQeqrtgPJ1x3dwl6uOXDebyhYUWiA8aGgUGbR
fXtb0DtbRbFY0oZWJvdWqbphJSonMHtEZn8fLh/8FLkmRIuymdi0rRdT+ljqUutNnDcIa1egeZ2I
iBmixNfG87WJ9f1Ewi8wWNjf0pPmxt7eVuLgNRtTlUV6Tssbe6iaF4w8RUMvsXJv0zGZJz8Gincu
PUU9gCL7Rx8z8HCSOMymp2A8OHV9MiWiynZQ1ogSTbyzB7PBkpE706lA93rlmj98PASNovhFaEp7
9e0lj96M9jPha6JYJX7TMRpvtHrSdpm6rse/v4n3MwrNaN41oeFMdQ47yYvfwh8HPLkiFGXD097L
Ie/csK/b+ZdIifHBnjYWXysb9dFJzFDFMDRm6fi91dO8j+Qq2zJwS1RgoUHLQn9sUpKjDn+/xj+C
iDcfHDIJUio9zu/4RVDfvr1Go1e7uFDXFCqCYS8vCVGGWjBh3/DABmULGEhlXIq9rVXptO9nkNWf
ERARyzHmThzOjkUoMCIISauCKX7Xkq6Ky6+BX8x2skY8TudHuQNFp8vdmLf95LdmnOm+jiGp8ech
rqZTaRnydiizLo/6IpmB6anpfFSGWKXnoOTzctfN+qBf+VD+LHMXt445aOt58wRIb7qYa+KYjBmK
XOy62NbtJ6WFP1eobv6N2oNRh8RClCKiYOjkYb6YRbNjTZ3qEFXgcouxZ17OLTxd2GeT7Tx3gyOM
bwX9hWcjE8tPxxFUC4VnrnVg97x6n93X8E2U9Qb9HOEURmLO0o5uYpb+WxEMBUuOFB7fJP9zLlv6
bRKD1yL0MlBUDnqehAbYAKa7ooV8v61CM8D5iFTFzQTOBPd26PCkYN7HPULQIW7OQAO8ed9VS5eG
RWnKfbYSQPh5kXFFbTuryoN0RTcQWNPU4djQ0QRRZ3kgweceJzaVjliPRncW6xUl07slZTO9IZCl
T6l7FpyNt5dpU9vW4MVlMOXEvE+GjvYWB7zo7x/SR79CDgIMDxYvvqSLwURNxBJ8rBSRUiehCI5g
IBhBrjdXRu32UN8OWlQhDs5oZjDIJPbF/KXw53oHNzWYGkAtVmYDoqVSEi1lX9V7kcz2zSg1AxHy
bHYnaWW5tfv7nb7bH2AT4HliySYUWH0n6pnUajTalSsw9VrZdaZa+w5OszPd2WSkhNfPkalo3l6n
L/jw959+t27z0x4yKM5JKGLpwb99lTOt9kHNFPqpU7sGE86TW2jD8ROTjvYIAbO8IsP54KVup9At
2I6bxUD79vcg+qvIaSm29E2uHufC/LXgsb/yRv8o6d6+0s20zUlo82ZuO/KLX+Ek3BfLKILMLq2X
3JW4y1Nvq+xLdg1pJDrYmSSHprhtaPxWI2Hr9/2yBTNO1JYQYNTGeF+T9PFTMQnN8cm5d2+cwayH
A52F4gU1yfwjBpHIPAAhUws7fVqf0K/pd4Xj9M5On+BR+fNaG5D1udJvcwMCOBryfDTDlW/K5uMh
rAanU1dSbbOcerivlwbGQoEgkh5/pSjPGRrA+LdLWtp4wDVjJ7tymg0vog8b4+JFJVyEuYIoIOyB
8awRhWewgl5OTOCOhX7ufaRX9ose46sOZdPoj5xJpvpTTflnuZn1HOpoMY99C8AaQzfN7BlidNX0
xILlY9K9rsixYGQnJKRBK0wxmGY2dft9n68eO4rVqO8VJXb6cFwgwocdH8tjgtAKpClk9p8e9pf4
kOpYYb42tJqPltP0mc8xcJX/M1v8f97J/2IP8V/f9DveyWGoku9yecs74W/8D+9E1//DocNhukZh
z1Hsv3gn9n9wCPLnnEw4HUM3+b+8E/c/VBNY8LCfQlCioPB/eSfWfxxqG5Q2MNLoTI3av+GdEJ15
MQFtZmJLI4JxM9PDIrlEntQUZ4fK89qgc5Vv7Ke1tnhO47U/0Cq1DoZOB46zrLpzOzqSenw3Wql6
cMqV7AcnNXYOTOwgp/ocirwElr3YO2daqa05AlHyNKmgTWtjxxo4RZRejdsGnPIBn9J3w83EgyOc
5mSvTYzMpHZ9q7C/LpP1a3T25RB/l51OqHjjDjfQHNYHKiEtNXcCpnRZpTd6pihRk3UajUx39k5s
kZOHOampbfeWvl8FTP8GrwsS5wdL8b6JhWC7plkRH85nRZtzX9F7ZZ/acAziQVN2gJGN29lWjEhV
WknLuFrrMIbSuitIvtinapc/zXbC9nAgpOhTwgE6UjlGRi2nny/z6MYHwxKmFhIGQHVfogvWQxTC
6qdG0SGZ4u391LjIu4KZdE0Wm2R8yTv2yEVGRhxBAKSLu4MkCMh1koJ0nUFdj43jKZ8G/ovtcTb9
RAcjNaJB7S01quY1puuHiPMmU1ItbCn7pIGm8ok7CTPOsmRTGSadZRIekVb1q5cicYEtGqVMdd/W
fKa1oi1Jh6TFJILEHp382UxGM0ZPvqLHGVw6IosqEi9SuFGBVyZTzsiIiQkYixII8pplUdzz6szM
pkmO0oEq1KCt9AYbVwMPOjj6y4jdEUvhUh7bvF0Oc1P8NBbjd12saE1WOwLHvfxDuZxSf6oMbYBg
o72d1vVGax615IDdu4QiYYmgJogo4ChR0YcbYII56bC8Llra3cxsar8rg3oDnsNfIQ4ESdYZ+7VF
gLOBiZekBog5Wj/bttkrivJ1dtaj7sQ/6jy5z+W6r2b1UGrlk/QcbqDoeavUBR4GSGe/u9QGe1yv
wJAt3p6dkLSBSW3mPKCFOux81CLjjS7cYj9opbeB2UIXFcJsyWghyZyl6Jw0Rrl3NaUNK0v+wLV1
WCtD/T57EJkDDk8JFWEd/0o2kr3IhsmjoUh72geRvHzBGsY/Z6i5svP0qjijYJSRmrePXVsgR5ga
99PSdoDVF8Tb1Yj2QBsn5dCb+XjnSewBbAYMKoQO8lQ7XW7yClHTnBCSJPUjndYkgm2sRoUo5s90
rTc0cp+dh4YyhWzV+Gh3RXLUCW15HZXauJ3GGvmLGJqRLI/ms6jkV2IYen/e+CFBz5rjD6PthODl
laAlGkaY4rUBA4wJtdX2ngDaW5qIyLA4fx45Fd7RoUyOg05TMN86WzVnK382rOzstOPPpQAqQegA
1xULwgaGRWWq6NTRDWoTdSoHOb/PpOl7BVyvrAYprRe1fUsLInlau2Y+Wx2HdXyx1TlPPfsrBqJn
pChOANT3mQjqk9LAoUuorcBmr1zmjzF9mjZxGkaR6shm4b6uvH2dctd5D62ZWPCmv12NNAuN2bFv
3GFqCfOhnu4917L0ImQlXSDJjLPN/B9rFZwOFSwh+airO8tN6vu4haimTvaeWuZ8NFbHecqwZ/nb
NH1qmPsZg2YCn5vklRaIP9ERzLPk4SxVHk1TE1BdPdi1futpsEpdKKVY1ujSj0eXlLi453vrpp84
VgykydiVEX1ABkarhEFlDCuwxlbzmCrm4HsdUNXBy6MkK51gdnP7HEsrpE/8u3WpZXI7p3GRJbmg
UxLSumg+y4pOrtrZTyWJTY9etVo7onPoC8fuuptto/5lzRiDiiafHqwyEwegPs0nS5VRVs0hMAHC
+5DQoXL5spgVKFyatLllnaqxiNZK+7poKlOF69xwjDIDtSZxBk+Vd6QNr1Kjs7NPaTkXxBdVan9s
rZJeMVaASrgb/LoJVBpb8LZdcwn10fk8V8D1OdgpEU0S3kEuELoNXcrzr271bsoQzxXxwbRWOzCW
X1ChEFgMTbnnoyMq01hfxpGkmlGxknBa2uHF8spwhI5tIYTpJgaxNz4IiaAgGRKM4X0TibEHI74S
sjJO8ymNaT86RYmOrCl9ZJt3C0343kiUBw0dwEPcZnnQaNV9Ce3KjdObXKu5MDUPSSp5UOLm62TM
Gd3UdIlI/8heLWJ0mHBLbpLZJ3AQFekOGht9YPAYXT/e20qHyGVpQw7rxNtI447qsAHZy1hvPaHN
X8ak7Q9FsR7dSeR7K4UNWQ7qEKZ6M5wokUdaQbLIcF62TBlRtUL6qdto+3jxdD9tAaw2LMGJqA9b
fd0XZfM6dotORlHzXHbSPVWcKxBdsW5i5oiPk8y6fT2QpVW3cgoLUT2CookoaPWnxKj2Zd0Vh7Hp
1FMPAeBTr92NuphCwqEQRRUragVTqFGNx/rcia+k7CrhosaOQ0RQ/wR6xDrEqHlC2SuA0fI0ZBBq
B6dVvYchx2PYZ31zZI0wDwVTCNmYurdTK7bEAbdg7+1pittAkar0LSUR/G2EDYZbclIYbgFBVfeD
dD4DX98bdh+1ZucipWtLv07vvaT8JXUnbDvSfoc0/lnwLBD89F8RbfHfCjJXVRaanb1m8WtLssRT
4rLwxUK1Ahux5H6FF37u1YbO5Wi339JajlC8yZaLwFOtWSSYbijdZIeSaCCSVhqkdzWjaU6GHdP6
y9T2O0J/9oQw3ayNOM/5a1KyYIpXry/ubKug29lF5lzvLSH42FLjidoXNIMXUjOeK2GRVfTDK1HF
eMUu8bxvpVTILLv14ix0jGNeD6/6wOI6Esja1/c4qCC9j5hw4Mel7exG6kI+W270T5hJiO+oqKZr
NPcyRx5tkbyYeBTDTLWf2jHtD+lEn8OVxkNNxbIaSQwdDbJ8xrGLsmZvTN6utouTmb0urbUbVE/u
p7L6ns/FPcEKYdHoz5ygXhs1PVnmcNf15r2s24eeAUMoFNov6dVhh4kowo0no3iqJ8zw1lFh2xpU
2pKF8YhmH8xIclekyWFtkPPQKgxUd+QsVlbf3BxJNGD4b0o+6VHXMVzcnuVhrIGytHxrM2E+aHxZ
yeCV5l0cof+0kDXZ5Bjl1T6v1K9r2yDQsbQ1iOf4oXWU7GDalRYOSrz67Ww+4+JAswv9PnKMrH1q
JP+W/X+YO7PtuJEsy34RamEG7NUB+EjnTInSCxYpMjHPg8Hw9bWR2Z0dUkSFVtZTv4uCwx0wu3bv
Oft0bfIj0/rvaTrnkWmW7Nh94VwcsuQPYiIiwatV4KZ9vM/69Fop7TMV5HI5kocL6bXV9R8qFVeF
LFwsaSjGdF+QBKQ6y96ylYbA2j6W1/WvFGz8H3qQtF2YbWgTbUnVa2mM/I75XL3yoFVMw9uvZSFv
J9/9UU/6U8Ux5pZB2yfVWXtuMEm9Wr31UOlQaF2UVDJNd672ZFfGgz8PPEpkEROMIB+71HikK3ro
WQyGRm1forWfnIVkGC50JIKneQOslT/h5l1OWf5J1kpgkknNFK2+riVVD56NYLLRTOkkClz9uTDx
77XirioL6AVr1T3yTt37VUnQMtgxG5cqYYD6aVbFErmOhzhoBvEf9gxTb6x4IAyA2NWo05NLMwzF
ukND/DSS4qZjKVPqBb2e9449xidsUxY3MUbLcOux7zoFbMnt/DFMZ2LGaX1PoUFPgAYCubTUU4CZ
iwwnoOve6WpVUVxgoiDc+IRBsL1pmsK85aQ0RWNTfJvi+JEuZPYt7tMbj51+bGcRpS1VuJuW3aUy
hnbPjtwjjeEzGg0N0EZO9htqZfNYScY9XmxqJ/J1WHoNxN+7fPPwebnsLgnnBs202fehcFQX4jjn
S9YUOT6epuIERcxkI9v+aUnX4W6OUT/SeK2eNYUg2fW6ivSIiq+Doao4sVt2F4zbyT6jswRuUhOR
VSbZFIlCfPfbLNmPidkEA2v6YZV2E8xVPgSsk/MukU0T0pWezi0hIPTKzTdINuJD8X7MqMryx7qk
d0kcTA5dbtR3Uk+/pX5hAV9KjBNz9/pcNdNKSqo39ae+T4yXxXDXEBtyw0Mq+h8miS/7YlAXAPu0
7evCEC89/Y9oFhoCdH30zqBf0pA0ORX5/kpqWDWrYOJTfUExhs5bdo53t6QsSaY0vGPhDfZxciVI
4RbB+9E3jRi5uvoq1WKEidciKgSRN93lokXLWSzf0rUq67DDZoHjrFPdFXZAfNcXSNj60lMHxUoZ
ja22XotpEKGxtt1BDav1nXaQuZ/cUZ6NTRQY+DYrcdmZUDj6BIFlgfBxdmU40mXaT/XQnQchtLOY
ORVD8HjxjEL/KmfTCJxhkl9Wyu0vOI+ZeKyYVlndq4Ph06pGFUcmdIrRQEdZuO42RdAl7qYhNOoa
AZ0XD9cSAGe44Mq664SJVc/L+3/M1iiDThTmtbfGQ2bUj4v4WtapZu7G6ovHtOvNSKs4KrxOYyeP
zaOpIcle6+6HqAf7IFUi2l2sYrlr8a0dPH2xbnJFmo07GPY9mvxvndCcl2Y2emSnSCZH3rOvytx0
1o5b38SIMA9x2vY7TDLOtUi757x3Nr+F7ZyYuVY8rdW3seL5islfUn0+nN2SwFWTEMuA9D7/Ym5v
JNydL2QJFQ8k7y5IEAojRDN0byUIk9A5htKq6pvGc5Yrp/PlvpsNEY1T/To7Q3yYUUndtHMxYq6Q
K8tRIi/ArAkHlnE+R1XhxIBV1xzdoVpvS2Th7LPU+gMoBbLPgjXFXeHPpn0rjT5+9aemO84OKrps
jp29aNhydOl5R4+DIXkiqbGTrtihshrPmsG9QPkezzPj9FM8F+6DlQh17Ly5OjSKajesu9V5NTuh
HoCnmo8Uas675ffj7aJP2UQRaJEGyprOSpTaH1qNMcKq5lNitV0E1bp6qNwfBK8lWXsP7OxHgt2s
6k5m95g25Ce6R6LV3hV7+rlaIc6Jpq2Owhu6vaBNTtkpc+1GdI72UJqNQ5ZcMX9Bd5eFpOvVP3gi
IR35CDIILU1utCkLbS1fH/PKSl754vPLYnnFpx2T/oNm2jn4hSifYW+wsObosDt9fTZBxYDEiJcv
aWWI11qOnFuk2X1byHQ6qdjKv/c2ytFVxAbLzgxPCkhY1RzVZBAL62HPnrryoxE5D8LIgHNgWTLW
IugnNemRliIY2cW+tabfNg7oznaT8TKmVmJGrq/pxmHsB7S79mJrjwtFLec6/EWvtp1oBfV/OX1L
YFjUu1RfmsfarZv7gns8lA1lYwAPrbhRli0xm9SdcYefSz9lVoVeVPkdmTokhxtXc2mtry5ZPLdL
aS5UDwatYrKJ7LQPahnLp2mp5RpaXBLMeOfe6uSsfdFawz5VhrY+VsPAydTwyvbUW34jQhKx4udU
ogTYya7x7u21cD7jKWUiSEnMJuajApdD4dIgJ9bm4tlOdmhMWKkBgTN+yEHUfAdzae70Jdb2RZdw
hO7MNnI6zQqVsXocFhqOTDk8K+k141lvJw8DCxlpxcXFnqcFHOHFeyLW+yruzJem4GxR1d1wMfuY
lg1Hqx3bnPDCmF6YG6S+24dZB8c+JFZtOJix/+akzWmeRBPoU6Oz2tfVlp9VnFMi6QjTbNpr0ubL
CcjReck5MOXapU6t574ny6/DagDSbj9yHJmSIX4As9se7c1BS5ztEExDz8l9xQwq+j5U/nro7Wtb
YTjPCLYxY/OBuziZzvhqux42EoJ3Jj8NJ7c7+X0NaHJ7DF47OQe5ZxwqIUlMBpia+btR3iaUro+K
HLbQAaHg5OtGb4HowrbeEIIXOFnJFiOz2iRnrq6inmmJvnwpSvcBdmVoVnKPterZ1qso6+KZ0dBR
lp/FwIY225LMQvfRWYfmmZPhfNAX/x94PvAo6RxuZ9/BdzZZGa2RuVsvbuq6ZzEVbpDl+d7Xkx8y
ST8tQ6kbOyuOjnJkgPqChB0Ts01ml1/oXpA+RGNxB0E03QmfRGVyWg+OLy6YBTgrps7Ft5wf/rDV
dHOWhjVcNyp4HWUAR0+bPeGhSFcryGv9U5kU3x7EtEd24Mhr1RIYWAaPHoJENCT0O0w6lqmNEN0q
76ptwXPQkKNay1Xo14a9c13qPN3x36y2CLPc3NPdiyqBT8dfSVPsyXtqTJId2jicCg7aifPoMJXJ
aaFUMg3ibPgwF+9u9Y2r4Bg/teKlRvhJppedPvYcAfc8oG9AXKzd9jw22Ma4nLptEsXZxMd9QeJb
BgE7IN5xgDVsqr0NgZH6Rafq9ZeotJoI3e2T7TSRD2vbHJzLIpLvnn/sgESsHUIjTzyv2tYb8y+G
xIqCAABI3a732svqz0jvU/8lbp3HTjPIse2ZiI7anWVah6lZ3vS0uBJLR6vLXDgKuBGBVd/drNpR
N5CU7bG5V7d5fNOnKcFjWXyWZf9IpXpb2DSJm9LNozr2v3WZI8NVbWt68jjXE/4fQu12mBlPSpGm
h984zCRGHtNeUehrhzpnhFagcNwJjjC7pu/sE7v+lxxiVEznMZwXSAtQd5c1TEpihzn3c0YMG52A
BA54hD4z4dg5y0qL27Z4Gqsomb0zrRrs1Vsg4Nw3941WF8cxGc+uaNjPgCJRLTWBpTGpdOZA+c1R
ejVG0uqoLDIJZsp+uezbht0kxqemZI0PjK+GHth4LgvOtwhudyMq16CU9XLsVUuUqk4HC4VHQPPv
XvrlfigIpGPMgiRLIHugz0aj7DQn4M80+bha+sHtmOe7b1L6HPT6mM1cfHgIOq0cqXFZfJKXR8Pe
Xserju/yoR/UHHopqZqymwuIWX7yBSeRHTa2mR1bkrN4lu12xznorTQnXpuUp7vRrm7FgleSEObP
c4h3NUZrwWT0nHZdiFj5W99/MXxM+ULc4dsPukzsvQ7/6zwVewSFm8XNsp/i7EZkftjMQCKlHYfg
oshUxbT4tTU+0Ta8UZzL3WB0faQN/n1RW/EpcZZLU3a88EQEXhbmo16s31djd80dWq4s8uSELnec
QE6VlF+Hpb/R1VdhDo91h5KODpMXyYGSAPDC1zzLDynHFLflR2kRg5Dyec6mkQ130V4085qRetl6
aPv16QLicudXSLoAPJk65NjqhvjDk5b5x5r8xUvPv5PTCQsNJKz7KlH7Zj5o/Y1Nn4oiyD77Ai9p
+ULfYVfEL528nV1WFG99MsyJTv+4z8Rhpi9KDDElKHGLNFkWIhTjyr8yUtml0yXvvrIU7ag5MAEx
1sDh4fWPGRXpYstQkR+Ph+LedV78aQgM85uj3ovhhXELhz2Og+wHA+tusy6Xfgxqr90P/uuga8zX
DYQT41HfioWxvh01em5oZoqaNY3z5NdFG4zAb8rLqk/ers3E8jzYCjta0hRkT9dNUJr+88zYfF8v
5qPtTeraDT3nEBNPzjp+2ot3rsAA2+Z0V3LE2wsMy2e7ZdZA/RJqqW9cmlg+t+1w2+Xaqe+y7amu
+clSUXFoHIcg9Zr1xsYct1qJFeaTd0x1jqEMrPFq+A/5aruRqynZcg+c75SbXExj+l47Fjp2rZ+8
q1Xh6JR2cvRHh5Al42CXDxi9P9mC6H54VDJ2Ot0gJcRBWWwr+aj8uzgflwPOFgTwZFO7LL9MNF7j
JJlbTvPDg9RfPK2+JWxgV+IFDYbUcu+yVbinFlIhJqgnu6A7TDCg13VsHctK+HOcvI6jrW486eyp
rZnXwaBqFTFUrgcPqrkxzfu1Z6c1D0VWqOMgF7FHFSIjY/GesZOEvrAueq7fte0X2c90uKvnQvN2
wzyG5khAQK0bZ5nbe0koy65e/9k0NVVyziT2aKf04z2t8PyIaQ0+x7S2V1tf3BOG3mumOzRz2zDV
08eWRi5tFpQlohYPFVZuzjLOwt9Siml03HUL10xc0VMSuEfIoXR2ZO6luwFPND3kvLwm8SU3nelY
zirhHBJ3GMGa/sEQ3mueJdlpGAhwMPoMxyv6w3PmFUHKtxAw/veuUAFOVdbgVdt3VsW01PDfG/5s
55ilftDmIg4UGqllx3dsHGt6qwdDSBevn+iPjZtRAPEQelmzWxME5parfXOoDQuhpUeKhzHaMu52
zA/KYBHzsu98iiP8ZjqFhT+NtwlF87Nya4+tOqcO9arHJRdvmA0Phjlj8SZKFe7dV1Vqt7QSXgqn
OOJYOhqt/7DmiR2O+kTHSsx0953zmvoPFmUdUfZEVEzWLh0JHKq68aXqqvsG6UdgraNN8zcbgwoy
zNUYRjNybDlHeGX/kVJCE0bt98e1Kd5TFVMhOuxXc0FdhTTnDeyVt3YPBIMWtBx4nXR1hbb94nNS
1Gi/HzKLqimBOLXnLI/5vHNOFarCIG/tNOjb7ikGGYxWy1/L8zAW1UEM6Y/SZ5SXbnQadsJEfwKd
dqpXxvBNRSWsK562nDAhHzuqFzehnhQ3modomrMAM4RKq9OzO+dnWmzxXjazOswd9mEwcGWQ2ISg
ryTkuT3/RiHWcyd5yppOC9Zy1V+Syjd2i3RvIeZS3bitCLYTCvZqXPfkkOJcK0hq9reRW/fATkvE
fQvcCnKue+hq+dlCftxNbt4EcWEZ+3VI8qAvDHBIyulvi9IiUlSOJz5auutHvzqNfVudk85ivWmX
KYynngTrwSIE3Ri/xynZxTQszFD2cRpqQ7VfNOOJl+++z2jV0MciOBxFUdStI7PdlU5YrBfLq1tS
PvZSSU5qfXeRpZ5/uL0NwbZL+zNRWRT282TTwVPmPgPchaFPd6JsnTLMZ6k8dYsznDTXz3kRyahr
in4r73IDcENOajr+odBaFuKBGtQOekbzdcpqEg8T/QMa41etoqZDJ38wZjQHpiXLwO2JICDw/TVh
ZHRvctwIfZpRj/5i1xFtIyKculILJYjtq7XazCuamczwfGMwifxJTf2z8uJv5aRre7tfxQ2lIWCW
kdF3hrEuEMOmPNTda8MBOPP7/qJBaTnhkstfoLf6N8PUOqd+op+NBowOs9LvzW2WvLblXeOSxZ2J
sfkYsQQeF7PXb8wuEe9KDtrXpqiX10yvt8zDSdH3TOj+V913Q6tdjjrrbeumdyo1HzVwFzRl+QB+
szZPS2dJmp9MLFCY7uqlw2htiI+itcJUzHXkmX0X0Iam+MkKgUSBkqGiFscYn9vlyS4hYnimdB+T
zDbDymtfXEE9kxMnHMDHnKNh8ddjUgv1PC7Qtnxwty84V6+VoWffGaL0xwXD587AVVy5fIdkThzm
LGtPHvjIIO9zXKgoWWL4rjsLQydNKCgrlRUhL6xO6Ug0a2/J7NSk+R5VV7F1vUhgLvs7wClvsTOU
EdIHVrRhNYdAppQNWCKGULT9Weg3KtHfRroHqWbsNYSihMNvvSneHpT4C4SQybJ2jGCfBn2YDk1Z
Nkfc+ta/FKH/kfrqb3Okfkqc+h9zqf5/TJvash/+He3zJ/XV6cdn+VZ//KS+2v7iX+orzSBUij6y
rusmL4GJ1un/xk3R+v4vRIq6LYCsI2WHE/1v/ZXr/RdBDrbl2jp/5aEN/bf+yrX+i2wASJz8DWou
QFz/if4KidcfpK8ORF64S/hz0IZB20KE8bNOUvXKIcW3mSOPSWLfoMNQebcwz194vtRaBqXe/o4l
+rPga7vmltVh8vrzHvq6sX2mP7DlJtdJWZjJr+Polb0xn673hjQeat+f72ep/w729LM74V+Xs8GJ
IeB2XXC7v0hBR32Mm8LqhqhGTH8YbNYzjCkldIvW/Y3s9C8vRWqNwaZumYjufr6zeCrhqBgFGCFD
Q5zjic0GPynGfdCMi3/pHXlPkk+Om+UmCPqfE6T+z30JIM4bac4AnPvzxYaqb6DkNQMZN31xmyLj
PWRsfd87pjtMkqQb9iX05Z3pTv3VdrCb/uEx/4vr/9XPuAn3dCIfLMH9/nx99u7YXUqth0HoV5d2
04AzKEKzvE455z3N+o2N6S+vx6QMhy0+Jl6an68nOOqbJiyjaCUF8dFfu+7qLtZ80aXvXwRh3/+L
2+MyNrNxiK7WLzrlDum9dMg6iFpP80LgKV1IP8Bkau07Ryn88vifXw/0F+Yi2OS8+dvt/+GtGFSb
1ZtBi1DJxWWY5Rr3uizFtTKT7k6aVvub+/v1WcWkrDsC1/K2AkHr/+XnKx0aj3aBiqvmjHUPUyTf
I3bEZwDj59vf39ovtkQw479c6xceomB3zWumw9EElOVUYGqCqDlAUy7Is9eSZKIkN++Jt5kfbDgh
F9FIexuBWeb/4qZ5YMElbpxesPg/f8kyV4gGSYyKlKjqUHkapHqRZhea8/L97296ez7+nwL9n/ds
YgSFmGxu2Ue/GkZ8x2gTZ027yEk3NFDGyclZjeVpVE0pgmGUPxL+kDjYBILI318ace4vlxYOW84m
3oWU5IpflqHWKAQDwKSKyCKOtFvbDKZX7TCpcP2NKeZP97jl1Dg4fXhBcBfam9b/D8+s7RelXeci
jSjL0MRyTrxjHIAWw/PQsFYi8U5Q46wIZxYxgn9/k39xbb5kU2wmFKyc5i/LwZy5VqY19Knscs4u
OLr0I1qZ5cZPESR1ifEhYbSdEthXv1n3/vTtGriAsKM4PEc+G/H2Yv3hplHF1UYHYiSay7o/chH6
NUxdzwpuO1oGYjoQJ86HbkaGYiWcjP/+vv/8MhkmVQH+QPYzdtBfc5iYhAo8AUMaDSBy9mbCDMOK
OzuwWoKDIrN0aepYasuGHUf/GDMRZ9qZMDNPm+Q3+92ffwMbgjoicqxeG4L0l99gKGuAZGPXRsvQ
bvrt/COzQd91blofDPLYGEfXYi8N/XcY6r++sK+Dk9jyMsUvv0EspyGPjbbldof56MjKjwqGvoeV
wIDbJJ/sl0XNj+4q/zMkNQ8cOd+b6R2LJqZ3dvmff3xdkVTJVAT0Uu4PobaQ66f7xPGh/tR/g0H9
i3v0yfwRxCfQNoEo8POl0Fbk4wxTLqq7JbmRKSLKwTXnU1sJVJKDaUDzGvynWjjZb57wP1+Z2tOn
MhSeiffK2d6APzzhlpTeMuiyiqwKbktcaM23RC++tMq2jlajJWd75ClHVCge/v7Z/nWLtw1KXYOf
07F0D8v+L88T81St5P9HddoxtswluGl9dawL+Glk2OK30e1/cT1Cagx+UaQ3LqP6n28Up6EpunzQ
Qs7c6xtnNpgFZjrCmgFVdPQX+GCx5iGCaOc8vUlWkV09JPrvI9PkqMvKYofp0D61sh2eNbufj6CA
5G9+jO0z/LSP8I6TqsIeYhDax3nh58+IdrBP85iRiduC6tII2w5t2jxH1y7zI6qpOWAxGg9//0Ow
jG//70/XhUKB1vefBRcl5p/YHX5MkHdpuOHWQq0C3Zn79bsBVqX8h81pursFZlYvNxW8C/2SjFlu
oRPMV/eAP8MqD+0qzfywgIYsn4YM5bpDsw5nZahPsZl9n+JJJ/PH4oV7itOpEgxV0UkjEGsc+BVL
nQ5HOPa18302VVMfaT+tRYg8pddG+lJ6okeVV8br2U+tqjxOlqET4WO2w7jX8rKsbi1p+W8DbDj3
azwOaXIFp9e3YdxYCrltQvgQPK1xfKc/qswzCd7zl1UNiF4wYIEvrHnWM2STHZ4ua5noXi4Wz0Fl
FoUdLVa5cZuAVt93Vsowt2qoDPe1MJT+PPnS/izaBtCSU+MNSBbEDj5NYyeYZpG8cDrS6cVV4zYk
aSV4Bnia9f2aEnB10tJO6GFbVi5th7XVbjpWASwSYzW8CXu2SPZzeuImBTXFqUswwNAFnjnWrx7y
ObpizH86HOS7fnXi78QadfM56bUFGdHSe7eLD38ilByEmFCCPWoPhYhbsJhLCn43tS2tQaJU1kzc
Z/4tkQXmxudSRLENmTm8bQAfI7I9baSPijeGwBaiJgmy7pHN5UO+vKGDnm+nxnPlXmpjPN/N87Jx
GKc2nfZwNg3040aLkZlDgwb4KXNujBWqXMr/BwXJz71b2trNP8A2jPXB7H3hnIAKjFPAfWd062Ew
EeHgZ4Dy436tbzxDT8FppXrbndNE1yIdTq926B1nTPbGqoEdqM2ssgNnVFvofJy4tx4xrjatsrHL
whZAZx4Jf+5nCFUmobRdmvrmXrqLV5wzO0fIlGpq2LPrW3GUU9FB8KiqRYaGShmU6AP9P5zmE7kp
XZ6MWBXI5MSB0kF1LhejmU7CoGm9N1Ubf6KcknDbdIJMiQztZQT7MBFB4a3zs4WhON5lgIjTsJKg
6JH6a3EVAkJt0EEyvovsfjRqVA+WXe9tpl3PVp1k/Az9iOVaDfG4t9ZsbB7NKdfK0BhNEvp0sLCR
6RRLdUEPmFWHysxH/25smPgy2WqGW7THVnLpYCw8oZ3XQDg0AExQ1eqx/9SOdX/TrnTZIsGwhivQ
8cRyn88T86VK4Zis08wCLKEMZOv1lDeHybHje7vsh+pI4ZAjkmuhkQd6N3RUwVUL6a5m34N6tOQj
OwyN0xdjEPEXNjRMNWuqw5y2RIx2eolprcG8dbEZlVCZmeuZE5OcRDXvbjKwSVGeavbOk0Jl+1rP
u/kefUyuP5gpmQIRHY7yYRN3aAer0ds9wHG0DmXWNyNfhz6Je9W6nbjn1EPvux0yq72ig1qeEDga
xVlU+nST9UbaRyaTwR8LgxvwGcs0x6HjN/GpzhZEtgslWx4AgMS/D03PRO5T6gb+SAcGA4RMEMlh
LapJRRWmNrSfaDZI4GEx/8hHU1+jZPXNq1Zy+gmZMqXHmaQqgVLf1+9GmsJxjg4/pclMJmLspCBz
HU5OKRaWMdBLLN8Bvnqj/5pomct8vh2Q6sFMY8zjd96Y3k2tgU0K1nmbnqHotuOpaSSvObIj4e2J
8EaMkpillHtHtbhXyko4t5NgQXsp5sKeqUGQqR/yEfTRo+10zhzapU76i1KO/1npc0w32OV8HGXu
Bql0SRjaLfkwV8FotevTCPOKQUttLPsVBUlN99/D0YAQHyMNPDqDAOharPGuZXKtn2h/53e1akl/
xJSVWHeTbk9fPL339GOiTxKadJI+x75yX6u64ng118NACDmPDVmQTLWRxeDN3aVL0QrQ6pOdhUQM
2V3keosE3b0w6iKQDQ8eRPasXdl3pMRXpbL6pUhiR0VZXOf3bp/X4LO7VNFrrmiyRm3nV09L4ysW
UOUaT15dJz8GMaMVpC6kaeYy5v8sFGXkCeBWo04F73myJ69RFYcVSt1wskXhMzJJPfZ0OLJsR36W
fFZJ0YHg9fUsOSCB814EKAPGftIoOFr5KobCXoHuQe21TtOuLdVhGcb67CJsxn3fxOMT/Mscknyq
ycs62PBXwU6WyCsB3awH8r7QFNWNp732w7r+o66sBSluDnnuOK2xHwzDZDJ1qVNEJcSxMRGge1Rl
ex4plqUE3Px1Fb0cUNvF2qeROuMD7hvVnqACosmyPCSpudHqeL3yHDV5qunmGeGfjfYekXoZWoAL
u31M4Z4TjGuBAKQPwk60gcc2eRF4/9CXm7Iyda2a8Oxq1qZdklF08H4o812mhAzp6SDenRSu8D5d
alhC+AC7vWp7yJFLU6FsKES2vgPh09qAMOYC3IYr8VEySHXvOrNT+Nwad3YiTy8YnieuasdgjCXO
pCodzmnTfCQ2ZUVkeY13S171QN+/Kt6mpEzPg5PWerjKxt4kXE797swlOY4a8swru+Aw47BS3ntj
dwNhIB0Tw2CZTEbVBCRBqFZFNTIUIllLv8nGzhmiXPXD1Tay9Tnxlu5bqZgt7hBE+/2T8uAbH1pc
s13gJUbyoU2J7x60yTfSl6pfizvGH6WEw2muzG0BRFKPamXxQ+FmPPVuMrlR7Ma4/qCLi2fFY23j
e9EdB1XK1nlZi6IPe3cufsRxjpmkBfma7AYf0dm5mZetzrUofTwb5O9OUsJdlDdN5amyF9T1chXF
WR+N5ZtslXlsQVfAKLUR1QUlP3gVtqqutWhGNPKSLN68N20Wl0gy5fuMR11igsGrI0M6a+J+oXeQ
HldvNuhAAQxBQKQhBAA47akypGLyz02tjXqw9nrygPqZX2vwGblgol974+oa7jDsy6nFh7X2lkiw
L/jM0OzSqJOD4WqpFy62ZbUXzRjqjEV2Rm3lIIYLqmVh9SrdvraPnWkwJxO80PrOXGeV7s0padW5
S0rxRTYtiYb+O9WkbV2JgdoG0CluJGtEj5itWP+cpf0KGSP7UtvZmuySvoEyMLbekJPeYy8vGiLC
yJ4z/7lewdCGoothiKTU3x+SQpRukJuaz7U2J8/oiYaGAr+svq6kE7YfiONxLtrjau0Bxi7VtQb8
j2aEET2MfSSbBdVt0o03A7qAGwQvTns3O313zmOcJfvWq1tWMYyG8rTiufLgC6vquGqVi3QNVyz0
wdnabI7O7NZEvjQNIhqoM0CzZUfQORPHst+n8ahVt/2sz+neZ9wEMsId5unYyg4fMR4kGM1EKEoL
97BtV6ey9dcKjK0kypHum8SU5EDYX9K69y+UvGN2zHvSc3cQEYCKr6Y/vglFtvGO0Rv+hgxl3QXE
gz4ciqSvqGz8ODk202gBCB9ahR1pSa2jJq2GbR016UTglzG8a9Zk/GjJa6UuShBFrpnTW6GcGHET
x2lXJH4wd3kGcZ2pnUvKghaUIwOz3YqsFZWTnZQLboCp2nsOsh4NPToz697ngfVEJzHw2CsfLzVT
wX+or8MWM0+VG5hj4c/RomJ/opfa5g95N7Immp0BKXVgYzxiCW9nrN+Ca9bK9D/GzPYUj6dafmip
jcqHX42Vz7PlmIVpq/JlQ043VJxp1mWI1BrIot2sbfK10pNjKCtTj3f9Rsux6ix/mwuaQYeBEBUU
YpOor1kZC/jsrZdZu2a2yq85jZWaRKOeNzTzgbvTqpLmiXiXkbLTptSlnDRsfDxwum1MTZWHHMPv
OsGM0Zd1YOYFAQO1WLqaQrju85O/Gt5BZ4os0IEVzniHntWHqQrvAUWDPWhUIZIA4RTAShIy02hV
pJSGLqXDivJ1Zu9awrTHQjLZC1pQzWhLHMwopqG+FtSZ56UE8hOZlHpI+aledzNBO/dpNXnPyaIP
Z4/5LDphGXPQc/VF7hvb0fQIkhI1pLn54CnOtNEOEXPUkSX68lhrgznvJm2avhQ0RTw6ly3h2nmL
kfXQGAijA5OvlQfT27SJ6HxaN2oxFn3kkvbj2dbqQb/kWTdYH74/qqNNpucU5WVWv/soMez9FC/V
j5ynlDfFnib2itqz2rCQzP1gJLPThZBW6mI32KQBby629eCJEYUICtsE9WOa4GInCDrf1+bE7L6V
Y3PSFJH3x9mrtB98p7gpHK/GIdm3nH13dTmLs2oW9cgpdmIDX3EDkAPKW2Zo5pLfaSsw4N6sxH8z
d2Y9ciNZlv4rg3puFrgvQFc/+L7EKsWi0AuhlaRxpy1cfn1/VBZmUsppFWqeBigkspSKcHeSbnbt
3nO+02ycPluufRBjUdS9Z40g+yNICZWY2nelASiGuTtIiBrQ3I8NPKlxYCrvL/ftAHSe1dcen42g
TuDHUQbxltAdkLiXvlhhFQwki9BG3YAVR/zs45fcNiDuOzQQ4LB2TbZQ+uZTWt9omgc4hRmsPZe1
XfCYZD7LHw1eveEcU7gbt6o4nU18bYdTUnkI+pZRUdLlXQOaB9M6FYuDw2GiPA/jg1RsOQNHOr2L
KpdoTZzz+fugxiGD4LSwn6u4RovZZ22817M0yA5SCTZi7i15kUWQJOeYOAMSFmsbSi/q4+mgunw4
aKBiSKQm5QZ7xwMSvQmIX0O9wcEICrg3Rj2Ks3KB1xJK4sQyFAYoERrnc6infDzAK4/ex9I0N4Wv
CNqw6zxOt3kuJiq8dk4meBGxcndeVLDrebRFsnuGUeGTr5d5RPMGw8IHjeWzsLkq2VAU1BEaORoX
V6uu5hZ1HZivTVFZ+bhvZ4WQrDOqu8Orp+czDJgxOzBl49IVEhEUpj43RlXX5xHygDZfzBY/Tusf
axHmGAAyGJZc0TR9H4OuXg+oQEW3WtS+PATd0g33OrRk8a0qiH8EyaVZq3eaT8WQxyWNY6/rGTQ8
Y9EyOfciyubNgNUKKjLRA5ghhG/3+wpGxvKDA1nTd4MmQNC1Xp56kwKZamM9v8Q2bshD4KTjOW0b
nH7WREG3nQgJ/bi4nXWaAEjXmzAT7El20elvfimXm8zSC8sI1oLxpljI5ETK56LUrcpWOruCsmO6
IamxRiDdRBqNmCOZercxyzAwmza1zl3sgoP2iD55TO0J2lbL7iHvG4sdfBN4qNyRVkY5Sj42MtLF
hBtlJ8CzzEP70kr6Q0VtbHZhm0TFbrEGyOopyGhKMz/zDkbPQb+zvKn+7ldWdNsl7uIe8H1wS+zB
h5Dgmz7chRyxENNnNKbJyaFJueExkG8R7bB4H+MqQhwuRwP5I1EjxAzEux/jJaJCm/zcCp+npdYB
R2/XuUx6yeKtYED9GM2EBeC/84d5G2goETvishX+tRhv7E0STu6Xth6AcbAUiwGdXgtEZHJW6yg/
M2AaDgrhbKeWzRw7DISuA7sVPnCjiLRlyNVlzzYVGDEujRmQ6CsJhpDIPMUEbhnj/AjCOQf+UccQ
NbLeGoftUtsWatA5zaN9iRxZcrQY3AxnaxkTqEPpeS5JBM93Qoz6ll5ChNBsSscCJXMApAhewoD8
P3ZrF8tGgTifMV/xaXKlvsspavmitl640usN6T50N0D35wTD4W7EDPri1AVn9dSZphs8VjgWMPpG
N4tvqXIrwi79XrDyfq5VGD8PFjywLaEMhIwWvmHissTd8J6XDOYLSrr2hezCYUKfmKdf8xl8x6lL
Zss95Zwk2VFkAKmk6frongpxmU+hKerpgdwadGMMJokMFz7oEBIcmoG1Z4kJi6mEkndCZjmufwSX
nyOnWCkWVGbfrLmKPtuqxyC9SE3XYoqxDcgmhF1SVXRdri2NmxwebRDciIwB84kghqU4AySxXwa2
nFff4FXYzKSoPGNetr/2kTO5d13f0CIzeaG8ne3zg+elGrNj2/VZeMA+I9ArZi4za3plqDEX/wvz
wmPHduNuTeYB5MCvWxy19DjDtgOF/QZ93fIQomQ9z2Iuv3oYdBN2Bsv5zPKh+3fU0Hl4kukcEWIS
UUDs6DOUPO8cx/I9dmqqEVpDRPhwRu6/ZtJKpy2nZlT3dMjsfSA9OjYyWrjR/hJaHyVHQw7MCf7L
YzSj0bsWC6bPDaELOAWSkSIKnWFHOjXWbY/jKSD/02yDIeh00Ymd7VUT7URvmA8AWOg10HvEMN7V
bsTRtVwMJARS+D7UXmkRquSxGx+MY+zPOvHZIWhhMg0LkKG8FwA5YtJDJrSDrq9wFTqiGnliEw6S
1xDq5SHrNVbtiOiDFasXKeT43vqdxZxmLmxMdXngWYhPbdtVE3gjr7yvvGWijmkVsckik256dAnD
8g65SLTFqSzkFGVoF39kqcOux/OQ3ZVlkn2LrCxHfmpLgSjNagS3rI/0eEQ9n9gEkfN12GqfQIet
1c9Wy/AenAbdLZPoPeN02A7cxm2r0SKenN7jPIXELa32vVEJ0ItBE2SahT1CxbqKBqzgpn0jLcNf
DmFqxnfN6oNFmbOQDSKzGCoAMRrT2VH1QM+hD+v6VEr6eLyCZB0CG9O9ZPjwnXNiWPTf07AZkn29
+CRjYFLz/INZdAD5JFM5neqkJa2tdPK5QKUvObmzUjgkKPhti1PZxe6xDVPdc3DBuOsxETCmOvLQ
qXu75UDskAzB0bBwVqPhQjiMn3ZACOYll3Ru42W1llgZRmUavPVd3umcVlQeLC/0cpiexTaUjHxJ
6WvYOKI/SL+n0+CG+atOtAm2gQjJ1VacQ0gdxGjSbGaSCbjbdI2BfJrZ0JEE2/NVsGDRVIr8+Yhn
CJVjFMT9cSyH/pmr43S4VKr82jGqSjaRWdQ1aimBNqDOgyMLAicZMy4TwU11Fbc7VJO40Tnxdcha
O8StAKDDIWXe4kbticrCprRYeu0cJqej895QPnOiiUU8IcpckBM4S+1EWwafRt+ospjvrSJNkwOp
tYE8sNCb9gZmSh0f4wUo/Gkydk1Vk6kYc29QDOrgOl3/Rj+35AS0kBC4y0zTn+aIxwUII3nWR6t3
qycFbKc+BUGGKwDtj4NOU8dvJd1cgOKWLR9DbwjaK6kf2S3XXoGoi1PrPgXeR0IHm0K67cqcRC1M
ng39Z5n6N8WcZu4mDGB34TACfLKny5UvGwXUdY0icrG99m6drunzq92drLzyHYyNnFMIKNJPOZgb
UryaNCIQd/TMy1TA5NwtC1boaWEatOtUPHywspbj9kzfIQV7RMrVLo6CRu7EPOZi0wHF0CfF8/Fx
mAeH45CRTXOrBDiCDWx894trunz1wzXxl7Ds3Scf7wEGNHq9epO6E45mkbnlIZtz71skB6hUM1aq
1xDr5RHPFa3EJLXQAncRaRZskGEK2SnHiwkPiqoVGdP4AXGD+TyNI32StEDjbcmxr441HG6mI5hE
fby+/H4wLhXnf51UVbhvmzYHKWsx4ToCOCguZRgh1k6ypY9PtZyDdwknI8E6qkP5kHNSdmgHkU5F
g3t5FyRS5Htk6W1xnH2kM7dUf5xYgCWZ9OqDtEnfFcwn5A6Dtz1+7y1sMQO3MpLRM+OWJNhVM6PI
Ywuqwrta8yTyR7cG53Cnp8nM97EgRu5d6w5ldOOD+VEfgzLxML2Q7AjirRDywQnKGkGs73Thv9JU
/WWezIQWKUQI/D/2od/+oqny624OOTROOy8txvOk8IzYCPH3LHLeARfPPwH3/5bo9n+U0v4kuP2t
NPf/S9EtooTfiG7Vp2r+WXLL3/9DcuvEKG6jBHZ26HEvVoHs/xq/SfWPv4V/R7UTMtGAH02JgM7u
fwtu/ejvdhK4SGpJiggCfwXvSrpI+T/+5gV/R0jFuCVcg8HxC/v/74LbCLK3B3aeVgLvD9HSr2DS
lgPoogjBBvCixquI7E8h/jh6T653Wnjwsck4+b+Ip0cpsIpF/s80P7LRUkRIRhH4gkV16H3+rCJw
/bocKO1tbJaKhYq5s2jONUEkSBtTaoQd1jMR3rTp3HV3QsQtVtWRjCt6QX7TX0VjBcMFtgIdQM/A
MNmnktpwbXwRhI3/kckI1/ark8GpAMQIBGNLhl3SHgTsCfsNbLXtUf0Cn7/YsqiphTzRoc3vzQQP
q0y9a4esvtiIzu1eEQTOXy2A0T1FMhE/WWknBOpE0nwwpcjNYaS76pL3mY/Dg5jt7n0oOJnuzNgt
4YXwE1waqOZT71wtif8h4AiYHQnPYlAsymnU2C1oP3l7mazGvkYURJ32JW6WLSoMi5AOZjUUNRPa
ixlQxlBE19wYeNw7FVVDuXGHwR/PKq2n+p1MipQQocwkR2zD+lHkjnNPPGucb23U3W91bd9b/ZQj
Flqy8RZaZHPI6bmHm5BOwTq+kj6pTdJvH1I87DWkx3ay3ktisry9Gj1dEacFtBuwuZhweuRO+TY6
Tfg6EYa4b9yBrTDo6u4t7uLh3m7i8TOVEieSgGNWuoNjzAdtxwKnG8Fgbv2ZPNN63Pt9wIeuPNoO
9IRpOGxp67rOCcAff06sXLKjpOvY6Ij+ijbLnGEES13vvUnLKDgQLOZhvgVSsM86X4FvG0HUwgpJ
ev1AwqUx72Ud85ppWPdv+HBpJffz3Gw9SW8QJ2a0XASD6rtyLbQvcVsXT5EPUPpA8To2e0bZ4ouN
AzTeTEWPwAl1l0vYpEe9vO2XxbcZbtVNORw5ZFQraT1ePGgnFHDj19ijgPIuIEUFkzE/W+wOhKSu
24Oib1KTF7BuA7Xddm+2Efxrafnce0MKojyoomJcszG4y9p7XnruxWFI4W1jKkvSAaGs45XIPrQq
QZHVEzwjYAm5OCrl8Xw55BDIRzwoVtZtWpQretyNruuNDzZFvXiuO8bSNwGPPU9hWK5/m3xESc9k
888/pI1amNOU0GDFrJfwm9NlimjQDmUcSmYrXRYvHFbHFIjKrkiaTJ8DQmvDj4AZsnk3Z7Sd6PaH
ufU60GsKj0tueJq9YuneTGFCD53CWOPjGzWfuvEk/zHrsLYRPYthXxvZy7c5wDCE8oBkAb4pbYBj
iO4q3bEsaYBm+fy8pYc1YCaanPLZVANfFbubqDWI9avEC1PnoXwYQ7+rnxQlE2r/mqwfnCyI6vYi
SYpiJ0Ihnwq/tziDznSEdv2MyPALFZiIduGkpQ0rtG++KWkV3ysM4O+wgHbBW97EC/DH1lH0g5xL
WTrDwWKC/uIJv0RvGEj/KeuL6K7Vjn3bz9Upz2iYE6Q3sVBu834QOPdmn3ElWcgyOgvjqo+acyGT
In1YsuDZm0t0hRm3SuGm8XpEPorc2ocE8N1DH2Cv1XVc2EwOiunqlU76YmDbD/vStYroEZ/TE03J
70CaOdm15BAe7Uo5Z2ByzJObAi4OmhoODKmqtn3ij+8bUs12VeG2Xyk9OTdNdvhYtRx+pmI4RFnw
akSC47OB+wmI6KWL22819/k26lW/y32HQdEojzPRsOeo0Z8bVd9jRQFHqEYOH6n13hLgmkfJnCFZ
b0zCuAfaVH8hbXrXW9PzWKhjp+z8IHOYdHExRrcGPQmPAyZEzmLWXDgMxkDdgn++Y+zNwgrLFxaZ
zoq7ROQvkNr3hY/tr8pchZ8ECUcJq/2DkzlrOjAjsfkaux7eQie76IUylYjri4K4MYQljYC1Uzak
N0yAOGf57AUkCIDdZdLIxFtsdAqb1O6B5vaeunqqYhHTAtIMY/Sh5Sub+fXF7VhGxQK4C231Kz37
J6/iIATN2j7l0iU90V2Gs29750xVdG3wHqep+dgtpDuiqcBO3ZNChI+kpV+JNiuBy7HJNPyDItws
SbzzWr2jq/kVO83ZcpgfFC7oAlnPb2k5KDgPOXcpH2l505A+dI5144rsySPviZ0f9B1RfptlGlaE
Z1z3BPAUIieHeEEdZRsvfuxtUEQMFPtbPwsvWdkkdzoNHu3OjNscDyvJShoaZPRIAKe10bK4UUlw
MjHJF8gM7twiZeGeEiZuvjgyuRQ0Lt0ZsEL1EAA73zmSuQJi9eySWIhT2CbZqKyyKc5Wl3wWRpIu
QsywoG1iQrJjCSJmtJwtSC7iCQ0xa88+GKtHZ1gsscuU3WOwlGTvTfFMrpZaWJoszhyMKSZYmgUy
NFQBven3HW7Jo3EazBMNZkG0RZCB9ZTFXGqkXTDBw+wDliOCigv6VxuoQ7R9cleXlyGduqdGRc4n
nMPZx8TqupDR5AAy1JlJSRDzfE+bvNmhrYk/RPA60B2Uzac8lYNzqHNoJshjyP+Ark7baMgAaGHp
zcISpvFAOA4ZQz1Wd9lpi2agGHN4UbT89hJUIGTmvrhFVF6xNmZLtrMnI9+mXDmngdbgxw4g5p7k
heKRg4bHNlEacwinObzXTvLJDvpqH2fWivUo2qo8gv1rw88cSpRzgxMSSnGss4xOC8UCPsTYdHTO
CDoFMBSS7Gzl972TTd+TvnB3CfA2OiGzVbwGMaKV0k1FuO0HCMI7zdEbXmbaryqx1AvNToaEgm5c
u2JowG2MX21RqbuaIG2O9PBQYtRSpf1I+wItm2Wj+/ih7CCIiHCReslDSq5uiI7aNMDcOdXfo5eR
x9QdAdPZpjwt9mhfYkJltoAIvP0gldpVGZ70bThBZmbQxEQY4lrP0suRFAlE8Bh1gaTNoRcP7YtV
9rcoU4ttlZuoZwgNbC4Yyv59j0jjhBmFpMc4bZ2zXUzurnMkKZAzFv0vSL7moyeF86HvHK9iSQQk
um18iEMMv3R+yrB2fuAEavaQ7hSwFmMlknTawn5henjsk0DQdAZAmvpDfbZre8ICzxADAAeWzSAb
/Vv4MNElc+v2fTxFrzRYCYqXxiGTxcgTk97mriBpb6ua8ChZF4+0QKFkDp7lPA2S2A22WLSEaYNm
sZ/GY0LR/ghxp4DDqNuT6l1xLry2OoAQDVgOsdh3bIfXqLeGY6O9hGKnMhiX11AogLWPDNKWRz0g
nYR9G15VEHyf7Kk6g0hmEe6hktOp0kO7F3VEXEzSZs4tkVL2JZR6ucvJ+aqJ0BBAlrO0rr/0sZQ1
MQimOce4ZO8WUAQ0lNNjxEwYueuiJV9tT5XRO2UNVFhZKNIjnCfA0q2wPtMSyD/YAyaePEi66hyh
Xk5PEcyyHXRtpgGMohBrhO1VRjVZsvQTv7GnSgDDSo3HaITlRUrscInDEOjxOILJBgP0yNJDLjSb
UAA+AV3JJs4HfVoc+nLGWnS8SvSGHdN/xHWymC7EslgH4S7qWXkerddSWPNJSFtc6fmoQ+2O3lvC
Qaf95rdpaDOeDxN9NeGi7kuZjC+d7fj+oatDGpCVbzGYx/+s3semj2+9IQLipCvzjhMllJ3FilA4
poZDWjxlLf0ggkw3M/wR5km2nJ5G21kDaWE0fQ9rm0caeaz7McNftpXocUps9eCQe3/oxoO2KkZb
+B2R+DRZjGSNfj3zSHzgvWfmz93oduKQlDktwiF0p/twtGKk0VlcDKeQONgRgV3WRldsII+VWrAa
TuAE0WGaIbrkxJU8gUnHfF7V8qJLb7o0NaAH2cZiX0XiS0e7vN8tyjE3QbtKEXip/tGa0KOIAPVV
MnjV3i2Yy5Q22GfmgCQ6Lb5My61nWNRba8WPugUNfKhTAGv2ayYFAcTc/mwzdgTPzYJjOlCHvKTj
2tfF0dWRu4pUnBNxcZ+kaed3qAar8kAPSgY7SjFFfFdX3Y5pY52Z5mc3Oof3pk3xkob4tFjVnSvA
luDOIMqEDB36xyTuYSPrIL31WcXvA+TNezcuLGqArHgORkD3Ub+ALAMCdQvTl7me8Pwv2N+61yC0
5Q3wJvNIwG95JEXgWdDDPtuzV94EQd08D1MvD+Dci72yM3m0QD6eUtclEpg1iDE+TTdgVDatJOaE
422pXDZqxJvtHmwGhT5e/42ORhanfnq3mCk8Bo1NoVGgKhx2eZVKfQ04UO5hJZud5zsOefFs+cfJ
7c15zYVRSN7An63djkvMNIcE5zC0IOCOLVrcBga8x8vzogUVYpcAJNp6ug1eQhnTJW04d4uMb60O
lMsmvsj1VAnWBNFteSyVkz2kUxgeYKu6t1XfRC9ZOi/fRWJhKVe2vdzX9nDPAVIm2553u4fiCRHb
VA7oTNpz20lZOrmi6lMr+Ki1r+QaAhITsc/d6hi7ww14h4Y12KmGyv5YjVb5EEatSTaWn5EDA8Cd
BSwL0HkyPXfyi65GcAagd5a92wu1Hcn5/tq3oExrYswO0Nn84TDWVq4OTQ8oedsGkOE5RtEKHqOR
vmzH0fLGUk10nmWdbvqQ9mjX8pX3MUN+DmcdvJ/HeblUUq5NVU2klim0P+/tWbguqfRNDHJigBa4
x2tA09r1sldm/P1bUGUgM6B0vXOYU+0DtEVnNAvFBYObxwPJrOJJj5JpVtgg6FnpMsl3pOjiybYj
NJ4Tu+46E4P/JI235c6TOQAry32dsxhkkis678tgq2jnKTY4yoCK8+eETnprVNld88Utz3IozMEa
ciYUZKFl+x6K7JahCvThTKoWWg/cj7Ig1NxFFw7iihGXFWj5yuZWn1Fw0C1dJnUarB4Yrs0z4zJH
b6r3icjK28qriqc6nMs7BEn9Bg3IwtUn/IbbcknFUAJtmSeH+TUgUQ5AA4XCYJfiK+gPuv+VLrwv
s/bKT1Vt0fbPkEMWap4uXdB1R9E07dkekgL5ZTJAupAl8wP24mx8VEMa0QrOo3o6a+ME75dodM2p
g734qgw3nSFQ6d2MpW0VZNs1BYdAiqlrOfd2BYJKYZ3Q6LOPSBn6gtCQsngULmciELhu+LFyskpv
6dnU+c5dOpgh6GNVdYoIwXEOFaCuz8DExv6mDMYlwrKxTN45J+j8U9XM/SfbqpdnaJYr7a2F+crX
iLqUq5dbw+3oN+QrmrKs/WtZzuOhFnH+mocdxQ97qL2cBirO7xRnAL7aCKLVxiJzaWWsZ5ooOr5i
k1c7b3Sn7GyjghGoTuGlr30dPbF/AwS0R9l+HZnN5GgiQV3yZM3yU+kn7mWE3rfCI9f+VlAZ/r22
u+YL+4LJz6NlRY8whky3Y7UcnotSg7xxc0/k256WywlDwzLgX+vMxcJUvc9R9DwVKBr2RR0gm7IT
h3lVF1cXUeE3x64SZJ9WJzQrmZUC7UOAa9FrmMbOq87ai5tXE7p1cMgXh+6apQjWJOstnxjeR1Iy
l1EeBgemJvwTp2BBmyL36WKp2ik+Tn7FBjPolk7Eqplh/69zJD3Qgp3ukspEIeod8+ELP03Rj/qW
pImy6t5UbqVXYu+xBm4sUXblnrMbv6QL2KJ2VtYTPV91EfLglKCivS9r/zlG67FlZ+Kv8Z30eHgT
AyMu82pRrzsWf46NYv2ga+/ELWrvzEj9kmUNGpZEhG51Ro1v1wzTxoHdehOmtbY77EDkj5wqiSQT
8QpIqfa+zgQXw2UKYc+MBMOlvlaJGWFbdvNI2wmAkLUcAIaWcKMn9CUPIRot9PXJ1L0hbOBadRjF
oJHFaBOAF9ZufaVnbbfPnttIdyXAedXz4Mzc/kF1sTopCJXAzUU18wansffKWxkkbv+5biJaMHVK
h/WfrRz6V1wkVwlaQboeioqQXKsIoLqC/tknNVHzJ3tEMbINAy0mYsH67s0KPH6BGwgu0x+9HQ9h
XH0lXosp4Cht7kHYZXy4EEQkTdV27Mu9DDInPM4B+i+woEPChdKw/RBtSY/fr7hPdF67riFXyrG5
/zTanPraE9wo3yo4CCzPXbq0zzZiuOmR5TITRwnaorzFgce9yjmul7DJJ18E2xkNcHnnsPTUN0aX
+pXCX6qXJsTah+PEBvwzthGwb9tkqYK25CPeQuTJb6vlwhsdxjao7sjF4V1hktPhmTYgee1NDXOc
LV02dwKbS74zvIfpGk/MqOhrebTt4tBL/e1odY3GFdHyEQk74+27rh4nCqQhOxYa0Qhg1/rGCgFZ
oajxX5BtuJxSYyhegXMoGY3XT0hhwV/9hw2UjXabH2xalQYRNDB0Pmx2Qnb3/tg4gIdaGbz9abDy
8MeM4M+YiZ9nWgSax0TwxehlYISEfA9/8XiLkaQCu/B4al2vv28mr3Dop5hw2gAoGYqD52hiIH7/
mu5fXpSfJUA1DJikMZX5NZGPYprZDMUT4g+re6N7ZxBN8TR8Gzje7Vy9BBd/lj3zWmM1GecestIO
M60WwKeE0lRjLbotIu6AWJlGAwWy68Ps9cHHHi7OCOZyRcX3C0AJ1C5e03BwUfGzj0rjfdQ7+SFx
eudCWpKDRDsUQ/1vede5pnwzY+AuMem1IGF+vaaL5XYO2wfCYzqbPNvtcM7yst+tpoiHYfTHWy9C
YwvftX/6/ZX964V1mPFCs6Cd4K2jqJ/nQD1fNYDFWCAM6ocbG9jrma5x/i0POg4QDJ5hoP/+FZ3V
Ev2n0RMflqKVCDL88njFbf8Xr/bQFFKvMHYWiSq9W3wm/ZvASqDlLgHCizSJb6CiRfdWYLpLEw/I
h4eJebOtY2lhfSRJdpPnnqv/xRtbX/fn9xU7tJOZ+TEtjN3ol0vR9ETk9mzom4p5+kOMpe+BFCTK
xYG4qX8VVrx+S359Md8mR9KLGb7xffr5uidzGrYIDjVy/ZrDFRk2HjCtKfPPv7/av34ox42Ys0UO
TVKbYKhfo2dn4jEF3ymoFrak227TK6r2Q5sbTZ4BWr5/80Hm5bAmh67HhJQ5wK8G6mZ2CuC4LGLd
j42nmApmD/NME+gYpyWLPnqWtQnFxkBneaHG2v3+8/6AJP10ZZl1IhKMXD9gpBr+8d+/fHpXNJn8
x9+c/yhGt5gQTTNtWVSvyV6pFov0I1+FTCCt7J6aA/+aJbOOaQHJLG/pgsecHk+vaehFg01zkPwH
zHYMFe9Q1iG9SZso7vbKJW9x48UQRbepQjMEfjvFGFIq1g8QE2PBGWNxl9PkiTHiQJyDuktZosFq
261rn9DuWOSJajwyaHVp1x8Co9hoGSSsNShyh/bepTcNJZ/qVmxra5If42z2i2tDIeveMYkIOwwy
4TyfhgqS0UM1TtxE/B9O+8zZgg2VyQ3TQVJe2HQVQhs8VA3xtxuJLwyQnV2sW++Y8s+W6KxyX7Zp
cO0jL3rEksaf9gFRy5th9CK98VnxnONorwHECs0627upefPtoIqj8hS3knUt+5R1cI4PSD/jS42e
T+x8FekbEZfJd9sjO2TLNS6oAVLGDBet0A6/NglAsw1o4PxlGdTyGFmzYjN1fd5CUKVMpRArMW8p
ho4NvYoMRYiKrWk55cE8629B5VNFt0murfeT8FJ1nlvDdi81ebf4S3Hw73C0FvWh9WJ+j1fQSdq7
S9/MSOsoqQDx51RRJfgeeaBPUxytSXAtU6Y5C5iMzFJnVU9s0JjfYMj+UY8EPW6yC2poazoUnqKV
CqCQoDbljHZ9naKxDlGV9LSvdTLDsjc/foMufF5Ec8fFrkVUg98lgwBzYrb34yJEfGjYV7x6a7W8
2YUaH15vbXL5oND2vMlFoOt1uyml00wiDXL06NX1kNC6wmbOMWPJuUsV/Lh92qHJ7lIr/pSW060U
DbOFEMTrnRP6HCArKWbr8keVNo3CtNxY42+s3tQ7n87md4dAkMc5Kx1/Tf3zg11aN3AiOTZhb/n9
l/VnlAHSCuKuOWBHCctuEIYOwow/cyUQMAHlc7CdFrjJp23GTPGRz8g6FfvIubZOn9+JWHMLfv+6
vy6+kAZ9ttmI13cpJ36tJtyR82Eaj8y7MX4jK7RWzhEeuenh96+DRuTnpQjP8rrZJcEaPIvi4ufP
R1/VN0q0wwYjffSSJ079Tdje0J9QYQZYgBqEyBsAmARCpIvTflB8Kb7//i385RIniQ/lLGKEk7Cp
/diM/7QaLsnsQqgPGdyM8fTQzpTxtJqiR8dFUrnxgvkrEGOuwe9f9deqgk+MOgYvPoKJMIp//eDM
4LDB0TbdwGAXV8/hfMOqtY67QeS8GWgLzr9Y9/+yz/E50U8ksKsCBC1/gaPw3cWTyRh4yWHM4rYa
O0KvvW/JPLCU/P7T/fr4uHbAHgNnBrUONIBfa6YG0UqiJsT+WcJRBHNqV1qPreqW5vPvX+j/dvOg
rYTwlNCfOL/CZXKdNf7gA6YkNbj8HJDo0ePlqPiDxOA9jIZ4+vqHoOP3r8s3/5cnFyyejxyKvFeP
2tT3fn1y87YJZeoQGWorcq5sKS+zb6MlLueqgbLjt+FXGL7TdzyPztfAUgZeNgScT3CRC3i78dx/
dVsxuMDZ7OBaMkGcd12aVI8R0rdnXJz1TTLR3VyF8uIFj5j4VBcuxO02jWOO2XT32GrNTCMTcua4
I5nUfKqKeJXsAKa+BDx87c4dk/mTFxhJVJqAtnDD6syIqQ/bz6NKrf64OO50RpvRxA+rnRgte0GG
zYcW3bdSeBZ6AMtERKEXPEY/zteawsDadgzSagY72A7P6GXZbhJXsQxJ4gS7y9guPsnGYWOsE4Ib
Vm2i4KCPDtrCAYqPhtU8ATDLNv6juWR5nCuggzKHfvDNzG/IKuBud7YiVrvEycsYF+uSXV/gGBMZ
KGPVoR7Sdc2Z15WEVPpN3rpsnORWZOjRkZXEPmKVhbg4jCvG3PZmIJ2qWHwWsobwk3uJPgAjx9oI
yrOBNClmtqAFmrXDViT2vQxqxQdBpkPPeaZIID92OuJ/9RFsN+h6nMYQgOoF0OFLkrC27hzbcivB
m9k3MoDDjm3DRyQ/dNo/tV0z0+G0gvSV8MoGggAGpdOEePWD7IrxZbWTUYdYIdEKxHUG12bIMEzP
uYiLPZ5teYRay8qkUOOdGFfHBEO0KVvgLHzlb+NpNMOVUCzEad0YXP/YE7CN8ulszOflzR9NIUGe
t3zr8nG9VUlMTdBBw8B49WMPYRK0emiKIIrxWg/k9kW0LD9MiIN3URxO3YmgvyQk71NabxbzmScf
mQ3dI99Ol4/IYspr41iw201nQY9UlLnHgMyowzgnozpU6IvB4uDFT29FQwP6MNRK9ntUIHV9W4wI
uUnWDgnjDRD44IDxAh7mP+QvC6wMFzWHyrpjWMerknhm66T93RF4NfAdAY3x4+aKgYySLfLsNrm2
8zQdf3zz/y0B6VNb87///EkE+l//+ZN69H/UmP70Q/K/fvwS6JUrJPWn/7NvyDecH/W3YX73TRJe
++MF/vk3/5u9M1mOHMmu6K+09R5pmBwOLLSJCMTIeSY3MA5JzPPgAP5I36Ef0wEzW1VZUpepdpJM
m7Yyyw4yGAF3f/7evef+d//xb9+/fsodAIV/+ft72Rfd8tPCuCx+UYKaXED/uXL0+L1pv0//6QU/
aa3mN910dGu5qTpcn5Bp/kM7qpnfcBm78LiQgIO7syheCupeBKK29w1IguF5oPAMAFYLEW7pT/z4
J4oO4JpSSl7HCOCvaEeXv+R3BQbKYttz+RXeAq3SXS5evxYYScCtAPMKeF+u+CbzyLKlqNHKyp9s
BVQlK4v0GShAv+cOSt4LoYxggGuDvoiu1PjRporEooZrLnSG9I5eKSuq6pPisdHLjH5D5j2joJJX
LpCmp9ZQzqeqtVcbEfv7X3/w/ulT9cuz979OuWzy9f/J8/da/O38dfr+h2eW1/x8BOU3WLwC9Jrl
WfQl3EWq+0O+rHnfFkwwae0GYEfU8Uss/M9nUBrfDFCeLupkjw7A8qD94xmU+relu2EtGGEezX+s
vKsf7QkWLR/3f02c/SpAfutiCIbcYNJ4AqkUdINl8ocyIbbDqq013A5UmEC5wZuEaOcMGzCdTPcM
M7FrhUMMTrjRmv6iDkUfn/QZwDgN9iTM9jgSmPaEgQXfvqsFBryoU+iiNJtQSbzXXvw4CIzDZA5I
xcQmiuU26oKRkijRye4bDZ3hcmKGIICoA5CnlTOaZrOyrmBEjJ/GiZ4hwym0XRYUL6/HxrabuZig
C7Gr4jWZO0Y7epD0tx1ou07SH2FS1ur3Cg8boIzYy080uudmY0F9omVRk2VJMoyiYd600VE5Inkn
gI1UQDhP68Qcw2M12iP2C6fqH6ixmLqB9Kx3LSHvW3qbRrYrvO7OK+I82+KB2NRjHe1tjqJtoRkl
6apAg7Yz9O5XE4njRAouqBzCtM3XsUq6lwJJ0L5UWPFFhxvq/5dhNx0+/uXv4s+p3bevcdH9bfXK
Bv5v/5p9z385Eb5e+3M5OuY36QnuNsv1lWpnIXH/XI78k8tAmkOBq55F0cwi/rkcjWUVU7x4+PWW
XX/ZE34eCfyTKyHPcsbgMpBoCf/KkrR+rdyFYNa/8KbF0sH8uuX+eiS0TR9LrVcmYcRoQ4eEMQIT
+Zj/urfqYqeHJjQh+d1LgjuimpAqdMRQM2g4Ynb2MKPFd8GZC2Zta0/ek0rIES4861BMFI5J3z10
egX5Iy/PvUyspJaOa0aDEE5RG22SeZarxoB1Kke0LkUCTHjCyMyKT49poH389Wf1Tw+DX4+N4XvT
9c13Ntuq/Ru5lB+vyIyLP5Y5/xMLGBsU4z8/QM5emXW//lLALC/48bia7jcTgDTPFXWKzl79H0+r
qX/z0BmBrsUMQpd0mTn8fFiF+02Humkw30GAwV2X0ubnwyrEN3onDCqoFzx6BJw4fzgv/uz8oOH9
SwEjmXRYtGlxV4Cclvymxabyu/ZEOsqJ1irqbjw4xWfudd5zkdN3xUDR7zJQeN/TYgAWAGPBXRq1
ae+7Uz+eL+Q4e2vAUHpwAB9VqEO1hkSlBLs/z1w175K5wqPa0MEaSbZLJfnh2PoR19sZsagBbuxn
htUCNAc7N2F0Y4+2q+kHxJu5TPFQE6AJ5aunc7s1SJMwkRhjbV2nKkrv+NS6dIVHfHwfbbrKu1zY
HZe4ykVzGZZMzGHkqCkDvEtI3QrCSU0GcB0zv4tsnXSKMYD5GKC/erIyl2gv21nSvtqpbirfsiIL
ye+gWVx4x3rkFunYeMlLu9H3pkq1I4a9CaWumq8GLyg+4ftoxxRN/YbU2fFGZnNzHQgulhudgIhx
m1tm9kouk9s/TkYPWcQixZpIpXy6EOZE8CK+6+lhmkYR+SPImoNHYHC+jRuX4PtCDGRzAsv0tjUB
dU9NFFZ0Tb2ieh1TLkkrUG7g7VJLJ4GYoiNjmDFoUCHdpJMfjdJgXc2AdLgMV7E4l72DoreuMzvc
YNXtPyMRxg+hza8hUgXS1Lpo4avDeg2jDBGd0s4NOBW4Q6YmvJ8qu7HgFKn5kX4wLZCijwSKc7ed
800cGn2HcaoN2aUSgnObvPRq5G8uomSZOCi3K6dU3THGeI6ubKa+8YssWtL5UoMxfTAjEFJTgcU1
HBLjo+8962hVWu6ulEHEI7tcSsB3VkXsoSZ/Dl+vxazDJu1LbKt56I9TbvYVkogemU2K589eG2YO
GpBBByF/gAiqZj+gBiAI3a291Sgbi0Rdc9j0pTZJHxJmriMgrBka62bbn/UQbYoN+xjvAUksoU69
I6c3SxPFExOCkmcGNMObXekZLBcbZabf2zZxlR3MnGDd9QGPUoOAGmQcrPWzBpNQtInitr62NUk4
mjHrxRqZdPqxSOxoicTSuc8X0oefugmumhrQX+oPquhW4He9p470nRQTTeZQ4sjlqy9BUhEJ4/VN
7Y8Yvx/tCfPUHuFP+Km7qZp2BfcKZ6OsNk4vRzTGyGo9s6g3xVhNOyyh0F4NBProhM0megjm0GvX
iZ0EzS5sKvAsSWfNDxUtAnqXk4mUp5taTM5a05CkGGG5j7Zaii5znQMqogZMFNArTPQJYFfVaCt4
jt3L2NfWY0BCTbChIYkgqiIorz233HRIVnh4ZL4DKZvkxzKXhX0Iw5JsZ6Z3ORz8LLHdNRkxotsB
XIiTy0lpvU7+nzHDD2lnvnNDiwhjsZsAYXOTeTNag1iGWBFqe2G0udTC68rzSB+rCUkej9BJgjsY
QqxkfUbBsomreLjm5C2NY6zZ5MOMTP/V7QixzniJC8smpxIa8qIaMMZqUzdz+4S6WNhAG9UAEaqx
6BKYUwI3lZp9greBgDhtMBcjQqsu4zQSwTVQJxJR0Q9CpjOJpldnPc4T4rAGcv8uUsuLPzsHiPAq
Sj0UecWY4VtCb2y1OzSy+oPFJcQlY7tK3tN2lN1WEe5hbrAEWeGbDfbuBaxF+DH0nfXRRLme+VHR
26BW+mEBbTm6/kAmIuGDFfuI3zgGWV6uaaePRIk73UowLPJWjeuEjzI32/qsJ1NH+kUluscCjMC0
6emIog8bR3LmQOkCihSCQdPaLgFt+TgSnfDaBJyG2gI/YQ7x980bDG1cJlqolkdH9f2mcsUMpq2I
rbsZ6grBq7rRl5tMl1pNCtDQoBnL9ICJv4HWnV/bPtZ21r5ZKu0Cxqd1K1ekiGiIhwy7JA2u0xDO
NaJHsRtAjzN8GTllvO1hwG2aPjOSg6Zr8pPb0rhkngZIA7knWdMBFatn4aAw2K/iAPwmj1PKTNG1
a+kjxAY67FZVjggpGpFzishR6PRoqz/FHADGTqMz8NboBE2zeSSOvmlMbQBaOAcdk7I4bTxi3qvu
vW3w71MJ1vOdZgTBXStdt93nrvusSQacRHwn8y6L8JjMQaPeRF+Gp97xMLMkDA6hsZkgbMuxvGts
tztXaMU/F76TuyMqdtp3aC/ZP/kV71Uiqs9RG/GxZaQhcJioDO4H8eicZCpLUABinhpf2L6ls5I8
ok+isw11pzE9vJldp3t0a6Mlrz0e+ytp2zBx0zlQjyl4LQaJ9iJ+4wsSOwnbqMU2O2UH6DBkiVHx
TuW2qR3GHYVMRozx6WSaGy7K0GKNbtjZTSZuS3RC4SYfGHz6kcDUD+yBKybKNt17HqoczoztBdFr
ik7eXZVVomeQEb2y3bqBa9jroaJxvWI7mj/5e2hMMmvzvN2UDLQU0dcmxGNi+UEXD6blMmqiCX55
aoxAo0KU8Su9KZBwl0YARgr3Z0pOuhZFMeA6AiF/aBr+Uj/v/2hbZXFK/0lVHCNney3+WBjzmp+F
sfPNpfRE6oHqxXS/LmQ/rnFLYSwQG3m08FAaQb/8rTB2vlGoLlB6wzZpE/++MLa+uUz7mDoIVB3L
j/sLdfFXBNFvfRVM4R5VMR1Hg8scb8Ggav99WWwHImPfFdVGyqDyNhWainKlF7b5Sgu7SzclkJRH
6pDhrhnHF9RRAY1n5jFb3NeZ4U9GRMozyL38hIs7r/y5zSXbeKm5mm8OYVf4fVwP3lURJhOx16Oh
TZumdcaH333kP/tFv5eKWfLX2+hS3/Mn0L9yLPD9AhHKr38I+GZLgriCdoWlzdvPYR31QEDgKh5r
ZMfhSqZZ/BGjej7hCqm/xxz32Jxqhd6HAzHMgBjGy2pDH4imDt3IfYce8coJ7Nxa09jMTiNDz2QD
0ra70UP44ZRBnhMfRjG5izI5N/GzuW4W7qGDjfW+NTusjhjyNPpGKgwZCQFEeQp6vEsM3JFcuxhg
IzRHiTKxd6r8geD4ETpmq2eYW2aUh5T4XfZeuVE++CqU49cMJSCCUi+hLTdxN+D0GE3XAnHvJMIv
lMtNO56GNELTsWBFBpRRcm2nGkMBJlLVVWR1pPV5VYr4o5WDS2prGCjQi3zJZ5yz7rXjZoupUVrE
RCZG7Kn1ULaoh7vcMdq944UaHhJwuWc4ECb3yH0qqHbY+zjoHDLYP9xY1sd69hifNG6OLyYpmkNG
df+ckC9nr6C1WXxIWl03eGyMAheX5c37uunDZ8F46mqIOuCB2WgC4+PgGC7giXGmEAlM9WJqs+b4
RiaRK8P7oUGnTWFP0Cxw38s8HizqV6+YP4IONjlh3cr6RHtGnTdArL0zsn6At2lF5vcQiT9FXdpg
sJi05ILE2sS8LMfCPKuVs7iCspIVoHjHuRU28PllAk5T6Gq+S4mMVTcSF/qMpAAS/XasRXup52QM
YpCGib8qrcG0NhaZ02duS/ue1IpyQeAwbQMP39jioSCh8z3+2ouhxLIvJ197NCU4+7XxtXdHX/u4
87Wnk8bA/u4tW/38tetrXyfA/HUaaF8nw/h1SmAy5sD4OjuAxnKO6F9nCk8i50v2ddbYg4pe1dcJ
xEjCe57gnPNveGiX3OrlvAqNSgHsTyCzm5xnzC442bSvU04CbiHEMsg4/Sg7OAlRg3Iq0mDNDjx/
nJVqOTa1rxM0+zpNoeaqRy7nnLHMD/sr7+vk1QbQX8FyHAOGmdWdZbbJU/J1XseM4l5siI0jAwMN
mwZwNfCYoiic6DB9nfoeoLJPbSkF+q+qYF4KhLwqXXeHJTv7LMTUnXPFLu8cagoOWaqL4avSyFjE
J30pP/KlEBFfNQl+0AD+nPvcfVUsczQFd9NSxqSRxtOnluKGlLXKO3hQG2fW91L/IL6mFkJyTF0k
JajFqafe2mlt7T55fT90++irnvK+aivvq85qoRD4gJCpvpKvSswQAZCDXgtQR6df1drUVFRu9B6o
4kKDgo7RFrXdsJR57o+KT5Odgah5qQT1pqEq1L4qxEg3gyVje6kcZy9sqSKXgtIUafsoipAq01oK
zgV7lO6wilGH9pbdlZshC6lPF53zHZAdFvP0VcEWc0g1i2yVyhYDJhHQgVkWfjBmeOlNO7wuLeyR
vsHvS+lFLHVyjNyn9Iev+jnReGg2EOS6x5St1cM6CnySe0HPBUUTEWHuXTwowodlnvv46rwjog0S
4iMnSB9jrj8Tnlb4wKtxrMEfVX0W3kQeUqI1Nl1qWaN1iwJBOhoo2h/Q/1Z27QUY7gFDCdCYVg9V
whlbouodIzauQgrpcBvlMc0e+puwGRzuGBBB+8GW20XyHW9puoQXuIewaWpACPmEMPcgFqVbkTFw
z9QrPqzozrUQUK+LLHU+zN6zRx9z0jCcwW5X+YcTQ4Mkytp0Vi41MsEWhkX/JWtMbz4yjcDUC/ck
tzeVWUwnbktuvlGuPr6mQBXP47GraA4ECqQd/ijusTBeV+T5sWWVSB11VF+deethYjuBTpruo8nK
Mh7ytrgucdpdyghxlRmM7ScXPQDmQzE22zS1BIg51acdJMgWuWDrpabHCqOdwj0DS7wPuATQE07k
8BI/J0dFqURBdjVPF7arIDTO3KprX7npp1yXeq8tsYFxs1s3VYUyPe5kdw9VmMvViA8kXreDFNMe
ItSs86Pivt6609C91JGeQKmis5DgCUnj0Q+USN8hBEJSLAYXSEWNJTbZwLK17+Jg4v+d5d3gHrse
duTaZn1cOVYO7V+EGl6qGsTgtNZMyOHo9DGg4J4fi41UqqVX08dAMQdhi/TMZKJ9pZquuxtzMqRA
Q6rgirjfJTSBTBVuEDVQSf+rQPn/8vjvUIt+V6v9p5DS26wcXtM/Vse85Gd1bH4TBP0sMwmGCB6a
9H8MOYylbmZwjWwbRRKpY7+1jRl7A7qiBwROyMIkK3jRz7YxNCUGI+QqUfN8RSj+pRkHL/xjXQkW
gqYxD8YyfxS8x1/ryradUjjg1bAOGgq852W7psGIC133tcGYUxQ8Dc1eULUxjkNLZB9uQktu7sEo
DtitVZxOwAe9wGjXOHrc3RxYycuEFP4QKLN+pk1IgEVOvyukmHlArc5K0uc7UdHvIwSr37QjIBNK
W7FTg4ec15Lp96yrktNgp9GTgrp3Q9LvhmldeJa7s7bX63T0ZTMU7yYFJaE74/BQDa0gkUNo10HV
aWcV/thw5cq23gqUpHtTp4U91U5ztLuCW/7DsLQVwxcscYht7XeVFFdeehXZD1UQ5NfkLeNAtPLh
MHNkOL2yP4Ci5bewM8ZLBfu0B4xhdheyMsRbOA3mTS9LlLdJ5DwVk06jkVZOvjPRAe/hizvXSQbb
0xuc7pjoTUajxe2OleWupQC4DV6ZyWmfEClHlumqrjJnSxC14xP8Xu+VEsETSEb7IrBrgzvzpiUi
Zzdgkd8CoNNXzK5non2S+x6nEz1QiPqDDwFkPLPqSp1yZqrbckjxqdphdAbCMdgFzIGdVrwbqeg3
HS2Tq0ISeT5YeXGGo8+gOaDhprPjK9eqjE2Hf2hLBZBcq9R7gIRB96dBatnnLX9C1mcr8mLaYwl6
cwNL4AhbsuLMtj+4YzmHuBE4t53iThOaOPciuJx92Y07hKzF2WiS7wGxKnxUc5GtGAJDIXJa5z6J
xTPmS3FF1lEAIVNaZ2UYVbsgjul+uBPqNNAc9m4q6vcA4NVKTbm15whGkhvlgW81Vvna5w8OJHuI
9Elz7Wi9ea64HawHr/uEBjwt6ubeuMynIN0UTtmdj7wvGD4Aip1i1k/zCAiIj6HLbtyw6NfjMOR7
mYbFDhQmoBmy//COjt2DgTn2YRz44IZ00h+tdr4X9JGXMz88kaBSH7EqEdMgNLUJs5KGKQ3YvDZ1
EOD1cicDWwLVwVTHQBF3hcnJfiFNgFE3hmfI7ZV+jplw9K0unomcqE3fnpzgMindGqwx8wFG/gmx
m1oyPhfmCACae8BlWSzBIQND+83QTY86L1nPI9TFQ24hWcUVZu+DqZN7MJxYLJGrXzbewofvqKeB
yswAchs1UTPmE3pvk0SP0ZTH3tOctQae2m/iOIC7BJKM3tZ0Mhn5bOEyN+8dXu5VVxmM5JvQuIfG
3ByCINaNlRQuCQhZZRwMvbG2dMSflQSeViCoW5MfqvtZmNyM6IEGDKDK++DpefUSDYg7mM1jpMpy
Y7UA6pOpaLFuYh1okYvuInvkv/Qy3I6z8zK7EWBpLBqeT4HFzcpMom0+1PUpB+R54CDmVJU1eNF5
dtINIkR2oBTiABlY8KdxkN3mcTwcdbBhZMynCXb9YTgJw85PgWkjWFWGd+ckqj5xcwJZzh2Uj0kD
quAEpnZgakzGCzlHexr29mtE8BaVGsgsfCnNOjMWGgd4X6A9lXmrxabph5l9Zs7lOVPp+Bmd9U1b
ps8a/h6/QkV+IeEnnEVRGB20NLydJxzbleNcokqkqykbIAksacrXkTJSDcQjgMEGe8UgqZlkutI0
FfJ+Sr7BUqVnAda0tR7a8s1Op+l+bEd4S7ktb8n6SUHp6OEpoLj0k14p+BeWc9bkns2a6IA9qYnd
t6wGnfQw/So0krfY3Nu21vqTNLdab7+E2t5xEEI6S23IOGA7VvWbbSN1hRijzqaoR9ECjYH8MKy6
N3Sb50vLnSqce9Yh1ZRPUwlk7tD0Kx2O7CaNh4qgUyPYDpVqDmQvg+Rp1SOYncTX9XwdC+yWeoDZ
IpuZGYTEC9HpEIYkftBMh1NomMWhdwSuFJzye29ub203vpwMBxOpGEyfvK/8oocvfKX6OHzUg67y
exO2MURBDAbCvYJyY20bp/DjIXgqhDzU5tI+nkzvqGxvz5z3qAuzu5VzsjWitN9pSh5kVxM3TIgf
qQPE80whIS166IDdo1OyDZV2HC3v00qSK0H6nU80RYDEJnzVPTr6mqGMC+IPqqPtxPVG5lStTePO
7/REqBpb1mniVCCVIrooDnWfluqkUpmBI7jPQ6mDQvuJEeuZSIzQt2HQ3WmIRbd6BjMKMM13NEc4
DaVBJJYdZCASNfEcO7F71lY0bjWmY9w07NMAFc0vmYdmq569aowHwWAnIJXOlfU2nNOagrk/H4kD
O0rmT41lXLPItoYTqZTk2hRDxnxhuGly2RPr6DnQMfzSHKwDnHJGqFTc9IMHN9uNAxfqrVNBTaan
HX16QzDc42Os9pmtAJvMln5RquwFaZ61C8E3H5xWWQcnaj6HKEMCFKEVXo1e6d6mFQbRwhX6uq3j
8KThd9sRW9DaK12SGxNogbipGVtehF5fXbk2gRH08qYdFO/8hom0vmOU5gCP6YJzOjTOtq77iuZ4
Vp6IQJsOWsx9Fi4YDZgm0e6JbOHqXhLyNU0Jp103x3230mF23XthTEqb61btdxvjewwBsQZmQzW/
lpwT3Daxm0qiM45eAfQ4Y3T4kCB9vSLWjSEdvpiPorLKFEmiHZ7ooIfnAJdcn+Q+bB7DmTQza2vn
zl70ug7iUAex0ZGdKklnIC/4VlSl/ZEqmw+WI/uQ6RZ+XasbfFiG3En0ArQCH77EweE4vm5pweWY
TGJfU2RtIs10GT+64UurzZR6LkQGjz7hdHLkuEptbevU+la35NqqRL1OuXencX+ADrhvvOTU49iD
KcjmrWA/QszOzkWl4P5O1pGERrwy3Fs3VkbETwqNsXRze1u3xS7tRyjvQXU9DY687iEdbseFyeGE
0zvTn0NAu2QGdqSP09XUneIuBBMd76BNbWQSPjNNZxA0luc60nA3JB6k1SawPho0bR7kXS+aRyOd
zwdZ4Mvizu3oTQu0D0J+w70xJyaHPtAa3JS2QzTOzyYlSs/2uWYfsmleeMP6pva894h02U2U8BCz
Rrbxgv9GnOftIsgRfareau2lq4jwY40a4zl0GbGxZiyvsMpuiHe7cYOGuz+f5Aj6cMto9AxP9f2A
ynztZOWdG7kWv4uqKywJas2qXVxcelMErWEWuzYEeDZhPKSt1iH4nvSc1I/hozFMtbEUUyRdK2hV
w0mYLBcuFzU4g7ocZ1jwDiPkQTjHyYTzT+m9Kiw49Jqe3zSBw98wnKx6yVXicw6yzmLRsNFEkvMR
1MOqoru4qrxgXuOn29mhcZdqcm8wriI3qJ0ug6j7IJXlBMmL0K4pd3wlo4fOpvej98TolLc0fT+G
JvwM0tpXerKPirQmSQPCTkzFMqUTjUURXwfIaNdzlWPihsMCHpXitweMPU2dtzFQ+duhuY16x17R
DI/9VlFfZ3z5CO2Fe+vxfXMjgE/iWOCch8cIBQJ2SqMmjzTcQt2/CAVkFNqwa5h6mBqx+RcLnJxW
ywNJEMdk3Awje+qExP96DBPCC8IDeoDyaOAKJOslVI/I00l6Gmg4v2mddTfMhYaRxcDAyGoG2HKs
sIpNY79vmvquErHpGx1JWnks1mOSJRcknTVHbYG3TRFkuTVPnvdELgDN61wzP7M5ES8Z+SWQMQDR
4E9bpARW2fl1SGeCyQdS+Ooi5VHkfjHiiQSEBScvpH0uatl8H2g9b0NQOuuy5kk3QTJZtZz9SU/Q
ksaFdqEaaHCdY7zx1x0zTTvPh87ZSKcdLmGRufed6yCOoBFxIRsRUBjNrl9rToMkoK83jduAss1B
oBhJq9bSGy5zA8B5hBd0N3S1dtIEvWU8Ifl57YXOPQFt5KE5TrUz4QP4XXWDso237bHZuRthNOs2
wcdmEsqRdK8DmRkZdEDFVzjrznTmKpp/E3B527wog/hYxRBUVmERH1sX8vWQPE9NV14mnTDBng3H
tFh2JwYGpBeFkEXci9jw9BPOVVLuaIqcU5c4K6GwQhfWuGXdnRPF9pLqg7O1x/mc7EwOPYw9hwHI
276dVXLoa/eKY8BcaXNw6ggN8rOyHh9tbD6U0eo7SZ2wgxzYc3YXHFF8UOw3mloprDeU/c24KyPr
HO3ITVcDoeEmidsyrGzWSfyUDUzE57wlKhB0/OWgd84TeVMwYtlSN1KzWz/Surcsjh1UMyF/V2bJ
reeEW5IY7uwsfwA+x3buOZ+D4d2aJYz10t0UcUx/S5MH16EHDs6BmJ6lpdiTOLSesmlaQw1cTERe
gIWG9wlSmFYaftJckesoi+zVDJGHmdGkbVI4DGuyRmJfBxf8zrhqV3CTR8+RrRVkfL0IjkVaZhvN
GHI/dKvQDwFFPKLA9tF7GsdWCDIbelKDIWWuZSIfTIOstcwTR9RV4JC8s8gkMAPd0HioDATHcmZj
RZ51g5Mp8mchzjNX+mxgwYbYCwe+PyzbLpBo0ZZmNmPo86Z0Jn+IzffOJINK7y6RBAVXpA1cmyI+
0fR7NhNAkfDQ90MOKd91g4DKJDF2kaE/2imSaxLpqc1dM/DrBmxA2pQPMORJaoki/dxyGCNR9GY7
ys7qOw7Z6dhateJD7CcudYRCYgDuP3oGADzFYzUSGuJl7mEqtORpaXieC0nCsGSMDxd3ZlaWVJN8
LfLZ3EEfHgpuRGl2NJM8eNLmwXokRxm5mhNrp5iMlnUYEV6dhH3JMGbJoYxy79A0c3Vv9qyxIG8t
YumcMcWjICkypyUCMEpIaQZjKR5zLVOEaHnxU5R0NAZmdukVEkfyHqQ+TRdObU3bUs+cuyrv3/ux
zQ8klebHuiTMMoXJtcGBhTFRQ9bmhma4NiMJGyq27UPRg1mSHe5I0tOYt6alfmDXi+8K4SRbbnna
hTdPnLyyk6ivA7u96ICtAEzWtVcVpN01Etpi3dmd+IR01B/TeTLO8baNd+TlLZnVaGZNIeZiVbNI
aXwm9WM8LO5hFLIHFuNwyYIybVQ86L2cykD3QS87uGUSoYEVpYXsO1VR36imTF76FiuWSQrjXkRE
a5NBod0geJtPLteBtdlyr2+qQvgW8YycLYG7DfVA37ngHDddGWdbacgEq3A1R9cecpedapDfeTjJ
TxlJNuvWap03Bh7yZPQt/f+kxPceMU1Z2+3AL51bFuJgQYXr65ljfCzsPPYrdyLvFZA42QuhOW6V
ZzXbulcuHKQRPmI+KGxkmgTWFI2yX3dIIy7daLFKS5eo4SJoh1MWC+eZ+EP9nNyObj0NItvIOq2h
3Xka3CKjPZgFM9k8ToMtcuzkHhXPa03/7hpF6avQ6ACWttQAO0bNQQShtck82tMqYrtKaxrnfIW2
Lzyd6q/cODCXmBSf51Qom1inTRfMBOIia+5mMAlc8Z15m+YDbza6s12GiW4Kf2fssT720j1S6Hsb
TYp5H2ukHogKsBWyJx0hpbCei7pfJwXRPgQNL+xUi8qSfpp2VbQRkmt7zKMj2RXxvtFs770EQ71H
S6e9VSiztl1p9juniYjm6Mj1vHenTtzCgPmeaB67lUT4ReKsdTNDeMKYVuEah5J3pQW0GDjttY2R
u82+luOAAVKh+jMriXbSzB69QcR3YRTIC10fo11pttZN0IfsARlUx5vE9OzDHBvZA0y1CyZKGu9g
LBReDxWoW4yCVHSMMTWP8griNSLbJL9AmWY9Ymwzzke3zqNVHNrcwErilw9g4w2gVrZCXhNO6VmK
vg6dp60lO4kO7irUSZiz6drQFiAM41nhsSfOJxbhk+LYQiPLlnAbMU9P18LVdIM2E7FYPnlC3Smz
EueHh/kvzQb++/Lyfyqy+R8pKEeG/SfSmX78nr/x6Ye/isp50Y/pgPONo9FGmbJoYCSzKRQyP7Qz
gjY/XXmcbyjD5CKe+U07o3/DlIraHJUMbib8TL9NBzxkNYwb8FTgVsK87f4V8cwPZs0v6hlmD0wG
Fl2PRMiuo4b/vXpmqkQUWn1or8wWUbbVj5Pf5cSSe2XWvNdV5S300RwTfm5cMwKgk1trIMj1BKeO
wWof0pmZZ4AUBAm0uXMMz31gg3wT7dzhKFZcVJZwIC/sXuPcea1k8FA29vMMUyKqqWpcEX9apnOn
T4VaOVGG9ixaWh4NiPyuOOsi4R3lFN5Izf2w7SXN0q7qwziDhagicmkdl/GyaWbaqcC+zi0heKtH
Tz13BrFsRMrEt4TcTWu4GD0CE12ed8YSse1MBVcpjtABETIeyxIWY9VCyC3aeeuGpHhHxCFfcgZ4
+8BR49kS3sxpDJOi7YqdtKZ7twheQgrpY2qm11Fg4a1iFA32Wgz1LhFTeuw1JhQpIuF13hsvyKiI
VU/GHWPrdxmN2dGDT7jKOadGIzi50QhPI7RgHJb5G4l71i7u0HzQ0KlhtFKzqZadVScIZc2XAxeY
gQiqnpBMvVwAU3fcV9Xhgx2gkUPRirojObfhqe3cl6pt6GXIxnwrEXsjfW+k2Ntm3pyiZEZ7CHBl
FSp5XyzKaG430zlRyouzm1z2hP4agl0E4VM2H3JXOwNnCfIPac+FKidGB26C/mia1Aad8g1dWpiM
s9cixKLMMGPAmKJNeKMNbYiYMg7uV74WVfNgTSYuBPQ3/M8yQfLqeyuZshU73sSwBAhnX94R3eeu
XTHOG4jGD8xnu21qTOdCtUvY0dhfmIvRn+a6ixUN3RZkO0pcMLZxQMVlB+TpRcbw2CkKZNusb1uj
pgPXDuedTf+mhKjo6wDYCGactmRhbsXyDhI3ew0qIm8CAwppt7Du6cLWEDZm6K0bCMVv+hQ6nOWQ
mbLq36k7ryXHkTRLP5GPQYtbAtRBEQydN7CIzEgoh3Bo4Nnmbl9sP1bPrnXn7NbY2F7tTVlXWWcG
gyTcf3HOd6pNTVhF75jLCoT9Si9ghXMSHCVjz1Uc4yoqfYSnA7WkLJeLiMsXtJub/C6AMibRrVr7
TTIZ3HSRM20Ia1PrbkAgXdVTEzQG9Wlh9s3zWGs7z0ywDUXWr3i06ffK8c1pLQvzKTOThGDjlaRk
WftN/4Fg7LkmsevJBleyS+OMTO4k2Xo4YMLZMg5G6+3YUKKIiWqHeso1Jl45rou0QvKGWYT2tCYv
kPGRT+Zn88Gu3WIt4+msvN1olxFnQF4cE/Shn3ZDZ+7Blno7fza3tV1mbK+M4k3rmq/OAQKql7Df
q/uHECfmuHGEmjfp4P3Q+vgnuOAX9lLGamL6E3oSkX3La1oV/uJvkRrD+wRLTsCyPNf+RFyFxRtd
te4x72mJ0bktDxMC6UNbYhAsfQeGHFDelXlXZpOKwZ6ebVbCdIUiytBQuOZvtLRyk1o5G852fDLt
7CNNx3W31EvoMbdEKUxeSZTUZILrKII4G42t1SI4rmxvCfxCJaj0dIJSPdGd7YZeG112QMogG0lm
eTubZPoNW74CDZpGj+Xl1m12W/sZ9r8XIrT/C7vNAmTh9A91fT6yr9nTFTc8ag62RpksKyNv0R5S
prFyPholuyJs/3pQflrjMt3YAe4jE/ioIBoO7gxOEX/R3NXI0tKP568mGvMtiCVQwnZEhGJMerGq
7yR198X3Sa1COMjXD3IfyNzlpS/dr4EoWTnkPKJV7CDtVuYmitSbHH2WZ2OyK8m8WxdK+1oY74EZ
IlodtX9EKj1PZ0M2eyX6mVgeQeIFi14eH16PjlBpF6Xud970bDIlYyDPHE6TMf0Cxj6tMvQoJnzO
vRkjXncjkv3++7qF/xeb/r8447bf1fmz+G7/P7DCEdLwd5XL8//49wbD+/c/1y1//ZF/1C2W9W+e
7lJoYHm7O6IR6f5H3WLcbW0ULIhLYRFZLh7M/2WGs4x/g1FnUZ3YgGWoevBY/4eqgSAoD+sX8gNW
aOxKsND9N0S/fzJz0Ps6DiA+XhwSCe3u4fvnqsXFm+zUlmnRpGYfPRunQfrHQtUr9ubY//53Pfd/
0OWiIuYv+6cSCZQYdyd/GQlQCDMM/w9dbt4jgy3vU8aOzLblCTqifj9sdHgifVehwTJqdLUnKpXs
d7M0pbctOOOGtd723k5jxse0sHDwnnh6z8SbcUhv7/OYqICroViWkoNRdcnGhs8t9qotnOloqKhT
OwfJ1skkA6C65ElnPNhEksfnf/BGRx+49hG8F9UBqYKgTIYC+llodAv0LJ1B7z0bk5MpVwbzbDDd
sNNG25jIiohsM992fddd03t+4ubumzIPfV2onO2EwihtjeyLuP+HC8JU/iaaGcBkzj0qySdJRzF3
W0wRIJhjX9QwZ2Wu0bfmFegiqeV1PrKIw2vIBl/xFwSjIYd442M3Z0+tZRrrE09LxGmEBrbH6Mvd
0HTjmBbBolm52rKp19lh4IErGd70iMhX2eKAKDH8MouCAgY1nVSd9uC8wUU322Sp0rtq9U5ZbWM+
RMYMme/i++vj13Hul3K/VIP1lomM2PchFl9xVqx1XTzWg+2E1ODY4xYxQZYexHpMSZHBeKQYDgnM
8OP9byJINqwFP3HwyL0Ze/ZtJdFjeovqImHs43T22a/dG2PZOtSj7tUXROfN0PFCdg4rHE/vSe8+
O3N2EyXum0YYF77jxqmtAdDKpXzsXUbWkUXbr8EL56u/pzay9wxyyI2OGaVQVuEn5jVwaKpD6vQH
f8YaOUxkHpPwvMLPta0KRUo6ojWO4cswjTvyzccwHS2QumVDXNj4aJjJMTXwvSWZ2HhkwRD+Wtyr
N9cLFR92kUa/IjA7VkMUCrP0w6gN82qKsMAshXHC2UXrafC7GfFn0hqH2Y1PII7hubckZ6glKrZ6
2W4sZV+9QYZ4Swjj1cV50IkH8prbrBOfujRiV7fdYUCzFpHiQe1MbkmeNScRjeFk2KdWjNVqYmPn
jvNumcuLvvAK6oqgNWdgnZp8Y8qlJG+aZ6yoT/g013Y5nxERJmAAohc2YEfNinYCt84aqSHjoSXa
T84ShbPo3qkzuP7uqdIGrk6N0prXxrK4G5kH3TFw8VTu0at7CBdgPOsAeVZWXpCRy3Nynyi+WU0s
VsLvL4MHu9DtBGxBTSMiKKGG9n/pwq8QVU1nF0PrNrHb73YyJEjvfgi9iGwZ3Da4YjfQzJAG5+2J
Edazk1f3qb5/HI3loVzSa2WAS77r39HNnqcIXus96YEflFuboiRqJqqraROZoHY8Q381al+Gqcdd
zAp868meWWL3zgt9MDx+Fb/TfpJds1ZaUl2XNPndyPYWIbla6f6wxQ10BBH7DnJ415l3flZJvine
qa+k8bE0RUjaeysl4JRo73BuzBOh1Uci6rTQkIVPGY/rizRv0E/LHr5Q+9DVaglnJ7sClCBsoK6v
MOS6c5NhIxwU9GLBZJ+S9ls3oegjLj/OeXyrqRnuqZvj+j4AZEUNFa5nMU69uzzclSbYCyvg02b+
O05zymdWXRC9g05fyqPb1x8Re+V1VNqYC+vvKvX1VWwIXAnC3thWv7anTND4oTLCu09wFOu71jUu
w2LyX7r02CYaizjhbMyCOKfZhbEle/9itfoBjeo+jvIj/S/ZDj6R50P02Oa9tVru0l7DLR4zMO90
OjaLAlt2AXrV19gjM4C8UHyUgniaKgLo6Srnh24PR1TN3jUCS8qehEo/q9znSTnEaqlxp2x49WqE
JxmrHeCZNVoidur8NLNxkBPlVhqIRF9uOdc0KqbiNJUqYrmaBU2Vs7Cbsr1TuL/GJqmo4GbqWqrR
gf04nrveDMwoEcDt058YYejXCFa0QGYHZU6We0wwBAaf6UFrAaZbkMf2MLwORBXxSpOupRtWufaK
ECvZ9W6/iRA0WLhWA7yoj9KNz07BAMHm+10NTLXSxF4TNoHJ0E5J6ok04jwg5Wt+aLSju3JG8p8a
u2k5d+MzyvP1TJexRmMyrbkkyjPf9WqNV7xhWoa+N9DHVlw0s2hDv0+gn0kUO2at+FzZA0mnPUCa
ntaEz9mrzB+OlZIHql+yjX33992ZOEI+Z5k7xQZBSx4Lu3Bhr+6V4sBqWzui3qsY8kf5DiNfsjPK
9DGWzQekxFNV6M/dvV0pKnfbEB8xBrAcYHQq8xsDkTiXBh3TMsqTy6apTHroqiYWV2nPG69VX36d
PBsM7L7nQmqh7aiL6/TzI5HC6CPMdMPl97W41QeYeIV9W837TGjEZkhWaFG9S3oYkFlZe+tmrPal
IzTCHaMvRCW7Udm/B/ZOgEdrb5dZSX0d0CYedadmMQsXhyuyLJ7jiBuzxy0Y9EDLeKP4kEptesEG
qK/6ISGpbKSRdOqbYbOmtVL9tFTyN2TLdoOWAv3FbJ5TFk0IitqeWWYJUW5BaZWWNtds01+QVMdM
FOamDOOifCup1RDEtR4Pfk694PevEV78wMmRb5eJzSC7iJCWNPWxj/1mr1G40mSlx4zvBok9ZDsl
bvaBgKzf15r9jpDIX2vV8iOui0fB8RRZOk1W4zcn2PlGiAXXetDMnHn0RILIYCkR4o+A1p+Tlpg+
2lVz8tzyyfZSkxCs2LnffWiSEsO6AYGMViZeXPKjNPnEKu3DntDfz4O1jSoausrU0p2IhQpZfPWP
qkXGahnixPTIDz1H+0AEy6Gpa/0DUXwzp7njrv2xEL9GU7JjmSoGv+nNToEiRC4lj+8JHeibuylH
m117zRa4WpyPpSzqDcpiBP33xAO94GNXYjYvZtNtUcoxVFjycT1o0T7vgIAWyd4y+gukrc/RmshS
Ga0HZyjoU6Gr4TgoVsImD63A0GXOXoVAiMuhyHVKZpd1JClYsbUcdWAFTEWGX2yF1gAr79sFIr/9
/NPJzcvS+Kxd0+d6sFjOs35DAY9SXf4kupI5Ag60uMJKki7ajkymK+jjR/ac29mw3qdF8utSXVDI
JQGGfsIppfbZeVAAK2Y9/LZoaNT0NYzGi+Z2zQqI0bFo9GefL2JhaOh6e2z0HhEoIePY9FIgQUUK
1BBh0qqPOqOX7JeIlTEvBulSE1OUWfUs8dA1U508ph5+WuYAwiV61RnLb+jHbr5PEoXlFlRjcYs1
AwpswcWjB2luo29r2EIe67TQcKXreP5pik3X3SEm0srPHJjG20iUIg622TG5Ia3YN09tbxGlkZia
HmTNnW5v0fRjrGrMyP9Ha/t/Z0r9p87EtzR8l7RoIEvAOP9rGxSXRPVUMsGVULjUvCQxVmHFl+4B
02wEMjCdGSBldtRe/r4nujd/f7RELhR29Md8ATGEmqjX/7n/qpn79JhF+8DSKwTJRi2QJIxZp+pA
el7OTkv5LrPDGY4tGraCz72kZmSDNDMZhI2VP6FWvweVS/MdN06yGS29JMKt6OJwyTtPht4sKnDR
2WIfE+hUCN5yYqvEXJr4UBpbe+6bKq6DWAz/FYmW4fofvxydLZ5CT7NJLvZsiC7//MsR45O4rOhZ
txWNfCX2Qb4OaIOQ13ELi1m4747KPW399+/pX/iWf20z8Qg6NjgUpvogwf/g0+Wkg5mxNmqBkw0y
DS3mSFCIdCIg8K3eyerGgByoIk4DEFEx0WVMsyfs+/mCa8ZXkJz//hXd+9o/XtDduXvfQMDF1fU/
XtAQM8kWBsqOnm8zstrSO6K7EqeMwIsrMYLipCo3GgIxEvz39z/6P/X3fw0dmCTopu3ZzA3+9SPQ
E+GhC6hxvbhj/DUgL+C4KBem2CY5BUBDXOZa4d//zD+/0yjybd80bCYKMKuADv7rzxyNqcFBDGql
l8uhcHdl1K/76v2/+CF/frls3L2sWvA+4w8Al/3Hk2MDVsBfDH5Gf/I3Mlz2F2gf23b19WM4lJvq
3VqxZ0lWpItpRhB4Ow79zd+/hPti549PFkiPBt7IZ4nEGWz/+SIAd6SRG1cwTxJ19HEXJhHlV53T
mYC/j2Chjk0ohX2YkvxSF/a+7jh6yWxtd2jUlhVl3v1eTtjNdxxzleu3h8klt030+yhGAxoUXUYB
VZn5o0H+HcmZbDogcL91NVplT1n11nJYU/tMc1tn0zI0sGdEY9I+uKlzrbOR8WoTOqI6d42x62RN
WJJoGFOb4PKJtQLPPq+wUnFfm1BhMkrEB4A4IHTFlKzGYrz2ZvTeaNHat4sntAA/F7M4okFNQpqX
s3TGt8aeDhANUHXOwxuW5g/wPx/aUL9FJrowszyijCRmt8vWbk1LOelqPxRYDSfhP+N1C4uYzyjS
NnnqbCtr2mu6uvgY8I6t5/3MDLFZOoK8x5ip1HKX7w0ye9KT4lxbzmZOxy1UiUOBbM8hQdL3tR9j
pJ6SzvlMVURMU7ybR/OWojBjAtzwkLcfRPxsSrN54115roa+B8LgbWxf36L3OBTCJg8bMZOIz0lB
krHB/1nE5KLU/dtdBpln2BrpxzaxJbZ2In7m3K+GnhZcksN3ZVXPnNP+Ku+W7ZjiUvA1O+DpDEUV
vZQeKzw8c2t0E/c1y41EiXcbgzasmtfFrw5IjHCIQKtZsTLYuAh+Egb4WYRQo0FEUkOqmux9vHCM
ZOoMd+VtjNN7bbzLh3GTRsNnMcJ06s3qZqbjE0PllSIRV2v1H6iUd17rU7/ywQ5yueDjfk5i/VCw
LQ+7+w7MGkauB69CcL2U9DJZ+YGABkZ6xuTBoUxD25k8UVC+jF1LUAifYiA1vkUOpMbHXjBRGLsL
USbPbPRHhMAT6bZRI3+WFRvKRtMfoqyChFgenaJfV9qIuM9ExBGJ9MFa3MPkLwNaHD5jT/OXtWJO
sSTeVjQzVuScaGC5PMw2/sLebB9Fb3Zn/EBUvl12Nr32SCNMynnLVx4ly0Yk1gHV95HW9OAvPGf9
7Gab2sdkqA+Lu+0bSQh1bKS7pMjnS17VD0NGnHbULwwoMrCOGoFDcqDD7FG2CgjIe6sRL2BDxN5S
vXhkOPM7k8OCYkO8dbL7gf3FDRYxL4FWFN2+52lbp1X60fnds1MA6iWQdQpb3gvNXbacB6hM5soG
P5mQ5YMgCJxlF+VEnIIpIqkD4+s9w22ZhpVB0ADrBHa0aUPdpxmzxkiwWVsyPblttJPVYrzO0wK9
eO6f/ZobTs1RWNhD9ebVXIaKMdtDM/oRwt6ey67uZCjR+JksFvpjO6nfkWEfyj6GoSeqZK0wtK3c
xsKF5N/Gtn8T7Xgj8yqIW8ysLs41RNmMyGqedhpxCzKUpg4CquTisYE2ExsRi3+qs3nNdozgOXMt
DR2pU7WIIOLVO4N90ZzhbE/xR5sTsaSDzTKmnV7Y2zqikm5tSDfMGpdqPqd4jyKoxwbfFHKWPzFg
H2QDV0L04cB8QqhpU3vsdOb8goKFdCl9nVTaLpXWdXI0kGzLsZ1jOA2I3zW/2iowY/3ySZL9GxGM
2cHPOqvZWoUUyVvbaMO2G90WFDLtAbqnsC17QYB9U9f8wjEvLlXr3mWrVjjfjhh9lq1+jaZcn12Y
Bumyj2wyzddOX4tPtzQYzTXxGOAGLp+km9q3fswaRsK86T5nY2zURwiG5aPq0vqsiXTazj5qItXm
r0ByWr78c/7qu8m4qtlNEpxrZM+6nyuMeN6vTuj7ZcAPkftgnkfxW+DfYBY4TDZstLQb90uOWg+b
69XFER/ok6n9nhaGJIekQ7SVRZL5GzKpU5XTKZCfwZThjtqOBw/2z7Kc6lR7sY1Bv2laRkphwear
TwUUu9ZqAylH4wriW/rko8Xj0WsqylnT7b7i3FKHDJ0eo0gNAJSM8ygo3dkIY6+7QKort0q2e8cn
aWTQLFLa2KFV5MoHS0R3NY/OCSsRsmcp0LJ6125kN4gfIUZxywQiibjf4z47lLEOl8GtdKYflLZg
HF671nxX04SRuclz/EutEZAQKA6mp87tNKKW7x4stIX9ykV799OYu19mQSKsHjkY05RgCFyoiOmW
nkbdBxbPirV/KcWXTCwP1TMZ5agQIT7MlfrQxro+EA24EBHk0Z7fCn1JGXUUMr0wq7K+dbYOm1Zv
VbJGRcm2Eow7FhUOfoRzs9VlZtguMywozzPl3TR4aWgaBIvgjtWrWZPhELbSs3GoldGU4gW3YBkl
1s8+1uxi57vYXzq/6DeTl2BzFkW0iQUDizAb2qTdIC5r2xWxF8mJ+YmzkvxztaTm44xHaFORPc7i
f0Tot+ZZTtfVsDA7lZ5RXWYysN9jJdUZ4UUchcoTbZgZKOqGqfK+2r5wgRTI+jaB39hj33iwiZ5Z
4YE8e8mQiv1AZhlZZtPk3xDtpdAE4ubQGHIhd6hLi8e8n/kik5oyMbcKvTrKH/gydoCOpo3VJugw
J3friep1YKA9eabAQG9EoaGV7Han2Q6Gud56YKRxwovxLbGbm44VFEYBByDsAOdRKSKA28H130WH
dAusWGT9LiEbPy8FUK/1DNncmsCFGFHgZ8jEaox1TYYosVLeq6pq/S5dxoHSEKKMHjnboc6AlY5y
Wj5RisgVua7ePkFGcCNVKXnR5n6en/3KirFyDvHedrXpNKbKeoMbqAIa0WhjFNYd3wEosMzYCdtm
MwYoZ6drpo82RDh/3Fk+zvydbbEgpn1QGePAgQNdt7C6mDzPu8FHvhh1zEineHgoYWS8sxdzwmnp
n9glLsemE4wgtChiPpL73jPn/qVxR3XA61MDJaHAC5pcIWylxCYqqWLeZ2rH3K4/eWuIfPHPWW9s
2H3tEcrCtpy2ekx2knLHDHFljmbb1Bt3l7Ld/B7sBD9svGwyFycFNY827ZueJOeY7+X99hwW1PTG
cEfncIiWePMwRiOcYUcErAF3P+fmUIXWOIA19uzHKHfQLS6SaHHXrq+VOxPmlLaPpd2sx6XQd+7g
k24r6z0rEUL8LPxG/YhTpeTD8vW+wZw6MtJu8k9u/2LXa+N6ThTekyr/7MjvXnXQZEO8adcWC27i
4dYoOL3jsf/GI3ZzDNHSujQHtLYPozGOARPva+75P1XmEyyCDGpmNhMO8CFWbGFmVkv6LsNv1piM
fiFd0GTH40kr75bP0T9koo7ZXnUn5XnXOIeRsrT5DsSlwiw7bScrHdZTzEqPXQa3IfnKKPVhjPbL
QkZkhDMUAwNrO6xt5fgso1Kt4UBy75YSY5LuU0PAXfVWbdsbP0aKMHxQVJTmmJFYxBJG22epPq5r
ZS28176dXntSidnlmJis65H4SLx7jYzMk9sLaysGW3tnXNmRdykDqyzQiRm+XHeK+nXFfpIWWkli
7RgPI0tHEezueRcQvFlqJp/I3Y0TEg8Jje5nQ+LSEKNQ734REyi3gnHFpSvNRymt6ZyXnvmkEciL
osm73rmBG7uwyh/O2J6GqSAL20+2oymWR1VSqcZ2/qL87LWzgXjbQLSZmVoXN9KaoNRRlOfmfIgb
5r/x2PzwnK5dF1oHxW7C4n6p+nn4jYOmDjlZPrJscA+ZV3Iga8N7mUc0C0uePhQxzxGkNMzBzAM2
qpnhzLWUrHCX0rA1UrKmIPjAOO2XVTHEV2AcS8BA7IyQVv5q62J6NIzcDXUXsupf04ao2i+22oI4
faTKZg1dkBuciVfon48Vbh4x1BsMdgHKHWRXJWbxbNTrG6iKoOzkutUmbMgRdqHtJHrv604ZZooZ
+VRz96Iknp19IocsDW1uPdwBSJOfTHOQT7Nlj6/O0JX1NmYO318HMuBwYXWlCKdORuulpJzvZ2aF
xJ9iigs56NmTclkaY3TWxwzpjL+lvq53i5mSuklZWrUX0HoXIP7rXNS3HjMOxFJjq1VsthqXlUrT
+r+b3Kv7VVd2b9aI7Wec4AwWiXZsJpKkCW2rkVvVIkD/JDdERkUBNmC4tYuxriFgbWMI0jsnWwKO
ls9BxxuUa8apMiyk4dWBydJPVhnWmgNxncYIqz2H+3pkOAl6qh5WhFPd1d7N1UT1g5YcbsqQPcmy
ejDZdBZA0O9hoAB17TIwavZobtycVWc018nyj77b5DdgOTiFS2qHyJX7QY1XiXt/dW+9FKsIHCH5
RJhvrQGn6TglY3M/DZqREN2mw0Q0PpU0XsintW9s3imorG78cHWcz27aTLwxecynXLxFhYFdbO4+
CG9Dw2dIa5+mIBNnv3r0Y7I4lGV669H2MIrPZbTh8dnbrV8FqRFj9cIahZUaa6vmTFrInFE/uxzu
QZYk71pFuegPuGpcO3sw56hY9zY19tifuPgIb7AVAoMyco6GM5gbg134yk+Nx7j1b5HgbVcuxlh4
FUBcHl10ZetU2dRCVQ92RdCi2+XZL2djKz1W8ZBzA0i212Txj7ZTFXvwPtRjPg1RhuviQADNvM6A
8B94dsl4aTr/20zFtaAS7xdwBrZefmIAOKoia655xWxgcF8xxyMGw73asIXey9Y86CXrJd2MPR7e
5lXNRo1Eyo1u5D5dc/ZMpyEuPIbIYxWYY/8wiN7exjnKy5ExqhH0/uIeIcEx707qA1Z/0LJzvXAr
z7gECPfcxb0Bp2aIn9huiJXVMYenCNkgputwBWfiEX/ivhdD8Q6aDz8KTNxgFia/bxmFTcImsx7x
GWrDU6catBVxe5ay9Z4xX7AUz5c4RJeBbUFi889GTEbKal+nFv1f7/VwofOEnqqdsYbagw05KNoZ
VfplLSVaL3z8K4xD/mHKly+tMbyDX82BTLIPpSzGQG79UZjN9a7NX3exI/ZuMco1BOk2LPL6GdXN
d3R3Gi+cseuyMD8BVZcBWb06Ml/t3CZo5b0MXM5EwBFhP4ekVQbyyvgqU8ADXs7H1BF0Clj+7M5k
DtwnD4Y1PHlTf+EdgvruFLtp6Hdtz74nsZ2jiRMK8RyQKcVxzOD5kg14XdAZ+RcGtT+0eWlWi+W9
zL3+m30j8TcVAd2GhXVssHZGnr5jd3K29L9infaNYhvmlMFkE703jvI6E+sALGJBNQlIkyxaFqGm
pr7qlql5BysaObI4o++8MqkmNrfOL62qi1Vm8f5D2viy3Ywf4VrJntCwOECufcuhxwVIhmSo99qx
LIZtLpN+lVABglbQy18QvY1txx8ZoIn2Bg8nyt+Hikf1JOvpKU+YtSuPrr1v67MxWbySJcUnbNQv
Smkvs+9e4wI/a1qBO7WMKYxs0RAEbTzrdnrpax5ooclH1t4/7I5aiNDgY21OczCaCuwrmRb61AEx
cHLZ8MBAHLQn/WLX+a/Y4slJbREmOeLvpKRERGyI+Cglpl4AjkF4em9zPBt86ThY1OfRel64UebG
70KL/wYkYX5o5/olUfJpcZFHqEw8t4N8q6xkx7torzSb/zHL61SX7xS/ex9QdEDvwTixmfIQ3TOO
XfbemFx6cg9xjlp6J9a2qp+GscFRx5gHNNojukXK1Lo5Zio+mRqwafCmu0hiBU+0/hpF+tE3vJPn
t7cyk/Wqae1Xqy26oBEJ2Rda8VZqNpNWecmW5AX6AyIQkumtat5PkfwkXvAly7St4yPKSs3i3Wlk
9qqRX7caB22T8MY8sC1oGemReeVwa2Nvzx6mnshGnTEjn7iV7TXb+qlIwggAA27MrrymvcvPHd5t
CtQ2y2kxCvgycV4FBkFgsKcsZmhMlCZ7y9r84sToH/oW+Qxiaoqez6GpdrPAO9hmyJ5HYrj5V4az
Va09DXXyqpLlm4fbOlqVzEK2UHIdR2qdt/dg0MJ7zOXwhD70y9fZNYOEHuACdDu9zy7OREWJkTRa
2ZOgD2SnQP3FPp/GHhtneqUxvKO4oHN7wrvOVgG6GQfqho3puugIp/IzA5aFKasQLvnOmlkxyi5z
ML0Uaj0Lj69TmX3KuH1AvDdsaXM3tQGMrrgzGSEMXZWDM1i29pkRwm307HcFs7eQAHt4usKu9MMF
n7qcmO9VKX8w8xnRQXGidHb8XSVRXIxW0/ywp+anTHx7S4e1cCpOBFgtMSMZaRqRESalTZwYR3Fo
mBPUk0YjQFdnqh7ZNG1RdJlt+TBrwwMrr1OsGE+ZDcRFvPDeDRDZyziNzdrE9VPkKKs9Oi3NiQ5o
+jLo2FyElU5BH/XuSiu85JwsKHGz3vn0en3m6uDHFmjbidoaH3UbCy3po9zxUnVwfqpD7o+vMFae
q5am1VfFg6OZKT6v/NmarYgvRLmTuFbDPgNNx/aVseh4ijV1rvHd1hEQvEqYxKSlElHe8LNrOQKS
Xj4lpbaVFnvAZfAomNSwH+9c07ylhkrYAQ8R5AZZtWW4VBpOcm71xDOo2I20C8ZZMSo3ZIi3wV0J
LxdhXNNRIDM06YLj1cSERvPb3STQmqACeQS0MsHIr7uTZpZPs4IHg6/A28U6DYGZwmkB92+vI2/i
mSJ6wLU+yf/p3jXF4AxiAAeaeY39xMIrUGq3FkwGowgjFYd5ijC2I34w1FJ8TYUuTm5Xy6DX/LU+
RkeUeCYD0HK+6dHCGNvvj1XjO8idqjqYWs0/JpU0t2Ut6gBf9qXNyDioIZsA0uCcwZn83EaMEqTs
MaRFtb4RjQjY79YXoC7JykodBPxgTyk5gSaHbSLqV5Sy7bMTVe11hox4BYhTreum7KeHCIAGB0Le
Y/GHcgXV2s2TY6xxWXJybjsGovTlwyb1U84eyrhKfdlObwUm+74HM/H9TVOBWmHlSmyAOzTNA1mw
t3TSlkAV1qfMvHk3LF60o+Sjzdfeyyn62YrK2SvbfgFkDQ9joFfGIPsrL3AAJw0Dp9wZP5Yc5ceS
ONd80kjpw8GLrOEt9R3QP3eg1D8embpO70heojdrfa336gIFOw00KzN2LOTjrS4mN+zaiVHgbPyQ
sQ7CnnzQtdN1uzGZbo1IsSaw5Fw7pvFNCCWeJUOnw07kUQwL57eH7EpDKbJydfWmkpyiD9e6FnvH
2TSWQy3iF4senjwixsv5QjDuhKDT0qnYe2PKtuoviQtzMVwLqwIAJl2EOJEDO24Wh6xHa0AbI319
XyR8UrnL4WhmKVThyEKlRz3XOJoX9pqFbtC1v/okOlsW8BEGsm6IZso+d3pXn7Q7SCxrMDm1dsJ7
ph9qD0eKYAwWgihiwn33wINWKHMDV3LD3YAYL8Dx2KLWqNVFjeWLU4FPx4QoyR3mtcl80ywKFpYZ
qypwAD62gd7pgM3sIS3KddOiU17pREF3vKs+IsPFsp1Da5P/EesK1dd9gp3oLR1rXu+UUYMpKzL6
W6daQ/9FvCfZe3SOeVU1GysOnP1A5CF56eXZHKJl45f3bIchtYuNWVMD6UxUBvIUVy4NYdgLsFTF
eGD9+DYI56sgb23Fp6OCuvJfDNXytfKfBNNzGb8wf7j4fSHPMyLbsJ99teOMB43kWzvg9xqaLAKr
jMSq7r9MnjQrY6EMzPSI4ZMgC25R/5O8M1luHGmz7Lv03ssAx7zoXpAEJ4kSNYYiNrCQIoR5dIdj
ePo6zDQr6+pe9bo3v+WfqYEiAYf7/e4996TBEs1p/dNLogNSOHKTV10azyVtnwe3Eh99qldcalEy
Y/ieDkMbvQ6w8ZFS5E8xmfdoai5A4MrY55iEYLGMyXbh/dLYodIfSWY+DPDdOkR6n2v4bvYavUGJ
eZm4bgNSrDukd9TbKJ4b7s6M7WSqftWZsRhzNS6EyaDZaQoWChdUZJ+075hVSAs1p6VILqOxvmZH
Pg+zfd+B90diUMkuWnQKL9gAosgP1IPsJjgdY0dBqQc5oKrVEJcadyWv+Buz7INVZOpQJeapnCa5
bfzS2q31TMOdW8V95Bwh094lA+Y0j2Qu+qz57dTEtDN6ah08s0nvMHCbEZ46c3WyX7XTZ1u0mbNo
ojgU1Y5X9oN582ui/k4LB17OTJmoqYP4SgvNUwts21bk2bEN3I+pzZ7boGfoRiyZx/NdiniqpDpz
oKT8cvhlr2vcqjXuVqKBSjN0DZ+JZRFz1/pS+hbOzuxxRhngqjlxZDl4Xf4rII69kXhJTtUcHLVn
49KcT5ntnmp6Tw9RFrwAhuNGk+2dTpZm32O/4vS4YsvIi79Vkn53Xv0t+vWaeO4j+3GI+9Wd3aU3
Gdt5T60KX2mQ0LKRuuzaV5oHoHfb030Y+Jh3PTZ7rpzeinp5Yv91IzzZew4bd1Fd7dwelRMsWevv
4QpCn3ZRfYler4/0fY8XWy/Ia7UxP3vpcyAYx/7ZS7sE3hU346aE1gi0xT6X3cBkXmOvzp2OuupC
IPPP4bBrRDBWcSW0/60qmYIvAhlVrj0CnSQ/ThS7nk5Qg7ar11IsvjRvMl8J4Nc2NjnGvcOIL2Ky
gm7n1IUB2mjj4SwziHl+Z+1up3eaZ5NtkgRfSTr1L22DQLoZgeFuncqbEJzsYIzN6sXkBvhzi87Z
+tl60oPB8O15Qd5AvfDnbZAiyFRTZw6Oa/1CKKXxm807nMHlcQ0cloiOYDN7ui9VBdFj6HQfq8s0
x0ryB50BD+IxqrCmhcXe0mOc0ib0nKcSQs/i36/YDHBBxAtTH+0CwnK6oXvJe7/AUl5z57kTUAPs
z04n/sguB6/hY0yPFDa1GeLSQ9bZPluR6IA1+mDNq4kDCQOOTdzXwGHpwaTua5BkT0nAJm5YvxAx
PWqVehGvVELyF4OJa27HHydI/4zY2HdCBelpyYgFFOl7sEAiiroX1XnnCY5ueYu0mdyqYUdwWi7V
nZwtsBSsTxu89Pmmc4d1F1XRF3sTAiAqRyyywj9pJZLPYmUtjxrYfV1Ph8um70WOlc6vYSI5VBSj
kj251cJLAJF1N5XZsbIEDK0luyf8AHwMPzSFEoDaad47ZpqEScthcAvQ8kMI8bb63aO1BNOWVBd/
1Ai+cfA9cFkzNRoeqa6VAaxbRGrTTeWw8yQnjDV6YpewY7JC9DNzXurqRmmfzS4VzY+0UV99WbNd
axkNBvf16pKNhQFnl9yzrr6O7SjjoArEXlUjwF+e6gjv4yalumgTeow62YfeFR0pDyddgi1oYh7p
7nBegc9la7O3KUaMNam6TbeCz1H9eFpCp4753KlP6vvT0CKQF4l4GExxFq7zo24wiioRWftcpdfV
Gc1FLMXPIddv7RQsJ63CBD2CMGw2ejc4iH4OymYfVVm7rVQ2b2mT4k6x3P3QwR32UEuY+bk8UkEc
47vt7yx7/FgpPt7h7uUYmfDn7UJK77eTS81jkxTBXaHFvhsbf4NtFdRFGIy3nM0HZppxy577WlT2
fir9BFePO/+xRvFjURDX8hEUq82YBf6yE3A2zLMD7wZ9N2FYfMyu9TcbHP0Cj4QgQ6NYlEsJM2bB
HbLM7O0b3l+rq++8AmuzU4tou5TrNSc6/izJAOhNqTyeNoyvtwOefdihebTRafeO8/zeozUSByT7
7jZ8VzXMv27guFpGJVP0nidjj4LBzAm8DHLnCS4cUdCmP/ti9U9Lzk5lHMvXYJJPZe1TXRVV8jBq
CzfLVCKU4C26+d3HBmCIpTIg5qPpLGx04J7lATempKCHvym947Nfo33eBTiaQ3tQwaOT9QRZpiVN
iVf39rJApKWICIuSQ/Fyld3ULmssx52D4x1WZlkP8hH8h1deFh8YatysM6kZkbowqPrRyl9niUAZ
zyXpkzPT/oieKq/R29xYkcNN4zAjL4lDQcQYx+V3IKE5xLq1Oz+GplflsTcZMsXj4o8xadK2fDSl
qP+akb2N6DuW717zQ+9zL1hUHEBDvwVtSm5IFbHN4BhVFH/9fC6a92bmLqc9AG/RTtv5OP6tK8VD
38YRdlxsdx1+DMitFQPBd8RR3v101Lf/TTXGy8aB0YX+TN3jBhiFcI5zHQm4ppX1xx0dmt+cgp15
qxj/JqYF4DVnoRnODIb4YOx0iX6mQ8Prmn1IqghflfXZ27pYviZpTPg1Yz55p8XFyimQKTNeFpX1
t86LqXk2k926O7nW5cWxTbBsbYD6h5moxXKxxqhyCekidBz8KXXojK4mB0NO2mPZCDkvkVYfqtJ6
8WyjDzIJxmFvxiwsjjw9oWd1Ky3Y+3Lwl+AKNjmK7srVCsef7Ppy+KL4O9ttUrF0bqYonMRHofLO
IprMbJHbVfsWYkOGCCfU2sKLXJkJ73Ic9rGLb6zEsdEl7M4GZz2kMJeqQ0Lz0KsbJBHsIu4j4K43
ACAwGDXml84PRAaMf1J4h4gB1n/QZLL5AGegxGVU+CNb3GwaOwc1lna/5MxovSyotZr64dEjN1W/
KOH7bK6YF89Pbc1k+qxcXPe7qod7dU7dhAj+FJCTQxth4JF0BcJIOTjC2orFmr0Y1on5QsVqJrZc
YWddMtrT5r1llQW6tVVK69n2F+9Dp8O0xE4/4lhwFAPgJzmIqsFMV0x7MMADA9GMWL6EuSWhuOEd
PVujgm17a4VKOOKNXQuuyDUyIOfBWUM+2jjazbNfrb57VClNEnvGxZhdxy5sg/uA49xpxY0LUXWp
oAWIuVvMTuCAgxxTVnS35w179/tSBj4/awiWu9ZqVnmiB7cNHla/4iHCso45OrJbMx3LFWjQ1jIK
cVVkuAE2/3anYyPMXtxyRYaxSr97g7qQeYzMKoCtvdWFdxAAvD9i6Uaem17aHhksTPc49i+FZAAJ
flXgOjHC6Ke6qxUs2LnpmCfS3/BG07TLdqHE0IbUJzD0p8AxNjba9dl0tSEYl6TFvlZNxRj0NrYM
Z0AXeYXyDIYK7i99CU3DhshLi9xwLdr1J44R+xMYF6UAjvnHjsneSuxcR3sQrj1jDXtOalF3kWWR
z4RtTDVg1efdudYsZTcZsvt2oF00hybH500fy4xVrcDQ65xAj8ofgk5fBmprQMYjm2aMOqkKx+KE
q5QDfCHrCmdfoaEbdWFOsmH0xfzs+dkrJHzMuaCOxTIBK51kdwYFMX2n/N7yoUE2QW7LKs4tg9ua
hGMx4yrSme6rQu+g+UmVno5ltwii9pAHUC48N/sK5j70KUrlyTI2dvi7LqvuOptIXT3QpzzUZMFU
Dg0LjWlOlzdKrbiVI1VqCe+SlwM21qlOXjGF/q4oXP3VSonnfJjHSl4MVr+jW9UEdVYf9CWnglqf
2TaUTGSUxeJpzSlIj2woJ7ZsDgYuNs9CbfHJM391oQSRkwDLYxFDjfjnf13vfo4Zf6ltfAoKYtoM
XgxT+5LM4w5Rqn8g28wSyWjlTdOmkWNvVn6sWvBNx3yB1gJ0cM7x2oZavHqEhtJd4TjOMXHq7F4j
+l5biwiUyzEh2NqYEKDRQoF8lUs0Gl6sBVbWFtVJJdPyMmatfUXSQDDvqPFhrQKyBG8h79JTazvc
mgYV0EWpQmY7+GPDytbXqXnEmNV+YLZlCUFZUhBeV1ctR8da6R5Yp5T1kXMUbJi6Xpy/pE+cbOcM
5AR1XtpmVyRQmpEosHOPcHzv0X2aYd9Zfns/QBrUmyha2lNt++bDNyE2dppYeQ4NM+Jy27Y8cNuQ
z2lu/enX4LdFDRmwpocmYqcxbUjlqUsGqPgTnxO7/45ed94Kuh/w1/BtLqsEaZfZajFjsj/ONn1i
rO8a3/E2yomWQ8Wj0XATFnnobtIVTTNmeaFqIm+Ij20gO3CGqsbI+HHXsBs5W2EtsJBwN2zKTInf
ABzNT1XMWHnDab4SdabPhJ1+9c7IsFriyVa4PSmT5HE8han7UI4+a7htzW6y61Qbfluq0w+G8jeM
A6bDE6V4cDr2omGeF3X407Rz94oFarxQkyg+h54LYUtCgWuplhVh1TxV/otqfAyfGACJ8blL+DtZ
c/cDhx1f20h2ENeQ81a2s1jYmbwkInuOho7SFQ+yx2uSqXso6EqDHqzZrSs9vzZ6yT4i1aN2gTl3
cZqUAHp+K0s2T7OwrE+vwnVQmbH+zH27R7bziG2L0uY4BUsD9aca62emJ7jtLNHBgDUTDXJl55qT
Ggf/O+86NlKLxa6EBLLco8JV71hTM3JIcIn4ZGhu2deWsZwdCHvvZax6JY4uo5YHVBgTy6mj6spy
sumZ8+6rrjzJYuVC9t1obylelyFp/o6m+j0GqL0+Stwar+aZbX96lTyNnkLmhiXIigFz+JyD66Fi
kCDuAPuyZzKKw+SW1A367Npn7XjvtJSNlhU0Q4xUoD/WvBqxm2d29pWnN1xqBSXkLa9yDpgr3p4t
o76SALAhYWvZVM1ikwj/8GenT66TYDDSaSvuvU5Zb8MY5F8tjhNBrG6Mwr1hLMyYD1Xa3ZHvHU95
iGzObkDk+wxW/Yyd0OLSLqiH7bbSuWVyq2Hxa1ws6/BQcKwY4hUf9HyokDe4of4JTazhaMaD4ywR
EmZtX6W/cl2y2+O6t+elgWoTwHVywoqRw6KiVJ6FbrxvBvTi0U6pZ/piQIz8/c/30fnO8JZASL/D
TbHe4e6Kfo25tr+slUjaDnmue86yMRoIyDsDIgqeIwjgFmtGPtesMFXjcBknuEQPTuJgt1EBhn5V
9Dx8Wp7QeI48vsy63U9V2rT4MeXinaTFdH9SBvEQvyO+KyqjNmkys+HOVAppJEcrwPXe2h5WlKIo
PwdMNTsPhu2d1fususatKIzPEMbOTS8AzGgcW1/zYhy116NXgWYkM/CX40VygW+37oJ8XvYwqctd
AcJhm4wFo0Cop3yMFLXCf6zFfDuIs2fu0Ulh4NSRNGqjCOc2MbnM6nNqOL3vmCuQK1oSFextGCg6
jhC9vzEqS2Dqqe2/T9zILGV21U+HhsKPbstBIZtflAwkIzynGfCT9mREosky8o/+583Ses3Wd9SU
6p0b2MOMyFGE0jiaohBfE0JZzWpT0tywf/aHsCGkWPGOaBtxi38MkwtecbGzpjDfNpSvXgcrX4pi
gy+aFAKvDcxAWbfkyuoibaI3P0zTAylz2rVaBqfzOHvvme+wuQRpWdMLxYnuw7XnhmCjG+Jc8nX2
lKl5fcBhJZ+m1U+HnaWbm2Od9Gj+5OOTpV3Ts3o3jkTKFmlYsuwpGCObamFdr/uxH7oP8L/VewaW
GT7E8EZJB4PCsC//2Guf8jTGRY3C61+YAbBjzy08q6TGBsl3+0R1e/L01b6BqYBWZhkul2ahPhDr
Lme7TQvQ39q0dOU92/UynLvBzR+Ycn7ZkD9GgPrgzeLUQN14b2W5gD1OIPftqrrkOVIOWrpHK8oo
Fv736U9XEF5rIpncWhCy6FJ1l/m6jlnWbSFDc4UbdBZzB2CZnHs0e7cGrn9yb9HtUXNplFAOFSCJ
GiBHZcjM//wAlHDuCBidC5aDolXz1e9TtlxOdDu5+SMY7PMkW/6NO8/c+GUZcV0SnLctOl3bDK44
vizrs7xdK7jsiTh6lrXstb8W8uIDnisvALXmZL/arnfnjRpQulcZ3qAy6fkhxD55QE16mcsjpKQ+
iiGIeNgy1pGTsdSTKY+wp/j6f1cBhjKJfw4hCYCMCst+3uJhLcl7/rOAETMIFg8lyuThNtETjrkx
cxMkkiqX/DIsshhi2pZfCS6vXCduOkY44zZsxta1jng48dPjVxAaE9qEslaeV6/kLGGw11kkEv16
cbekf1H3t+E/G0JaXmrrrdbUod8hETj1FX9aVFACjSNxSz5WwpP2Arj/Uebr4WD7Nz/kxI1K+03D
4rWs3Bc4navyXVDEpSDMoZRvFO4ermp8mn+jgefpjfstIYQY7QfbUbORokIxoUeqyThXbYHx80ku
Vlc19x0tHsVxrPjdm0GUTbYToh1+cA35CJvt7KXxXFHMfBqSARcKXGi859KN0hetYHpjTNbpucvp
6d3YvrLIWeclaY5eSshXysMXTRVG4wnQtzlZ9A3GQKnfPE4gYcy2iBDh2Ps4pQJx274Xgane//0M
B4R4ta9UWo5H05SWB2WPbfaW82r0xZQSXhZKEDNhy1EgbXKAlKwqoaaAIqM6ckMHPcGgKku8cF84
EXAoi/z6E+eFJDj4FFMQTpjq+suB6U1mLFsWqpnXBcnVm7T1mjaD27/MuHOSMyd7Lj93mJnDYIoq
35UTccnnKC/Njp68BNdQMclHfBZw2oSfAeZAXKwUE8KSHH9En1Z0VLPt/GKXH37QBhYXocBDlROv
ubl5RZo+i45rb0qb9zQHigbk+MFMLkEP6uwKpAj4/nX6nBZMsUmaadxK+lsO0U/ig6yInsfDeq+t
+cc/sb0b8jL9217/DV6qf5hIX223DHmKpPTf/+//+v8RY2Xf8rf/BWz6v8q5LhhTqef63ylW/3zH
vxQrB5AmgUsr8l2s2zL6r2ou6dO/xb+MiGEH8Kpu7bRNO+jsf/4PN/wPN2Id56nCDS7tWw8rxvN/
/pP3Hy5AJGKTIZy70PGi/xeIFceW/7OayyPa6lD3imFLBgGU2P+eOZ2jyhn6zM13JIruzCTqKeZk
pZ+KshcGo4/diwP8zCu+nHBjFYEdU6NgtgEY/EceOXWBEcW3SAiPbA7BdWdaHj1Ol8+Nv5wpxCv2
IjR/nIHUhmaXsEcf5fQWpGD4FI9ryyYfjhH37nbYpr1rigjwJMXzSsH5jmL3i+eLiN1jqs4WZ//N
UItv2U3zBT3oxVfdnwQDnXMLanScUUHsYDVQo7EhwfSre86gDm4yV45va1unDy5B9F2QOpN19XCz
Nzh2Tc5mykokIL1+EpzImXAgIKx2RSIcmfsIFQOCrTNT3lNPvzDahhhQJbzOzWpL4iVRnyzsokxk
YSLilLRpeCZuZeoxIs7Xha4Sv10uRvbveqnFcGAxTJ6JjKRrjMcp4bAgAnfT5HN+sim2STZ+4Ssa
qHuqA5V+k3Umf4Tp6N7PPg5LHgA2/5FJ7iZ1OEzy1/YNqT7OAE3J/nMyv6uSpN+GUz71GyTJH3lq
IgYEc+LHMJ2TR5XV3SdmRBKLLgyRuUP4orcieaTWMjPngdD1m1eTHT4K2otEnAXJ/BoJ23tSbsXz
RHsee2sAi6QF+XA2LsnBc6JdZ9sMpSzwskZszsdxGn97dVDdc0D1zsYl9AlWiJFmFblFjBfe0FM4
lCfoBdEmH4bmFy0lcB7T0mYGN9yQpb7w7owuid8Xg3jUZeePJ3J45i6Yam+gxd59S24vnm0VfBqF
rI+808eDlP7zEl3btE2ZgjSGA5P2il9yQBWrpoJZSCkvpSEFwwCvz+9REnN8l/hNC1wh22V1+cTF
fEvA1/4mRVg8Gm5H0q4I/ETLaCpXebTHrac27tguex5kd8R6fqQ+FaAVvDGoW4z4vWbaC56ee29w
d2m/XHxKJ0gQuH7cBsVuYt9ziLBb7SB7kYwLGVKAIxmgl7sLVXKhQjHqhU9FhXzy5xSP5MzIc5DO
BqMXBnJ4z6S+cCoIC6SU16w/6SHBwNhyNWTrshwA1BHUcA0uEEZbni198F6YaFZaaXZzZ+UnqLT3
E/0BSKlTBTyFDtp6Y2lG2Y4Cn98kWp8JS6dYV5ifa8lgIi+jFy9byPyFVr/RSFfQumcSN5ycbQ2C
QmMQtyK7itvOpW5ADOzza7FQ9aG6dId2mG66ihhJwB/Bh7zcibB9VAtdSXNyn7RJiBSnp/1NGEnB
vnstJhVRvUVEl96mtsrxbRW70thvwVL696Zne92ELTcEfIJNxWl1mzn5N2Osmq3e9Ll2gb+vzPAm
B0TYoQ+eliD7SCNTXdpec4XUCAVUTNTdZpznpwzA+rXpl+WU1njbqoXZFSjAT20KBHWn5oQuhts+
WOgjhzbrPagd7sCm8d6G0CZ0kXYM+4oepyC327dHxTz5GB+/Tz2aWR7r1GoJ2pY4QzF/mj3yC52l
DIxXVMkbBsTDVZ0Vs5vFIZLp27J2DIgkXli6B2nYeyT0weaGuBfK5b2/TMmtOMOLU/cG76nLrTPK
JzSX9YmOZ4y4U/p3JKJ2rjCLHIVNVLyybsieRfrdsUuD5YHN2PTbSWzc41QBVkTNtzKA7jPKdmwv
+UQl0qbhgn/3OuyOu0JU5YvmKIrNtpkrDnWlk+6LOgDr0rt2LL2yeOJCkaTOtfzpWkt4arm443nq
3adaKbj0te7oIK2G7r0TiMzskCwHMharaBjXpOshicEXliLM1GYO2HHF00CjxbRWmOu4N/bUjNmM
YXNG5+tMNj5bbrRaZtHoOMr/TVE4R4eucmOJ1/EYtIhuSXiz7QMXoJCHyEUWc0oe2ZvXqJE6ieoD
yXuaW82c8PDDkGjKQD50fdTdi3omNAlK9zlFy7qHC0Go/6ZAdGZK76lOG3bp4I7dFgY6iXna3JnQ
T7nrEQ4P8l/+sgaP/TxGe8tjoJQC8kMk5mrjNryocviYlpOpeOWePxwduyF/6+cMZvxrO/ZtPFh8
bUJa+q4UsnoMJ3j4gh04lufbqbcq12SLnICOOvpyJ5k/3wIyKw5rKBU9AesmScU5s1R7ZZjh7e1i
Sa4riABsGU3sczXJEc3VQQzNezz5dd081oZm4sGtO+zU1O0ZOs7MtLOqisedEDtMm2m8ZMaJFxqc
qHrri30z4lkn5YqF1tZnX9EwnDAJB+7xks/pZ45LlBmkEUcV4Nn0Zqax9uoZioqWgnRUl8lrBDhv
u2Tdgx8GV8eKurPDpP00zsJ9Kar+W5X2t7Ht9r4Tpv2CQobXxSZJPRYPQThnuNxL/+hx5T33gj8a
g/r60hj6KWAVZfcp2Yc9eVZ5jPyivg8Qfa5MBQpSffN4qireeMkM77EABHQVFcaiQNX2px32gM2a
xOxv+i35KRcJNHolu9H+lDapbV+5XI+jfB8EJhWX3CMjnYKsinI9bokMl1BJb+44d/1TDzfoBbU2
JXGuvkf4v1sCchpjD4mhvCupiwFdDnkAn6T2/Wczw7pwWc+PMrBQxDUTnLAYqk/jwMnuZjGce/1P
Rl0pTGKYJeop5HDM4AfU8m90gO7FskjvQF3s7nwbx/wim/VkdWyUGKlPF8cb65j3w9tPkf+zyrkP
+JCSbd4sNkv2LMP7xIW41VnzuaXh496yeJCjFkUnv6zNqV3W6gvdyAXISTY9sae3rg3e0Wf21eBM
Z2MPt4LtqLkGBr9Drm91PFkTvE1TND1Schc+oui+2QxwCI3TdOWupBd5rD+LJWH0nZr22JI7vxtY
Vl5CmrbuSJ3f6AApZYwSb6LaTGuQ/2S0KECBc3d4hxyD0h2NC82LJnARQ0InqlRzXr3rwE1g+WCE
Qu9GAzHS99vqd+lZwCgxyf5eh6j9sCcrvxBzCqeThvkdC6daf0/GKYGAYmb4RW8OMcd55ebTc/te
1557XRBMkW49dcY/9IaH3zs6PM3vMEiQEZ4z6yliuo8kprLsdaSG6Scygfku57SJqYKmp2GoEe06
2IgPxDt7YADz9N3hQ3zGjAhpui/yQyKiBe/IiBc1GPsz0Nzse039vwW0yW0z+RRAjbW/T5dS31vp
5D9rhzlWwMoPzBOhHfcyLjK5uBZ2vFbI4+IabLmrF4qLzvxW7PzKC14JC/CBFxOLoIWZfbO4DXFN
hRG3oRXPi7XHkQFvU1GQ1g/nu1l7QNxU9sDQcDj6ISujiETD+qTXfWdKB6m8l19MNT1eUVsj66/q
m3ukwcRKGfs+72m1ZWMZuWd/mH/MYK5p4y3/ao+1Ga+y/657MzBYDbrrFOpPpIH0NKdsF4qAWYuQ
frvrBaoFm8XxrQNOv6d78WcAmj+WxJqx+OPqycK31NA241onT1pnj1HPlhlvcsik6g7dNO7gmd2j
SUAoWSz1CtLhpdeYUtvswvNuo6m3sdSNfcpYcFzVQ4hSQlmADg6pDADuJZl/mBt1bUJrpMRj/d2G
4iHH8rDhuBBtOzmxJqG57fCB025iQU7tpR3TtsT+GvyicinSrmHJdmt+wi9yGQqH+LAy6tRmbnnm
Oq4pDnXAMhp8pDZff4fiRHoCUWIvFrvBwxuET1laNTHJSrGv6fu5tBASN0seqT29ctEx902xyweQ
k95ss8hl87uHKrxhq3OzsZt7EbKly1b7q5wx9CdGPtE32MRwAMd4nulm8avYmae4t+AJWuw26IIa
Y4uy9HOpkm+76M59RgNqwiGCAT+VxtnaJ6dlskEo4fUjTWWqsy4Z49EaHp3HbsL+V+Ri15LWAGVI
XnyWgBdAL+VHz8ZaMHN9k93uUNrW5p6JBWA1Dx5yaQ2fdraALCrmjVcCjiCUaDBuUEDaj4R29IBH
euF+xvi1UL+26Om3ZdvFpRbCeWQl/tEQNHtpQJQdpCZ6inu5OmN9O64IXuhfDg/0SvfcOTeBjKPe
hqRPfU7TG2qFwoUhmK+jCglfTO5rlUmbKzo6wnjckejcTuF8Iqad0XdQzPu+jN7hEkC1A/hiDwve
GNfQC0bH72ZIU2pYSROcBgeAzbQKFtB2LHZeRitiFzWfoveBfQYi3wVzE97bSNWPYbj8DP2sPlos
z5DLd5ioYh75Issu3jKoY64cvee0FBAiddpD4voMl50s9oS97gfX6o8zW34il9FwpKrrDbA9ucxe
TMcIK2sISfatEmX1K0ovMF25XDp/CvlNFNWC1piodAMQkRQZnKwoeeYZb/aL29/bEz9YkSVd5M2W
z0di48A0gYjxbvCRNm9eX/CIAwnPHqXH9cFWzZrgMAzRfsKSwm1bHyqnXPZD6bxXBXMoXUzlCXfO
eCdGDR5IewQhSwo/NDuMAHBuaSsYUMWeoXSG4a9o9mmGhF9H1WuTCpoH2eYndXIcDCgOFwAAcJJG
xzbg/nwq1E5MQN8sOZQ7gpEVYdExO6wFQeXZ5cWz5p/kzSwJBBJ/HqAQY+XecaV4eTMXtI9IuyH7
0A04PMYANI4mpwT04+h7kWblRpKXS8t+M2CvvMY0TIHVnEuwNAX5Eqa6f+bMuSqYusovrqlHY+GE
sn8slf4YOltsndr5hVcs2FV26e8mlob7qH4czd/pZuYVDpPoRdqnqKA3khpbNtcfpW/mrV//KolK
HVdJkXo1oeQY/CeN/6fV9S8RSMO3cBKW9fhWtr3c4uDZlhj2F+8yjdFDHvo/nDn8TFL8Qwvoo11F
MFGXBc0EBXwGtJ5tlAEQ9oEYC1l4nLgBHzgdd6XoioFh6Eq9dGbNOFhmvWfCj51Cht12AS1KSn+k
IBn3Gjc0aczFDExCRsDEnGtruHvkMkZPP+mbvRCrx4O96p+BpF4s6qcXaMTUQoXCcKokIxUhoTbW
Lcne5mrrmfCJT0fteReYI6KbjFmZxlW4klX04pL2m2Nga41+MFAjgAjGdiKzj1nbUoUUkEsmr2I+
uCMecriS7TwetaRHc5LRyo4Sz3DHPhW5RkOTMI3ZFrWicOM9jMpyZ4yarhLdihVvHXburaUr8UAy
ZPTrkY9fT0vLDL+XdXtn1zN9VBkjBqkGDip+oWg7SCMX2AqV9JY62/0NR1tgXJ1FfzWZeqy76THF
d5riWwRlSUQ7rKeb43k6s97AeWHCdZPr7gBtcAeMPklvll94+q+5Iy/Q1tyN72XjTqD5bdYF8oDO
7DC2l9Y9hrXHONfUz02N6VUXmNImc+/inD1SbfYYRcTtMhV2n50kIekwBXsg4ZcdScx95wGH2NHp
ulNPwGEH2RWNgjECmVMMbQ6Trk0DAG9Tz80vk00cNQreuly75JKF5Z9rR9G0qcSXbdmsVW67bgKG
sJumg++Vt+RCWnLg29xbbxknW8WFQ5kL8975kaFGxDxS9rdDR3lhG387kTovXLlPYTjulzLRF5r5
iO93qYmZX/LWzEW3hdb+GnTJZar8OGm9LyjSB68Qz8DGsyNkoWe6XpAerep5yLRzJ6vlhP7+FLaY
O+yaukw9MKpJ36Vv/bFqXe7tqiWSB4h269aAHmo5RPAyWA7lGJYnP3kagqpmlwpPLKnrJ9kMvBpW
CS+ithdfwyHLIGU7RMCtIry4mOVJnUGl6JpnXE+v6eBTLxfyUibaRXY3Hh7850Nk5h8m6iGgjWSJ
Z2xp+I0oswj6fse45DHKcv8/2TuTJjextVv/lRNnfHEAGzYwOHcggZCy77sJkS193/Pr74PLVWVn
1Sl/nt3BN6mICtsppQTst1nrWe5QQxkhO1DSPRioT5MjqwtvrXHwEYkNONpxK0eiOxgL8CeE9R9F
SEBplHoDzB3Ki+GRae2eaI/zRR2u1FCx4LO9p/n43Fp4RxDdcHeH6kpwSa7sOLpGTfxitJbq5+Vs
ucIWBOMQAbPrh/A5E9kOhxQUdHhHTSP8Ci3bdkCex/wO2VMUgbvN1fCyjVOOT1t5JEX4SUrnguG0
gZwASuUQ9jsscO5s4xDSMbYqSXepdMMdY4kR9UQF5qVYGXM4STeWxPGkz4jPMtBOfgrTHfnYdrLu
57L8aIKaZ5EF1iOI8gtHFgCDdCu70B2pIIbJahLgmbYseugyJSY4fG79EjbrTrZkUctZo8egwotA
moRKc6zG3WmfJTGc5/p90ru7sEFplejPc56iPgxs2iUD5bIZW/uGaYwrGIQhywfuDsoDONpsn2fx
9MQS4CUqpxyXHBUjPtrXwcKolEOickn7hOzvrNtZuAtbsowGpDbdLpQo+ebEPsCOGDjy+8ssJOsn
UuvQKwUXfpZ01xmjFsAoegnqGtem0iVcoSrCgkljMIwvDy11oODtzepbBbd5alBMgVESN/ga72jb
HDTEElV1moB1UK7LxXjquuLVKiaXPTXuWEHgnTajGEwZyGwrS282g7DeLNUaNza+YarnZNeM+bmc
oapNIdctI+t4G2vFpcI/3EKaV92x0Vc7yFFhDoxIJUwRrIwKiu5kxio5hR5JkponmtSkVk/VLSIC
GK6zjYhDCbhuauUN6giCETxeBHZDnrAICN4g5Gq3Q8E4JdK7+1Q3KAUEjTn6Ar1i2iB5NSXmVMsy
bJvcdBuCbuD9j/Nl1hCaU2MoZcR0HRRN4lYO6uooCTpMzQBsZrxf7lgpH1YyHJQ6fSdhkeNEuwim
9NBY/XNozyM7RnEXW3qJwSY6n5OCrSso86k7RiGNKn9cMTAdnyPD7R7OXhnsTZt8CbVI1F2O6Mm1
8mjeRarteA4TLDQaBgxejcPUmtIrZhZ4ECKMNrhxMa7fJRgO50p9obse/VjFYz34kdNcEPt3O6Uz
MexDuI6PUQlSYLfZO6iRVw3GW2QODwh9N1r9HOvOvZ33T8S5y7u8g/BmWQAIgU17YQlloqsjiEst
5p1o7lM/VWcSOEwDTpdV7DV78adO3pm68dJ12l2atNGeHZPLp2XvF8xDPEts6qwqAuQsstTVm/mp
a1rOi0R/oJUkNnTCP4PviVSEhA68YzkLYip1RymOWlm9VhyNLnjf/ojIWt6AppsHox71Da2GuZfa
eI5ipXpO1qEvWROXc68wn89u7FFc2pXyYAqyPqpUKT1dhbwJ7YBlgLm8RWpXnwaDwvfQP0F6RIU7
rHFCdoBhIQpSL4qJHGmUWe6mxSZiSDGaY8brxxPBMIZwTgoDzF5sLY/lQkyvXkbQ4ixOx9wi0xvl
Tv1uLeM0A7yLdnhXzg0LXUkbpJdT37GbMUAV9biiAwPqh3ExJTyotXTyhlbdmva47FGUnHfAVThf
4xouD8TzbJAo88YOBTIlBz43RN5OTK1mjtrl0BPqiduMdJEIg0PcAnenbFJJsdskFXCtCB0UUt+R
KEzwl1cR8wrm3GN5jgTu5ddXy/81k5H99B/76P/7jxmP6yr7j7/K6vrbantd2f7wP8TpEWp/2b83
89V722fd70FA69/8n/7hv96//pSbuXr/z79fy77o1p8Wwg/6fhWss6H9h+Xx9XNe/rA6/vr3f1sd
K5qlfTE0wNqOjqzktxXx+N52//k3f6R/sdmAWJZGkpGwQAl/Wx4rmiCfUcWLK6VmS1MXrHS/bY/x
m3wBu2tJxyD20STw0fyV9bGxooL/5DPzjrgZkOyY6HFsg932p1wiIe2lKYZJ3BCQXSuPCgFE5wx7
QaejfhgOoBYIhUCt8lwMKa61Oq/NXcPTMgODuVRvVRxEXsQ+cVNiPaTcUGt4tbbGv4AcTqtD3gPl
POCxqlgN6E7rheOIEanNpLwwICxyHCD5SLchieaWm9BgUW8oT3R4YOELMg5eVEEuxwaMajt6wSKU
KzbrC2WXETF6JhRorrweIMdbLisblhBrHKBjGMTtXQ7z9yIWRr5jxAqLD9fI1P8Euf3j9n39AA1d
tYVm8DUK09Y+pUg1fLHxUmfaTabGAa7SnmARZgLud5fUN93Gv4o+vyjjomv/8+8fWda/vYqmcbGo
wMQ5OlAafI8Tz5qs6+sq1m7ygmDvIiqb3STafqfoUeSJIVd+wnf+m+uCX0XyixnCgDFtfXrBXocD
zMp/vpFMoo+RTA6Pk7AVsUtY23+kyB6Ye2uJ49ehGvEtayx0ES6hvMcPYXhAE9DBJLiNX/NC7d4D
FaT8Brsac8HO4nGGk7k0rg14+hlHtTHf9si3gu2EprT04qrIWcKPDdCQ3FkJ8aaZEoG0aLOkTh4X
9oOVhYHNyI3kHO02J7VBu8r2IgjOFGfpNVcy8j7GuVNfIfaanhWZlMlWafuV+SObDyNPk3qbGJVF
XTmsKtpf/MKkCQrAtA2GOFhr1zv4+y9sRLLV9ZOcbjjdPoKlPA4VPptFd/ZKCgbgf5+93Xx4+8+/
Ed5897n/VbjznHU/PHu//v3fnr08KE3Gw8IxDEvV12fs7+Fz/Am6G8MEq0K6EwRe+OrfHr1CflG5
3CG367oDl9fR/njyCsLnVMnDHb6AbvGV/lJoLi/1w5OXn0/4nRDSsGzDMnnWf0LFq2OYK6AQaR6Q
KscsV/XRYFDCFoBSv6joqOfnTogLLXtmnW33t33pd9QTco4u1T7xsc5tp+SEZtVrsf6zci7bfaPe
QVHa02awsNfI3ym3PKvdYNnb2uWir7Tqh6U6lSxw15ceqxt98llFb4djpXot6fYVBgj78FZOlziD
rQY12QoiI0mpOHQh3ThBNDrqiTJwSwZSdebLypfU21nUHGG02FtQ9GR8sPOckSTbBxqVuHnPctiQ
4FPU9qIKGRob70Z5QTAPrL3mekCIklYfywi513mY154ir1+0YD7v1PnA6obMLKJZwn1jitNUzXex
QkeYP9jpi4VjlD3SFuA7cyh9I+mPNTDPo+M1bCvV9FWvqpPSvEYf5EfDMxNUYlIQQQbjzoTwSuVU
7vPgDkzcDuc98VFwTUDVWuzDtUk70FDzITJ/BTJUhutgNnZTq9oTWutq08cEqm+INhWChPjJgO0O
u8woH/vwOGKgY1oKRrBmOzdnqDu3guDLgO5iDF7pzfKZGk7HI/2uLa82xDvnWeNJ1zH91XIkRfOL
ybKb8eqFE7BusiMPMpDZhB5QX1/FRzpZDyqw5RkOOeN3VhDKhjEb9S1GCY2YGc7lZItK0XWKNYcm
9Wmzz6dVsW3UjKmmXSq0LaEM/szJiC7Hayrs51N1JnDFtgSK0lSqGUZnFvijgkWW4KWofi6ycO3P
NyzHt+rxOERHePAApEKPY9Q9zPFxBQ5/Ka/FOlR9o2QGn4V5xBpdFsGTjaS0eVJR5uhlti2QkGYM
GIF/8/0KfwJ0KM3MK6yQzhNBFD9KhGCSW6zjqjs5hW/g5JY5AiJo8kVAJFAR+4t9XnUmjioP9x9F
Q3YUyrtheKwWIAfZadYG/KK8B+6E9RVD80nrSTyG6JYXjylNfwv+RxVAQjGIgQltWLMJ4F3cbTZD
wpD8MbxwYGbYLQDEwCqG11vsjJiSPVrH0yPvPtwu2uQyxXIL8ZqnMdU8yyKy53AnhIzm5l2Nk50Y
aJe2gBnyhWT/r9DCaddVOp2zU/ruSfg3JcPXI/rP0u7bAwbBos7xvdaZa1bF6/NVjJ2XB+v/oQnS
najDBKhnH/Hosgq/TeG5jAHTjpHEuotQkKnNxnVp7BOjTg6zRZwh0U3VMu0I0PPLLMB5W+0GQbxj
iIyKviWIdoRp8s+sbaW9FNMVQSKYzbt3nHMoVRjt1aBY0WfMDOKBe6F0bYBq66RnRVdLvSstykBm
8LPNmgUpkiWeWKLoYmIXQ9ohLRt3syTkbAC1NdGDLSfSeMMbQlyVcixbaG/os9pDEj0LB7EYKGoS
amHCro53u8VXKTdSopC7yju4e5P/zx+q9mO9/NcPdS3UvvtQqVLytES0slmyW7VLL4wycdeI3wUI
V148zRUcdvWBicpi+xqM+rnOf/K9ir87OAyhS3tVlhqcUj++BQLUFHtcJWx4pDwhmVREWNMQYzL2
cxP5wlg1J9AgQn/ceCrJvfqVIQ+F8lBbUOG8tDznUaHqd2p8wl2vgIozj0PbhzaSypgJx75iMKb0
P4n7+bGC/frBOaqurqUk79zWPzUaGldMrDnERTXOS8+kqFeZDVsnIAB+8vmsP+jTZc8LCeJlGZUY
mvP5Gwp7wj7HHBKTvoX2tVpqQsywfswEqP7Za1l/+bU0igSmPo6uSpJmPqcnjQxzFD2I+k0Np72Q
V1agHeJ23Id5uR9IsiyMNU6aLJZEPIwQvqQpfI3k1tIzsbek42lmoRssQN8ATb61W8bRabYLGSTN
GdHXIZAyzvlIwRag5nsIrtdJiNhM3EXcvIS0v6Fk83j+b52sPgAIwJbM05y4uCo8G9tXkNk+JraL
RXNbezydZHM0nRvqZW33nmCUF86XTaQBrTJd3EOzyS5POMzH2AMxrUansqG9woDhbJ2gehpycSjV
6WTKVnQVj5Jx8qwm2+vhXcaiuI/qQ9WE6yJkH2b4lD9yBedVe9QQGd5azDgYbQUTkqozOPA6GQ9h
zrBKA/rLgWjXDQEQN2qGR63amN3eKi5LgQrGqnakxW80/N4NH4P1OITNbqzwFt+txzCTI9+c7yMD
3xM7EEKssVs0jKCvK1z/MSTKWT0dpx6015umnqR27UrsH5FyM8MAq7O32c6P1FVBYx7NPXNO58PW
3iw+AqF6CiLAsXjucdVG1rmlXSX5OazBXj2k3dXAyQGYgK/+PkwHdkJfT4C8vO96lgW2uVUZ7fcg
2lr9ZIRrlKTs0kHolgqEecBz0ewvYnbJemVkDH2doq2zj1Km9S2LaxVXpYKW1WhPagOHscSOuIDV
XMShW/IbO+v8iBEkTCnTNZB2gfDcT6jA247MLBaX/PIiBUfO0bb0PZfUq15z32fa8aJ5WHUxru6j
xg8zwrUCzbfm14T1ADRXYCc1xiCe95x9tLNmCJfecYFfAojH5YWmNJLEwxsHSKYbp7lLreVolEd6
6xfCbyOTXh3surzDke4Nfb235EXXk1y8WMC9QG+NX5c2bkUhoxTNXkVnkoGSdOSZGb8FfXA5pV6A
TldLOp9Lb6emu1wH8E6aucmYtg/3YjL80LQJxzwebIrHOToyE+eAWBlzLC2iiWR8QUGNULBorxbd
vM7E7WAOp8LoNzjpjrTKD8JbHPFgSgWLYbFtySdgeQyeD/zaFVnGoPcvokDbaj2ar1d271RfwGWY
Shjq0TBTEgRYca3daLdHLdEiClWsnn/0o6QekR4OnKvCQI1YjQcth+9cfZDJIburqsHjihWVeyvA
DEJmGfgrdkXhA85WrtUELS4ZcaV+iJwLyr/Rfl/wY6KjZEEPbJwjUrur7fPeJPFi2QsqrlxwiOcO
B7VyY8b3/XSjCvWg2Hw7Y3SdZogmh3CrgRBp9PNAVQgjavZ9+6qUfF/wsSD1RQ6hRuN4ROTb9VpS
sk33egfJCBwXBi27qHot2vsKPptOrQkrzZAqDsdHNY5uDTSMCzNMDGQe9Z1o90pwStpOaN8NsGWW
JtrGIZp/Sk1z3qoxM3ltayO8oeieKUjnDrvcKrTL5QrK5lK9yNKVA8a1Ml8tlKN2f2/ppyGP2ZaY
JZhJRsx1qWEONxbPgA3PSoC0oodSPWoVNBjc80PvRkRbIq2G4LQT+oW2T1mWImfWIYwq0VEI3Gku
iRYhZXtEtIKzbJWkbXstO8eE48l63oli8es8RwbeeQJq89Abbh5hCspgqmcz44b2vNbsbSinfeLA
/ZQHANtMXOFwr2k3zVPYzDuW5Ae+LQSld31yqxUfhKJQQ7NnIr7KUY1DMFM7JXes2Lyl1FxI3dOb
SdtTl/1+ykErzVeKIv1uXo4IAQeMx/Y/ai6V9gqU4CGAWErc3EY2xlbG+5ioZk2SnMlWXgfkuojJ
s4trjoZWI9qiy27U8ThquErBetvHtfKsQQlZ30pXdq6mXKQjoVr0K2E4e6S2bDGQUVahkzdfx9Fk
uMdtqzarnHTTqdt5qjydl6tNZceFBGUViKCGnJpzKKWztRvorcwHdevenK/hLrs2cIolLeFXv2ls
6Hnk9XBuqSCAtLPfMvMNTP0XoKeDAwrVhFp1auj6cdDdpuq+B9Y/NH467Af1EXfHBp1cTbYV46AD
FDXF9CcU2ONlo2AU34esd4IjozsR0zVboJqsIKoCWzuxmoqUc3IzVWff1qrbKu/t9BDQe1H7OGbm
4i/gWXBcpUS/Alqun5biDqvopgINmDfJk4L1czDrJ2k7mHiLbXJXl61rp2g9LX3XTjeNFZ5g12Tx
yg9U2Rwl+ppCuu2n89QkRX1khVURr1hZZwr9dzcSwR4t5KCXT3a8TwfdJVvguANBT7yzQQ+beqE6
3WjloZRnQ/o4WE+ant3iMoct/JFD4JxR6iWlO0eYCyau02UXRcFmQSi4RLq7PGGP2KZE6RL3TEMU
xYeV4K8AcbVhBaGrQX8848ubQRQWKU8iePTOJRZkN1nirSS+CBENm1fAMX3LBhWZOelc6DY0Dhmd
e7TpdrAEtwj73Eg7aniYmpWfd2I/aLcLUgi9BBNjR9ws7HSagcAWZxVL3tc86scS1RHtVVRdT+1J
3yMAIMorC6oTLbvGDbTpWLjYI7Gy1gPNPZFXzEnq22B6V5T5rBX5QTFYxqFhndv0A1XPpu4Qr0cH
cIFMJfhiHhVUxJ3jeEXMjZcRh6wWpwRJsw3lQQydyQxo529G0TG/NRkv9F4r6Fe4rCtgos3Ejpnf
357pjyJwlgbSJbXblnXo90VyE+PjY6LJIYdvtOG27jDnECANP8QDIKgUyGFIGp8QsfL5YPbwwGdt
yNDbTHy6cMC4qwm5WopTXa88yVQ344jJBnOjDJznFeoVJ0dJgiopOeowZqbV7MLZ9sgm9UR5PIBg
ETDCUoPiBANMbG6BjZwp3MvEs6CO/6gngnT0bA9R3TWti8k5qlbMGdQKGOgbKba5gTvCUEipyrn0
TZ/c1I1dkpaTLyeCjl8JkveBQLcBSE2aV34jqr0BehfM0Vm0VimiPQcTcysg+MXGXpvz3dwObkUk
A0PkU4MQe1ZfNO2lm/Z3E5FgfZt4kqAuQjkGgL8ymc4yIovsND+tuvM8pfzIGzhYdK1T8Ywj4wzx
9QF5FzlMUENSggvy/q3lkTnI7AjP2CGU4c42RtrVZjvVFxhAPeDUu0QuB4dClIWdXeFOlfmbsCKc
NNm2BjfWNU9ES+30CTwv3yMJgm5gcTrkMB11qs+V7MHeeUCNWXmdegy0BI3HhEQA3q18zO1r5Pfb
IeT4Kx64mo1gq82qb4DGA7Xkpop02Z67WfDUggGBjQFYmla5hKJZ3q2ucmxbXlbeLsUtTYFetTt1
MXdGtvAM2zXVc5hZfjGc5gv+ugZ+jKEd18lDaD/kKSUlwo9xPhUTVAOnzc6VsTkbRXtYutqP9dFn
CGca2RH4fSDV8dXXfvh/DaU/2wkaNIL/3VAKaCPsn+cftojrv/i2FTTFF8YxTKcZweBkMyXblW9b
QXM1jgrLsQSDG2qo1c35+1oQI6rKvs5xJCQq2wQY+8dwWhHGF/6Nbau//1D5K2vBH2NMaWRZB9LY
mlJTbVWlYf9xxFDKDpISQz8P5qP62Ga45nuwajc4kmmtvvtk/mZO9WO//u21QBQJfmPWms6nMdWM
hlrEdSo8q7BafHQyvhh0y96J1Oj9PlT66zSBr2k2nI7//Mp8lN9NCr69Mq+p6bZDkqm+Dlq+m+XY
k6jzQSe+O2VOTgXKOLrKxU9e5G8/Sjashk2EKrOPT+MIMCydQMwovNi0r1ucp2g6Tn869NB+HAp9
+12+e5lP3xjaXBILHF5mbIb4rC9C0HN1o9xUhpLidAva3i8ny1hZJT02pSy9x9l6GU19+JM5z9dB
zp/zl9/ficG+xTagg33eHI6ZNkb2yPc5btHxuHi6Tsl78oet6Wv8V4NEuYPvtgHHtu1c+5L0r23+
wqj6SGysg/2Tq+tvv2Px57tZ//y777go1FgaCmmX+LxwGJjmCSwb4xe/Y/ZLhnQs0+ELdlikf1rl
AEoaR4pA4Um9MtnJZtlZhWx7E/FQ3v/aNWtJAetDW63otomAkifH97+PIVpmJl2yeNQ4wPhSnW+0
6yz3n19F2J8vW17Hwqyjcc2amuC2/PF11F5ZKtwhi5c2E0GqhjJHC0EsPfMLg7KSOTw8xMiv2K6/
CH1ET6vLQFRPXcjajSGNaneoklU1WJUqI8h5Kr+g8tUgn9LLdKjrEBUfRqRzE3E6mHKBrWeLdJZ+
DZqZZhKaAeDvuEE9x06gLTNGk0Uly8ueUsTc4q5VKYmSgfQJS8nIyCC/JswPSVrRMMSkZtqRdZk7
5kmiLxjIs1qNidxIa2KYnHCCb1pYyA9Hu4fxNnal3DZDbQCcM5Qu28frf/0qjVuHEQnC2Guh42go
mnFFm9l1DcBJqQrnLqh7ohbwboeOD2GGIIRoNgcF2yNqcDbfC4Obfqy0xwU1hcK9V6mU8UQ0UE3l
lXJnI/8o3chpJ7cBV5vg+Fs72yInNWeHtxAhrgrlxG8VCxvNlESIuiot13YYDGwgZFEgHqZIG2NX
2DHblTzLe9DainKaYZNEBI5r883Ac6ydO1nYk8AHZ0LfTCTQZLwbgJ6e2avKaWyw3fGZZAyQxtAd
vjlqwrrft5zJZnM98/s6sEKJXyJEUvVSwrOeRYLxzGvyYZl3eN/1aptmbb3AZa0ZG4wteo8qCGFD
NYQ60g7P9kVdtMVFNwrrskEA/2Jyj1Cy0pJeOUPESHCMnM6kHBVVTEyqXEiSZmD2EU2ioT43Y4fp
8ZTTj1dGNN6kprE2+nJcTMpBaAubSKupWYdKz145PyWsFW2oHwkmotNrIz26ycOV0cQparwSpRmf
hUauBEjeMzabURXNlleB38Ag34XZo8HiTNv0AiXddlTs6iOVzXxaB3HwGoZVexHlywK8A7VMg9u2
H0j1rIp7shN4wIZVGJ7HQsB+torUvmwdyfgKVCLCfStWBlAkXf02tlVcYdgeQUi2tdIQXiHJYF3q
KaBYw+5JvxFDv2XY2mRnXRV3sBxruzvBFxNn20G2w6XeC9gADErHMxEKAjKNIe6vGz3t1mxVtb21
s9QhjlA2q1jGkuEG15LJuaAqC2T5HP8iHGeVvPC8p9ZPmgrnIGQwQpIgjlMAc6Gf6wqQvU0NS5hp
XQaj0+hj2incnOINXcygHtOdqKeKYS9PzHlqjQAz3T4fa1a7fJgd/siexfCTdArGymofW6yR0YNf
gQLgvgwqo/wg30g+dwuWQWaKJYEyfPrJeRFU8y2XVPYWhZGWoZadx4m7LEEZDkdYO0vAOzNQMwLt
quUZspp3+Bq2NThAFgxlK08DEvWyrZCie5gHe20t5s508fjaV3kxsWhf0iZ/pwRn7Ixdi3RCfEbM
CWOQOpxbBYj0PesxwMUr73ZrG0lm7lM8mAbs+6pO2ZQWQJ8NxqCGNxOZQGOj9z1a9y7DN6QtcwpN
IqrKJzGuK+FIM4eLSYuMyc1su34Hb9NDYBY6jemsaNOJuWKIT+K07lqIN2M87yxEhyk7RxwF3mhC
HPRqCTR+UwwmRB6l4ka4rJKK2MMYmEFLk1jVJIWWrWkTYVgxkiLsjLljQEqa4RtrqALuJcW6cxbM
ctsljIfrqDXUyC9aoUbbIB7IiqpR+WRYmUnBPEUGOVwsSqTrqIE1LON60Z6bJNBWnqm1oC7zIGio
F6vWZLscQM8nIAk65Ra0E6NTowTTsIFSX4DxlUbFfopnH1ezEznXJHxC4UhjhcV0oRaq9GXDeJTn
rVSYhOYaIlfdCReLNDIRjAT+lajBx1CPOgYKPUPuvIa/DfQNZPOa74Sov+tRke7s1LJGL0XpXe/T
zh5vjNS0GBEADr2SDdG+W4BCujhegCnj6M+w9HIQRIiFC6OnSBMQ/C+gfuJoqawJ32SkopPfEhuI
IF/Dku7scrPUlWOt1+Fi5EzPFzJCeaImWlPdUmCGZPNFw3CmaqoivTBNMttTWSVVbol0RfWyTmVO
lxLWwGAEQS2KazWR+gl6J7vxynBFyJUq9CGvKhOdKO1UUxHHUk7fm1NN8IAxjQTMKjLgA1OKYk3S
0NVm2g5RFZASEAxE1nHn9Mu24tweDn0cC8XrCdhRN2avFSxWnC455bGa0Bw3lTwYMzYjtQqXayIc
GVKQvML8PEkNWGoB1MZommv4631FIE03RSajQSZRTXJi2wN+1za1MrchJxCUJ+c5MwQsPJ1vxY3R
HmUacTju+thhq8TvxtCksPT7iN/zfE51+YD4vJpP2CC1SKoHpQIDkxhinS1Ea2yNhTWjCVLj6Wu9
80tt7P9QvDq8N7iJ3v91+ly1/9r1xdvzmjf5Vaf6h271N6XqH//7/4eMVVt3l/+9ZT1776L3Jnsu
3trv29av/+q3ttX6QsnlCAfNqbW2TCo/77euVXzBeG2adIoIrSyb3L8/mlZaXXP9E/4hXSV2ZgrW
b1JWU/1i0c3qMJK417FAGL/Ssupr5ftn32GptMoGwljHxqPDj1M/VawI09tpThtEAVXNbq+F4snR
ozL2ha8HMwjsNtNiAzgpaR6RnxgqXH/FIozSHOGx6CrS0Aju15EtA+dxIQXwviY+BuhKh512twBb
W1diTnBjiL45OJWKT4Mt2+67T/1v2uH1bX76NUw+DPRgthQCldinwtuYbeIVGpvl6yJ2lRg6XCoh
wVEi7AIXV0l9VUIW2Y+Kkx7UBTTdP7++WF/gL2/ApulH5ibWEvzHN4D3s8xhdK8U6Sw5aRIVjt8Y
s3jtatxMQbCCitoQiniV2sre6tPZjULlek0HPXDvEsrRWGidFpaRuNyWIa3PdWdq/bGpHb+y2+ZA
u6YZUN+pDSIirMDCCDpEOqzHpG8X49RotASfr8WwGngbZJuvH3VOzs4//6ra2pd9+lUlIkA0CdgX
EAt8Gj0UoQUCBHzbpo9TUg+BCBGQrjLsWBYebruoXKaz0XYSNooTDzd0ViTRblMg7fAAnejewVL8
bDUrJEOdhAM4Nw1Htm2h2ZNAOCYJV9xP3rL6Y2O2XubSRmEjHbbl3Ifmp3nCKIwh07pCcMLV2Zmm
Te9QlRbkXwLgpQ4HMgdEcdQ50zW5i8ueAEwOw7AzX+Z8YHdNuE7mlgUjXm2Kaj/AgFWdwQPqj41U
G2+XKLZfw7aaO69cmhg3Z5PXt4RvsrIGVn40U/btBAfshT2XuwTzps/XWO+UvJMkTrRIuKhbXmgQ
mlPNEQ2eHDF/lMJRriCEYsumht8FQQWWRWlJtAO34lnDtOL2SSOpQIqc23Nhe2U/FteWOThvZbDc
Eqa73EFSKe5LGOZ3ipVJF5IekXphVh/DLXY8Ko75oo2KbF35l5xqaT4dMViWZ9VctaflUhTnjU6I
UAOb/B4CU3Biagu+Vye9sgZIAEEXj6lbWlQNaZON19TuCQYKJTjUk5kX6xScmNxhHk8tC6mHjpgN
Aju2yaQ9HzIH2zOMWMcIN06vPmI+itA62HbnsgBgA18oeufBilUvYXiybpuKAdAAOEY3n+yEzWYI
xwJH2jZwSu5tCdxvUzes0e20urdBX+8Qk3QXtdWmXqr2ZN7V2o5eqPR+cn19fvxoq0JHovlmZEJk
tvz0+KlkGE8laNJty2EOb3eqHPBN7VD7CCmbj37S1f3cYdZTknjGh5M2hFhY952iKwg+0wHj3FQr
UnPpCsCLibAAdVjG+2G9+3ULzjjhn9rJT971j9Mvi+JJl0hpTU3KlYMnPg1gCntgmlGiGqOpJj6o
EuzTR8QSujo7+4kryMrj4V0LhtEHoCNgkswtOTdx8PjPb+TzA2V9H4bJNAUcK2jAz8/OSSgljgbk
bfiy6hsn5vtNrDp2o34mm6mp5Y1Rad3PvrO/viqHhWVhGdHwmuif55iqJkNd6UeYz7MOmyAaxvrB
sJrwtU8FXZrMSWXADct2IU1Lxw9WhlG1mfo+eBxqPN5d5BiPdd+2J4qDeqISmn0s68lFavvTmSsO
lk8PXY2uYT3e8LWoxIasVcn3E6yGGAmwtFjxYkS3W7O36C77l2iuEDQRwRCQnGW7WlPDWatiE83z
II+HSA/xH2dsD4FPaRS6+jNkshIGYNacMQSz2FTrsa+YmUYyWdC8FELZg3yNj4ahY9JoFvdiJmzI
0GocXEUbXEup5wdZ56oPuOCWcDoUOiQQzr6hEmAdhJV93QQRspcx1DYtK3LscJ3Vn9kq/7PFT0oj
1JIV74QZqSV4QBUD9ck0o8hZ6qG/B7OCQdlAw8EYDzhEH6iEHwTS3i0g759i5ilH0HVtH19C4zGU
Ik8kTJtlG7JzgzlXw2IHNrBXGPL4KbwaTKayAVpVcDLjdH802esR4pTxwxdMGQ9TqaDFrEtoy8ac
kiuhIAneWhL51ag3F6ZZt5edUgxvRhhrOx5n6Zla6WHA4ndYjvKonxZMY3hwYHOABZ9qQTidflm2
yehXuqgeZICaPCRB6cxs+/hCSYR+FAYFO06Kv8OUkKc+lURnTnBvN3qaR5j5muWoySQ5qYifcbwT
mcHWNERFFIwlA7zKMsu9RGz/0taSCLpQYgpUeoTWZiKGctczCfKLChdwg5aeSDKlBUphk9ESp3Hg
FgXLMS0sK7djbWurS3IgHLI/m+NRunYcTCdJZx9sGXe7PDAfCPUSx6KO7mRIWjqObgBPA5igmUqx
zlfk3VgQVq2Y5QkIo86HGe685Jw2fiHrVa6SlV8trlWJ+KHnezZL+7Szm9tlBu/dMms7t4mk2g5p
kZ2SrYmZV6tMH1nHhdoqTxG84KsZT/nq4qM3qwaW/GQMSw9mbMMlr/uJhiG4TYKHMBXl5ThK7MNy
ZshELXSLM1j7f+yd2XLdxpqlX6WjrxsngMR8UxG95815JsUbBElRmKdMAAng6fuDdHyOSLuk8l1V
RIcdtmRLAjZ2Iof/X+tbD2yjxbGOMzJS4/xo299lprA7kiCf7sq2MNYx6J+bhap8CmNkWjeZ91jR
BibKyNFX0mumqwGSM0F6AYSUku1sUQd74GQa2SCMt81AIAz31pdEvQ0BCW5FqDZZWmkUpmP3zHeo
bwu3e45o7J6E3SiuBpIXz9xS1Scsc/5TS2GOaA+v3nngdjfU3LKN3WNFJRYHC3k/+utwtCEMZVUh
TuYWqk2ZjNHayyj9gCV6r+EPkltT+uluzCnxNYN1F1VYidN4bs97k93pTorauO54Ya61NeevVR2f
W4EzQjyT9Rt7MWzWQ7iMoMALTnCAoYGFVUnVQfYPVHRusyZ2TkqhzJZAXfq8wmUgz2mdoVRp6C1T
DJsOBV/ARWUkzovFpP9oAO861Mw91NTm5rIh2e+JrWqyne2MxGg7JoyLTBg/29PJpogIqgOctUoT
vAbgkWL4JxaayzxMoiej8zyIOVn6Ln1pl5suKavzVFEvTGtHH4sYOQxjrH1FBfLmtxWcI+LO14Y/
LXnnobe3IIgigo+7U5IC5kslpHvqu6O5Cvz50U69bzVvPI1vtWdpDHexKUoikDKIFiRSlyG8iqiw
PKrWpNYOqXeoScQinmuUB3Yzuf/gh4uFgSCmkA3anOoHX/StjQQfcQz9ZKvFhQHKULd1/DZhqN3a
DjLXRmmQ3HM1zLTuWmQT5JluQ8xgBwgl8IrYClwkiWfy5uXauFgKhLcJym6mhUal+4K9A/trMz5E
ILIA2uFWH6wupWY7ja9TT5xq29TVuZG6ORTuIsiIrRyLr6nX5Gsl5/IxAHawBMc5r3009bdJbzDx
T2ReKiN4CQdHn2deKw+80NZFHjbhVvsh38xAYY5gtqCpvJNhrBzsiD6BYHGFAxPDxCijva8XFgjr
f/0F1kZvw6LX8sRiHiPWzBEkMJTLu980oDUEbYuDGZnlZVosQNXGtaJwOxDuNG3TsRLjfYoQeNeQ
ndJtRkrwyFFs0/qqe/Rfl4R3pURLLlfKdOado9OnWxItr8EEPu0EjBM6nb63EpQ3/kSmmYRvWX/t
Q/QMNXd8MdSEu8AyXBBzsWfOZ2zUobDwrm2V6gL0Jy4LcJYN6b4hBOJKV5PCp+HV6T4bZwsWXxNg
C1gsES6TL0SyskSaZ41XlV8LJmIczu62aWLZ7JQcHXunh7Rd8ILsUU7rFAD5OuhKnq6Zp3sNT3w/
lkFwxjoePnDxor0x8yTLXqOxiu0rx2uJ3HDYjOTsgq2m2KUyMhU6sqAhihoQz9ehIeHYK5V10WSp
PHy/1TyMHQTHXbqfhLbuGlolB5eq8QXhgfJgydi6IKeEIpjFYszhTQYks7NURawyZ1ZZqYUKyKdP
R+xCFMKnGxlOQGignNf3NeVvjAkxfa+VXQ/jVUea7d7ofG+4GY3SIhO7JpGF7aTzkoEtRBI0Tj5Q
K8ONrF3GgRJ9NEGaexUtf5BZFfKgYCOdUS8DbWDbxZcmCrmPIae07puy+RL2smvXsg6aG9GEPkaK
IgaAHg4ZAxZ8GLW7ng9CMgffhmoyv9sIgyxQftwgZMoyiAr40EiPkZyI+sLQC+JRy4NUwr2s2Sci
tLXCJTmpAsdXjOZkbXzXCB/CuObRwQpb2jdC0TLyw4dpnpJ2DXx/0VtOo/tSRJb5aIWDmogHH8dm
19TOcIXRPPo2B0Z27oR1sIMr6ZPkHjJAk3ETiPKkAcohEYe74VUVzsYWYiD4dt/R9Tb3umIXpgYk
z2FaMAjVtSlnAqFR2p9Dvzpqo4I9OKsK9t6IZtOY9UXSLymxhLhb6yUx6A7IgBy3TubiX+ssVPGc
psBOFtMhJMPt0scodw3i1jmfQ7Pb1AWCn6Kz5Qmd6nSrw3A5qUHGg/AT17vAj/xXS7VQS+wGb1ir
iubU6iax8aO0+Kp8dh2t2OeJGWZnNmmPW7fpy4Nl+cg6p3o8L6POvKPU2ufrBE7XTGSJtNJd1Tb9
lxk/MluVBh0m2BdWkChHqZaWRJ0h06ymvWztA1UVh4HnN4oKeD0XaIaTCCxLb6englSltU/U35HA
Flw2HikzPG0rAjbZeFZ0MMcFNKiM8Z3gFzKdCnBS0oYsZmUD4nVHCg8ZKBD7mjD5cyfnzQYxMD1E
wnlkj3nrJzGGAJGujbaRp2oiG7Xouxvs6wjUbASxZFe9xjVtOyiQLn0YP75sRjZSk1sa14YGlT8G
qdxPs3GdaBPbQMJZ0vDcCTUdpOwCNuu6E+54GXcDoeZ1Bje4nMcDVYTg2U4qQbJYWK9NBASXWRxU
Wweo4tZyU3T4k4zPVZFHFx4KxOsqabN7ZGOPTW06B1sF9YVd9S8Gvc0H6TaptzaSBi51lsLXmbr0
EEbqIa5b7ws00nCtnFh+lSmCeUIYFOOgo601expGtAycvTCa3RzgcUOE3l2DuzRxH9S4JhLL9vew
Qh2+fftrCjOYqOHzmZRldGNy+3+QENc6Cxx35arggsMLtBZCfLbsRO8rtp10lS7NHKhKNXJisy35
qhCFB737JnLrsaJsvyIr7kZG6F6M7C5J8Kvl6YtIzPvvZ9W/VfPGvcnfn4vXPyMY/uO/Vhbfv9cX
L+W7+vxHLXfz360OTknjPy+D/9/yXaZvL9X/un35hHVYnP1/UB284B+4/cWijaJ+zSntj0r4d+AD
sJYAa9a/gA9/6Lcs6x+m4wdU8EyM9dTE+W0/YR1cB9ZDiGuJEgLlg79TDF/O0P8ubLooN7g7iu2s
9SY+qM/1EAlxZnDcwb8VMymK5EUhGtfU9PKiMo9R1qnjT8/o6sef/DOewLY/XTDw2LM5uKYXRzPk
2OX//ySzEYYdtuVcD3d+ONkRssUOhby0kuBkDlW/CbRDS6vN4x25PDZ7TSfeq8kYwPc7cXKSRSCQ
xiXXbWUHg3O0U3t6r5gwy8CNSWqBjHAjcRQ+x4ad7+PIMi4NAKLGFnBYSmj5kL2MTo642oLntUm8
jqK941Qnbp3srOjB74ORLN92FttmbMvf1Hw+FmRBM/DRaXBA44BCABT9k4rMEgAJqa12dxQvnHUa
iGTTT/bTLPFU/fopf6zzLFfyLWpLNNTppJjY2j8+5LAz4fF2HvBVP+2gksbWkVAxihV+53Poj5v6
tKcr+puGxHeCxc+DabksWkNhukRkY5ZfSoY/fbdQiGtsw2N5x+pEFSvt4Rd2IUQ8e0pWNBGommIY
W7NMnVX++DZ5qN9//cE/9XZ+fHK6IajoKH7bvHMfb8GkXicdUZZ3dluJi7iV7CeDLuR4UV7UPh85
tnN8u0YQs4eYr81E9cdQMxDNPKdgSi9o2+WG3nuFzL/kTi0B4vrpcagJcxbDN9aYBrKqlOdkn4nf
KLY+j48QsSJjI6AqiRuRl/Ljvcdzz16PPc5tZj56Il7XxonIfzc0Pr/wy0VcviWLtoAT/umFH2Lk
Iyk0gVvYY3svfe8WfXYX7sfs4ftX8bdWjf/akvA/DfODWOSnUfkn1ASzIL3RD63R5Tf8WBEERAnH
5eWg5OujJFlEkT9aowtrQjgmYTC8RqZHn+nfrVHnHwG/cpHYUXHnJePF+udy4IT/YGlZ5Ly85yhT
A+vvrAaf3mDK42AQkLdCGWIU4kj5NDubMKokGG6yeudmnrf2jBADkEtcRVhSDAyopa9IpmpysHxz
i7nPzgn724uerdBv5rCPb8P3W7GZLm0XASOV8s/tq8FpdYvEBB8Mr9oWYXu07aW8Af0nftMq+92V
Ps2Wqoa4UqGAIofOUvvWHCRFqSS5ySQ4vZ9Gwl8sf8sM+O8Z8seHshZ4kkXXBNLTcis/zZCFb025
KgmVilka9zMVMvh7SDzCVMMySLCijQOrIALSkKSM8Hddh7/6pD9ffpkcfrr87OCjoCeOmMVP0kvb
bkOKbv1w49vd+JuH+nGe+ecndVCsk1MVWJTyP16qHpWM3JqRBOQ8OKsh8GOBDUg1wOgcWsbKJ6n5
dyyij8vej2siRWV7hEzAFMGnj0cEQA4oio+X5TlaOAO08VYYBq2AWhkXRk4xKUpAMfz6O13evj99
qezVQCcIL+QV+rTsTXE7VXlPs6EUQ/0YWH1/hgFxzjiqai/a1fZIG1j6lcCGGUAHdai+mEc5yWB4
nmazJMcgpmO1LU1P4qetfujFqoCMsQGW7nkDyANJ6pTUw5UPr93/zaD8q1ERkggF6QYK0ffZ7edR
UeQwmwLAVWvfoUEC2z/KD7T8UM/RFKq//Ppp/dgFfHoHaNvzqBjiTFr2p2+JxJ2QejNuONoQM3km
HoAd5pU0vSbfBhYqJ8cm2pCXaRRrNinkcrutwNfVuE1MQHQEMiE2atRdNIExgsFkx/tlOJ5PqaDz
W9gmld0d6PPZ1aaVHYGh2Uy87JRI/OM88/p+GP2xvCevNk3WYdyX6TpzO7olPmji4UDTuf0mqO/B
ZbGC6qpKSqAJLnR+yPh+mk2bCb5VQ5wQjfcDp0i4iEHWDs0GuWKVXi0BdvrQtJjQEKa1VkETKp+f
K8S1WKAyR7jnMuixugJjNW6lO1CBLN2k2UWYSEkBh/rkre1WUySLGijHVEKCNys2wbY7LVq8lQra
4MYag2EPXBI3bGepBAhg0nb9BlVo12+F0MaSkWnlT53Zhle9TbEBsaTT3LuCVeZcD0N9Te6UW+4n
gl+Y15EB34ddE49rOmXi0peq/cJjIiMk0KL/GnCYnXY9HSGQ7nNURGjoYvdd07b6Lp6NAAMVhXrz
nMl/TMvee7ItD4pJTVfhpHG7+U2JbMaDTizFk5tX84XMSKsB76uvh1r6lDXaKH/O7aAONrLipI10
hGiyLh/ZJpd14z6QDksQ4VATBpbJCqNHM9fmLRLmxU0V1cMtHfDgZqadUq2KQUwaGXSAChsrG1B1
l3IO1dYSAaU2gzkkaZn65qqSPpmuRujHNXlag//mVUhq93NupN+6zMGWn+GLOHOISoJkg0B22MyT
6Q8oGpU4IadBoylktrhhpfQLZP0pAl9Yj6EzY1yLzWFPTrnjnSRV7TgnaTCICEtkqQdK/3aQ3Vdo
If01Mc1Ahyug5wN+bl/eK86MmBzy0ME5t5wnjg4FmHrnDwqyqxMksltFaeYS6FDVcKYxCDoqFRe6
Kmcqi5aKUeJLwGPIrtvxOjbNSlAOTIYldQLx1dqKbGzH5VgXb3ZChPp2lrQXV5KsTVyo00D7hjAr
5BqGMZvrbvBpckxqdnlVHMLocav53b3NAjatQ4zl9nruhiUmLZ1zf8sGR70ULZpugAS0eHSTA14d
5ozm0hAK4yIuUVMeRNIicJBe7Gl8Lo1EFyIafGjO0MOVCcoGpUhrRwyFLsD8Qxxi6IfVqatdN7uv
EU+iKjQGjNaVR716PyG9mc4jytzGuZD9ND2OCCeHbdW09DeaqhvH90iRtnSMdcJfKxSfcJSACY7F
q+Alc9ZkYquLmiSw/kF5UTJcik7kySV9JJpL7MhqslOnRG3SKO7Na9RjaCvNjhCr2Ztqidk5NtZj
mVZVsq4ZrBDsiLYgYckMZXfBEAgfYeR9F04aEUnCRoNpWlDwn4+IFkH69uGc3sxeNBYbXIfObWWJ
BPeDTu1kbTShSbScQtif5GZLjlE6YXio29DoD8hbKJwNlskMwqRZu9aja9jJFcZh/Wq5/Tw8RWWD
KHKVV1HUPtceDVc8qbrPK/M8EUMr6EVYnJJOIztq/QOpRB4wL3riHvRcZNUCgSX9bt/BbWn0ExQQ
k9gfgoPA+lM6jAxyszdpnHp3Re9iUg3HmdgyVbnoN+3EE/pc9HlZ7rXTMAgRwRr1JsriPlgTtd3d
tZznkkOZWWOzKsxgWMLb+ZPxSI/54+Rig0VN3IBMNjoS4OAX9PG+hq9bnjuqycVBTZ2qb2nFleSu
Z5X3QOr5cOcNVXhmWDI5R2UwA/bIrQjgjuvEp7XsEcDmXrLxOBKuR5O+eTIPzb2q7ejWSUZiAOhL
UX+eLa/HJ11WL1GycI50a5EyUU03KmnUPYKN+mwIp25DRXB4iIyJpNh4aZb73pYKebfVxnheJO14
kWXFC9hcYq1ahGDbSjczDA5yyztV4D5NwmHnCE2eSgSZN+kMuMmxLIs7lQ7DdwmueTrFatvmQb41
EUnPOvtCAlTM+bqAL91D1zzUZZ/uDBmGT3kPHGL2qdIOnYvZv3HPyjCMztMZtA9pUDt3wJ2sR9M7
NWQAf6qehx0TUH7i9VDa5mm+JQEDNL+P1LlCi0TPzvS2wAtyOnjDdvAV8Y3+QtseMBiZAW4I+A9q
l+bEKXZmc4j89rGdk5qpqBmDF1WqYOfXRXkAr9ofcxkVX8JRjCDSHPr+HRMXOqdg0Ukwq/io4beN
M77RgHjM86g4SEBlk43/bhD08PIgGpodfczsHAEmmHPfVtSzGxtVjxU9O9AyaCFr8gZ7KvWvbGeO
KD2iQ16Jt0A3QClpzTxDRTDWHQlC7EezfI+JGANSnaGEa6L6MRq19xipubmzmfWICZyDa2Oa7W2J
iW5l+/23LGm8rREmp0q1b7QYJMz14romXI9GSbYnIuER59SVDrNxX5Ss0vnyrHKcLCi8Hbz2kiyh
dWSiu7eKajhGiSSCzkUQAcFTFLZDYd9q4Ha3LYQs5R+wL7gn6J8hnqUtIVsGcQc9ewOC/FD9PEWp
3WHQl/G0typhX2RB5cBinWagekLnuGIGIqdQWj47VZvcVgIwMDytrnU3MiIne+vHzRVCAm9HCE90
ZBd7R2ypdaFTlxVHtNVl4OHYT8ND2eDjCVT9mmhxkYXRiZCzsfSt1THo6vmkjv3L1KnBDfXqLBEA
DCI/NNZutUwrOomnbMPW96wZquQbO8Xg9TusvwwJOEu8EO614cyn2ewpcC+9AAYCvoXZANybUxnE
vNSa9Zjl9CyZYMtMhRPRAEiOTTrPt662L/vMfzd7fk9XUahxVbYeavObrrwdm7TuEvVXtx6qYD8I
mzRlo3yLYBhtnIXmLG3nMgG2/jS6ygCOn1znnHWBQmToHYQgu8ZsjPp6NiHAWHKsoAQVO1v5cldW
/qYPMPz7qt323ggfATn9qJVYpQSvsxuMjikiYnpLwbAlduuauhKVKL98jtUQ3NqVdZITkQ3trd/j
VCLmIgqwpSAR8JsXJxw4wBjqFqP/sQuntYqTJ3wOdxNWDjDpIKhrU2yADryUGesbVQiSVNrooixA
C6RNi8SgTYjF4mgUsevpO+sNHxYwAV0Ha5+o7X2Ss122oyLYAIgwOZYiDAqV4BcPsRPt4yyDVY6p
wnsC8N9tMG58MwvaJgnwOtXDsU/lK85YpBHo/zfKS9d1A5Eg9adnPCP0ROCIzaQfnNkBOTjkJZ87
bIjpG6dxsCrmWN8HY5p6224y5L6S9gDdyNN6renGDGxXpFEx3NGSrN2QjL5Nx97xiTgGUPyJk0yv
KA8g+Y3dxLTXRhm95VymhxKP4nUKe/J2oqf+mGhPRCtovECghjIugc5h6SHiRAvz3ScaA3mT18M1
sRhz7bpIPVQHRGl21YqllEdfFdrdsD/xqqOVKBGsXMOd+6eQGKh0j92yDY/N7HcX2TBFDnVl5GeE
F2GXaqPQPmDXSk7IS/cccMneUv2WYjyaeQHxdSRYaT3PPeISHHA5PpYwsV9jyyuKtWsWKiUCw5bf
eIwF8WkdNWyVTOFXCSQPCUXUO+ShtD55RaSs6GSndOc/k0LtoKKo8BseGzT2F4oKD4/RMKO7zFwg
E0Xii5tgSknZtg0ruzA72BgkLtjBC3I2i4WACpRgULsK15jloV7hU2bRlhZwuwTBmx2YwCBi5yvc
mRQPog4stRmQYz9w7L3FYBPTnaZ0Q3tbtwWiryrJ8G/GDT8enAFOYDMYybcmslCE9XTcxk2jjKbb
04ZDeOP1Bom56LyeUThgPHQj8dCFbid2WW+oRx36kriUqeIp+UJSrNIIU/CxBLF3lhZ2ZwIxHCT/
OakkI52ly+ds15cPnj+lD2lcMlDxZvl3VjCyjAVdTp5A4sVDsZlxKz2rRmU8qwkcdRoZuCObya+u
kqnFZRX3UcLaEOcjF/e74tnPWrSRQ2U1B9wuU3/shNO+R4J0yFJXwzVNHw1U3mmPRd+AHtV11eJp
L0L3sZOIi9eYXeZ9rqy6Y7M9++O60RTKViILPcKDQBa/DkkaPjpRyHxUuItEjZp1jAkJR9O9aiAY
Lx0VeExkbugbx2/rr/lA1CMH3BbhRz+201lfcyhYO7McOK70jttifrI1wYd2TzqlDCbn2UQKd2d7
JfqEWqChJNLRbaJVHoSYLP0e0cAOh0/R8C5W+qvXVzayqUolatWhzbhxCr+7xsJapieKq9wUmt3B
qtSRMewdt8tZL3GQwrtU9KRTO5hfIyxS15OB6m/dunHxENWifRsKc77MbWdJCjbcxmUwwBcgIqDj
5EsIn960wFrIzkK6RgcLX0DGXsZj09LNc2xvQuxvz14VoXBDk5y+GQqlKUtuRN4NH0iRtwn78hvG
VBvLMN6pldP5ShHo4M5PwVy3qDMCH/+R6oap2ivRFPejiiwiLauy+oojz8GSHsv2ZihGDqjmXNXN
KmCqJX+ILtrXFtPijEvV1FiKBZ42Al4gemzHaWJLOs+029YzuWBnqT0YetO4o/GlAGpJBsBsNGB5
iyiaV0MwqhyVm4EDtMyLgIfcTZyq3Ega5BFohCzrrghs0m8F60WisxhzhSjcGxs9OlpJtvj3xUTn
YWURrs1RrWvg+dGGKLsDOquq3RpCNsehH6Z4N3WxpTnkedaxRONt7dDgdCPRwl2G2nEQ4XTu0u7H
8uWJ7MHA0+mv/MxJrn32rdbKcLWEWzhr1WzaNpAQh+2yQvFO9DMnGZnP74Gt+mQfktDKJp8Uypsg
MUdijJRPwqvAbZDv3Ebqew8BMKigkI/JDrtqr62Z9gVBBxRSDwtIgSxX0iOuZTeGznoelQkwJ0+G
lIElKByToosZxdeK+Rzycct5jYhkZG1YdRsveIxQDhNxXrNE7eIiEv1OWVH+8uui12cYqImDgV4v
x1OXyuRS+/1YDfVqx2sQWkF2qUbzZnYbGKpKoALDxersAQ6RNdfhgGK7EpCruuEAXV8Q+Qlb2GuM
O6Hy9pwU8cTa/frG/lSl5b7wQS2sakznuPc/3lcaugQXL8QZzBdfhjTr2aBDh6n7OCVVbTav/vbl
HBeOtgWxBAW69an8DT1Dev1I8EuIsHwjIlRFxA2lB+Dc3wI63vtfX255qh8qjVjJPGp0figcH8W9
8/HTOYKqfmq66aabk0i9tHUkgwc07vUWMoExPfsaoNZLC4d+O7ud95tK51+UVanMsD2mzOL4dOo/
Xr0yy5oyI22FiUl8FbCOwK/zTEiGKGR//UH/9DXCiDGF8ID10fOk8fvxUoOXkUO3XGqUsL3a0s5h
SCI8tDpPH1pAzNtfX+8vPtryoSCZIgnFSfHpe/R7VZhuQ3FfkMUH2y4ZT3nvmYkN43cc3T9dCv0D
xUXbYvTDzPjucvqpZWHb2pdEQ3GpmEhH32RXU7mcD+zZck+/f6r/37H830w/P33Bf9GxxKlKAtfH
niW/5Z8qFg8KPmgfQkY8n/Y0/ro/mpb4+v8h0BrQzHLRozDd/qtp6Yil08kAQYEnzMXQ+a+m5YIn
Yt4RpJK4zg9VzB+hLFc/3l+MsOiB4vf6nz//WVKyvEf/fsu5gsXdweIHqILl1PpMOWb7VEDPyPx1
jKH4IoFBd03oY0sObJyeALICYNE4TrRqqzw9N3svuf3pWf3F9cXidPpwAzAv6L+GnmsumKbPrS7d
xGmVUO4mW84y7g3VsR9D9sVVq/E4UIBdNfXE/tzpVHqB+g2kAWHO4XYOBraZBObNp6PrNQ/l5H2J
0oYdSTva+o50b8TRRlO4oL0qf1uNSLR/feuf+r3LO8xqRIOO50bbzLI+9WJaypZ0hDk9Qt0Yy8Nk
ppa3Q1PMOWKiMPo0IbdFdzkadOy6aBbpkW6WlZ9Oo4AM+Oub+Thbcy/Aqmzq2qSWYPphWvk4iRk5
TLJWjCPpgS4nfMgSlncgsRlecFMjxaB0GYPDtOI01ADtTLZGv76BTy7P70+DGSZchEkCS+vnabSd
JlXGia3XdT7qeRsOPdssh2grcweFIXulneDuEN1kwSbKETERkTwMZIyGZWfux6ZMkxNC6YkdFkh7
Ud8bZlZsCx1TnHZSlapTYWr9O7K0taxiH4bfonNZVCPfIUrMlR+fG2X13LMITGXPnEQlVowZijwx
k+MqR9VNuRgITZacmBEu+avSmULCFYe+Jrpn1dceBFtRaLXt6LfRzrcKDsJG1qbdw28e7l/cJsPN
E3y7S7PI+7QYB2HqpSZi/TVvUo6okU3orYlxcdf0qHbWpmg7IuhEX4sDsT4iuQAun2T7MW44cwgT
1AnyXmkB/6sAm6wgwmjxYwH4T2cS+09vMhAqjwU7cMyAJsWi1vu5E8owF5OsyWgLazeWZF/ZjVwT
eLtUESftzXAqMbOWQ+iwPZrKAAZDUFC1NQLhH6q+4SwVI+k8meuof1UJpE4qn8SPt27xmrXZEq83
5vKmdrs2WHu2OxhohHFfbaShIxMkCDp16kZZOVzScojcvWTRj+4Rsep7nzKQCxFlOZt4Pdyf3+wh
vgOhPowjKpFsUBdpHrcrPlsS/bkAAgt8BTxhRlYgYT8xcZaAmfDFmyVopDpqcX5o7WRbPQnzMQkG
+0x2kmI3XbmK8obIcIX9etzQv/80vkkyQtHFVgPVHNKJz3vnFkAmNTXc+Rh2Cv9o1bo9amxLGfmf
dVu9kpLJ0R7RddWfFmV3rCCbZNsMURf7reAqrEzcQtYw6qPfQPPkrLFTmZQPvdnru8kOn8LKtY9F
lGoaviVeiTWaKAK6pRzPwq7ibFqROeCL6jK1EFCsUkEosAzKbm+bMgPfHJh39VB9rSqAqbZf3Bfx
7F1McsF2UiDLtgYMJao3uiSyUW/pHq5ry+mAjtt6J4vp29B6dESa6nk0Jb4GYmKbU21I/DAl8J2D
kHCE2WiVpzKAQRAYpolIvJvzNcMl+ZpL2uiroeV+Gap+sFWg96jwpa17Hk7FEgSOsJquZH8yjaQw
mKG7j22E0HMzNrc4Qm8pcFurmBFxKMZsPnfGoiVOIaqAacdts29GL3gxCK5aZ7GdnEdlahHVF3nP
TKUnypbOxqfTf8CCGGOqENXJCOCWeqG/BOJ25J5hqoyHcoNTyX1sPTrMuW/czhlFRZV11bGwpnhv
daS1lEQ7k8dM+q/faX3T1OI+jNr8UjS09a2UEzHA6WktS1ptaXU2oUh6kuW4ZIAhDmWsZrTFzKyb
CXzXnnZPQi/v38e+bb+W2PHdUW05duZ7VYzFlRF047YNovIWF9dzCnlgZ/bVuz2KVm3xEMQwvnJF
KXMyvfmaJlL2akqroZxLq9OlJhNl31Sn/K/oVN2r0Om9RzlGwXsjZ/DZVC0JWO0S48LJPLwz6px9
h3DK/uj5c7XkDuuVa1anpqsoFlJ74gzK97B1HGFTGPftED94Ql8em/W17jp9jGcZHe26LOu9zmp5
MQyc6oFywIKaQ9rMg66PaNu9jQHVaC8GL3mwJ0q2pHOdZnGkt2GonROcZwbAv7Jw9v2QkNQzxMUB
DtLArO8ijWja4W3IY4kA363kS2C58lVoWzBAtTPvglRUt25HuaWjtEAUCzsbCpZ1nbyEFU2HPll8
aR2qhUA13SOKMUJQjDKleoUlmcqaMMx6zXlFXwXY37s1wqFg1fYFRk8PjGPGm5RXxDiPni+PiRrT
fZ85Dr6i9Ck2XPs2oES2NQbsbkys+QG1cPuc6Lq4wu8AH9DkkGUh8yXdIsWUVqKkyJlg7wiWAWY2
+R6lksBJsDWJTILzysW9u8DUExkzl3sjr2xIj/BYtn1O4kQ7n8dU0pCUmISYJel54Rq0xxMnPCx+
r1O8idU6XUhJre5fG3Pu71H5tvkqVmI80dhwd0NA64Gct+KkiPQVjf8vXe+ANDYDyCBTkLhrzo/u
dhaWJiwyT6+B6EQ0onPrOkBdcUNfwDiKQVe4yCg/ydKHQ60TeTdSylCb0ofjy6bmip+lDxlpoYfc
h18P8Mnwj3RQ4ztyI8bXgaLgU4f7FAI6nFv0Nk19MQ3WfLDyjn9A6yR/JZrkV6vOSY70s6z60uXT
cJiAnuEoHqZDJEcqOV1BpCiAMlnc5/N4bRcEHQDkml7DOe7W7dS9lo77HrYtuQgNWLNTmzDl21K2
+UUvsuHbmLYme187q88MBxpelJGDqoLZO4jZ5utDnxvoDa036NOsc/elmnFfpP0TqL36prRKvXIK
OzjBGT5inFkeAl7q5K3M9Hz0y5KIE5SS4cavrHI7ZhTXYjfCTexIZ9rHVhJvLbiqlGYNAh/mIdXt
VrVd9SDywAa4jYnL9cvxzAYIdrDMJD8REdZhIg6vURBkJxQMxz0tZ3/nuUZ+IUfP3DZaUlyspHqI
qiY6KzQZtlOQTShAFhRDofJL1XE1za8m6ADWeY6yi17cOG19+sH7WKESYgemHyEsdxdQxgZ372G1
cndRobyZOOu0vQxQa6xSqTv4UW4cv5tp0w00ZZn38zK98BQHCe114dZgD8W/QU3MxTsqxOG8DKpq
m5aevOqzoVxj1w3WRM9ntLinB6QR1catu4hcsNF7cuDK7iguU6+DeALxO8KCvSZk0TaIHnEtDlbD
dQw37pwOcnJjaSGPWf3/2Duz3cixc0s/ERPk5nzTF8EYpdA864ZQppSch01ukpt8+v5YVYazyj42
jAYOTjcaMMpAZWUoFEFy/8Na34pxc8LtYFbHmio7oRwynyWN2TluDO/MFJ9ksBi/EIPMQBxKJEK7
bg1DtqC5/UBo+ZWFBBnEmQguqPhnIuZH/uHHPNE2sTV127DOctb89AEdzk6k2gRx6y4Qj622ANTV
g/Np9ESvBuDpkMgoMHuY4Pbrbjc32uGpr2rr4I6m99g2rtgr3Q4n4PLi3Q+rfR/4DJ1TtVhfLnDU
jT+L+jbG+HOgCNVvemiXa5YTwzWgBkRMSdafvJb9/Ua2ZBDXZasv7Wwhhqyb5XFUctWkYNXiCWBf
ZqxYkJy1L+MShheGjdoUmzaqgTZ2YMinJWseXOq4c+m6Fq6TA9Ko+sKp7fFY6dHAHF6iQ8+E+Go9
Z2L7N5UkSvFsCcYqjwKpg0cXMmcCkKyEQK+Fta8Cp3ngzi4vIbgpUGUd6MyAChzitA0wxFgBdBDL
n5U7m9dZU/hv2q58cm9irG52HIc4NzWz4rGgEZIswh7NuOmeZWLar8akV1qhnU9fFo3prVcv7Fn7
akh2jlYEI3A3f4jReagCMmZbDiHtq/AhLnT3Poxl8jAyHvw5LU3xlYRtepdlcbH3lOEdA0hCwQaR
Dt7nluVuxLBXnzxPsd9v00/lwWkvCsKK7Jh0jSwLgaN1Kdih9TsTDvxJ9i6cVUXWZsfcQ69c5Nwi
9mzKhyZrejoLh+pCO4H9m301YsEIlB5GYnInRNeQ0OUWGeEvobgUomfoTxip+6MlPu0htkfl7NQU
z8/T2GJaaynwtwZaLpZX4Uxa3pSDUif16WG0XZQPTTa7fCrBZypcM9iivuQJAOkIGUptzrcQAXta
7aq1L2b0GzcGugmUTvgnkogbCzB8yF2/H/ScnquxaO4HBKxktJnz59C4NTj4au7Eni2m/yYSMuM3
psUUe0P5Fzw56FywI9thHm+5WIeN7Xa52odGpfUFu4E8eHYRmhJeP4ScmIwXudsnxpkhD+2ugotO
Ox4yMUfaCpJCozK6G7N2BrWxKK9NjzJBoLmJkQV5R5aY8y1XR5Gcw2xOpn0uPS/cTuY8urhAPB44
iQia49Cr8MlKh+pT2KoF9CKGn4mEYE9tUakrDTj6tlosbLXjyvXv0AsOPHfCAUmAT4D3Zqjrq9Qf
GgAbVvhJWmiwBqSMlDyJL984edNzyxz4aGZ5mES5ztCVDKaDJ9LsFecGSyzvEBsZKVx4K9NzHlq4
yLucVJNCUd9AeZ2at0omvt5h04yfvC4gOhW54ALTVZTNtMVLSoCGb3gSK0k4lp9qsoMnQpKNaz11
vPCwbqp5zcb4iDm2wMajTSwg/PjJY6Gd+AObrA+M1DaqAwoYDdYUOefTlBVTfWCu6r/VBYSjSBu2
UgcrnPHPZJTlHXEoqf8R5ug70ARREXrvHvIP5Ie+AsRoNn1xbZDSt6Ih3Zr9McLJYI/zvLnXFNvU
JAG7vI1p4J3dTpLVCdQUkZ7LZjSwgbtpGa3HdRnNU0a8SxHXwZMlbe0ihgxd65JFV4vlfijC/L1G
o3vmVq6Ni5VJqQ6UB8NyyGcQhzsGPcQSKuI9ysspXQgZQssKj2XAqf0c9AWiBBZx7JPLxOB6FTXC
ZGp3CX7QMl0CGx3wvSRVU7dkAPQr/xkFispJueAb3eHzdqe9L6H2buqpAjIeNyqkKjdL/w5mTnY9
T2jpvTDn2ypLE60i0RzzxkW8cmUMOniD0wu2JB5w5NYeQVywu0gBTL1bSfTjRStyAw+lBZGfyBg+
sLzM4U+xKwIwiWyQcMRCP7B142ioPAszd+eEL+26sQ8aKDG7Rs/d5QCZ5EPz8L5uynb8GTKLJM5Q
Gw2iR0fxyEthHAKuqOg5B5Q57QGD86AiPORsc5cAgd2et26TL+6MQEpBYNUGyg7YGf9mlP+bq+jX
th+ynk9T4TP1WFczzl/WFJJdWT/GVr/xZYtAZ0npfrIEtU+Rh+0hrHK2ciWaDZSmQ+59jMDmEIRO
mDI4okWoIr+EGnYDfctwdlbgEh1vW6xT2NILRChLpoa3QWhim4xiqi7NOUHArtKRqIaGy9/ZeBCv
RDSassRoXTrGgUdLONOpDSVZi+kSqo1UyFjWeqFwo6wqkT3+6yHDP8zQoOQz2mboyHXneuI3FNEv
WwZZZ35j0kNvliZPfjhmWNXRGPfN1zyhoOOtgCjHjX2Hrp+CnwO92BTeYqlIuYV1hWAqv7HKzOGq
BQFx/W/e3F+nUrw5fKJYFxmcha7z1zdnoiRXraTq6yuMzJgaafw6cwmRKVdw6c9TEuSH0tFmtlNL
DgjJLyXZnkBS6c3+9Xv586IJRnvAmgluI+s09nf/4A9KWiEQbozkrs4zq92xu6yQl+wSz1b7pcjd
f3Nx/nn58/uPw8fI1JDFlgXX4s/zOKcO+ynLTCBAs/OhDN0+K69fokZ54b/Z0P7Tn0T2uklAHzG7
/l98g1XSGHmTzBVzE/iq2RyaF7JKp0hBAjn99hn+R2um/xM79f9Ap7RYly7/tVX6vqk+6oxv5KtW
2e9xzb/9jT8sceE3FntIsVkgcZBY62f/uyVOmN8EA2MufxLnV6syM+M/LNJOwB9xK/gsrklmDtYV
5N8scfY3b13I4KxmbsjF+h9Z4lhI/Wn+6AtcPYxDcTJx5Zuom9bb85dnQ9BAr1l8U6yQ8kVeovEa
mm3bOpZ99AjbWm5HkISUesxvkuq+zcamvCZWKQeATCEfT2q7DE1hfaZFIasT7XOYH5U1WmEkG6uq
dmGSxQpcdZ7G27JD97hrgt4NP5DWgFX0MO/KG3+xU+s8m3oxjiqvdEkxlHRJ+liU8WBcofp1wmRj
V2XTAASmb0Gx61vHEXiRxyyuaSz/JKa0vzdlM19CJ6jv7CHrl1M2FM5L0ymj3eqqdVF+JFN1Q9uF
rmugDpI0C7XVVN+xcFiEaCm7nuJz7BfdhH/atrT5ZFK+xtcyMOf2kFZh7e1mlOnkfMUxN1CAasyh
ak3rNyetYm8vynHUxxouIjGFeQgLbKa+RwIz2Ip0OA1xmoaNI3BTW7VXRIERIIOovCkx9knig/Cq
+35KrnAWh1eVrZnfwUVhRSb76UwMcSMo/9csLX6F7F2pRd3D34G1OWe9Bgg31vZ+7nIvAD1vdM7e
yYss3VKBW6S02ckqiMUiN5ZEiTXTK/aVlrjIrPOzXZl0UMPdwbDJo0T285XNan4ugNAlcTgDNcx6
hx+beHel7pozxYPPoa+8hMl4ZiWfNeQYNMGxcV+xPift1+n7D6w0JeuGhIQx7oJzStHxMqPm9iXZ
Zi5y3AvG4pCy+1XfOZkZouFMLPGTquP81LZBeSWscLjzK6H33mg+BtIzX8oir74n9jKj4ESWNlZ2
+cN0a6oVWdUVA1jO9hu/cC3Nk3UqCHOzBvcSkn/+XvYdV4+f6xjdWbW0/FqTDn7amOxlxLzIfxzS
mTFQnWGJkDG5y5ui87XYMpxvHhBGp+auC8f2AMWX+EbiWkBsJly5V4uhR+bMSwqHDiMKUPTWNQdj
L5kLM2ESIHBY4RIlt8g2FeiZFemCNU3sscPnwkBSVOqe/pIJnJUFzcugJOmcRQbwzKEcGaMpswiz
Us5YkKDne/V1kxnCBLgaDEwu07F7rGWWfQYicxWJc/n4MqUZSZaqtefHofd8ZFPMtUlalFIZxzlT
bgXbtks+Qb+kTx2/PEKZWIvmEOuUDGsNx/+n7BPkslXc5Xc1VZKC/Nsbd7J2c59MLwe/QdB7pckH
PZZv0zgW/YbalK9CGI11Wam8R8tNJfyJ2k3NZ5UWk9iEme3dWXmRPFEYOGSUgjyDWZgGHy7QrXDb
9X3wnClEZptuztJ71PfGuDMNmd+UCTL0zYjS6ntFCgRTTqJxsNmVPmkmrT9O58R37MeszJv7bvBh
ijt+L05FHWKpw4zWvxgc/ersy2E+4nt3DIRucXhF3UWFTnBDjia3Gjpz50jcApFTeeYNfrg43Oeq
wMCE86odLoQk7HGDSrD/bCdj+mrsjhjBWoFiunVbWRGEbJkzyC+UZvL7Aly9i3Df1+8J74FxjjfY
y5nu2ogjjRjYilK7Kn4ESeXoPWP41sMgYvhPSo+VHwmaiIGIuaardnK0iifLM+Z4q6qhetGhPbJY
RAP3o6vn+jaA5kPMhyuxjeE8ttnnDcSUkDQpDX54TF0+h2X76CumW8hVA7Mk41qkP/EJIZIjz6x5
9aCp9Re0n2wVaJHic500OtgD71pQnXoMMHb9HJvBXqGV7Td9b7PvC/JpXuMtaM9tYYThJinnqt+7
1lhdp3YxhvvUHcUx1jnagcTS+a1kRTTz8Cnju7g0qi5y7FreSiWTV0+ohqbPCcPkyA8ddTTT6Mb4
iGzE8i5fmyKZPCTVTAq7SbcOws+PypxsP+omnntbyc1NJnoa5OXeJ5RmxckjPdwS6drfUdquqLO4
8ZDVpi5HlZObDorHtjQuiGBo0d/U/fLDj5PgqRGD+lqqYCGhWLDkglBZvPf5CJvIarwmjvjAee/e
ZCwJuPekeOjxwA8YEpy22y6hNfoMfdv5ATOSmx8mxqrlJkdg222RJ2OfMggqQlEe1uSR201QEeOa
hvUz3xo5hW7SxJ/BmPM0Kt2F8NLO5mEb+bzLJ7aDtGJZsEbp6oXiTk1BThRNX5j3yUIS6C6o7K6G
fOgMJyp90Ww9MY/3kEgg2uID7JfN3I3JC0kdyY1PYgM98izW0S106iAy8czcOP0Umkx3kolD15qW
zzJJpovMZ+jI0hiEUgTuS+EzQ0B+R72AbYIz13+VtbbfLE+RKMtCpSedZ8IcDAM/dF6GcrbuDbOG
Byxwgqw44dY/TtYattECWpNbk/RzuNOGV5LAGsKBiszaNj9M32FL1jtTPSBBrbxbuOMcQssgnZ59
WdnaTO6d+dYoeDtRh7BmgMkh+ufBScUd6/XA2HOqmRkDisx64uhqigt3HATnXjcuuyzNyAQIydVr
N3XVDyY2UBT++ybp5nSLxnDgPxSh/4q2Zah2zCuN6xBTByEMVcBVU8l2Ioi58oKfLJ7YgaWywTZi
LwPTZ9fohx+8RlzukA+Jt8RJs1vUAWRVlVMruL/SxbogFgjYWNCmALbiwM0eQpBK8Yoe7oKdQxHR
bQUq5MuYXBibRUxIu5nOPDQ3g2UW3xccQ9dSC8LunEY6dHAO3yJ2h1rdWZhl5ouqsMZDXuKyJbLU
k86mCWbYfn4s8gbWuljXDklcvFp2rLOtYbnyXA7YeDaxz/Q2qhDCrZSr0H9xG4x3nFC9/dQUobUc
bF8sTGaUsSAznfS6cpn71Nk5YBPBIbf8pAilLXPIwZnr5UjyiV9FHjdNv6WYch+9bGnsDWYUgl0J
+QlvmRFk485vh8w5a8FydefS5BLW0xnBvJk8amasC6P4PhganFkYxBixiiR5V7iD5UXhIoXnnC8V
RPKgN+7x53bArAPE78h/52zYW0XugLqCVHuHaLJL4HAiYToRV+aN524J1ltpttpty5GQn63ZYcw5
ZKNrRuRSzLiV2TLdT0wO74EBFe+Tz7xqQ+BIfnCHgcTFtgrKPsrahqu19N2CgsPE+8AyOEgpc6cV
SX5FxRo4exv1hHdesrGeb2xnnUwbeSn8775OMw6bxTLQlCwh9VGzybRl+ueE9Vn6TMGcl9CM43o6
C/xb4YWzGE1z33dQKPfZYE7WSU5B3O/T3LLiH26Ggnjv6iEIHgnzDeXZtelA79mn2iJSFtvDf5OF
topf/j6EocdwkMXwxbj0QMhi/yqOiXNheG1OInrFH4O1L5DIQhj/8UvX9U+Uan+Re/32Y4C/+CZA
ZR7XDDv+3MqEXVv3hiKIpnVwS1BllJroDsWzk5IzJw3WEu3ZQwOfR7NNiWh2yJViAjke//MW+P9N
Ngzypl++k39QWj4wTf36ayu8/pXfW2HL+8YUjvPUJzODafs6p/qDDkNyBgo9mCFM6ASSPSYzf2uF
vW/BKsINHP6BU+7XVtj9htMGbbDP/7i0hPjP6DC/RSz+cp1CmjFhmTn8/JD3B5n7zxeQ7ssRpB4u
cFSLxTMmpPjHYDYT5zWxQdjubScDMikJHtqDu4XdmXYLRHFtSfADpPNQ+RsTA3SHSLhjGrjK2iVs
e246LHAK+Hntfe+TOuXM9xfjGqcaa2ezXP2wQ9tDUwxswWB2RguCD1ChPa5sqGBwkFlTCvvgtGEv
DuRvZE9JoKwGA2mj0v1UydjeQOUM7qFc5w+izXHMj51dNptBmpqXQZTubSrQgldLrbW9zTzfy1l/
QBimdLYRGBWaqLJtYcfFzZD0AD171+4trBM8VSD1ZtZ108LY3IrBYyaNp7K6EKmbXE7Oah7h6xMf
oBV5KCd1TlSPga/VPEnLydhzJ3IJUMygCkUsnoZnR8Xd2faC6lxoJGkI+ZKUuAJRs4whxJvdl15g
muz1MNrixk3WhgZchhHwjokvYS9aq9c8SVBtuqx/k6PkFBy3kqySV7E48t6u+SrRXZjkTc9zgTt8
AH2867H2vFaJ67z5VuI++4me3gsZyhuyNke6RO1R37mdnRJ1jOaD8CwOU7sNcQYhjBLEa+FlP7Zs
htjIYdZWTQAxtL9sUnhtBtbBGsBlaJisTQ2GDK+Vvu2c8pKUB/wxhEGHzpF3UUsvkk52QqWV7UJn
O2diz5PqI0iBflrnZiRQO1heFtzbR9Es6nrJeVwmEvMZZl5R+ZQP1Xc0hE8B++QITVfUMkPBG448
YbiyXHXwquUGrD1LzfAiNaznsv/K2+lWJs/EB345EudVYr5mQ83qjTjBJbgZ1PoRc8pk8ckaDTOa
HPsQpz0Qa9C5NTXFBJXTwZ8isChNCEftsCYSfsZY1sAOvmh0IRkbaDLfxb7qcPAGcXogkuO8BAia
BJp9CxrfLo9DPNWJEo/Ip+0Hr1yaH7nZn0iXQz8zab1N/dJAjWfDuh5JUKodazdOpv9QuBkZZS2b
F9K6marCA5iNVw9+2caRw09RdFdekN+6QdBe1r85Yqd+euznIFrdNkM8XKTJ2F37I1LlBMjKKHGZ
nqHlbymH73EDYBtftuBbXkLrw5yvZyeIinBrOW00mS8os3dWPDN7cHZVxxfpry7Q2xn1COj5jR2E
lI9CPYDmjQyQzaHJYt5sNmp595zxLl7Ug+2zdyTQBVowV4i9ZVtJNsp16bn7gGWkCUK0Z0XBc3IL
Q2ZfKNDSgXeJcwhXvkrQrV4CdQcqzVAhd88ob7Zhn0alWR9duxh2Du+FnuPYKFABxlNa/hBDfGn7
4JvnV+HBtA1BaNNxmNllFpd7JnkAyI/Mbn6kHmVSkqL6hIyP+HR8Sx0kS4x2/PRhCq1HqevmgDDo
u2GEH1xql2M1c0ek0FClqLZGcTehEcMfKx99WY5wSzWmzMqOICjfVdrfx15NTqM38aCqXz2lzuMK
GJ69MCp0vq9UK05sXrdjvRxQwuitzuDp9+4NbfDBi6cvdwAQxINViLuswxUniDGImqS4zZxgF0/l
uRzTq8W040PsFiS7wE7YMy8B/l4O+l7z0pMc33yGEhS549VMIIq9FC8MRg8NuIXIF8ahL4aTuwQP
1YJzltIJ/h4GthsSMy9CwucboPKNw9U79uU1vuDvBDRseguXGyM6N9vYsoTNwjM93EvfuyjGztsv
Mbdr/0qP/i4rffTrKn+oJ3lAp7x1Kvuu9bMbfOJuZp6TIji0Y/moG/+a7hBwajHTGEWt7B78fLwX
xnRyArWz+lvCIPEiJ/fTWqPK4qJWH+NYcwb1Q/dQ+si6eOgDjnme7e5eTBfhhFKrY5zQUhtVelMR
Gi/UQQOXRXkw6ctkOfsrH8Wo2Pjl2Q0b1TPIlzPYDQAt3I0TQkuJKEBvGu83wvcuZAwsjjSY5ykN
fBI24Qz1GPUdpJFbP2fCBURl1/jmUsCTCEPmQqzEWZ5D1LbbmYcKatZoye39IOKfvXZPeVAcs8mP
L6Eydx+V6xVbbPFHv2VAPJK7tADAiopxZB6GqTmVAerFBWfqrik8+vIJyB9bS3BJCvmfi0iPc3VR
N8y5zn38oyvNM0KbKKibvRqrXVHwrM8B5YOBz1LBGnj4LuH3m7N3S5eAaXrZO5PGplfy5P2+iFO4
1De+ZhhE0ER/a1YCDcClw5Les/uthWogbCrUxOQLpB/2QtrxxmA9TTvc3xTEvwJ6i3xskh94IM44
ql6XnmXwMryiOL0cZkK1bGdBBueg68327AR5tupu71cU7/VuSLxH8LniJZisVe96NuoyAq59w6yK
hy0GxKehc9+CpWM07f2QvsF4QX1fumE/9UbzHXnYtvefRyT6B5igSBVppOMAPe1M51EyXgf09EoH
NG37zLydl8TbzsttiEOS3g95FDdZsyXWJVImOlO/OmK85CmYfSDV+RBYojE33iyBuBJKHyUPc8ui
8VQeWYZ+ck5Cg4H7FB6JmkLgSJaOmb0SvMj3VZyTSVp3RsnLz8+mqdhHa5Tc1zB7yJOSLhJjtXe7
MOIAXUfrLneqi7EaJDR80Z4hzWW3oKOZ3Cvtdz9JjTwXZCFstRQsubPInSeAL5ylBU1GcGN1Lw7R
qZyPz8TJXCRNxUZ6Du9UfBsk/ovOi5NEIlbFJHjo74GVYZJo9CUw4h1EoshI0oO0sws0GI/50OYb
occID+p+cGiPKfzWKL9pR17YC46eHx0T/Sxvj13XX0MkAJTAndSoUzHjRFhsd2+Hw2fi4QIh1/UK
18AFOKFbz049yRCaxclsPbqe5N6Mp/lkKwcaV++eExu1rM95QP+8dEfKrRQaxg3rnS0zyMNgjeYt
W+4ot8nvtHZLTn4UO2q4ZcROImLLkSMr/VF5HjCp1QVCsGGyJ7EiksW7nQf8lPqtRVUK++U+8GRk
z++2ygCUIV1bxrusR4OOZ7ou3lyiivUCO1xnrElYLCO6YCCUAVk3g6PnWp+DlxxBH52K0UKPQUFb
JXwmOSedGwUCx3pvI/QB2bISrtlH5Ia+DQd3p5iO2rjxFbLfxWmePbJ/8+xtaV/SvCcNpMvIFTCY
hjFPnzxnn5AJQbLPBuQ5q26juZ6qwQ+ikRgNvjLvIiA6deNUfXLMhDzlwtzOI7/ofJkFKK2l+zCR
jPKCCZtxen6kKmE0T+6iQOLtGbsUYktCQ+D087aqx32bfI7C2aLiQeoILII2fz1cNXRw5gHoqJsd
Eecb0/O4PBVnnbk8sR5EG5o4+6C7m6i77+CtedsxA1Kx4P3GlE04hrSvYP48j/ILBSkAs5vRvKxa
tQvjmqwm/Nq5sy/b74HWOy89++MHBs85xLTTw1A34MJgdKm/YngIRXXTt+mFq5rL3iyTV2gkhx7o
RDkz6WWdj5wr5qEPFNZxHsqQYkslJ0/1B6uchi8W9jx3FItweC4NQTR8zXg0kibZ2QkdRkE/gxB3
FWWVr7a0qIHr2yyfNoDh1TPKU3lCGRZh+912vAV4GCbCQQtztq/sB8Z3VE7bupDHyVc4eowolbw/
kkc+YO9A4wdZHtUaAtfkf5Kgs50N89FloB8uLS2HTBWnOPZ84StmjozrwAH13zOmuVrYnwgkp7ua
ObyNNmjlVMxJfOH4X04wv8vuwp6pyQtzU42XeZBezZZ7zObBvas1Dp7lks3KV+VTwTTGVneIZmNK
oTqkhYCKEg3cQZjWjwLju2/KncQnsdY7Al3PKmcdUrGfZP6Yab4otzql+vtU6mOZ21d52h38NkSj
7x7G7gu0zc7NMP3EPxiA3SgsEwkGrbx0onwoo6SpLxO/3HtMTvMUPdt4DySnqu55r+GGMjmqUvfZ
49ChV70TYUV7ZkWNqK/ySqxkoKOTFPtl/GlnNBVifuyIAR4T8xzwsLxGrn9gYrMdpu7WypsoJ6t0
E9j5rkxt8uot42720g9rMACxT/bWJatarGJCxRAar0KIlmmJjQebmV/ru2c0se96HqtjkvtHLdv4
VHiJIjrWuAn9gdKHIaOVv5b+PXQYoBxQqsH/+oYhNySgdh/s4DbSD27rhCljAai/u41j0ydH0Sei
tcTYfEF2xDZI6it8S6iVhiSyvJlOvPu5JLjymYDjLsDQT5xiYV7HlD81oIOMur5s2ZcSLwcOiZXq
TjIvPozA4JCd+oDXhuk9DXiei7o7LpSKFW1xYn6wR+QxYJes/ASQLIPYQ+bLj4I7vaL/mDsLGaBl
kredjRcl0pEN3c1ZdNyDKoNJ5Q79EQv6mv6CRHzOY7nzDG7ggCY1cjQ5W1VX7jHLMN4O50+/QMfd
tHF3wZxdXeJpIV4R5cYXaWTdLrOMMyv2H7KPDyxYXL5+fYDtnO68IJ3hECSXuR07GzZajFlRcGPA
lPpsBHLnd2V9GJl1rq6NQduX7mKenCHcFn1wNTjdSz3Px6qoGZPhjgcGRFIBqDcR9h9VMh58KYzt
bJGZwo4rmnOG0XVHRlVe3EqbTEghqNZX3twRn8OWsOLDHJwVfryND4CONOd7hyzjU9betT0WCpBS
rF5IwDl58/BzyU7rdzcQMtDyIjmx79xIXT4vSAA8/ZwC9YJ1ARHiLZO4IAh2jtXPWDixOCKFW0O+
QrOL9/j/A9RsGMUDlpgt8DxDDwbVF+4R3J5Tg4ShYHx7MzQVvVQpSGXZFojot1VaNuG1OYDy5mFh
6atBBEN2qqhZX+PY0skxcXVsHrzGs8AuSNnejJVujS2ZFBaBMmvCoeJuzTaTZbXGTluzfxuGAX0B
XCg+UCGr8JVw9iU4dMo1kE82AfsA4CdwWVIE7mvlNyAthBXaICdMA0FAiEmYpm34BTGDkK0+//+E
8g/lzTpU/K+1Og8kGlx9dFnd/Emus/6lP2aU4psLwwINGLNAZlDrJPKPGaX4Br8awr1pMlvGjM10
8G8zSvtbiHgYWY5Yx5D8/69yHXRkjBVx/f4h8vmL+ftfmcF/cwP+MqEUFjNSBiMW0QgAtv3wLygE
lWNB8yZ6Q9/nDqmx9BzC1U7gYjjdknhOtmRq79DQjTcGJgtLZicnV+3eFMVjmYvdUE8PlFq07aSe
nrvGfbYrto92NQ87I+hJOQ8la8zR7k4ejp4N4LFy20sCxNIC3pRvxF+lmIA2jnbOKhh1uTb9n35L
ZTiG1TEI6xefPdx21AGF4mA9jB7Rfeg8NhL+ygZMzzFweyrL4VTLdyg90waKAwMEJ36sxj/2Dv9t
WrRfQzv+1/9F0R5i9X7/i5ug/cjqP1///Pe/X//ON3iWXP4ozGzE5KHNpfz79W9YhH3gVmVATgAC
ROU14eHvN8AqYGPnRGgpO0yHP/pDryb8b8DgzXVwz4zMdrmh/oMb4C80ajSTCFltykZSron6hLvw
5xH9BFo4IZCt3rjlWHWrtGQi3NeovTXYqvIOS1L0ULlpmzrWypwBW+2Ny7BNCrK6dmqIS/DnuuLf
iNgNO7Jo2T7uMOCtR6ybklzRzF2M8cIkAXcbVgw37n/5rP/pmspbF1F/v4v5JWxWDL6DzHSVm/Kc
+fMv0c5mjx1i/DnwKBrv+KGMefpwAuSl2ZVzlOITSDceBKWdZSAUgeKzHAAVO19xKMrkjbDJwT6w
OGVw1QTLXLzgEFjIghI1EB6W3+QIj9CtPwaeWrQnEqgZRdvceJHb+mx4x9IdPOZji+ge2hXWmjul
3dxyo1okF+MrHHdg1dwehvsKQ9YL2HjKW2mWEaFbTFvC0vDdXe5VUFErCo0os1p5i689DKJUGJBv
TJl344YaSytyOePB2UKKYirpzbKOkiqLu4MK3BrpFaIOtQG0JK9ROMm3QGD4v1R6xjyHmL1HWkHl
Tc9QMq8c47zFUDHACdtlvS/KbdsYpgD9l56RMjliV9bTfD+ZaxCYrdv5zRA4d7e6HwdcuTLBkZ8T
p+zhFp6meYeULHuECtHuElh10yHF5mmzEu/4HCFP1em2V1rqd/424WUUgOP0mIbMwNYcrnbYQ4En
YdFMG/M+J77KvcJrU817W5H/h5siXPkEfSzflGmR7GaMPfS2dB67T+S3sf9AijNrA9N12+UYDCY6
l3zSEy11Vpb7NJgZ9bQ6SZfbwbZksQ8kInMmrlbCCIpOB1ydsujvplEN2Ed8/xoDk7Tv/UWOGfzZ
jN9C5aJ9IzM6DU/FFIu7CRF7w+Q0VRftihDbOeOY6v0ckiwS4XvR8lqldgs3bOqZGQUJgTY7vPwm
QDfC9ZoNnoXlwhcyW20NZfA69EBQtuO4nhS2O6QvaU12GCdHy6jcjYkSPRlJr6fNmNeVfJuyKv/Z
tCnq96Z2EuuzcTt9C5dwyaNhJHKVgqkmaFJC9bjgVJ3ifYy9JYgUCD/Ss/ohl+zQBYWv2bhJ+gTs
dPpO4TQIOG4mvWBfkiy7zRARqMiN40HcoPzgxRJt8WIORqnZQplQr7BZbJYVoaf8Yny6I2ziy0ZL
HiDSmQJrX4chSX+hxJgk/Wkk3N1RgXMKDIubTVkB8gccy7woscYlApFO61stzGJ2QKGtt6JSiHug
V+cjL9FySOt33UBsO8JnWqhdm9TWOMoUGqbq0wFogeRPITmntTIKMGo5IkIq4GedgnxzWNtpfvAS
/m/mzmQ5ciTLsv/S60YJFIAqgEVvzGAz58lJbiDu4e6Y5xlfXweM7C6nMZqUrEVLZ6ZIhoRkpMMw
qD59795zx/IFp0lrXKc4LUHwv72us1GR7drB/YMoriUsDX+/dPWAbHXrlD0EY6Mh//sCDR70AFOl
CQ2ixvluWwEkYCsiYpetP5DPRo3Z45CjcCTDfbLNdSnj5pZ7grczCifrRWv95EJCwLtWYuAAl8ah
9WPUBs5NuV/8jJNU31MqxSekJPWmJ3bv0DHRW6u8JDk2cIx+H2T5b+ZFSKSoaIKt0rLkykbuAJoh
wQu0xQROtGzvt8hRZ10Omzz29W9oLDuW/sTYxHM8vYylYxN8o+ePbg8Lk+0gKF6HVHdP6RSB7Z60
HJFul3QGHQIf7UVRpE9w591DJYfikqHCNKyyoIxvTEwIqJhix9wHHOnsxU4dPqajvHfCEdFREUYR
Q1m9b9tbxxi6DsjXUKhVHdDr5v409uKRXWISMM5yowtaql7jG9HMECmIFslMVXmlsKe7pKi10EOJ
JW+UyIoLwh15BqbWPXQjc6CGPs5xske8j4D0oVO34DgDWUd3UxkmI/fQma7nvKvomxbJBkUELZK0
fUzsNr6aDJCl8VB/c0RR4LuWPk0CxTqrHfqs8L8RbXjfzXVwaKuuvuDXp0vObfcywganhGP6l2DO
XpdpV+yYajBGRj7aeOQC5MfZ4oNGe9wOnK0c+gylW4Ja56QTr2PRA3+YkzBdDvPhb5Ct2T0rNvME
pJOKvl3ZVDsd7Rx/w87C68Gt3GRDj6jewpqnn59aYM7xqDrSWMdVFl+gFAvCtYOj8C+kMrTzZzvi
1EWil/+9mBePc5Ybr11WFzT1NLv6EUUabmV6BtN9NVQKVGlQacjmDDfxGGwtCZLI1jcoy9TVnKbJ
Qce+uGMl6S6yIbHXOWDOo2E51T7N7fm1nwAdBJ3RZduKQytiKz0ufrA10pVOKnL0IMq3e2gWtbeg
6xgKQyM2jhHlCyfhbMGh9B1PbDW2Sf9TK0brlwr7374+15eIwwKvpZp6nIjLeHH0xH7VnHGIPHjf
P6By0AuJp8hf17rPsTawCXqMeC/4oxLXPsUQTNyTnvbVnWWhBOU8g1ardofy10T//DeRh9UNK/wC
uuDbu5Kmav8SorXviYxEmjgI+vNYmuyLLrdIWq5TI4WLazi3JRHi3zNsvrexpiLczz49L+KGvyVi
kKfWAdFXOKV/6aQJmQf6LL5ha0y2RtO0t9K2XASExFFhAC28TJUBOADAJawftkv/OzPC+WHGEsrR
AcA15RgSpX6fmFK6L0BDFtUwTa1wEyciJ/oiggjCGKmfLqFsq5ckmfnYjbl3l8Y5PXYN2VG9RFyk
v512YKgRD2Xz5NSkLTNCTxwGJPCS2U98FFNhBE+VsIuelkRrsRljqF9cXyo37e0QxeO4ZTdIvuFU
6+FDJ3N/smht216pu+muaRs8fhXsgXxdVEWr307YGPZtm8lfWRwUxzlkcV9J0xwJkgRoO+9C2CDk
khtThAmCYgzx/MgzcB7hwdKfdvIOoscqtQuWuSCWzjMiNGdBtctY0sUalbWnzRGknobIi2DGnNe4
sPi4kLPnJYHsfq79oknEeHgAPYsTNp3cHh6FUXm9O7bbgYSGmQZDHxEQRqw8glXNdulId0aGRqFx
u4sSDV/kJX5NKg8CFKXdDXYE27boiYzYMEzCOIcNMBWvRWSJ1860p/GmcycdJ7BloYKPKIXYA3QI
7vnQVyEtor7sbhSVUnQhfGBafP+T0R4D2bkjT4Kx2IUbu81zNFnlLTuy0x9R1SzaCqqOeKWlETvX
VJflz25qZbrTC/iHO7ylHfkQo8n2kbp4U7BnZ8Eu7lsdLLtrl+t+hnyxGgaJk7ExUdXgBY+VuE0r
K2Xs4vb9jUSdh3s6FOWuMxOXpnrnOhvmVVXjcTCm07KcO1hMInWafOT7DNjGeG/6QXxndCP7qlVa
8jfF0ZWC5U8PujEq+yjMZoTQo0h7XrlIdEZeyUjLkFWP8YkYaPMEGr60djoahISOXpNYpyIbef81
ogCAYDMmhMdLnfFCoAFxC9Y8VFcJe6hcA2+8tfwQUbDe6fTcTSgcjFt6c2w9X6MUW+WaBWWX1HM+
9pSj24bzDMU6wMTwe50HLYOdmW2ZYWNyWYtO/QqEzQhKQ3HjS6qtzRgr7SpJs/LVFQE9sBgcIU+j
6rAKENAxZBBP+hhH4JSjgmkKJMJoLiOFpLdB6rfPCSvpV+QegzqRIIDh6oCzqnYGeXTmqpuldgG3
w6nwCUlNHDn4tGgg8Oc8EejbSLKicud5yFAHRtKa6hWuBeepMvWQuVzD2rPGDlce4j40j0aJuGMN
jZXPt1Y5lxmahfHkIG+9cPOR+z+ZWBbXRFbbF6pfzneB3lmPWG+KFyst+10C3OXVQuXLx5AW40+j
FdWtQ2zxxC8OfaKFNWUeYMs3w0FHWZGskXHqrz4uCAYvb4eAMBWjAT0leQIY5ODbdOdq3vYzlPF9
C3sf4CsTYI2jij8w0hH+b1MO0UmP9BEUju1AenbaC7fJl16fBiSZDqQ5mx6BBjoOJIDycD+YPn8L
RT0/dWLqMJ6qbr63GeE3NGgy85QuPn7DxBsMTG90bhDkOEiWU0tAkmexkKJGyllYPSMsI6jvKb/7
FZQ73Br4n/ewHjgQhgXUK258cuniX0dbr9Wb0rbDQwiMQCqoBPrCJ+CjG5iAOQFa31rPeMgLyyBc
qAYaOuVbC1b2r9rKrN9dLzH/uFH96o6hex9MfrDBWWZ6hq1lCxx/ASnob0wFPt9f/htooVyYC20X
5OW6COfQ9PJoSKtdVU/2i6gLs/dUo08rklpA+Q8CTroqnGq6xpxL9EhYtFsnsSEFuwtFIn0DSpgL
W4LZXH5kkj7u2CzpAHOmdPBct2v/DVGh9PFGp/LYxW79LQK8/yg0Q52M2mKxAEO6n5FrUL1N15ZW
Gc/yDYeRVUN4EkUzmwi3oGeohaNB5if5BrztSbAbrbE74GxDajuJ/nFMhb2zAwr4Sje3RSb766Y1
ULn7C8pjTu2fxSigeyR+qPOJIiQ/OQsHpO3BEKCb65J4jd4XGkwxGgd2n1+A+4OfSqsA14TC3Dgs
qgwFFwYJiMja9BA1RgjTZOyKdZu24R2rZAofBbX6UEYuS0TJ28lev/BPzAWFMiCFeS4iiAJdE8RI
MwSlLWz9dcbBb13FfX2TRVG+ARzYXw4QV5Dzu9seodChVmZ6smLN2Pe+WgMoy6xNJbTslxOX5iay
m+qaeSUDMVwMsF7iN+5LuCBgrKJpbolqSRiGCe1Yo1VJNwQgUVl2dmgzUA1Idq/bikys1J3BPmtI
zTq/SYm7cor4qC/EGhAW3+egHI+UF+0+mVSNVB3jv2M61jVKyvSpz7BibUanjpYWqWl/G+Jx2oVv
xBxhoHmrAfcN6B+IyjJ4Pw9+WUfmfswH94cFW/Mub/SWh28yyC0BlbUnMaS+BvmkgvLTLsCfdEH/
2IKqhnXSZVpdl1GyGxZkkI1ggwFsiV9IKtnfNLbGRxQaM8u9Nsf1T1BmiOT1N0RR1prf6naZZ9Sd
yHeJbY8//CQHJxBTdfD1ToyCVpnGAYXXeKYmr61AXw1j1N1bTqYdKMZhMYW6ZGjO3GFgR9TJpjdz
FPjNAmWqfOPFqipxyuOCEVsuUFVUQ4wJX9Nedfq4YLUAPok4Hk+hrwWHkfPHKsE8uaFGYW+tF9qI
swCkqglrGZ3bfNrXtikex9aGBcG6IJONarnmUQnxrXRyHwcCrEbaUW5yEwDaeJVBrlJO503xMI0+
E0nc9ekbD2uoGY5tIT7ByarzPqPJ/QbRghg4IPPqNf96kj3z/Lp3n3IyYEli0ofd1ATJvB2DwQJL
3+qMwpDD31EPzlvxhvYi1bX+kSy8r+4N/VUAAUNQl9QeJizcnFq66xdiGJUn8DBn4YiNfVVumgzA
ARtg9aMTWnKD2pVQer8vOILNAzqXN1iZRrfwgLF/OBQckm6zvt/adurMnh1M6Q/wACVBFnXiEqWQ
ncj/mlai9sO9WFhpIEHCPZExbH8U690aV5jzqx70qVmjpnek19rMpHHHaTVirYXTZs9991xBU9+T
vN20N1gVpy1p769sx9k9cSh4fpIsvcmm8NDxa3ed1vGhOwsozhoY+h7nN35cYDvNsEGRpr3Otaye
wf1dlbEB3oH+LRIGO3qOgly/q+sYldScMOFr9OjFJYFmrwXMnmMYd4WPFyKm9zCBY0InQhtDo9rm
nFygfFLZBUFXCfGzSb5DYaxeAaUJL1kge2QNeG2B6w99kN+PJBPJ/ECvB7lLY0yHLrS0uyZmJ6Lm
kXwK5p2wAfzR9AvWi0tjW0OVvPQtDIUwYbRwY8wtkgC3MckUmbG6UgLILrrSa1e8+B2V3dAUkNW6
RCtObtGP9OYAEtqhSQ0HolBk47CtjDR6MlKzo7DygWq7Mj6OblhfJgvw0IB8OEMeWZOT99NeoIiy
afiCiP3Jr1MXatcwNk+tlYcRM9e8fWosqR2r3GlfnDdEIxLNwriJqSPG11w6cAJ7u9NTr/W7uPM4
DynaXUMUEM9RZha/kVYfdrhozmimgjwYQi/Uq+bBztDfrEy817i3lk6Qb0V6tQvNnsZlZQZUqW5b
6ASsA2h9nCqrA2QQImILwt46aXC76RBH8EAmZHQP7Lh1v1V5RC1FnFAgoVbgvD70HEYyRG11VZ7a
tvBDj3l7bK8IEmGgjuJ9JJUQEULsQW5gmRktm0MXz9Sh+USiYL/6vGn+Tx1zuViBlaUz3VBncy+E
6v5gmO4vOBfT0ck6Xe5JWiRNZCrAsllF5xc09Ovpyk608vnzP/ucwGwzBsSYoKDIK91+mwi+c8ir
vqnQsn13iia/jFyz2wWTIN+HpqsXiarbF2ba3Wl+YmWoNjR9+/kf/3Hk4YCI4QpIrWXjQtD8floQ
2jLURrWoDnURhptMz20aiG4UTX/5wOj6h9KxltBTsB606uFn/ojj2Gq2mLqp6IaarM41NX8Ve5PE
SHTAUj+lJ2ZvvrGToZFpnpU01XhTzMJRC1/Q1C6++AmMU98PPKg7LFsyVXIl/7WE//55C7UQpMEk
EM4TB5eoXViH9MEhxcN0xzLcIUBKhEgplRJmOiHxmRTuqVhGNdo4PFnNEq021zisPfE2tdEqrIE3
//5FQiAh3dt1ece4zvcXaZostjYQ2JUiuK7f+aamihMwFK6Ljfu2DYfol5u0zGqQGXCT36ZILkl4
9cbA5a02YRxEtHsguuN2m+TsfvERLFO8d7fRESbx6oYDKcWwFCSP91dIYzss4S9GALhTt7/7+6Nr
jIb4LfSnpbpi3ZDNVkX06z27qCd1CMZmTq9cuFsjjoipxTPRjAnlQ1rlvC7NaPKm+BWihVNG5NaA
/mxolXP5+b01l3v358SLC17CAviKDKmjpT+jTODqnFM3RIplWClvr5lMqfOawl/tN9rEh/09g8Ca
eoMWWsllgH2RGLECRc1VMKkiPEnbDOQ+TUuCOJG7RumWEVgTeINscFPLRaFVxss0iE4AzEn4ucaT
lMTQkcmRKvJKiD+zthV1M6mQGUcNaunK2WlOkZFAwifwmxNTfAemhV5rVDEzQb/naN9LXKvD7dCE
6sEdTXz8ZtuWxRdfh3GOncHjbvMBwN0hOBPX0dkHPjOYyGyGOtDdwjG80iKHo03XEgaLyHss0BHi
eDYvm7rlQAV1y5hOs6sCrKvkXk4ni0PbNd3/Bi1AzogWn64kWJNFNIlPupqwFmJilxpJaJbReBVh
vubKyQL+UWNE8VOt0GYBHXfqLna+lypL5gNdl/iZBr8+PXz+JrxfTG1Dx5bHMoLHCpcey9LZKxwO
oHWsxAfR6aBqpoIO1uRzpodMz8qjQtq/DnQyUPGttsZm0lxkfZ9fwFssxn+9ilwBN1lJXkNw+lLh
KHv/Ec3hKKc8BrI0h1FTbFUgLIpIlMsMTN5GOtxm2zq4vhU+R1pBdHQa1svKKgLjLxlKeFVpKSML
SrAOy9RI6VVuM3PoXvOYTRDrOEZ1KIaovci5RoneJQgiKg67WG3krGX9KjN8bSMtGpW7L37c+e1l
wg7v3llMlrBhQKe//3ESY6vuq/YnJ5Pqkk4LInGjS7l6OgTuJafIzkcPbJtHGCfh91LPaSfaNobn
Dchw39wMbo5IudCVez3RGfX6KcZQNhI5xkxJyHu3m+ITWUisKbov85hEJERznq4P4jIa8QHQEqZt
7uCvxGqQAw2nlyebTeaWeGx8DkPrz3/xIjr4Y2WxDX4xUgVl2BZ/jbnnbGVJtcKG3ACpzlzmaiZT
D84QRbP0zlAl5GuH1lO/5R0rLlM8aNFOFvRdqck51iC1DcfN5xd0NtxfLsgh+kEgBLIFZCd7+dr/
+n4XMU/8X/9D/M/MsiKKCPLfFnaedSjgyt3HsZtjOeqEX3mjqabHHo4Dk1xwOdFmkJPjX7gQQNGq
d21DhC+D6niFR839TWR03G5iwrOvbDMxxbYrk+x3HUlGlRLQxGXX51V6rw/OyPlqGXCy0JQvRtlI
xLL06wE863Tv3v4ukqCSZr0OPHc9BciOvUBzknTbkG8KHhXywkrvG45vsikSnDolvFlvykSDBYox
NiGHsxlFBE+OS/IRPmU6LhTlIf+XgzWtM1aRFt44NohV+jaBNDLLDPbQK6q9qSzYqoz9OUhKv/PB
AHGiZczpF+PGjNOq8HI7c61DPsXLqB168QXpW+KxcSc6wrLg7AO0rQZj0mfuZaqjPsLFIlJ3Y7ak
szIVBM8Kk1fhyp5Ex7jp7cH+PxMT/f8ItlrCPj7RCfXf0x/f65/vpELLP/K3VMg0kcoJyyA83UQT
xxb/v6VCQv8PS7o6vT1dgrcCOPZ/lEKO/h9wfShlKaffDL2sYP9SCtloj0x8vMiFFpER/+C/oxR6
vxIquL8WVQEKGzK6CFh6C0P44zMkqofTZ6OLzWQ3w7XgbZsBW4IIXBVj5joXAsWss6XnBVW1iPS0
vdD6TNjf/rhhN39vK3+mt5yVbH9fBowugmUsHM9w9N+vBjn+B15gjA0TwHxYt+NouYcCtyAjqmjw
XxlQQXSNYfc/d5UysAnVLjKHWEF13Hdl5V9b3Hvr4AfcurUVBs1RwcSnNztVPYJj28qDmy+uedmD
/2uHhFNgoPASQrBTL8FOb5EFf9y6OJ5d2FQF7UXSNqBG5dMu8gl8LJRennp4RpTrfnjXED220bpY
sXljZokrS5yCHiBXjdKZwLTQZ3z3xaW9X+3/vjSuTTd1hJiIIc/KB9zY3GyNzqccRHayJzWu3CmI
NyPn323Tzrfk49C/pyb2Zk2IfTQzM01FR1X/+ZW8P5D+60IUZwX614zY5dkqnzC5RhL9Brdwyc+0
Mj//NdHAupGVNlBQOxH82JnoAvIJvoqS4ev58Hw4nnAA4ECKtPTsNFX7ESc13+b5KHPWmQaNAWF/
XaxvE3L0gNMjiWG+WyFS+PxHn222b79aSX4tBesSbHRexmMv9NlpaO4itCAnWEOvgBfXcPaNE9uk
uzFNOOi5M6zqobPuBmQxq4nB2a2d+O6XeTbLzv7+NZU2+jkdry87uXHeE1CzU8vZQPxllFpLrrCt
EXEbC5NdrKB+JS2xZcZyrGMD0O6sxvR7iW7HXKuyCr5/cWM+PhLFqQZJJKoWvh919pnTe8xnP2nc
jVNZtEoZvFRbxuH+JT18kKEDYtqXiCPdOhjK9CoC2vvYk2HxAEhkmzLJwt3dT+VLbY3axRhH0sNe
AYZ4bv0vFqSP7+3bugiDgQJYudZyU//4tskuwE+vD1DUp7DD0QNbYV0pujkEnVwa0NqurM6y7uFf
Bvsv7tGHbxcZNAJQxX2iiyHU2WtbVDNEI04pW2cm4wMWx0SOPFMvhlBaqb9EWWN8E106/07ccNyP
hROemKdE28RBZ/T5tbwpLN+9O1zB0lQxDc7S/Ge51j9uQxcHsT5OwTLzjzC4J9Wo+FQLlrWLFhXW
XQ7pbzoarNDX80RWzMEFn9oRSj/C3qfBPd82xOdEJ/JtRP9N+IFX5IEkegUSV0liREdXzdQncaFJ
E+ZbYWRju2PkR/Vi2WmK63kaIUp8/qvOACh8nthG2WP4OjkAoDA9W5TilCZWJBIie2Tb7vtu6PYi
5wgw0Lrw+qowt5SQExHyRvzX2Pfa3gFa8dUa/f40+/dF2GBY+Dc7E3/x/tayJAeRKsZua6hynFdN
W8H17/VYXLqt/ZgvnfbPf/Y/PEw2VxC/BrpanJLO2Z9odvVYisnttqM1DS86ZwDM86n1YOhp7ngV
Feq6bMrxopqL8sJlrn+kOYNs0mjtW4rVnw383ifEfzg3J/I+y4IYA2Yup1BMSE7DrMn2EvscoxuZ
FRap5Lg3FN6Mvz7/HWeNvuXO8TtA9VJVsZB8iCgCIWHhCvX7bdvgRPBqS283qugasiGC6lSIXu4J
xSWBhAzZfTkHOHoJYbwnhvR2supy64ZEGpGBoe4stj2MZXJYCIXOtZ8wRi1ZQb/YD4zlzr7/jGi4
suYta5/iUH3+GZFSrU1tPaBMraPf5LHGWJGHDhhFOt0ugQh7OgzuoZNGdmdrw1+cDTBIQUfymqBS
Eb7USbtwCJ9+KBzVXhsF3fcWkoYGnmyevs2IplBD5OM1KuJHO9ASAuf8S82MaUWjVGF2pvX91Yjb
94sa6ONLvHxGgiWCfdbggbx/iY0Wanmci37rd/p00SRat+kJaL6mkpsOvmnFX7zDH/88d/GVsJG5
phLWh3N7Z5okTstxy1k7fzZb7SdFR0Szph5+6EHU/nuk4+VVoxhdrCTsA5hWrLP9CtlVhlCiAw8F
v/SRnJbklzaP9gkW5zJmr+QXC+5iqDl7UxaeB/17hYaGQMOzG0orKncCPZi2JaaTNUIiZpdVkd1D
hq/IEO3tK1p/1n3VAXq0Bht0Z9fluLzByIibzm6DB7zPkLnbUX2xL50fFLgVTF/pvwma/DThzkpK
dJ+u1kT+uHVTM9n5kyueAj8EH5Wq7mpsHXeDS1r8aoEGrEwj/4pQ/k9/vGMxVtP5+vn2zxavospg
0zXFtJ31ZHzUtVK8MojYaVYG66FtWtMbtfYnnu/yGMaa/cWPf8ukff8F8w6AHnblcuSienn/ojtO
m5tAm4ZtU1CzrBAUyIfaKsmFryZMEvHcPLg9KRhtYB8iDPiHWrf7a3OSSNUQy6KK6UoG4ipOweQz
a3z8fE38cHckJ0jSPRZvCQfN88g6lXbRADzf3CpKgX2NfvO6CAoc5kZVPQ/S/MuBfnTH6MPc5mmj
33/+p3+sdwFL8W/2VF0n5eu83o0a+H0mY8VtjC1Ru9OKrngcaCwOV3HDVwXQGFPgOhgV9uyG4WhM
w7ao90LAaFqNcdP+26U/F2S7nHHY6Ux+1Vn5FpAwqOPUtFgnBrgcfatBD9cL4iUYF4I1ai86Lf8X
0vv/Ghz4Dw8B3sLSKsXEthC83r8jkDR9MKPC2iZBA9Uidnvxu5VYUqZM2TurH7K/bDrPqJ9i/l6h
GeVXhc3yFr57SyW/1SR91CXBmy75UtX+Ua6N4aCMsFfoMsl3IbgH40JM33iI8gNRfdWxLvQ4O8Dz
Q8Ge8D+5CLW+GG5MQNSNl5Obtry8flZ80es7y0ZlGeW6MCS5nImWxyLPHgdTdwRkRgfehiwhrLOQ
6eUat3MOWl3v53DjYLYAXsqNyb28UJlJlkSD6A0XtTqMKNiQ6fSGM+1dJozuNk8mTg8mACZ0p3Mo
76NoiBGLRN3s75rBwM+eMwwcvrq/yxN8f3+RadP7IIVaOGBhz+5vXWSpKNGmboGVxD6pRc4EjSmu
aDmEfchg2c8DSwGpbci78F1n9Ioit/U1Yg0UHxOg6HbH7Lq5FojToYiCays9c5rgVnz+RX58FbFA
moQ4smphjjo//9uFapdwJXur0fzxknSSh7bTvzG7dy+NaEr3TiWmH7IsdpMyou3nf/iHTZoChwIN
Prak66XM5eL+eAstkpr9JIrsLbZr7Y681v5Gha4ObYTDAybk6otohLfy6f1jWVraOluDNACG22ev
Fw2GRokQfXJo5wSwaea4Sznzelps6RfMJ61i41ty2LOnAuANXH2TjElxMFIWIltrs6tithMPk0xz
MjNZ7rIpqrRNntINyYLZeQ7t0loNU0N9BQ56/fndOkuFXz4OYHoO9muii9n4zzfWEO+XpncRcY68
4Vdm7boPIjfBpQUieMpGzrwpSUvERoJkvSBiyF+LYGo9chtJNiJ/CcWSSoL8i5pVLO/y+5tqsuXz
ryUPg67z8pT/eIo1LZOinKH74BdL4QOw70GBxzP+GCnLL76NVqgXh2Fiorq2CBosNiB21EU7m/ax
JbUUKZamBdEKI1JNBKUR+Nsh06bhNFQuMmizhg56UYKj/+9cOLZLFlpF28M+TxDmTTBy1WsQD5wR
yGCFOTHfJJ1yb3Jb+S95W4EM8kWa0z40O0dsoH0Or12To6FlqzYxzmg9kvSowfa+wutn7zt/RFQ2
ApRjLCw6uXgRNf2rC/+4erNbGYo7zuJC+OrZ/jGUrY0cUsxbVHNWvgpM0X6XCbSa1Axuc4FUPQsc
7dWqIYsHRtg8OEUaA10b86u45cP+4r38h8tZjqZ4XLFhmtzK9y9Aa/acOqj5t8oepm3gm0ARjDE6
Fko2l36jgBg0oX10isE9Flo7XqVizi75i4NtTMEXobwfCzDJ/IqvA9EBd0ie7+hTWqC7YgzP1L7Y
pYBYkzWj0OEODbG/tCGMkxkk9ZaIGBBhqu4ex2RMPSg0/WYGwLwGIzjfMB6G5db06Rdl+z+sQJyA
HEZaJLO4LEJnK9CCZLRrHX0zwjckVwXt65WriPG+0eCiAEw3o9D+pk1au5OGNuhbR5vM8RU5KQVQ
mmUaxvHRLsQl7Xp6yb5UpfKg9OoTeTlzmB1nIzfJm7CrhTMj/bDYpnNEmRlxavnqVv/Dg0d+slST
NEdYAM5+jFPCO4uBEG0BjIH+CI2aY6hytmMcaHBwZDNf4lnLDkMfPGjckxtUVmpvAqDY4daVX6yP
xsdNl41MJ7weyQl8zPM2u+LphR0ng20Ir/FAuGV+lbc8DU9IfSbizxSbdjIbuDOGtfGhbNNRavQb
JxvzbVj1Ou6ToSKrhrWCk0ngkqwRmrWOSlum6znK0HKgZtMebNkvLL4wfq2MCpZ13P5ATxy/pJmt
nr74tswPiytHWINfIxD7kGmzPII/F9c4mbSkVu7W4AO7DkViXioSF7Zunibfe5upe5AgrTT0CGE1
eMpfUTD84EGU3txM4V2rJ8bqv3FJHLAkK9zSGTvvUcRF1xoJ8xbIOljeatWUFxHv64q28uwZvZh2
Kk27Z5dd6Yp1YfJGirgVTH6Fn61W17OOuvzza/rQNqFjTQI3nUedPj4P6P1d6gHmj7qwcW5OUn2b
4iwiUFEWl9T0/SbUCu3RaiCsff6H/sP7RsuXd4252BKrIM+eDfR5oOV41Hh5AmtH49PYow+wd3GT
oR8Ks+yEYKJ4juo4PpWNrn4PZvIdaP8crxQKlF3itPWllrqAYgwzP0mjUVca8s5VMgusN5hlm12R
9QJstZYeZrJCH4reiB/YaC4I76ztL+6ieGsa/LmVWzzW5UNG0eHA4zjvuidpTTSC6nUsahV8OHOc
CTFvQVE/xK4xjR75ccBCWyYSgcciDP3Q7Az3MGZtg0tj4si5wgNbzasZ/Ub5lEOdDzwjBz6zwTCu
G1eTbmrDSseYXb+OIh03PeOI3czgu1n3Me4sEDLqQSbh9OwDNWb0kidPxQj3M+jCfl1h+c09rRJt
uenclOo9NiusfT6fCSF91McdtZs13CSdSOg/hzYhISq0xleZkzC8IjBX0NVM/PRoNk0wbPqiF0QZ
ZLALgbJps2eJUXNh7khMkJWy0vTgW/pwhRRqge3C9b7l1mGEjeM6+VUj/InRlY6Y8dFCBP2pp8rx
9wawS2L3jLZp+IFalxyoEJJbGjn1b3I5B3c18eO8bJgAdjEeGJx1JVJ4p0VTXVlhH4NnKpvCXBN2
ivupG9wFaGbLikxtsK6cFcxJO8HtqQDqWGRbEEBJVuesDRicC19383VH7OFVTOQjnHlk0PW+kVV/
QPBGDKrpoF+Y/cC2NjpU42vSBDT9KApmbJtkTkPlhYFTkddTZbq/G1BoiZ2ZNOkdN4/lsCYiefb8
JNDXfI1LGkyh7J8Z8jfE9p9/Yh8a8LyQLOcL55wRKtrksy5XWakaub0Um0xE4hjrSb7V7JrvBRDL
pTkTYLSaxrTcCjbxo1WYyYHzozh8cRVLx+rdZ8GSsjTblsE3x2brrN7SrXoGJDgTPRSX7SFN/OCY
x1LfpE50FXRDfjADdQ8OP6KbGpBxNtaoaW2XaLoYV0PQToo+UNT8+vyyzk9P/GyuihoHJTOzCf3s
9FRWrP7VHGCYmrLhV5qMMP47u77puyB9ljhit5//eR9qF1Y4TmpssHBawZacU+fLhARwVff2xnFH
94KsquRY62H6QsCvsY5kxbcRWPkVTrng0MwZTBEddyzHLIFbRCUCuV8fh/OTmursDrpPfC+zshkw
s6pLPetYIyocqWBNsU5beiP0r94mmD4fniSHTfUmKWKrYM98v1G41ihL9Fv+BlfOrDaFZdfOoUor
lWIObzvSBacwPPqQVJudnprzfcX7F5BLM+s4e6QYLgl6h4yaDOAIPdFzqF3DuShe4DcOBJ4AF23D
PMHFjdHle4DnMF73OVjRVeXUeeFFetk+1Tm6cZ/kw51vDzI8Vk1DqkiUFOF4G2YLMoyMFKQ3c2nn
z6GaBxa+tiGlneYdWqKgJLB0T6ZV22wKgpfSTQ/nYT4ETpq3Ny5BFiQ8Z448Ludr1zP0WshNXgcF
/MK5z36UZRyVW5IQknnjc5L4gZooT/djE8OUVm5N4ZjimWlWKhKzdYxn3yDz1amnizmhNYbjgOdF
067+yQKRtg80YeofYZ0rnmQHeHzL1ieyYw4ZAdluz1jPIzdFXqWOCYvS0SNEGXE/D98tfcqMrTXG
ccaSpsSw69QyYELpkgcHZnNo+hVjW2uTkhPXEM3uprCBEcOCBhtnWa76NHKG/X9SdiZLcuNYFv0i
mnEGuXXS55hDCoW0oUkpieA8gCRIfH0fr1Ursq1kvSizMmWmwoMOAg/v3Xuu0xd1exF17G/3eKJm
LG/a9Edt6+zeddnaN7s3t2ftvmRdTEG0KY9IKkgs/j9sQNFTEMTo6ibwHqm3ksrEvLEEum033om+
2PDqe1NrnbIOMEzilUEV4Euu1aO2mluyTVARyTTHtl+mYPLcr1FhxU+qhGOQSNLRwVxXJh7ZhpX5
1GJNxdZfB/UTSkjyaKxqWe6xR01jUgA5STodtupUr2VQ7rJOoDdHXR6ue4WX0T3wTwkmCSSN4R1B
96Z+FSNR3tT5Ql5WHIVH4Yx5+1rgWW72ZiV+6RNAvlk9CdG1y3HwOZhIcpbWz6rk7nrOsb4M+80o
P9xDph8+WzkRhod4aFvYzI07Ao23phpHyeLTJYPCN14JcNm6fb35MK59t5IIJDoVF+QHh7EengAa
1k7iFRsMiZLu0h2S2MpOBXRI4nfscj42XPQnksmBLx/7stTLHZp1h39YVfNIV4+IngOStag8dKav
X1qO2SX12mJLA5KN2ydsItCLy2i2ajJ1HJd8Wpul6+pZ5Pet77uwdc1avOCfK/Cwz1G23rnKM/2r
ZfoQBhfvpj4XI0arnWv0Zh1XDCRQzKNZMB5bqxssYRMZaOglIgd48vq1Phq3quURv+SSahr6za8K
knGxs7Ut/UvTLyHDFP794UTM782gVVjgBt1igK9BnCF4Q8yd1ZxoGrLmkaWHN7tB5AdsXdbjIbeG
jYx4CBV3jgJgcSLJamBT59bCJU/H34AVqTBpsICnshDjHV8kIESe2HrGhQO+MIuK+BUvqCOe2FCW
DfYorD2YObdRjGYK+qnW7sjpFSmV5vksqmRxODfve4cUlZ2fU8oeHH/MYLZvBEwhaPQBk2WD6mvC
1GqHLFV/i1+J8fGdS9tsweukCv0zGOeO7a1DRJhAv/LUwdV1I08NdqKKmCzfUztC+savvtvXQQKR
m1isRfVOi4EWoAVmzRw8y2THDhZht5znvca//VZpzFta2N6bX43tgA8/IHWGWLo8uAIGb/zd3Ogo
2OdbC9ugmkEBJRiRwTN5oil/ZJ2tp73xOvVGqhDeUsQbJMBUq2VMuuSWHx1rIlPk3qnzCTMaK2ZK
ZrKEp2ch+UUPiF2oGFeXPJ59KVaAxXFV/1MSedTspxh8K1KHwPjP9tRPF42dBl2UbxzNtG1U4b30
S4lDq0LF484F+8QtMrkjtMcZp/0QhPUJp54g666eedXpZOs4zZfJBrFTR9OzPczTZ6NG/H5qqaby
Ph5KhcCWfoH7OfaU/5unG7TXhgsWoEOKpDdrw1mboEUzd1or9cvzRkW72SxRvffENNlnyzKAOw1p
wuELWlgrSzEIafe4rrz6x5WKeNmX9ZpDvu5xCxI40HpnoPXr2SrLej5X89CRxhXboGnDqdnuV+jL
M4sStDiOUkcvuxzPbQXcZ6JIi2wFQZ9UWbMP6KVhDl0kDgJ6SJPYNWO0kqMYdEFaVdYAQniy4W7j
0Y3s1G8jFrBUuX/xcBO0F4vqNAnihsC2qTX9dNxQwmqMJbb7qUKdXLyS081RPtc6Hi9Yq8yESraa
qNim+VNPQNuV8XP+vFW8oyRIls5TJZvwfZlEtx4r2yboYevU+io8hSVINfjFH2FWaBDPRrjlrlI+
W6wEMUlmxDABk6kH2OoprkdJ7XeD6yRmsFFmlM6UXeD/N5ozunC/yHkmYM8jZ8i7sg4UQt2gnl70
IjKThELoaIcKrx7Z9Fdoxs7q9WBDnGntDqvTx79kGfFcInegRUl/uFd4AQmASkrp8LfAAe7P6xKs
V7Msek6j2+61G03OKThREUAR3wjgwJZe0HyLZ3rfm0ZSl1Z62PJDCTYEfDt/hAt28SGBxGPpXEa3
HXBJaFm/bb1XQ12g772dx0jUEKHdRjc4RfDXFVNNrRPVfhucs9Cg/rBuVPYYCsq0A7VpP1SIC8Ec
Nh5haSDhpusmOq5qSwlnIzW1gQkxAsS4gr0wjD7hWq13xFQymzU1qPWeNDYaZCsN5ktWrRyELZMQ
qoKChpenTPiC7GhakjCAUfSpqaW2HxrGZvI653P4A+1a3DPydie5k0QcksE45GODzHmYvsvJx10c
zB4/jVu+IcygEf1+WWLCIaPOKBBORqsp8TxTQ05ah+0FurSZ9uRbrz/nVdjfhVM/57wtfK4BskDC
7kKDafbq5UguUjXv7M72nrPNYIa4dbmR9DGBcu6t0ibgAMuJde+2Fv1yEeO052fEdnMiJrFZDqvf
AYIq8NinzbAQBZhtUXSZBMyEU9nWPBvbafLPBd3XHf3Naj5pX8n8nkAcJAcuXa0mcfouLgjmQtVy
pieznjvS26YXs7a9tRNm8H8JHDLOgZrPsp+NNYou4X0PM/wXcnomV3va9kRQslIpKaiOWiMph5XK
yhvs1eQdjOkpvnCuEiCITLVpkeM7znJqMdUtB3aNUO1HUoC2RMQ47xNBrEJ0Ar0eIX6fPf95wCM1
7vj8JNUGepiTgY0cu7PWNy5V7/dpFuDHO4s2A96GAc9iIBiRtzmPkZm+0/i077tQWWjUGVriyoyI
unnKm3DOjkjaJWNNxwNMrQIHo4jXF9BzqH/iQwEaDQhgXUw0IJSSwTHr/bDZW4xFyzO/YJi9dHPp
nhGgZeZ+0JuWj6QTBCOyPseyj9XmOr9pOnn6sva1bQGzgla71H7j7sW0MqBsFLmDuEkncWph4jW8
o4X3veLWMSfKQkOQTmttxgdtEaoD/snPhxPevBH0+OCILuVl74h8ACXQ5HPibQ3IGRnK+nuOv+lz
HUctuR3hHNo7XGCD+xQT15XxveQq34XWKr6SxZZHT33fluMBqxf7EGgPuZyKAYT8u82oLD8FupWP
09y4w5UdnD4M9Pf1QUdNXF087feo2xgRAuZe8bYfKsjQwS7OzazvSp8X9Y5kBkUt3PtFfS4auDl7
l0nDkxyIFgKWM0aAs8m3Za5NQpu+kzHZgdehkLpEDo2+6dipGcSPqworJW2YPbXwvOaFJY+ipUAS
i+YKjxuXsGLwu4PT4bV0XC6a6RJsodj7oiemzcm4RHAGE4eWa3vJ6L540fdJ3qBd2WaDUMtAP1M0
Nv05ax2YrNBbga3YdhW8DN7gdifpIxjbc2HJiGkCbERuy2Dn5hY7793iowAJ4kUMK51sTWl+2EWF
rUIXMr+gNyXYfu1LHqE1cGTrZo4myCHeMoBWai0L2nQX7fFqFdQ7Uz78yv0bg2CtLe09QIbyQBOZ
5oe3am6lq+4jhFJTB/2+tZrh1zpSv5274gYRC6ABctEfbuFYuuuKfm9ZWd4Qk4TZbUdYI1ifSIhg
56tB+clSZcT0Ne1k5ktlbrrYoPHHT7e3QSdDgz0mKXXevzGvHF4dVnSRBqYva+x/q/bYm6PVBrHD
VWxnR0WpYD7DJ4Fy503HqVsLMuQlykDtOPlvXY1FdR3moVKMGz3vMtUCdr7t931xscpY4wnHW0Qa
T4QCBFPl4qYg71oUa5M1P+Uan+oB60lL8pWqimNf+HZ5Ze+dnjVXiXBPlHXwc2i1Y+WpbTz7lbT1
5lpMeXuiz90m1CdOxwDSs8X3GCb3Q7FSee+aelwPeVfq6FM8ofVLI9Mzr1A2V4U9HX3V/Q7XTbWw
EB0omoXVA8+YI998WvK5X85MlLK7pg/HMCldZ/QJnvJcdXCcgfvsmBd1tA/LWSxAkYwoD0XOeiBr
spXfZ7JWiGRwxjFOV5f/xqtcfulGRMB4ssj1fxazVZCm2SzEiUHeeKVvJ1/GobP/YVVUFZQQ4OA7
DD69OVPKT/Ih74cWNlmw1D+VI9XJ30TtgWOxqA8EmT5b6gut1ueM2sJOXbebEEljIe+SwBkc94jl
AQheRQEn7iRus+iOwDE+DrBjYkQKKDBxOgpmIkno6vymTqFMffQaoEEJx0G5UHlsTpCutO1efDRd
K85tYONkKA4ZfDgi1bLmiSqoumv9yJrvpABvE1PHufc4gsVM9QzT5snS7uQCxrLgFbiFq18Gu6Bh
4Pm52o4dR4v4zJQHMDpJmBXGjNyKp72Xr4P32FdbcFzLGUSIDWy1OPHGxF89dKB7EhdjDgGKFnOO
3Qriakd4LgFhoE/zzxKD7O5GfO0pMRtxkUA6N8iqXe4nRGvaGb571+kuvhwLAdzQxGxPDPJOkcC+
SluYLhD4+sV/UJ3pIPwXKJOSrvSMPvgqlld7k/Z3PYnISmYqnQvKI1uDRu0IIKDpUNxhoySSwiF7
etsPkVuHLzGBl3sIZxq1Su+y6weiV9M1sCFjHE3vhUApvdHa+9LR1wwqFozdbnbAmbb1reuLijIU
eF8WLRKT+2SBI/crRo7DKgLKVtN6hjlWbkN17rcqrnG5xTZt8riF+NoVWfY8YleLDrfA0POoxTil
ZZYt36Shv3AYGPhvcD0g1j7KDibQp3iYrfjBqwW0VFrVgl47+mtOyUh/HeOWw4oai6oBgqxIWznn
3GvyeiGjtBcZecoWBfN5LNvMPYvNB/1vbfhrd4Oj5HBazW3LtDCvtVQf3JfPUTVjR94RA2a/kWG1
bvtJU/nsF0KdzaGHbKd3qq+y72VJ2vNhbbhOMXJAeJ9aUVZCm4SyemL07MIVMNCrcK/QNbtaQeHZ
jzxk8UNCO86SMMvKLYHPsJaPznrLvGqMcf5pwBMh3rM3Q+hYnxUS8zBkrFNZF8FRACMrz2bVtzui
mupL6beVs3OYmygypJ31vdBkRSUrBj+OwTpHORBLFmtCVmGcaBhpMp0hpJAgKPzxiwllsd2GjAF5
wmpga+gC0s2OM8JaeRjRyHE0Bes8PUwz/u8EXQ2ID7ezCpJ6Fg1pKZLRcBYjt+HHtrart7Wryu/e
UhFN7g6lJDeGKPslwYgcDudFFeTaSqXlO6MpyDJeuPDjAaB/Mm2dM1fg0r1euOjMDPBgQuzbtSPK
gkaVvBRxv1hpMUsP2+BAPMUO2DER2FAdy3ucOtkVgJLo7+xm5N6eDUvvXwLOja8EHRB8gxPc/xHT
8Mv3TZm1/b3v0RQ5uH2Rb6AXuOFDy6qIwdnoTq5XwLG+ee6rGFW6wPXrJoqGPJgzUY5XFiZ5Wo4V
LuKrp8bm3dkkA8mWV9Qn0IawySSbtlmfnbzr7itpNdHbiFUaoUcox0vdVj30TSpZOMyLohUYhvkC
XRCNKKTCpcf6sqqu/rWIUGCN8qPyN/f6rj32fWWyh2DdGMG2nfZ+LO1qA1wInOiBzGnavnw0NzpC
XuTzFDlBvBAZA+sZBaA/HukcFUQ/RRlF21pr+94xdrSlfCnU4Z6wvGfoJ8KhOs7jX2jh4Drkuint
0w1XSeAGcX5Psg+AH640jGsuhnqm3jUzKYXA865jY1zaXUJKzrMtzqYDpMQBJhS/EfSn7sYjzQaG
6jsm34qcn0I0vxDamHNUz84PeoPIWOoswoKGDRluogFSV0LteIeIXbncmkBqPsFQcL+W4xrKNETP
2KfrrKwKuFRD7BxaWMdQa1lKXaSt/CLtQ/WbVrcWz2QRk8cVRNoaXzwOp3A/Ig9pD6MRwO6x3nqg
8hVz+Is9G1gElLoRLEArauS915KHnOp6zK3UKrjh7Piu9TnIOL8gNUQ9+vLJUL2tXNZf1UY/4xJN
w9pcejnY9wCCi1cN1okyINrIy/O6G2+HEMjjCKwXvmkRUWFuAaEgd26/rFlK8gu3SG418invBXEw
vYLnuKONIe4JGSiGC+PpEFCZZ7f6oY9HMT7YYgsIFpm3hSsNwOnp+2xVsBW2SI/HTqIUr3vb+taE
ZPchuNT5kQqxneiI9P092tQtPmfIUksqBmsLDvD9CPVSNYgsXv1p8W89CwKZaO6Z4DggtxaPIPZw
4UymI2C7EesWfqGH2RPR4oFLA1TTDMOJ37jsgd1Ertpn+KyWy1BbAa7qzLPNZXKdmbCVugrjMzl5
JabmyM5oQRQqsu4KtYzVIdBaQ/hjRzPXBQr1L68PFiptnKoDlUQzu0dr61xyViEO1O5jP0j7TF0J
6naCkf6oqZqck25cgYDdianBiWSJ1LdBoZx5IMlJ15c16Pp3vyrFD9TArkxkO0lSQ+rB+ZR5Y/68
QHHXiT3aiivDWJXbFZPn1B5V7gXJOHKmk7PTI97ahu4WjtO083ZHhEz3xdghZ5POvdJNVdBFTJdD
w2/ItuZXqU/f7CsMwuiLaNebRD6jA5U2XAih5jlq21dUwz+6qpE/7G7Ov2VQF7dTZOkMDU7YFD9p
8c1nX8+OOEA02Fia8UBon4zL+RW7ECgOCj6iSjTfDC1f6QLJYhoEBTfLbZX4QzCe3dIRX4bKNj+r
YpzGs4IsqtF6YLU/8D734TEv6JCnzjJ5xMNVlRbXLr51P2kMa3kPUnHpiNjKZHRsl9H+RZPVz97F
UHbhN2a3W3bH7dEnV7N0ZudQtZDRXno0SSRMrmJdfoUu8NOUsJnYSx3tI1wtWYnekxlMMyYVMeJL
SjGn/EMZivpeVQvzP8bD1fculsiNgk22ab364ggGnhQzabzRg0ofOEceBj9mcDKu+G4w0koY+xiD
QpltCuQ0X079IEWou4NhJv1tWXFWPOEUgilniaUSV0rJOQ05c/YjUDnSO+mzaUI3hiwLT4Fcmp+9
qwJJCEbfTj9Jh5sR+GgCg3aQmhf7FrfLvX4j4op81s6q4ntJ4+o5a6uwZ0aG3iOJGYN8Ae5WbHfk
9M3xibT0IuWI4kTQdNr8Hw0L9k1lztzvbez2p7iENHMp5onxvlfcUJ157c9uisXern+vgSmrBBxL
0x+CoA3NtSxiKU1Cf9zPECuN+lR0DMtSjez9J7fpcks3x7V+cxpzn+qtWUF5Q61ov94SA4oHg8mv
5CWO+1NRQEG5a0cPydI60LBPRF11cdLUjd2DBJvUJ9WC8SexuKCPWsienMIOKEuclgU59aTsrYAB
V7AVCB4jjxwrC/besnOyReOKRS1N6mYzeBfyLCFqF3AgrB0b9pgG0I28IzgFdKc2qkmRlh3jb1iL
vF3vejSE+QQN6Xqfmb91j6hFpmAn53GqrvPSe3Bv0XMXx5qQvUdsY2G2IyjRtRLyWcd5zx+oXYlr
+J8IKxMZlWb1T5UzWF/0wMYF2MtUOmWPzjKuXS6bGr1lMhWApVUvuWTmDH8h885WrWH0Yxz1wmRW
Xv5QTM1YHpZNTfroMxIh1jhzWnIZAf+GvGDRLX40zHt1zpYVwnHtbzQ6VVihc9FzMSP99bcwTOkd
WiVjIiTxaccceE5NONKbW5wV2OMYFAU3jbHpnnE7Os0Bntsivq9OqD4NbH3vJIDNxR4H4eAyMJq8
e+kGUN3raDVvmxwi54IeWFaMFIiHQQnr2dbe64VU52juZZNOYM6cU1CQ+UubgWfVy+n2OgHIbtLa
LXp9bJo6OirJZC6B8FfHxwkdM9eprrhl9qpsfVON6P7JVKCZpzK0FMAsRXbS6IvHpOWSR+JCJEZI
ljryr3D8DJNYi37ZDhq4ppAT0HyOvO0zFN6gx2enliD8xU1oWG8ZA13AjaPW0QUDFhKSrCuZt4Fe
7ehJlzlSmNWZyz1TpejWFnWdx7pnySeoN9koi1AiMrhdgO5htUEj77VD5mAd99tB1tkidyv/ynPT
OEudQP6r5Fl3tbyzBVx1UmDj8dcKRoywtoXA6wuVW03bAjv+oWInng9kCkTlqVno39BZY4yaSqN1
+yiFjU6p4/cMjwIJKwGDNTNAZgjFeMf4kD5hu2Xu7zK/ZW3vxI1rX49eVpDLOyFfIB3bnJxiZpq+
szz618lobZmdwnH24FpuEY0YoNYedyqoBfthXnnizRpkF7X2dr5XQ2h/I1bolmG46XX5m3Ttppv5
U9GCa5kYCTAKiB2hR/ypg8grmzubM8f7LqOnpOippNMSzBfbKhb8g13+E+zNyqTagW1M48M5rB3E
duow77KFEZkb2riX2ZjwVHUjISbLJD/3vLMU8Hn+1bHrYO+rjpgRYj/V5/8uRPkoOOewwWTHBwd/
hSQl/CDiqJutDhemJZDTfZ/kMbc4SyFixjqLd65VzRClFSt9U4Z3f5GQiI96TAzBN6Vl4DtMh/n/
H342QyoT+VUHnzhw1eMcIFHLJt9xYQXHNsGCnFgr6nCm3+WROFidpWMYbuGxEdrzDpgbQDgUbhPC
Ee5bO0DpHtHa55aNRE4Dsmbbocgurhx0+bPSjf5UClebB6coYf1Sr+qKIr5HwLw6QF+YZ4SEfzaC
Fh3RO/0yHuRCCu3OZfjDgIUhTbAfs7XpH6CZyy8QoW8e7YGUuNVakIdvw6Q/F5izPYJopp8ecqaE
hm77BRHs/MSgYwRkVK7kG8iF7M5cTYLwAaSl5IJIm0fNlxQWz5QoZvguyyyMUhuYmiav2y2/m9W4
3baj2Lbad5rOOMNvGEeRyKCrfjYkbz/nzubZTzMJdkzCkdMtLzIfF3N0fGRX7NBZ9y1YyX5LVKet
byhXUJfbuQT+DgJcdzRZa4uGtldlzqFZhuFrGcK0+Jvi/l+6odvXTuSSewNE3GyNf74vPr1euu/k
jQOBnA7ssdGuwo50dnn8e2+qnVSD0/kxxtXXJRyIhM8acWhzcw/Fj3Fz4y+PuuAz//cX4V+OkNtq
JLcMCIAPWgQN/p8fS9IzcWkdrgdEKP0Dh5n9FstyOvrAWcCJDupIuAPzxSgegaHNmfcWhBqiFqLd
xHUlrHRXN95f5HIfxbh8KF4NnpELG8wGLfLnh5rcfphtTPoHq+7zyxjDuuWmMJRnItDNTnPpPAco
bv7mQri9eX9saQAYMHGgTsMNC6Dxg1QwFBOFEyGQB9XT1C5GReVZ+eMDWnrkJPidmaBxe361hrq4
DP7yhb8G0mjUmlMeChsEqhM/BRVhzGasqJX++1f1f3068B7stXDE+MI+LCAHMXTFFNQ5sMM+QnBV
aldUzXDfu/W8/EUI/y+XJdWeHyJzw2PAykDx8ec3IBkyS2/O2bStyf8xq8HPcd9uaj8tNpjzjVpt
KDp3X/j9dt/e4pyiuhdMpzOz///+2gJsEXZPVJO2AFPx5yeZiMrTvk0cUlbo6aXi6k67qYjjJBqI
UP7vP+vfx0LkIoR0bGSamI8/bs00J2fUFdIcPNFzMRfIQ0nTJblg12GsYuOp5PscceOfKQb+8rP/
pcVEoR/fnjjCSJz74sPXq9YoY+rEmp8L/8YIZwAQuUsDFlDVag8b05J/WVCu+3G946Wno+1iucL1
YH98zZxZgtjrHSC8c1nzDQI4IkJ4sbv95DXU9F4xL2ciP+0F8V81ADFvne5IA4srPlci+9xGPhVJ
a8/dfyTdU/BkW1WlEgDqtCkrygFWDZMA4g+pFdOsrrnyFf40qgsystr6m5vk4zMEY+owkyCPBs03
i+aDnnWqVlbRILnAI3X+wX3HtPD9sE+z/bfXIQ/01yEaUFk2G3taI2SLYiymm0Hgck9JCOB89sgm
VUNu38+z5X1bRV7+hS35f33IW+GBX5H/ofX+sKDRhzcNY+7j3HXCOWx1MW+f7c4ShJZNq6MumN/m
6ft/X9n/eqF5NCxRlxhBSDgRvvY/fyryJXv0If4ce4LHznR+eiozP3ihRsv2hoH5vQf3+TRuDE92
ur1dGDWEzxPD6L/Z/f5jTv7f+2xoe4Cs2F9uttEbffbPz5JbbtHZjJ+OmWMjr+tQB16hz7v3AVxn
cdeHblNcDXe+6oE3InOOOPBKAdsemWRaCaYYuxhXPPkMhR0vdwheGWKgIRud69LDa002EPfo6kbF
Nm5VKnhgvlKbQ+hFajhrl+1sR9qaLU+u6sH8FQg4iFBXtI371S3G+waRg7hUPvvcpSRiObsLDA22
VGn6Ozvja/gIBZ05lzmDBwWYC+gtzkZzx7pDfK/eA1Ay29fclHb52I0tDd1Vbebak/sSXj1/9L0H
d0LIRE6DHd7lLLU68WeJH6+DDo6KY17CzwKPd5bquAn0E9I2uSa0L3FGjBhhj39ZHh+3gpDj1r4Z
NrD0UxJ/3GU3sJT0G1cb3jwzLBgDMfmh9D2xmeW2gGjlDXj/kiGwowXjk/QsBIF1pJM4K+b6aq+R
RvMz2OPyl1Lg46nHPux6AgzTDQWBfP5DfYLN0wa+lm9HQ3RCOk15jzG14m3Nb07Vv2wgHKQftkTg
G3hRAIxwtaH+EB/OvQ7QYaPCKT+iXBPDTQDmdI9ZN1S/G8/qt72HKQIpV4k67HkmF/ItnqMiusw0
CPPHbcGQcqzmPLC/5dHMfXsNEBs903+TD3GDrC7J4xzkd4UmyfnaWW29fhpkMdT7gTJ53fe9Gu19
QFYU2d7aptxXGyyk+6yj346R5T8PvAMC9mDsLF+Smadf7sWqASJnlbbcnP8sqJy3GUjtdlLKr81n
4SD/3unBJ7LbB2jinOIqbo++haUtvY1H32Mni35BFKeLkjsCkF1OV47Crp02aw+nrfnmNrlztJ0w
Cy+1s6HCxaSVEclX4VvCaA/RhNrfU49IuMeA8Tm11ZGJGKhKJbc5ZB6Vz0R6etaSfVYM7Y8hffc6
Cbam+2f17KU9oEEayTGR/fApHl0MKcNgzb/7rhG73sS6/odTg45PA+u7eWdM4w7JJAuHwIKizBLK
IW/80ldBfs65PjVnfw6WF6/rQ461LOuysyey9afHzsoW32GRT7xqnj9FXhvrs2Z66KVMqdX77bCK
dwMKU5kEpSaxtPNlBH86qr3fTu2S7tMV0/arRUX56tXVKH5WVYQc3ZJDCO9+JkCjxNlNJsiuUE7J
EILFckdqe12RZqbXcCcivKV75Db1gAArmw++aFrmq+NKX5HhD7cYpD8zYd9RYUNPqxoCJjePiCs+
RWB7HKM8cfwrUZkfQy6sJrGduf0arfSBd4LIXvpZYZ9944A03a1sk1Z57FbCQUH7OsEpX8vNfcM8
i+PYNRNhT85YnMVimWiPri/CR824jv1sLvvoVEM7atJARurXWi7MHRsn5x45QHOwdgjgmDsgXJv0
deAAkoQ+QN3aWdx/uxN9CdFe5dznZC4F23Chxy4wZBVCrrvOk8WPqWzLHquxhgHnOEXTJNXodEwv
SJg3CXs2X4NsAx8pMdlvbsr4Mn9yC8Tv9HXIHEwtT5dqbzXB1ideqJpXELj0cZ12La7RUvnYB4Yw
+GVKUisZeNhkFeku2x7JU2XI27GtRo/0yBHC5MZ6Wjsxfuf2H8a3ztTGCmjUD78ygXugjOKuI3Cc
J73vr4Su+00vGBDLBeTR4sSJ2zaUT1pmbr4vR6+4hE7lVPt2WpDbWU37KQ7L7dwiI/iJpmQ4h1VU
MBZ2KzDYvQcv5dx6fIMATGo0l/hkoj61uMeapPS7LdoxKfTuCjeIOaWXFiHwFKgepQ7+WIpv2AqX
hbTIN9qxM2l2U7++2E4tYFo2vXOHpNMa020SQ3tH4xJepDBCZC/aNTK+losi4AxlC4s0Go37FWY1
HTVVYCDc0VDjcbfIFvGUObm9piNl7LoPq3VleAWpbmTmnVVPVl3L7bSttLYQspXuhMiLTgcWHnwK
hP5lE08jMAVCozhnF4pvch6R+equ7YtN76FeEvRCZGD7jGp/ePdpkoldZ4LgpVjWcEy8KO+u5uae
39mUCF4qKrQju2GtNCkypFxeomjx0xYrwHtDTdomG2mTJm37Ml/PSxnV7/S07DWh++Ln5MA1bUPG
DJkXWBWJuNtcWgK6d2HLOG3xta4wvJziZii+YmLEQpPFuSZEqzb9W16iCwTaJlZ2PqaJLauiZm3z
10efdUHgBgOhrPxCyA42PWTea703KH8OBkb9sBdNReQurWw7IwCvLAxqS7fcnie/GeN9Vof+U9vn
jDhaX3YvKgsDNx3t9iYPMWilk9ssZ4LXHTsF/XvX/6evqNv3S2NEf3b8ybzrUFKGEING4h40r/BL
jSAfuQmSpTKlhY8r0Z3IQ5SLZoDfbf2WJwCG3cOW0QpNnDUO9hZ/0CWiFwhypR0M/4QyoEZaCfjw
UkTz4llXK9tPK6fsW9Mwq09mEEVsP9DSH5G7BXhMttJ8NpC9mt3qj+4rdRuI6nChE3GGFHbTs8f4
lRITjF1KAHpt0b5yLXe32r7Vksxji/rKrGl9K1empezj6ypfSImqfo7akCVnd4M8hS0ETjYsayaZ
cc2c4IvDXAXI/Agl6AJ/wcJXGeYcR0zXvjhVi0t/Qc/X7Rl1hqm9Meoh3WDtv4y9dJd0jFpU6WxT
TJt9mITwPbbYN09Da+cHK0a4lBhjF8VpmyiVdgi5Hftg9V7D5ZQpgHusF2x+2luj8CD9SYZkpzpE
Mkvldr9wvCkEMXXPc5YDmgjkNnUYIUkU/8PZeTW5jWx3/Ku4/A4Xcqiy7wMBkJykURqFfUFpRyNk
oJHDp/cPs+vyEKQJa19u7S3tqtmN7tOnz/kHHwrT7VSjvwC7soMZNqvxuNSwy+rZpgkrU/JVtcE1
pxFHy97UAv2zaGxtBG/d9cr7UZ1t8ykw2Xou3F8uNaScqG05fYCkvAEAw0uSIPyoJpB5YID346Em
e2gI5FC1Fqu8hBVpKX1aAhfJ9xl9v3dOAwDIY2m7P7QplYJsl4ZSb+1jogT/zaA4aOCFUubX1gg3
VB5VueE2rXDh6XHyie+iXFeelGFy8hvK9vC/KNe3zyk4rQLuRRXIH2wZnyqrQ9jHA4wU4RHA3Vns
MLD+2hoxHqdRAZhtr1gRbI/JRggLfGu6MDycnOZZFoYfU6LyM9jvJGYRNd08DA0cDuC7Rbyf4rH7
YkVy8GwoszMeAz6pH6W5+JHyUJz3VZyXL1ZoA/KrOZm5K3DjkaAslDlWLXCLC4JTSi1sGGJLBu3B
3QUPw2hnt4fYiTr4UI13Fk8eusHK3A9HCX+gxG15/PIaRtDrnZoh1/OEXG9A71YaK2vfdqX5qU2T
HKddPSGOZabW8N/jbflkzdOA41DizPd9maLPiRhQcYMVr46nJPKth7otQlCtpWHeiwAtSVe2ITzs
g1mHMznGNlQ/e1SBPktJmyDNK9pp/gCZTyA62NQ6FrPxqGO+m+YTfXbTSfAjQUjx51iHlb2bYqHq
h2RMrZp93lDUn2ULbGdrsw+cUHxS8kQNgaN1zVMvpmwmYzR0N1eXChF691HshpOgHZ4n7QjujNJZ
gZdaNVZ7dgonKNR48mFqMPX3tHOqHwhcwTxQRrk3HiWayoNrx5PybgZQR+iZFTF6RaHE0X3RFl29
w8sz+MPAFvmlIpwYu35IjPKumHr1PWQ4GjyQn9vUxFpHK0YvEdWY3NoxUp9emhOs79HFEGKROE2E
z30Q6746KHrwjkM/2+Dm+tF3WoLWg0QP/kERU2HcdYJk/oNehngbKRFinrd2wUfylqc0MJLI7nNX
k0GW7dWkNnDikefJc1JZB4eTlPY3KRwjmeAEBGJXIAxjH6MwjWAAT/EskW4gBoS5AujeYmfRrnHe
RQHvCE9Rldl2xyGt5sfUMMcSK7Wgs32y6nY+kqAH+IRGZQfvH+kHxUtU0A0+eEl8efsxI1EMZcgq
37APBv6R9WWlcG1JkuY1qt4+ICkt5bc4fcQ/ZrlTKQN3VfwcmHxrF3ZN196XCjDZuyrXMvMRySOz
/9UYQd/7KTD+/qZIZv2DlMS6cSCjaoj6INzGbjeB/ch9UhvnuxLpxXGMYtne8bfocJwaRG/ex01k
04Lo1UL2sRPl304kCXabbiRteB/roZN8zMwBK1WT6NXfDHYWRp8tyJgLHVJooR+niZw/xjN4kocc
tdhsDzskHL4pfSh4jjeTHRVgoJH+sbIo6A808crwY4Y8NvSAqteUjqaP2Ux7E3faBIjhmNm0ZiNl
MbxuHOyDTSypB4D80vAefdaaklaWlB/CtgHGjjF2NbjaQO8K12fqpV/1SC8/gH6E6z5HQANIL+P8
mzyFsbPlmHFeQyLTB8ei2JapOahonFZQijA2gAeE3QGoWvkOEYg/BAS+YUfPWPZEPG6J8y6Fs7cV
G5RD6BOgI2Ij2IHi1qoy7vD4zoZp6g7JlPZfGhwHXG6C5OMQtd2ebkXQuU4xfENnpnsg393ijV8a
ngIA4mKUjqhUrqbb2SYVZqzu8I8egC91pYTERaPr9dOgR80XR2nCX1lbgpwq4+Ze0qRf18sj6/GX
jg31EcDcLAT12aV68kZChfLpVNeQpQ6Ua0p7B4OLKgz52A3wp9ZHxaPyZ7vsFzQemHpyy8q7/gPW
ZYmlCkJ/hmRHoSqNjcXpDxBkEzIi7xNyYaDJgVyHt1Is5K8OU7+3za7/bnAXb1Tez6QTllEpBSEX
ZtKuJM0/HTWEmqfijIfUvJR+oWMT3/YDTiIqWNXYkxNIDmFi23eJgrhGBuz7I9IS+Ub952zpUcEz
XmUKFjcRfKBOf4NtD5CF+TKHiDS0xLQRUbc7eej6wUUAsZrvKpSjio9Rpdc/cyeUH5FUaZv99eV/
LRy/3f8kVYiaIF1AH9akSLZaCXRZilJRgIknkzHpvKMWm1e5FsP8szaqof8IbEW13JpyirFw5Npf
Kpl4vM8Qa2of2qRRsodMH1TpfVo4ZfNraEUGCTg2rfAu1K10PpICTP2ud1oUYHoxZ5imC2skeEfg
kfTIJOBK9dT5aQUsxpVaJZPv5tEGUDtWUTnshS6bwTFBzCp/gn6hl9/AidvqOzvpIF4YUdCFR2rA
AuELE3mqY2Z1g+6muBB2+6509AwKOYxDzMr0Qh4gDBvlVxrvk+J3nZr/hDqKHepQAx90BcJhnym/
Kzx3UE3J7lKck42NKvlZYxKnFlj6FOI0tHEM69W+6s2ZkwHRTlY6wCxD1tkbQcbsgxITR6NS4y8J
QJB7A7fg2w67qF1Jdv2ImjzGhGLpnXdT7JayKI/Xt4Fytg9ohNGAs1G+xOyR4sAqELSzKEIJHbq9
09joPA0wzaTbtkgU6Us75egC2EEPMxIcZeWGmjMXfmeRGb2rqZdxRgq0Qr+MOFTUN8DaJvkAekep
dnpP0eMn3Ormiw1tPjxOAQUjfygk7KexeQDtOY7GN9EZtknualVfpabOsEJMQABnCOVW+zCX5+Co
q1ALdl2lLqblagE4A50MEC95MJEb4lNf+FkcCHCDXdpbd9A1huKW6oehfxi0ZBT7TEdd9pPdmmF1
Q9qJk7dTl5GOb502SLtWSuz7FP1D3aOTanxVq7nOAPpWY02xvAuK70KxsMeYWr3jpYuAR70vMWaD
7QUVjicyZj/kmW1rgLlQ1DZ5P5GoWrc8f2h4Izw9J/40JnX3aKp1QQWxqOqPeiJkLlTgOdONiRCQ
+aVT0M0KpUQDPAU+w3wK+VBfhr7UfjSS0Ym7ZqT84uNKqUdAYNUg2hcz7RUQ0g243Egt53mfAS+L
3w1tPfBAbmb7s97rk+GmIpw/NhwsPOURETG9hNwg2ueBRFXNMvIh5j3XOXCIE3gKgBlohtEndPp3
Rp84pYdMAxVz9CFrn68wBx4cwyndN4bd/RBZiBd4i+TK7aiEgGK7KGn23Yjbr0sWxxSiLjJBMA3o
dQIQ0JudE+SK5DfIysePfYLEzW0p52xz3HLN3rVCUQ7P6J2C3t+xAdBmRm21XYzBR6Df92HtLO9X
pZEYKzSzA/hVe3ov0kYWu1iymm88yUiEgb6AhGtSNRofw8apzI9KV2a3gJkUkOO2icMvrs3dAdBT
qewDJQ2jQyGNinEHE5BJx4jExdiy5sE3qO5ooDuprddIMqBGlddK8KJHLXyobBoAjA2oNt422Wg1
t5NUA2WSzGL4kqdNZ+2oBMvdxi22TpUQOCTvNRbzm8U8RVthCVA8F3IUzyHqWojjhaNTf5hrXF5I
Z+abgo32m33cZTzyhEXUi++hWKsLi2S063qV8bRc0j6hX/w8wXOJXBAnf0ZGPfx5PSadNXEZD6ls
28E4AtwCGqynF6QlOSJDJAY2nGVAnLHq8TEKnX0ND/J7kqMsg6hVj7ek05c7Jx50Zdc66nig125/
V83wR2rJBQ9kU/eG2UJiFu3oxHaLYIgDzwEp55IPlfep6Iv7CFo0fNNY/3p9Duu2+zIFZqDiomjx
z/IqqvI+C6IuRXUvHJF9gW2g7C14UZ5pzdRcQxVBNJky4H0HLeFwfeiV9Rx9bwxCANUjv8bFjhbb
qhtblh24yC4w90UM5Qb4YopAbjMUMMgC2eicd4XawycCbgzUtTFDsB7SkMzfxrYyOk9tUQF3SRpR
dmp4Y0PU0zr1yCMTbgPyW/OzmZnsNXOmMAHTk0eMC7/Hifa20QFmDvHmfhCx5SCbQ/1py6L1bO/T
BGBtQY0QghRtnbZIRR+ERdkL2MlT4pnUe36FCXquigLRFCS6lGzkqdrSjnubKC3uL4uIPSg0MkZy
5tPdGKI1iPxQWB2GSabqHYTYzeB0jkodzEsuAr0e4juLckR+UMPaVHcJiZXmwQDSOl9u43TCOVaG
YII6h0Nfx6zzL0WT6S0IhBjSAO8xeMhWpEEymmlWf5HybnwK1SoOb4ASUayPy8jNeBXL2JsZOW9W
PWlvUjAcz4LXoT8s3WOib/PldSP9lhXZo3gpPrX1y0v78EP854m52L/+E2nv51JgKYVv9L8e4ue6
hBTarv+tk/+o+dfrH4cvpfej/XHyf2gb0Gb60L3U08eXpsva1wH+/jf/v3/4by+vf8vnSbz8178/
l13RLn9bGJfFqb0Yr70rjmTDy8+X8//gLz8yVf8P0jhAB0hq0lglP3njR8aRU+g487LEsEkHkFCU
dRv917+bzn/I2DCCmNJ5tNDzJdtukITkjwwDPzIwdLwJaFbbC+r0fyb+/q9tyJr9nyLq67iz/ADg
XjxueNbK8qss8ZsUs8u0iPafo7uSWEiBorM+ZKnVeHo0c4a5uH6pcB38RsYHYvdmjf7+KW9NyJYH
w9tzsgxNxOOBBc4MrNXqQU0/tXKaVBiuVaPHRWtYPMRw6TwbUZvbfzIUdV48KHkerV9x5LORos4F
JOJBr7w8HVFiqESFEiP45OtD8c3OZuWQHGP9yDuV19rp6VdCGqIavQmQ6CgaDZ0BkxjzpQ0N7kuf
jZqHvuhl8sxwVo9htOHCJBBYVojZdI6tNgWAPGVxiztFRVfD5qIbmxpDrC6hdn59hsvfvf5uQJ4B
xy2642zb0xmSWptZksDIriQgrrBw6gKrNYTyQGohd0V52A0GSLPXR720W9AHhfNHeV850zB0skEM
NcUoF7WUCTfWaXSrLi4Qqkybm+tDLZ9oNUGV3MXEYZtCj/Ya4N+cCbtVKLzCJnOrBeQHqgYQggnX
6YNZp6Onq+ho0Q8PfMhW40MgGm0jXbuwhdg4SzwAI70AuU4XuIgj9JEyPi76nsmdWjqt6fIxW2Nj
nPXVyAFkHMMi2wDyBx/ndBzyzNEJkwQcABIyN6IFHCHZZnMviqiGth3Zx+vreuETqoAXZQ6hjkvc
2pbAlpAMxa2dJ7esaEczBJIxTbiO0kPYkry8OJRNTYSbGF1He5XxZjqWX8LODarG1XNWC+sQ2ln7
AUOZLSHfS5tFYyDkXmFx8MFOFxHamtPAUGERecj56MMraKUCFXmAs958zkdgQe5giOiLDLb6Hn3k
3Lu+qheOI5UZhaKkaSygzdVXtKRCSSQ1MlAJUaXPTtDFroWw+Q083PEJBrMN+sPJNj7lhfjDDgVo
SFmCZN9ZxYBynCgyqKxviSLLrsL7xM1tzSB7HaTbFJrVoasdYy+6uP51fbqXviyekoQAxeJOVVfx
Nadp07WZrYM1UGee0J0BLCo1PLtypI2VvThJEmIyOcCCtK1PP63SwDfnBtTd1uSFp4C1vRnNUflT
NL35kFNgeQ9q3oH8JnRUtH57mkQfDQNs3MMoOa+2FVy0JJQFDSVa49mxUWO8qWB4Lgoo0ca3PMNF
EgcQH18cvg3qYeY63jUgFFNFZqywhu3gVMhDAhno9lylGEhM2T12wCq9xMr8pOUlrYfE+imBaNgI
u2e11tffwToDCCU60J88XW9q/T1sAH5HpAEp4NX61FuF46MNQ0FZUNVPIgNYhZP8kWCvs5c6+eX6
ol8IiKRoiD+qNsz9M+wzBEekDfB7chuaUxgcGekdEKmI3iTa5rCnot+/0+DgILotLwkixt+nExbF
jPSKQQ0SDZhqL8PK8NC1iP1Qlra4FxfCFLhgzqtlvCZ8y7F6c6fNvVTLRpDrLpIOoBys3lZ3ujIN
n8yhq2+C3DCPldWLF0sM2WPdo1t3fWkvHFt8y1Bl1JC6AMy+2s+0JeWmkNDvCI0udztdMtH2jaD6
Yhh7uD7UhaniyERe7CwgW9Lo06kK0faFjN6pC0hafpx0LUY2sxe7ZIiaPfUnFbwL5DBEIQEUgd7z
rw9/4fZ+O7y5ihpIe0thOYFbacCCepzidF81U7kRm0636mumDuBFWaAOFv/PWG0d2ZwGgQMOggkZ
+BcNLtRXywo1rwRO4wfUtLdgoSza/+ZEf4+nLW0QXrSs6mo8gSguir+O8IGZNJ5TN4MH9YrPOcQ/
nAgh8+uLePoNX4ez0Rfi3U41BHz46lKTsS+REbdrfRnJd+BXabjHkfhHKvRgjwS6coesSQkPsAvR
8Yz0jYh4eqX+PTq3G40Ok4fWWptf6hS5iZcHN0jRlmg0abtUNZvbTsa/MM4Gxa+NRnt/fcqXBl0e
iexcMPFndBOlC6VJVZIafSvMHrJiyHy50RPfQcDjl4XY+Adr7oaNz3p6xb3OFEQ/tAduUpny2SpP
CpIssZFJqH2pMuYdhQPjGIsJyZJqtqiaIesIgE3t9uEstI1FvrCDHU6nrMC8AnetLj/tTUTqAh73
OT6fft5SYWuR9btvBZwWubcUn7K6fHN9fS9NlTrXkg8ufWNzObdvxrMoCieqinAvuD6kvyBj3FpI
5QF3N837rMwqsCoaGhoibdWNOH9xqtAtea+Rj1KNOh0a8GluBRGfdrKG5A6hKMjbbTsuEGULyN24
tbSvPZjVaWUnLSwQvFsI+qsQKPeqSQ9Fr30hNASRcuiLoIBmmIf0xZ5Ky6xsF5UkFKBn3YleosJ2
3ie4nNxouJRBxB6srYRxlWT8tdOoBVNlWEhF1DxO1yCVaF+Bo6nB/Q1PnC9776CI5YWJgWIOGlO7
sVbN+yTUYMrLNTIGw6DtoW1vmUWfXkR//Q6K0xikLfVistfT32HF4C8gdDQ+dgMpI0/zbTqEuJuY
ZbxxuE5vgr+Ggk1HZcfUZZKK1WeXnEKOhj5p/Ty0nAcdhaFDH4j22/V9fWlz4fOmaUuZaHmGnE5I
4aaLJrNsfadWcqQmnGyPzpLyJHdm541ykfxeavr3tPDbM4lTVDjX9hZtEFVWLFetP9ZZsUfTfUSg
SwNCriFD+PtzM0mOKI3zVmUzn86t0sJiSjo+FkDxyheyVRxnEPnILHfoYU1ttb8+3qXNYVJwo01C
mchZ+zo2iwdACYbar+p+2HeW0R7FothGA23L6vRSOCLrM4GUmOwPdRV59VGmehJFmGmWC2LOmIvP
Ja25x0wP1UVXDqUQNJVRUxmDLfr1ymvsry+IbyJESgxyqR+tzuIsgNRMJmpbdm7aN40zI3gRo606
WX27BxjVfY6nJnieYoTxomx28PQJqTxLbYk6XgT2/hENmcbNRyCCd2am0n7WpSi40RUE2M3MmuyN
k3QhHeARBp3VZDdwolaxO1CboFId6BMDwmAPGP3dw5hQUOpEdHMMx+5RjiXtR9xMkCiK0Tle3xUX
wik9KgpeFhwI8tf1tsiMZKKQGRC7ohQpp4heid9XWJZ7sYTiPug8MPk7Cu7OD1FLptd0XdvsbD2x
D05W1E+JMWtfrv+m8xXh8uTdvWT0pAuv4fbNbaYLUfWtlQo/sBGksqLO3kWJ1d7OKFH/UcmT9pSq
mf0hr5vpwyRi8/v14c9373J3mywJtVuSh1WS2+tCGwBxUPAwLCSlqxQuKuSlg9p00m1VlvZxzpBP
Vaa62Diiq1fisnlp4xC9gSAtvM213xx+tIGldxJDO5Z5FNhjHbiwZO1QiVD8sqTZvGnMIbwbnUBE
vtab6qOCtfzT9QU4jxQQVWXiOh0UA6u0VdSNrECZywIFfyhRlqdnKj3FUUkeramcbv7JUIRQZ2HG
auvdxykuyzZgKDR12j9rqUYhqqkh4XEazY2Ddum7Yp1N2k1DQLGs1UEb0tTQEg1iJCS5ZkZLaMCn
XWvhIMAWnZ9nwPW7qkLaiAzNqbcC06VNzXVJBKYRCn1VPQ33I1QTtBUjBInSSL0LzMiGYhiiNKTl
yJKqAd20mpZaasN60wtlA25zfpGCruOxQb3l9TJdZQbQwiqrVTPhJ51dIBDaI8syR6YKDVMuj0qW
/n5aCNHZpJnDStObWD9U+wnVKVtHCD/BjOyIByaKgs1o4L2KTuZdHCogXa9vpfM3xiu12raWSIoS
w+rzBqje0NMGutFTXEKPMokesPmyqNM1CA0iJAT6Kk3/wYlF54JrTmdc3nSr66YvRWLDHCrRc26D
g5YZ6cOoNeF+NAAigFaxbrGoXMQfQmxxk7JN35ltNPy8PvULB5abjrYspVraCGtee2OrhdOEbenX
eq/8OSl9foBHke+Rzqo3YsOFjcT9TAeIBhelw1fT8TexeZaVZZvW+DPAg3xpVKe4Radz3CGqhNRT
k8zVxme9FBOXHJN3zVLjAYt5enCaDIuwycYRghpwb2Dt1QY5Zd/0c2BIwbSTM73/oyKWCj+mBnRo
DDNoPS0MrMz/7VXWliqT/RdezVmdIf6klzIjrnxiN/YdmVPTAxt1Bc2vitri9cEu7GamijSDgTaC
zFV0OuvZRuUU7ELlp1NrPHR5jq6aORhH5C0/EPxDv5dieSMXWE7I6cuKLi56EBYmHDQt1+RYw0Dd
O0bl2QckobwfegOECFJfz9dndiEMU9ZhjOVZTo17NbMEPd/YmEDDI32kATzSUnT748adLdIxANf8
2S4Zoc8cZjtK/sH2Jf0lQtB9WvRHTpe10MwadVSLfFsLGhSb497tkcMZIWKNysGMSjAi16d74UOS
RSydTGrt7OD1dNveKpF9Eqh45lgTtfiU2JE1fM9E8FNu+oVI1kvq729VjiaIqEWAwJD11WWT9RA6
cuS1fGHF402eOva7dpiLjwIvo2/X53chILA7FZWrhX3K2p6uqCYaRUgQSWgPFakrKgTViiCX7pTY
hqtllsVGxnDhHtUtRwEzrJMtoQh2Oh7fygKUjGSGmkQC6iQHg8foZGGOhC1da5bDfa3UJRdNG4z+
PE3WRi3r8g+wedVQMmQfrSZs9IirjQY/AHXZ4o86yLp7FXok9O0uvxcg8naoEYW7rrDKb0mtfv39
5baBMhgIiGskKqvRky5LQEfjGkiGgShHYFfRrgFh5Pa9Ot4S8PPD9QHPHwhLXxP00wJk4B/sVfy1
cipshpE5aKKn1hGjsgSU3ah4sjR+LhLsX/qow299xl8BeHjyZUKvHBNCB3NZye433HHPQhQ/hp4u
yloy5rjQBU6/vownSeforePF1dA+1JhgeZMd6Pvrc740Cs/ExYsIQDBv5tNRAvw2p3RAqEqzkJWA
YTXDJ6m3elMGf8tJuFVVsl7QVHSEacSv75OSOYIjVFEOxkrAxYgxv1FqSB5YyobH6xM6HwrkGxUU
LhIwN9ian04IuhuhzZQhmTph8X3gZDzZU2O5QxWbG/XAC0OR7en0asm0ZWAip0M5OH1ScptUrwrC
eUKVEr3LnZaEEAvGUp+SjUi37PfTReQTofJGNgK3lz716XBGDYMA1KPm1ZP5p5QHvW8Mk9jjQUgD
JB+kjYU8O/yMtLAlyDEpoRCBTodT0inUZmtU6bpEkRcXZvUuSYr2UR6M/kFG5OQW4A+yCEETzce+
riV96zguI6wmDDTFIlA7BrjQBVd1UuoVpTDiRTW0J8A2bqgEi3NKMOpfo95G2xnvBu0rMG8I0CWu
MClgoGQiKR6VPNppaQ2n+/reWi6wsx/Ek0pBW4vi5/quGQRirUqWY+GHYckftsAKCSBe9V4Ns48T
gtCfQJG0L3jIbLk5X/j0pKIgcB1IBBQJV4EJHY9Gaiv6UFkZT7coAkPElsMWjV/US8C5mxux57zM
S8hHgQiKkoqlJi2F06V3kDbsxg6/W8poFExqBbSMm881pxfrHIyWUQPneTkGAxTjiR4PapuFnkku
XJr6Vy+rVPeur/2Fw8YvAgmi0blCrnF1ricF7kZBhPbUaUpuygrfDyFPjs8pbzeGOs/DFzgN1zyf
mfI799/p7LH9VepwER/X6M75CcII/lCm/d3U68Ueak60w6ih8Od5QJ+8hx2LVm+zEVwufHKyUywR
nAWddfYFeiwOsQfSYFdbSnVTBgqS3wEK6YhHC39Aa3ojulw47gs3THcW+bwlFz+dc9xkcHhSaJoa
EHcI1lH1oEiVdNvYhfSiNIhR+brkVB8AioyoIpLabvlWX5gxoIUl3aEiTXluVUpNgphqKrZhHjWx
9FaVW5jzQTM/FVDBX4bSgVp/fUtdOM4mTw5qFNRjFNiHp1NGcDtFBz5QvFSSh+g2DbXoFqh7aqBc
bVS1SyPIrnZFmeM23+lBt1WBv7DkPD24QUAYo2ywlsGLEgOUgB3JSG/MyV7Gjhh6TJ2ZB4EyKh6G
hlV/yoQaHCq1n10UK//BXUmCobPgcPLOF0DPkhpkYj17w9CBX8Ymelcq8MnxVxi862t9IbfSwW7L
C2aM2IL+0elij2EPg1fYOoL42K96qZg1f2Dv39tRHezCJLW+NyjfeHYk2cc0czKdHEsx3k21BSfZ
aKMNicTzj8+VplF3hFFBtrAufU6U+VAqrgwPEVDk5WNzxAVEr9HDm7PbArdDdKDr/kBtemspzlMu
KlOUe7nI6aLBTjhdiRQlC2N0RkxjcAA44gHU32LAqG9gZc9PEynQAjtedhccjlUMiyda23gGGR7H
Cq2KsFIPSRXpHh7hOpL6BJCNqHkeoBmOlBV2IW0X7KJOpyVFDWhnvJ8x2UxzrwjG2de0Jt7xpcX+
+ma6OBSNMgp9lgmZdbWCQ9bZEv6+psdlrLh2Z3NuMFiB5m1thcWLy0j2QUByNFATq1nNYR1LShQY
HgIi92OXhPtYyzS/hx3nihiFhuszu7QrF36PxXMLobA16UBWpWE2FV53Ki4anwEEwwQHUe22apN8
FDPCibmiBYfSRHnk+sgXJ2pR61qkyXi9r9Z0pptaaP3Amsa4z/YCz9MRyvpD0TbZkX7JVjfm4nj0
Y2TIRa/UjtPtothoF4XUwTxEVIajZQ75Zyc0eNdlQXFjxmKLzHQebCmsLYcdVA/0ibVWIdoUmCyk
jDcgNQJjY3GPm4z6fphzfR86qbmTOrS6bFRrb1pIWBtb9tJ0aXxS5iLeUyNZHcd2FLmWZiyvKiZE
RgJDOwBpCinK4+gxj+FWf3z5XKepKixZ2YQKBNEX9M1q34ppSPWwr00vDZL6IaOH/UlqTI3csQ08
rWmtfWiGW/nxxUF5ysFzQMWTksXpN8XWk6qwXZoeiEv91gmR3Ing1fkCWefjJPVwaUSrbqzspQ9r
8azkzc7LD2Lc6aDKmGhONRSG1yDVXbsd9jL7BkyKvlOi3vwFJzTvkRWLU8AxcYFwXG1Fn3//7AAA
XDCevATP+tttNA1zi1q9JwctpOlR61GkxHxQSHPrdV279TK6tJmoQ/Eq4xqhGL56CTqjnWU5pUVP
UrXpWc4TZQ/as/yugKzXYD+W6Z/XJ3gh4FL2Wnj71Aggly0/6E0pPM1k5Os6zI6GBnmzLpriPUY7
jY+63vP1kS5MjVKBRr2dsg8XyWrfJm2KPkw5W54AZo26xQ/YcrEfx0nuJpW51b2/MBqYaxDXZCWA
tl6Z22/mVaa4JczIX3pyp1HH0ihJWJ2meFWKn06DyvdG0nE+HhEIigw4/aVu4KxSXLTFotyU4tAf
JzzLLC5od0ArxM0x/nZHtEg2koBXRsxpGDBB69DhJbfnKbPWxYWab6N5wmOhLib1GQ0o+xlL0PxD
PvTyO1wD9T9ydNLfR1ES3sQCs0Kc4aH0yXk83NOKkGk0FIsFQ2B/JYHlvXv9ay9fc/3zeN2gxoHe
j82XON1XjibREy+iwDPVzDxyMoWrTtlwc32US6vOSdGJ/Vzk5PunozRlP8LFmAIvTgZUY5sSicDc
+pxbTnODAcTGDj4PgrTkuGDQVrAUMEPLr3mzpzR6f2SOzeJi1fSuCrQcZdESu4CwGPeRYSGRHhVb
ONLzA0pJiLyBr7yYAayRFbqWNElkzqGvyxnuPnMeuUka6nvSjN9u15DakTWTooCEWwptp/Mre2fG
kr3hXZxF420bWtZONzFIxk0btvYgV3dz6WzdLBfmh96DQviBHLEAgk8HTcZopOtmxsDsDLAtct4B
WbW6T3nbthv940tD0VuETctaAhJZDVXl9uJMpkYU1BXtlwjMqtiZcAU4CvqYHq5vzUsH1OCGZhxe
gvzD6gTw8jNxjypiH3ul8kWYff04DHOXuT09qoOca4KLWp8id7TV+lnuihJ/c4QpUSaFj9q2XDXO
oHdPU4jPUQW+xr/+A18zztURNSiGAKLllKJSuPqBZZZpQYg+LV6wExJ3tYIcZKwK6TGJDTlx0b6G
gD/m6vt5UMW7AFLsQ4MP0aGqUEHGZ2t6dJAjBV8BJnVE8QQLmwJZBFWKiu+qARcZNS2NXmYljRvB
ZaW7AcSE1x2hHTIEpXQaYKuTKHRQPXnQRn4nF59KIWc3uI5FC00KK1kLCFCUNy0it0JFIDptDxKX
KuSEzn6XIUuDkRGN1uureRaJiHVwCekF0knnf1cJ0oIRw0d81rGPsqKbsEgb5GzR2HmfonD3EZfL
fP/7A3JcuABoXC2FndNzE7QFKsyjpLuU4PWjGjXarejU0bOyorwRfbS1n88OD1w3hgGfS/HMJN6e
jmdVc6cbWJG5erwY3EJXAZ4AHmEe7NG7PrWzp9LS8FtGgY6APMGa7k7SKyW9AXa9H/AI2zVUiX7h
QmsgT9Did5emMoKX0uAVpdNsDH1hlg4SPkRbfgPX+CoESjzGmlxUOg7n6JdB08o8tHzhtOhd9/H6
LM+yW0bg/FEGRF0F4arltnl7m7QJqjw1hAszHmZfCiqLCkUweiK3sI+wUW3DAab8GKkIY2D5uQUs
Py8EM76FjD8PCbYs0PLT8SNGBDeUMD6UHq8J5C5G0bBPjsIy0QsR9M9jj3MUNPtYGZTPCElPD6kl
qmOYBoN7fTGWwU5i0fJjAPVAqaSwQVv79McIUBCKFcJ+CVUH1wYkWryiKZrfP6QLL9a2bNTIaD2u
Ip5cRb0aWKXuguXv96jyCXz7OoCAosfnvdS2noYXZ8VbbWFxsqfWRNwJgghKoJ3u4p+louAcFvcd
ss0ba3eWlixrx6NhAbkREdeppzLkwEQGTLCJucFPrSTp0mKz+DOlaSK5gOX195NsWxsE5wsBD/gt
L3wqC/DC1jYGCcmfgiez5sZKa35r1CJHwckU8n7WKyXxW63eqg1dHpHDQm2PYvYaZlerVY9C/GKp
18/DLtfL1JfDKtvlWLMjRYMf+e/uSY1rkbcYRWTA+uvWJqaN+LIWjKd2qoSqmt3e0G40NuL4+ddj
FHqMIFUc8q41kQYBiTCiPA0Zag7TR7W2E1+rnendILoM4OYkYeFdyo2xgSM8X0ySLtxGdU4CAchc
HQVeQZzpjqOgQyc8dkGdHHV5sH10eOU7AxewjWmex3TG06nQIDHGxf1qt/Am2tF1zx3ROICmW73w
dWssbjoHLVkMEcmQAmqmpWE3uzLXt4htFwIdQy/iLcunBK+3ii1TqEsDOGrNNdQUZdIWA2msFlW/
bqzcm8Ak70IFQyk0OgbPyJGXlExJ+yhjNbQRfs4vF03mUJDqQvwgy15F3LYH82QmBDlJ6VM/qCoE
d5TWQsNo2sqqL31e9hVlebI7BBxWQzVxiNB+gGpE2LWGZwltdGtlko74CmB32GAHeP2sXBzPYG0X
xvHyMD2N302mKQOYUbYTG8sPpZwFxKr3vuOrwpBtpo3n76WlBDjCyTTAJJ0Z0XTmYPJcQMQhteVu
p8hJ5k2om/qdom4158+DOJo0Swyn2I6t0TqzizH5NbWCoWor7HyHxM7TCnsLYXVpAcEuUEAkpaU6
vEz4zfkIhymMggpHyQGO7y7AzXsX6VPg1kHyp9VbykZsuxR1ACCBr6JBxCIuP+fNcHh9Yk9hKRBb
m6Yiw0oUXKQKCbYntjcNzG63UYotA4/zjIcyHnPjFEAVoSt1OigStTR/rVbHNRNHr52UON37cRq7
o2yhmEk7bqzxTa/yL3oqidsxlcdv13fppSAEcZgUg/sS9vayKm9mjZrL5KRgwNwpxjY4kztI8UjJ
HhTJcT7z3hU8ZgrHQ5d2+HB95Eufl1otCQ7XJfpDq8+rjf9N2nksy20s3fqJEAFvpmh09zZ0IsVD
SRMEZQ5Q8LZgnv5+xcH52WhEI7ZuhDRikNmFqspKs3Ktvqpd6HtPKFC1l94e2lCgSn8NkgHFeNQm
osf2fkzZ3wZUgHFsxg/opPCK+ZtAtiocPXf1hAvZB1MamknlMi2ZjP7fk0/iG5nIFSOVosVuGblW
4ujhUorqgz7L+jcjrtCEsGFds0NrrozkXM+NR1IlIJUN57GWMgzSYoIAGWTet164xn+RUU8GBNLN
sn8C8Y++kt5WDVUS183+sbxh/p67c9Uhs40WZehk61ihmSGbA3jDzhFTs0Fg2vALhF2bcz3UKf3r
lQHxdmY+KM1dN7SCYjgrwiN4zEfY9gO3PUG3B4XXUB3hhu5zagIiyvO2A1cPl2t7jQOrDxoHaVlo
X3Tx+2JBqx6Wbqf/NRXwv55GeAO/DAagVEj4cz4HAgHmr62xoGm6DsL+DanHhDZ52rXQRA5j/MkR
Y4uYOuXtOUTwgsAbNBfCpgmtF2aP0nI6Ckh2XCutYTBPP8gNSA1uLwkEh0hEwKV48jR7joxgKb5M
M/pBJOTL+fEp3TPl0DEGlUDPD9zNrSmrGJvG4EJyboBdsnW0aox+5dUohoP67I7DU7NB/zO1eRAr
W3k7JAFOjjOiwGQ2xW+rSo1CssC0CEG0zk8oca+XxyvcNet4DJCRO5vEd7crtO0EOhXBCv3WRRzd
tntbTU6O6Kfozdj8FgRCO8d25x/Y3fmydE8pdCk2YgoSG7sIoVRzyu856Z1Vol0qWlC7fvsuNvW/
Hq9w1xKkWaQyeG98ze0Ki7Luh3nJyZhTrwIQPHuXwG47E+Uyt/3jsa2dp5iX8f9sbaKMGZq4KhmJ
ldO+0L9IuHD+gGPbPfCduyuCH4qaCkEj2oK3K7JhT54Ks4HZw0haUNxt8HmszepF1PHRrNSeKZT8
6G0xjcD0xeZUijpw8xhE4clqbAa0OsYdgOrkT+ZYpgel8p2TSFxBI4QWHmniFnQqSxSYzDQmm1k6
QE9wWVw0H4ZqSBOTa561xudlLp3f375hYNvUwaCpRQ58+ykFQhpeLdmwYik5i0IyxmuCmn9sZe8r
kl4TUDDqxaZtNozy6eii0KAIHTrz96Sr/mkQPfnstvm/OOsshSAF8ikqXJvtsjwJQFXO1qlOpXhf
Oy2viJkkTbSusXawX3uLIpxmlA5fTP6ysdUoxogimKxTak5D5OjA7oaRoma9LEdDvOqf2sQKJsE0
tC4Wc9/0a253KV2MCX5ofKPRZzNi9DCnekP8ZqQjtTw1s8ukNV+JQ39rpakcH72XhXdl6P4k6mvP
8E+uF4Rzl5N0Zfz0+FDsLkrVRonbVdq5WZSrBYvdoG92EpRK31XI6aWnGKkhPXpsZ+9eMcH/Pztq
H3+KKdWLY1oadqyJOS1oPJvQtNsR9E+wQokRFC8Fd/ugdrgTTpL4kEbTWmDrfvQefjLKVAtMuYiZ
nayeQdMwjnvxTYpluLSp570vBr9uDkrue5+T/IRqD3zXhPCbwAqBwT4bdY5+5zTV87A236tENw+y
un0jHBI13cLw/+bVWpCnmEy3p8JTyuElaDOg+mY+n96+Y2rATKdsRt3qrs2FaEspBtM6AWQS72Ce
gci4EF1ULQimaLH/OgXxfx+bvF8YlRaT4g74Rxc6IRW2/rRfmTGYDdoy1qkgP4gCp3E/G9Lyf31s
5T69UfUcKFQZzlQllo0f7EtppimDtkyReMUVzbH11cyE/wE5r+YEK3Qb1vBOnKo6O+Ivvr8EWIYk
k4IyzorJsdv1wRbRTMDK2Ti/Kj9ZmiW+AWoeX+uh7Z4tO67Ozgyo+fFy7y8BhSRVeVQYWgax1Ef/
6aNS3eyLlMvH+NWkUhnHZ47O0yLbGX6reEUv/8YccE4mhH7UzW7NGSJxYe1R5mol8xWI4ITweR7N
yAShcHKEF9tbHd4yYFQPsWduw625ARWHzl254rkcmbYClhe5aZ5CCyvyr/lYagf13L0jqryJmosk
ENkiowWCIjo0GxYFQTc50dGcnvTUtw9asHsHBTwGhakfhZttCSzrIMNjBBGkSdCLDyS+0xWm4uyk
rxNi1qL1I0bnjrRcd5ZGFwlCEQj6OaFbNDAwymBgIJud05LptTCL9BxIvMzj83H/YIP9IvUE5YzA
IUu83TC79dxyKLAylgtAW69KQ2G7/UcIv/I3JzPEOaqEwt+lmrrtxU0UoqRbctHNDB1UzYK22U+R
HQjWpj4ZdjWeZic5Gk3eOZAubXrVreKI3DUAq3YVdlPx0MEt/zv06v4LTa3qm6ZBuu/HZX4Q/yiX
cRuUqHlZkBb0qOhxblG80NjTtF0XuMD8ZfpkZxNifgNIUJhhklPRNtNJK1EFmpO0/OwjDx+9dTcZ
jiB20OnRMMLqbKKVAsVEPVg8oPkIP/7hu7Heou40lue1XpIjgfv7o4MxVbRgQ13Grzd5TTmtsz6u
iPH4bd7BAb/Y77p1ca9kqcb18bruJyBgoLFhf2eEnvIpNA23x7TSPBO1zKWM0gl1D4G6GtJkZnEO
EKR4TYY5f+fMcCDNqcNgsDa/s6XffXr8G+7vI3bpVqlXCu6YLfAAFI3mWitcOHDxzs+6MJpzItb0
wF/vWlFvLQEn4Z+9CczIxjmjhV9GkzkOT4IoF2QFtb/Ha7m/FSpQYZRGFfdYlXn7Oa2hm7W8oohm
9ZS7LbHKZ3OQyYtwp6UMkQntDzZwb1n4MGrSDAzdo78Tu4coGThBtLZW93kwcve9bPz+IHreW5YH
JgT8iqn4LTcfr8w8+G3XtAIvl9tP6QwFQLHWKI7pcxkORnJk7/5d4Av+ZE/9np/e8qWmp8xkShV5
i/a+AA/1DWLW5Uk4Nbqhq//HEKTBQUR7t0RGiul9KQAd5bq7GRE9rsamTGB7nc3ODmU2BqfJ9ron
WyHPDVEfwfbvLjn2GAmgCuXDGnpHp4aO+9oPmeSkaCkCHV1D48cC3sCvHA6c10YwAHyMsoV++Y9D
wuz0JhKccY81RL5l1HdyCU72NCe/cZbmj946SqjrEHCj6YaCx1Kiv9I2gfVdF5kJlXKuZ++GNTW/
rsi0vCuWDErcvCipI82SvrJdld9h/eD3l2X9jaS+fzLcbvmFCraEss1qERmuu4NAb/fL4bNowPDC
0i29PRxVA83zzHWKRDm77ybdG8+OJNnx+147OBR351B9OMwAyFAso1scwjh71jyReiNOvPzhTH71
fYrL5VplQwpqvu0zebILccR8t2dVIcQApfH/3RAgkqnElNaMGJtmLOdgnRvmHxwtjGHMuZSDpgPT
N4+Us/a+KsUSBpBhbwTst/FcK5LPcetqRVQ48JB1mblEPQSc1AmrIyD3rikaPmDN4BIkv7vdwGnt
Fy8BIRANIMLQeXLaUy6mOEqpfL/VH7OBMOpB8A5GQBWebk1BdDnZk4925DCV/tWjqxZJ1A/PGlKA
Fyso4/889v/376kyCGzRZgQBSogt+kKbKbWZQFciY06yLjTsOlBCmMXL2Gn1OxSb+1dtRv7ZyPL6
b4Fs+NnTs/rgRd05QFgB+sHcGo2HLYFLUIIerCt0g+Bi8KJOWIj8zHYTOlBhfAjioA3d0q4OjO7s
Kq6TmJCyOg/fFt3SlwPDimgnR3AYinMMFdGvq+H1tF5ASjz+yrumqE9BOsx8B3HZ7a62FcnlMmEq
6fTk2vdFcpG+OX7ona54u7MBsaNYRdW4012THvZBaVuVhinZBmEdr/5Fg1DpVFfdUbnjLsQl+lFc
dsB6lVTXdpArKTMFU4pziGDKINKT3Lk2cJWfHBkEf7lOO58lupRPnUIsQCp1lBbtfVSA2Yqqi1SC
wsTmoxIRofSaFBGqgUUoRw3m1gbRYKOJx4PCzs5bC8wU4IPqEOAENh589bIU7dCxiFZL6kyQdc2X
Ioapqo676slAtvP6+Lzs3QcKp0R/LtAWSi+3S7NGiiRIfxdRnpjNS+k57bluzOoC7896yg0UkLM0
aw9cj1rETcaitvMno5tHVyzlKjtYNKM5ttBZHcti+cJQt3utq9xD3cVKL0HuIbE222b+++MF79qm
nAX2grcf2OTtgn1jXgYEnUhX5sF6XSt9CIkMQUz2VnrqqvE7smrGyzi7R8C9vUNE5VjR4cLYCt7k
1nCwVJWvCVFE+rCiCUfu+zXTKSDgro5gobumiNZ+PJOKtunWFJWtomr0qmCkwPhlLRH7raXHwPKo
xwdVij1LKJYyOsL4ERQQm0Xx0Wabab08AluH6ne/audpropzNnvd5e0bRy7G2DvBHojEzc2oqAtm
ro67gSK0el7KrGvDoCg/t22nXa2GiWUeSY0mQDd/fWx57+WiFkm/BfOeUgy9/Z7ATiEonBw83aoZ
kRlk1qXt9P7ZR9fvNHbzkoae8L9JpBu7EAk7hKeosR2Eqns3lWY5E1a4BV7tzfqXWOSqbpJHg50F
z6OZwtVnV+mpLarvhg9fNq2cI1q3uxSKi6qQJooYkDx025VqhFmivrtgUzD+Odv9+Au8P/5BQW3v
SjKUAnWRqmMw83n7eYcyWea0RzSrg1rmY2Wzn/4yxxdeyz+82GnWUzt4zYfFhc7i4KPuPSxK9oG5
OcCS3hbFPFUSGqOuLCJbml1zsgcxnec+T54cJ+++ZUPjf/cDpJ7Dzi+XE8KC+pEyw57DVxP44DCg
9yAq2Sx+zNsU8lEUw3jkTqTPYEPSMYsmnepNVtlHA/97N1a9oETvAKqp7N/aE4VrJIOGPSdzipO/
BGtktG52SYOuOLixe0tj/Iekn+oQ13ZjKutQBRS1RdgTCDMMat9llD/unwq3Ws5Tv9oH5+h+afhX
ReJJ14zq4raV79qdsaIDmUdynj4nHULng06gWYDieXNABwSDkozyRfRGtvFIoUi+EHTMozJrxuuk
c9mBystL2Un74ITekwYouAf/0Y1Wz/TW7wV9ZVMMLolYNTH/bva5RGJ0FBBPwVy/fllo6v09zcV8
6oNR0BR3xl9kXbmhCVvHpZym+sAb3vshfoziScUlMn25paordM2zhzXHD2ui+LWunCk/FU5vP7kT
5aowLpv+azKirHoQNOzapcIC07AP1mDb5h3NpOwGmeURPKh/zZomzkAPvHejQymcbHuJytGxvjz2
/HsnimkOqgSKBPAObI98r6VkxvPInoyCWcEpR8pw0t8vFnoa/8IUrxpceXgB8qTbe7lOY8I/yjZ3
oBsvji9WbkzrImTSHelP3d9LdKDxd+rFVuD+jcvp+3RwRhtTk23WocyZdR/adInQItafwJuZz29f
mnq1QNgACwW6ebu0TrijWRUtt6VyPiITX594y6uLP6TrgaW9lZEocDoUWPPuvVoqYfnaxMoKVyhu
IsYW1rZMwlmI/gua59UBiO7+fVQQEaJmBjLIKrebZptLonm1hxij0bYX6Wn9x9bvzANI5N4pBPai
6P7VLPu2QW+YNTX+sskiqE1lSOXDPTs5ra4Rn3N+vFV7C/rZlPopP1UXK2EPVTpgyq9z42M+xNkV
Am/5L64yeRSNSPD8TKxvYvCZp9BIEL+BNCyfX4Nq8N/HHdSijpzjPz06kqdmOOzL75wNJTOi2Ffw
W1zn26UlfVXqPPcioov2dxxTuilXy0MDg/mzhZmet3/JHxzbQEpJ+qGXuTUXw0rl15CbwAPQ9pc+
dedPzEi9TfdMlS/JJ1QhjGifZsX2AHaBWdqIpYtoLBvZARSO61PbNdkfc6rNH4CXHnUkds4icwnU
FYhEuWnbWhgMfD4WLXUW5+7ECJhzctMUTuXskHZkzxQPHoUF6pm8fhs3NY56M9P+QJveEk2YxCiz
yMQY8MUUjh4f+71HVtUxmagiViHa3WRMVpoz7Y3TjYop1kOkS4y/jBjt9DAWil2lQA/NR5wgSudA
vyawJp1gQCmu1VhVp6l0x++Pf8/e0hUsQeeYklptW082s+aTo3UCUnZNfDTWIn6P04OjSE+O8I87
z6pHi5RuJa1KRkQ316JH/Mot10ZEaKUUoeW13SVvRrDWqegkFEVGfK7zYH166wJ5fQAHADeCeQBG
s9vbkZq08Xw9Z+iqE8HZnMcOkWscgpOJ7CBFvb/3FqPFwMOYfacTvNV4ANLvNXouRFTOUxGKvpVn
AGtotdRM9QcG3LqPl3bvQkHvqcoqxT4Wuc3TmBQGJTZAqL9CFfeNWm95Zm5Quz62cn9CoE7yyJW4
HLSYt5COMZ+RIubmRfMwWVHZZi1cWT0SO4i/HFT69xbELCuJGZxV96TtUwXZXGVoSUTErgF6Y1J5
oswfPV6Qus23NSEsUBVG/4NTyGm+PRFwjtIWlOkcVVBS/aJ3QXZxHXinOnLDa85fC71Eq37p28V/
+wHhEae6SDSkWk6bNIXJc28OUI6NeIGRchmC8dJb/fJPtWaoRVT5cnD2dw4k0ZCablAdFIYObleK
6FLcOwP24q5cgFDVxanUx+Q5MNvl6hbM9B5s4P0VJ3kg0qP/aiiWmE2Nr2gG+IVKImS06uNrw9Au
JKereYpF57zQrLJfLDFmB0HLnlFmVPFhZPaQjKkD/FMkIXOLyHye54jJ+eps5qN39no0rgx31N65
ZlL/ItA2Owgsdm4F4OD/M6o+/U9GdbMDIwEAgk6oG5/qdvVfaUJNp24oks+Pz+vu+gjTIfnnZtwN
JQ950U2y4bwijrv8aRgTshm+0KqLMBct6kuOUlV7b54eIw9kEJErTy0aitfNVtqQCtVzWsxR7jCl
QtdtiWY4yV+IQQPqe47/djeDPUI0xARUIr/ZxWZcA0SzqjnKvKU9EeoMZxsGytPkZd7BG7zjAEjt
fhAB0vfiLbrduzjWelmPzRz19G5eV/gWzl1sMWSUZZlhPMGFo11jQ6/e19YUH9jecXG091Q3jDIM
RZHNucnNORvbYJ1476YvPUpKH+fWzn59fGJ2Dic6ykwew89ErLEthxA1GRUarlM0ppaiVxzFlee9
iXKxtAd5yc7hZNiPnqVybNAQbMKZQOT5Ugd4T7+iO9/lcqUiqVcvpUO/r2iyHqF1WRwY3VkfpAeU
8JQfNXhwbzdw0bWV0oyYIjeYgzCtCj2Ca71/yrypDx9/SrUft48Fk9yMiTOgTvkFpoVbU67Tx0Yw
Me7PiRR/aADhTjYjUp+p4pVRRuH/oLK0aw/UJkgcwEdUP27tLSAumqkjHrIXx38pi1m8T4ukYd54
Tso/22AsDwzeH0gWSG9W8bSRNG87Tr2fttNsrDIyOjRSklYOr6Kfh4OXaMcKzHMKYKQogaDIuF1W
mq65ZbbaGHFgGW0GBvGCPlF14JR3Ph5FG0YZgeJwKrcFo1Va/WjwqkYytSaLiHqS13hK8m9aN4rX
1ejigyrAzrLUmJRiiqA+xTt7u6zamWpBU3eMgtrWr40ntXN6PGR/f8cIW2lEQEuu7GyRyqtv5m3g
rmM0OL34lHRD/KJ1i8AzTwbl5NH7BLVJd7Bje98SBgrCFMicVGp5uzQhtJF4xRnBNJX+n/D+Fqck
m+endIF2O5PzEfXN/Z0mA6PuqEg6GQ/YQjX7oGXmqyklOlAlQjmpaF86mwND9fYIxruza/RXQDZR
b2MUczs9vIxZsPZDxZGvZPvSZpZxzVNSkseeY2dB3GLgYIrbmTVtjvzqZFrnGyxojovik5l1wzmz
a9QF0yNy1XtL4EXAWzNQD0zG3voMmlWpN2Q1sYivdx/tXnd+DcpyNRlObIP0YFk/xsZvPSLWfuwS
RMm44M3rCd2WFIjmzdEo0lrCBV4piP4qfC+E14L0aqXL8jQm5SKvDjEN7D+LcGCQqjKdFLbRnSKM
USb+a1g1pz/lwVB/naZl+Uvze/HrktryL+LWAKBeCxPa00KJ2QqLybTW6PEG3V8rZgApMECVoTgz
tigRyWBDbiViiERCvSZM57L+mtM2ShiT860QknWGsILp4F7dUx8QklMdYqgAglaO/ObxCvC4fZk2
QyQZ8Po2x6sG67F0VuPcjOMyXMU4uRdbaexeuonhc3eJrf9qXte44ZqndnDgwu7vObTb5I4KwgHH
+lave06Top/oMMA93ovXnkz5vCQF+lUyH15z4SUH782ePXrSoEZojXNm1eX8KXC2kXrPjWwg+Cod
81TCjXsOWmZvU7CT4Yh+1sGbcH/ZKXOjR05WgoO5e1B7SVulqIkrhSdasA4dN7DKj6LlPSvKVdKx
peeOq75dFQKgwLQBY0ayyoJrjQTuhZZUd3Bi7y+6oiVSpIY82MQjm+BArp1RJ8jLRonpizN1t+4X
O27zUOcOvhkdokwRozIMTiN4iyHIFsDsRdAS/iMvFjprOf1ReoixEpLPT25cJ/95fBn3lgZNBfRL
8F0qZvTbD9jAvcYkE3FxY8/+qYOUPAvNqoa/zHKLv95uSwUiHD+K95Rsbm31WjNyYCCrWno7feX1
i88Un/L3UluqI5WpHSfDgSBWVdpNBAqbdXXzXOEJEpI3fdSftDnwQtju6rABhPTcLs58MknTz48X
qBZw66IhMyE2ho6adwFg+e0CY6Odg0FXLnpuR8CKIv1S5tOoxAT8LwuMYc9NLL1Lv0jjt8eW1b+8
tQxzM7gigH40fTcndA6SYF0LtnFsKarCtgb1CP5/8v98bGfvuBAdw9WlRtIgy7tdoV943ghFF2nH
SoW4pI8YFo3foBfbzAcfc89hQTSEHd5WctONKRoIy6QtMdRmXL4wg1Xu0mTQF2R+9+rmk/z98cp2
9o5QEp4YFe1Z4AdvV7bOuUArViWnlWOgEwpCcxRB04ZyXY2nZUCPOE3HIJTWekS0tnNWVeBF2sG1
Z8WbkA90hmGWXU4ckaw5c5JWgTSBACtgmYP2Gy3CKpy9Zr4+XvDOVt5Y3Xxfq0iWdZ0oNFiQ/yBT
WCyvRpLMpyYYjwhd9heoys+KMpRjc/ttWbTW6gtObdYTcZltdwHKUlPTGHmD0UyfXv3cONK3UP/o
5kqopgJkxYp429niJL24niHiMGABzHUIopMu+RBP69vx2DypdCJVREWGsKUkLeZJh0BW8MwFyW9D
kXmfi9WLL501mkdjpz8mB7cror5HsZsACkFE9Zl/esIhLojXoQYh4/Z++dFJi/FZJrENdFjUH4x5
1v4elm6IzN7rX+CDrj9bUz6sJ5xD/nl1HDz7ULgOAhvu30lqxycijf6/9FqpvhbOgjRcMh51G/du
FZN0pGg0vhH52lRC42Ra66Lh5TTTVRFMQQ1edIAra0BGETzO9TkZq/VMX187eEjvzxwlZlyijjum
87E9c5M7OEPuedBY6Y1YwtbPm1/0Sm+nkIK9+GSsi288j4z7JAeG7+8V5Rg1wURJFCWILYpBSgvI
yELxd1hc97IObfBKdl+Eq4zjN7tITKk5Pkid6SJtCavdQY/decZnZYtWMcPrySbSusn96Gh124d5
bx3RFu0uTuWJgEMAx2xpyHWt7aBsGXlWB2eKhAjcS4mMRijMznh67J/ujw6Lo68Kcw+Qcg7P5rTH
o5nZ8CBF5eDZl8Fc839yrfI/ItjbnxvJsJ8zMAiq6/kRRP/+5cEynormHMUTaie3lq3Eals34E4v
zTqfgnyO39UlL10aT5AcVHnTfXm81F2DiC3RuqbiBWT11iCha7sEQsXKvte+eozwhUWd1aeym81L
KgAHP7an3rJbR+LDJUoHiyaFymA3nzaxDYReGvxxiQz6i+is6SUwYOBZUH6K4GcqvtSAOa61bNbQ
Xrvvb7Zue6qebvED6JBsEtnELNqRniD5n2vTV04ERdvQKn18WNANp5z5jgsjZtX7TIzD2TDbI9Ta
ziG++QHb93ZqNaOcvCEaWpp4tEfAkAylfNc789Gg0/0jRFBB64rfC6CV7vPtzs5G7gVlUI0Retd9
BB2kfdJ9iFsff9G9BeHtuJBUEuGK3R7YaXLcRrZj1Lq07OMFR7PEI0rwWfBmAQ2KEFTRaU0Qriiy
9dsFCf6wMexxjPQcydTYsPOwmuApbJZSP6XaIYvU3tIYJSRwYGXEfJuwTFbd3DiNPkZOnlRPvoYj
TYd6fd+A1Dw9/orGzjVUNTe4OegDIkq1PReW6oJ25gjmj5Floi962GG+aN6ftLSCNUQL2LmgurxU
18VkzP+cwr3z0R9Tp6TTNsIwBFrCGM9UmOsv+RK777xaZCkUBM5yRPu8+12UgiMkfBY1cvXnP8UC
9N2oBhXDGJli6J5GCT3V3KW/iqQIDpzTTuGEOBGpMAgGwARSqr41NUs/CVqDz6LXTX/p+hqROo2S
btNlzbnt0i8Z81JXZHNm7q7un/xgHV4Y2eoO9mdne/gdBBHU20gItm9PuzCGO0JUF9VjEaCyKlYn
hLjNPZHaWswrJt6bkx3eOZcPTDZA6LrtqqaowTVllkzRnIrx2fMl9UopKbo5sXawth2PzOAA+HPc
BXnjtt2hlzWgvGWSUeVaKBEwI/a8ZmUWITUyRIwWApEZdPnUrukaWaU4Ql7unCbq3FTjsK2yus3J
H11GaUXt020Rif7iF9afJeI7/5Hd4SXbcYikc4AguWVUgrdw7BaKlkoXMTTOVWOdxyFvfl3jVhyQ
AuyuB6A5RWb0k+gI3x5Zpy3slNxURrBIrS/ZOk3ntBAGRVOtOdi5nTCFWg1UGMy7APLexmCtF1Ql
HRgZOW5afh3Xvnop4sD6bJi5GcoGaapKGHNYDvbbq1KAvCmlUJcygNoFGxfgaZwoEOcyKovWiBi5
IdZt6+y8pIN1EDDs+gDF5kcvDjgPnv/2g0JuDN+SQ+evG4L2ohtlci2rrD7PefplqJ38k3TM4R2+
qIyku+bhGPj1dSQ3Ovjaez6AsJoBc2aVwUpufJEx+n7r18UU1QvseGGx9vSbdKOYv6WVDWA6XaBK
f/ws7CQSoKGZH2aKkt6utbkb9mK6xZrR1A3aQdDxlxbCVK736i/I7MwokJ20GL6ox0b3ronaWBrh
0K2SON9+74VRwtF0Rr43+VNYuLP22Vrq7NNjK3vXhMhaHSBCMSbJb614mSUcu0MFzxoS5xzHsg7X
JW8/zGZ9NGG++xU5NzwjFI4ANtyaCpIlG1H2khEKxxAoGjEjtmKU9RkuyH+GuZRfC90+KgHsrY/3
CiQFJ8bn7bo1apeGM7p1PUUQc8wcyrGvI310zQ9j4Rw9yHsLpNCtczpVl2Hbtyu6NTandMHlGDL1
n11nEOJzC4O089Wa1SuV1LDlOuZUHHWG9u4E6FPKArg0Xo9NjDmti20PEC1EjQ4/fUIQHzWyHy+j
MKYzmMIjho4je5v4PTbi2Woy7IlmyCK9lem5aLv6oi+Bf0mkdcQqtreLDsryqlMOsndLXqH4hOS4
1DLSwLB9Q3IPhewxtsczquDioEtyZGtzTK2Z8f/cBAYABMU8T4sTvFQL9bB6SY8w+rumKBbTWoak
ihbi7eFMBquFIRIAgNWUztdhHMQplaV+BhH79hk+OrwgNmi7qZx6W5LIZaBNtcnZrLUuuMJu51/N
DhRAwPW4PHYpe44LPhwEEhX2jcbC7ap4gPzKMaWMGKSyjXPF95RqCuHIK+8dQrIBTjv0TICvN64r
zQWldtsnKLVd8YutFS5dBSd7aTw76WERXo/u9952KeFWZiHJXRl4ul2Yj0g8hDUJgFkitIvujval
rdBji+fRPKh87JpS+AYEW3cGRejsJpW5xgS6+lKdc0RDf+VgjNQEnOzA1N52gc6lRUKRlMxx8xm7
2DfRABYyCmLZP1fkdl807VCtYHdBYMldnlG6vluwEgxdq59CIxTVTFFcM7dEAMuVYx2KuskP3rQ9
PwzK7H+2Nvs0WLXlZx4ABtgGiiujTP6rp83+96FgsFPTUy/KGC37F6eefh0sC8DLqXeqIPGnbKzI
mqEdM1wUpY36n9LomOBKBj8+iAp2v+OPMVw12Azc5taMUxTZWE0ceiacs+zZKBL7JU36vrvqORjT
xzd51xhzWAqroTDIm2elA+JVJ0tDTiB7Ow6txklflqHTSPUMvHz4L6wBCICfEo4iJLlvl2ZAYKXL
PPsBQ6k/uPGEOshsvSTFIXfX3rr4dsjqgHlSIwG3lmIj8wyNGTuwQ0US6WvcPSMJ8jWVtXYAO95L
Dcg9SCHJ0hHx2YQf7tp2biX4gg1SV9+0GWYBrzZzxXwtznIY9LCateK0zsW3xx9zr5KBTCMs1PC3
KOXRzSVI3EDLy4ksCx7t9dWdEPmunaW+ZqOE4X3UnGtR2vOntpHiN/iT4tcOcsT1BFt3fq7Tur+6
WWL9ocdj6b4r3LT6Z7Tk8t/HP3J3H1RvAB8OVcj2MMM/3mRGwPsX6JPzJUsn0LWFlvwdyOxIvWTv
saBHA8oCwKTqRdxuuVMxmNp6PEpVHEBQi3+4uP0Cw78J9gFVr6Oh6r2lKWgLkS7IBCCnt/aGyhA8
JTNPe77AJla52TdbcaDXg/9vkkAmCmmhqdwTystbU1zdlFYlS3PbDEkGZKC6b1BqS/ckGuRE/oVP
UE+FDx0Q413b9KtWAoNMYRD6GVn8BAnB8FSZwjohbJieHx+PvT0DBafyLlAr4E1vFyallyb2RJVY
qgZ+YqJhPVc2dbQyyRHWDmTxx2ODe5tGZZOqAXAtEoaNv5N2O/iWyEbYy2ztOSlMCKErma5c0iE+
eKT2nl2o52A5oHCgUpPbxZHMe/ViY6uWtvyc5+6gRaSD0jvYrx07quPK6BgjjPSkNu+SZ/ZLVUJW
GzmTlT475dKei7gtf3/85XatgAkAhkOedddpZaKnlAgPU4ss+76+yDo1nxNhTsH1/8/O5qxTwQGZ
yBMYAc2aw8WfG6BbqTjo393LRYAAgAbtxxmnobvNNxw7ENJACDZqTCtdXtyino2wbgrckmyL/Dd9
EPX3aam78cmqC4NkZEyZtrdBlXxH18q0zvri9M+GnmhpVNJzHsNKFB7uzfSGP7rKMLRQt1LxZRBV
YUZxU1Fc6AwITT/ILq+UG1wsGcq4stbTyBxtTpkhs5/9nlTi3NX5+mu3FN0RSfTOhVPjfrDEkJBQ
NduUeCZ3AjpmI+Wb+D60AaVYvlhuLZ/sOqug6V+O5pv2Tg3hIOfmB5x820nI48oOGvggIshxszKc
Jr0LvaFpjtLjnYCQ0hyTtYTSFMS2lQezb8tMNjrdnq5jEM0E9U+0pkd1UxrXtavg8CMtOjiqO85E
TVXQgKYASX63eQFWOourNfAxdTg9nqZszj/32AuZD7DfHsJTDg9U4wdGBKLQW18yFlRVUMEeOK65
QwGszL9Z9IUPYpm93VItAMXLqab51On5KcJtNFOaWlLRtGt17TeQpVMWTlTHo8dXfK/QqMIWWveK
z5tH9NaOEwy53Zv+AAO1GPXI9efkkyxQNT9VlXD/avuJWZi265Pp/dRVwxfE25c/M9fVjLNt5Oic
PP49e/tI+EZZB7Uj5hA2lwLEYpMBG8XlWNSu1sQwn0DE/rcyhiNw9J4l+OAAb6nZCmbkbhfeTvqs
xysK6T4Vsd+lQbcLitl8DmOERg+C7b0rofaSHILSGNPFt7byOcmL3tL6yOg1z3hvJp4HmFFmWn2y
obbNPweZ5hch5H/zn4+/556ToYSKl6GjwmOxCUyXvuh6A5XbKHV0pEaWoUByB32ej0aQuCcm05d/
sYE0RBmy9WiOMi5/u9TU0Xxb0yRhRGHmoeZpHtTKMPs3rtkcnN3dtRFgqgF+qnFb0oUCzWs7n5wh
qgd7eEbGyT3FTiqv0m3GZ0dxID/+lrsnBiAvTHAgB2h13C6toypMZIuPsXsZv6a1ZiGhExgvVmoc
NTn2lkaDWYmjU0QCTnNrSsJVNEiYAxgh7p3rKJfslDaeuHh9PPxHw/5B3PLjXm0QCkz0UitQJQMi
SvWDfnI3RH8TLKdMQZQ0eU6lHP0gHOb5tZmrNQmnsp+/Vqu9/GVpLQ8rjdv0s2vl1dFF2fvEP/+M
zaWkPtfbCXX4SPJZYMZncBO+YAc2lDT5Fy8G7g6kyw/ahC0GJE0tiSwOMzQQto0nYVcGKM6sv7Td
bJ8fH5w9Xw4VsLp/Svhr+9Ib+pTBkUYGnP4/zs5jR24kbddXRIDebMk05aWSSiWpN4S6JQUZdMGg
59X/D3txTmdWohIaYKYxQGsUGQz3mdcsRpEUtj09UHo1v70/yr831vkaYgJMVYSCyoaIOlvD0NXd
bMwDLNgm8PdyspaDk4ftDtQ/VGM/nB48RzYPWQ0+r6lm99YpRH+EaKqrmPLX3B90MQRwGii6HMF+
Ny916nm3PfnzlXj8X/T7m9/qbfLyqH+y0c/eaxsVxRq5sQFqme5/FSIYj91aWyb9nt6FUNvhmVwV
QTcebbvQL+Dzo2+Z6xQHvHnlj1w5VoU/ZdipnVZTfWW9Lu1CmpikkxbLRVJ5+iFrhW6QRQ0caKoO
8qSd0vAGzKb3Vwfd9sqlcqFmwQCAkOgoIP9wLqfeUNPsRLpw8AKHBHmuxL7AqyRZc6A5CCb97OFn
36g5v3Z7XpgkdCdgxQgUQIx7c+J1s64EcBR0Ry2afd/OHHRPEtTtLGcOiys3zIV5ohwN3Zsbhrbt
ORfVRe91GkO4SDIN3dgfEFev3SmIp1bVj8B+7UNemN/teequpBcX57lJvFGH57U/x+oEXQN/tISe
RJlyAmniVfsWacujOYbXJBgu3aJU4TcMNckZAufbb/nPLVrDXFocq+Wg105+0y6DHdeBGuJIYnVs
9GGQWGk3PQuDK8aYcqwHnOWPbZ0YmRYmrF/E30ggzm/yFARU1tP6woxO3a9h3z7YdK7jerja7rs8
X1I2EBubLcW5D28QyhZUPmXYcbWMD14tvE9wwMK7aMI9xcx0Ea/rEuwqpOTjwFmCfSjTa0/GhdiK
qOr//YZzxGsIgYN0BDl5ZXf622zSlPbxHPmM3kF9N8159NzJqvjzHIDYlOY054Y85/zUdmmUGVUF
fGTsxilGccO+Twlbr4xyIQrYqA20rCgmbB4up9tJINIKgJhRLFwdXkQmG5m0bh88rdNi7tOMSs2V
2+jCSwX3d2urUtva+v2nI5pm3g1pZ/Ix3WxZ4yrSZhPbWeT+ev+tunQo/zvOWXwDZTBrwS1QIPSU
Okxzle5bBfJmqqb2igrYxSnZoHwwMyE5PA9IS0uswvQGzgOqiDuJhUIC5/paBfLSLkR/FXUZtiIm
I2cFJt9BvVJJlmpwCfOFnW6xrzvvh0W3u4y79qZa/GtkrItfESWfTeOMf563eUK/Qa1z+Lei29R3
5oKgde9hRYaJQnbl+r64FbfCAbhnxCvP82trBTbR9/St/AYt9Bo3ZSteQ+43CHflTtRd9/l/2CGb
RJEDHwXA/9lOnEJ0pMVMzOS0ToWy7Ogmspr7Tw72mbf/y1DEZyQsQJDPKVnWsobGsvXkrA77u2xZ
ml0bynAfNM414valFcPACqV1/kupensl//NAuBolecvYLqu2aV+HdhV/YenhPUy1lb68P6tL+36L
5DeOOAIl5w8ueXwfDNPWTjJl+AKFunw10C64si8uTogyGFkt4nDk7acT6k0DqknPi0cVzzjg7tHG
U6HVzVSb6ZW76dIWhF0CihmtB/Qbz3aEwKVktkIeclUO4oDWunFTalm8rM6gD8h0pVcujktHGpgA
k9o0bPiMp1PTUNEFbgUkCO7c7tRgRh8yMc9xSNVjn2dOhlfvmv79/qpd+p6sF9VQUEhELGdxsS8N
pWY8UnaiKsIXaP4TBuGDuk8nFNXfH+pSRPafoc6zEnLnoi0UpRYzzKr5kGe58VQ2gaFif8qiJOi9
6nEOauCRXHfR7v3BLy0m7yZSpsQOlMzP9s2qZO4qA5z25h30SLb5ofS0uTPtZX3M7eyaD/ulwwCo
C5bBVukB3366ljZuiajCTsDCXROykOvNB6Mz/1zWCZM10ruNW8ZNeR7+9elI6D4Z/W4QmXVrhQpT
m+KqrNOlfcl+3KTpKEMAJTudS5ai4YT3F/tyHRYwOsuylyUl41579sEpHFw9MqSp31+vix8Q4Bqd
EmBPgGZPBy3sypaio0wIdK84qh4bCigh15prl0bhCmbbU5IE9XG2K1IEQBw/L2lszJUCRoC/zNKn
1f79uVw6Y4SraJaAPidV3vbmfy7heYWD641sfIlG59dc1nMMqWcRcVD4/0tAtdHUYIryslhvgLGI
75eDT0EjUKF3kF5TwawJr7G+Lp0mYlFuRgcaMwHI6Yw2V3eZDSYEIaPvUVp3t0DAq46qKqrbIGjE
ldN7qWpMFABiZgMrMObZO0Y7zwR4AYMS22QwmvkaHUsj9x9cY832UwqM31mVd2hXacR94de41bnp
cbWXa17yl2ZOp3mz90AijhbS6cz7aZzsMpimHW2l4afjljKpgLrgfoYNhSWk+/3P9w56ZpuTCA7H
8AFOx5sDLDaGnvFqu29uAjdr9r6r9NfRWaYrmOpLh4HO6AadQEHhrYt6ni5hNMFry2YdHUTUFV8m
TFSPfz4hRKiIshAOJJA8m5BVlpljzVChVGobcW1JsVuMkOjViP4HLhvUHLhs7JxN/OTsDmn0lIG8
Q99L+n0aSy9t4tZKx5dymZYr3ZMLdyQtBPrmwHaQ8TwvuHdFR3ks2qTEMs8/OLKr46VU0wGVNA2d
IQgT2rLXZAovPKibtSfpE6r9my3B6d4Y0yEvQ6ufEF8w5F+2DJ2bRo9D4nS6+L04eoUpmj9H6eBc
2SkXLjTaeiAN6W6T+p930hXwB7p58ANHI7cPdO5/dqP2bkwprkQnb7YkxaKN/LixddyNqnc6Q3/E
ND3PM4puWdklSwdQoKHp+un9LfnmTG+j8LqxcECTaAadjpIVbU31vmSUcZjufJA1TzVWIQeCw0/Z
aPyxxvk2HIIMcNDZL6Rvp8OJ0pn0qKivNVkYHg1z0DtjdCXmrJbzp4eNxiGhASJUXCC8CedhyEIH
M216tWujebhzo2rddYus7lHbuhaYb3/VSYGVoYj9aVQizLt5yZzOyuxFFVRCtcAcps1LQnlxoP3i
sNRGdJOC8I1Rb2lvFcXveIrmP9by24YnJ0QEFTIZBcbT4SvkvZq8A/xTIXi0p1LWflLVxi0lFNvp
uqXxpZdrQcqbc7ANSrN0w+/zFJzPWZkaW7FKtLvN7yjpYKQfGgNvTydPxeH9PXpxKHJuAG0Uwtk+
p/PzV57cznPULliD9dhJm7vFJ1hXOliuPLZv7jJmRfCA1iSl8s2U53Sozb/KB9yhdmYktpa9k3bf
7awe5lgo13hunN57hpaRfXl/hhfOOqCjDS+wZZEgY0+HbfkpehKW2s1Wg1zBMhJdiKb/H77jNi2S
HZ5v4NKno0xY85L6sk/qsa+PjmfYuzAPrbifRLT/Hya0YQS4wiiRnpvaiiUwIjdlQrYZqE9OxSGl
muYjN/T+OJe2BvUmMJw8duimn0+pp9Sdla5C4Cuv9mErf89DBDBljK71lS6NtJHzEO1jQtTyTz8e
OsORQZmk2fnWGt6EgFbiVkbmwyg99adPDJuQ/hVrBO5hA42eDiXYJMYUUBnxVD5h5TyZx3CdeUs7
t7x9//tduP5piEB4Z1PAkTlnWrIF8hER83onGn9o424pTfloE+PdFrQw80QFofr+50PSHADxtUkA
v+nPYxDn5EwQD9RuyvfQR91YdvMaW3hnH+swvNYkv3Sk/zveWaQwlymLOWIP6g2WmzSqNxI528tt
OKQOeg1ZdlRtcU3paFui8xeBUgab3+LFe2NTUvNce53Z1jvbqOs9NXEzKamo3Oty1Qid2upBoEiR
OLNvXzl5b6cLj3SzDyF9hAUfnE03yD3tK80NViM1dluK1dlNPZyPUZT9Z7OY2tvA5qi8v6ZvD8dG
XqXEQIoMj+5c/C6yAa60IwIN/NOhD1EbdzN5RGyjEPHHlxi7lf9QzkBkieFOD8fQEJmxl2m0lrP3
2o3zEs9eWn2udKCuHI5/Re5PVxEhULgl9O0AWUBFPh1Len5prMwMROba51hNdKGMa6Mpvpdz3cAI
xCg4abtK9MkwW90jcHMe2wLqmc1bJfLvflogqhC6QGOvXHxvXwySasJCLgqoL+H5wW3Hpq0K1+cz
GI78LCnOJSZWK1/eX9e31wOdJrARCFtTIkBT6vQD4BfZl1lIYCNNG7Z4bngx3ePoZSjUN3vqwyvt
w0uTYkDydCoFwKa3bfafYsG6+NptqXDuQr93DxoKePsBb3L/mrbhpWltBFq4noiYvKluUt+uVzZO
C/m4RXisz8oiBmcq4jrqxFM3GNcq+m/1DWHxkMSj0Q02iK17tmuRdTIpubFrQ5mJ21nMzZPbLM2N
z/baL65nFLE928Yj7BH3JVhSWISIaXWP6RAN3ws/6nZpETVfZR36910vwvu+k/5vt2q8L6rNXNx0
pfhUKiunfdVeBeO8vc349RjobsVZZB7OGSBBSsrsuLmGh9vXQWxEhfncrnZ552C++RQFvflQe4vz
bbGM6EpyeWmpAC5s6DSCP2ReT7fEgv7WHI4OoXXv/h5mET1Fa1vv89B91eB/r1UVLw0H5Aj6LR3H
DcB8OpxT51Fq6rzbLTgV/awNb74ZcMFAC8IJ46FyrxV3Llyc/4qaBdyaBDHnJf289t26Hw2NUIc9
PmW9tmKqp+6tCqdrosMXHgaG2rI8MgByr7PDZbpZbxaY5ew6T4/rIWwHta9NcoQ7ATj8rnS6cNeJ
PL9S2b+wd4DXUMXkFqWmed6FsSYqDnRru50sRfqlc2HqHSHqdfO95yyhon7aFd9zLfujpUAIHt6/
wLb1OrvBiTCpEW8NIN6FsyJn3aVl2DW23pnTMHyTg4uYeljND9qaMhTXBucVTYIajwh7yj8tdXFt
/Euzh7cANI8yK721bb/950aLujWFeN11Oy2W4pvCbyMOsjy7bQNDJGEu15dFDdONaoJrHYcLO2tz
XScd5dPzMp+lFBAIPaufh26nQiPYtf4kPtqmyO6BLJTP73/ki0NRjaGJvVUozyE8Pcxo+iYNEjA1
DsbVKtx4AL6XVDkY7/eHunA+qfVsejPhVhI9b402gwVHH/WN3WBiR3NcDT31vMgeEE+rX6p9Z2fX
Et33hwRAdbqEoXRwY0LiE+fkgO6oH6Y52aDnG0m+GsvD2Hnzn/J0Ucr7/5MEjXA6Yhv4izSMVANW
X9ed8DVdoX5ZH7zCuXYpXJzcdjbp+v6rfHU61GR0Vp66BUKtxeh8zaOhfFhHZWBNveQgpMrI//j+
Al46EBiLUMwmCeUmOpubynxlrjkippk95HHa1M1tNOa/cjvXH6FAL3dB50VPqCBcY/dciC0oVYAk
3fw56E6dxcVoHHSdk2u9S4fCh1JY6QRxrT/PEmGlUYHZ0EBbK/3skl3aanB80uydMNWPpi7XR8ey
UuiaS79//0NeOHS499EqpcKFPMd5AbTrVLOKkTTKT3GYRJuv3U0TXhHI3l5D/Vy4RIl+mBa9PCjJ
5z17d7HsDlRltdOOM3TJbMn2Xg/Q/xAGMrq7ECWt12yc6rvarYsHOQCwe3+ub7FPW4uK8SlwkRFz
+E+36RoGY1Bv2AT+8hlL3+nnOFLFa43GPWqHQo2V+eFeEP/Ede9HR6L1a0aGF04KdEpSVoIQfsMb
WTFpLnOfY93uVlN58KU7fZjaCHjyvM+rqLx5f8YXduu/VUvI5hwVsJGnE0YOvZvTggkjXpHdl42f
fRmHLr8yyoXDyCj/Fp1Mj0T77I0oBysLCDmYExbC30ez8OPIqdrHKFDqvsD44BMxiyLqW6/dO5e2
FCEdfHMuA6SvzsO6OVyySZsUAYTl3WRahbta0koSuZxuurwz6KlZ9m5eneYQhHP5+v7nvbSYUI1p
Zm39NAqYp5/XlkWZKpeagLSclSsn+NYSVhxQsv1tGpl9JVe7dFRp93DfAVYkjD1bTJA8blbnXAor
22aOm67u7uy6yJ9Wqv5XjsrbJaXrzih0XGzirnNybBNGWo4tcmzRlC7Pme+lSYWVRgxqzzsi3a52
Ik9hQKX8kPe/qfV2mltGRVrvIhYE7vRsTdtUdEMmVLcLPIHRX5F5+d4eDM1Fiw94GZuL7d4E6+Tt
A2MM270ZLMWxG+u0OBRN5sZm32oZG37loBBowPkZ3an/ceVHbt/6NCAE90uBAiN0KoaER6crH/pC
NvmEkKiexXJvr9tLNBRNPPRzjQBW2D+s/ida+rtIuFMWm7Pv3eSO/mMIGwkGOB4kjjYOOq2Q05+B
tISvhBiQv2oc/7Y3xu+iw8prGd3yYCGDupfpeq1W+nbTQ9Xe2CKbPhVEnO3f/ycWFavd5CLtYDnh
SCP3xjqPVlyio2keQa+jCBn1epHH9z/4201B7OvSpgPWQ9fsPH8DVBY45UCqPeBAktB8FMk8+umH
TpbelerBv4iF07UNSE5drkseYDohZ2s7LByJqEKKKjV6FyejNq3WuEudyI4tlU13fY4q+RF/yLaJ
nQksTDLW/vz3qo3R2UeORNzFXL3wMRy0rhIjGMbvk61xpjDCJXxFDVctB8yHRR93tdl9aMYST7/3
P9fbNWJtPD4YQhJbZ/MsSgHZ26SlZFMOsjQTd/KDBFSU8Vs0WQldcqxe3h/vwvKQnRBCUOSi7nKe
neGczF8fFHoXSFf46GGq6HlF8vBFexOf7cpgby8nQGvkgvRwuHj5H6c7UBVSeosOcDkvzaZ9LGwn
9b5PxYR/PRIaVfgE6sWbYgM/3n5nlAbOk141yPQQ0DeXh3LahKoXXaqvNv3DLm4a387i0GyyR1Hl
VMiHMUsplxjrkzNUI/YLkYq+tAoWd0wdDROGdAqDj3Kts5d1WJUdmwEC9IdUetmHIA2Hhyk0TLFr
GuKhuC0z2shF6SCXCIKwa/agjDzci1OwfclkDJ6Hezm2fzcjzK8lmdW05Ic1qyV2jxBoxV1VlIMT
Fw3i5UlUziacMPTgonv8XYTELDuX46E32nC4H4nwsm8avCfOBXYvbLQHI7RvHWGmH525sNQNKmV4
YtRWqQOKYn7416oQQfrj/AoQBKUW0NZUq+g/nK4QAFM7s33q1iLIo1jgy554o6iQT46ifblkwf7K
luDvOz2yMJBQEv4XELFRFk7HwzDFtzrg3QCGy+xb57Zq3yO89LGeUJZ/f6i3R4vclBwVHSUSADLi
06HwARAtJM92Z09tdUxDK7sPFvw4yR2Xe2gn1xLwf3tcp3Ojkceu4uLbXprz2o7TLw7YJxC8S+rh
ZrrYev1qyyEfjgX/h4facdK/O5R4xY4INhUfy6Vxq6ShMLMmgZ9G6ZcmnKcvPNV5Exd0f9N7V2vr
Z6Na3cY8Lu3XoXflx3xuqKNkuVjDJySfSfTbUUy3lSGRjyPbsudEF35rxr2dRxmqdpH3GnSO+Obh
s/3SWrpOY8+vPLWvRDmLeB2k96qzamgSQDHqn9qZqs+mrI3v/QhCDk2JKXzNqD9Wsc5Fd0vntlx3
eT3oZyEN8xdYc2S8VZTKNQ6WmoB9W42v9uAOrwi/+XdlV9i/lhHLkp3vrvnfxHda7a0Zj5dYlVj3
flizsKI7ItvgORvL7hWLopU6upF2VaI6qOX3VWGFX1YIduKp7jLTiyv2qfq8DtmUfQxSx+0ROOjk
Wu5sYdbex7RCRzyJCLs4eOgF3JVhNL86feb1ieG04zdDV3kHM0vny6HhCKDBiXwQugxYVRa7ATBZ
RVUjLZ7LYrOddq10eJrQaTLjoUa9LrZGaqSHhtrEy2BI0tca35A+8VN3kfEA7ed+HaJm+jjMq7EX
gi7Ylf19fpVvwulEsnTJObuQNM7298QxAw0M6Gv2tbqz+qh8gBkig0Qv/Isrg233wH/39jZYwFNL
8AL1BWjk6WHqe/gSy+BZGKCaZTKXQ3AI0+EayOcN9G3rbGy+fbxMWwHPc06Hof3utrD5zMSSdWbs
61DM91Sa0r0nuHdjbUfz51R4w70/th3iuWXoTnEZmoZMrNpqryFb8XbdRjydOGEbTil8zU0j/Byb
iYKgnc9LgP9ETVj3EgylMYIX8yKNTrmfe18ngcet27kbFdBqkVEQk1evNyipSCRO63bugRLYBn7v
qtfqdcb63QEvNWWAKEQ9ZTs70kUQd2rQ8ibFtoHKlupNOwFQ0qfPypOFs286u8ridM5Ta19UPq4b
HYSLvZWlw0c9doI/XWbblROVXRxOYSMOABXXMcFOcqnjwRuD35OZt/Uxcsa83Esjsp65KYJ6X/Zz
9EHb3fxXlQp3jds89fJj24j+m5cr9TEc2ujH6Boc8Szt+OiT8Ls5yfzG/dGqEVBn3nbDU1rCqI9F
51jDix6L9SW1lfG9aIT/FCAqZsJK02JKLE8gWtpWqngwoggZuqKs8Qd3W7u5l1k2jw+uOYTfGt26
C440urrtsrUTSbFmrXkwdTh/p/HX3y56lgBCitR6Gdyw92JjaJB6LETzgSZSI3ezWLGHa8OwSONh
CBsnEXYgH6GCs7topi0vkOGDO6wDCO/Ql6aHUjXpEMaYJuHo0ENoGY6kVihwFuWy3ouyqoGMY4iS
BGju/MV54BfagAHuBnPwBHzaCtshVRrNdGiFu0BMC2f52YcfY+3GwmvJyTJsG2Md6ELt0rHKPoqa
qOXTELb6r0yaqEELHAm/0OGrw3hO7el7jdSkARxyrn+aZrf6Nw3SxWtSGFX4bc6FNoh4OlEkwB+8
bxRrl89j2YdPWYgPbLIYffTPyo//PGuFgQMaHP73vrFklZiGG30x5zXN9p2fpWq31KsVABtKbWR6
c0fhZzCJtE+WIBUfBqvO7GTuYRHFOBcLCSbHmfO48peoe22qsPs5GqW57EHEqyfwZTQdnNzyHqq1
tYtdNLSVE+sW8i/ARMM0dlHXyIOuDPSiNFoQzoHeYvCz7svlF0l8wF/d2oPT35ahBzl7La3hN0lF
rfdZOK9fPFgry5fAEViYYsZudEle68l4mBbttUmQhVLuxjzwn9FvyT8PsCG9e6/g68XkzxttTnc5
MqS1n1dHzpH4pJ0xxE+s1msveRP78QFt5iq684TbTMmYz/6837h2WTz1sqz3devzy7N6GZ3bupvr
b9jhdnPcBoFxzGSPgwA6Ndnf+VynT80UtiXWR8r85gFrDeLKccTzMOG2DNnBdnccCNJCY/K6j67h
lXbiZ4vza9Rl0MfuAFMnnlFrebKzULNFi7H8LKAi20eEpsr7YkxD7yGwUoCRYnGVeYtThuslUha5
J2NRB7WdeFjMPjhRi/mSMduc17mQn+p0K6/NxTq/pDiopYB6ha/iKi2mMYlmcFezY6uWOMRyMchp
4JQ9+SRE4iYdc/UBVr7/Q9VToON+xc4l2dyq9AEtm2GMHc2munOlU3wUhisIy51BBV+7QtjHaspJ
ojxROUmW+2L4MKR2mT/bGPy2SSd1UyJNSws3JjWywp3Rj/OnwLF1uEOBJuyRdFXz54DGQ530TpYC
yhFh2cQ+puZjbM0yLw+GrjMITWGarfedO+nyrlpd+Y+RkrbellI0yx7Dn8w8tCH6pQlA5iDapXyy
NQ7nWeAWtRjTJ/xPN+aumxdPaJODJLHRtGnvoJz6Kj/KVDVZ3Ig1qh5H4YvfdCqCYA+Qf3EOhjsg
LBCUi/ljnujqxiiaTN5OW4Xzk4ybWKhZpHNcB8qOySZk+BFFkipNWpX2YHKCKQDibcuSSqPr9ead
YTSR4CiuzpTIFZrOo822U/zbMPqkMjv4MAaW+5fIoym/WZWa/I/QgYfy0DZRVh3qsjWfl8Jbl027
sv4QTBlrgjtQhk1KXq5sa7tUt9L2qh/mJi+T4FA6PLtjFWZH3Gzr+W4Z53qIjaayXtdK91zN9pzd
jUh8evQr7OYbNTt3RFyqnl6LBXHzeFqDvscEDqPoSTsclwYOSnuo3CJ8HrWFfcts9YG3A0i8hvty
AJgTl7k3M3hXh7/1PHga7EFbv3IszTHG98Uobyc7Nf+R7tqqu3WorGdcNZxhL7vGvytQ2FNHVZZd
yEdq9KfU94keTW376/Okpbg3CFGJLFKWRXRoad8GQpUvRm6YHQ9iV/3I57GxY9Uq82/4tbkdp+nS
P+qUbb6bZvS97hC16hqQ/66XH7wsim78eVwhLOFWq+OuNDHLyaZ+jBIF8Gc31PBHduDitHsfZbpH
Ul6quQXh1RZbeSxa/mrHDQ8eWX3/FXxA/6HMrIW3Umv0HYshNdVdYyleTJzG8u9EmS7G81bUNEkw
Ala+m/IxyxMXP3BFdGAZd4SpHjQqdv1aHrHgawoIu/ngog+4NCjMe1K5WED3zqvWLXdhvg75T3C7
wo6N1i3FbTvkix03zljWH9O2gw/YrKPdPsoQeZMvK6F3/tDQUcliuitrhPFlLTfwS2Z9KFarimLf
qdJhv3Csx0SMVumQGfQhPN5yXXTsjwvNn2Gymz1QtLWj2tF1y03qyiXblUFTvZqllGlctI360BlF
8GNwK/6Y9IWHHtCslw9Kwo5IhOCmOqg8klEMjkB+zQ2pnukou/1+LKxgPqCnOtlY1hS9THicUkTv
AwVZpPEnWyak4vpQKrFQhBB2ZsZjOLM7dOdNj8pq1xEUz2xND5Y1kylu9BM38VSbfsK0m7K5JVT6
yTCsoU4EiJofs5CRsxtbM0UHXpks02Jq/WS1jRkcp1zn+k55kCe+5nlOJBfIwfvaSdPoE7wtg2/h
SvVjZ3sl2lGBPaTotOWleETrPQ1jisjD9Ohl7hDEK38rEMGG+kXU20YZz43tUPgQueEuu6EJJ54V
ZUqSd9w7eUc1M09EZc8fgmGR2H6lpv+RxCq87exhMpKa0X7iXiqQPRYodHRO6ZQHV9qcxDbHAvpY
iMHODyaV8yhOlU7/AUIA2ZcQzsw+B4XqnL3yHfVVWkFZxdIdrYfIH1eWpbKc14wCA/JmRmHcIElk
hLvBHl3nyF3ePgSbSELcLpb5i4KBhz/lPBAKTGG6a+eSsMl00iy9mcMpNxPZeplOlDd5cod2hfUT
hoKxrYaw2LqWU+yK1AmHA5ou9Sen8QQeoou9qNiJ8naNbRjrf8GI5d0oOhd0tFXifsArUTdZ0ggZ
TvcOF5S8D0c5N5zlDqwJEnrB3VqBxI6XqdXpgSOp26Ty+/XRrTs73YWDKJc4ByTHuxq4msIGALMp
KcdBZccBmvIAD6OlVy47Dx9hMYTjTW4bVnCwmtr+6tWUgY8I/nAI2tk0n0mP8mIfWHUYPWQFnoyx
mZbTY+l4RXFbWjxWsXJy1GdTuiafzU5b/T4bVvMHnmvaPKTC1vooy6n9GpgzrSRyCPHRm0ikkjZD
CC72oklhrNottAx6E6Ml4dfhHZG1AxmdUml1pHBl+LuWjqmJWLvD2a0z3psD/Roji/1NrA2DHzyz
SeYaH2/F1u5il5yDahV+CJogDxJKgrVG95JGHt+nQ2LoWydQ+GFzZkuYmEMWElDW3l9FZ/dtUuIS
xGXEtuYpp3zyoOcW7bTO7ABp2TSrDKoUQbvEhd13j/VcFmPcVsEKRs/vSpWEmn2b+GvpOQdXUEGI
Uy8CMc7aQ9xiZDHGalLD353M/Zqrp4pepT+EFhGkdtM8xjfHl8fUnwD80dlRIWEYfpxxAaz5C4Gz
S6Dm+mMYt5Nw/lE1+mGxjX9UdwiNVsmXsJ4jOhooogWx543zCINPUdqvoqDcD4FTdPsGbKEXA0RX
Kqmg8XCdRRH2I3o1qu5Y5rl7tzqzZBroTVnHyisqN3EaiW3R6tTFmsBMnK3EqYfxo7dmEypz4C1+
tUL4JRlBHjzopsU5xa7DOuAJRJLqY8o1/n3wel4Qyb5c42L11wduBsJqp9GEJjj82r/qIkufdVW3
37q1MqoHpxgXA3U5b95PmYN0zcZYSRMZBcUXc1yWNhnTyfbpKoXRvRSL98yKWE6iSQMOcC7sYJ/X
4/wq5ALOpQCxZiXumDoymT0R3NsIrvgcLlM9etPC467zsM7hstEZ3aWT75YEW8rYSW0MSxJ12v/t
e6sX3Xuqz14zjEdY/WGcvw0D3ald0Rv6Z+NGlLWs0Q1urcYd7STsHOfj7FhLTcWvLR/mwuwAcxaZ
enEbQZg5CskyTz3mSYnf4kEfa8eu+qSeVXpvtwjRJRMEU2eXz1lVJqNos88jOsIteFcN5CWP8iG7
V9kwpfjW+FMTU9fsP+tm9tb92GVuc4e2vPcrC3K32OW9Ih33rUkENwtEsGbX5X4/xbqIjC9rbesm
8SgYNke7UsPBt4cqjL3ah0bLn6AqVplkAt1YNUO8BuMsOXaRyndsT/dvnr70R2ZIxKP0rAbsw7nP
K8ze0/6n1/aD/RhUa9ntnaj3f810SXAOXVVJJk1gGneFzOVuiiQVtwJnIMWzXfFHVgdbsp+Wsdr/
DK1gG5tSbsIEcAA6OiT58mtJ8+xOyN5XyJMgA5OM1MS+asMFXokbfMVBM2uDi7Eb3C+IRIa//4+z
82qOW0nT9F/pOPfohTcb03MBFKqKpOhFUdINQhbeJJAwiV+/D8707oglBms1E30xJygpCSAzP/ca
z1AOvhaG9LNdMS2D926ubXnfjG72CbE2t9rlkz6UIY3bYb1c8dr7gReAvPDJuAKcR/Xqm6GX+kz8
zekpjL0/PprdnKdHqUO2O/qJNXMA9aX5Wc/mXMQliVlJI7SxPi5NNX0ZvaLVIixO9I4mTB3QhKnm
fjluXLcudLrVFqEz2ZOIRn/07rXeYUqCYrQNEDZBzI7InbTvKvIqLpe2Nw+wWHBjbURqeSEaRPnP
CkuBLIQlgC53A/r8u8TY6OtYDFlJGVU21Q7Q1FhSzhTEIrY//nPLvFU82ZJNYkdWVhX0FUdxM3uJ
zdfACI+ekDeZjBN45fNeF5PzUe8mhgRuUEwytPLWa8OCe6aJ+0V3fgrXpZ6Y8m3kieYCdXeRA2tm
f/F7180wf4B4kuZRSgL1qC2dJkkMFu0oGND4IZy3nuA8jUxnS0QrQiuZ8bQdSPE/iFpYWLcv0/hd
a1JxU4k8/VaXbfK8qDz/PJIt06tGBfpJGMg1R0mTrk8KD3Oez9Zgsla2r0IL3ZA0MiuwgR61WR4a
eWpe94oaB7IptM1YLUZ6mPBcfuhVKx+Un9NuGbqhKCmmBWGxpwE97rSMCBGh7N299z0sVkM7bZd7
7mt6CMWizV86zW5/im5uO+hKuddH02qXTbgi3XePoJf1mIxJeUE1MP50Vmk9ZJygH0vXAtyraJ20
lPw6rdsgs1zoQUJ35zBBQ9cPdWpQfO1t5T8JKsMpzGg3fDGMoc12oFq8IhadS/qN3vHAZMVZ+zv6
OKoit5bFFDGUafp7hxI0v7SCFW5AYdbWpz5zm7vRNKcvQdmV0zuhKn9mNDl7TqgLN+3e5X3mNzHl
N3rYSzC3u3wQQXtRMjr4ntPqvwrwgmwuEZX07tEq2wTmGDt2EdJf/hCTv9Q369JN90k5FV9hmc9X
aN8lWWTLzHrKZRmosGkaGsgjo9xrb1jbFPcmF+lgAFzlEA5j4zzX9TIm3KAuV86s3OlWBRXdf8PW
mv7IVdztpV1nWuiaCZf5QjxjRKa3mh7V3Nn3q0HYhtks6U2CjHPQdNKNlkZpkTYPhtuP6pLuhv24
ki0z9ZsonOPFwFkpTGnBr3Qcq+ViqumZRlWuD2yfXqONX9dY4IVFrxojynwtqGIlraWO+rFC98wE
ZHdb9RaKX2kQlP6NzQjxZ4Uj7lMrKHg5i1smnanSv0iTei5I2XQx33MaaA5hlzPeDGnR9GhRu3Md
VQE6uVFZ9taTY7dMLyReEdv8RWuMdyKz5GVGIyMJ5x667kH16SriJG+8ipLaWBh6zmv3bVZL/gQo
txU79PjSYpdkDk4CQz/aJAbM0X8m87y8U2Jav1cld+q13hozJxTutzyQCk+Xztqaw1GJSju6Sk9H
BkPumOzrOQiaw0D+8iVYFmpZq1vNfZdYot7Vtiju8ZHVbm2vsx8HZql5OArXu4exXH8S+azlcVN6
ThcOmsk/uSh8ySPXmRpKw9lOaAUsitDRUzc6kcVFXu4ymWxY40FurpKNkp9JaovnbPQJjF6idSnn
32eOBfR3PNIbWUc4rhYHpCwLqi1P6R0yjHqDQEYpSBQCJ/+WWJMzhHICoIWu2JJWTGTMoQ7hrLdL
CJTefCI9cR/savGGaKz85TJtOyMIO8/RLqpJSftqdsV8MY31mB8rZWZP9Uoj6V2GzqPYp0j05uT6
EyWKbXXOp5XCJYsdGt2Eh4KG1VF6fhJEitH/E3JATrGHfdY6u7FSItszxE3vQUxV+KoYNKe61ggO
YOfHT45YvOt+0UqGbKWpXwDuL1omTD0HoayD8p3BPEuG5lTmd5ppENv7cRqKuJFN8iUF/9eFYuq5
GHFyhhPmV6tdhzrp1GOiJoM0smpKGbtTMjyvVQMGtu+4NUIkF/sniIvat4IN8E2CbMgiZhbJR7s0
i9tBkkFE6yws5uOIuhzGtafHl+VdM8aTmw64Hk51dVk1o5buDX3QLn0uPjdGIcVudsPkJc2xHKq1
jlzME+qwy10CzzA4xjvblqMXo05A7kUVDIXZ9PJsH/Rm2kZZL4yLlUY984VWjIeCyZgTjtlC6urW
0+zTZBeyoX/m2gRqbluyjRR0X8D1oxgWB8W117cB6ZGzmt9rMBlfWxvh16g0KoOcQKJoEaQ5l/aI
cnzE+G3wwqBN+tu5XnNjx8moPVQ8FFZ/djAq++AalZ5SRGTrs7ScWY9K5bbWTmr0fMgmjLGIvHax
n9sKTPdVhv2SGfYATa6VpgIjEkFt3E7rVmZy+TjZFVjT9n2CNcgGKjGNB4dEeggZqTHWravyctqS
ngjRMe3REwiJIJRVmLcV1U5zn5j1+r0G9OBftHYzPvl5nt65wt/naacPx0Uzsp5ue2/SF7BVaQM3
CIJrGaj5IyMLvzvCkaqvKIjEd61KuRn6xeRvlLVm3q3zOgTklpMEK0o5cNsRinCq8ld6twlJBE0d
z64oOUsri7eCe9qlXenvuFjTgObNPIpjC9iL7lFXIX6h8ISv3vWVlXFZ2nNxo+xk+SQI2w8WHycH
yyXNn62fkfVuannvpBW0y4FnbG/touhIY4sloVNu8TM9xzwrRIoY+NdaBRXlqMc2D7G6sOHF1hOY
QD7svTUn9PZp7Tuf3cUjgzD7JP8GNgK5J4nyZxF6SHQE1wx4afr5jU2DCn8bR98pdqjD9V1pEJrA
mfS3WZPWeti6aIbh/O7KNG4bId/bAZ5hVyODjSFWFfQ5ymEXdm7nrh2OIThjfwFNUnZ7pVFjx/pc
EGzMPkvXQ0DT/Ql6tLW1jR0qFzUxcjoqulZjKIcSLlnWGykYo9Sr7bAsfJ8ekEbsIDy4aRPba4Oo
IEmfUe3ztQQKGev+GOgitMSsnP1kyVq7qek9Y2zblZXsfnRZ32c3S+rPeBcMeUnCg4+lpbhFc7M0
46paNAAoUwqks78Zc8bTKnIHS4xPYhRiPZDAdKkWFokFtilYAG8iTGdm2qMpF9tHjd4sgUiFae1y
D8aeMJriwUpdMSWhjrxohYSoEtZ7G/Pd5kY02qLTiCHo2MdBd6FVYatpkmU3uqY961k91xfFMgtv
+3t13l5l6FWMj64xraRamr/67Q8MRk1SG8Z+rCG7ACZDOLaaM1Pmr7NuHJ2lNOdrYdNEZ2LQTc1P
hKyntY0YJ1OI7fvOTZOfSbB6+EfbxVBdDQ32uM8lzivyu28QO290v03caEF4fvnAuKXX39eTSy4U
JYFbG59arXN0d19VzAiPiTFNDJUHa/XX79rSboAe0rnsSwN0tjywTM80Md3suBUhEXOCj5at6Rxu
w0tN+mUlksII5Pu9PSD11AJQoAPDRAWVh5K3A3liGD3nODnrqD3WjtmSaYxz5zAsSaZeAXGWuuBI
OeAu/K+usFzv6+j6pScPOXPSNAvtxS26gQ5UbtcfO58o8z2gdE3ixV+s/GrJ80reOkogjh3Be0Py
O/OWxLtaeigbh9yapvqdToVuH3wcNua4onW+3rsdv38b6j6jAiT8cfD7nubpUr13M11bPidqIWww
K1HBsWd/82iuUQYH2uLjdGHIiZCZ6SajFNprc3+ptBFRZ3fwyuk41DNeIrKp8plQOQ7FDYCoTOzb
2Rvby37V1yKenNoqP6PskQjq3MHvY7qetn7sgZqsYdGo1dhZmqo9Zhk0WyLl2I3/seTEPKAJWCzv
BuVQzaw68TWWi0QWAb1n9WlMl+xHv6xGf+FyCZS7xS6TT1rat3qYatP8hMpmau4XPSgf8ra2xhD2
fIXJEuHPjlExK9vP6VAmHrWWFSzHtOMPRcQNlVykHJfvoyMKZ6eDdVYHgJnGEwQkekwOPfsgHAP6
cCGkGu2OSWpa7Uq/WD8r4bUP8KGN98pPdY+CacjjQWR5wxCBHDHMBHTbkBFKdt1Qe9/5qHcAZLaH
2gkTN8k+yyEdjGhyejmFddepj7W5qplEdtL1nTGa4ptClPzjPJbLpUayXwGLad2LcUDwniLNjTWL
c4HJZXlhFYUAMyDXd4yBpipu08m+ajk9c7iaI+ObTiUY9Nr5XL6rPEwyZ8oGykir6+pwyswOjwAG
40zmaQJ9rVdjed+1nUf71KumZicq4O27NWPy+1BwI77XtX6gJ42GKeYQjpcp5hoWIITKcAF9ZLzd
97lwAE2X7dR/BHfkPyRlbZT7tEk876HF+ftZYGgJYMdenO9BO5WKZowzqF2inLqJnHkp4z4Nlk3b
ofRQakY0rIrmBRfcd4M0ZuQ6KlFfTPqcHWfAzO21A5Upp6R2CN9B39DLQE6OeQ1ik/R+ZlPP3kFa
d6qoG5Mipfc84N9L4G8YfIrEs0PheP1nkRKb4kXV4DkKSneicRngfDuuiTrS1krt3eAPdXYFmkqr
cTbM6yrOk3V8WoEJDDFlpPpau0b2DSF73w/nzFmuaoSfpr0SIv/cyxm4sp9lxZ3s7JzRpem34BbV
KpmySLO/ol6ifEWGP7je6A1pZNRuJiOQPsxhGK4y7ZVTg/NBV+O7GmI4OhCspsrWQpGs8jHLqIxD
vLgQz/fIdPqdvajlThbW1PFKFkcPM26gNUx7r+LGMwIAV+k0cJ0HAdLqB4OW5jODfZAPU4kodcS2
pHFdrHl3lS6kWPEEdWficttMCZ01F59KYdnv9WBJqpBrn31jDkqa77Su7/NQZxL0MU0Ht6LGG4B0
t0Nf+HsuIz/bY6aa7Ue908bIY3hl7CsjGO6dIV037J9jXrdp794hrYPMa91yiYfaWvoqznKl7nKg
uY9WLkR91Qdum8WJPRVpJAAdyDhxktRn1kOSsfd7puJbC4G2/uSMaUcv03DE3jDrot6PnR3Q/6EA
pAkrlykalTF+boi9dlQZ6OA8Q7Fo1p3Qwb7Rd8u8NNazIEcl3bOGKyYpqv1oFKufx6ut+V+8dvCt
SIhmmWION+oJRd3U+LsvQ2BfCL2V19OCy1WEEhJddr+um0uz1WhhZwaV3J4EwfwgnKn/wR3KcKvM
9a1ZRGdbp/xcDD/qC8ygn4qiX48FUIqKHqzGaBZ4UPnUZ73z3lgQJr4yiHf3a2245ANvgzR/w5WB
FkdWyUf1SCenOxU9aiqpRpIq+rBd0e/rJXMupuLsKqdUWER+kTtCARxlugDNoxMkPEWKcOu18aOu
owftVXx9pzXAPpVgOhZlpVGOGvmZR/sNn7ct+jccFEYmHcXt57/A78fUIBIlyFLbuAxfoZPcPrZY
DBxqRvh/vhSuyYB1UY8iqpwStlDgMSpVdl7UGeAKLD+Xh9Qtx0NmiOaMVskpqnbTS95c2v82hUCJ
7gShl81dw7Gb/CgpuiYsE9wSSq/OD6oo3LAb13Mkhlc2yAYYxpMaeTOQgSefrlTdmgAhCcAPKPOi
WqflwuciPfMCX3sqEM1wWk3kT3/bIJDZa69ciiACwofh7AwC3EqMcldNDmPfonfOwClf2RsGPu4m
iTxsCSb1L/eGCUJ8GGD4R4Ervua2Xu7SGYx5Prbn5EFee39II6JWxcXObjxBiUKRE53Q8iCiA9I/
AgjwrivS3jPv7zfC3rYtAnh67AgXfYVTnm7n9A7VIZ9JkzTx27Izr0FtGLve16zbSfhTVFRZ8iDc
xfjAZHGMTTAyj398l8DxAfNtEzNh1Gyv4pcDR2nnQdPgpQ490PkoD4CqgNKyrD/1KjEgd21b0qdz
h/uzdbKQWWQwuTE8haXrTXaIxQB4slnvzOd17s7Jdv6+VSxEIJlpAb3lngxODpyWGQOjE0p4LSuX
r8xPGG4qNBE+QrTLz3lMnxI2tifbuLqutcnO84QvX2FRDEbCmIOGl2f4153XfBFMqfdkNd/oftUR
/Ap7V6bTfIbK8/sFzbqbQgfnb4M0n6zrLn6vkdBzHpzJ2XfYdUVitL19HXTdTktdFelGbezf3i+v
PiyOxewZwMYQcF4+LGCSxRYlcyVJMwMuO1B3MH5qv2A4GEq7FLFpCJCkiPv/8fHncTcjkY1f68EA
erlyYwsMguoliBJrrT9UWt08KKuilTovc3379lP+fgFA4UXxeIt/xKNT4ZjcGopuEgFrNal/0Gcl
DsbKHOHtVV7bpQ4VLdQizr9xqj5AWZ7QRvW4QBenhzHcMrcam/pKgY8/E4Fe2yuOCfMLMqm3zYJe
vry1DAbhocAUBaC1bhapkhsb7M8nAz0GPV4bO5lDkoDCid9+xNdeJPp3uKDhqAiNdnsFv1wvWqHT
/xypbNfZrD9XZurUuyqQ1rx7e51Tqux2BiFWehA6HbTHrJPYMGgG3gfKDaASQBVEApYTV0hjx0QC
+iQABsxnRud7DwjyZrb8P7Wq3JbnGnc8Jpfoop5av4+TyXiW4XKUIJId2Yi1h4XpYTg3F2gb6vKc
At9rOwfNxk2L1aJvf6qvmSHCUShorJE/6tMeD5j7BNOgHf5o/pkgdW6lkxeLguiaK8GLTd3Wiava
wPChKJNdLTr74u1v+OpSm0eriWwFcmMnB5x2VpL2iR1EtpbbXxGqwAndyrsPXZ6d8yj/PXXZrLX/
e6mTYESC4Y4MmoJoygLEqk38RFP6ZzEe3w6ATLwl336001vTdEhcNkUH/W+FZ+dkPYobxNzGcoxn
bTYOsI8WoFkq2Jebd4BlLdPeS2nhWKoaztxkpy/175URBoJTuEXdU+5iYY5wGk1zjP2h9H/WbRtc
lEx/EcY32jNn8LWlUEzUuZtRG3TskzvGRXi/UlIfIc1O/k8g9XYELeK9nHrtXJlw+v22p4IutukD
b24Mp+etqsbezFNQrJq1XDNxMT709dyHDCfch8qvzrHiTm9PltvIuSjFgFlE8PLkyQw5YnziB1O8
aDkYSdc/OH+TJuBQMDRtW34PpndnvtzplbYtynVCXmZvhV5wkoTmziSk14LM9Blybo455XFCiuSp
hyu8J+NwYpo87WU2Cv9Lppb58Y+3LCkNX5HyyOKZTw7+lDJE61Ut41r18iDLfds+WHU63tWZ78SM
WlsgI+25h35lD8HMD5A2C9A9hDX1Ml5MI8k8i8i47AvmNK6prREZqvsz7XOwBG8/4mufdWPj2/4m
gMtmermYGAGGkJtJiFJWHgW1O9+0fTbcJYbK9lIANtO6Vj/zWY1X9i6UKWRakR/E3ONUqbzKvVRP
y06CRO/NG5O2LVMX35VfK9kGRzHN83svW8vLQg7mPRVe9UxT2IoFjF2B/w2jsiSoczpT0DXipE2s
0MBc/FwG/epvCUJtExAEY3q65ReKdFylC0DJOgQ9If01ZJc4x77ShmPvOtW3t7/Fa7vdg+oCIR3s
gn6a3UH2bGrLncfYAhWtgUHUqiS2QDQBllmaK7xU8x3speSqzKvhmKB5Me3f/g3+Vn34lbW2HThy
Ixene0SRgVC83A49TU5zczCKy86tr2i71XsP//Ojl+blrhvUGrWDdK4Hfe1ip2qBcfOFYzGOJaMU
AE5v/zqvbU6sZnzybMQi7FMpHgD8adKajJjXOauvaiXV/aRDrtAy52vZpR4zpkWc2ZuvrYnkA7kv
IrFEq5MwNVe6vmpzKmOYQUVkK3PaRlHSuy+UP5Uhwzu6CXVie2cix6vrYhawKVUCSzh1RDOYgq8Z
bTbMyy2X+YFsNuHYER9SpikZtFlNz/ZFKewzn/zVdRE33G45iNynX7yV2ZKPTiNj3ayso1eUrgus
WBZXCazv3dQqg6EIZLIz9872Gk83GkeLEIYgNgKO21n4JSmegfeOpgXTA8HM6SnPl2Fnjq7z9PYG
euVEYewDbZwDjF7kqY4AWNLKkcE6xG7fFnGA6tAFtABAFEP6E9ryFA3mYkakBhZ6/qN18fbqr7xa
2Jo6Bp62AWrvNO8gT1B9aWRspapwrwoX1LyPJ9OBDHWIZWOiHyCGc4I5r1xaLEo3haxgY7Gf7F8i
GUqzATFrHJkho5xCdFY01UsvySPPmac/P6NIHZlbkMZ1WT+Nkf6wCS67voztSmlXgzv09xnI3nav
w43MI72S6V4Fnrr783dL5U9Kx4s1sWJ+uX8kjAkHNL2MtXGVB9Ua9VE6nR7DsvXvTPDqEAR7df8/
WNSmvWEijbLlzi8X7eoh1yuHyOyWWXu12PS9e9/RvqVdtxz0xrzBWFeVZ07KK+kAaQBb2OQ9mijw
v1xUJYXnVnYi4zapB5rc1vgo8disiA89FNS3n/CVJB1jC9jU7FoWOy36JwmCcJxmEi4Ft9iCPnbp
zKv1qDHHDCXs7chCo3svy7X/+PbKv5mPEnoYhOIguwlnbZa3L59Tb1ZCvArAE9EpYD6hxI1gCPkT
AobaZ52FParV9c43v0s6uOtglAFzaKZ+WWH8/cQ0BkCiOTfZDlQTfIG3f7vXThVxmYNFk5Ii4uQj
ONOsa9zcxEUfsJqPVzrkodS9ZjKuh0k6/amy398vg941HVhyMrwyXr4MlfmGJwQlSzbSs3Yk6gUm
zclDbkrzzwPApg8MbtTZ1ItPzXCYFVlDBh8sTsCYH0h5PzSc8gMXDLVL0Du3gVmX8Z+/Tgxx0b1D
Qh//nZODBKWtdQFxj7FTt/QKjGa8nfNGxUECsMTG6+3h7fVeu4nR2PMDi2TOxwXq5ev0Gx3fTdVM
8WQn+nHJRgMO/SCfYD8aaE/XyY3btuW5vsFrmwYhU3xckLzcVBNfrjrlWTCncAriZnSsyA0EyLIq
13YAA7VNksA68yVfuSksEMK2xffEDOR0vc7nBmbsPMeOSsvrzsn759601YF+Wvnp7Rf6yqPRKUcK
juej5etuP/8lfDsrvc51LWbGkMAvPV940IhdCIjaCPgbqfj1TFr2yoI2LGuCOLO+Tdvv5YJNa8NA
gSwRlyJN9o07/6jt3DxildahftR2ZzboK68SOU10fZnwoilxWhYxSB+Z++pzPHBpxSD7ygO4Bht0
uXtOPPxvVbeTVGjLg3BAQ+aLbvLJxedmQMfcfFliWWTq6FioFohcG++LsTB27iwHyk+9ucvHQb8c
Ovg1zhCst/o8pp9zlLC/wuq2UTiw+uO0GbJ4lpM8pkk/3vgUfZfsh+LYQGI5pmkpz8mTvVYwwFOg
SKXp6PxucrUaFhaa4N9ipx9aIEIJRCzHXJwrLOqa5xYkB1msWtKPAfH4ohU5uiNAhbQf0mpzSCEI
Agy7t/fmKzGMaQBjMoNcx2OA9XKr6FqLMGrPVjFcqQE2qv1NfWlClQVEV2fY5XHVggFyZWudKeBe
W5nePI1sZhEoFZ1eM86IH3yWLnGhe98xnLBJ2Fd5A6PciQ1pVs/uMOXhPATjmUzzle3KCIS5EiUb
29U0Xz5yCvurkZ2xxIiiZ8DL3DLEI9CKHTGds+F+5SpFZXtbh144+iYnz2jJKrUIhwuaDckGzrfn
+gBSZ2GGuwBuVGt/9IQ5nXnAV47/dtNgQUFioJunPXRlOGNfthDbO4XCiQ4iFqw2ch3HdV4abgCk
Pbro7W302ztlN5NgOttsgnbeaYXC6L81Fn9UnL58uBmMrDmYrT0fgFL+6VzQZCk2LAoVZDH+b350
XVFNbuGhg7GBLi/h3uVhOfngjOhon0lkXnsqlKYsvqCPaM1ptG+MThW+q6kYKjAd+rq3x8gBtJIB
U5qr+O1XuIXxFzcbIoI0JlFJp8EK8PbkJPrQZEDCIpuQA5e+AYHNqH9dWwRY3l7nlYfi7qHgMXl/
/F/wcvsbKaIHqbBUXE3oINhwvuC/4PObBq348vZSv23/TRfRJTXmxqb0+Fvb8pfA55YBEgRbwxza
qjjKcejiAXblTo6a2tP6Vs+6Uc37txd97floz1mbnCyVwKkZVoZGHmRVA9AR8DV0M8z8oVH07DwJ
OPZ/spSFBcH2cORKL1+lC+/NALW44ZskLrXOAGoJ/Tkg8YH3X/O4//Vt+d/pj/buvzbC8J//wX9/
azuFxFcmT/7zP2+7H82j7H/8kNdfuv/Y/ur/+6Mv/+J/Xuff+nZof8rTP/XiL/Hv/3v93Rf55cV/
QIGAF3Q//ujVw48B5s7fC/Cbbn/y//eH//jx97+C2PqPf/31rR0buf1rad42f/37Rxff//UX0eeX
t779+//+4c2Xmr/3VPZf8ubHb3/jx5dB/usvW//nVmLQZad3gBrcdvHMP7afmOY/EUylLUznH6l2
PFT++kfT9jL711+O+U9+Ymzu5y4/pFv51z+Gdtx+ZNv/5NLcJnNAOTYZ3eCv//vkL77Rf3+zf6Ae
dNfmjRz42ydH2qE6pGFDkMErGWmvk6NW02pnntLPu6I0g8sUNcjLMh3OdaVfXYWShEfcvCydk3LL
yzu/zrt13mlJTutJL0p5XGStvv7y2v/9cL8+zGm83gbPvFFm3NzABOyTh8FLtyPZBFoI1B+6faa3
DC9T7Rj0Xn7pjc3wpDXDetWWRnHuHv5NBHdbG/QaIzjd1ynyThLaGo0MWKkt4P3UMfyvlWh9WOkS
SHMfalNTr7FUOW0F1FWqZef5QfpBGr3xqTFrkeyyGnE7tKusaolSzTPTGNJ929wwTcmccx2I37+G
rdPFYXhGkseX366nX+48oJYTHqz4zxuw0x5MUrr0wtVhLfzhgJ50mzjIwIUvTiQ8jbjFYPrzDAUU
SlspB8R/yCNvTVmL+dpvZ9h95BjTWnzMIOzIP8WLcdAQnXXxXeF/OCKdVDSjlIUhrMLfeQMiBmum
vCtLyP4Pb3JWgdtFZkgfjoN8andGjCrA3Aljh+De8GlyfQEc1Oo+OPn68e29fZoxsRKXOIW9CeJu
gwG9/GiOCroaoKGxy4WxZGHjJpBZpsTbIVWkXVWl06ozUfi3bcJVxV5Gr5WkG8jYSejIx9EeTZCe
O0fZ/jFzpzla3Fb7w37jdiFixeORVPgAP42TcwNf3O5hA1loYaKkAlGm3Fderu+KJbcuTF18sFpV
/WGz8XTNk3uiBoer7JU1TV8kyJMk684oxTfwz+6z9Esr9FPP+0NkE8gbrlg6QMySde70k9zJSxcI
EgDAWVNLLqdilXdIkC+Xpdba6IIVcylDEsU5if9032xVnEP/jy4gKenJs6IsCA5YSBMlFVE9QA7I
vlR4k4Rcvx7YZbcuz1T220b8NUmkcsR1c8veqJmQhiCo/Xq70HYBASQcZwfPrbs1gg7p8RE5KZRE
/EK7ePvpGKSeXPr0iuGMbwLP9BOAjp0ih41WdAoi3bQb3KSaDuOwFs1lBy12fS4AdGWHlIdM9ikC
F2T8sgI1biZqRfgN45YjYmXC+LIgdQKMPS3LqacmR975Erlipe27fhVe1MKmqjf7aioFev82gsC9
k7hxM7XNdOBaM2YQY8NiHcfRa6Fg9DnqA6Y/5n1UM3DubvsB6bErNaHncjmvmWU9Y+yHc4NMq2hY
rYugygIjtmrERUMBU948kpQu8qudI4ATKl/N7bu5dYV7ZJgXGJeFm2jfDAAC+i7Pte4j4DzPuUBp
cpVh4GQA5h36vvg0yBYyAIxrRHTUVLLbpz6YDjmyxWuYoERZhlbVjeV1oQfjEFo+Ynpo8jjFHR4H
84TIg+lPd1qJ+sdemF73sVOlpu2LFb3DPUKAtv/O9hBwCqte97vI6PXsdhO4to7oHQ4fEuR8PAiO
aYmql9egGveN29Fe7LgzU1NlUZIMglfbzWY5D2G/evaT1JHGhEGrVl6hbIo1bGVibjw430yjlRTu
g1rqJj0EVWkiSttWHYRaE+rBFTwf/2guI8oXNvMRH+kKO7kPOjnrB10ZwWdQ2HLswlZNwr3S57mH
+ghn2DceEfQzjHtbOMVwqJWqzcMqbNlBz17bNo3Bwcv5uKwB3GnEKSdEBuGsIougwUx8j1zV0oRQ
7C2ITq6fznErpavFllFUjP6gD5bMMIZmvQD/gNSvoVf8/0nv2sVuRAhkif2iMZ4LRClLdE9K52oY
+O4Z/t5aN7xLijx4nyoUGyHGY2wM/3ISH/wE4liYkd8G0YJeannjdAVC5bhoJBeJTQAMgyyrAOHK
zn3s+wRuc2Khp3XFvU6yUXdoSmIWOJiQePvG+dI3AwmT8P0aLnZndf5HIaX9I2mgRkS1Widjr2tV
nUdmrQsaMcUiPkzS0t6bpljKvWVpDYpUyF5AmS4nBt4Iq0A8qVM6VtG2bX6y89s8cttuYho+JAmq
wJPowgVJUCjQLmowO7S5ORYA2fPLdnXmLFom2aELYkCO1OAvC2yDPRRm6j4YrYPXtCnE3KbnHym1
DKHDwYRfB61GfLUQHQtu8qKFx1CbrvKixS8RpCvGCerlumaoM81zYnwPtBHVd7vz1cL2AhEAgTyR
31DpWvXI9xAW2KEeyGHA0gBvznq2mOTy7Up1zDMw+EhlNRpsUMvv4Nfa5jrediRW8w6jos6mhcK5
eV8zg04fCIJFvh/dCcFT4pu4UUkwZYheyBpO2qx/1CZR3PoGYveHMV8gAaaQz/MLtHbnBTaNZvpP
DF30S46u/glfdpXGPZqBjw38luBzaUId22ML52Bkt002gs9WmqEvag16ggzkZDT0V8JaL4caHSSY
tNlBTHaNk5I+98+GXffDneWN/XCVo7X5OFmpk13oyJtUM0YJCZIIm3eOLva+Avd4YZmVjpZdM2bF
u64iy9v3phrMO5Hm3vAwe61pC7DRyOxjDiUs6ItNXvbfC9zIlveayIvmyNlsqni2B9v/kbprnuwr
clOkmscELbZR/R/2zmTHciTNzq9S0N5SpJHGYdkk7+jzGO6xIdwjPDiTxnl4en23srLUmepSoxcC
JECbQqIyMiL8XtLsH875jljSUMzzJjBN6r5+dH3h7NauIi5hcfDWoKRJqsOWucb3zBN2Ha4my7wT
jW7x4ImZADAz1sUjRbTxmm72UO1aT6vId6suJxusbM9Yoox3gIbLl4OZ/1dNFWAdVNemdwTQZfq+
Mqr2E0SL/q4aa36Qhfb70Mbr+WKMg3o1OgRTgYsAZueCzoE/LFzvMS998VP7zfbWzxZQh5UWMd/p
QfXuuYkXpLccnlOEFBJIdGcoPOmJleRHeExZdbR0qW9F7VpRveVyA2GUz9O+W3uynWWR+i5+e7/n
I1wkniztxfq6gCv47BYJJxYiX7xq/rLZu8RIZwcHlapeZ2PmWAUmusWHATBTD4RGgVZUEMq+Zj/D
OSj9TrwmbSHvIZoICyLHWGKUg4b0BSlU1XvZwiw552gojhi+xiQYk4a3PR688tgUWdyd+nFwPubC
gw8G7m18680SnleFLneIdL4ut6Ott4eyz0QXkhniegBRHPggOrGMbVcZMTNksy5lw9edN18VnMIP
C11oBmWpz/uoZSDbR6WyS3isG6bdQ2mMVgLSJfceLLNsu+fZGIBkmqM1fVy+2h8ldQoF1gD9BPMk
P2lgOtmMUUUV480MHM0D2bvYB2IDLJayeZ/cXwxmWDvrNX1bFT9/5HmE27NDnY00lEvXyigtOiCc
SVwX95vY2i4aera4xwmnPQtE3265wV1mcwCEM/EJaX3WJAc0PghgQOXOrlit+vsg3di/XWFmjVFr
c4c8GwSBCBRRU3lTz6Np7tIaB3Zt5FZ8dPs6+0pLR+dhLVy2Clat9A+n9v0eHh1WrUPPJ/or98Bl
4Xpci5mTtbb5Rq2OeT7+9viwlCDjuXzXu9ib1XJoXR+njr+uaESbyim/ScipEFnAtU2RiucLt6ao
sy3MB0rmAMeSwmKnZo2F3Zyhrrp+k90vnbbSEPiQ+dEnBhZH08iMBbdrASVHbjjYyrKO3xrmvDIo
5kZqXNmL9bLNpgCah1ARmNUwNh9C1LhGFAIBwFGdnNaA5CXoviShLd89WZIw3vlZ9wipdUsjehfA
L7iAmvkAEw1ohdZMriOlJJPlAqHBXkCVG0PekPaM5b1ad52J8y+wKXk+Mw7FR4/LuQaEEndbMHkz
NJoONBisEaqvYTdsHsemiRyyCzIPleK+tzdjOE1icCvIUIX9XnpTjy0VO+eCAUSiLuvjFZNvvIH+
ArYyGsDwcT0el2LosPbCdz7FNYFD4cLAgOyVbNPG7ZxgnI8yXfCtFsOQPrrUpSKaY+A/4SK7dYoI
fdA7q0PguAdvN33myJcoWYl2AWTv5A4YPhLysK9nDjwpO4VIG5IqMVFWdUVym7NinI8DOIsy6kmE
Iq3X1uYpq7WkhtQF7t0UoNF7mdoOBLOqSqfj7LjDIzDwejhDdVDcQLOdvurJoiiD8woNQcjUumuJ
N7RxFDiJcyQpLx92APwpgDOzz77NWzx9dCC4vF1tZp4b2Wj8fsVVDvmthzKRhhPH9K9J1f6TU44+
wB/tYLbodfc6WUbxOiAj0JwmYD6DFO/hYfB7ZYTML+OKH99xWBdg9n6d2xo5w+KO+nNp0uapzqbp
pe/05lGPa310m4EfutOZcsJCedDAXOLP82i1fS/a4NFyJRdO/YDJMu+xfOp0gApituCKJwJD1GLU
50Y4m0NukAncUEzafcWLo7H7rgBddqW5+fNOQhHA88DTawaK8YYBa0GSbmF3TKZ40yDWRIg/55FV
iwcCD2cL4BXUPzdbIVQTMd/qwHviJl3DCYdiFnSUcUyJB6OfQ09N2j+vsF+mnRk7zlPtYl0/aFPV
N8qLt7eOCg/RNRgrKzB6n4JOZrlthNYG/cYd0vpbTMgsFRGxBrd8nS2smBzNL5CWVD44Q79+T7e6
q4mKL6unYcqNJynX+oUbCCSeNQ/xFxzsFkQTZt17H9FiFYA96ATPGghVLx5gwvtkLL1iTcpamAio
CkNK7OXHlFb1rQ1FkJ6DLxa/L3mA/W5aREoBnCxqpFZMoUxiCa5PGvMiDYBqJMZkh6QGOqxFfgOp
rFo49l2TUB3jaOGv39QnQJO8OjEF68PGCdnxSEygxX0/i59We+QSKZcyAZtmy3aXmaP+ZfJ/ZwA/
l/bTduQ0BU5qAYnJY1oCSCNQ99p+wxQ9DL5+wtar924T24Awx40KBH2bRYBUMhhZCBZ8fk8SmHFQ
yFt1I+BH1dHUz81TPiaCw1lfcL12IpBzt5gYq3NsoZcPFo6il0nn6acHt3c5XmSId/W0lekVR2T1
3pMj0hyGefGeyphrDLJEM34fUKryj8lsHeZ+wXtiN038CupxKU4EVFTffGOarWCIc3MgWssW17pd
OUOrfPYfy4ruNQJPRxISha2iH6SepmoqWHECBE+sHEwYsC2uGOVSmpSJ+eb0aX9Spctxn+quGQBS
sRzYrTSLX3lHpxUYksZ1tyQ4tnfkBTr9ccP5Q00j2hKdtR6aaBK0ssHkZtUSOIsNJNB0l8oINxcw
LqDAFHYEm5csxNPipocODEMc1EjVnk0bEkUAMkG9U7fYMjKBF981MW6noJuGATSJS5pRIKkErtpJ
G9xWfZzXQTabffww6hJW/+yM8/tk+fVzQbNUcrLm9e3YmU57y1jQ54DpQNBwPMiKimppHL0baVFz
vrYeauwwbOPCWKhpv2dQK3t+MhjbHJMDC8Upn4cuVKNXPYMDtp+N0RAq8AbPekqLBBmKmU8XI5tH
0Uh33vvkLa1j9gE3zGG95ZfbR7X5tGde5XGkj4onPchifyCxAA7/Lyz2Kd8clMl9PCXF91Zl05eW
41LvoRdwNfF9CHVY+gxgDkZVvtVGFfAG5sGAmEmAYXNH2ATcPPBhqx809gjLIqZphWghV1ntLz/p
F+DIKQ3TnHhVUzVNesYoZuwu2RRWWNJfFCHovfwrEzOjxqqmBA5gIW2gGhK7cEIX9kwXyHktr63B
bt7GsbSuIUm5IqwMfSHfoFD7kGYlrqduGd6nxMhE4HYcJ6Dw8uERQbayL9DiNN+TN5MbEQrqkg9y
TZp67ww6/qQ8ALRMsQ/JMBbgNoIcLBSK2o73AZ6K6926buE+CVWLl9Et2w+oDhs3u5Ulz2N16WbA
No6A9LrYeVooolI08uSF3VR16VsHf/L5fSgOmFqsNCU/ZW+nb4Bg9EvsSuBoQ5nFwzEppEeqTr+Z
+tI/9eQWeM42nGhSKS87CU6Tsomq46DBij7j7y+qMK+UOmKxsNvzBOy8YeudDFdIokegd8jBWUqQ
xCNXI5uPnKgblCZWhyJMpLYeZ6dozV02lNhM11q1j0Uxwz4sbYv4gFbh5AiSbUu2yB3tJg/WNqEA
FUDpHmq4D35I00ZUTTxwDu+E12QA/sWkksOoen0HJky++8Mg51BqQfHIuQxu1xtHxkuaGcr1WK2N
OEDaGIGZ26lJdoJdA8cggsPujiQWZd4HoGIlwVogbgmWubG/TV3T6MDxZw+knmmkZjBbKr9bRk+1
O4ZYW7lr/WFJo7aq/BMJ474TdWQpjJGLvON1gI2tA3uYzI+R+hStLXL1NBg1z+a5BpuWHCdIE30g
J1Hsx4UHLwT+5zuhLCowYBUxEPwKGKA08RbYk0UnKlRoiK2T6ghR2tWWSD/areCPqYup8q+63m/E
EXAr6LrGd3iw7Il442BeNciutE4ddbTijY+WyLm6CqzOH7I9HWF/kxlmWp1mH0RQ0I8Vd9yQD9oP
BjDHIuzbdt72XYYbYmcnRPJGlW/hz+Lrm/a53YoycnqelR0SBk+/GQyr8n1Vp5zMi7hAJhdSmpzw
omUEawHD52DmveMETnthpHc6ll4k4em88AZvam/1zEzSBkrdsaOFcvZ1FXd+0CltAIiDa/JVmI31
RrOxrhwVw/bDHhx1Rke6EEPeJ86bslf3W5fL7gcUF59cETv1IdUvs/pielxSjtgJsfBMYtx1785y
/Dm7CxgsCvX23Sfb684bNI4wHE3eC7dW4wb4aFV1mKapeWDHYbg3wJD0ywAlnlg9o/XvS7cu3phr
xODCRDpQSKOmHqOenLCWTI3LvS/wBxPhR3SVgNGaQRjx6C5+bLFmJANIBsSzBuwcxkuzqkhC7NT7
yUvsTys34qf+7xS8yo0NdbORDl7uc2wx311rJcrIHIji4VyYrPlYgF7N7vuMWSGo1LRrIouoUHnM
hlbwRHPM4oK0dK2iLa5z9lu8v/dyk7wREPH1L8gI43REz00VwZVKJtTUEP4d5sY2VS+iyJuXtWWX
A3V/AIzTDXYajpAW6mhQNKHHyR1csEqzUm60LLm+bhaoscD8J//CbmPDwNxPQ1J0FNIc5mzSvR7t
knAFiWKJ1GEBDoxeP8seOofJeWCPCWjFwYyLj7SM5bgHS6bWvcgUmvlFO943o/KXJBQSRj+orWTi
D26gDILsrZy7dfM8+1jaTD54iNLkmy8Y7kA1aWBDMdNj5NYDPf/JrqEzo5LT4EJm0QQy1k2Zv2dA
jCgw+xzYr0mIcB40EubKkaN5evOqGuuesaqa+ttg9IQJRMXkU2K3Jp4sbvW3pm2aL4Se5lNee0O8
c8j64su8gOBG2bcvnJgTpiOXRK+BRlMGOQc0QTF98SlXq6EQAIGWHNaKtmdng018i4mRysMRbHAf
glMZb+CvGsA/Cr91dnNxGZ2IRmX8fiwtCfgz7Dg+KUbATLuqRiTHDMpGSrAOYWqWVbf3Pt7tLmQk
EBOwQSwY4JUlv/eXXNqM7Wp5TEBp+3vbnKpbAc6u3+fCjP0AZJ734ubzylsMks0Le6ZXPWVbKb19
48R9umN0v1HRQO339nRV8XVqsO8PVZIM/TmvdPNG3loDUzSW6S/DT2S5r6VI4Zn4pX622bnypRG3
8z0eSIgONz6EZq8Z/cFym0vkfBYxsfftlns/Zt+aLsTUpPpmoCmKIz2ZxUs2NV21M2XNvqhHd+eG
Qybcl2kpWm59zodlX1pm8YNlM0OkHB+XCLuuVNt1UxA2whMj6+/1ukJDU5lhtZ+Ttrd4N7Qug2ZO
Sj+5bwD0lacGJ+mXpcbhpwm/vAi4abrxDIqWXqEXs/D3hGGad/iKJoCr5twbOyCpxRK1ra9odJha
3CCqhhHv4IM7ujbRQdc29zMaHinm8IJuPFnzCPtG6Q6SgZV4LVidmLmtcLz6W25kRA7EEP7ucker
R0hP8ofBKIx50uKKz7Rv6JTIAc+8AxbOgRGH6epfPRlYImIVkNxCRqbxUr0ljyy1S32WreNdJevY
QljX+gI3Z3T75YNm43waQawLSFxE9falgng/bMVnQkbJwvvU1Ez3x4aFDipLhXgfMrmLX8nimF0p
EaGSD0PpBfRtHiUgULvhiNXIPQunbH/mykgzzlF2B5yac2bvKo9vaQ81UtVhzci8peSNzexqZX4m
o2lzs3fTa3lY6NjmhmyDnrfYjfvhjhy49fvi2D6tnuXz+lKKAppiit+3B8GyVjDwWbvnVEv7S9Zb
BttJ9wsuN8ucAE9ZBMBK1JlEPBTCfLTSkeoitjdgsQIQFCOPhMcitDg4UHSzzlzJiXC2/MSWTd3N
1jD1tKpQyKH+MlnE/OMxIbAY2ZCWWVVaBfCjLI+/SjonoTFu/vNcVUkcypjBfeBQMzpX2ukycK0+
iMnT0HvqFpGxcW9enm1KLC7cqEVxyUgWniV/EEvhmdWQVtfzAmUxaGq1iTsIXRI2puUQtT4XK290
2TXS2JmCTEPKAeI0DmnKmnLvj3HM8YRQd97pvmQ07jfMZILGazryBXJmGtfobBkWDpLr8aZgLiqi
hunbFlXOVL9XqPpEqP3CzIh4sLoH6hHRQL+1qb5cOLQvmAhVustXBZ2Lv5Kb7UzelObQb5tb3s8S
fO/Oq1AehS7DYINwM80AJC4Z7ewRffQ2AyydOGGedHkcenzBCcEFUsA8E4iPCLrbiFIaZ0ZeIf+V
/8v3V2zCgytwd3ZN555i69KpT/SmNybIRhnFaIw4vRCP9WElJ6s8wKjjGpj8C1Gz0M54GlIp7pid
VEzUwHgmYUe4BwGNbZZ+2VtX9ReONYkJXkdfvafzdEiJANFhhmaTg84dum595r2txM60By7lceNU
2GvXiO+y0rJvjcZqPieWARumEoMEBDsvNJ1dvMBuKzdKISI/cqeJFO9cHJQtO6m9H2s0lKZc40dV
xn538GF5X07xvLECIhtpXY3JN45Uw4u7p5ShizbIcRBnymDXPNRTZqTPBgPt4UdmUI7ttbUCehdV
TC4EtzV5WneNrp3uQLHPkL5h6lldzajtSeKQtkdopSwbO9Arbdlez3135Q3p9I07c5AsBIADEpHj
GORM5G2ZH62mHO/w5I7jLW1C3D4aWJgo5ji3nCBJ3OkNSQBT5I012EhvXHomtHXSwEjX4Za292Dt
XG+3NaO1p9wnT8IxyorQo1oMj6iWsu9kpmWMZUvGtUHb9jOneUa1ive+eqoGsLNIXtbkxk5s0CyU
s6nY92wF0n1l1k4Rirb2x2BdWnp3cLCA7hdaONJAch8XbOVJEl8u0SvL0Uqr2NkT01q9C3hsRtSM
5KIw3p+c905PY8nmIDMGdIuNTwBSXg3diT+5fPdJW7qa2p79LBk0+S9/bYq3JUNXBxe7HH/4atTd
T7oYxFh78oqU/d5wWlUXeB8D5BYUegVsr8RNfaEn2yKJnHIxdejnTbeemY3hgu+ckQVi7NbgdoDs
A9VzF80JAYKQB6SzMm/6hRoW/XLbdwxeraJO4mdWEelATzV3H7ONljkQqUuyqMxjxz7A0jQYBU6+
J8LWjzdFoEFuHxMBKoxJsp95O6NDvLTLuSmfai+n/mXqNJ5wMNcQy4y8fN3Ssa8jNGlNDzkwdcmx
3sw2C1suiO1pzUxrOdgkXbOMiCHJRfYmjJWZvaPTc0OkXxINFEEps1snLaNOtAZh7IQWi5OelX/v
UexVxLX3pgOnNM1jdWQuM7Ww+hNKrA/fx976qiEzYwJwUr0VCAsYnFKnS037HnvVXdbmI6xql3fj
MqYuiYXxu5iJ67RdwAZdX1uAyIF9kjlgOVwrqm7EtjezGWgTIw1nPs/zuKCyqAp/H2suM/ZE9gCs
uXBoGhYQv2lYClKwJDvCbTzxPzX7ZA8KeFcHiqEIH9xqIrq+pHBcjmlMLmc+Lp1Dlkyw+yGMYJ3C
Fsfj1dNO/3PgmnoSxC3REwprnUIzXTTUvtVWJ4Ayg7sTQzsyX6zjpYrA12vSyXA0KhbaJg62omCQ
D1hwYYeq6o40IaEmzrfZJ/fjYI5Z7p9Nltw3GzxDQiRcCIV1C1Y/dIqq9Q8yrxDE2+1IEFeWwp6g
j8wZv4/AIQ6waBx+c5tg6RedFFl+TBvHSqPRbP2OoTPP5XIiUsz5QQyE/8Nsh3kLZjQLs8/kTTTO
Db0DWHk8wgyefG241Ytixk8AZbGU+he45O5Q9HNe3RKIV0HDZF5aMhZkJ7AbbDe9Y8TUDzvmKGR8
moJ5XUIyEImMryvtK06RZevd04DScnmM5TJfkoomkPvc5rB0sw75APx+YJXhMCo2u3aGrv0avTel
/MZ8yziQtWemd0uX2f4utd1Wv0kuxfreEn4rQgV4sgoZXTAFtDKn/V0X9g8F8Z/Usf+UJf9Vwfwv
dcl/0jL/b3XO/zcqmF0kt//9D53w/6Jgvmnq4av+gm/7JxHz5T/6XcQsjd8szEyWgZ8BWZR7sZX/
LmI2vd9YFiEcxvsHpYgQ4n+KmG3rNzwsFklGSNwtkkfRvP0hYjZ/I0kFNgGqNOSZF4vEH3+5P31N
/7GImV//Z9GZhOfBiM1FqIjKHRD95d//O0mrUEIqxLNFWFImQvJvOi4MCn0b2Wm6LDTTg16+2yjK
5W6cVua6ST6VqOAATyZHaMi5gxVlYRtRsQ/bQchyrokw6LddzmAqA0m+GvRSW2Fe8Ovuz4I0LPhy
DK7KayXResylqqqolSXY3MHuvlx7kZzAwoddtg4q8txLYBiihhLyfTJPd3Zt56hW1pgxnm3m60t5
AanGRJQx9QXLnR680aYHnDbSZO1ZWy8Vz31LHty4qNDArMeYb+m+Y6Vxbmw6GVIoe7d/sWCKkQTI
JyBCYmPopG3NdjwsSf4JcK1VZDaYSmuOUmEcc0tYD41l218OZb8ITbtruPhEloOZazJSzLzMe4ec
TBftWwNHNfZlV0d0+uQQMKDQ1ygei7NnaD3eclxJ74DRJj1aXcmg398g3hyBLiTPJZXIOaM4Z01a
liRmuIVV3Rbs02Dz8XG/i3JQ33o6J2J4mSxcudvC/lePTbOEYP91u0NPsTNnqRml5yulhDYqp+Gz
kdM94rOWDbbdTi8t/Q8ZM8m6EkOsYnK4/LiHzzu6cHEDTQP0qxiVfbMAEb8Da2x9MnqwxkNVeWoI
vGZkDNmQ+trdrEllnmU2EYU7l6N59CuzvCi3lwdMoN64qzeyI2Vhom2b2OmLAFVDf183y771mW/y
PafFNaKU7Ftrav/VYR4FZSY2LLToo2OzgPEFP0s5sASvlP/oFqJ85QFH+DVOTsxSTBDzuhMx6b9B
HyvtRwPhbt1tsdTd/TZ025VkvXnZITdMTTmqW+8kXG2+VqCQePyVSZofEuyEE7tlLZjEfcI1IZIP
w4nHPBL9bL7Yjpg+Mjy9W9QvwL325P8RfFdMzAQBaieuoij1WRkivejeDYNC6bKsX26SQnD/JrVF
hVc0xfBYJEN8M+crDtLEt+FW1x6491By95+Y8sAGztzLnpqYOraGwhuL+94nR5X57EJdwzPU2KGH
MIutm+zsJcRtC2YpFf1l/yM4Si5CLufWQ/6Q75gR0JrmUyN2mnTVDoGrgT5CMo86bYaebnzR43bn
BDq6kmD2wGmGugJJiXro3NiWPvWNW7V7Bf+rDv06sWqEeVOuAkRgN2vM7HvAqPPAYsyw6btxYAYr
cHUVVmlvPFSZcdlSWmK5rqycDjetDYU2rkXN8Iy29lIoSheA4N/P5f9/Rf03dML/+oL6N2SMyfjx
t4/659+Cj+5z/InP63fvzt8NOn/cU8Ixf8PT71rAW6V0FJiQPy6qy7/C5IUF0IKLglnDRvD+D7uN
6f7mYgHzPHh+Fzqihcj4HzeV6fwGD9aSPtcUZCJ+y//STfXni4rrEKgGzh4H/pXhkmX5F3X0KDWC
nrxbIcpW7lO2jP0Z3dBKjmuzGZ+W9sllVlMR72eSR27qzavQwMBqJCxiSt2TJHbuQS2El6zZZn+D
jgYQdOV8Zsg5GNsn8LXyENMr1LQptXf77z7z/8BfY/3ZhMDfHiYCkl22W8x8fPOvvnthbAzHGjUj
gVDrx7xY8qlw1GXhQz7LJcawezWhv19UoHBuUNFGTkYSp0G/FVxMUCfytdiQoZAzKYmJYSb7RRTW
S5Je4uwN9xba6Ho/wlJ8Q+my4nDYLHE/Ldl22b5vOweV7xjklajftiSqjbuEQVZKDIW3PtBBpNex
BAnjrx0j95nBJOO2tWgPYD6m/4x0+2eZ++8fhYlJEWwovaqy/+IvMUebgBwHQR4FSRySR+gGI3mZ
IVW18584Vy9Gi/+pqP/9j5I8t2hJDVyzf7XoZk1lm0PFnNOB2L4ra41vXMQCvR45lJCk3UMy1g//
x86Z6asbxu7rbzj++r/tx/rnx8Bw8v8FW9+FMfmvz5ynr+4z+/Mxc/kP/lEQW79RC+PrA+nhUOGa
+Cr+WRB7JpohXC34gdjl/fOUsZ3fLk5r18ULeDlkXJ6pP+ph+RtuPhDqPE8m5TUAhv9CPYyz4y/m
HQmHGZ/Q5TzzGcwaf31TUXBkvptQcjpdPp2ztBA7QvTUWbhJ82E15vhN4g8m2wpR0rAu3xkkiDCV
pOJ4CLOvEUjan+xeNmYhmXcq0zX9lubbtlfjZl/TkmYVmT+uC6W+6QnbRiR+pVz2CD4OC5wKffZr
pi1+EER5n0BCiVumlN0jBUd7ywKIFGi6/HuDCd4N6m/92m8iIdc0zXezGpmMM23fkZbT7zpfipd8
aO1Is807DSZuCvJOWRNtxtI+sMWyn+yO1tpirfbZuB6MpDSbAVBu9XHR1fAwr/N2tbDfPDIwkNeg
2LZd02/VHuFpcd30841Uxn0izV2yuI+lCVZpk+YTZZoX0gtZAcfryMdgxR++l5I+0Ji7hbDAwM4w
MNDK/4xJgavnJNtlUBqJCTl3BDCBUxz2OUvuC2f/LK3yzkleZkgoQpXdMU3UfA+rr9pXMEX8wEjm
+VvdTet1XXsIq61x+PJmbePUKKujuUlE/3QmgbHO66eZp8aTPVbtSaz2c7PV83sR+2jiE1sciBmJ
cGvcsnlSBwJOCJWqGsYN6D5f5hpPuuuMyPQaMT0nLPcQsutkRDtTzue0nZ1wKPrxdbCIvgjnFBll
Qj9x54/pj7FlCQS8PqgY8gZlTOCJ8JAL1e4Q/xjTKT1cEiEfLO6woCZ86qDjEdWitu+UiO1INsO9
2w8o3AU6vtYK5xXOMV6PU02I9GK30axShpkjabGaInFdjDApxk/Xyh5VYWW7pShumKzqs7fmRjhU
W7on7rthP7ZdDdNy1aJ5F1Rnpe4+U8n8JxmTYldX08skLybMPhnTa0I62OAOreYv0ZvdGMmaSbBL
0h/Ik/GVVNDiykSDdhV7fDrsG9jmO1UbZmtl7Q2m1lGSd1Ge1bu5/SlbDwiFvxHKIpPl5LbnGJlk
mPRWv2sXBBOMsGALbXy8aRyfmzHdLfVU3HT+PILi8XKW/t7Byy1mTwlrbJOmat+0diyZV7leNJnm
eI8MJbCd5MB+6kLjXg+ZgYNWEUwV5gpOYicQDUz7kt2CxUQJhb9N/9gsR+KC2rOc/K+uM08szhEO
5MMV2qklWKwVK8ngLjfptOgd2aYIbugSpjm/miSj2o0GKULTO6HML64snZnniUF5QJLUXnVmHw5W
bZ0y9gm3faNv+8mzHxYauKBw2x+96F7caW7uTE891BKFHAsUqoGJnJretLed64qPRXfFdc8q/bEz
MOPmq2VErs0Sj0s7XJgpOYHrXAKiEX8FvAjdxzbYzlWXevahWNGqTUqEl0zrO4yewCry9F2WlUFS
qDm/jo5l70fy5Z5GqW4GjwTfPBURodRnFxFlWVu/WFOeOjvNbpxksV8LYFWRLu+G3m8jb734Ozw7
jax5/lED1AyS1rBe1VK1ESvj7IpR1N7K0CChrntjc2Hs667YIqNLCX7rIof78VCvUBZN3iZ09kQy
E2CpX22EgSGz5R9lmj/gfBzvs96mbLJvSN65KGBeG1dWQZbkPJODforT7Ge9uh8uGbBqwhNAkN4l
eLss0W/Gx7TM8jNRyMTAjU53EoRhv7aiqm6IbRBB6gpCNbGv7WME5j+sye+us0vgGQut7VeXN0VU
WyVWpdJJIFC6/QHtAsddj/oE7TsrIdgq4sxSrNwT1EZ0bFryPrWaRSpLvkO3ooFK4SciQvM5Df04
JWMtdS/2qTkstsTZGZX1uc22E5RzLENt18shsaV3xSp4u2J6nz6uriu/Z42t0Hykg3mLVa+76+Ps
TKYfaXitJpuj9LN9Ym83ZbGSzeXVVlCbTvrTEYVzNCc/f0sIjrl1u7778otKfS18bedi8x8gO9BP
evPyqXBWfay6aFlGx1f8IJsblWw9kzYhRYI92dQq89R5SflUudnPYTDRKTetFYnBrF+bYZseL8LA
136tiD91tlPaGQVrFlk/iGYys3DNfbLP8815E4uagtqvdpeB0+rWL3HFrmjON2ERZh3fTm3xg7VP
HiAvqcJWkINGQDc6NEyM8kOnWa/DUcj+NfNS1qQ1IcJGkFmJtWd/hRpY1m37WG8Og+B+LoV36Fdh
nzyxiHfyeOpryg8y+wpdu882jDMVoPAe310kXkemMfX9QATXidjT5lo2bK17O2eUK7NK1gGrou7a
wgAxhybmshcELvP9lAEQ3WUIyT9Hw5s9Um+n+IhdVr/ihFfPNntnHaKGIGC2L2sslUMTi492zMbH
ScruSVhe/Sh12j9RingIBGsnLJ2RAFlWtEFsouxFF2MjuFLLHW3ddsNKZzynRakPKt6Kl8Y2X1mB
84iNVXPl68U6Z1u3fPB5MEjenLb5WkmIDto1HX8l/CKaq6y3XlwwRRNaEMkJiRXtEg5r3Rf1oSFA
BfF9PT3KEeCwB6cevEoWJbH/lOdIDXLjtu3iR0FM1Mlq4nC8TEVGv3xx1jL+lXWzg9lL/A/2zmRJ
biTLsr/S0utGCibFsDWDzW4+O33YQJzuTsyDKmbs68v6x/qAkVVFejBJyV0vapOREZkMmMEA1afv
3XvuvmmmXS7ePa8MNDSsrd0HTMi+6ibjD5cc1Dix01XmhxNzySq88LKOGVY6HBCBvHo9KXGIH0hK
MvFvfl3KxZNF7+m6iBqYJ+McNmsvRnERYovA502UYIROjccXrUq3A8C4ShGuBKbf9jttjsSDbXQD
6SGDddZzlmM9G6NtSawNfsB5Y+huc9OnhvOgeJ3QzbejvEtdy8R5aPvXcEia10R1guQRtpkwRyXd
zRn9ljT1DrHAEUDE/LyN2lptW39wPhy3+Trl7swUuhu4OYXa1Xpnv4uJmTS1V8MOymS9UxRpjTRO
gqSTOwwh7jYJccuo0dkN1dzt3Nj46qb6F5qLXaAaUV5WvmIWlkpWdZxSz5wk9zpZBYSIvgutvIg8
sj9Dl1XSL4l+NW39S8JvrFYlXcYTm1D50cORJ8+eGdNs1tEOU9FgrdI8jd5lk726mqeuzMLYpPUo
LohyK29F7aKuIvPw2gBW9CxV359Kra8eIie3roaubfZOTn58gz5uXQ+YhWjapW996YebHofJas4s
62EgVIVSoJTeN6vIcbuZQjo7E7cZb1oUCIyfsZGvMqe/mqKjnnVVUBY7MeBDJIxmzxAUor8W59cR
xOYjab5qPzZo/zA+RVe613fFJpmLeuOiGwmMCMG1YIc9lGZy083I9UBF+JfDjFpZAgOIobYZ1QOw
jAYzFfGC+krEQARYxhMLfywq0ZTcUxGbgZa+DFO2tzQINEZ4R0s78bDrrSIwZkHUznLXYTZJV47l
hQfYRsa3zG6afU1omZtgCFNRYp3yGj2wVMm0z+KpOChVd4e5c81H6RkEwlMIc+5ngpsjAnJQORey
8VDvJcmmc1U+rTkbNRjgRXgRdSTRU96nkb8xk9A40goEmmbPthWu3N7NeEttjeLMnCLEBstznlRT
/aLGhFagIPIoKaunoc1tno8pGYqABz8KdB0NMlWUgQ6PMJXAbMrwVPCilYj2FMHC1J/WRtGJxMQx
DIvYBbPhPZ64aaar6pIDqk+lt0p9Ye3rRrbDKm9GFKr13D0OSpK55lkJRlJH0bhwk06/L9GhYfhv
kp7YvBT5DbN3PeTG6d4Xg7jETRwvwq3acu8nJ0KoinMtux1Tq9hpXugSbjcjM5hsifkBCwS/fAG+
pyYLrJ4SBp0Nzcz7fCDy2LHS4or1P9qmEYVc0yoSMJCMX4XYLLfYONWrmWJvWWlpVn0ztWZ+zSqE
RG3kDOScyPuegQER3r4a1sSBXrqwULHkpgY03VBal1q8F7DpLgrBnmRlZIfbqlPHtKzze5NjAAsT
hzo2EHsN8jraDHlkv3B3ugM6ChwzzFqQ92vDtiaR+SJsuufa0kWQe62Wrf0uERjx+/nQFSFLXqk7
5RUCeXMhO5JTVkdLNAtwwoqUz6PB5nyUrTPv0NzpAYJQ7TRo5KZrsEa2XePpJ3wa2gbJq3UomZ3v
U2FrmzhdBrOMm4unZqrFIa09tMwe7bPZMaagdotpzz9iQ9UVh5ZdM2TGozP0cxZwYL1FoPoVb1+1
wgzD6H6gK9cW+MJbSXAxXXgOX5JjUTzqLD145a5Q0Vlw9Emih8GknXoH3PYdzv/bQdlHDJ1i0zrG
NQeGl85/t8boYOI877sBJXSRUOOSeZzow23FiQ/5+uAfyUJ2V2NoJweej2zdtkP7xAd9DvtSYM+r
HrUhIWhUpu2rk9kfQxqfehQjaxQcK6OYtzQ5z6Mcl6BXNCeNG3+zxMKc0REWA/rgwOD3YuOmxePo
1e7FaHdffFK/N8ijo5VfhGeVIz7meJ9fKosQaCPKvf1M5l4YcC4WZz128KXyd2Umxod2quQqRN+z
qgD4BfrohlSHFgO3EjEEVS+YBuvC7spdUhrlicHZ2lLZdpxLcafmQttqYTXvpCGe+zD2nlgIs/2Q
ZC+2U6LGI5zV40snhvZFJwR0UxOYuuOnr4LQbMS+DbP7oeeEyNKWUF74LWcFDvRIxevytgpDbQQw
j9Ee6Q057JGvp+lG6r27kBJCHMNOuuMPys3sj3dJOr9hq26DWEOnuyrTLkCXEV5L9KbcbveLlZQ+
0eYiTA+2n3Zf097Q18JocW/z6mysetziM6tXvTlq2BN6/5bGHaciFXpnycHI69pzkhX5laBrA6Qm
cbaSIEQcD/ZGCEXkI2PwYLQ4HVnNdA6J0MRFQoEp20tf+m9p5zkUP8ROFnlDnIN5IsHQDPCW+MHk
yQcEkXdKq9DgySU62WiegRMMew6VPK+Cn4NQIHLte6ffSxvdcJmyIQ3RZUha0rEX03xljPnLbOv9
kqjo7tueAyiHF33dFQxMZXJpaio6LK4Yt+bfYXrJDpA1tvYJUQLNFXOT4tFOHCOoBZ1uhM+4FVqu
3jfGa9LS0cUj/5Kiwd2UQ7JOZ6xV6H7CNUqhcsOvhyNfY+rk9WCwPU9m9JfnG6Mr76QhDyhYCN+E
jxNYeJTX0jbqrRHZF+y3eETCu8z8qplDv7N1FM8NyoKviKO7FW0uSMPui9v0p5ZyXZKUuBsUmzF4
qDv2iuaqy7v6WJAavYYFzRlrsE8o9ubDEn5uOmGE2T/c9qq9Ruq0mRj4FIM/7bsMoWKI7VoZBgtO
VJaHmH7fWrai30F+EGiy7WSXh+G09Yd6Cpy0eYSf3l01GZLPMvGesA/n67JKd1nYIf3NwnNGPb6v
Q0Zo04wyxCqah6FIt5ZKL6pCvdeAMzdoWTip8r12Ew3zY9kQDWaU6qZo3HvEPujMyLzcssK0uxIG
1CUZrCZyYG3f2bI5cERfLJEVgam2ita5HTlb1GRYyNJ22nSFeeOrxGUt1YyvHN++kq6YUcwX5qHO
wV6YzRyAFwkX9TaKu7Qn7p4cwiiKkUT1mIGJbxXrmPEFJo2yQrOuHwyH/1IhzMIFGV0tIj0LJEW0
Umj7SLuPyLZ19HONLS4QVvowhtaljr9476mOcYikxeP3iiO9M40BwvoY5R0sAsTOrXgl/QLXS1ze
1eb42lrIXZjVk71aFtwjvEwrWFwSYxZdDIWeTDojedoIiOlQaLemI4+R9DluQnmA/hLto5yOHuiD
BGUr1Suytv0CQmTArD8bbDxXduGddQprv58CQprkOtOz01CWj3jM0r3m6MnWESq5MDyk2zahOawo
l2YIuGd5Tso9tki2iyL0d1Pr3VB46MjcfexcVkcWIaZm3vQjCZUsIxUHzG7xD1ICfospyj68KX7D
fe0QrzoxlceMumKJQmyqe9OVlBZ+Il5O6qlkJzt8xrHf3operZ25a9ZTKNrbAi2zn+RPgBflYTYL
RDYxigJlXOhafeOUzk5ZmvPNQ2pqJ+Euq+dnNVBOJNArPMyzFj4+VG6ceRRiH/upFWb04vtoe905
xLeSX9R9/OayKa46gE6UcanxZBTc+B4ju5OL9Wz0/Q1Sn5PZNlu7xkSuMtGt29GiZ5Cs63jMg8gt
y3s7K+LdaI8niM8eG8c0bOfJekUTdsRKcmGEL27Pc0V8+0degBvRlifQ7mlWtjXcnpoaXYiyPYnO
cQPlWdlpjp2bsefn8ge1QXJP6VQQFtvO8yZ28V+3WYp0YS43ZrhNnOI+cfyDkSEyqHLOfWj3UFOM
7cSZ3vQn6wEj6TeoYcZFPBmEAMfC2mqxoy7IgdEuvOZFl/2TZreBHy1sLSXfCcbtt3XT5uuOs+DG
nNMiiIfaJ9R7KL+yzyKrE9l6sEACZ1i0xxkFRtyOZaDkh7JNwLjjJU1ofOb5W9eMT2YqCK5zUA04
RWztUxWl52SI5wtDmuJ+jljcAcDztNiPGt7YCqXu3u/PXTF3e1lHbxmc380k9fFimJox6NIRq4wV
UraQhOz2F0ain5ADSk7RE9ZRpORz7VwWhXOOsUP6cTZz9/BH+IM5b03h6M8JswZvNJE/1GGzt6YC
X9NHU21wcq/keI0haDMYamdm36b5S6c/k+i2mNI5WOW4863sA3/I1qshcdYgga6ducmDLtORZLZF
TwsrfmzSXDtECM14Hi+wSBn3ukaANB6v/D2GYxYUJdwU11TzDe1MKwAQxcRSVzktfA1gFPjbi4E3
K9HKOzcNL1vNGXY9IuozUUX1Gj37wxBSoYv4RBQ6a3+nQf4e0ScwMngy7QIhMnHN1azFJ5to6TO3
f9xqndiHnc0HreLyXvkjKxUq6KdOexJ+vzWnkTAJ11npVtGvwVQtdnRD3dkFzbTBM4+RMR8y3sQd
JcmboyWbMItOujLxrvTvZVhdwkcPATE1RF438Gxlv8pz/aRV0S73I+4YCVwFuAVCCDfaguJIsZ/b
ejwfnVmQ3YpieosDd9eNoXGKsWBvAHrYjxA+KAs8mDf2gIIDFbYCb6TPZ/JbvP0YNvWW41ROoV03
N2YP1ithYoCXNSciAp0vW7dnfzRkY090V4xxfIM+Hm3d2h6fM152DiDpeh7upkjsnYSHEE1iDvEm
OxjE2rXsuGhTV4n7XENFYzvaup3THaMhns4zk6ItvhSUWnjsEnetT3RUaIvj8OB8V3TXHZiGyU/v
VIfuVRHv/gJb8ZSGGr2v4RZmi8Q7MLArq+ahpGpKJupmpWS/LkDwHUfAWUHpKdr9ifs25razdigl
Jr3RdqkrxUk57FQ0wdTJnspNNHQT0hIaCNLlRfClfZI0Zi12vaQidtudHYysEuA5zrtyECtnNqcO
gY8LKIz2X30eZ6VOmd7P9E0GFpWe7hwZBM2ZBuk3NONqrYWShdeg8tvM2OGu2l53NnmsafiH2CaR
50X7Cc4OpL753sWvsm+1Qu41zUiiVW1Q9yBHGIIxHlocepV/bmTfITJCir1NS4EAGK5UvpZG6j5g
4yN+ssMzWlFOHXoUO8V6lk4cBwUIzXNoVCxM7EHRRsexu0snjs6GJG6dy/nXKb33r5ouMfz1XqOt
9WpxzqNKRkpe6a921V1ohYNRoEwOmCXjR1O0uE98lvl+lBjTbJkuKocQDx+XmIz+rmVf/uDHlZu+
9HDku16Pmx3D+qOWN/p7TG1To3LO448KoxmnSTpieFfrNcbX7E00tn4R567+qpLZ2cEMGp4qdxy/
ZPSe1zlmAdIv6vwYOzT3EVAL2qGJ9WwCeD7TEhK7VFFodiyEV6GfPBRzG16MmV/exI3pfO31Ripk
bj7UEV+rA8w08Zc2xX69yoCxXZayyM55S9SYMTZynRoiOU9DVz917uwfB+wBW7pTDVVt3gYgscxz
OSoVkFH9Gkl1bSfMD/CToGgUUjvETepe8kB0WzLWk5ofTK/uFgnzqUsK8WxWE1inWETDlxGbzrFD
N0CfCajAhIwuohc56EeYRPZJZMZ8N6bUI05ujNQdZTux1ZrRlZtTD+dV5OzwFoEZcJX3ONijeu8F
XkzcDNW2Cp1pMyh93gLvtFfIq9kWB2wryOVu7cyrDqZZN0+lKaYL7LfVqUrm8F2ZtE7oAZWR4dBH
VDZPdVFiG6WRbSegjuq5eWg1A4dqo0Xze4fsYaUlRrijVWqdqvELJCzt1R3bkJOR0+6hkHU3TWRH
ASg9ZnJlku/AFKXwNnx1asJmZAujuEDPvLw8EnYVksR101MXUeNJM7xOwn7Y66Zhn4wIdsg0ipIK
wc3fam7AcS4ZvdJiADLl9lXLfDLLbhUn/M3/sXmRVeHRvZ3T3l0VvV+ewrkR9DXnaGNFkRfkWhSz
xNjq+t8XZvxWffyTTvlfqpn/P9QoEwaxUFr/tSDj0OQf/6v6htDkJzrzP//cX7oMDTqygYhriYdc
1MC6iej4L2EG/xNJjgv/XWdFRIanc7X/5C3b/7ANlDwu3XCCjxAT/5c0Q9j/WFzXkOOJt3NQiRn/
jjRjwW3+oOWxXV0nlwuhtOc6rB6f0d8Ka505t6SiFBQZNCpeYSctx3ndW7VVIm7cKN15o4/ts67F
X9pBfvBfy6TFJ/HZcnFgzx57rbD4Kp/Bv7qp+YU50EWtala6jjZ6vy9nXa1LuKuHRuo5jbzBaY9F
HPU3WsfhB6efAWNraI4NpXJMJzlrvp9gUD87WX5qB/6hLvSnfmKMH8ex1E/cXaaplmswcs54y4xi
fBuAX41YK7E4FXCXNpES7aPSzWRaeTh6AJ8l5ntiEERAn9Dq4y30nmhFaqpZERY51fQz1HQRhrF/
U0xF8tLONskUkcbgicn+MH5ZRr6OlotXTWclWKXMExg804jHaSNxsCnTrb5NrSHOnhh8+69b+z+y
zP9t+M7C5P3XbyX5kW3MO/n28V6VP+ul/vln/1sxBfHeRk3pLmFbC9X/rxcTcwHeAAdtFLBhfAQL
4vWf76W9cNCB1roCExzaqSW+7z8lUzoWApPcdRRVFppK8e+8ln8l8f73i+matkl8HcpGXnKddszn
3Dx9cqTJmQqGhFv1HiOn2LiAdPeR1JdoyZ/SCAF0ynGHsvnFaOqnONYOjjM4r7OmTbsyVu8iQpqE
LvzaxhtMh9UR1d4C7EcJjKTff7YizdwWmbHzQuPGmJoA18u1sF34IohkqqGNv4mS5halKDU/9kgQ
q/rYXFb5N+J0V0WdN+Em1/3krm3d6mqO2dsPzZQVdxl4Q4geSJfTGTAbW72PzP22kmpDlRJkHpEe
TnoVjRw6AQ+ujLEytxMOyXNM7XtOipIGoE1DAGs56LPyIa/UF1nMZ6zXZwO72o7eP4NkwK9OuS4S
ho9dVVqbycXCO1aVcyWYI53daCI1LTuAr1sXbXjoVP7QRhZcOttcJ4n9ZrXcwFApxCdFlF41lcQJ
TR+wwOJAPY09ra0vsFdd0HR7jxPjXXravhZYJlK9eHR7fcOea9zjjrC2XeQhBCvtO8tA5wDyFbmp
0rb5ODwq1EVTNN/LrP7AlthfMBS8zyr3eS7coyiYF1mp+V7iJEoN3FPjpN2USXiqSr9fjSqaVkw1
MIUVuX/JZMvGKVfSN6uTYKg/QgUNtP5W6WoLn6r5KAxND+TCVp0beZ75w0ZexPeWg+rBsnGou50w
V62SgRjN8h3sZLZyhtS9jc38Pla3ObAYPLkhByD4SAiCIc/kfnPvmtYrtBcILynzGdRKqeKjFkZL
Ix/x3dqq5nolvIlmeqIuG2W2Vy4TsqCfqH6TgvNRaDg1HxWDr9lF+1jlDjOQbGNVLUReiSmVkYe/
JgDP2I0DDoTRsE0cji5p9+gGVlqJW0KXHS37IX6ZEp5opi+wkQb3mhoZ2FPvnTRP8+hDo7XiC2Of
nc0VkR6ArL3CDooKd29VF18TFPmDMTekOwGLSWD00FPuMEasDLPfTRIXbtSF+yHFIeiMLn19p1mr
gvW9owWgmxW6vtILQMEwAJ9LeG4F+J612YfOs+k1z26sVcmKAyaWGDNS3S4coZ+4N2lDY5UtAJGB
jT2vO02hteMxD5Qu8di56T1a7Yn3IwfwOSQojirobpHQ7GcNGBJ/a29Gqd3RJQQZACZ2NFdwgBG1
oZdY4/e/FtVVHofPFd7Q0EeZVkJGfuwyMwDZRvhZwXG2M4MGY/qliOebJrenPR7p8CpVe8oTbAfd
fJjKZKP7CileUX1gzQV5xO+xcRGCkPvyErk6Mrk2MITG0Dt5Fn3CIhXRRONHoYenZ/aG/T7IWpMD
hj1Oe2TC9V4Id7i2ONHuKsA3QdFA4rJ64w6JxqbzUWzHMTFSjo7V1P1mz9bZN6voMkvnVzGF7mVc
C3QA1aWXRezY6AHWTqQCe4i2Iw7GsEdKZFp7PdVp0BfU/d38HQmMuG6J9rposgGiBYqptT/6QRZZ
BywzdJyG7k2iXupskD21ElAUJL5mKvAVBFaP/1a/TWYMcLNrWqKvPyBpH7s4voajZe+zqWJ6ML76
YOxQpOT49nv9Cu0+GmztFMYDYAo6sNiOBe6nYRWVDA81Y6f54wuMfjpQ5jzCZPRaulySZ8UkmJWx
bLa2m+HRS+eLdJAo+ma9XEGfPo4hHfQx3hEgC3g6nW5pr/KzZtreKVOyrrQoOZWVufOcEf533qA9
zOjwMTjltEbWhe/OL3qGhMpyX6aiOI16lFyqokw3rigGaE7Ts5G4ARyJi4icyzURN29+pK8yu2Ji
ZKw8RE+APIpA5LTSVSX2ID/IDaPPYSFgXdddf6+H/WqQ87p2XqLaKFcxPqiz6+zcWXsasQXTcp/3
knlXrDevnsS+L/v7EYQAtONHeKQ9p/jxeer6MwMvpG85zvRIkpeg+efIHfB02aV2pHcKFGpRDvYl
kBo5JBtRluUb2ieNWQdtXlUMr8mMjMnz5xsXaQxsIBCF0vhm9FZ7CmVpBojb3ppxtFZO9GWIpvQM
BXB8SWRWbOFXPpaOMFbVGF47/b0mIvvYYWhihDYlx7Bmtjjnsr32hpjuWOxs9cSPgsmPysMIDzfN
4S8AZvE3pc1W6DjyigE1/7avBMYysIuKZyAIcuW6zwwgGQYlDNg8MjlabP2gaVwkPMllYtTXuFpP
tNK/RbWc1rrT0+rx7WOS8jzTgk8CjvX2mjnXW50w5k/g5axJ8n2I3NbYScd5m5i9b/1FlqwvAmXg
mc2q+65aNlqUvdkiZbagDTzki7y5Kw3te6kfpFBFNmp50nw7rr8we2vPTZh110LX4LAnhbx0Fgn1
GKfaZVQgq656bEjR4MXfIIznF60zgXH5rsTGndvssGi7T2BoYFk5i2jbaJp5WyxC7toU7sFfxN1y
nq2v/iL4ztlGKCkyVGWowVG7Mr5bBOKuW3aPEeC7VyU1+wj/I2RURjOuWQ7C43Ik9pbDcUSm8sic
jCNzY6b5bTaH5pWnaQlDNg/KXDmt0T2LfZe09dZPmLGvrLhqvvkeeEi9w4FlM1x4hYgOzoUZ7tEu
ChpdhTJPszW9an7Yvmd+BjQxLeQ9rPoOpjK/eTiiQnCmIZCMLW/0aI43g14gSB6HEO2uZxsHObVw
7lq5qF0QfZz1Ia5PaBiQlAipX2Foi48RbzXrumKYJ+DBnfXGGaGk5OjdX4U3rsMInMuqLFqYZVV8
BQWkuxpTT2QbJR2Z0MZX6mYYfY30gHZejehOd8Yc00BNHXu4XOyLKy1D0+XPSXTU6Fr4K6judFVT
WFXYPkW16fLEeWrHaLyKM/kKYaEPMFQOXwdhapx0TFCQ0bR0qEtrSIOcocytk9bzEYiwvE06SjoO
Y+I5kyYibVZFImUTbd5F+DhPbowrpawuEaYhzGq2Vogzh8W5ee2NkfZvW7zhcF1rkxMw1jnhM8ER
Z+aHsu3bB/BJWDuHQHjDS1rkJ22iIeXkwwELQXrVdYVArRqhuI3AAtfi+43FKIoaNzRzE8+iflHF
jLDm2DzW8L5Xg8IX2aQBzZzqxq2q7lTn88bOm9uOYHYL3+LGa3huc3YJQAfDbkjzd7RXtL1HN3+Y
wv5LE84drAULCcscF8wnsZyWJSDoyj9VkVFuJZqAK9gA56rw9vgkHmQGWoHaSt6NA7GTvXPjx6fB
5CWcQ7gNAvZgU5b6pQ3OBwJzvS288VrKdq0r6CYZdegQBjKhxk+0vFo3llY9CA25N31c25wOCB5X
te5uYXcnu1BLbocImQPmS8b/9N2KJPwyz4Aw3ZoUw3RyiqM7dozsusq/GSPEXY4Z7uxM38An+GI5
Sl64GKxWNZqxdNWV0xOHiic2aYKna2Yyrdib3jfpCP/KNTPG7xWsqIH/76tWogcYmaQDwGzoSE2B
cto35CnzsfPvxyy6QJWyRabTbPyxgQmsQbNIBNG038UrCJ9mZP1Z8zj6ZbxOqAXzxg84112byDMC
nSNNUckFIH10W5dpmgyTD3+A5wHc4SzbZXNpvxix1C4sLzsDSJk33QJUSKOzaB4sZBrMGvuz3mYX
xLAcLTId1nNFb9DMszt/Ydf77XGSnDLcChAtEXq5MbE/6i3t4I+8Q88yjOMLc6eEqf58MnJtCWIA
sO3xGHWtX26UiuFZFEwn6ekd7Z7am71LixBK8BJvID1ANlMjGwP/Co2IjVE5BsQb57LJubw9XzVY
74is4GP67TYSmHjhLVgXapJIOf6npddOiy/TtS2c+Zz4DRpoy+l9iZ/5162E//sf+WLwpM/HX5of
DZ6//Bf9s69g/INcMY9sUGKeiBaz/quvYPj0AkEW+Ca9Lo98Ytxb/+wrOPqCJiC8CXeUYZB3/kO/
z/+H55qGgW+dpEPyq6x/p7Hws2OShpvADLZcny6G6xufY5tsBbcz6YE6mdXor9quG/ZN6xxlqnoQ
WM64/eF+/cKh+avLCZ0sMvoiDmE5mM9+5CC0jrQ94cdzkPpGvKkreOv9ouRT7ImbJjXdP7QUf25n
/vX1MEH5FvQHwnfsT9fLGuLppMjxbmj8xzAY7RlrSnet5yw7U9PkHL6qqT34SNy3PtSp/e+/7yeb
2/fb6xP6Y7t8AtpK/Iw/ft+soD3poacMYNA4B0kuCb1Mke9+f5WfvZ7fv6VJaA0qXKzeuP0+X0VR
WptIWAOzHkqKmabCBgnlu9CTafP7S/3ihtKX9XhkBE8Mqc8/fyFVN6ln1RNiGptjSutrpCII6VOu
V/neIG9kTcQU2sFBm5cpZvWHb7rYFn/oT//1VU1eGh7773neyw3/AaRhe9jJJBHxgURIjG2G+RBV
hgc4LOt42ZguofSWjFZTmgN1ei6AmqHiryDcrUpNxnfAsJGsZJmdgfev4nQd9YjdgqLTomvU2tN7
EnbuG9ir5E/P4t8i+LhvJu0F0xTL3UM68/NnT31qBWLzePjJttk4MURG2bXRxk897boYabGPunYO
y9CgUZ2qlYPZ/8DDXe6bSkN+58cJeyq8KQ2F4OH3v+vyiPzQXlweVJNwQhfLMPZzJA8/f7Yx8dqy
Dgka0wyq1kG6NabdBkNA2K+TxoVekKCQVNIc/5A79osVgQsLA9AGtlNW458vXMFhYG5szUGI9nXr
toiZJfJV+O7ju943d7//mn97U/huGCOxw35PiLU+fc2mqAZfy0ab0+Ig4FAq/xpdO4dys6/Wv7/U
31795VK2Qei8cAj6+/xSItJspNHQ8qpq3FahR0upl8Ufvs/P1mteBy5i0lvmry4YsO9Z3z+8DoBl
kXPH2BdJgwhXk9HKTWqrdx8pF4dANa9h7XV/WAL+9ost17QBbrAQ6C60gp9/Mc3oyIlTqQj6Khyu
iceR595GD+JnillnaTT3v7+R373APz2bywUZvlHCAU2gFv75gkXWjbZ0uGBSgDTL6zLjOB8lgWF7
SdBO2XPTR+Opc2R7V/BS7YuysTYgtrM/LOa//iA8PN8BDuA8lqfrh7stnKFAT6zZAazFed+ldFQR
3lmoyfHgFUZdHLVOoxpriPCYxSgPKhtKeD5sqr+/JX//2Q1iv9m6GQgIg3f25w/i1HUdM7kXQS2p
9x2IfruKfF7PRoXK4bVe0WyL/rT0/m2JcLgo1u9lzIGx3P30uyNsZkbt+lhlNZxCxOjhg6TLh/Z0
QiGXYqshwYdwtuUzeKgvCk4HmbD9rRXPOAAA2u/7QeoBXR+Y9lKdfCeyAmaB7R8emF/cHQgZeM4d
5qgMMj8tKZ20Swf9mB6AeL91HLS4kRUWt3ntPFdtohIIol78h2v+bV9iPGSzin6/OTTmKOV+fDRI
LIhCTzeAA2ZSnuh8kCIrsKeQChXew4d8q7SFgUeeI17BqvjDWvM9hfLnV4TLLysNz4TlMED9+fKO
WcVTibUAMUbjcpuRVRM2a8Pltu2gya1um+QagHbCaJCgV0XQpna1m3Q8LbBAxEaMjckIAeWLGtjI
s6ruNg5eeSBs+FN+//D+8la5TO14gTBsiuXn++EtmqaqTvJ+JkKTaRuaZE1dzhUiGwSWdZBVyUFG
3hrg7AelYnb6/bV/8Qz7ts9jwX4D60R8eoPdxE/g8vIztW3TXaJaBtA3TupYo+lYReQAbiM2wvtR
1NYfvvXfdx5+oR+u/OntaeqpM1uJ1qqju7DxLMqzruzTjVZOMB7+60zyixr7V48/m5zDfkDZycHm
5/srK0EqzNzpAcfldiNVTTkxwtKMDCPeCdOkXWnO9h+ewF/9qD9e9NPXw3LntwCYierxcAcZdu3u
y7B8m3X72qndJW5gkgEzGRc1a/3vlhC8e8Jizkr5IJiUfnr3us5t0KDzvlcYvoEtS3UhFvhRVmI8
L+Fq/uEh+tVPKYC/0O8VXPhzbvDUDBCMQcQHdgG+FQlBtgsz56tLyfqH48svdhy+2nI6JGnb5PX+
dH7RkIgCshU6TryiDZIsQvpX9uS1NXax8yd6TBJt3270+jIYtQW363cueVx0sn7/UBk2T83nFQZC
humQHY10xfv0AwtbL6oyJotJeYgtsXKJNfpDRiJllm/cqvautK6v4R509mYudbrRE5azZGriKyur
9K1ttuOx4qR8+MMHW27B5w/mOPBE7AWiDKXk58c9njobaCXeNfIiFpqeiU+6vjEnZn0qJFsDNMKA
wwG4MhaYcA0zW218xRJYGtaw+f2H+dWr57jAdliFeRiNTz+XmXcO+I7eCAamC1uKbcivTp3s00lz
b+LCj67Csmj+8JD86tVjLXbsJdfbEgs26sf1FP4reaqwGAIybDlRgH7bO8V01lpcP2DLk00paJR3
itRRiJvZ7vdf2Vh++M/3n3wKG4kDBSEol58v7yUzRxLv/zF3JstxG13avpWO3uMLzMOiN1WoKhYn
iZJIWd4g5M8S5nlIAFf/P0m7/2aB6ELIq3aE7bAlKoFE5smT57wDuwEXFPsMuqe611TFPpqCApUC
7PGAhR/FanlHo2PT0G4Kxkd+2wzezRMAcSpMEKrMPtutWe0h8CcbsWltvzqWxsNZNpeb5QTlqd2M
Udhjgl0UyM45WFyaiDIcW6vzNsyF1yYDkBZQEQYjRixir46yVpulaEVgAGL9GLxM3WdO1u3roRTH
CV3wjQX3/jzTiQskZoDJHJApi1RHEP2n1HY0sLNRgI4F0nZqU4x4t1Jj12vtwaOJm7Va+HL9q7+P
BowrMwNm1OPeJp/rzRmOBIhdz1gcgejV408Q1Mr94CJxfn2U9yubUTyUOQ3QLySCi5ij42YBhQlr
4J64/9Glybb3jD7dR5nZnYMUzAfNjpzKd/CnO7ruRph//y3l6OT6JHbkVMtviaxyLkq8x31PiTyy
VtxjotQNnxG4MlBmSJSNffw+eOiqAcgPGxqZ3OuLfUxt3PKQIcB7pSSZrmskmy24rmTZeeKDbwgB
V8fmzfUpXvuQVB7lZYKC3DthUiPQmzyRg6qFKR5Csja/RWf5l3cgoUFTuTSyNzg1F8u0t9D/bAug
BpThgbBapQP2deoha0Nyvf5C7ze7HAq1PP4mBC9PTKQOY3Q5eCFElCdfy2mmjrPa+X3568VMDmaq
tJZmsNGxtpEf9M0maENA6mYGQGNA7vQosvSPaAhCP7Y7CmATTed/8GYIOiGwplNvlljUt8PNdjB3
2BDilJ7ATmhrrqC6B4RFh/6zMdRK3qGrtvxc0OTIIZdrEVkW/EOtQfdxOUmPIiiHQ+SCJBrRv9tN
IqdZBigOtYqy8mk94k5XTTpuJIqab+yKzUdZhlSlqr28g2/TCrX3B7dy9+gE50ejQzDcVQrsbUL6
JhyP8W+oG0LizMdyrzWNtTEpa/sTwyCK8VRcqB8tFjE2AogeFalGW1BPbtyEJpZOS9pFuABuOIxB
HGKuf/G1CMTBjrIj9xXC++LVlVBDkZ6imV+ZlnpIE1s/tAayTGoVfQ5S2DbXh1t7QYCPWNhzkqDo
sVjP7pSOWowcu99PcXw21BEd/CyA39cXT5bsPyNgGm183rUDjByaYih4IvQgFpMa21paUL+SBwle
0QrE6VsdQZcTmr/NE82JYUejQD3Z2H5vjLw6uWhxcrpA6KUBdLmd6sjoTcTVdRiTOmSSvpkOudAK
v4/K6MDH3NpTa4EJBU9qAOjokactajaiGxNTKMyugdzvwch7C4+DArdah7V9/UMaK1+SCwMZAXhW
qjXu4t2MQNUFXtbsmVYZH6quPneq9M1oYs/Pa7CbCiRkFEPOXqZ5D1OlevfwH55Vt8IkAUrEjjuO
+2SHAvUnjkB8JmBBzOA9jXlMbgRGtyc1K21/MOJnNQgBWlmR9qwrc3QXV5BJrA4ScIEczykAZIfu
jkevoKVYpKC9dI4TlEJxL2/uLOHOCAshIhIaWn+8PgsrE64B2EV1GzlQB3HUyw88DIWeziNLKxJ5
6tuV3j5R5SgPUR3OGztHW53w/xlrWZBL41ytwkjnEkLf/T73ph7CKJJbcW7XZ5zoG9+b2+6IHK95
DAL8V6CVwm1K0uxMFREJgBqFZ2TImv3QDMgNIBXEcw72xpSsrHmmBG6nwaRY6DxeTgm6OU1aVdyV
BOv0lm70F/Sa05eO5hnxfZ7jX99jtD5VDn2uZjCSFuMhSqIAtCOB8/oheMpV0d20WDcfmx65OrMW
6cZ3WP3kVCYtyh685ZJAoISY/HW2ovlto4UPyZRVe4WiMiI4ULCvr67X4Ht576EPBXxBlkS5flky
s3pz+itmIpREllnyJu/wuwiAQUTIwX5CYAubnxLH4o/p6DgfvU79hGcXftVpGuPPp3iPcVZXv1Ua
qLda/5H0rfbQjB54mLw1bXMfQSlnmWAfYdxW1Yj5U1BGVMaqDnCf2vjKiHHHnivmCGktH+nSBEEl
LIiNwQCWVylmZAbqynkB8oQ7ex0F1i06KyBXNSV3EQibW/FxxKf61ssKBMPsweg/1w7VEnDKmfMY
kpObxwLc0Ycs0zM8ZUPd/m5lxoiku2VgQiSsMsMjHrqzdYwc8LugGrXeRfYvhPVoOSneIkGWgq0r
e3oTAG9ONV4KX5XIcL+6ohOfrETvH/EZnn7LcSSGx6nqzbHCLkvnTO/0rzm3ngz9AQsNROBorQHQ
I+l+F0ldf1YnSzuKWufH8G83YZw51TdvirVPXU+ut8PS+UA9aEYnXxunYt/ZBtgvvHvbP0Orh3xB
vT5QUfTB5XTfcvk4Ye+Ode71BbIWErgbqdwFYbS8b82QQ6CLh10MpVbJi7Z/q7M+Phh9rfmunRbQ
m1tjY8y19Q8Xme2GrKrKAJdrMkQd2c0txjSQlzoXrFyQmNF0aEd4etdfb3UoWDquTS5KWrU4uNFr
D1x96KQbDqEEzd/2FBV9+ds883GuD7VSYtC5NUDIoejGncxZHGe6dJTrqwFku5c6vuF11p2aRwhO
hN49Iuk9OLy8QG7frY/eFGqHxpi8vUnh7xYSQbHH6Ewc6syYz2JGfgl/Qe90/QnXvjVSLKZEGVAF
8WTcfRMLZrcddTxfVT8I89KHcZ7tqX4jKdR1SB3gDH4/JM5GcrhSkdMlbAQRO3AF4OUWH1v0JjK0
SJQgkwitcAdUUjkA4Mb2uRiqf+fSQ2pXYan0bLlIi+5MiAXPeGmPL9OUB59FDfJ0F6Py9RHKhVZs
PJ2ksS3KQrquUSoksyO3orN8OSW53qFiqgVwizFOCaE1Sl/tUmtGGKDG6N71QtN+S7nNo8ikG+Ai
QDklj5Fh1CjSunr8WxFVDToFRX4fxrgC7UCrqY8wKVH1cJz2W2Ra3lM1R1jFBiQqf9RK6zyPOFn/
2RtTsyVxvXJw6pLgA0CGUoQhaT5vPzDW5VVb5CM1NpS2jk48/d5WvbkfXXQzsHvXf3096TqtJAi8
EPqoXV0OxzEEmTqf+bStah4yZ6wxMsQA0g4i+yMidVJmkW19fRGv7GiqpzR0EbihIuDJX3+ziJvZ
HWrEcrlt1HFIvbZskZ7yPOxyzHpjqNdC6OLwpImIPAooDthR9iJ6OHhwDHPMCwKJgd09hdUBSyZp
ed+hsqLoge+UsIk8MXPTzN27UajFUamnBD0c/Dauv/hKmen1RselDkt7Y5mlJC2yYoGVkSgWyKu2
lHt2qLXMtxi4omKoiuJuwNRsb0ci9isr6TaGf48LsVlbqqMyEyAhLEO/nHjhJJbeRRRwjcZ2/swx
Yfo8m7MFR1ikJy+3jKe0cyltp3nz7CLT+LmaK1pWnRSkiWz8oDuUBlGt4xbTqtNG8F1b+WzfV7gN
cIblUpxx6Qzgi6PCl9caGorJg9mMJzTVotssxM/7+qdYu+2DiEOfnJYHX2IZ1NBpNBCFoaYytkHl
0y/Td4i51KgK5y16OSZfgDrSzsFVXaEUUtSa6VONDDdON7mfF+sToI4EjFFvAX2w+CS6VSFWTQvB
D+UORx0Etysx6DfX33Zl4RncUDjVEG6AMbVIj3ELGLQ2EzoEClt7KicdnTe8OHfZ0I1HADuFj+xC
cy4QUTj3tcg2XnJteI2GAUrvHpTXZdOYTlGUDVNrIE5EVS6YxxnLghIsepCnRxOtQ99DznCfZPWX
KnKUj9dffm3Zy8oSVzOD7h2Qsstlj1qvo8Y9lbo4mJHgrTP7rlcHqQmm5cducKcb2RWgHDm6UGyR
eLGcBAmagKtlImzJQM5SXLasT24lqo2pWTnQuULoHKtUt0mkFgE49obZLEND9yeoFH4069rHhvTk
DK+FBWlAfJuwM98IBGuD0kUBAMnypwS8CIqA8oFC2QhehghaNU36aPTFfER7IL7J+tm5m7qtpp78
E5fLnDSXmMf9TKPMffkJkFaVAtuMiH2pB3IPHqGujsgB58C7IycyZHsReXAjyk8zEOfdkHjjl9Rr
vmceeoqKhdjU9VWxEm4MxNcoRksKOlWvyyfK8OHpS7DxPvpIaPM6dn/CjPO5rRqkSnNUl64Pt3Lm
cR3G7sDmXkzJeFGUSTEIDAz0tv1YQ7EuqSzuSD25pO317sbX1eSftZxs8LqUZTzgtuC1Ll/NYr9l
oZcZPu3j7g72LD2TqEv2YtSQ1cEYfVcKOFpJo1CtRsfjXEV2sRHN15YYGRm4TSYY6MXijI9Dq20L
aPT+7BWwqIYS0dDZeS7g9yGmlaAHl5R/XJ/i1SFBKklcChtqWfdKtLgckcMiyM1R91hoAkHKoAFZ
glKuD6hlwuABX/qNdbQaXYgsEiiquR5g1cvZLhszblItYCGlRnCus7Q6pPAZ7upgmk9uHWsY1pTu
AV4oDPygS9zjDJAO3b8CgfQJwTwVdbeDMBwE4Rw+0PVJWVvmnPYEPk5+QOjm5dN12eyaLdpXvjlp
oEE8aElOFYw72LHWAY6Rt7XT5R+4XHxA9fADgaxIwWIR0FgK2ORKtVe+gos6GHUBO9HSI4Ip1Skw
qh+I3o63KbznD1VatmfsE7x9NbgFgi+WwKIs3JEdivP1aVjbfrQYEMKgMSQ7X5fTYFWiL7gUA8cE
tAgjC/hYm01+J63mr4+0tgrJ7wCZOuBiwINfjhR6LQr3YPX8Wgmde8dEKn4IZ6mKjU0m0ofqHYp8
W5iftUFB8tCrkdgsc3m+J0CU49DsTF9BkOWA3PcJUzSclhHBAEZRfgGi9OX6a65NKLg3h1DugAVf
FqVGLHWTokkwRwidbC8Qm9z3LcauaYsh9vWhVjBnZCz02iwNmzGECRa38tiIQgsOHhpxqWr8bodD
fGOp3l2fhNiRVD2BDS+lQ8SV84Rmjb7HQXfEPmRSj67Vd3dmAm8eQHx1rkhsMavDvK4YqE1PZbQR
etcSHRJKEPieSqBfJjpJ2IZp2nbQdpXJoS0efi96rbmNGvxngiFNb3trHnZaicsT4Dh9Y3Q5D8ut
B1jWM1FU4axd1qHhGxd9WIYmueSEEUZHzO1bdfiEt1Z1orqoPqg5VG93nP7B7vK4W7EEaazQNLxc
8xFWNbEVZAwcwVhrVDe8c0ZF+Fwcun8yFGRFdCuQsEGk4nIoEw3KKKhZ6W2AHpirDpDjIn06uDVs
puvr7rX3+G4+PYq7vJEriSuXY0VuBtthpK5Y4gXwqFV9DzgdJ0wP5c/ILeoH/B6S23qs/01HTSeD
seB2ooB1ymYdXGGPEKminry2Tfd6YcAhIO5qWaPC7XdV8EGZuAs5Lk6hnavI4gUCKn1tbrzFWmhA
0IP7JmwA1Xwtn7y5bE9Yzc5YfJqy7z4eI9QEDkZh1re1Uzf7PmwH0gJ0KK5P3VoKAkhVgqSoEErE
3OXUGcrUp+iHM3X4H9ylRK5dHoAZGZ0y9hsaqr6RmS99jp9LWaKfN5SQB68/w0qEIjhZDocyD+CY
i6gR0e0KUoeVUinoimnglz9UrvMtHvP4/vpI62+LJx65Fpcc2nyXb0tl1xuTQDeRgh7A3qKXSYV5
/JkWwj3aadmdnB7nJDWfuHlLM/sRH62NfbFW6OBqTzFFtbnnvVusSKkOPRx404fMgRoKVsK4npbu
brCEuGH1ufvIQQEdHVflvuwo38Oc9kD7eQGMTEw1NqZEfuDF3qFgyJpzLRPY0PLALfMpUuKUOzPK
38g3dA7sDq1UMBzHA7YgD9hZwzAfDTK2g6Dmes4Q9dxXOIntJ87WjS+0kgWBMVA5kDlDeB65Vt5s
ghiNa6XDmxfSutvfzRoBap5K5cFShuaQlNoGOGtt6QFCka0oqAEQGC6HK6PMssIQ5Q+FziliC0p6
TiIE/3tqABsTvToUbTbZbdPZ5Is3a0NnKoTemH6jBgQRKyL0WsiDINextcTkUy8/qaQI/vdQcpLf
TGIhson+EBsqkcKHKt6IB70Vtb+xcmRUfTeMrMi8gl5QCbscxkHvv3VxXfOnYkLBnUIQGuJqumuB
BJ7bISVKohN8VrEpPbkG3kOeQqk57kFbohwr3YIxTdh4Jpm0vnsm1o1DU51K+BI8EGFiXo/ygMMa
0wb4C3IwMipKBnpTH3Wsev4dB5MJA7uYHwQ0HCmpGZ0Sgcny9SdZW8jU8yFjEGbYXosjyZrgezWl
3FZJhZVCXicP3KixdEW4jCMktbbS+bV9DA2F+7GszWFwffk1KsMKrHqEXFSpH01ckvCmH38PFYHK
/JS49B2km3Jtpe4hxqrkQTSRd4zHNn2JGhFtbKvVl4eZA2DktR2xiOhVXKKAVLYswBlJMy/A+aDN
6tqvW6c8WpHTZxvffeXspA1EHJMEAnmTXrw8+tlZV+N+xI0NQXJhIz9ZzSnCUuU3qoOJ30VDvTHm
2oZ+BWCjAciWXhIHlGkoq7YcDF9FPfE2zwqB4jXyNk5cb53Sr+fScllDcyJCs1sphS6CBzpJoVAw
A/JxlbIOKqwjWsLIRRK/mt1QhK1vl9Sokfrx/HIiX836XJMy7MqxQdrUp6AdHvB9Rkyqq6pzgcjn
vWtCgHRpDx3RelV8mvLZbsAn60ZE1oQqkUCSyszKU23l0b4YDfcYKU79IYNKeYziQger4mwV2VYS
Y9y0JPtadknf3clm08WsAGkfAI957KN94/l6FNmnmgITbmcdZWa8Ws5NP3cb0WxtyZKLQ0V1aUIQ
ny9XELQlz8VdzQRYKn3FqrL9GNoKek56EnA7UdV/sEVMitmqQYuQZvBiPMQcnFg3UVaJWmfCUWm0
d6gZge+s8D8vY8O+uR6P1mb27XiLLWlU6mxFwKmhH/W4wA0NxjFKdA8Ypzu3pkgf+wYBlRIDhA0H
3pWbFoVLTeVvBxrS8sYbWQltMhUABvjg9KdrFe5tMpHRuvMknmnXpg85q2kf1054FIm3hela6xRL
9TqUK9HPfM+3VppGyVNuDv6c9LhWBmX8LSANvy0zbzxHyPPuu1ZHzXHEGUGYnX6DtHn9PZ6AnTlF
c+/1oSZVKZy9EE32OMRpsfFlVp9Qsmy5K1H0Z5oul16CWUtvTvhfzCYoQnso/jTGmouSY7WnWgLg
K8cVu2BKcjBpo350O3oPkKvV+1a3sRqcnORB1BVWAyECGQOJ9ufra2etBWNKL19aEgYPusQ5aq2C
Uwyj0lzBCmE3Yqh+KHPULxG6OQq8TH3AH+7XLEzto6FQBrYdO/ugBlGzcaquLSYInx6df5VguIyD
GJRq3Sjll02Nazt2NOk+V1LM5OYgvLV72z71g/ltJoM8YnZI9/D6RKyF/LfDLxKrPLKaCUsCWlFj
az4HVCkgtlA+25FbPl8f6hVsuAz58INeYwMqk0sSRTwkqmdFJcCsFNs/oU9IxmDF5DemVZ572Cuf
Qldv7zHyKchzkukUqkV0xg8o3Y9FYH3iNvNnriefPa6Tt2A1Ld/SRuc38kLguoViPdICQqUos4HM
J3awxxEBTwyRdveY3Wvf0EXSDlqBaH1SSsUUKy1PozeA2tHD4j6gO3pELME9Ik5i3Fu0om+tXq+P
fab3B12zxf76dLy215bT4VKlhugP7uMd8JW5MAutByvJYdU/RRFkX4h7DhDgMNijTmDcD1Xv3Or5
VD8gY10d3agSd3Pc2XsEEecPpYPBB+0lbBZqx/H7qp9fMI/VP4R9VZwMOynY5sn0Aws5/WANzlZj
ZW3pQALRZE7ESb6EA1KLEpqODy3SjDz6lEdYB6h2eqLl0WwcLTJevJsqesdwpIE5QpK+jCcIvyDp
OdBFm/IUFW9QL3ho9fljRSV/h4JP4U/wdR+uf6DV9yNCaFQAMXJeEjOQKsg1s6dLYzlZfzQGK38R
wvmuARfbuCKujQTsQn5THNbe3eG13OECpTBS04juDGb9NvAG/WPqGFs5wepI9LnphAI2A7h1OZGQ
XWp4ugRmnNmqs54X5QEmV3DQHaFsrO/VoRD8pTNBpZbYdjnUXFOuA0jHNzNL4Hd2nR2dlhQojtx6
46awsjzg6NBjhQ0BNcxeHDc5dodNgyuQ37Rhd0btNDxZGl5LQFThXuMDsZ+UzVbXyvsh3wgd1GLz
Q9tZTKVntqFbVJ7u28L1DlVoZqCxrBH7BW+rtLtWDaS5QwdPivlqtJku57JFZAQLSzop+McWp8kG
VBmDHTmoKIo9KLHRHEb44EdFaRAHi4p6F7lSq8CNUh+qSntCK4sisBcCZ0QqxOfUto5oRbr3DhZA
n0o90YFGG+WPSu+oTiBfd6JvFJ6wQf39+p5aywzAw9Cao/2J0fryuNNQ7fwLaQHrqLyJ4VzsKqUN
75usCW+HoCI7Rodu57RZcsTPYDrZo5rem5jI7IMKSxZVJJ2PzqHx0A4FTnqeXb5cf0S5LhexxqaO
xTYE1MXNUx7Yb0oNVLI0SbQFVo587cF0pLZdhC/J9VFWVs+bUd5tRHdAzFAt2R19GSm3UYTWrYm+
AL6NCIxeH2olw2Dd0HCWShas2MU1OhNU2zru80AeMBsMnXQ4tXWPLC1stEOM4BkarUXyySuM6gwe
N9/YnGtvCueL5ijtAQphi7Wr9hPrekIEAU+FmNfFLnk2u38romlP1190dSTScjSj6LehKXX55bTO
AEMiUTxRGZafS8MRp6aPKJwbhvhrTn9JavyqAcD/QWl/meP+f4q9/737/h8/ig5908fv+Y//+s9T
8+NHISW/3ip+yR/5W9Jf0xDnlwLd1BQB1dNp+W/lcMXR/wU3Fn6JJPAgCyFPyr8lvlzjXwQuWZt2
UYKAbMUv/S0dbnn/AsOrEQq4m4II+SXp8Ms1TgSm+kwNVR6gwBe1pXpKaXcTXbxEPNRjX0PB612M
iXcm8vNc6PU2NIh1KNajT4GOnsBBVSC9V78EuNlVG7fDBWRVPgsYWYf2JiQY8AfLZIXYmrQyrXgg
r7T15JAZaoQ/axcL5bnLncp+gCvekjKJLqFudAqneki+ou/ofkHdIgY00OVpeVZcD01zb4gN96lV
ing+v/m8H/+KaP9R9PnHMi669r/+892UuRBObdmyk0QdmJGXu2UYVScYLSN7UHQ1C3ea18OiQW3Q
EF9p5sUTOteU1U6iQc15N2h21EC0oaH79dcfA1ovX44bARO2SBOMqS6Rm8myhzxM4+KPxhjwHdCN
PEl3Rg7t/9hDKrKRiy7CyrtL1CHrbsNuLN0/rj/HopEixX6kfpHO/YSWMs+ymI8g6RKK3Hh85qi+
RNqtXXYpTj1dn3vqXRWHs/6li1OBlkg9KRB/iiitzgkWhPsxKNRp43xYexzyJloG1KJpNy5F5EbP
CgORGM5tletO8dSHRjRhSyS1Y1HU9drCPIYzFylZg6YLhvXNgB8vDd40LtOnsk2MaeNWLyfgfw5G
pERosIKCh9yO0ABFnkXCkxlTLLD/c8499G8sCsuwbsJT0oWwdrF/SJxq3KlZNrU6itpWnvy0ukYZ
ti6sr2Xmi8egAIskBdAebu6Gt9xenaHMDeDe+RxMXlRgNNcYbSzFMFpPOmsi+olVqq7WZho/OrhP
4R0emXCOTex7nQoBqbQXdfJTNUdL3RdTmSTTXiiUVXH1xS4GWBoWodN0F3aOYn+PxtFtDw38WCqI
Q+fU6fccJXL5jp5Spt/pevHPDnvWzvU3VuRih0p1HxByADnAiuF7ssRSBXoiUgrs7RH3Ku+DW/YI
yvdanORnCDEagWOMhie7mhvUoKJaA8+V9E950rT2PnKd+RuMsMD+4SmJ/aC3aobfNEJy9IPt1IDy
JipjxBLawa7TCONO+bV9LR+emyFacGTkkB6XLA1tqk2BHVpzxD7THZ5SMSZOgDY4HlPWPHb6yzzZ
8/gBh8S4/CmGpsRjLHWtHxtzyKn0dtHKx+BWIJXfKDPzlRZXA3ApqlLPYU1jAE2YMTW0p15wPdon
4VCHaLmHUIwwdNCs6j6LuyS8s7A6g8k2BuN4ymslMH9mTdmKcuvrXmYrhBmbGiunIk9nSQkb+eRv
8szIM/sEg47qGOnW0CPOw+VyH2Y11raaE1W5r1jdZJyyGsYJxrlRX/udZQFazxIzc76YJsbsIYSf
qfqclVlqfeDCaqUfuEbk7UYK9/osb/acfFbp4wNTmjIyufHiWaGNZhMExh6DRCd/7hxAtYcpa4YG
0mRbpbe5pvXYiXF5gawVwNIy7EkLb/QKHtBXZzKQdckDI8fDLhdIRLRWdHSE1o+HMMCX3DTruUAk
NlFwQA1m5zuiB/F4O0Jr/yQctfYOdUxnDZ/Pwb6NOe1MrEurUaH/pDthC6hvDOvPjiF6FJErkxGc
ouSnsAyYu+/XF5RcL4uZcLn28Rf/YFMuTomQ2N9UrtUeRw1b8ycVZHOyy7CWsD4afLz6HM9WfO+o
Sv78DwYGygHtjyWN2OflcuncMoRChsZVV+QpfRmrrU/w9sLoqOZF3d+a6KNlJDda120UX1bCEKqe
kuEo1T7eNbCdQu/QUop6dMvRe/uMw4nz1Rub/MeMY5n3zZkcqnndWEEaz+E1wXUNGkDLv/z6hHoq
FxTcNZUk9PL1SwMvcwVS3TGL1bo91v2IsZFiaUm5rywtFE+VZ7t+aqS4Qv76yEC6KLdzDDP3iwRF
q8dKuG7VHelOo1dfD0Ee/GzZ00hGIiyNZ4irYaIJfKDZOHAXRerXEEFyDHgdeCfN6KUIYYlYdjFO
Xnt0rB55VWrho8wd0WJuqh5pJFVJaALouo5VgeYE2akdFKRQtBaR87tSVZmcX58LCmFA4aiykA4s
vkLS4iRSRKIlDpSFdZ+6XvUjc3PvvtYVpcIoYsSxzcUwfuPrL1IP4g/ZPVQhXfIM36vyzVWhYlTB
SWiZmXD9aSzcLw1c5y+iwkRln9IryPZNqFNoCntbSQ7XX3uZ0r+OD8HLoCVK14WT5HL1weGJG32u
2mM6dRnWFmFRD4cBipLjmwnlaTACKu49iV4Bw6pdS/lQ0oe+w05oFrcGcejD0FUeHQ8Mk9sdtkOb
pOf3cUlOD0wqE0i5JFRdPmHfuH2lBBFPGNMm8NPUdqff5lFTzp4XaO1vikiN2HfdYQvLvjY3XHNA
/dCJgkOyrIPhA+HgkTxDbDVE/aUPuwjzZTZTsLe13AbuaBbj1xT/cJzJE0l/QK3n3tZC/UnN8T4O
EfQEOnJvwSX+rsOgdjcOr2UmLT8epUb5ZBKYblqLw6uKhnk2RVAfu3hO/z0YUnXWmooUsCr2hRTT
LT35FvPhPxmTlpwzynrD3tDyeQte8j6QgpCCt6ehs8PjLE9RvUuHqqryBl8RO1JYyxgp4Vxb6sq5
0EuNGrqwICbQvGhFdRvqAUpnJliTTxurWR4Vl2cYGSWK2+TwcrUsw4qHZgxqxgqtDbucAQanvTEf
kgEK1E54OU4RThsMf5S1QGReUYfgW5GSBx2nLCseIHvPyYk1XzwLLLH7rZAnP8bi2RzJmIPvSZ9A
Xz5bVOZ9nVszyBYEfeDrD252r6i0cGtVDe9ILfLnvkuKZ6XEdsm3lK7BFB6P1JNWivxHE2NUshHz
FhBgojAKtLTnIIdRm39PaRhVUBHI1tdHV7QGzcm2bJ4DrzUz2k8Goizz6JqnPrPjP1yRjQ/wfHDF
oZXB1adA5cglheuYvoHgXO/L0cEexyyS6dClZdTs5zxXj32vY7a68ZlluetiKjko0WmTXxo2BPXx
y5CAOBwStgoEc1PYUGR9J6cS+NxD/YjgYrWT86kbx2r8szPCIv2Oi4QbfaQGODbfcCbFHkHPgVL+
XTj7X+0P359p9IooFEk1XzblO9UOsyoqxbDz+NiqZekou7HNei5lio49+gc9yFz7tu9bReF0n8gL
X7JydoZPs+ixaT84eTkn3XE0zaL8fH26dHl2XUwXxahXNAqHPUCN5fW2sKN5oJERHCylaCpjZ1AD
pmpkhMC+0h0kZMu8KfUpmsVucGjEfi/QH0HVAjUAu0VW1OJ/JWrFbTDBdv6RnxutG0DIVndfxUKY
txNI9sbaBQpSGTem1ybqn7bt0uXe1S0e1vnGofXuRKCxCA2CA5NqKJyIxYkwzXR121D1DhC33fFY
xj0usEpXBM0hdUUTY3gSIFK3xwS3LDZUxd7FXO4zErHlSRARIW95SVesBJJjLDDWRTOBSXJySHjl
2bDalAt23mqFgud3WA/y17IhM3CPq7s6c44wWrxC2etNI8Wer39j+cpvPzHpOqVLgops6rEvlieB
ZcQT4gvDMe8SBFwUtEqrW0WbwwxVp9B+HCMKTzszjBT3VLt9EW4VdZZ3PkeqO79SLWkqUnxbbEnM
SwRuGmVz1IAfdA+jO4N7yKfJ+tPUhZo9RIC9u49NjGMLPvJj9xKFaaViiZIhkt5BmhX3IT206qRS
s5vwn1HH+Rs27OO8ETxk2//tTAHMon6O2CRJLx28pYaK42Yt1OQJmedKsd0jGaUewSmI2vZB+u98
RoxiGLdi/7sdCMYRLBhhgUsqmrnyod7ciDu0NxRHcNHosTl3HxEci+3nIKHR/8GMWoFxkoaD8mda
wWZ94zRFkD3UjWVilqjnbNaNxQKW5nISQO0ir8ZHouNG+HzXo0E1bjQ4EJPTVNUYrn1AX2JmvXpC
GfkXghdhCZ5a8cSAgZYxmM5wTklpapSF5qT4YNOM776J15pRYrTUnCJzECxqrY9kkQyRjnJ0Ma4a
QzW5UasuHPsTPZxeqW4AtuXzy1iMZfLTcCol+xKq5Wx9S2pySkzdjMH+3JohpgA8gFpP7l7LKScE
n/N5CALscqqwmF+MiRHgn6WZSXhp58QLvEOelI3KAZV2/LH71GwSpdvHICf4LSIv1RrDy6yvM++E
I1TKj09TAzUb4GMqhw4sEAguEuh10Lq4keNzgRUMtYGeZpKXyfCHkzWbvIpcWRNDEAqbPORNwraN
T2GiIM2zo4Jf2OOnfHBsMfoVRJHp9z5vp+6rVoaThlmMzQ4lERkK/vswqnaNa2AwKEoy7kPoXzlc
2qwwzb2IEFDM9nldoDkCJlJJ22RnpQEz5/eDJ3+tSu3WfmysOJL/jxKFZt24ee618zk1uxmQlsNk
j9kHPNFtYTwpnhHq6impO1Scz5VtBkGCcRQ6Wpb8PjHViTuh6JwSH1Vt4Ab4+PfTgpKkJXCcZ/yR
nGMy9hhy4krfCh1dqd6O55dgYr3i/DhHmoJPaGG1nDABoFpemWWUifIOs1FqjBbkXIzbA0unvHIM
+wRv7Fut7A0WXkRVlKkfjURlzlU0epjYCFugnqpV0/HGknEJFmQOW06p1K6Sn9KWke9U/X1+lSLi
o2MijIqcHxSAilEx/+u/yglAgHWD+kPO29t67ZUveqhnMJBbI5tfBqzPu0fPDsKfNq2B9hl1Q1F9
j4dCHe8rbcRjQjpt9ohiYHYUmT1QMy/iW/Ypfo7dHt4KqRbsyML5btYYqj9pUyyPAQBi8ms1kDdS
QBaFaj3bOoXXIx5vg/B7tCD6F1vPEh45++tZI5P67XenDIop2TVJStr8VOlCSb1Tp6haG+ySfi4r
FBJHoN3dvitVmWuYXUjxc+e6YW0/epiBecZZF5M8dlIBH9q7Vc3C67IHvfQCQ/qCNe20y/MsK6En
azY+l0PgiPbjYCWDjQtirHYI5IXwqcf7elA6N9gRPuc68WuclIZT2FgGUSGCoOxZe9wDHOuLwCm1
fNEabaCX35VEoF0bd+k47hx9Lo3f51KRj5ywl7i4jaU9p/M+qQaR94jHlbzjEU5FydaCemkNn9Ss
CslTCqtO55cKfW/mWswZ6wCUsfxtZs3iodoI2EqrPrpaPLMEMxA7/E+Nxmll0AzuUlt5zByvjD/N
VSDToLiAiHeTBGHHYnMsmDXxyQoG+a90GAums1W8NPn51y4zgGHyQyYFIPatPnvJgM6DITTF2xGx
q/R7jxInz2lF8cReIcT8P/LOY7duZU3bt3Jw5txgDkB3D8iVlINl2daEsGyZuZiK8er7KUndbS/r
WL3Rox8/sAfbkLS4SFZ99YU3qJee2ZBlCWt1x1rNu9zKPxta3LWHYLXt8WEk9FlIvqDaHhxw18zi
WzGaygShIGubcEvwffNJn7ESYR0lidoXqJsTOxMGCUiyZIV0RzNqqlFlbFOCY2o05PTBbwJMgLL7
xhz0Ym+0nLx+iE2OgQWDbdVL/oEIOAa3xmKt/MQrrBURmpSSrT6PW+r4Fs+s5/eEbhzjmJDf1gnt
1TyStL7ccJbiJzAiXWFMwcWwyJb5X2k3wzcPm7nhU1ckGfKrjjUxGIQXKmY99NsaDNzWmJqh2eJS
52jf685otQuj60SBv6k3+N2N7AMAA/iQuQDEU21AMqQfVu2skEMyphu/zK3qMCaMzS47RgfMsuK4
kPm2KzVt0oDlZnFybyedyReO84phw+uWsGKHF/U60+D5CazvDGEm88ds9WqMRFbgNnWxMZdO7aNJ
Duty1gat5B9xnaiZz5B46qj0R99YzqQHS/krNEu1DGcxtM5JUvQOPEEsXqrgVrZ2z58yepl5p6Q6
KjmcprjggVaOBHkfxYKxx0BgWaXLOARllXNrGLPsnAUrsKCARmaEhlHSfexZJr5/6kHNYEPbU87U
N0rdTMW4ppcmx5zFWaRpGzwl+5JJwMvBRoLszOM+bawe8Ll0OiO9LmFeTI/r2qvz+jXft41YhevX
s7wo85giSWiT2kfpslh8PntfTYhej99cwRH4Ji9HmgkIg63ZGbZK+V+KB0e66rwaMZ/gzzzpqiBe
DbXaE/pqqLM4bzN1qIqpV+enAHHH6yplnKtHZXtq67+eeoBKcPeJmO/GmflfszpXS1Xc9Ny5CzBp
hrbjRTpPfUVT5SXTBuz//MnSVDsqqGe1HhJnUdm78FGY0tDI0EliZDUlfJQjSt5T1OF+yKTPTdM+
uV30eC27j7kWt5obTXpRt7sU276G6Gz3E7uy9bEHtU7sl9qK+ThihTTupkAsm5496Funecy/6zMp
244AMWt2zR94jL04Q3TpUDlEetyrnMJ4OfoKr1LrhrxGbb1M2K42b0dQ9SoCvVzBK4CMoo2+0DjD
vzrD3NnfYBVeFHAkLax56W64AHEkiYTjtvJjYXZaU9534Ed4DEGcaXr+kJqxeurt6nWEy2iYcYyu
6CUB++6My6Ey/Y7YOEq1zK3aUMdyL2Z6k7vaEhW/soyFwUvXi0DdBVVhyYNsWNL2odFHazWuzbas
uvwr9k9WZ1wlwil4FHU24j9qYNyr8ekiBAxM7oezoDE+PymReur6Kbit+CHTsOQp71/TAiMrMvnY
9Is/fFw0y2Iz4mIj1bClpK0S2ZVUYThLvUx96cZWOaGlEBISKSDbYoaKkCXHPtaW+IAe5OIWvI7X
3CMzOzybIuRp1E1WaUBG/GHCjHO87XwMLqzTMahEDG+nVB+IXvfA7TjDULOJQBNoM6lVCEnVdJmo
EzBq24anAaORF+noQlWAWWupr/b6EV5FslufdI2s+WqO1YN0j5a0xyZ8j/FVzccYdYYvm+LNtt14
geeGWs+ir9WrQ8Nb7aJXQEiTVi5fy6os8gArG58vBxqCjyxo3zHyc9pa5D/gU+EJtSHDh0yvVoi6
zbzsZL9uphyn6bOyTPoMVreeFXq11SzNSy7J++vs3hu1TnwO0thvn7yA60WDIXRb7gOvb8Rnuyl1
5vptjuY2Zl561TXjwZgb9AGcqnR6/KhtMs9Nzriy+AQOrYUvC4t0BeOStrTqaywU+2C4rot1XT61
orYq1F27dMXaTnSFSRqGIRM510Uq4Zn0YRE4dVaEa43SybBlQftp+XFO8HEtP1ZrV7VutICdGWaA
k/HsBWE7jNW8bWcGpUEIoLPE46IoWVDXfK5D+y0FRi++Z/CRJMr8qbnGbcizKTzjHIGbOm9ufUA5
OkKHejk68soOELsZ9g3OSgbBDrmOG8Og6SoPRdCr6wP69+d822q1+pddGo19QAi9qLRtZZpDddX0
Y6b7h7lFMWo99b1FCot5/JpaBvLhXZHFUWuvdmvsmG/HeHE3Iq/zw9zXOt8tbQXIhCwM5tVggonL
rtA6tCmFWigTy1tFPCDi4238kjW/huwmMwNgMeQ2Wkkkdl0V4xlJBsa0lX6+5F/7vnFSAdsYNQJj
KymHqg95hfJsSnAuEwfjNpiEn3Kz8HmzEzKUrgyHYDVwMpBGObmho3l6WSFh2TiNHvleNkm0JFeD
deNmcdebdCeMzLkwnUGlq1XdqbINK1p1yOUz50wZmfmycAvWy68IPbF9GIzVqslyA5xAFWUUID0h
46U2dTqhPstGVms564TD7s0hR63zdRzPdr9j0QYc6SwUksn1uTzJg/z5XCj5m7OhsdRZby209qzw
pdI17USd3jAoxwFY+2LG9bxjeBHn2eVruACEITgRhqZRUZ/EL+6MOaqZxKfdeV/BYMluqRNjzJ/d
wkbwISqMTNUrnTeq0L70msoxc79SB7DnJ+xU4pVHZEcUwIzlAzpDiNDAIyuec9IYIH0bvjaddLem
zEKxXQU8fxo8zox+1LlDVB1GnqkpGgUWySutEeOuGOy8Kw4uGn2Lvw9Alc1bNCFFe2NJqzV51wOP
jajBqnH0uDA5V40Gi+//OsaFm8/EyMVxn5/LSxmj9X1itGCj3V5sut4f04gppySy6WvAKovWNFj5
K6sGxHWA8KqiaEbeSoH0kjjLJKDt2GmWAuQIWMj8QvUS8mQKHWjcvx6ucaNlvJACN2g8XkVS0RUM
awzbWMPNS+aTyVjFPGvRVapg+okKqvIlXU/iSpWDNRNHVVAsSFmCObFUq8GYZ3XS+VjvckD4vaES
Lb1F+bjelpmm/H2bJV7MhwUL+Gndo/+PL/SGFeIHH3S7lXWyEWhaJE8oAsj4QzAubXFYs1SL12jM
tdFCHpv1U9mhnbb2EiW0KIwOk0C/8J9oE+h3bR2380M6oXY1b9KE17i3qzED4D4m8XLfxEU1IfO3
WhgxN9Ja70it1lbb93XgzNnpQqsQ++iuqNfifsbzQP9ixpUhtuYIKUVjQBJgI4xz0tDjmI2g71Df
YgW+unmYlVbmH5jdaBkH2bosxVbWs/3ViMvZPNGEbPPHXCKZnONx4+2FNQetOEUZZ3RPVjlq44eK
qXJ8NSaZ2pe9SHIe+tyS4P2I1zFPgo3bo8e+sen7udQsaDY4h6UmYslNXzU6qk4ck3acXajSDMVq
dC6FoM/LkyN5REUYn2lm5kZ57qRtvz6+VlyvWTZpgMp6XpoEL/WKZsXqwLWHlKoyCRoSeA8FS02g
VjgAoIOmKTwWZf9SqCfcb715Wf/zSw5lvuyqeVlpmU90j1geGeDL4utLyV3Eq0o1X/Pc1y0Bc1yl
1a1eqSxcs2Srf6Ft0Dy245J5TAlt9d53q4UQGlIX3lA1JuQefO8J2qbPCtukcnxNR1RqneWtihZ9
sXb5uaRFll/Vpp8OTVhpeo3x87i6hbtZklmFDOYSqg7SKBC4fGA3M5u/qCuUU0J6GZSSTVsYLSno
YAQF4MiYN1wjYtbg/7kpssFIfhCXSkLX2ixGsC3aOZuziKpsKu/YUm6qjDyWTp/C3gHtdBLbePZc
8gKb6TIpah95uEy3VjzVMJBF1hf05dw/QQoY+idyiSFH9wNW1D0+QDrLsO8WmT/KXENrKpQeDdKC
88Lt7CEaVl3VU9kyqeYxvHCxPOBwptpfM14G7lMODCrL93FfjfyevegqCOrJrOJ33Yy6wSp/bh55
4FHqjv4zCEfcqLVGPQ7RzjqBtCNjIDdqM4d/jL3fuZeY3qiTAI9wDG52rzGMHefTnkj7EUNrPTNa
o0A81sGmOjQcFEKq65ZxOi/MfTmHBt2q+DrlSzrf6ZaqNnDPVOErMFZyUUcz2RSo//SVjaXm6yGt
mk489rpQa6AwHNog7mQObrdfHB3oIk1TvzHPhVOrxZe1es37RqB+5EWbvaUaGq3b9D0XYzoNX2L2
rBGetevMMQtzfgUP0gQuA3oeFZY0mxo9nyAI0dotYC4sLz2AShd0TPA2pohGkJr9EwukGtwoMCQu
vL4cR/3T2mRMjQBaNu6llzUmjw35v2S6S2xjGO9ez1RdNM/N0wmg57KNvbhZHmM7aY1ha9ERVw8N
KUWe9cRsj9sm5VaPKU5njcis6ezyOuRP+ybiCFSnZmeYi+TUtGyawZGnmRUPQ886o5chIoTlILZz
gHx3zx8gzDedvbYBABSoTIMGREFw6F57efRhyRyk9FQQeS0WkzHuKSmqwa1WoFHokMyYWrbjzAKW
4+Iue6+1Rp80eVlQV4663plUdyjp6YgdMrOZeC9g+V2Ue2mN+ighFsgrKa19ZLygehlzC3OONZRW
vLoOEBK3kGiuSvCrTPDes9pS/9BS4VACZF42VrKNEN14Pj+L0bPOee51c1lK+n1Pa1YmOrmXMa+X
dmpOYx5ZgT/N5qfn8dPfIg3c1RX//dsv9ID/+DfGp9/oQ1I2pvI/LrJvAArrH/KPv7V/qhVwvz/+
pV8+uf+P5x8nT7XC+//yj+0z9v9meOqW26d+KOXzt3j9zf/tD18ZBHdLA4PgWz0IqT4tyWrxM4sA
oMFPc7rfmAeHr5nMfvv9V9qBZ/yFcCzQLwWFfZYYmZ56+e//1Dz7LxCxyrjIQx4B5XHQFq+kA1P/
C1ol03oThAP8RDWDfiUdGP5fOjK4dP3Q6Uedx/6/sA4c7FGeEQE48vl8iWd5vp8GVqvfWRppMV50
4zhNYVZn9T4DFHVSL3Q0QyTm6wtvHLUnwEDyit5L8p7E3tFA8fUbgItDew3hnmOOv5m3Rd21nbdN
RF3sOpgukZ0KA2GE+B0U4NEw7PlKLppyDFeY6f4GwHPaTovxNnC3YD1bzFlWByXh8u/ZZqIfhzEL
VFjQFkD9kBE7mtAie6XX5mDbW5qI+lVXL3oftXVN9pXrUrd3ZlXKQ9sK7dJlvPJpnGsz2/20+K5f
hpw/8yKO5ubPX4H1BPDONOn1H89oA0+0Xg4VYIuJXr9tmB1dlEscbGaGDvvZVXBpPdbemX0ir/3r
sJHLurpuKrUv1HvAt6uv9dNaYqQVt6XeIYUhGtxE6jRL9RPNLi1JFWBipR3MRpecyM6Y1igli/TC
WHcWylikDK8Sqdkfm1WfAKkXpXMuGrd0Qn102680gIIElFFCxyjvAuuMsQzVb0Pbc4H3LkwnDCj2
aJKnQFeiZRFoNvBNDbnv/NS+0/26mveZM5te2GErZ3/HSgskC5WTmHaxMcUfUyvLP/Oy8luvtOxH
v2iLcUdfCUOUKjcgRrpt4N4mS5A9rN7suDfSScvqo815Y4WBs7Q4DQ2a+4UTJLYvLQiUw8fCXsq9
XefruFN+RBwJ5O99qMtq/MSQOKM9PgPrv4zhZ39IXE/0EXli/pE0fzBI4ErbDt0J5aMQlUx33Qoz
Hr66bW58sxJH3+guHMKzeswYuMRz4I7Rauswq1t9NJrINkbvwh/o+25h+nQJyDX8e8IBUZYkzGGr
YDvPorB2gnkmLbym0NoNesZDtTGlNEkx66lNN7JukhOB5ni7davKQkzIc6pd5tOuI79eOKlxHnIu
/TSb7xLGN0HIIHINwhnlzHMPtE5Hnzjzv1Xl7BQR4IauQlcDBZ41MPI9zSaENUDRL3PkslGG/VQ2
TxqiER8QwcwZUtHDDSKTWdmPNshs1OWXec5CHud4LToQXnm2tCGJFkM6Bm1pEto+gnKxjKto1Xrj
0GnT6G1jW2Y3JWf8edC7weeO4cIT+BEsHi1NDySl92p9Lq2x3Td9id4YON0zPKy98SzXAvtLS3JJ
X9OqG1pVpn1K0e+tkLYt82KeA0Zl62oENyMQFjRJEQ2pQ2NOzB0pcVZtatPrt7Fc6ANNtM0oCH17
upwN0PD0LmeB6Uo9ZFnomFp63xRjeoNeMkyHzG6C4YBbsZvhDFgmWx9PgPy+GnloImTiUiiYEW29
EN1tm+zOzuP1nMYUFNPGZCbBQLwdolRj/B/V1BD7fobMEpmL77SbIRZWuVkHbV03fVq79cGeyuTR
JruxQ8FUpgnNuCHjk6O0Qyao+bfGq4sKLbKV/mCjesQRuZNmXeUWQ/VoERytSLf29WVuC3w8sipe
b5dhqb/4cjW/UWRljtLVim8grPhXaZF7Lulzk3xsB08hTyejf/JqX1zjjG3r8Aj6/AazEJls81gv
u42ZVXm/A5nq3Nv4lz105ix+BEJqzLvacnzoVz9+NBIdEf4UMyojdCbhtmFvF5V+aGzXoUYtu0UP
4XhmVqR7yTAwEKhng0aTwRRF1+cpYYIHdTY0vDy4dkcnlRtzFMYnENMWIFkUIlmDlYMzdI/azqUu
c6sIXV9CHiiYjPH/LWiITWoOvBgARgaKPHrdYMbNvMLGijVYvzBZUNL1pRRfnaSeRWimss53ohrQ
mwlQ1bd29WhqDZvV75Dd9q003cQwGAwqIWTvw05by+TKavq8j6xCwR1dSsoKmQ0LAwYNDX58CEwO
ov0KFo7air2zhsxB0p76Q8AjGvTMJLiM/vx1HjrNw7XGa/StPjfcGbKu2hqSNyTJltmiNW3mcdLT
U0r0wokaKF0C/QtffPUTu7peWb0o89I1BXDW1esVWTb2naU/xt+CocntHdtt+FImGl0OzSljdgR4
xXBG6pahCgg0TPLyxkjop+idj9bjYnmbgCw92Ey9cO4AIEpciumGdxvh+mN9Og2SlTkXnQsWMHDy
kCaCX0Wx2xfGO6faEYoITjwsSBBPjgGKBnKmwmP9dKb5NRFoYE601drBuSn7m9rApSdfy+bW9nhW
fz6437qaBTGVKldZJB8Dkdd6Wmu3z50tuBrtejIruvOT5u9Gxq0XaS6f/ny5Y8Agd0f+6OPChHIe
BNfnn/90d4xiV8ZDnb0d1wT9Dj+Dw5I6gzfjThqsQ+jkAlnBKc3zaZtriy4+mtLX4o0cWfhbGbQo
kbS2CzxBoolzoQ+id0L02FH/0EaxTBdWkGA/1pZaz6BmgaP1JDj5vHdwTsdYPe5DCWu4nOhKMxA9
kl/fkuHSupNa4m/LYdIS+sAoxT/a6dhzEK1F4J6RK9HMavNK7/FG1HvUa1dTc3Yt0foV6f+3aqT/
XQF0NT51cuie/nHxten/sRvE96+SwuP/gXoITMVPS+23eujDVyhM/7jOnjpuDkL2Py6ydngqf62p
nj/jtUZyXOodpfgInjZQ6GlKodcqiR/BvqM4UQk1YMz/rpFs7y+FNkE+Gd1wMjGlCvBaI9nuX6Bz
Paorn4XBn5v//K/a8DV9pqz8l4Bf1GB+zWxB3sMb0okFAeHAo374dX3Z2mCRro3pPiWBO3hT9olr
7tq+Ovcy2YKzwM0qXzFGLA2ZRl56CwrmbBWxv/PHfJ+W/ITwnR6cvEJF3bAenClzCcLt1hY+uv1Z
dWZX6ylj451e6x+GunxA1+qH3djR4nhn8EFOaW0xB4NWFGZz/h2g3MkU2Pd+ivqEEc9yaw41Mzp6
/0YTROp/8sQpNn2ekgrOyWMFLfuQeesYwY+bw9HyHlfO26oItG2sps3t6GvbQk/KDa3kG2740rLF
Q6abhxrdaIQXcEztnQx7EyJCavdBVIq13uh4912smCwc6OsygSJFC0AcRkGW//BBs8CI7GhtOO3n
sqkegrrC6ys+lQN58JTHp8vo7YyUy1eyeNSdLthzzibb0RAYzaivRb5VhlDT9uWIxS4mhR8D7Wpu
rOt19ZEG9+uHaXEv0wTISS+z7wwpaT/xTVZljyDcQIBM0u+rdGyubZywwMDRY5onJgemN2zwmP4O
BZH8qHjsqqRiMmrTi22GS7s2PlW9xgRxehjd5b5HBR4Mjov0e5U+Tqt3svp5EwGwbKARZk3Ux+5l
v+JNkHZyW4nyWgvWT+vEczId3hHEzpCp8c0gm+sC+leUL9xPEaxBNBGg9+aqQHXGeTcP8pRcZGmn
dld5/mfYn1FdDghSjy6A9mwAfb3q0Wx/8fQRHx4yCZBmaWjV2WPcz8uZr5XNNhlMbRssdnGa1vTl
EAdKwnWxb1xkh3J3HFCT1ZhY9XN5kjFMv7VzS+6YmAHdcKz5tIyZ5vUFaIsebdQideftsoITEDNf
QauUqwYdrkIES6QFg9w6+tDfMaua6axa/baTXR6xmUlc9bQOhR2f5p0OvGy29zOummFmWwi6jFbo
VvJy8aQETMXSLEEH4M3HYnedIfQaYztZRmTlwQk0DdTFxMMKemzDfG8HWfjUsIvbMu+uPZ23n7by
ugKfkGCN0RbvaL4cncuQaVVpq4QGHOZ15AK/7n8XuxU7Gbxkj6Y1aO/a2S+5ewBHibuNXb4HsT4G
ET9fDc4PfB2uil7Or1cbB8PQtDRO9p4PpdhNAnTZsdeoxWekGNa4uJwc9PGYFLAg+88/xek3Wge/
kRueL05QdWlhOOjhH4U6URlWjQAJwtJF8Yi+TL1xNaQQEYoFfUmseX4RePzgG3juY/qlrd7uz1/h
qHvx/LANEObP0jXQr48YeopMCEDBSADnjRe2ia9Y6p60baWEL7d1XLzzuJ91yH8GinPHSH5wXkD2
RtniGOgvLNIBwJDJPqaTAj4L6vly3xVXsmHLdyhcAO8I7uyiDaLUme6xm7iQzaPZgvNykqiQc+jH
2c6RAt61fR/U2qYaztp8vPdrfzeYxcFq2ssqaPfrd+bXWD4y0PWWZouqsh+KwboRC6a56+SdNHX2
NZ/6Ey3pz0iot0Sjre6nT247M1gbyoe5pNhpLOMcyYmOJk4PCX6U2xyrwtgHvJGm09fWCu4q0K4h
av/dmdmtWjRO9nev7T7nzOFChDz7fTMYN6kN7rwMAPyUCfAmULP3MFjuELC7Lxb/Ll31+wV4Zph1
/iVC1UtU4yUlsmFXN9qhQefsJfn9W3nT/4+9ZbXg/rWoTfhUZit5/dNzs/vk+7//U/3+a9rke3/B
jlH0QDQtGI2r7Og1bfKDv+hyKk0Z1Qh8bju/9pZpICsWGPpVJjBllVT9d95kOH9BWVPuZvCH8Pnw
/07axLV/JmAg5c4HoPph0nBl+H3sOzGYWQKNEL9JqaUnfupvMtGdJu3698LFy2WU/iXac2jAHBtc
LmtLV3ldkIfVtLNa6vglP8YWap1gH+3iPVbQUSb4cjVMsOnzIiJCM/nX2IwRkYtZzdrv/Q4DVvSE
oqydPmeah8QwgPyos5vtzAHPSNLY0Hy8hr/2YMQVdJPsAhvEk7m7td0UQ5ekf9SD4E722v1P6+Ot
EK5q0p8C2st3pFRVInlYCBybPBiTFZszADQCGr2yxUDLoLGIG0jXbMDMfUiN9q41zAMoztumMAGU
4N2OGuF8zUTtXDfnE2Zjfdg4aIumLb5S2ly989J+qzzV4mCNPZPoyO6P/aMUhBtRx7bfo8JLStMu
oTF0uzFPc7oe5imQyc/2LEO/aZNozeeLJLVliEjkfgYR3KWDE+na8IXu18MkxIc1EYe6BgmKCuF7
muFvvXGGJKxgJcqlHzvyaEocCmfHfp+YdrVvqqUHLY/NjgXvt6gD72C7Bpi0TozEcH3z53d5PLJ4
fkyI0MKCRBMQxN6vy00f/MYt4qbfl4Rp4cbsI+3Lny9xvE1RSTaUhR7zH8s1mDb9egn8veirQtra
Vzpun0t/yBxw5LX7zjH7W43+fB1Y98p3BIEiX93qT70GVwIRy0Xa77uge8IAurnoIXpvkUUQAAW9
cl/4ebLJljLZ4MYDRjXvbv98py6B7ZeNob4CvRWd8Ke76Emrn//0FZxKeGVZaN2+AMB3XqBft+1Q
6ID0uiw7CRKNzFNOy6esybRwxAP+S1I4Nrbog3+uO0WTRvBisyfs7nCpCuhVRk5lzSfr4k4HgABV
s3MdrX+Yu/giboPLpvWqCwdg0N4oxpM1X5tNahtqVA0QYWyMPWIMV0OjDXu0yvXNlHhXY1Hv5nyN
P2LrYYRouZzDmbcOfA0oxN24XWCSMbCYkzubWVI0+3kKdhrldjuur8AGeFs7y3Wgejm2Pp0HaE5P
z6dCK7ew9k4kAw2QJjiouF4SgabUPgGjL3Z6kIhtYs+PdoXwkOHCskfMc+uOB4u25dYaZXDuBOn2
z6/DOmL3UlGDhIOiBl9I8XuPVx48ab8cq76DXQxP3MzTAnTQlEaEhlsmlZGYsluZBoAaZn8WjCjS
YY/6s32Stpb+hGfO/TBY09U0WEFYs7Ije628fV/hX6/Dj4iWMbnoRydMOnA3qB8n2qeZEU/YdAnY
j9ZIHpIc59AsHw4cIs4msVrEF3T/x5/v860NxlQE8zBEuXhbR/nsQkfageDYEUB67WNJE+wiWfu7
diif/nyh47j//DzV9BFZVAvKzNH8bWJY3NWD7PaNXhYH0a4wkH1SxoVOA1GL3pjcjn35JWcdvNOB
e+seEfmi96a4umzvX3eWbkHuaGTT7XswUk+QgS+oGY0v8Sres6o/qg7UosFUAD9an7gKGu7oSvHa
O7LU42a/Cu/aGdo0bEr7Q0KaAVz2Ooub73/7oboM4ZmRIQWFlJm6859ihqGNsZhwc9/rMrO3PWpm
YCzCzHHlJm6MC7swIlm+p3f5xuPkotBssd8x1dv89aIa2mflnE3dvkqsYhO4+bk9gbE2bYYFf769
t8Iy6ARenIeEs8ku+fVSAFf8oEXTY296zVOyACj1QDgGDvQLsPAbZ5pPaLf/aPVeRH1VfPvz5d+8
0WfFYKVPDKzh16u7rT96XcC6QQENooxz4aZyh1nIO3f5xqLB3gUABlkyfODfBuJIG8gYx6t9vUKd
Nldxn3UlngwN1h+lcdcYIngpZv5lz/CYeavWqUtRyZlNJQ1G8XjdwMTCBFtr96YMnE8u/Gyz6U/S
LCD6LuXtsszpBhWB5sSdEnPrm13+xe+b7SRdzDjcaT1JF3BVf37ab7/sgPmW62Aj+1v26sLL9UWi
VK5jfYcGFtB4f/naBN+Ajpeht84IrOnDtROYtOdApr+T9b35GqBFKwEa2qh0ZX/ZS15s5U43UQk7
U34rg2kPnvncdMXlYiaPOV3SzZ/vV63dnxNh9Q7waUWhjKKGIuloGy2ulnACOS2OYsGp2dafqMrf
ec9v3RIKfhxelFr0ho6yJ+jLQxmvUwtBMrV3thxFZGod+vvG8jlB7mN4T5P62eX6t5v6nyseW6Em
KAbOnVi4Yt3EjEa18aoBer6pxPi1dxpz3naeAD1c+7CFpv7gkMoNbvEFqP9l6TaHIHfmPSZBX8fK
vEgUarHzrPmQe9nTn5/+W3vbNrAmcFy0YlDP/fVtLygk6GIc2n2h5fcesiKT1V46eXrzf7vM0aIq
mIG77sDoHtKQvgF6zuR4LjaxPqXvRJE30kcUBf7nho6WU112jFHhgeyzdf0GW35bjdpVObj3snrP
6vzNnfp8ztGRolB6/vlPxw6acWZqlwik5RY+hMI+LxAdCrvCuOx950L3yxOtKA96Ztd7z0lu//xI
39o3qISBB1O6Xfz365ub5iyb9IYlVplChybij499NTfvtBrfu4r6+U+3WCOkaKZkZvvFx90MtsmS
vNdKfSMj8hmnIodC4Kd4O1obcxBD8W+tBhHl+WKspy8QZm6NPr/20viD3lbo3wRgiv789N58dyiD
8+S4KprVRzEBZ2SY7I2HXyvqVXtNzMl2XW5B7a4ns0fwi7M80l3AKbkorZPYsO/e+QJvJNZ0fAht
OvopJJ5HdU4+L/FszhXvrzEe6rb8pKVFglzCFBlJ9XFuiy92k/2QZilQ8DEqoD7vguDe2PzUyiiQ
o7HG5Ox4kl1nLK8CNs2+drp4v3blEwpkt6OYQWDBEApHeKZgicqbduqs0wo9wD2uets0s73tTJ26
oZlS3PRLnMJpFqdJ7yoQy1juwNtA8nPnTTsXxQlGSVEnmHEBPLgMnDHZwUj40Hdpf4ai3j1Kh3DI
ZucMmE6xlxJkdIs0+t6DIBAZ1qhv5KSdlK1YPwPBoaZL4F0JrYcAxRtztXWh+20wQ4I2yTyiYPpj
FR+mtCyh5NjXTefhTFenp2ngTBukFo0onaoLZH7lua2j3myu2XaQyd08liMiDtbp3M3niZ9Z+yJt
W0RL/TyqVncEz8+Mzaa3APhm7RkiZeUOraUPbraYu0VL3JN4ta7S2YJij1jyNi0m8cVYAzPU6/is
rbpp36/Irve+fz7CNga6Bn3VbQaA4TDTQruXxmnR+ZpqVPyoHO8x6xH4EctJpuXlJukDFDDqzjlT
s4cTTFD//skP+hXVfw9JaQ7ko70egyMIKn1p9nISebROaxKmSXqj99l1EoC5M98z53rjXMaSi8kw
GEgFlT3aAgjwIa6Zts0erNYSNaWfREOqb2OjOPXXMYsm+Z5l928tLbINnOhRm3FA9CIyeXRJu2PO
W/RuTZIJ1bJ1INLQ+Mo/1MKT2IFlXwdM2vfuWATbJnBuqqp6amp5zlcTF4nZ2GHcpOWJEeTYdWTz
csVEQTzaCg00GC7oUb+EAfD3IwUjd8IEUcpgqx4FyMUH5RYESbPvG7zHvOZ0mDV5ulbplW81AOh9
5K3ifM0xUTN/jJr/we6m95QR3wgVyMiSIaDQScT6Td92ai1PDl7NaVNFyjGO1NOJ0tV7z3XqjQMH
GIGKh8Cq6TgclY4WvHPIu3ONXVn14ObOjoLjnQxbhfaj5ExJyFNsgENx0b3+9UyjWwHLpRvrfTGZ
9/3U9VEqBAJg6YG+DBg/sh83sW683unfeZVvHXUIq5IzOA4wit8OHSxCoIHr9T7vs1OlQlw28R3s
2+slFddOjaijyMd37GXUiv7tbh0WsSon/pO5M1uOG8my7a/cH0AZ5uEViAjEwHmmXmAUJWGeBwfw
9b2g7qoSg1GMm9kv/ZBpaVJKTgAOh/s5e69NzWh5Cf/4gqd2Y89yp3C1KRF7UzDfE0u3tmLAHnog
zgx26tbSSKAevHQ7PlU3+gmr+git088M84boHNSkfe6lmnlAmHiQdOteq817/MVner+nbizdi4VY
CxafetXHizSEiSdbVyp/wMWpIKdWMXxnoBZWVa2sjWnRJ6Tp89cv5u8T6dGtpUhp2A7YD0pk8vLS
/HlrB+yjBh82f5iddKdL7YWicFzTW+O7lo4h0OfJdO0x/x6b3Zby0qpI04MyIQKWUCF48DrqNUXV
fBOKafbCBsU6FisNHVvJct8k77peUQuU2jVplK1XmJoBdLW5t1LjO4GFr1ZF3l81K49a2hsuKrur
2UqxG2KGdO0yeqs0NXepGofUGu0DdZrB7fU0WiVOGq2btoY0YjXqZtGXrIa4vv/69qjLe/Tp9lBK
4xAJyRWt+8fbY2SIzuBbk37Vom6VLUl31eUAVrWy28ylsden3tpUgbyflt1BJKn1N8AkG5xP871M
oGDXR+0aAd/OmMtkrVilzs2odQ9x+KtpI6FNwtjZlAuX5Osf/cSHCfA7zk6oZOidcG98eLCg5qGp
NBVfCRP2NejA2cWkRKBYO4YXdsVT7WvbPvPunDg0AlKk5s730DTp7h+dxTLU13SCjdJvhN5t+nG0
PDWjAlHxXaYEUpHMNue5B6Yl2FRZrCAf52SRJIUMOUJ7JPnr+yi6J9imyGPk+TaBKbUf66wmpNuR
zmwWjjUI1E6WTQKqROonGlCzo1cOxElYW71e+LKz+PCTB60IOrwp9LxrPH7LL/NjgoBQsmqgEVPn
W6EKZfX1k/q84Ch42uhgctNoVR2vqGOCRzewReFLU3rIJvlKliOAU1AvI2VVTM6FiNnC2u25Y+bn
8wNiTFDVOkVODEDMlY9TxGhG4uAHjDhZX5ESpjh+Fc2pO3VIlMPvTRDdM0vRz/aXKAm+vuZP3+Kj
oY+OLnUbK1Euky+qdtMWeMJuKukfVMOZJ3xmmOOSuD2oWUQOAS+BM1wWGUyyrvXV8ly96dMHf7ka
EIBEt/AIYSZ+vJEhdN5egyvgi1FvdoFZl4dM0c9RKk8/L6grS8sc+op6tPFTZ7uHLpwQyjqmG7XT
7yNTvzLj6PvgODd9iIqEptahhgWl9vb66wd2evBFNwmUl32ndrSeVNnQcRgIGbySMCZot32Q/JgA
KLlT9VZ39S4EfuLZzQOcsd2ZsT+dM5f7+8fYRxeeSFJM5h9jh6hCDCdbN+bSqeXQN5krDGUPtZ68
jLb0MLbVBfnIf3UpXYYnn5O+JRVWuh5Hj7ewRuJDnMIf7O/RpOKjDA+ivgZMsIVieWaw5Vo+fHGO
BjuqicwS9sxUWIWfg3EYbBXxfL8SBuxLEnq/vq/nhjqatgGED/h9duG3cuHCBPZCVj9luFMpyv+d
kQxYsez9waEfrTSa3le1qfCC9NivMYqZMExl2NuGNU9XcPyHv3NltJopLNmqg0/s4xPL6UgiFeTK
Joe84lhNsVsMWbUJmpzAo1HLzszQk3fyj/GOZogl0qFXcx4asKMbSxGXbVPvahu4pNpt/8atZJ1B
nsaO+FMfJZmoDgPSguKMUNitbP3KaUuvyXLB9vBcM/3TnnSZjL8VekhR8F0fPbdWUguotMt1TWi4
TBNUAN713unWbT3vkgw9gqQ9fn2Bn7/KdO6pB5q/W+hopI/eAL2RJbkLlodHfHhJWuWqDaLvXY2l
Oqzw+eUXdVTHbriQZTrrPhvOhRaf+Gp8+AGO3oseObSQiXfy6xjZTWZudToUmS3uvr7QE18Npgwn
OErWNA+O9YdZbc6YuLi5raJEe/bmtRum/bmpieDq84pCkRCB+gIxB9x8tHq23cyynbKHNVXpGwDG
ABVubm7YEeD3KtYtlpvbqRphvGvT+1QlNG8p+a1SNdYofsn3GPZ+YSev3dhWB7SiSbPreuprWV3d
p7Jqbqy52U5qe6hL7TIZ1VsUx6WbxOa4G5Ro2IjYkJAP1sLtIa0BdXKgdarVI/Wp9mIi9tqHNj9u
wqbQDwEW9UXy0iOBAPpdeIS+kjkcyk6DHjGFEjbk9q9ykMNtk0XGBa7E7VBIN0Ov5YeUkVbQH1GF
C3mv9Jq9mgcNEnrabbBo9DdzIa3F4KTboVFUv7C4+jSff1Rdql/Vgf4SUt9ajfR8F26Va+Xd4Nu6
9KglWXbBQ/pmZOZ433E69konnF1Vq+btGAKqnqfAAp1UYrEysnonBqlfSdLiXKuTQz+P27LKMtfJ
UVVaAGNvo0S3/b6wgmtdzxU4LwoyShONhW5wajKVbhVGBtSyQH6t2v5BSIHkaoV6bQXKLlWqqaK3
pxqbpq1M9Aaq9UowDmhIg0jgnCRUCn7SdDmlslhF6RzcRoExeGABmz3NctuDFkeOYiPj41+KhyJK
05/SrNV7U52qK7lh67mwP6c+bNZO0hmQE9TkwsZD5sm5vmvkyFjrZifvBNhn9N30fvJM7GKsoOtC
U+61KXwLcsJeEnEfK5rYx4qVE0PTlF5np++FnlVXw9x855g9c9nOSqN+7jr63PmaliVr0h63Am3B
WkcQxjcQ8+0i9NlCnk9dNVG2Q2V7DgYPzyS1dA3UwljRNta2JHpcU3nn2YkAE0U8dpY796XxMlU6
XQ0E+P0Bcc7YuLYWEA7UzYWXqKVY5020x6fZPiqIXBCd13B0rFz1lTw0V9asl3u9b0cwPoReeUnd
rJOwfCntNtuEWpKirBfiFlgFfj5V63dSG1xW2Eyf8QgZhBOE6U0TVJoEBimx3NYZXXjtwYVpS/oq
0HXxzSiaxC+48cSUogLQNuR1yvV2GBXp0tTrtKF83BgFBowJvg90aYssGyB47W1f9KqP2wI/oGmm
HtAwgqqkuoC0V1WHnFbFDpvg2mhbkgjKEtufWj5ZcrdVclG+GaQa7ILEuOMcnT7R25RVd0ABuasH
s3uLtAqbAQDqwC2mVvw0oggvX6aLod47ak24iDRJiZcm/UM8KVuLggUg/MjrgnFdScLLNYcMmqgz
96NqvFrRqBxqWUF3V2WWKyxrvkYUiOsrlDY9VEp31npOyHXbNyul58SGUjjIvGJ2Bj9TIJy5iSTE
hRqGb91irg86vq+5ZiTaSm3CGRk18jI/tCfkhRx7rqwcqG2lAcl1AfO0oaflswpppaTsaYfN7FVQ
bPAKhLXqS1aPO7BqRkteW0lZXUtSMVxauTPsW4V3ZqNgzlvjQm3vyYZXdnpW6mC+cj1+H8vg2ors
1oNjaa7LQY+9gYjiW2mgZ+yKkpVsAv1xESRiN4j2CrSI8IK6+GH00ojLMYrDdVU7c+NJZI/WbpAF
5k5pjbBFGd+IK6Mw7tIlD6rjBO1QhTmkaQTsswr0VS1hoEv167RPbpAq3gpF30RB9Vw1yY9mqiQX
sufByLIrO5TBFIu9DnDHtWITw4UVRV7fKM8YcynLyEgwejuhkpxl+wmZjT+35cE2s9tZJkWP8I1i
PbdStuL88YIeoV1Bpe42qaw8WwZfjHqhPJJcegOtDWIi1gJ/jLobanY/cpt5MbaTWA0i3CmRLjw+
OU9w2wPiG61fDNR7GVK2rh4OQRU/Fr2+Etrz0M0oMZv+uTXz50jmTI5ziEOyXN0Jp7uHhHYp5UXq
pl15YcfWWmDrz8L6Dh/xd91CDyRMsQ7miaZ0vA25M8rk3EpdwCv25PRN60qmvMZKtrHt/rIww71l
F4arOAI6KrWoFVZ7MrKa6CIoDC/o8p/JwA10nqLS8erKeSyKeEOte1fq0a8gId0vby/DLDrga1wD
7fspZ8UjgngIa4rY4zJfiqXs4k1EY4l2bynSga+/p3AonWLDp3hODsIrSKqM1zx6HkDcaqkF+lwk
tSfS4kbV5q1jshaMYVbcSQpvejrnT9owuQLQmmKU1/SKPXPojMU/8x4NwcDqGl7pSr7SY+VV0ttb
HUr5jnXG7W37G+/Ut3SYPMsCxTUqxXeHgl8Y5Qe5aWw/dO7MwNxIymi/5WV62eXmZQN6z0sGpqNo
pO2U6fsuMJStxi+MWlDeJGG0GDUNiIgyEDpjWMdsSKCtdclKn8wOY/7s63V7lxbjT0G2z76md48R
iSB3c/Qjc4jblykah/jWyPWiKW+D0hqjNRpJcxPG6byngvnr623YqZPtImwHD0VeEhu/o8NCMAZW
L01UyhK1IeU5Qg+Izs9+VcX1pMrXqHGfQl1sezs+d6b+VKOjfM4UUehHIJWha/XxmFIXZKUwjUq/
bRu8dPY26+BqS/dlJq6cwLzRKmkXyHRU4ZzzKH+CM9xPjXXbKdZhbt/IKSRM7MxR7fPmF5WuyXSj
KLQcL462/EIvpTC0+8IPg8ETKiF1eeFJqEG/vuufN6VgummaOWj5SBA9Vkql4DadYMgKJj6001h1
JRhs43w3gOiSQTKX9bmC6OcLk1HP6DIeHBomtBI+3mxdjmq0wVRPhGHubGXw2GxfAvZefX1hJ46C
iyYLCw8dSE07roBGSSwvBNXSH9p+D4/azyMJNWSzketzsQunZi5jUd2ViRtVTOuoiqaXJhHf4Gh9
wl7YAAQbc3pTi6cFVuxB6aIppOmridJyZZ/rey5/9VGZ4s+hj+WRwHzhTHfcTeIOD2FM/8DJlk9/
tRMgNDFNtvRBrf2g23/9qP1h4KN3BhCuRKZ5VPpa4DwoDTlnRbXp6+JKHbszcVinZgwlBJs3lOMT
ovyPM2acjXSsCspOUsFRU1NuOaJgTurP4IJOrAKGgfsfyx+OfJoxH4chig1eC+19vxe9azrPaiZo
OWlbMHXrVLL+sj6evF58EIuN53ek1dELLpu9pVZZx3swtXuil/Z5OUjbxk6/zw1UB6QMuRtM2mNY
R3tYMWcqMyfuKTladK5tLNX8FEeVkjTK0qHMSx7fnNMR6KYURDsGzqaH1fL1m/h5iZHxHi31OrD9
9J2P3o6pAn07NnXpk2pmHCojJxUlVweaDyLepgYirrmdx7U9d+b91yOfONn/MTIew49PFNoPa4PF
RVqtvVu6h4Gt+18PcWKZWWpAPEbyl9AeHT3FcDbrbI55/4ypOxTm1sZHzXHCMLUzA52YnYvtnbod
ilbdOjb55KbTRIFgjbHT5kWt75op/QEdbl234cFqzTNv96npgQWWKjouEXqSR2/3LNljk7K79hfm
RQPAvikJLRvP3b0TD2g5H5LPbOmLef/olWvibIbizCuHJOFbs0gTDf326wd0cghaAhTrcWdR0fo4
B0Zc6zI0YzqH8XQJ0qh2QVo8/O/GWCbJH83bEDCNGUG+YO9peLQd3S4913Q48UAgyrEAkuqDsvl3
g/SPIVC9iIpyRuF3jozRNP4xQJiO5OlvfJ35+xc/IAdVNMNHt2sY7XyUTcYprPlpyJPvg4bZHNX4
+utbdvp6/j3O0S2z9HCojYraHlIdyZ3TYSVs+6Gmov/1OKcf/7/HWV6rP+6bJCYNDR7Xg8XvVra0
Wwmy+Jm19OQYhE/99lMRKHl0z/rJbEwnWL5PVrDuA3Vbgxj/G5eBrsmhgGix2BzVYit7IqK05DLA
nuyTrrgYBn379RAnVjJKjYg6sBEaXMvRYikPDupEh3JvOUOiCPrLBXxQg7yYnXPt/JM3zKI/x7ZW
Uz716ZQmyEwef+GPC9J5AQAkWL//+uWgjiH8nYdPLOPyM/zx4BWnTEGAm4WPDumK3HOAr/aw0evY
kxP7jAro1PUsmz8sdRY2DuvoY2qKLjOcUmasTr6d2zsgXg9fX82p10XHHmLp+HdPZAkrTWmSJc3D
mfKL5VS5+OJzKz6jfTk1DBIUB/0LYXPacSM+Q0Bih7CUfc2C5EE6S91w6gEA8vXVqCd2rXwuLXbn
dE8I/Dt6K2dq4XZAGIdPEfq6nKgmRhtVsdyqqldWZWykBAWaY626xtgZlHOIXvVF+5qacMBNBRJu
4aXv5Iaxh5hdvSbeRXX8tKxW7If3hdDvi3JeS1a6bbTeVbSrwTDOfCBPfI4/XMHRd7+NWpQAjlb4
WadRXf7e6aqfyOWlqjdrXW38r2/YydEMpGzyQkugE/RxMocO/C6rYjLHTbyS52s4tKBiwRaXv2Ln
XJPw1CRgp/GvwY6W5nzEvmfHDCbDf+Z74Ea95Vrm89+5JELzlo0hKsqjHUYRpV1rj9zA0ZhcXhhv
lCM/RPdesbc3zxGjTl/Tv0c7ekOHgZpzRaSJD9J8Y2mTb0hPkXpmu3l6EHQc0CX4ei7IpD+XnGCw
iEKpkLHY0rSWilvZAbPd1Gc+BafWaXbs/xplmSt/LGzZACrbMlXacgm0dOcw/wZSjGtF/19eztEU
rxBHD5PGQINWruz8PVNfjVo9sxScnNkolTQbjxDF/6PDAd86e8jJF2Ef0PqS+KWZtV/Cp6Pc5Um1
c+bQdfLe/Xu0Yy8N2oW4bwWjhXq7HiHVwxl3J5r7Uf+XxadLTWn5miIToa94PBnMWq402ZyYDLLq
YUXY5LZ15t6dnG9/DHE0E9o+tOVBGpkJFtRAsbfLfhVpf2u+Ydhl88nHDY3/x/lGPycO6G4UnFMv
jUjGuUFyvMyp+JwJ8uTD4QNn8+mB7XB8zA/1ySK4ja9oR8tttMz1pJB/p0Iwyc98TT+PRG0N4B6b
A/q9n0pQBWxaOYnZ6ixkIU2rd21Lh6TurxMO3l8vc5+/dAyFXQypuPbbqfvx7g1qFSk9ljc/kKyN
XU9PyB/8SImupDTyc+2Cdm2RdGcG/TwxGJQaGzQhhLpoZT4OmpLEYeYw9OlczGvZenbK7CpvxZnp
9/nVZRSD75FJoXKxW34cxSETdCbciImRzGssJTQAc4hiz/GgUlUwzzyzk9fEsZmKKI7gT8r1GlOZ
Eda8T52UrsCF+ZlEv1CM66+f14lhgBkD0WAUcoiPqQV0IbM0SqacjRaxEaV0wZW7dV+cWYiWe/Ox
bEe9nd6ZDj0aFdfxkUGeUfiC3c79sJWB8tuV3D3YiZmcU4mfuhz8ZBDHEdsTqX30lQ2LIYOlDMci
L/V74kBXijBuMLf85Q3wIq/X8EJwjkefcrRGKHOaaZml5ShI08azDTSSsWSc+R6dmG8GSbv8o6OR
ZiP0cb51djIQcTHnvurAOCbOMJedC5JX1ioMlkIvvn89E84Nd3RNHK1FQN8292sxbWhJXNuqCr86
9JwleKVsX//GcBBH4PdQrEYk8vHqiqiU1cEcGK6C9GQ7Pqm1flRobhbboLjaMy/viXUJyQsroIkz
gvP+0cSYHDIHGznPfTHnpF+EbwTYr5H3wYO7iqdp20/WVgrPbfxPLLwfRlU/XmRvVulMEkzuo0Yg
w2dG5QZpjhgLQoj/+0X+S3Sp/xQ48DeyC06Dqv4PJhcYLDX/mS6FZ657+3938fvbn4Sp5c/8kzCl
/oNKBsZmYAs4nDHP/JswZf0DXyU0PHTa4ANYav4JmFL+wR9AlYCXh5WG9um/AFMG6Cn2dpj9F7+R
RRfriMP5FZfztzvpz1WT0zW1CfC1dAOgFxxDhKR87skQd9KNKPlAuOx+ujUBq81ewpFbeg55T6s6
ytSrBtnuWpLMaIVAAMkOQYvfU1Q6Z97ZTxI5aiXglgyaTJCX4JIuy+8fe/E5pLOWDra1nkZbeYha
W9s1ZuusIqUSNwVpn/5gxs5FuaiCaqImnwvVkm+LuJnPfB1RbzLUh3tD23T5PFIfUrnlx+p1ssGy
FiYiuV6wHNzZzolLHYdyV0yhciCK4kfUZKM3Ng0uBNuc0AWMZXuwI2jpqPzli9kolBsDQYQ3zZr2
ogaS4dcNIKg5htgOEnnTRx1xbDFGzcvOCsdNi7QG84V8Vxvde0BA4brMhv5CTxP7EoFndFW2k7zn
KNN5LZ1pG6p93Ny0OM7urKikUZRbxgFiNJkpSKnw2GAD+qWNuunnaR8cMtKhLpEnWl7ZZwcyxFsf
J0LpxVIONl7T34lSITe6TL/xg6A5MqLpB1qFAo+FhKik1TUvtMI7PcsOoxPqT1ln1ptYy8e3VNGj
zRhdZRnKlVrW3i0pfTUT+UpE1aMYOmtT05EFTB1fpmWUvQD+bLysUqJbhLkRHHhusNMqxkUjhyTR
KPW0Fm3TXs61Ma80EYybNDLax0IU5Bs5RbuDrImPM1O0nTMBrYpHfSIQVa1SFA7aNQlm+juqpXht
EIyL7Cl5z2t7rDiYSPJ10EsCQUmCZK3Uggi1mzz9LOYQbVUuR0QFDKnqdbHR9nBozUZ/y0QdZ3v4
JheSEsXBtnEUMqJnNjLlth0kGVLzU2XIL6bF46vC2nHzqDVRYeTfpanZa230i74tNuIIvHumwXcl
r2wbAmFBOlY2h0Ruze2EqHc1mtk7NHxKNQohxk4pdtU0TiToGt1loWud3xtx5Q6TTry5IQ5y4kSP
amynJLh3EuHsuBmGGQttqX0n2WfTjoq8Q0CXryhyYgrU1OzBQmnj4p29iLKo2krV9CNBCramFI4h
QkB2UqGfk+ga/VSSaltOxQuB9writKDbEnFAcFWadCQxGvdEMvWuntVbS5IRClrwwzNhXWvokDJX
su16R1qHDNC+ugO9rgqXbrkH5ka+IdlyGje9HTiozEz9JgzCaTvNvfMIUJNHWhOIPleyFLt1G8T7
IJaV69JMx5tY64rcsyerOtAgNW+KrBguCiRky0zGmLOukEcbXq8SN7AiTGJOPacV0aFkNVnFqg35
lDAlXMX99BbLcnor1aYvGcscnFNdsi6JlCU+UpAMEBxMZ6ii63KgFQ2K35QolZHWqc5uICaUbiPu
E9uNKsKdbuXSGOctydVTubGMkR9HF1WGIMxOr0WwGY0wfYH1u4Ne/CDHlbHqyHqjp9xD/e8yMsZm
HGSzMcv8r1G113Rh3E3JTJzSjIxHrSHGulLdACIu1TeSuZU3Fjy0dyRolG6Qo4UbcMMQHJhOxrdc
D6SfcmT1t47dyw/SgDtWC3L8DEFg1T+kkki9Uk3rjQSzzYXnP8CQryLCJ0Xj1uOogmdu4WLYMhK6
II5WVtbNviayvPeMMYq3tpPMz0i/eleMcvs4xabj286wVZVWbFURW7/Sjs/HSlaoMJbFUN9HBWhh
rxly8yCaipS8uVIQgiRIGQe22qmb6NWwig1qB4BiqWDV6H2MiYnWqI0gC9sc07uCGcaaxnS9yUej
e4pSZFvuPMCV3vSGlOxkwwrSp9kRpv2QaEpu+2hCm252bSJKq58kcIyL4C9RgqtY15ON47QUSpMu
MdeUCWX4MkVlXFaF7Hg5al3zySKI8iGwiguVSJJrEkWLG9sQTeOS4WPDZdaVl0md1zGRtQITfdO/
i0zpcX5Z2g7EvyAYVgYspqC2LSun0vhiJWKVjAYs+L5VPBv6xE6rLHZrRZ/kzPax3NROMO77QJuL
RWOnPCz5woFbD8RPu0TKUtuTm3G8CY3wmzYGTuE1kz2zThTBRZ1a2SPlH6z5BDGqmleUSfI+WcZ9
3FBZga5njzfEYY03TJnxxsJse0EWXETSWxFJzbptK+Vh6V0+SDH/k2Nnxk4EKHjqgQVDDjlWE+nZ
30d2I7YU1fP7cMqze9WUbnjfxS7i/l/2hJoQTxzIzWVoWCH8aUmBpoxsUqA23sZ5n/MQC/bHxB74
YzMwwYc5vzPNYVhpNcxsN8ks+8JJtF0lNHDLGqi3h2autdcJoUHv5SMhavfxYjbslCnchOWQENBX
d+hEo9JuZMR1enVpRbr5XLEOja7Zl8klOW65J4UZGbuFZYAP6/JwWNU9QfL8V+2LJspJjk6xpZVV
equRi+Fa5H33iK4b85aGpNKTti01hO/Whb0O62q+Jh/DQgIOjVkhySNbEyef3UlFuFbtKn0k5cII
t8ZUsgwMY/eQT9bFqA/ahkko76bYJphtHvK1k0EgX8mDKHGfir5/mJokvQmTZr4thpJ4nFmT/dzM
5otcqaQnrOaZR0axLxHLwhtMngKBQAIAXVq/ZjMBhVNQaq9qVwqPqEdnWwZk9YRpVDy0TVK/hrVs
XuJSq24m+HFXidQ4GzPU0etNo8M95b0LbdvcTHw2YjS52qAStDJZkDARFAaJxqq1hP2YTnoHOwZN
kyyadTg3wWFO7e5eVklE98xeJvO2yiRtF5W9hvQ66QViMKutXU6k1avTjvZFIOoHuUiqt1jvmYej
5bi8DPZbOql86qSkjG6GlE0qeuK23oxynG0nEYWPplIMaKwL1bzVmroX7pxN+XMCLwSBfZYbeyMi
3X0ItAD9qkXuDCI9m3AZvL0BH9So2Rvkj3QrrdXaH90Yhqu0M9e11aQbXUqCm2bW7Y2ojNZTFK24
Jba4upQBcP2IMOQSHbS8g+qcMVmiwoQSqKNinroIijufq0MSEBpoh5O8VbOaMO1aGZErDdl+jJ3q
9fcCEcZxf5E4TvA6ZyiOs84JriqlzjV2cDJvWpAW8W5SpEj3mFnlOoDRbbrJoMvhfhZaT1hEmakP
TZdDNh5i9SHrW50UHO7s6KycxNa6e9Kkuh/xMLAUmKZgmbG78QYATxs/RhhlyTJJImIKB8nkXdPw
2a1y8lJ6j9zLEQxgwK7OLNTx5vdnuVZbMG1DWzu/iih0Lhxk4j+KVnb60tVILHxIE5l7q4hSRmTe
NAoxspYyoIWtu6DwAPgl4yYPw+mmaYk5RbklXqjjYMkkoPWGGG5kMyhaASVqXfWqlXN7GTjKgLSy
1seb37/IToMJmRga/zYRnmu8LaJ6BR7SDKuyN+zYo6jFBZQ6Ymkc3OwWorEy3yMjT3+ZWqrvkC8s
+Wgmcn87DwHLiFEZb2B9VK/I8asXAhWZn46V4ChWOpPfMofqdZoH+YY8jtCvxprB48yuva6vHcVt
E75D9/mQi0NTDqBHdJmFiURGftXW+/DGSYAY/L79oTM417pR//dR5S8dzE+fpv//juX/B8/ci6Tp
P5+5/f6t+5m/ZR+O3Msf+eeR2+b4zDEZgg8UIUQ3HO3+B+rsqAvUmYbFUqWm9LX81j8P3dY/EMSh
3VwUawjIlnLY/6RhKNo/wJ+hEoDxiuDK/GuJgSDsPh4twWfQTyIHmp8N5QmqsY+n3FTkKSaHIkUx
PMbrgtfeLY0uXbHruJFjYjE7xQBBkIS/7EQpHmSrkRYszy2C3m2STCQ5RVW7gWUYgj9Xp11gpOFO
TS1huXZLWBeVcEGOAIG5IeZHyJ7f1Rn+56RXRCJN4huhX6kbLrvewujRmOuANSTL8Cik3ab28FLk
7LScQLxx6sZIkA7k2o72sK6nKfJUUf8yyGClOm2SxaGZ3gzYx4fpCqIZOa2ONDZy236Co2a3pdtH
9DrcVusCqlPLoaOgz7LphPwQKoniarGlrbLItp9Jw5G7VRbqBUD1Bo06y0f6PnWwgCZl0jb8tnmp
DuN0WyUVLiUNxuM2iLV2Zae5TjhYUIICiOMrq1KuRu7lpU380UaPq/1Qs8nSbKgyJIyzntbknGmi
ag9sHGPLLYA0+8RyGN/qoNdWDQeXy0RprqpEeZQDnB050afwMqXwFwb/Bnei41yVIZaZHgNOyGqr
snpk7UqBO+mmeUrMmV5IW5HWFdGrAv9VfKm3zbzRc914nPLp0YCUua2FHF4WUZ/v2sJW38qmgN1b
T52+ijkIfMsERqtCmVXObunQ7o0xe8UgMv0wrLq9iPXM3GHimF7KWmq/q2X9Js9TobspfhES2bTa
IKmrIcmYEmE/cjcdMXPGFRYh8U28E4bkXKNt1dzaKOu9xSaBNImifuhUKfYqs5XcmO1lW6nZy6wH
+c5OyegaEk6sdivMH2FD8ErRmOmPuOnZ0+Ny6NXbyCw06bIj2L3bdqPagaJJx5zPfCcla8OI0v08
GInhDWMwNFRPAEHROg+8fgzrYkt2My6PwM7ShIKpWtxFYcY5CgUsx0dhcXCh+HExh4Z2gUHoju8S
FqBhUbYXFseYOeJr0tjPpsiuHEJaJkmbvLzKntWOgOZ8qp7awGlXWjPds3vU7zmNpwerjIrKVeo0
l1c9vKze4/A0Tc8VrsP6ZZCy8tKoNXvbNRTHjKJvn0dJxJtYia138uSSasWOYL4nOivY5zEPMAzN
6VkORLsZRd7dJ5CSLvLcCB5InHb8RFpiCpvRsA9qQzIvEWUDh8ZavSPFM7se2zh/0SZe2awv5QtL
nhNtHfdTUl6rk5CYD7kWbwjUlZ7LnM9TXyw5Z5Na4wijng+yz8ylxKcsUW7ZvdxSnvolB4PsTaJU
PKtzLMLWeoLrFEUBE631+5hjCLkH+XUWBC8p0WvSYMlbSVzXJVEVo6GnO+RYMRqs/Ceh7eQMotLY
1IO8yRNM4iS19CutkMiE1hTH0wt9fFAyDnIBqWQQTNZFHm76BFJ6EIdXatL+CGSt+9lFDermmJg5
Tkh6CoTxoCtRJD2mrUkW4kUTSlnWXlV6GhvTOhTtnEzrltIhUBGC6EhVXbWi6p9ohB/mwNTeNRgy
PyhgmS9GWZg3QRvp+7oGAd10RN1IVAXCjpw7PukUJ+aMAFE931ZzQ7Fi4WjcJrHx3nUcspLRMT2i
+/wiGpx1piuc+MNoeGqjQLsqpDuY65NJVJpVrYDaiMu+Hsv/Yu/MeuM21j7/VV7MPQ3uCzDvAMNm
b1Jr32zfEJItkcWtivvy6edHneQcW8mJJ3MxGAzeXCQIbKm72cViPf+ViuMsOwV+nn7Jgi6+Igd5
uIhFmVz0AH0QKuRv7NJGcy/Lvu3qbatZO9LsTtMoTl3snft9I8Npql7MGfxDJyJmaCus5Kqn63ES
zOHNHe4YI2oD/cZZJuxElReNqkMO79Q59W/TtNOo3DyT9Zd6SjfCwnqeoIY+J+jSv26KmBy1VA1X
QVZSikwP5SMzYM/xHFF/iF+ek7qRrb3jKIR2em7kodQnj15Mz4NcMKQUW5yP0dIs3wokpZNqOfXq
1jgcFSXsUSVS623wSMcpeqCvfphv1j0T8sO9oJhnIGHHOOf7AgR0wRVEJabQqWswCVR49y5oBOYt
48ovtOpQTfr03XTyYje2gDxBMhtnUyfuWpsgMg+M5d5yASolacwbRSBWhHNkJFWoSQ7kSSbUxnpq
YwiUymHV6XdFo8nboZ2oVp/qz7rmF+ddnXlbL0m+s0/tplpqgJbccXIiV9zrg5JmnrRe7jojeMQb
6u2qKt1xOshx3RZPiSJFTNpOElmovFHZzM01glXW4zR1mwKAqGnik0O+0Fe4NZLAcZ2EVlzoO3cZ
90QKVZGcuj2lqcU2LYPxilz3TWPmD3YxJPu6GgTR2vW08+3c37U8K++9LnmI7brha6byXObe3TAu
n5dhzO+GNqsZjcbhhEOyPNhDm27k1Ke7Hr9lxBmEgBUbhyA2TOzG8jKZ+suWnlnsiKZ/HmSKRCSi
0o6oAubzFCHBgZDrZsOwRU872S2kJ6zIKufhraBntoXl3fAWdRRj2o2v95Q2dDNtuFl8RRHpZe5x
/JB9O+xyyjRD3xsoUHHjiZmdjalZ2Km6PL7vp2WX9fbnhaAlS2DrrG/TdSrhAdSaTmafWUNqD1Qy
pQ7FLuZsqHQLuKB7j1qR5HuNsCQzMvPU757BLKqrOZBXFUWRJkeMvKge2bqd0HZNMLahM7aT0Mhp
bNKMUC3z0FWD/WR0poMALj1MQXBhevWNrDLCHYf5wpI2dGGS8gR0L5A87kgQjCpchEw3YaqJI16J
JiSesaJtqtpl41ol+sRj9XkYKNo0J4afIHfDmWXhT+BCc91w1kJ8oXf0W8WKnTEFXJyPVSq2E87V
dmi+9SpJL5IhmO60Mb3mKHorsJjvUs9wD1ou9chsc3L0LZ52blRgQ6SGF0OR5cf5t1qmxh1W751X
rOe0NKMPbYydB2dUaQQBMUeJ7IO70YQxMMfg1Qn66qI3oJSHyf42MRHv5OQ1N1rTDzxE4k7hX81O
KNl1QMPeHkYzjYJ5FtmWnl0DlLXHbdaFkn7i5aJpErOPOn+S+aUNLeFc5D2jYxZazpR5Ry3oxjEE
Np+1oz2n2fCUB6MIvs1zO+OTfB8D/q9NQj/NS/+O6/x/cFxiJPmreekgq+9989z+yFC+/8jv85L1
CT9cgG/N5z8/zUuU4MANIlLC8gU/+GN7oEF1DlydjQVlHWIQNP1rXjI/wZjxnEKyF/CVM2X9HZby
DyQ3SlX0fysYYNEy+9F1guS5L9LcdXfTPM5bi5AA0BbnvNOzG0sj8JPwAup4XVobfOSs9ROYknu2
JKV5HPBUbQ2K9xaOTbvSELc/XMfrf7CBP/aEv0skfiQJYU+pKCeMxSb8haitD4ox4bWj2dns28to
xF+KuIqhg8o8qTagE/lejW0ybUEby6MnF704gc3g7HWJMDtSID7fLYIeq9rq23uNss01m7S1I1sz
OLwB6V2bXWeQHpWk4jqTS6fCtoltaqplaZJbRx161Ms4foWNDLDupw34S8w+fNJs4pr++qO+p0h+
+KirKCmw+AYMwj0+DK1t2ljEBEycY0BL7qeq72j+5vGN59sgI0L0gkwEbTn6GjF3jdaLL6WjtCFs
55RBgeYQcaF1ZnYlMNbu4X787/DeBscytf3FO13fyYd3St2swep8/89HJWzKnDfogUj32bhM11np
lQ++E2wbfJJnML7j1QBm/jClU7NbmsG+WgLlH7PFQ1wqu6TfxMQPH7tYinN3mcfdL97dqjv56d0h
hkK9hiIcrAHt1Yfr6EpYPuYGZ6dU293Jrp4oH9b9zWgU5aEU+fCoz/kVxFqMRZ9CQwd95S/EUv9I
1PrwJnAJrQFpvA+wjY/imFYidmsSa4fTSSsuSFhOrLOk9NU2s/PPCXxMNFvFvAG0ayK4VxuyQuah
lzwsPYppMnCN87xeTI7ko37SHALI6nHcWMMiwzYZ5C2Tt6LJVpsPLgIwYETHvLaEM+4n22C6zL7O
bWMQOqxnj0RrFiu1lj+2cyM2pUcswmjaG5rH70GX1UUNXhLaUC0D+ZG9uE+tMeWokJjI9wfpPaNj
MxAm5GaxizXKIjdQCVXkxn36UOp1sdcb/URU0uKHsJzLLqgoQgzJ8hiOsglyjUr0Tt9k6M+f+pgz
CDJgJOhw6cAixaCCXTDoW8rW77GTTxFHd9MgHcj+NtJl89U38vogatKNW+BCjoSJTuLeMnncy3Ux
bsfCAQNRpBq/alphbGqDBmhRcH3HromJRM6AEwcUUI+AvjOTBk04C8nTXwOo50uNhvnzBLPKvjP7
eKti5vbUmeRBs+v2OcaLmpWiOvlY/Xb1PJRnfW4SJwEyAqBUNMeSMvGpykvOprUDU0qXqnQLl8F5
7TgfNKo33bWUdTaqExmR6WvQFTncRT0cDU3dWTSFRGUDIGRazc734nGvU1n/2SukQqDoBldFHTQo
ZQcKrJc2CL52Y/wFKuh6mfWh3gy9Y93LkehsWKl7MU6qiFJ/Du4zSjPekkJl6fmkBe4laoYJqtYw
Qs+EPBk0vNnhnHPt0TJNl4mZtjAejVneuTNM4VwZ7t5pJPzR1N3NpZK73KvBnlt6aVDjFF2Iwv8+
TbMgYmqa+w0J6VNYlJJOT8GXOJky3QHKG0fGdPFqtLOzCfSKdsTRB+yVaz7p+KVIA+2VIi8SP6Y2
BYKWX6fUqDau5CIvhNBs3cyN9wBe37SZqIh4CsCXx+YqnrsXDtjmZgqUs/E9S9vQR76Wrw5bRyNk
hjaNertkVRsJFlLZTub5sGg3aZ3dFLHTXuec8+3G7Y9Fvlgb7sZ4Z/dx9z0vnGvHiJf9WKeXpUrG
XYqajYwb75s2QLESRLGGqfjOLhMlZUCB4BszRbMxCYsP4zQ2yFhpzfNpiNM3YJD2kr1GDxjYUvPL
uJBQJI3c3RmxHA5iQem4kUtjULqUzMeGpJatpoJXHtVtSI5Ht2FNjldqzpddnonufibfP0xkbV/X
5KRW82KQslMMkWocbNwCDO/k1E1ehk4l9C1PjekrmTXBi1XW9hEy2P0MEWF/JVLTDufAFqe4bHVr
0xc5GWCC3oaD0y630gyWS5jdkhxby73y64psp/kpaVuoUay5J1jM5ECkYbzTlLQfG+Jk7tI0Plvi
YjmTZRnf5JO3nLpyXOOO3IOxxllnlK+SQ2uY2SEPMtAMJ/NFECqZ9m859+hXExOfT4iJCVACb3BY
Dfm7ohsZruaMlMeR3t9kyfZdQ+gPrMCknvoKDjMrR243AiX6Yu7fdGcZL5kwmq2z0B1OG2eBUCdx
8+w6aFttA278OVPzqYlps0xbtjECfeoQars+S92SxoQcyGputfzSXxL3SaBeohBznKpziReXoVF8
aQOyaxotvaWrpL6kg744MLf2aViO1Znh1Xbk+WNwP1bYwNl3jdsWpjDSzbbduS4V5qEOrxyExpSq
yEnEVZL21k564kmiIhYRhT6tisqhJ8TURrPeJYNmhnZlNPtsQU8hva45060WX806JLEmyg2CXZmE
kK8wWB2R9aItI7q90mNp1NnnMTPEg55X+huw7njBePqC4lqce06gjqgZnPsJ6jiqksA8GmP2Frj1
XV8EBK4H/efl/USVJqrapZhRLxI60o45unfUPcq7qD1Y24p60qvMLW/KpaN+VDKPG+4dj6n0zLIm
BB+0GxyLINjpplRnbjOeMre98mbH2jL+XipgqlBrpbPJRdMcPVWCi9m1ccjF4p3bCb3TAyK0vuhJ
EhtVSHoBFpKm6bSbgXBfAi7meGNNAoq3EekuzuKXilytKEXdsilrtzgkcwKWPKinpk7ks1HX6kGY
WbGFFJXUQQ9NlPe2sxeeSUdeYWcYo+1pY5ELdHDzIOEGtc3tFAzp0U5r78bu/DRKl7rYlQWaCvOd
c/cb+6ovM+jI2mZ98+QbDoQB5eeSE9/DHFREP5fe98nUSEMRD32GYcSY4+t6GNS2gdF9m+0S/hfu
7CKLPXQgk1Mx/sdjwiApnNeqFcWbl/TjZT3USdQoil+rcqYr26j06ykLVIvtXytlZBJCu4SephgQ
2yGeUGEkHduXgamlD/1kGgjhZ2htdlpftf55I4hC21Z+QrxiPcy6vc3jQTMoPJgkUzkJVoV1Nwuv
AdYXcVHRl1DXaTRqojJDp+/IzSoA3It9r6zyW8XDqbioh2z0zt3SwoFj+HQGfCdUCjBX4J/XNzoL
SB4qipVsKD+6te8A3MqTERc9+1MAYDy4Ttddkggt3UNSt3SElRRgJUddn2p3Z45WMxJiNUMAaMR1
ceTxWpBKyKcLwx6Tt76ZAwEbno53puR8dcky7xlgGpLkp7SiLa6dSHqauB4mtDzhtWhCRg5g2XBa
i4HKaDHn9sk2CuOhb+Bf7GEoLlXls+nODrXbogye9byzDo0nrW2V+R7GUPhJjxtWpfkW5of+RfLm
oAqwAW6sPrW3/TIXJGW1yUwhhOVRc2NQW7LR9GGCFjHlIrcpiVNEWkkPZqnruuzBw9auXZd2bxNJ
5ibXfSry3TCP5ZZdRj9HYWpdWC6Vu8Uo4y8eUpRm25lerqLBG+S8TVPB3hQ0GSlDk7KLEAAiPtNK
PT7LQWb0yLXb6qgqd7yzBrs+M/ueYDpTB6tIBSWcDYKTF64A57S+ihVn0My9lbWMz1IxcDZbSpox
TKKu6FIbXlRrirN+0Yxm08RCXJtmbD1JAKOvnLWtLX9ledEsb9nSZ1yRlqNJ7xUpSOptPNHad145
3jUrh9DL6rGsGxnFgXgSXDeiEBCamNklBYNP7cpELLbFgXVlJzCVTFszb2+HerBOsprhMFY2o6f6
NOwqPYficOvqlkwgkR0yc/EhQUZDVgcVD/HGqCmVz6j7bjYV3SfOppNOdlamXZxtba8fypMqiJRy
YorID0Q8Ea6Wxl1r3ogloA50EU3+na77HkQvcb+DrNfnuk/4KpBZeWxWfieF6JEr4zMtniBuz1X3
mqQtHTqjPlMDLRmr9/RKGzJ4o66BQZoVZFL2TiwZK8fkvtNN2Tv1tLzTUKZZPY/j2L746Kw+08Xj
Hm0P3qrNm/l7kWVfppXTku/0VioVOlRaR766QjIAL02eYMvszOcsLsoj9EZy0aFQPoh4IL+jcR6s
lU0b++SirSb12Rg4HFQTp4XIVb181rrUjZmjC/2houGRkDE3BS0WjZstGF7TCXiKlNvvpSqv9ULL
Lrl/yws1mbQ+9rz9BIbPsiLNACgPoZs427j+G1nsblSO3dmgBiS1uX6GJiPNtkEzWRc5R+Rt6tTd
VW2UxMupNfHQBqxIwrgqFrLDWl99RyuHKbe0I9laMiwtqaF38avxa1BAP+l+d2PFCT9SQcNGelbF
T7lty2yjVX63h4pRkTf15dUsoVFXKSIGYzckCRpEMkNI6A+DtiF3nSoK4GKaXrQIGtjYGE2ghbbS
XtETT1d5mx157rLLxVX3JhBAdKHyBj849K7deVGjdS65V1UnD53dJtm2KEY0r96c05lldEt7VLZq
L7jmb5UugH+D2TlYstU3cH/bhurZ0EehNLZWetScoEM9U96MnSiiPPefkrpeNoh5OExazXPSJiMy
H+4vZ6BvIZ6KmzzLjYuJ0NkH31ywIttOThWY4K5E0WzHKL2Cckec2/TCjrIQR5RHkNoop4FOj8xY
apOp0QkDlxm17f30mLABRzHlIhBViQ9whKKaxQ9GnLik7wVBCobEaWcjMi97LMY02zg1R04O38NJ
yjI9cKTLz21aMMO6m8Z7qjiPxdSdGqMu7mak5aFZlPM2Vu4qT2lk9aAWOUXp5A1DmOFsdkkX1Ky7
bspXqJhEXQqp9LIJJ/SN5ylR+6FZs5sHs+FcTpltrg1c1rY1CU7jiQP6mmEBazDr7KSgc4d8JO8Z
8P1RFa53Sb9t9lLmZXtejsG4hQ9KObK2x6TI7mzNz7/EZJQ6e73IkmPQWNm3jrPyUzr54064Y/LI
wZbe56A3Tqocxud+aZurZa7bSLcwLa/vLE+PqhMW7Y2VxfEBhe83fUwA6I1Z+buycb1ho/MwID4Q
lfTqT44QqcpzkZnZ6zt88l8Q7/2sXv/zv32TfdU18+1rImT1E167Bgr9e0nMJQYUbpb+J0kM1Zf/
0sSYSFgsDHK4Z98LzZHL/F507n1y1zwHLFIgwHgqEb78rolxPtG3SmsnoTKkJfhrENfvmhj9k0cK
NQPV/5Em5iMohhqH3CbgKF4fZcwHHNUr6PAE8mp3DEU1yInj3Hk2oIYVV/kvwK8/2NAIfCEwDfut
7aIC+ujgk66lnEwEzW4t9K3LjiqGfA/1dW+jX+w87fDD9/AnEPEfX45LDl5qujb+5T/UVeRK92fi
e5ud21v3duxvLbQzDMMZpXRzcbFkRfILhPEP8Of6JZsr9k7cjPGHDKChaZ1m7nnFlEcQu3C9nYZ6
y7H4VzEtfyxs4pVA/rE2sRJWgxPf6g9uHQf3Qlb5c7Ork7g9rAw8sYgduqNBJTOP9jQ/d7y2u0fK
rSBRByo5xzt+09fBVp/L2d1XHDrM0BuDBX1mc6Xbsdq6Znys2MRunb6sfxFe88dguTWERw/Aslhj
Kzvx8zvOTGzMRZAUu0zrLlxZn+ayvfaSYCb7g0El1YdoAPEPS2aWLar8cfvXq+G9Oe4n4HV9A5Qc
cLOt5vyPkfsTwzSOWJ9wMAON76aCNjuX0JK7gGeU8LQqJPfoGBjaxqf5kjrmE3mCZ1PiPOv6eC6T
Sdt0+vKNaLVfVVmtH/3DO/MCH7sUDiyYjI9eMOGnWep4ZbmLzZykT0QVjOyJ5bSEYlc6oJfClGwp
QMvRdIj/JJjBuv7rq+P6H6keNiKMX+wpUD1UnX9MZVpBeESsgdiVnO3etAw/wzLPTooVbU38RXEr
w3T1PlSiKL9ocXMfj8sSxUiuKwxA47Ad1MJ1M33nlh9TZwAu+o5WF3tnecN9v1ou+tV84XOHRIGS
98w0x3k1aMBsmIPl39uEsmtbcFgbepZYtRFjdOaZ22zOKLijrGXpT4it4EGhYvQXV3XecJtYhfHi
V0V2WcUYx3gwasGXphbdU8s/T5gu9BdwxVFBATeLF1WMGCg+5hp+ohKlyXkznnetyoL90DecJRK3
XeVkekWuc1ldeuPMcSGlwI8aQEY1MmD7uN54bZM/t2S/PjY5VXRsQ7m1xcOx7KuumHd5VWt7gk7k
9IQez8j2c6zPKwcyBODwWX703GYdKglCuSTfVm6HXFOvJS92bxEJ7oaV7xentDbaUOV692bOdLqE
ueHHl0Xbyac5aZsTWce6zeFyrp2w4NhghmJYKPBCv1ScrMbr3lJzhAbQZPBUBThKQm/Sys+V58aX
ZCCPF4ZHW9lgFOax6EReh5qyh6hSVN1uOhTL+abB832Wph1g02DL+VAVMWR/i7AZS17Zkxdb0GfD
2cylETeFge/37eiDiPiJGjaQi+4pWFoCwbPCbF+USLWrpHfUfEzpV5yJvPb4MhFOgis0k7ssG2p2
aVHmWq6qMRtg/qys9eZIfofiQzp+DgmP+qSej4wiRn4EIGqiWHSps4ET93ap4+SboVaoagg4Lf0r
U4gZTJLU1TgarBwgoHflskE9ZzQhxq4HO3EyPYqtdno27RoGH/cVadR5YwTudli6OblY2kTLmAky
jFp5nt3Eua0CBIildp9IH4Sg4WwaVTUH222fD5p4cRYf4AG6ySUgkBRrSU2E59xMGqWQR38FauQK
2TTebL/67zhOWwNv5yu4s4DHXdSO311w4bK3ZgWBnNm/jmcUYFaRPAR+cJGvgNECcqRWCMmryvxc
K4L+ICyiMnGAqGKDoNy+ioFQQsxaVMWvoNQ4WHgGYGxv5hWyMois2zorjGWvgBbOr2lDAm92nq5w
V7ECX/4KgaUrGMaJEtnMEsiHdoXK6EV80iCvNqY1F4dCAWSUK7SGkuGFCvtkZ66wW7ECcIsB7teu
oBzhOO1EHSBQHX4mrvVs38hhOqOxzzsfV2BPS9M+KlawL5OujeqQ/DGcYZdEyFpbzeyvcEKcjBUs
LEENiWmYjpneGNsl7ZbDYvh3RCUhtmihfgYNeUVVaFe6tJjRjSTdTm1nHMfeK4+d9NUFReXVzoIw
I7UJQNN06UmravPaBOrEJwLmKZj/nRUH1XRDwVSCjU5Z/lKvaKleWcvbtCKoJfvm52ZFVQl8L6Oh
q25ILXYRfpbs5OWKwxorIttyTSK1orTYeF3CJnpa599BXLHiuTQOLyiN50ZF6h3wHcviyXZ0C4+I
uDJXVLhVEoDY+QdYzOCxa1YEuQFKHoUAVIYBCu7BbuwIy+ZZlRtIjZ13HJqh5xJBVnqb0zrmAVbb
uWlzNJLVuevkQNl6tjhPNfqzy5iGunOxYt74luuzIe36SApGJ22U3tGax5MaMc1WshCXVSluRmEw
1rvvsLpaEXbawMfLYUXdU82nObQTLWTISI3bOzj/jtObK2TvKqOImqQ4liucz8Dq7RLVfod28Tb0
itdXBn1jFVOXru0R2/RvHXregGF05QmWuSlwzHGsCBWyWqwHjxP+iK3uT8vJntzgpiqD+cxwu5q4
aDs78zLPekzZLPYU/5DQDgBzMroJgAkmI18pjXElN6RcFgQ1y21AbPHB11D89BLPnWlNUELLSo/U
K1GSeFAm5aLmzwXuyLNiJVTcppu+YsZdtgEh5mUoNGmdOryTPDwFzxUfB+ZeETF/XUtOhdlK3hAa
tuyMldDxiwIXr2dl2wEBJa4iyJ8Rj8VGmDoJZuZKDiUEHe66qZVbI1usMLbSL4CvtLK2/YKkbGWW
eCSjLhKBpOCuwT5WFu3WFybOjSnm96fpshcrSWVb9ctQLWeDXJ5zBW+KcrTYKD4CMEL80rI9bf2y
ug1aa2GIta6t3twUado8l0SI70m5h7xVElCiSbbGIJrrJXWvYFzvqpVXq5X5LbGw/gyACdu0WisV
4pxWDsPYgPog/RuUB9tT5JtSq1/mlb9rViYvxnRERP+Zjc4X7ireV3kP4yd4bhfuWG24nF/LOU3h
OiuyF1SnvZpedpuQtZ4EeDeVnxZbZfBsox9QvLq1Mo7div+LIA1ueszjSO/8iYj4nkbeRHY2Ri+S
8UNdsVEVttvvMoABFxPMCwBY/5y+s6CzAzC8rNRoSiEE4jOzsT9z2nAvl0WnpGAwuWUOU58VD0Lr
auTVUK9q5WBR41v3Q+H3NSbq/jru3F7Rg2s3ePqhcpuE+AjgkuKObsbha9BoAlFdk/dYwqUQ50z9
aFHmNPiy5ItrQzPaOJg7fGiP3AniiJIcayQCzvo1d3yWUJA63edlxuVtaOO0FypOPPLkCJEOVZ8b
9ARbNsYgMVjUqBhLhykIn27NWUJYnOmEwipLjh3KI8L5A2JQzDypy42aG/PKSR15rWFlQuNZNvIx
drVJj5QzmTX0eVDV4VwLcS9FhmgAX2omEbK72aNVVvT9YGBs39q+xxI+ahNWciv3haRXuVX3xapq
QEpTYNiu+shZCnYhpRknmAL7UgB+2Ge5lXgxVGI2tXu3bJwL3xfZd2QdRbKFprSOrdtZJ7o3/INK
7O42mEtS3wTP56eMPWDT2l11N/Vya5X2dK5gb5rQ1buKLUuPv8w5sbDQlOM5BofxgPxHXQhMAS8I
Hjlhhk5bBV/BX/23oqynPat8uRm9JD5UdHYYkWpra29OpPohqJTGjrT8OQghcDzsi9UCfNwXS7L1
53y+zszEHW5F4M9p1Au95BHoOlHidRa/ts2GzdR7gULxXdLAzSlHbXqTTUZ2WX7KKcyhSVBV02dj
JMJAr3snDaK463QrbABdCQEj6rR8AKOcvnmMVq+q9+c7A9g3iLpCNYSV14ETOVMCrmk2uv4i0NBm
qNl1eVcnVYH3r1k3A8Cp2dmwb/AUnmXAdxnP8rYuWBD7GfnuJSIaYMi6nAoUmGO1NY20/aylZvC5
5XenW9RwZeR2xXBjMCOcCZl2t5VYtH0xF93JG+v2qcUqLDhQLzXKV/iORzVjrOVQ1dM2oCULlRY1
+XPyaFu0O3PuXKxlU8bT4D4WwuEgRjvkhfnuIyY+3N2uqHce8tVmu/LdcwzbOCP4SB28yOzwqzFZ
vLuULYUb6V5vi7R47FYj8/zuaQ6mAH8zvZPdY/5uen73P3urFbo2V1e0vRqkx9UqXa6maXSmZBgm
uGiXrIvzcBIm9mpT4xnYrJ5rqwic8+Tdic0oXt8tqz07e3dqG6tp2wzy8ZDP/aHWZ6aQ1do9rSZv
b7V7d0IJvN2rB9xd7eCmX6XRkATy6K5mcbXaxlNtaUIOD+kFCP/AMwGoO6maehevlvNgNZ+b//Ch
r5Z038ecvqw29fcZ8r8Awl8BhD+M2tEzmTSvVSe6+fK5BFb8n03/8jM0+E9g0A0+EX9pE4NMCyyo
2Col/Q0Y9PRPQHKgfoTXroHc6x/9Dgyan1xzVXYiTTNAFdc869+BQRNdqA+0ggJ0lUZawd8Rf5or
hvQjLAGshC2PekYANHCJj0mdmo8sijgRRubRKG8cfURbvSzJYUSaueoHxpIlKMr73teSM2Ou+2Xv
wB1slLbk96JVw5kuyrWxF8UJ0SXZ6gIwrrghVB8ZnGLOGkl6l8uIf8vZsLob/NaXO9MF5/j7C/NC
fCPISr51//0nFfG7OPab5MklkrT7H1fDa9P1zet/XDyr9j92ffX9uQMO/vgzP/0KYn9+u0XWL/+n
/9m+L4Sb/nXFldu+6H7X4q5/83/3D39bTr9ahEDH/x6kDp+bl+fv8mcdMj/xmwzZCT5Rvg1JbiJN
XJcU6PVvK5E/QnXqm4FFPhDichuU9feVaH1iHa6WyoBJ3uGv/GslWp8AsxhEgZOI8cEP+rdWIi//
00rkTZEItHqdgT09MPGfscMqC1oiZmxtkznGSQ8QQEWZnYjtkjtxv+UZSVKtFpvaEgazWMQGPY+p
bQBhmy4sXbM5S7EXvTkLNjmOMsX4iswNLW8j7QTi0Fu9SpYxfl/lW2HDaeVBOlV20WD7/y36/m/t
kf+/L8W1DfDfL8XNh/1w/du/LUPPRg1PXBe9xaw43fphGfr2J4LdMBCbtAu7Bmvgn8vQtD6RUWu6
1N68R+ObrNDfN0R2WDYvVqbrERloW39nFX5MpSIZEuk13TL4Q0ng/4jSyrrr8rbrhn3b+vOusYwk
Eqm5RD9cjD8hLT5SCOurwMPYFv+iguVjmJ1C9aBGtxj2mhos4i5kDoyWZqgVreAXiPivXmq9637g
ELKMSkPPKFEQIKN0sFxFsR9joG+g1//6Q30EuPlQ6zaw2hlQjvFE+fmVACUKuzDNntFaS8BWHe0E
39kCaHZrTXwQqD16w3bHJtR+GWFKeaL+c4X9yUX9k6+OaEpzvaqewZ61MkU/fFLDRDhCxma/d8kv
DXUtwGwWkwT816/yJ9fTQddNNhxl9KzhD7tUq9LWiPO635MUop0vWS3QdZta2HS4Fv/6pf7sA1EE
wTqk7RPe4IOInEevry16BdqKYGtPnR7W8zSwwr/9Ki7nD7oaLOLzzI8tVpWFNwrpcbcHPEVwjEDh
DvKr+vufxfWIw2PZ27AywYfF0XsgV4Wyu73yO/t8llMMONn+qoOKh9tPjxCWIN+L5xAJwPX6g4dC
dmRQydHs9olZNUc4BIQXte4DfBcenUq+t+k9ZqhSkIr5968ibCfplCv9S+3Fz4tPx3ZcdlVHhFiP
HFqTJHyOwp3/9s3scfHYOiFyoZQ/Zm56iy5FXZp4Z2NDYkSstZMxCRcF09L8olzoj+sccpNtyl6Z
a13/WDIbB86st2qi0tQovbPF7L0jivTmsvac6vjX1+7PXsrTWX3ESaz5sh+uHYbB1MbJqVjiOufQ
tiFTQTOznbbwfP/rl/rjLUXe4w8vxWPpxz3CYo61u5JEY69rrQNdjM75lJS/+kC/epUPOxG8Sa8U
tlgyhRw7DHDSXAiZ5L9gvv/0smEqW2loAtztDzuRKEn9rZOEz7Ik88GBBQoDzRGrkVL8YtP70w/0
r5f6uBOhZu9i6BG5j2fPP5KStexdYb7+9Xfzi8/z8aEIf18rCfOwVxnZYmncI0AcNTzZ7fCrvOn1
a/5x6CFJiNhPtBDvag16kH5eBrpOIWqs+/TfwOXvk650DkLvyh3ZIN/YDYtffFN/evkCZDmusVaI
ONbPL5cmGpCB78HZ/S/SzmtHch1Z108kQIZyt2mkMt3VvnutvhHaynuvpz8fa2MfVCp1Uqh1LmaA
mQKaSYoMBiN+Y8eKB3iOJhAdjFd/JLzG8HQzSaDAI1s8GV/u7XpA+SDnaeanUfe1n4b0XLlij151
9ZHkC4H7Au8jti1X9eUgVKb0OOjUzO/Awh0tLep+G1FHDaJqrD199atlex4LMXokwR1V2Ktl47YK
SjLFzK8Ga/oR4Ct4oK9OIfH2vtPkcbzYDYxDDxW1eBMDQx7VqznxJMojGrq+isDAk2K58RvpW3se
UxMzmabo32lAGt8qxli/qaFBvUt5x3xDeWBJjpqCyBhAvOWt3StIbQYTvs2IE30qgCbuoCuudq38
nSw6sBrDkYzRy98Z6H1sxsD8/D7s3e8NDppPGhgLXwmFTeNyeHX+YTAWkBoWhXceHoiX4wkdWHgb
2pmva8pX1KXRkVHt6bW7lkEctL4ZCSVuIV8DL3dtuhSo60gWWRpkjWfn9XDGdLrfWborKA0Zm7wy
VawppZGjuwr8aOUbqtIrqd/ymX5UFNPnk6UY4NcL4VSHqqUffKxQmMY3OJ/+MYzI9WuEjj4TySm0
6m31ycHUhQJ9bVOqZiEOtYJCAEiWdjlrFs3fsSq1EnLHUH24vUGvz4GO/C8CqOjjk3qumaG0XpeS
SyT102x2DnkPbrRRZse7PcpV7kQJCGgYvETdBYq2vvCV0FV7p+5TP2gqiuRo8xwRJwi9GUXgx2Zo
GkRm5j82LdhPtwd+zo0uzx8jmxK9RZ3YpThxuQXoCheKY3WJj7VwgvLnhM2tuczmj7Jq5vhIJxfx
GWzfpg9zoqYoJoOFSBHMTcPlTeW4HDvQ2O73lObG9zCyZvxtzVYN95wRro8fbwvyO4GmNPrQzurS
6E2KYRNesv5iZcZpzJLvppQ7L7p8lhLE/U5Y2voeFFVwnEanGiVquStePGdAUZVugzyNj7YwdMnC
RB1HPj3wt48D30KF6HsvZZOq2Sq+3P4iWxuOjUAqRq6Of98q0ER6k8xt1Cf+BEjp3OHEfcRNIfVv
j/J8tFffnWeHjd8DAZ4n9yru4l9LZbHJEr9OGjptmarN4Pnz6WPbTuIBJoPxMNPe+rLALoMoF4r7
scYq/TQU3XQvFcpee00bHAD5pqOoRQRf321xiWhPCcQBaT41ZfOjqdlI7sTtaW8sroG9K8hISm6C
Q3f5XZtlnpY+M2O/j5TpHOp5RY+3T/4/R1l9Qg1BiL7iuvDH2cbkgvv8oBepshMzto4uJ9ehVqJj
wkX2fjmZoBS1088i8iHHvnMK1fiELTk+oPQPQWkBnO/bY1XPwjpUCPx+zkq1lyK7sEMxj1DvY9eS
PtqJq//WOVR/q8mOndPr1xsILXUlAij+bav17spY0UCkwFbvgUnli7O8FxnN99ujXOdFukElna0s
eKuzHJcLAVdbCxOqkn4MmfLBdGtwVm4fncnch51Pe52uyAKuo2EPikQIO+lyqGjMWh3cFm4swwgy
xX7XxghWZ539pYLHmjj6z9tTk0ITq/zI0CmpSOQwctG0K1YD4nm8NIAufPrdqZ/3YK2ggVGerXnC
v9M0ZHeUBn/5CT+xw2KGhYdzVfSeT2l+u/1TrleZk8PBAd6JLMT/wBtfxEQQQfTOUpQHqiFbPluo
98F3hl0BkD7fCQbX0f5yqFVwKhejQ02FoXTSas928/TO1PrZB3ERvrH6+rVuhqoMCi+mtrpdNNEO
KjT3yFfnAj5/WRm/4zSdjjSU4D2BH985ujJ5uwy+1HxkbgeAGVEGqqYX1wsUjqZz1TLyDVjLd3Wq
wgyLbfonx2AetLdK0aTH0QaWEwSd82+WBNrf299ya1sxZakEKU1bLWnC8PKCi4xUqSH1g9Op9fpD
M/blV5tWy7EPAuNx5CsjF5tntJBF+uCGNU6VToSWdTW8tvzAytOFM3BblfWpNWY5mkobxHIT+dOo
Ucfj2AFh7REVsjJ1JxZt7V/qX/hQy0IpBbfLKdPNbrQQYUO/aUAwLjMykSltcFStqnknSmztXwMu
PqkV54UC4uVQXZlM6NDZKF6pETTcaMJ8qDHRHZ+lBEOUJTv76fpao+TKI8py6Sdq3AiX46VDo6Cy
YISoIUblI4xg7a9qF8VOVeo69jEKOQNVZole1lanpJ6Sqmtht/pqGQzfED/WD31oaJ5uQwOceJdB
hk/2Sr6bU2OHkhyYBl2IVSgIqTWSahahnxlq9WlBGO1DpBnjTsDZSIcQwlNVrmLpSGQ8n5cXwU3B
wngCCo3WTSbyD+mSzr9CwsLDnBjBkz7W9kM729FZ0CSjPpYUx6Gwp/eIj+QHuyyWnf3zTC5YBwhp
koXXIVUqKnOXHxSBNgIIwAifYmT5DjSK8bXA+ZQbtK2PbpIaH1UHsfODORv1nzIBFavms7iDLJW8
rfQwvDeKNNq7+7Y+hQVhhhsWkVnqrZc/Klc1SMdKHULWco0/qloAzrAGlLp2YtNaREZGY0KShRWV
7EjKzvzL2DSPxgzGKAr9nv3ws9QrlAqbpnp0c+kIDrj4fsbeGsRyq5wR6Ks+LNOMBNt/+RUI5eJi
q9OkWZfm2QtuH9iK4iGBsPxTjI04JiWgqS7K2mPddw4lYFTzuiVJnpbYLg7AJst/bv+IjRWn5KDB
IKZMxntgtRJwiBsNAI3i5aqNoYOjmkBv0mZn88t/ZbXZaOARWm1CBySJ1bmWxw5l01HxQhQEFICP
b+Mo94ranIhf7s6Dc2swjhcACxzAUDBenWcjrgz8mzvFA+TbezxJ7TP5BMofWeE8EvXTj69fQqI+
qA0bHC80scvNFCEWbiJewOQMdzmNWjoeUcVNd/yDtz4UsZFvJNeQMsHlKH0xkl30KBnbEAMOgPHI
BYNpr1yzEYCxwOX5C8+G87E2pKTJES1NzShDYybvwxkxZXRlOPtq2B77spYq3W28MzX509e74+Wg
q6JjmM1N3y28XpJuEW+7auwe606CqNpS/LQxsLlrEcDxgyqwvVd/OsANqEhJG2tXX3f70kKhnhOH
iueGkfDVgai/wIDxb4+ykRawGRGrYmn5gob8+4vIH6eWNprN5HoaJgSI9i6gpEtI4SU0tuPtoTZ2
CfcYFVybR7eM7ZdDDUGjQcDFkCCKBueLM9bLI0IS405KJRv16y9GWoknr/RlZk+uZgRcXW2WJkPd
sTEmb7LKCEnMICkPCJOqv4BhFN6SqPFvK3Gy5TiZQ/irFL32pMOL8G0Ld/WZO/d92xtKCHbVbrRD
RSA8tsNSvY0KEyhr3487zMUr8hhRH6wW8uQQteRLbrU4Ko+awA5QwEUctXoSGdA7f9GMBs0WB42P
/C5ByGc+UM2cP8bZIpCiVKP4V6qU6UdIXajszzYA7E5TQeplfPLqYAlMfBEHDlGqv/0lNzaNTJ1l
NYpyP72Myy9Zp25vKVrveMpQIARUufEBAePsbDdNunMR7Qy1bjuqoxtKyLvjOahFveOaaO91fRrf
1tMS7HyDvaFWR30eRlx0ys7xotRpPxdpo97Z9E7e1BEeFP9hAQ2aqaj7yE7QKiz3ZRomLt1htFyb
Buo6aln9MTUa92Pg/K+7H4qW4Z/y/f8Eq5dKhhvnDh16etI0VLlM11UfhYoPyuqN43UmosJKJLkD
SFTsTGl7FJssXN7ZFNYv9wTKwYBWG/YElXssvwoUJ6oIk4bbC3fF8pTnhHr0/x1mtfVSB9LflNWO
Z8Bg+FpPNW3vQBFvtEr9m3Sh9sMIUKxTGrDQam/lgOxR7359ZMYjRaXbReB0cS6+nOpo4+ki1Jbt
3+Acp5oG4m7zaO5MdXNBkd7EKxSPX3QoL0dZFjfV4hQSvqPFms//QkkFwe272wu6PQr1VmnvS/19
temdOZmDIS8cjyL532iqQ08r6mGnBbJ5snhoyw4IDzWxQpP0FHF4b7Ld47oXT0iBZ19RiTP9tgr2
Sm57Q63mUzaw0kL8YLw67fJHjSzb78S4oItf5afbS7c1FDgFeXnydOJsXX4gyFyRBP04Hko75d3c
Je0DUPX45I6dfb491NZXojtBHgAygmfaagFbmm7UNjnCJXquZHAlFCiEkneO8EaCBVvWQlmTlxt4
tlVUCgCQp8WQ8JnGwXyo5zh+QCNdu4MqZhzwWGsehyKqvt2e2uagZPjAmlTUjezVYRqQtEGpyrI9
FO6xpqUDdnZRvX4suw4PplTpaDUY8U6ol//oKqvDihnIMccK++J1zl81LpooM7u+SlKE28fR8HQH
yUQz623cpYzs9RHDpT1OKkd1n9ed/L4vsqwhNaE+dpzlDiMI6BhQ6sxy3HMf31hK6uAa3QNKpoB1
VhtSGBpGvAOjaGo6nMdQdRBWsxCvq3CqbNKu/lK7/d4FvVU7oF9D5dmkTuGympdzS8q8agZWGmC1
kE5nit5+0EMUyeH+Fc6/fUaMFJVRvA8BvnpVLDtqI8Iqj0Ua6vcKecvONt44l4DJVJOiMX16Zx04
DbUX86wbtucC/8YaAiVzFRl8T7juf/mupqkhUwzqD/9S/XLuApBmkyKj4FVpE38YRjPCRm1wdlLa
jdNP3Y7cnHaHRgotv/uL3QO9elRbApCHhEV17lUEPuMeNfjbB3FzFPBrskhISXLdhA0Rh0mChFEq
m4pvYvc/UNAt/NcPgjYDnvUU9QUdr8uppPagVlmu2V7cYoQOsdeBmgXu+j+MAthcol7kG3q1YI67
6DHCRrZnuE1zRKAQeVgn6nc+y9Y+A42CcJ2w0dpVV3MxNCXDTLO1UfKfnbtRCbWHQInyD6hnN6fb
E9oaijcg4CDZveOIXy7bAmHKgJ9ne41dWCcrtOKzwivEKyJV7HyhraEccPoq7SGhsREuh0ojbbCX
KbQ9EAvVCd9RrDQ0Oz+FCqpwt2e1VYanjSSd3YlYpHWr46NpCThrYB6e1pj3cQrlVkfGlSL1P7aC
YKkS2l8KnC6xJcB3bGz17xDzf97+DZvTBWXCRkHEhY7z5XSDMQ7SlF4g0asvvNJ0qOqlojg3tTvu
fESZmq4uHZkDIbUOcwZ59dVNZ04IHuSINKAFoSuPYWnqpwr522MZoBxoxjgpTVg7nZsuGj44dbun
HbN1vrlfEabm+U2KvorTodulCkfP8uAyioMtiu44ECt3gu/1N0UdlWK1vAhsgfrdKkFH9ayYEeez
PEQhxGEssNbEMSqzfyvI5j7iFSJOVRtY56ZMyi/9KAYvxnjnvUgWfdr5LVcz5qcQNIHKgF6iwyX/
/iJuLrWmT+nUW17nqPmjsLD6tQb12+0NpF/tIKpraKZTp+T5zm2z+qxjNSnGAK7dE1bZz+el7vH8
Gpsc+KWKJJvnFNr8OzBSsqlaVbSJasIYPc3uAjfZNqKsOSBHok0nfIzyyR861R38ASLo3xKzWrTO
JptbtQmq4VHtszo9jDM0y0/Ii6lf7Ja23XnAl08cClMbCuTW1HQnzMlg+XLb4h5AS0Be8fTK0I5Z
nZBwdkfEZofBt526fNvyWsCSCWMxduui3lUDaYWa6Mqf28u6XtXnUSkSSSd0gHZrmGSFbEuua5Ah
rKZuz0mK+ZLVDVCCm7Y93x5KxunVBIlCXEZU9XkGrZvaMC4C0+GuAwuSu96AVjauQsI+TqGuvI8q
oXppKJwf3eKkO7SF9dJSFSVngg4FupjYs0b/uRGC0XqxDOADxPyXuuzvRa0Q4G3C+i61nPBuWlAN
uT3b9cI+j0nlmRRRDixlv14eCvyvikYf+Jwia/TTEkLKVbFWPQKvm3fi+zrLpgKHUjKgRoIrAR62
4MVQppOgqYGNqo+JE4LKGlPD+IrzD+IRD+3C3VlO+e+9/JByPEr5bFUh26qqXO4X512Pyzkfhr72
p8Jo/XLSl/shTDCJ7REGP2vRmMCcdS2EvBvrkRY7/pu313YdcJ5/AA9BnWhDSFhXOGsksZ3Aymp/
7lobnWkuuEOuTnm8E9iu9w23B40Jh+xDdrBXmYfTa7w0dEgtrhOH8CELffg1WYOkHJRYizoaTnc5
OFL/9vSutw7DUneXbCiu7TXLBikrXo+0ZPx0yL5njpMcm6r+vGj2HkdpYx0pF0G4okRGdWz9IY3K
GZVam0t/IqW+R0a5xO4Qv4FXTwdyrCy7cv3zdFldiEs4qlY1NKVPrWf8NhqBck/uXZxUHM/23iTX
M4JWhq4o84FGAbrtcmsuyIygApUUfqTk7UHYrXagGJOdbs/o+sCB2dMpr5NdU2FfN+3UclZjigi5
X4eY1LpaJ4401/xRaCGCGNgj3h5ua1K8fKj48e4jl9cvJzUlSPMWvPR8pRzcI6Ch0MvSaQ8KvDEp
Hq4mkQpTSPDl68+kpcmSownh91b6zYKbf0xScdd2+FiOij7sLOHGnPjIkKV1CS2D0HU5J3jXtklm
VvrNpC4fjK6cvdFVXwurlQ8sQ6JdJYeair/8FS8ilRQ+H7RaK/26ysSbMdOmr0ap1jvf5/q8MgoV
AUQKIYwRgy9HyeYCAZtOQDVY1MCDAUWZXhuEP+VGuxORtpaNJiMANF5CaFGuJpSoqPqlGBPiFdog
Rgz+jz59v3iv3nAGuxsAi9SRs9apiEIh28ymDJrGOGpHvVo6CAfKXuNta8M5POnozgLGBKR0uWzu
VBIFKrfw8fh0/kEUWzv3M1pdqTsgWIYZxU6CtbV2z7w0bg3q82ssatZreVrrS+Ej7OJixaFExxzP
9p3NsDEKGwFsB3uaMuJzGvtiy019NerFmBXSJUQ9F20Gbt8q7Z1RNrYcDSEIExAFuIzd1ZZDaTRs
tNjAcnUc8jseGfkZoZ0UwGnn7gx11QrgEPFwxGmX+qNDNWEVU3FAjPHD5JagQtvhkOkAUja+0av9
2UTZ3zwbHqO++FTO7mMVNztt4a3V5OoAscvgkpB5uUfGJshGigul7/bhfEy0oQJxWuxNcWs1qYTB
RuZxbHLrXo6iExbbQJSMUuJU0nQE2KTNPsQOnti3T9Z16kTxH/I97yV85yAgX47k4u6gQIYofWDo
2Big94LdsNH7QdYmT8YS4nACvgMTxjFEnEW0O1fx1nLS06fbAUkTirb8+4vNCaXXruo+Ln27xAiy
wenHoxna7eyYjYNNB4IrGCyuBqRkNUkSjVw1B1hKUYcRS7IogLzjRdS8ZFIDdbRUHXZGvE7UHFqS
sIgsSfviGXU5r1TLCwWZssLP2rl+5H3I6y8sxdsGaS1sdWALo6sIpmEnGm8eDZfgRdhH0ADc7OW4
yO60hRJEhLBpoTnVx8oXvA3TB6fREe5Ch/PQ95HxvouL5kEnU/yKC+1eQ3Bj7iYoOa4DkkX6j/Jr
vPimschHrVddLEY7V3lI8Pl4K1Rq3q2J9XGZ6MNbEAGvxRgQE8DoydsBJVjC9yomQHjvmrEiA2pA
jt2hbu3iRRF2r9+uJjm+JCdxVLiPVlMjWjtmrue+Ws/hhyWqupNCZeF8+0zKe+byOYNiM41UuVfl
d1w9nyLbLnCYHXM/qLv4XblU+jv4qsVparvoFFRwLpMas6yy7sOdaLARdzD2423BBuJdvMaKdsiY
J0ZT5z7+r/VB5aF0SI259BZdHXfebFdYP/nFKDjbnH74JiRDl2vJ/wt4aKxyX7GsX1qFPQbyvV3s
npKsea93w52FAhUZhXNfz/UpxWoa2fu7piq/3V7tjRBEWZqcmUIk2IZ1+VsvUKXquLRgUTdEwLzA
/iZNl52ds7GycIB57cuXFPDnVQhCPQ1L+HDJfGW0mrtgJJIW4/AN65R55xtuBDsWlFeHxDlTBF+t
azcj15YWgJinQpPurr1zAsVymOPJQ6fttS1xvqIk0rFZSTDIY1ZJuhFMWt9VdurHTaWesrpo/hU4
2T7d/kYbIUU+oqRgkBTJWGeZuR2OsaGlqW+66fQ9mvT2PC8DBgk40Dxk9aA9JEOo7XFBn2+f1UGU
OTrWK+ghkBiuIhmSpEkRwdvwgaSWWBr0aebnMHbucGjo/CQJRwyUZ/3DouXaCU4CLWelkRbHONcr
6OUdwwqdF+xa7Z0s5Kr3xrJzm9HzlS9v2eq4PDyzgqUYSNfUL40SOwIlsA9pVIRAf9w3jkiekOSN
Paxr3tlR/iYpxqe8dvRDYk6/b3+YjcMD5oM6IQkmifMac5U0hRjMGn6aYnXaQ9+6tTfP/bATEDdH
AXhLa489wHV6OVtKjVNvFligi3psQURbzUPQmb9uT2XjhEJolJ8aNLQUi7kcpC0ypxKzlfgBaLvT
hJYl7nVwpHq33xlp44TS0mEj06Xk8KxB18YE/Bbrc0RKpyXF2oMQ1+JME2JF3CzfljDdew9e1ebZ
LtClNCAYElHILNdzG9NsiGG9OUscPpjGVGBUEirxp7ELTb9yp+ykTHFzajPHRcF6jh6x5E6OixXn
Ozt361OimiP5xKbsacm/v0gOZLI0aUGOdbU6NGdMT5WjArhyB7K/9S2pzDugX2m8g9W5HMWxozCL
8KGEeVviVJ8P9ckFUXOaRaHuhKbrCT0XcKkcuM8lyFUAVOdIjHaQ5z4cLOyQg+lnOwr1fmdvyufT
ZSRiFJSw5MVMc3s9oaJGea9HeNGvChQ+juNcxfUHQS6HqjjaOu2xGMsuOKc4gISHcUAv8sCVqr+T
iHowsgiq/6T8mw3HVlq7UxOiIYb48tR8UNsU4eQUt56fZmmHv9MISjFY/zzoHhcLifGTS7pqHXPg
9r+nzog/j3kzYY6HoPmg6s27NBkb46BoRitwLmyK3B/teQnhR2UDppZEwK9q146l35pzg+2U5Z7m
QDO+1waAExQJjPxcWbX6Iw7G7I8yC3U+2d04GUencdWfUa3M2rnL+uBOKCZqr3pV5sthSG3Qm7oI
S1zqGjveCTgbeTTrzdOLUCChuOtC66zWSdLpBgzxpFq+DY1r/VsnJgL+mtJ8qPIIx69cOB4QRf3B
LlAA15z0tQ1ZMll+A3VDoHsk0+s3BE/QTJ8TkyvHWkJv0oflMFVme+gE1iy399fWJpYbi4YWA+pr
1YN+THu1dVE90GsrOpdzkOJb9B8eexjTkl2iPSVJYM+ygC/OvlsZZoG3aOZHaWDcmfk4PGVQ63bO
/tZcyCeh1UpFJpr0l2dfhClLuoyQuHACUAf4FEGQKzvZ63WAQTjmxSCr912kz3GUzgySxgltzsTB
Fzq2oiO98z2S0+ZQPCTpGFHdveIfFuHSl3YzZP4Qqi0EsTrwAgCrh36au51ZXV9MzAq0znNNlybF
KmwuoHVmFRcmP0Ib+6GtOh0+bZmryBk3VYTS7LRHerlO7BiRO52CjnxSrdPHBPNbXOIY0axb461N
1f9oziN2VU6pH6U4izckxutrVQxK/VXynoC7rNM6hPapZbpR5ltDPKJRbWBfAEGDS3jea9hsbEYI
Jmx43nN0iNeFeWcah6Uo3NSf43x8m+W69SOtbeX1VVi60LIJRtuUwqWxuoRsfB5UtcGcfDb18UnH
cfzfrgjznVto42NxosgieFtAnVzDkdo8J/+HSuInZRYeo6rW7utYxVISWrX2FsNg6zQ0trMD2dsc
1eQy59EEsH+d+8OK7K0Zvyo/hJ3m1UiLH7VuSp6sIFU9ZHuTr9bimv6rAyIVWb4YFU1Z1lyVMxEw
1WVhKvW7SsM21+2CQ23HrxUoI8Jjf0n7l3xTMj1WUYSlFFpbdqk/LnX4ZqrwxTuU5lDuRER5bFfJ
w8UwcpO+iLszxnliQnzPNzsnuUfSGgDC1OW/0JVJPTduLT9LXIgOcx45D0YXiJ2q1MYXNLhJ0ckh
8QPzI+sdL8ZHYRNzijpI/KUQ3dOAyNdxEmF9nIZePw0ttvZKnodfb3/BjScSXURqp1SEUBMjob8c
NW7nPKnqGi0Lc4jrMxeN+xRXDU4eQWv8HR2n+TU0qv1IWjUcdDWZEDtWdB/V2OKtmqfBzo7aCOM0
AQHHWI4gG18j/zFFzvQJd1RsqbTxCOcyw01ZU091hKPe7alvBB00CaWyCZsXiO4qGuROMOsYUKQ+
WUWHV12NM2jS7+VIWxOyZX1KkJDykJF/f/FVRaw2iO7zVYM0gtG9LNhBqYnz1jDHvU7g5oRkw5b8
l8fL+mlml2qg1SZDRbX7PbScAv3faI/wtbVLAUZAKOYOBKu1Ooz9FEF6cfTENxwsfJOpns5VMYdv
RIShQBRa1j2Qz72X2dbMqBKTcVGGv7aOSoK87F2WDXGBAO9jRx8/TkNZf7m9ITbuddqBXLLPRVJ3
/ehC2iwQOorlvm3G47s0DJv3RRKgb9IXbnfsAsPciThb03JhstJNgzcNmvBybyRY5HZD2FA4waDF
NxXResqs7ikTbmXpvCQRN2PpQOOuqw+ZouaDSIfEd7NhfFCjcbofcy1+Y+BF8D4MoWyTyGT3IMrj
H227mF4Y5Uu5kztvnAOWFo01FLIog6yF1tqkBe28hMQZZxFfXSWJD7WKcEUTDHt0io1l5bCZNGyY
tGCrXi5rP/bj5ORzjMeaWvxwY8HubN3idHu3bI1CNkbzDIFw1IBWdx9i+2C45xSxGEX7XucAM40a
pYLbg2ytGlAPSUviYqBUeTkVKsvUOYoo9qc0VI6U9YZjoVkYLutGtzOfzaHI9yyUv+mMrK+ffBkL
q6nsyNci5d86nIJTPOrvFSUJ/sNOoKTNO51Fk5WWyzlx+1XDbCNMU9pWeCznVj3jEI6jZvBqXgiZ
A9Sd59Ib/fArPRaB4grCCpgBzKKm/tcAYRVK6Jxvf6SNxAHxKcqtNn13CV+9nFDSmEOuA/nz6QMi
GwF7Iog9u0qt9sw3nc7jbNmYJAOAWQ5jBsmDx7hi7nCIroIXbx+pAS7vcTix67ephJBibsr5QkSz
fBcPSXscAO8eyBTtEz5qwU6l/mr7y/EA28vSquRgrd6Pbqc1SF4ViT/Ydu656oh7uejCnf2/MQr9
AIaiTyY9OFf7X1io6vLgjn3NHX/VSo8zsPa/8vT/TwLgM8PvIvMjTaXmx7uAOiPoo1XmpU4NJeS4
jn2FWkJFD6AFE6Igd5dFrfHRid30yRqT4KSLRvHtROtjPKX0/K2tIzMYtm2aH11t6D18ytpDVqP6
irfcdJ4AE3qZqSgnvG/MY4RAv3K0jXp+r8yxtZPIXR1fOQdXlmHI4hBAXq1UjrIkVlSslMAtrj3V
dSHIkh0riw8TCe3p9pbX5ZJcLhlUZQ4ULXGbpvGa1SJijIRDXIf9Sccb4xDOdXJ2AkqkDyq1k+Ch
tSXoNmsmqAXBVP9ucJZ+csuxRLlmLhXsjTTnAdJ28TuyDMUvZx2ftDY0y7dxYQ9PePOE574P4rfl
MtqgWvviMCAeiHHOIu7xXnf8YlCbu3wUxn0dKD9AVe/x6a/3HlNE2gE6JdQrovzlsY41tdBARiDm
VGbm04x19AHfuXjnHD2zjtYriS42WBAbbC2cycthrASX6izpIz/QcdbqF91TK/1jVHcA392vba8/
Cjt4jxJfdhC58HgV3+MXi8lI0RyjYn4/FcNnrNLtw6iOOEGPWJJmvXGYkespjWmn9HG9JrIiJbkp
JJgAD1cnBfa3qwiajZ4oBoxOilLk+A31vbKzv66jGePIBwAAEtid65QlTJHMQMAAh+VgMT7FdlL8
LCn75/Tqs/zjQhV3Z8CtiUlaB81N0GD85/IrpK09NT1Xgxe4g3LvJry7jCnKXpvwgZuTaAfJrZPd
49WWMt0YViLNDigOzXgv+i4+SaW9/zIXsCIk6LIasOaEW0bZLVXOXPAPid6Gaj3iu57GO8+n64BD
kgWeWD4bybjXxMTI0cshHWGGdHVVnywMHwen/FMAUNmZzsZekNkcAD1EzihXrg4IprpdGbWO5RVh
OD+OdcYT3LB5ewzm+KWerb1zvz0ed43EH4IAX91ssTC7HCtJy8th93wfe4Q2rRwRqA7hzfNYauZO
5N7YepKIByCVexsO+upMLWnRaeh6WZ6jd/pjEJnJmZrR5N2O2Jufi1QInCjkNaTDLzc45H0X+TI5
KwP0UAQm5a415gmNIMvayYe2FpC7iMApkW7AlS6HMmYH6UFjgeJC9fdhWWrj3TDR71jemE1S7WzD
69WT8oHIANFZJ4iukVldbJalEcSG1+izhUEuTlDdqBg7U7pePdmGo6VKMZTL7vk6fPGKLxNzmRhG
95za/blYqXbEXdv1GignO3W8rfkAgBBkxzwKQclfLl5XD1jSjbruNXhgAZQ3+1MeZsGrAxHzAfxK
T5rPxPV2OcpshLjYh4ZOGzrBFyjttS9Kq/WfX7vngAHRngG1RjEUHujlKC4SlFEZjLpXzcgfokUT
e0llqp9a3Qx2htpYNu5OSbIFf4Dp+GrPLQIxZKxgdfLu+r4dhPnY5/aeEODmIHwcQP4459LXuJzP
hNMuEsUMYmHoSrXfdh7iUdnrMl2X5GTWwY4m9ZCwinVVtRgyNF7zXPMWp2g+N1GXIbSiIiv5QREk
9u+1YGzbQ6pWKTy1oKjUQwW3Orwvl3ZBaGpB9vO8WOawFxivp08W9AwPBNAp+QeX01dDTEJjuBWe
CK30Twbokv6/Wu90iq+jB2VzlUq2pL/S9l8VRdwcX/LMLFQWmf6a48zIzIfZmyGqq6OZZ83Oyd4c
DjonnWmpZb5W0oaaBdMlD1WPA7PcF5XQvdhCmykc8ugwqfmeLuvVIkoODgkAuQ33J3j9y0Ucglg0
ohCmJwbLPQDpL87qIvbUDK9mxSjARLmVeZrBNlxFkUpdEKDrHdNr5/i3GDr72LSzQD6g+6UoZr7z
9tyaE0UKngKWIcsuq8M3YSnW1o1qelMlsiMq9BVekEa2E+m35gTujKQT6DQFCvkrXsTgGqYibpRC
eG5khf7k0gUQwzLetxX+9RX+yd7t6HUlPv9MvMXkjbP4LCqx2olxT9umRy/VS+qATmK1DF2Af0ib
NcelFsABhKiqiNK0jr57u2S6eaibcPyKGYeZYBJfldXRGHS9PzrR2GnnrNQUg4ujLrtDP3aAsrOx
mveaXDJ0X7wnaB3wcAHLDiGE5vzqlPYJmVSi1cLD1nf6VgC6OM+FYp2MCiobuknOmwnYwGFnrWTo
ux4VlWEqIJJMurpQ+slZVDvkfRIuUfZUzoP76CL28ehkznAX1dhHHFKrHE9mWCkFa2A5HoXA8kmU
SfBzMKz+7vYP2tiSFDbAo0GclmLOq2MWovMwiASivltE4mlGReigZnP72muUtUYwFJET6qrSu+Ry
S1Iu67CX6VDH6MT8RoyVRRXL1l9/vIBYcB9oUombKu5qFEOPEf9IhTdjwnE0BxSwe8EOu71iW/sG
FQVAihr5IVrJl6PohZraxugYHsYOZXDMnWw6aS5EqUNjzc0dTyJxT0Xv1a1fWfqGYAYpxoYmtSaY
T6k9a5lB/qbQSDwARoCw27nNzhJuTM7R6WET4YmGBN7LyY2F6NW6V3VPSGVvV2OcM2Jr2ikYuc9x
iVbMA8iE7uvtNZVhdnUqUD9gh4BKIqNeC/9ZeLmjtzmTMGhTeOjnKfucjJN91qrZoaSFd17pBOqH
wJn/3h5YfqzrgWWzBPaHVOW8nG+t2eiWE3vIivv23A15/5SiTX8/95a2c9KubCoJk7RMZG+LQiAX
22pt06aPq76fNa+IVXjWTVRlRxTYWmY9VUp6Cii5/YoE7tMgtp0zTWosAxM7EUexlN0ZSbnmgSvD
PiYdRZ82EdpjQyn9IQsjvF8waz9g0lJ5bl/GjzWn5BDNen7sY61qdyrTG0GDxisoXQIHHfw17cxF
oUvl+2ieazbWnTKlyTGgcbJz0DZHQUZEZwRJJlmtV5sLlSpKp3mKhd92G9jvuyDRdnae/EdWG4Ar
UoZ/RuAuWCUAZUtBc1J7zYuVhagbDz/dClviKhru55a3+u3ttjklckKbriDVgDU4vIiNqA/aSvM6
jFAOamfY9+mCQdXtUZ5t4taTosTOjUwspJ6/mlSBNxDe4ZXqqYVZ4IpcuM2/GItRFqQa4vxU0jz6
WkZ6Eh8nAy036onT2HrZQKHyECa9CjXS0dq/tTEF1aFB9vOPgevxjzFoBkyDnTQWZygRONkrjTCz
YwPOOvYR8+PyykS/VAhuu9YPM69c9ySMGV0z/gvybWlgvk4SHhjFIU5E8T0fA+e3S2fvj8Yb+PMg
nPHL1CmxALZjiH+xbkinAyxv85sIWygE0GA67aDC2gPdqjtA2DIRqtMxR+r2o5MOqnPE0oT2CPzO
8lP2f9g7j+W4sSwNv4qi1g0NvImY7gWAzKQXnSizQVAUBVx44MI//XxgSVXKpFoc7iZmZtEdXcXO
BBK45tz//EaM2ae4baY4MMxCH4JBrZY20Gp3KlfRTN753Phsbf7hVo6TuLJco7Dz1PbtGJKwr1Zu
+eWFV/NsuMGdZYEFdGKzRV29v954bl4vkJ/ULUczZ6NPee1PiqgJiJpecnF6rojgJAlWCmt/dRsm
fmP/WqrVt5lcmmWbcBhqAs59yzHH9pK9tyhEezy16aDgFpikfZj3sX1H+Ej9Ra/G4rQXZdQHBN2D
kppZWT28+imsJk80YLA6YqAejM9pauq0QroEX7PRAw9RZEgDUfP1unkJgH++wLNXr0EgcGxY5A8d
s1j7Yq+1kmXbRtq4wS3X3CqqO8IZHF564M/3Ti61HuDZyVZC8kEZ3Kud0rmVNWO9GXHu1JqovtIW
c4ZTasbKJeZdxPDEs4GP1e8f5/NVBWQC5ziahfhOQNjaf9FWZ+VJZE7zdh695SSrom+eNaovVAaM
mudjl01rrVlXaQaK4/3L1EvZtZPmScK6x8w7arxuVjaFqS3Zxojm6bNpNfCH1So2Kt/uPPtuEG6q
8hxGG/ZtI6MoTKop18LBKlLdx/hWMX3RGY3wNW3Uks3k1Za+YfOfTNJup+Z28pYqCcZITCkcZXwZ
jogOBLNqCm9qtnEu0aNb+BBvyjyajaNlTOosmCRwq8+CjyMKmQFpHIgI4OuiLgqCUOYld9KgsPT4
YzMPrhLU7pC4oVfW7hk0tNg8suMGNqnTVp5fZ6N+q/Z9E/vDWChUIVEaD5vBbotsE8WFuLJhERd0
XGK3C56M3cOoV+P1R7djFqz2q2ufU4vy0NBmu/b1SC8+irmLbuDq51eDG9tfm6hXbmClqRmmZ7V2
4zSa9qE3SKv2p9bNe+KcKs7YjawsG2KwPp6buabDGLYm713ZE07te5mTWsE8V860lUmTY2bsKEt1
VuAURF91qRCzDELpY7puLgeypnY9ccH5q1C3y6B1l2DXEs3Hkqjvm8HNRZDVxpBhe7EUhb8Iq4hI
osdqY9fYdVKg4tKjNKQfqF2bYyuMzZjrsj4qkra/I3PbuKcZ2mHQsbK+RWsPhGcrSe67MbPmfSRq
eSqSRV82jemNySoMq4xdV9VlGbhqZoepOxWub1qx+c1rI9vCAMea4ZaZSWyQEjZr74aRJdbPxKje
kcVitltqkNjbMFTaq7xShgpPfY34JG3RO3ARO/E635lT5Ug2dCB9TB2ViFV+mT9lMmt4aK7CPE16
ZSZNq5acxwavZg4LQTvJi4z+wY0s84vS2x3mGIUjThY+/WWIm5k307oUbeOSyTMQksXY1nIwbofB
y3tqMDXpmPXx6AW2Puk2QVt98q00KvNMt0ZxSe8QJwcld8VlTjl67cZNTl3oOeUQdo0Laq+mWv3Q
LiM5Rr2Tj/w0RUZVwGI3Yi3eG8NJlWTWlwxaAM0twD9+WeEt5iZO4/lb3WbWjT4OtoO1uq7Rhers
eQxHh0o/IDQV1JEInIRFqnL75QiejSyCqIvVy8FW0KnbtOzZO0ZSrCsk7ceF604wX1JRf9MrK/qM
20/zqXRRGPqSU9GVBPA2At3jKAmhX2vPpf3OGeKzRtTR7Vg3yjcOTDILmqGXZYDxqvM4Ihz4lKa9
ru1aLzfnrT4YRXGa2yYPexRp+4A6ySoJqkvcZKv3SSb81h3SixKGbRo45uze100zPAoQliseToRc
gDE0BSrep4+Vl/ROgMhcKf2R9Mx7vOf723ke1XpXYZjMv3W8oQuNQjOqoMfJOfKXOktvgQ9FHqj0
tzS/RFj/RXpgHZuZnEor7OeIAZLlVvSRjwl4Xf1o+1k8pkkgrMbZQPyzKcktxbnulBnXOCvNXN/Q
ZHeZGzUGXSRrOoxKmazm7cLjFcjSSWrfgI566o161BxH2JEPW2aU986OTZeUsGmmN25qVRv70tZp
KgrM7xwfaGy8pRRaWp83OKbUT5px6lb2fG0UqRqMqYEwd1Rn86RZPI0xqyXueCL1sUbZyhGoCzBW
jQufHzgSFufY8lSxbHEV2d1UhlmZWwSqDKp5EyVRcWUnjbR5hZVGlpfdaUcWoP9l5dkofxwaJZRX
WNc0G2mSNaB4XQkBrhdnCyaot42pa8vWdmqrOSmJm2tg6ijoQtqRpTQQQ5acrfEtjA1ztKdtxWwb
tsvUVeVu6NO6BMwq3fIoq9sB2ogo4HxOlfyYg+LLIKGruHOj2GTBrUv83As5Wmdu3yLJzvVGu1Bh
OdnBWKT9udZIPL0Kgg93RFmyipYk6okTMpHjjqCRZNR2lj2wZjYoRW7bLM0fEl0Z450l3CnedkNa
il2OeRXnIOpaYyes0aNGrROWpjQW9WcuMAFbJpQnyE897YYEjIyOdKtQCbRUYiXMVWXOAvzY9Q9L
QV7oru0HRz0i4FVPfIu3mPFiBBqbySsmyzf6yK18tI3dx8IVKlYFqYo4pnTM5SMR1aScLUWnX7mE
xx8bPQ1/X4xNNfmGgQJ/kzqxkEcRi7Ea6nHvKDiqVc5NjAO47XvsWectk845cZxaUfEIN/Pc19My
f8xF32LUhUvQJzre7WmFf2sE10prgTFrhzp8Xur5MvIWZSAOpixYw9vImnwnTZFOp4pZNoHEk/o4
nyLLrzgN7PrGUYMl7s6QHcnLgbfPXkQtl/o6gV9ya9X1wCPA8YHcr3jNqKQp3F+aYopTH7ZX/Ela
StEHVjtAgKcllZ6ovVV/rYDYOMBZvZX6qalSYVMHK3WYpyVVcDTPjebHtV2JcJ4d5awvsPcEVLGS
T4bZ2efL3Ixix0JpTGGt6OxniZYqvuOlhCT2hdmwXjbpdGn1qfxUVFFeBUbliJm11MoQS41aHYUL
PI3Mr8bRGkImTO5t4mLo7hfaDzsspWf3ZExEdtS0bB1h6lCk3mdWZi8bkY2xdpyUSvLZUQezDutx
0PqAxpQ4quy033STqLZS1GivTCNrtKCc6+KMZ5lyDhOVrAKxKHEd6HjVXSw5ctMv5jwBsPZZZ9/W
rWU8Jp6NwtWW+ahu8s7FE77kx/Z+qrFd+6rbsjx0lS3fZW3bPHYNG90OM0EYW4aMZg53LLvyMR57
l11JBZctI3X+oBlT8Tgsmk510LSzeZsNyvjQtV+TfKulxfKVIGb305QvJRVdDfo7RR3sDB0agesr
g2M3Ie/Nov1JMORV07vdQ9fnw4cKT+vcb9Ds3onJGb5yPqG8q22tHv1Zl5R3Ji6B+c1anlwl/awk
uyFPsID0SL8afBj96DFaq+vHABOMKQmWaUFjo3piuG1b3flQu1b3MXOF7C+Q+JcPKH8zO3Cl5rR+
ESnthTNJ8c3qSv2jbph1G8RmFH1jYWNrlroJ7EKKahH7fE953Zul9j5TC+dmaGYVIkyh4MhO5z9v
wklQgoXMxtw7poqyp01WadOxvTCcYNGuoydDJoDbSIJi1I0754r0rCz3p6ROUE9iknWlVrkRh6PS
lZ/qKLMeM/R4FNHp4L1XLD0xUPFbxaOMPOVd2c7leTpq00YMWjZvSq0t1vAC0d8XRdU8zE2HJKuI
onq5HVGkMSTElNxUo0fR7sSZ5hBYiFDQHyIMBfkN2YwguKyy9zywbDgZcEa5SypF5AgaKqW+WJpW
U8JBBaAMHdb72ge3YkNKM2E5u1rTwC3xVYitMI87XXBQkUX6Th3tuXovBYtGIFvDXMJsUqE6shJ0
VxiJt3VQes7c+QVD9aJsW/UKSbpNsoQ6srxReZWzX4OEFr6WkJHqu33qzX7mYfzn04Sz4iPdI9aN
uLepFT4N3brfZJ0b3xEY632t6DHBmnOmZPE7uG83WWOTgtPZqvK5IIFkoZLOk+tRZxf1hQCJmloz
Wnw9gSXjT1VcVb4S8TqZjmVcnlidNiXkRAzGRYFBrr6Tdi++TV3Zc7LWsyj00qlwkHhN69kjNbQu
ICWi7oMWT03lZCR/SmDK4Ca3qZMPJuvfrEx3JPjOw5HnLt28KTgFEoeo2g0NaTJG2WY8XbFAMO2+
3trRIsqjBj7/md523RxmRgpcvOReto2EXkmM5Azr25qyTCk6lq51XPXV9BWipVOfFKYRt75UnAho
Ro+LIENm8NEwKmZS1jlsJFXbT/KdTmZvcRS3fe4F7WiJLNSmZborja6/j6AgxkHWD4kM9LGr74Un
2jiAoeg8lOlC7GlflovtuznvLxDEWFu+qXTth06lOQZVqnDv86rHbg8tKXhTUVjxGbbrjbJRO1tL
N4asE4Ld2JkNf4IWHoe5napxqCzxwONZxOrPF2dLsRv0AsWC7gypIJcEK4+d7eTYUYx2D+oap5Ux
XuAbUY6Xg3Ts94qDdUygjR2rtqoK52jojF76auSCWuEdi2Ed+pAZvig4WGDFQ6MeNTI39E85YSH9
hSJl7QbYFJXnyRw31bGXzclFQZ1g+31WmqXPObT7hO1Od9lqRJD701JZaeApFKMBMxu52mLpfRSU
HDMqChYayb7bzClVe5pnNzgu5YbfD6VHKKbs5ejbGC2X9CA8Oe46Xre7Ex5JF4EbJ0NyqpeGN59S
GZGk4NSae5w3tQobrcRTNchTp73Jtaz/VmasiOGYzc31SIfoqugzav405nh4mkYyZ+1AVUBEV111
yZlSK+3ku3NbD+RDFhmu2GJixk3JWLU+7jvmPVJwmYSZbdWX00TGyJFCGbDLMjqIm2pQo89zxpMO
W0q7LHC7Rr2q+4ai0RjVKt0M/aC066Nx+ivw58oLu6zvpO8uXmP4aWnw4DpDj2vqSbXqqWEmBhIY
D21wyG+WdpoJFp6TZGi7igokrj84itqJ4wzhzidXxWUgXJa4XcLCKwnkzscZn0MqqG7X9aCfGAdH
hGt2szM9FngVnMjB4vA6LGRm+WjDMN9R66aIWK7cYvCRtsfnEs3mpZvU9pWuuCzZWhMX6mZ2m0j3
B5vqGRg1zRyAEpF4XKvP6sBLXA9EYBnVB3dosVfT66n72qT0nY5QiEXbalq8KLRLWT700mjV8B9G
MlQ18WHjNlsPxFWmUzw2yqRawT9qmyN7U9CIB553KNm70bh1apCn2MJULcBJlngt7BS8xAeEjk3e
m5HfcM/eS/6Vz0E3DDvhhGL9j6sWIph9pMgmT3pw9RxAKqaJy8rBXmBXroQkZr3kbfUc/KK3iNYY
aA+J0rOmXw/TZNTSet6KamBv7k3vXTIm+dfXQmzgXbTSXdjVgKmHfTFNDHNlzOW0bQfzHD9Nm/pC
ghi/GslzHAh1+B3bqPKBSPcfXDr3ylBr6rhV0ZTCAEb6VKrzS1b7z3seBBYTrIiGjn4pU2j/Kuwi
MokxgycRqk/PizQpLtvCy0+0yDK2TeUaL5g0PCfqcD2dkB9snOi1aO4BMrqIxlgsKx63o0nSn8XK
VLQD+7Ux3SkYoPhu2ZhBg5Gzby0cR4r0KrU5F7SvTUG0EA8Zq37PWLtXUPz2f3jbDdQosd5hQJSO
R2NNblOJ08GrXyJXwTEHrjK/WDs0V8h0hDWxMXZbhJroqltHUvCQIPP7EflsjuGYSdMKLr66shgO
yasgfbmo4gGv8WgcztOcGBnwZWvHASEPfn+pZ1OMZGsYpfSGVntOcPv9x9ZNXR0vQ15sm86RQZuU
4lJOYnxhiq2g/37TCkUNZCmc8MCYMUnYvwo3bxaS98LLyenrDBSvdvowRQMIovIJxRn87pdI5c8e
It5eqruq5VANAQkfzLe8J++xUy1eVZlmgVakSujAhwvw6X+1NA+tAeOC4oopQIl28BD1RVpLZHXz
1iStxhccvnYLFt0vjIpnr+rpKkg9EGjQ0D7MaMrTohx7s6EHUSvLhhPB4i9a9Wpfr/Uq/GcNV2ft
PeQxxYUzOlpXzrRSJtu3wOW2oiPjcZHKd+/n/9gTnch//Sf//FDVc0s6b3fwj/96Nzy2Xd8+vjm/
r+WbbV9+ve9EVf7n+iV/fWj/K/51Lh5I6au+dYf/r70PcaXvdxLed/d7/7Ahp7ebr/rHdr5+RBXU
PV2ApKz1//nf/eObx6dvuZ3rx3/+8YD+sVu/Lebm//j+p+Ov//zjSWn4Hz9///c/XtwXfO68Kjv5
2Lb33bMPPd7L7p9/cNp5y0KAnp3VjanzJGoZH3/8CdINanfaXwCv/M8/3pQVx3Uua7+lFYmVJlA5
Q39tfcuq//4XNEsQc1drMcfTsDL/cXeXf07ZP1/Rr3PDnvHDMMiAcsyuZrDrrCHr+zN7cEdpT3o2
hb1tyPcpYNenJJt2vZmr1K7mqJ2Mymhcrf7Mjxwj7Et68dNJaaTKCUBB/8mOM52aLutPddq9x7PQ
82u8J/PvgfOvGmv/dtzsjbX/5oj8HzjW9JVx9u/H2s29KLs3p6Lr5Jv78uubi8dByJ+H3dPn/x52
FqOOrdQgBenPfN2/hx0aVhxNGUFwU2lD/z3snLc4/LLA05lGsKmu9ls/xp3zlpY4f6RxbaI1V73X
jDv9sM6hfsIFV13b7fi7ImvcH3dpLWZNuLEaQj1Lz+3KzK6N0sAQCDBJv0yBVlDPV8mJRUhlvDGs
apB+KnG5pCEwlxJb6A6xVTRqzOxEbNVJy+7EPGN2tbZ5L+gstfQO9KUp/MIqlFMoF5/deJi+wDSx
67BEKR+wTLePUEL78KfX8n2S/RzG96ymWg3/4ZIy35EOOM9kJZ5dxV6JLWcYA9PfgzRo3ybNVs5S
zKiF7ymGZpDzph0rCAJuPLfwNBCxRXxcmuEYy3nruynqqybPu/qxvOnax8eOlfpw4f3fMoHWwO6X
JtBZ/yDu96bN+qkf00Z9SxnMmvxkX6Si2/zjzY9po71F3bo6ueF/jcfESmn/sVqbbyGN4IgCZ4I5
Q+X397Qx3mLRiOUl7Xkc9Zldr5k2T+ygnwsxhNp8B4UlTDzG1dPI+4k/3M5WRwytzEMxG1t7ToW3
kVhNbFWmitdM1gONq+ZmpKV6lmugP/5sSJyL5uoUnK+kV2CZHLs7Z74ql8YFwirM5R7ALTnrxrE8
W2w1zUHImwZoJkr6d/rUnhmFZ15miu7dl1gNEsobLdeKEFoQu1bSnMuZpnPjdjYOlBCJFkq1Wd0W
yjCXm85qhjsUAFc0sPosUPOoOJq67yXPq4b3//q9YSXZ//uhfduKUny9//q0MdxWX+7jam+Ir5/+
e4gTs70eyNfhzPLL0vz3EF/1+RTe65mCqptx/GOIa29XHwK4kewbKJRWw6gfO4P6FuQJxhQbhk2a
ObLdV1QkXGLvqIElGavn+kXsXav4an9joHiOSagEikjGsd8Ng4TAME0vSSWfIq5+mkgoCtBAIYWC
LUPdrx4GwrSj0BR7yuDCR2l0K4w+mTY5YFLru2ObfMoS88lIVWnsUJ3TSdssA2PY17ppejdbpZi3
nBiE6tuAdnJjL/RktrPo08Q3bFSrMlH16aw2zP4djoRzvllozX8xaeJQTxkKDkdT0d0t0iTvCyRQ
tcKh0ec6kLkmPy1W3V7SponjU2kvqGIjGHdX9Plg2fX4c3UBa9DcrsV9ATCvxql1HNEt6o9Tpxku
U6Z87rdDPV0MSL3sjUeYr7KbsFZqgyYyy7OixHgStK7sc79aooQGo8nPC1Q4St9ANpo40IEY32VK
Iu4EVMY00MHK7xpqPDzKzVK0wMLlfIZgPzUgY7bmsZ5my8k8CkJnoSUMy6ZeLESbRZODE6/tUCuo
sDGdAhzIZzMY+DX+oJnlLVqfRQkry7QvElqo0m9GK7mqTWXMIL3k0dYo8e2lu25GbmB2ubv4oskK
emxKpl8oQ6Z/yWLXyILCntyvP02iX+zkB4PRZi6g/sL7fQ2/IA1lPaP+tNxC0Ol0Z26VwFikdyQn
mpceNNHt76/yJAfaG4zrZfD/w3aBHjjswv3LzGXkdl4v0YTKcjxGN3wtB00PK5pAp64BRVig3TjV
0qoPmLbp2RQBmv/+Hg7qsadfig0IEgAXPwf+e/8W4rSO6GLXaPutRJ7nU2scCSl0fzET4giFrYe/
v97B6f7peiwy/HCmIovKwfU605gyE91BUBdTDYna6sK8g3pSlo62+/2lnjxvDh4vmOfq7wDB04KF
t//bmjqJhHTxAJm7Uii7RhfyozIP9KnmRIHGAgZvLaGCQDLzbUteVrGqPpLUJbKtkafGGXSwxA0w
Uh3eNQP3jW2s13m+aQwi6OhIdEFkxI2gH+wtboCvrLshN6s6rXWZXSV0yEBLqvZPidn/b3o/Hb7x
gPrpVa+H+73D9+1Kkn3a8YJ78VDJN8cy52C0fyZav+L7zudob9GtU6KhskXS8LSHfd/5HP0tNRXK
LFguiNeZhX/tfLr2FuamCWV7VSEwgP7e+fgTddia2QgejEQHWcErdr51yP80TKk6AbHZlBA8cTKj
xNwfprMyY+ff4f+pj1l3NxcmismxqkI7NzNfduLbgPL4ztAqqtu/KoVfLHIHU/HP61LWEo9GWfBM
ErnMTjnCKUEhTuMAkzajvU6hPAdCLftXY2D8RlRGa+NhfdiHBj08yp5cMtTouRvTXipEvIUq9VK2
1DqhD58kxgS4ZrPBU8YcHC6lNJ3C1lbNO0FJm04WI1ETWnYkaUjD7piKM6WKNrq5a+X4audED3SG
HEIaDZQylFL7b9ECX17cnGtP4PsbJzHPWmU5pwWJSXcrtE1bm6+2pVoviTjHIfcRGP8wPcnALo0e
Zx5vx6gRQVSqBo83RWXVWMkLYrFfPFnQG6B6WgYcPw5DJzwvqeGCKcpGkbW41KNJxTOYOLLIcrJT
Rc6frUw9dQGkj/LOfqmd9NyknR9Krbb+SmShtAr2n62tyIxrW8qmHkizS2pn2akzfccCmjA2Klob
Gvri0LKY+61IF8PXu0GBljv6xpJ95BzOh1TxkgPaL+YPpo7o59bj3yrg3r+rRWPHRL+vbEyTbB+7
WXJMrrTax+27eWGX/tUTAD3GT3c11II3dbBtak06itwUyXaIveq0ItXwC8F++edyaCzYweoQevYY
1GpaHvfZmdJg6EpNlW4EZE7YxN1ylWmR9lIMyDM0h6UL722gSqxOaF4dRgJZhVrHnTRZuiYDiKbN
nQLd8exWoag9reJ4mLu3eTxrF8awGPBxCLoNoLfM2OkY48moj8qH3p74FEK6JMRUfwnisqybM71H
318aThR2RRzS1TXPRKx8KTJco5OEPB4fN/P8KLVH6yaaOpCU3y+OzwBSsAC6EIy71bSTXss6I34u
AZ0q4azC220TJ9tadJpP4ZtBC5aVOqlBVCXqtymq4ExABplCeGrRhGxi0HHtLXHfbKdkPi8mhSqh
HmrvQ1FIew6bOE6gohC4sfn9/T4FLu6vfWxeKMGZn6yxYA/794u+35qryYowXI+qsGvTvgmqsoSr
YbVQBpJKu5Z5olUsvmV/vqSme5nSFcNZbI5gZqGMgExgGh1chkknoHfMZBeYY86/6HRPwcpTh2uK
T1Z8g5JzvBSNmly1URwJX6kmB/J4Zl1COsivRW4FcV5uY4r/Du59Z+6aROonxHlb18KO3CnQ5DT7
lTZ7/riUy/uM3uD7lHrxoTO7fqv1r8+Oof1iqWzUOIjQyT0M8zYGa7Biw4w2kSGG93k9q7vSbawX
ituDYwM76noVgnjpwjjkqR68g3pJ0kjx1Gjjxa4MR31+rGrbDX7/pp+XC1zE4bdgsUDT6tBeSKka
sTTWGMEUsrvQShfnY6sTcRQTJB0KZA9+X49tMLelfvzqK68yXlgEoGHEVq1niZ+mRCo7D5xfepvB
MtIMGn3GYT2DZ9rK0o+d92PcJneKW75k5ryCFgf7+rrGMLypIGj5HxoctYktlCQ1vA1BeghZSFeI
7oyhlfdwDfGRQEykhIWmKlvEBwXH2VldjqqpqK2gT3UY4ZPr1GdJps5fgZLPmrGQoR6xavhwqNvb
SE+V0yFxjNuVpVnApyuTa4V8lQc7V8x3Ru2ll1P/olvs8y31z4WTEBcAFAbn/tOcaszU6lr1Nknt
DVtzdL0b6NfXMutY4DFA2GLCcIEdTrLzUHO+MIh+/UiZcDYe56sH5MG7zBYTpY/aepsqq/td15pJ
ECm4cpVK7ezSrBne5dAA/Hoeo1BJK3ZYzcq2S64al4UezZumdO8yJ6qgGEVLaOoLvGLVKY/qygR4
kGMTFO1ICLZaP8aGBd+3aO9z5AYXnW68pLV6nn2xAlN07lmnHVJxDm3I4mnShmRwnE0T6871wnLi
R6YnTpOi0zp/Hls9wBfMOxYYH4e51XjHU9FWl1ErX7QkXsu8/WV4hWo5ylNY84Kcg1JlIszdEFnF
HGlhYdVq394PPWxwG9basbtoCnEti+o3Jrz+RrYrM9s504y2u/79XH3Wi2AtWkvgVYBm0+I7HF4e
bxOlU8KNNO1Z2evHy2Kpx5h1ijMqNOwbaPUEEFfPZqmYR4AN3g6gIQ9roVsvDLZfjHTANlaqtfez
xg/sj/QEYVKhUNhtkEsZ7+Mkc89tZuqp1MompHvo7JxYw+u0m08VRzYviOR+sSgTEUDzak0qM6nY
9q9eNWhw0oarT14UnUfSc7dGYX6PZfv/Y/nPx/LV0OmvE+azY/mffco7UT7QYX86nnfJ45td+1je
fxXlo9wDptev+gFMczyn3e5QRjNQMf5gJfwbmGYYYo1E1/vpCM7L/QFMG2+x48XzBqsQ1KqAz3/h
0vpby8VJmm4NXRmdU/9rTueHKBJnK87HaN0xwXZp6B9aKULbbl1lkdBph9KmAVmUdDxsb4DWX3uy
yWlPZvp7MzOMu3TGscPX8Sm5HLpcvle7BmG0DhEdQVy0Na0Wr3I9stKPaeGQdz5N1RkN0S5BRqXH
t66NRqMYjf5m7tbslR5fhqNU6i+4dD2JXn9eo/hFQGKcuTmOYE9/CLULT0FGkpZZOArcNmO8Ci/N
GspVmhoJIiUpfbSyzq30kAuqc5WfG600r3q3znZLXsNFNroBZaV2mQILn+TpmuOQQLG3Y2sTLXI+
6khyP/ppKP0CrFih0IN7xrVpTQSF9Adl5+BojwBCtVDlZCFa3WLbjcu0icfijvJxCEQBobGLiNH8
/TUP8dn11SNSXmOQV9sNGiD7SwcvyTMq/MJDb0j191k639VjB0eu172gckwo1629TemOBKbtiG2N
1/YLi9eTocLh78b4Yz34QsUCvdq/BafhyOQM3EJNBs7GNhJyfk2t/DhpRh/kVuKcq9Jtw2Syl52m
pMomw42Uc0inbGybkKdEaIZv1NlDTXaRnxqK+sJDeuamykOy16UV7AroA3et/TtcnBLFT+nwkIw7
MZz3QxW0yuQPmAIMcJybFtJ0+s6WIljUiURK+yw3vuLkjAIJLntkhbO+U+JiR70RLCTZGcR0G96n
2U19xfxQTw77pLIV3k3bv5RasL6/g4eLJtzTMGXCgBbUZv/Wm4RWCHkdaSiVSvOXqS3CCrlf4GXL
6A8Yd7xQQD87xsO3hA1EKx/cn46Zu+6UP1XQrjWYXu9pKQWTQvi0m5+qGDPuKpTMm5xAgnO9N770
XYp4MK/GjZstte+MSupLrUdXIW1710XDa82pnu4K5+y1CYDd3eGJovfcNsdugzfYTkMA8k8ibN21
R6yxVTgrvQyf5tWr9sr/E7SEFZH79/ul34oOzv2bO6QWovwliL1+wY9d0nzLGF1pBvQtYUiudtI/
dkkT0hh2e3gAgMQ8bXh/7ZLuWyAB4BloXiyaQAN/b5PuWwPbABrCsIHWffRV2+ThVHLR/tis0LCk
AU7gCu2P7Hlp23qSBH9JE3WQOU7klUkbgv6uz19rELReC4NJmOWINDk7HUxbVSKdGSSe1l1p9cgO
43RjN2q98RJ599ML+cWu88xd++lST75LwAYreXP/Z01L6WGIzs/CxwD/Zu90cO/KYhpDbTazbdGi
XpqG4djOIgU7pvoj+oRwidTLRMTV58L4NsTXCm3UDapINYxmH7EexnlGpgeDSSpa8lojrPV+afKv
h2WwdgwY9+83dVEUIHf0kEIjsVtkAw44VusiAj5ao+sJFfaYF7CnJ/Tk53WU1A4GJdURwATosGHs
XzWHXpL3c+GFdUq7122qq7gZvuW6l1/ZU3s+klbsF8pYnSdCmfC30TbmbHvnA5yUEopBiPVIKIR7
lZgdzQGsbgyJW0DcnNfD3aRk41Zo2hwQmQCvZXEE7BWkq27sfZ4t28+zuroZW/tqGuS06UwF/+hk
MYPedpON5WCCY6lk6hYOfvJ1RAJ160lsSeuNrOr8g1ybvNMgXqixnh2/eCRrm3Mdog69p8PSoR0n
8kyzzgsTt5/C1imswJizr2VeCF9wlg17GX8sOsTBGpCEGpFxCkHUr+vY3v1+DD/znHm6FeYJ/V1u
iZb2/tuZq8wxCyDIEH1l5bPVyHCuwd/IDGHHbVLOgjkwhNDDLNFMHzF8F8xmG4xW82HEV+OFkubZ
SrE+mb9v59B93TORN2cDCiJPqTM/Npo4HIzWA6+++y/yvms3ciXL9lfmB1igN48TZJBMppVS/oWQ
SiV67/n1d4VOVR+JMolKYIC596K7cUx10gQjduzYe5l6gCb992/P8qPF1HxFuSJz5CHD8iHXHaHr
J/WGDlF5H6oRQ9tTEI1PuZciVn68DVOLBX0DoouIgu/HOJPLKQUhxbDg2hqTfmwfpHFMTS3qthk3
9lBwmq1p1CWvDFH+8AXFm7RysoCZ0CAU1oBEZoaF1jjqmF2WEmN6pb2LnvgzaGIN6Y1tlwr+FrSk
wOSkzvZzsaeQm3M4mYNwMI7wxOjh5R71ZhUa17Ui7IGokNelCo4rzi4lqYIwJkYE6bgSVLxJzdqd
MFm6EHUr0KIyMKJR48k4DWXRMKPy2NQQmPAfOT5+TvLhHk4r1UaHaiVnBLOljzxQKAZCShJd9xFj
i6iVADpRg/J9GIc0yfUGpLv8VJX707mMgxg8pgQ0oTDc78c5HFMo1yQp6FopKHDTCLPxYCbo4xdu
q3BXINgVa4EPVRu5LwjigYX8b0TJRzd7/OxEj4AF0+XcQsADlAHZL/S9F3ueZpRdq/s+zJdryEBI
DbQmMr7gCf/TABu6GRpIlrWn8u1Pb4pyBqhIzMJgeVN+HiDOCUNQKw9wyGwNGFRCFkuuq+0c1eiB
JaCWBvH996vo03Cmom2LBQQ1JRyK3o97PqDz0IMGZzVKt2rQw6b6BEBEjzEtes4wuaZ70IqZI32h
PUx8Eq2zXnH1hgtPrGeBraTloAMei0wItQLA6xfRDKbAc1F2gWEF9SDDzwwiEj4vhZDHGDKTr8LS
nFFiMGECAwfhOh6tqml1KmrcrkRW4ukqAB8dypZQ2jpxRP0g8cYCLeYl2rHsIATxp/eDlETQKlJQ
q7CM7F7SqnSfTrBeaIkyqDawogIWD5M3geuDJMF415+24BwiWihRR+MMSJgkwB4l8D1I9DWcr0vj
vskkxUybMDNj6TISa6hpNLEBAdkZV4N6vqnlqinpHfH7eFvpg07LjLsfo8mCxBYIfsmjCsE+wk2Y
HWO6SYbYNZizpARWvQlRwpi0XFWSQQ0fAYfiSThPdlMI80YL9pWWjyaQZlDfCaA8wledBcGl2IRt
vRkEY2wBWKZZEWQfTKFKAfWUTzSdP9spNECTWFRFmrcUZgPItMw7X9OtITZ6S+o4IE9bKrbRdSSK
v7WU/+pQ8v88mJR50n99ILk+fnsWwW//PYsoKiuFgXz/Chd9cxZRfrAyq8YsbeH5CW7avxU7HSQD
yLaDdoKMGqELS/cPlFT7AeQ8NE7/SZeA1fqbkt2HPZ/FKYDZUO1FjARb5v06RIYrDkEugtef9LYY
Tc6k+ydS3g9RaHGLRZ6NUCkYEuSAICIO7mk5OlB3pmpvHN+M/yfnjw8r4PU2qGSi7wX8+VIZvgXK
MWh5eA/76WDDr2RTFFAPUIwbxLDV97f6UGliRwfgfP/xRgEeaBFYDaWoK36efEuHqVkotGsoLZKE
2Rf6k1Pl0LyR+nUxBTDpSbwom3btJLtTILlsdI1hcnhOPfH6H/Y69kiM9IQTJcLP0jxTgJwqBBLh
5gUKOdKi1A2HgCZCtw7Yh6316yAdTyi4n7rlIobLULwFzAdNr4wPbvMJtwWqd8wh+NbFJhcHRBmN
E2eFz6br27dkc+1NUajVQcqvK7xlmcZmzIdeKCcntqYPHTL2cXEwB1wNNQAJFNj394i1CciZoMXH
9YvDzOcPuS67HO6FlvlWzeRtr3brpoXuQVscePmU+cDH/AH3R8+aAUWwK4Fv+f7+kCTtxCSpwZzv
H0q53s9tZk1N6ia5sYEXozcFkRcrxuVgpG6V6ddh057YTD5I/bIhAH8JtCjUSQAnXxzlDX/SA6nP
fGvKABCb43uxzjYl2uVgo17n5WwVUUD4bqBSIHkQ3Ie4AQRR9DC1OsGnedWZAXQhgMVdYSpsUqNb
JwaMnfjE7csBmiDF4fsFydbbu0Tn9XnxzVh6iWW5+GQV/JlVaMDhk03qtm2w73IBlSHILg3GEbIW
axRHtjnfPH1/288iG44wcK0B7gUVj0WhPfM1LLghx2zMhycouBzKoqe1Gl5+f5vXZGj5eigb40Aq
gpOGhP79jJACHYK4LYo4CX+FHvQhl8Hcz2aJlm0Bqr3ixT100YLA5hNuw0JMXITUmLiNOBmbIU8v
ynx20NMkXDRboxZcqMlAsxYyFBwkJaUJ8WgaHT0ObK5IXaOs9iBMW+o8WSjhQyZR8nihh2TLFaTj
nO/f7R9bnw8vh4YWOMyoKwMw8f7l5lDXE67VDCsXjKtQyw7i2K9BbtiqjW+lvmoB65UQUYKIWtSu
RrUMSJs8oiRAjSz2YkkGpia6H8cBbVqflsAQDeO+wvQbOdksJ8AFfMXsoWBH/HigWg25KAiypQBv
h4PqznN8OdWYlzW0MRKOaklnNsLkiFrqwmOejhIYak3g5JlCFB0HSYwkD9E+X0RkbbAgmuFJa6DM
WilujREN8O9DY9gpVbX3s4dKG4HYb1YQzdlMImfDVvVyGuSGnQgt6BJ1BH6dZhJkG0Prqd8oplHF
96MeUHZDOSsOWOUbWBOZWiPvAsjTtWp6X03tOtP050Hi7KaBiCKc6KYw9uZR9DjoAfrzbAHp7TKM
n8LXj2DUeTBmP/QRJHG4sN6jJLbVg8np1dBRoJcLrwP0lf0jFEoeuRIZd1mPO3HAspX1G1iIXmpJ
u4+qVLHKObnqoU9P6jw9xIbsGtDy5oKQdkG713UOkLroWYeYIjYjp4DoYlr2NNLE2yjGF1X1m5jt
CwqAKJNBYVehdij4OYq0TWodXAefskBSqC8hxpbFXTbWcJUBwYHK1QMCd2lGOf6VpDyPgQzlL0Cx
sO25mlpeQqZrU0OqNIMIAzcM6zTi7DrnNuxaBaqrwdzsjST0tNCnTZtuIL7jZQPTWFEmp+PkK5C7
aR+EXlMNJIHrbcbN13CD3aoKJh43r4CH2rZBZ3JyuoEFnpNDpQjiOG7FGRcs6nAR7wSCtNXT0BHV
gFax4kLojcgdFJhylOmAj8khODQ+TZA5ifWe/Y/AKAHbZgNmSmocAQy4BvaMji1EanoeE2QQsk1c
8U7ZKQTEdZoJzaqpVJP3ZTSLQo9rBztPYk9VAjpo/VoqetTJJqv021XaQ7hlmK2mxcBq6ioKuksf
TBW9qvdAp9FCnizoL1pBlVn5gN9AHdbXhhYCAsLPJs+gAccPBGepVdfIHvvUYYp/Bjgv0bkbKFWv
BnmgQpW4fACBwipwmgL6LcFoAyOkk8bAPO67VTsEl0iOvWSaAYX1X+cAuHAe6DsvUzI7lejDgnG2
NDE4qsD8yTDCYRurKl7pUI+D1LKnQP04wLDW7NOwU1Qd3TdANsoZ+DOYJz1k4BTBv87E8USE+izI
A9yOsgXkYND5WQTfuYY6mw5YnyXp9V6DTm6Qg/utiCfSjg+d5tdyNHrzANeguY8e+vs4GPtyWlYg
n1uDkbyEWMW1GpAgLQ6pMlmNIHvRlLkda6hPRUcrLj8keXDH9lRe8W/DHjOpQUVM1dtbaGtsfGjq
xOMpj7aPRSXstMDUgvoJhRAAzKT3T9lKcZhnvo7inQDdK2i9pGQy5p+DIruxKHkj/soZggeR2KdZ
EreyMsJIE8jKoDhVrfw0T4LtB+vjYNcArPj9o4hKOqRSin7DNISXUatfyfn81CWT06JGp2o4/Urt
Oh+qR3gLmJWGYCFz9Pvd69O58eYRFqMx9hmXQXnLsBRp3GkVhB3DonyMAQj4/j6fTQ7Q0GVgJQGv
wBxZTMIeZqOc2Eqst5Lel7y8VTWO4ljntrPxukby3qeaNqFUHpuVFN5N9R6CsbaEKGT4cJTne7s2
jE1RR17WYdmG3YlS9WdpM/Zv9FLQ1TDwN4uxUIMJkOaatVOKAEWUnoZQqGoAg4+hd6imvQ1DV9px
EPoLUIKCKhr5fow+Of8xC1nIk8CrFLW+xRBxsSaF1cgbQDc+jE0Il1LxZ4Q8KM1PHf8+OfegCwik
A5zOkJYtC6tcKWtFklaGJcarrJNgciFaMaqMpTg5UikjIj98/2oAo2EuL5IkRpFG3xLnfk1ZQuVS
tR6zNsItSxmJGDaOTkHzqAZHBIluLUBrVYO+HPtDdupEncnuJL0E9z9x2YyYcCiTKxTSpYFOcg/H
Q9FVptRV1XQDRTCvmetV0wZ3KHzZZcE7XdbTauhprGbWiN9kY081ZEF1EGyBvNlkEXeD4tlxTEIa
V81emGKz141NlGDzCxWvrYE0CRQvaSKvyYD6r+OLLB6IhkJnpcaoeuYP06jd8Gm1qfHQ7Pft2NsT
6uFtKbnAyXvQKCCo1tFBxh43hncsG+twv7zp1lBqp2Xarvo82I5xbApdu5cnn/bIAqdZ9gR+dnQc
s9kq6Qz8eVPveURMqDO7LFkahg6CosFdIHMoceLE0sYesHYvvZ64Es7KcjdeVsZ86PKRJ0nc22qJ
FDFqVgLyYJZpadhs277H7pa6fsjRkOfg3wBpXSFwsNt50Cz9KYvteg7GHYvfUy17vvgQVf7lXKYA
K3DrxkiwR5cjaEuI1r2+gdQ75GW3apg/CF3g+FwETSn/hm+Qgqv6BmUIc+oBF8d38OfWbErMAiO6
CJB9Vsh6tQKmKq2xmTTmxxt6AzSR2Rj2bbXns+DSQAcAYk8O+100IzHEjsqPituP0pYz8L+BO0K+
8WXE+BVxt870q7qfcNJTTAAx7JaPIG7crsQErRg/uUiAfwTe7HLWDFq3yJ/S1II+s8MSGTk2bnQ4
VhDVl7YNN1oGEM8+ziO+0e5h+Lrro34tJ9jwY3xTzLUAQkJ8km0Uddwp2X7W4su4RtLdPIBXYAKE
fGA1I91HWqUMjlBK3pD1q3IKPQm7UAvRTci7XsxTZAbFsM5xOC2U5CLHgTU2oFDL1Rg2/DjsYyTJ
ZXhktRA2R9RxcpiQXj8gPGEOsi02M5rVpCXAes6OzGeYrwM15HYFb2+r9TE/IQkg1pCUhdUz+zY1
dPUBRjO1kDtqBQaIw7ETdAtlTFyhRiY3XGFJX38fET5ufgw9wNqUwM6jV/ehMyjwcYd3R2cw4I7s
PCDK3XpGVsmmQR7LbpQERw3kn0ienMZHGigZJ46lHwIuHgFFS6CiIcKGQLgo/xR8xde8NKLPkQa0
z1voPcqgYafulP0W54CkxucSPDjpLgMgK8aALABdLQAaEAbfb/ZCDvXzHL69FgyxPG6GXmM4tTUB
ZuRS42dLmpHGN3JywSkhrRCH40q4qcLxoarCy3KCrCoqsJ5fcvAXHGCcjKPwODypcmRCChuQtAJH
TsQGAag+MvXI1DkmRZJEXj9DBL/VWZrDBheHNHSUnC5SXGHCoQBNYhgaMEFOkxW7ZhVZGCSAHLWc
nGGQfVJkiev73Rq8Ga/QpG2RSJ4ioX6kRZc4f1w2WDpAf+8MYNJqAMhJCMnMWYd6aD/JWzg65FYE
7nmTaTOAg8FtrM8hUdV5lwvTbmjZCTRFjJLEdiRjjig4Zxu5VrdDG97lEtTkk+LQ1llO9NGntYJD
RYl4CY0wxFjMVXREJtG/hMPDEcYFJB84KDRDFxNv3044UefckcNma4pZeNmJAdjAfOrKcvvE1eGv
aVQlkuiSq+blQVe7VY/ly6EU0QTcZRLDCIHr/SNM8kxBwhcIKm6TJcFtK+FEiJNj3ucl9eG+jkjg
BRFkTaPY8/X80Co41IGY54U4rIk5zsBFbwMlMZpNEFxWLW8jIksJ9rpW30Bz45jgniiZXQh+a/Nz
uql4yQNXdavjPJ1yBmXrogE9Scpld0QrF9PMm3DYhwyiCyERt1N6uy1Dr4R6W1IHlyzMaqV2DX1Z
CIF0Zl+jxSSXnPV6cSN20R9KSNpFpgb2j1KlbitiU5xrF6rUCemYPYDeHsVSYVswxOwl41lToekB
p8aVEKID3YYw6UDrX4debIJWzQtUAkrSgBVDZD/0Ui5xk2bcSfpkKa0C/YL8MUn0Y1R3OyllSJHE
1dpiww7eMYIybFFfSr59CusUYtQZ5EcTbp48NNov2la7gY7aZSPqlxWCMzW6DAELONag8a/ZETuE
NKs5wmiZq8EnQkQTYTjEqQkt/YCq8O/oCpBDBkDsSpytC46CsrXicU4mRvegQl2F5dupYADpi5gJ
KX9/XQiSh5K/l2rqVdMgO6nmcZdoI6TT4Q1mxpWUYm+P7428D20pzqwOLZI12+nrPDiRO38SOcBz
QM6MTitzK17U6luUt2CvxGuWbgzIjjCY2HhBMVg3UHlIUJ34PjJ/vB0wnihRMyIc8PtLBAkfqeEo
tTlDN3Rrlp+EODXref7IZno5Didu98lGAAkr4NIY0xH4tFe0xZuK+ASsG8Bmg2YVCPopDth1pIEp
MfMOajaQJ04e+Ck8DnqyicIMegUdlPjji9d3/h/oB14VGf77rbTSl41F9jj/kcv736F8Byzsm9nx
AeVPivwxqn+9A/OzX/xpDeo/BOANUfaE0xWECNm3/QNTRP+PtfjgTSeJmE5MSuYPmF/8gf8npvK/
hPr/tAbFH1AlA6kb5H0wfPDjv2kNfhBSAo8AVpfIL3DuZDdbVGbhARCDn5oJ8MFphdtQhVXA2ALu
Qua4Bvgogd8WNZTZNOq0ugHXkj/WsuyvmkjV14qBVrnMz3f+IEMcvEr0zuQB34JEAQ99/i4ENgOu
O0JGBkUK7QZi+9A7mTs653yL1DlRr7suKFMy1KNxn6S5vgU6Sf3FRUGcEr/Sq9U4ilBcHRMdu92k
qvak9xOZuiy0MTCQgRmKwb/XGmH+y04bGxZUg0DnhXgyNOAWAaVOg1lQfBG2PH3lo7YpFVaa9yVV
Ggki+UFerJrZr2kGOxDnf2qd/V8s8McoLV/33Y9M3492TQsJza55v7Lwwz8rS/yBjg6KVKAlQOcT
bJR/V5b0g4eYkYAWOsQFGDj435Wl/UCrnUVTVYBYE5bk26Y7ZF0hXgYkOlYsACh/s7I+cMFZSEZf
H0U+SA9CZXdRK8HxeUriXMDKqnzNnDTflMfHYAxaNze63mxg+orqqFRHtwCQsBxGPYpKYEFhFmKA
6CXgSCTfCYMe2/6sPQWQ53XqtDkIA0/aruAsXSuOoi/xjhQPF8Uwm20cn6Vs+v+BYB5srtn+ClYV
GougbeDzfzdBd0X9UqTJb4j62wn66YX+mbAgof8wgEWGrRgAe2xS/Jmvr3/C5gmUKplLPPuT3xsB
J+r4EUsSWSn2H1GxPzsBst4frC8JZ3ngRMDI+itJvfcnPej8qa9XYmbcEFXAQez94Qs6JLoM3Yzw
tvMgqQWjrLvZezNGn4A3FvShj7dYBNVWkNpamHELC0iFx/4u3fca7jRY+SkhBiziN6W0D3daCp+k
Gop3ho47FbR2D6e0pj9/kVcdBGBcUSFcLO0g7/JEhoL7LUTAItLt5lvf5q/K3SkxqldRhX9Lgr/f
482NFsdvWRj1uBTH8DaXTSmEbwTR7BoimU+hveoJTple65Vr/9BZMelW8KfaSShdEdWCI/dKtQo7
M2xBoye+46ej++ap2J+/SUfTGMfpOZ3C21p3UaRKXLv4ZVCUj+hg1Y/jTf8wykQVzBO3ZTPwu8Fg
M/jNbcPaF+VKw215T7Dqq3E1b2Jwom6b634teD5pDk1vxgrJPe9UbX6BsvznQ0DtBdoerEmEHtH7
e3MVF6ty3Ia3ws+8JzrAiA+wYbsHzFW+gs2ZvE/sSKQK+lZP37/1+6PGxxsvlqUh1mLNC2yqTZRh
M2oy3/ws3O9vsjhgfLzLYmU2Elp5gIWHt3CDA5+gvOcrGLACzcxuCFYCEAQRZ/annOYlJL8fPima
TOA6g38JFA778zefFFDpWAckILyVM1rnTWsHwTTTgXlOlNjDiTxIIGxo6kWmwDtqGlcSD/3brFbb
tSZwKYyjtYoEfQd/j3Astqkg74wWpMhk1I4xVz9wjJWf6THNfOYOKbB2LvdSTFroaoVmEKHnInuU
gPTPm9t5mhsqzOUpJfIFy+3P6P77lotwkQuhNo28GN6C2LdvDyhnX0amsINh5830JNzDEOlUn4Zd
cblU3o7rIm7kMFXse3EOb6WjrJsQnuGITDMaEH0PBLJ+p4vk+xm0gK98fMdFTPCntO5rGPbdwjPw
sXJ9+IqYHR3tdANMbgOTQ9ofoJhvZXQk4K5IqcXAHYChJ24UkgH6Km7opKvGTR38c7LnLHF9CqT4
WQB5TeiBTYfI9+t3ejPbZr3n4dOMZ6w389rYZVZ8oofzymJZjjujYQnQF4Dm1rJdCZpyJcl1FN1C
wMdUHcgZbJPL4rJ+bksyk8rk6E+wDapr/X5eh9a0b29hEs3R6KFdT9221W11NR3EIxJAUprTbWD5
sAMmsIrUVpwtHMdD5fLQcvgFXNo9MFbPtWwlAr0AJvHQPScHn8RkWMNqiqAuHxweB3KqIfuq9Pjd
Gy7mchpWAt+GXHirkI6Gq97K9xyZbWjrpASAFDpcwjc+8cKjvpIJNP5n0yeildnyk0pqM3zgiY+/
VkeASQjaiKf2CBaovnu8xcSfpmnOZcEPb1Ed3kweH5rNDdpjTu+2haVBgLN1Rk/w+A26CgdjA0WU
79eBwm7w3QMs1gHOiAPfQx74Fp66G9kL7yEj7IIBvB4OiXmlubE1rnUrMW9rr7EMk02KyqvM1mu2
oV2vx4v86fD4c7xIaWSnZmzeoTJpSfewJAF1aiTxtrgVL5s1DgHldlifMuxY8Pv+WcZgAKvIQxmV
kJEq3wbkUEzASBPD6La1Witf1aKlOsZPxRas3I5tuIHDcJiqR7gM7qPn1myvA+vl+xFcoA9+PwLS
WiCVkSnjUd4/ggjblwlGidFtdCPeiL+4S/lZhdmZl8NQDMoqqBpLEB04Eb8Wne2Pd10kF3MTJIqU
Z9FtbJd7xeXIodm0Djps61NL6OStFrlEXWol1Ehwq2SXwzJui4jg29Eqp/4OgfMUReiVEf9hRr4Z
z0UGUUkGCG9FHt3Kju+NVmL5O99srXEDKojJ7cYnjk73/AokOKsmw6o5JhZYDLcnvuqnC/PNUywy
DG3K0lmDpfstFqUzOKU7O+lTuA+fjF3gKRQwx20PL8ytv+MRO53v777Auv7+uooGLDfshFDsWkSt
PM1HGEdiDFB7slIr3kMZap1aoQVzN7N8Ge4rq7N8UnriOrDq1trqJh+cmGKa+mlsYA01lMmYbsOi
vzV1RgA5IIzB3eoJLrbk7rh9urGjXUVyCzOuMYEnJ0+r7ZNG1nALJYKVmVQk1HNKEpLDSjYzcy+a
vJl5GblTnQdYAdiZc4UYEtqXNDHdTWjZUDjD9VYHKuP9evJ0E9jHjOxRs8Mv7bUJcJrVEIlsA9yi
IQ8XW81eF87DRUL2M36rEFsjiiU7PLkAVWwz2tt9bw20MX3LTInpTNbhl324v/xJpz1ECUQ62xHZ
7nlTISDKk3Vvqd5+K9OHq9CUyEuCN93ePFgVubqBFTD5WVuTud/ORF5lxC3IVUpwfyLYErmz/RXs
2l8HQLBVM7Rw1QZXncmv/QPMoclFYWXkuJvI8/ZhxitYa86il3tSkw3YhURZWfaFd1OQgWzxPs9o
HtrX7nNg63i41CyJe92Zvvl859ObB38VkcI8KNi+UvMIGJxZmHuMJZsd4/oJ3wPwRJLhnQuTIyuF
XGyPVm9tVy25ckbyMDkPa/MZUnf4Vw8jXgpWsYia2Msh2m01zv4BJzXkXIZpZ6Yz4w2TbUsuIWli
TgcVV8lM2cK6s3H9llCZQH+L/c1PqlDq6MQcPck0j9TbqSRxVgd7JPfuNR5VMp3eXDXkEBEZ83Zz
uzuuU3NHDpsZ03njeuCfmZVFvY1HLzc68QzrriJrtyPHmq4UusFNTGRaxIT4J3l51K3GREY6Y3yc
e5nImHEHQB88nSC8bzuyywl1FeQSBT5FZ+6OInFpSJ5nW8GASt7P0HIGm/Mkj4j2I9ldAzp4FZAH
SBs6KgaOXuIvJfEC9u1icgM3ZysnuQl6L9n80kzqlY6/pp5gsif7VZi2BUFBqzfV/W6DG+E5zdLc
7iOLvlDLc36xRIfunred6aHXRa4R0HgyHGhOnV+zGbsV3XbexWRue6u3e0uwW8tNiLuFEKYpejdY
3ROm1XZ/1Vv2ZE60tq5vtnuF3LlwvSS9pTu8Q93W0sjNdn2BJ08sZGQULp9kIuuO7m8SixTWi0SO
d8+YyWwZaeQls6h7fWPSgzdhAu6cewxfRl5u3LuBYHQnK949biCsTnb3gXk/2SP1aHsB1imZaU85
p7BCEq99gr0d/3FygiTOdjHYpReSwMJV2fU6E1A0i2MPdE2v8XQt9XzzeHH3NJD1aDUYEI1g5dkN
qVdXNzy+mOroGMILzUqveZK65a72ctM7JUnzKjv6Yad5E98WvQS4CqqRXCG+aQgvd9z6braetg1m
zQ2+FBbsKjS3sili6Avz6cqBgfXqJ8oG1epWJxuWuwKQZEvm8bysECREptcKmqy82HHLGARjjkOl
lffyFU8DiMM65SpAe/cY27Bvt4a96sK8OaeSmWPCfb/7vKLSPozLm9svdmAjNEJVzhuWE4oXD8Vu
XGmIg05EpZ3vqnvVLr1kX50403922IEwIqS+0d+BSurinXkY0Pe6NERg9EclDRX/YEDLnnBC9ZgD
hkbyuSxMkEK1U1U+tpcu3xba0Sh/4zwProb4Pn/LMr0YBA43Hui84l/0F/l+uBPvcCIpt9qBu/qt
//hXjcn/RrOA6eU95v9FYML12P1X8fJfR9Y/gB70z2bZi/xf2GVkWeLXHZH/rgPm0pU/vq01s5/8
7oUo0g+IXPBQGoFzDuP6YTb8UfSWfigKhC/QrAb7ArQ5fI//FJeFH2hzMHMtSKFA+JCJpP5mIHIK
iItMvQL60YAuQGpX+ZtuyPvUh2NqhAA9Q+rn/WSQqw7qq36YAtfd3QLR8+R3N28G4vDPxHprMvTV
lRcpXaoEfAvMfUpRXSdxNJIZ5ILzLr2YwdE8tXI1SgmdDO3AS9whFaRTGo1fPfYiRpbQMMv9xE8o
P0iQw1YgToXaiWqd9+SLDNMHGbtJIz2hQg8rHADiot+04C9RWl8891L+t4h5AM11IaHzmPceGrid
lSbTKX7nV1dnwexNZUb063nItSKFGEOtmZEMdQgVYldnDcrSVQIVY22QgaYBCjFR3SBvHwc+0el5
F1+eG/UGW57Gp1RqKhRq5g3EjdzzLr04CCuQw9Nbvk1pajhGg+h33sp5PTC+GWx8trLE6T+hTdCI
u0bJu59SHPHjiVLIV99ysTBhRK3pcdSlFJI7K3gNXiXKKQHcry69WJhaNUDtIs1TGkNEZg0Aq7D1
de4E4/Wriy9WptJqcldPGJZQ/FmVMAMPTqHXv7ryclWqqj9qsYgPGecwytFTmMZkp8Q3vrg4A5G8
XTpR3ySNDAUZGpVgo4l94CrlyNtnTcGlOwk0joqyEQBmrqcp/TnXWbBqYtFYnXf1RYoiw89hhJ9d
SpW7uTSl8rzw/UrsfjO/fXDtpyjGZYemBMMGWvHwVRHOW++vjaI3F8+hAQcdCMwSCD4AKj+IEN0f
z31y9o3fXLxPhLasojqlUK1uSDpGvjnoXXXmcC8WZpin/hwAJEZ1I0VA0SMT/ODfuq9/uz8sOzlz
ls1D0MwpmlRRBgAvnNInrW3PfPTF2lTFrstgl479Id403VVRnkhav1o8i5Upi/DUnTnYUkViv818
uHXWeXmCaP3FtRkG5e3HVKU55I0ZWmdo+K+KJMsew0KRTnQcvrr4YsOsVB2c0AEO8LGqJg+1yjfM
7LvOz1v3S0W5OeOjKpLVGGzVyJ6HAsIGAneKdPfVsy+2zLSYOiHgMTBimhaWr+SgXaigiZ4VVJbK
U7Eg820eg9YOAT4QDAdT7J/PuzJ7nzerE8YjVRxGbUybTga5t5OfJf/vfGH+kyfzi7WZt3PMpaEe
AX/LW3CCeggFUGnOe+7FrgnHdK2apSqmwPnLJIIUbaZlpXXexRcrs+21dqprPHgCRgzEeWKSxsnF
edderM5eBw1RVPDgMS7LS/l1k2WHcy6Nvv77b5mPzBghx6VrmECuWknz+HrUzlo9AOy+v3gCaIRc
N7h4Bo0xRbFq+cynXmyYYyM3dYb9jE7pYIYigreqxaecPj5flmi8vH/qBqL2E6+GmCYVSPUw7pMp
3PWuzxvvRS6b+lyZJ10GYUpoJKeOLxiTcq8VkGI8K3sDT+r90wPwA3B/m8Y0BCJF527DWjrzay6W
5qRx3ejD/4wW3OS1QSmQrJmvzhuWxdIslTDuem0GwD8bnjiu2/hK+Xem7n9Cirz0oil4rRvHEKgh
WLWplzE/XstKIP6VVsu/F18sTT+vokgyuogGQrjNuRbnHn5oztqVAW97/y0NseV4OcpA/xt+1cFK
z886UAHn9/66jRSmVR/guv7AA5HAWXCxOG/6Mfjg270hb1McKQUwF4ecDgAvQ0L4rOiNOs77K4uB
LMRTBbUAPtLRa8jzexxoT5Uov1jz+mJZ+mWCx25Bp4raJKc61xggM9VnJUAAUb9/8pxDnSqCKRQt
o3v4ZdEw5M9KB6G59f7KHA9+E9xrQsy+USd1CUKyygnFeXN7WcDkY14pBx1X9wO4pEjhhdgWp/Ay
Xw34crush4DrOCzKMXjEppwQH3TXM2fKYk2meiQMXcZmSioWFOpGN01g6OetnaXM4NBHmShCnIFq
EECJFUcszkt9YFjy/mNCZQFnB4jOYN20MAzjB9Kpyamm+xfjveTUg2Mht2GP8c70iofCK6T5A4Mb
zpuH2mJtAqXNxRMnhlSc+gzOBgFES8aod87aHBhm/m1MUfq+60cdV4c+xy5Nhl/VDHHT/0PdufXK
qWvb+hd5CzBX6Wg/UFXUqHHNyD15QbnaYMAY2xjz63erSOvshDmjocPbkdbL1EoIZdzt7u7W27fv
2ZvYbOupniOOpXAiaHWFDgPaCl3vSsH/wXyJWe5mxVMOF2oY9YO/bMDCVnxfeG6tN02RMmN6gxAa
a3uuhVdXB6iXbuv/NmE2O3I0McsCj4HJCZwzx1fp+HHfiG8if+rz1TCW8RNt4F/fumJ+nl2e73z6
JvaJi8ZWcDgh1H4teVeXLN+VhP+Diole68EJhSe3qkWL+023viTW/stQbxl+k68Lpwo8uScSfqX0
62JRH9s12ulmP0Y7lu/IddcUbgqPHKTqg136h30P34Q9HFxoJ6VGYNoCPbwrbplhW7bzzTdRz3WX
9pzA+0Cae1g19vO+pOqXOOW302sWSWsA7UNvu/T3Y9c9rC91Rf7tO25242DK1yUvEJCQAELOqPel
D1ur+SF2VnON5nrkPZcU/ou05sd9H3ATi4UycHWGN/KJrincoR6ob15Q4P5tLDZx2HkauCXGZgaW
RvsarmDvrr0CO1e+TV4MRhdDfy0+oeziN1P+gMaifcvHFtS3xDQzU4xtMvZvmT0NfN+k2/oqhV1M
pulqdQU7v28evM11pTsT4y2lo2ed0MFynXaSTKc1ujoDwhJ31wz5JfP8LVponwFJqQY8nA3jlywf
w3uerETvC/JkEzJdkU5zCzbSyaoVlmh8ORtG6M5332xhIJAGQA4gf03EpD6stbRpRTObLPvmeLKJ
HhbAgbBlI3KHrgVGFaLU3N/sG/ZN+Mg54yBZYIb3fXjDOz+AZQSz9l0P3/Z0SpXO2eSu4dOfs9g/
+WXctyFsKRO+pUkD1ADWkyGHheeqzvDMaPfVH7ZCDtGLVqcU66A30eirjK1el1lr0aO7a1z+4aCO
RUUt65hWxi72OSFquel4trza9/TNJ20A+Abue0grZ/P0ACOD/GMfW7tv5LfX0lO/8kXYLq0GNDLf
EMHpq1kZsy/3+YV6+m0VgF61MJFp00qK6IrmEBDrRgnZF0fxJo2Ygt7jdIwPO5F4vROd/Q4sX/x6
17DHmzTCjiuwCS7Aih6+TTJdhss+jQFgEn8eS2zdRQ4djjj0cOgcaa0PadEH++bilmydKQn9+YKH
d07e8OZhJc2+09S2NaPLI4MSMrYLketXXU6gL+U+25dQbL1pM7+GUT3Y7DQXZr63QTDcK9zhnfZ9
y00IpYBKi96sKVjeE+TJczxcvFPJvqf/siX7bZKLIUSn1GTSis1jfy4ms15qw16SYP8lIboKk34/
xGbZaJbQNNiBajejlYv5E0/bZee7b9J8QfLVuwLQOVFoezOhab9aUF7Zt5HSTYAGoHQW06DSKrdj
/1gk8MvtfGt2vnvy58gMSd34umZpxQU40gmFPSvh4UvT/fqO/6vG+78F2q3wakCCMSRoWqz6Vrbf
4GG8vmo1XUupVFuFY5PuW4DpJpNJBV/MiB79Kqun8A5ZExp8Glbvi6tf/YO/zU3pebQ4L/ErinR4
VrGiF8BOxL7FZisMIgOhCoze6xhZqD9HIOsfAmBTdu4e2+mj65h4gseDZigrRXLo+dFlvfPlN9Mn
Cz1MtBrs2k7xZ0XgPTzOudt39vqHRIiictgybKui6ZtbqpPlpg4A+9y1nm27MeDK0BcDQ1wl8aLe
JnKIfnLZZDufHv0ZV83MGrWAaVQtxoLjE2TyxiLr27dpb52si0DTTF6jts+9qRYH4P2Uri8xqv6y
Wv6yCP1tvvdAYvXc1UnFrOXnJe/i05wHYl+5cisViqHXa6cYK71pRQQ7FmpOOu53TsitVqhxKMhb
TvDuiVqOJoDltE2TfaK1eOv8mQqldJv1mDPJHN0gLcgPa+RFtWtGbiVDy6pSndsAwQTzpCeeMHZc
afhSK9ZfvupWMwTgVg6hE6A3kxteK5LEt3aI031Hpm1TqxViGCNgyarAyO9Cj8WFmvalBvG/vflm
dWc9XK6DNU8q2yXpkVFhz5yQfVpYOGn9GanUqmYV6QJXnyHgn1Xc0XObjc2+K7lfbXi/xZKI24l2
PU2r0OTk3Ndxdks8RSf7vimzScoGToqxjTXOBsr6Q51TX3bZ0u8L1a14qE4N+GlDkVRR26Pfa/Dp
IV/bel8ufJV9/56UzfU4tjRCqMYCBq81hKbHcMyLl5oq/zJrtuqhPLPxMlNMyQlX23ft0CyHAO6y
+7KyYLOtRl1h+kUgmlQTpWXQi6YiOX+J0HHdPv8lb9rKh/I2amSfRGlludblopW+E8kyX4RU+XHX
zAmuw/bbxFwy3q/1iKUMEeE/wl57ei76wjcvTMy//YJNzDZoBcHNPH7BVMjhEV75wwFFLEx+lcGI
dt9P2EQuH9MckyZNKjou6aXghH3ENu6+7Xv6psA0zM0Q4n9Jlea2uRnDJjtrtO3vHP5N4PZZ20Qw
sEyqdc3b8zLFfVXMab1rJ6FbYVEEsm2IbS+pctZkOIzU2Rm6gG5XBZhulUVdIiwOOpg6HJzDU6yj
5gQxd7Qrsv6BIElgcKzgs5tUPuXuNAzeHahQxc6nb+I2CXKe6hUnQaJZfyObqS7XZFx3JdvwUP8z
qPi1jyVruqzyCdZKqBXzGxhk7Luq+kdbfGhqB086ZH2B6cfvy6hhZMkG/3bPfIff75/vbhJRz0Cx
JpWhUXSKiCuAGWmyXRkrLTaxOgcKCx9Btt2aGRgI0mbTj5HJaJ8CEDyzP99+ydLJJR7P197DHDhf
s+xczzGQ5/tGZxOvC6ioAyxMkwpyDPMhD3Rzv3ZyfiF9ulYK/rneA4b059tDRTs36XVWaipmduhw
R3YoClk89bShx1rotbS4TGT7gmArQZpxQ9FGmcgqigvb45UN/YhuufbVrqHaqpBwaFvzoUahiHVK
lVEb80MI79vTvqdvAjhdXLoEI5JkD0HCO+zqExz+1/jNvqdvAjjBhPHwncSHCNx8h3s/U62T2ScP
RCfcn58ZXn+TWFgCDioUMuFhmKSGZUkz0XrXTRfo4n/+AyGuxTuGpadSfbS+t3kd/5yKfF8RnW4l
SWKgbp6TDOeTeVnezLA4eYo1616Igesg/FsMbCK4j2QkMjTvVjoKzStglMJD1ndy34649WIDyo5w
MuisKoyT9aXOQ/nGYKK+xOn4y9tvlUkE3V1jEMHoLJlsUdZogKuIR76za1pu1Umtim0ej7IAg6ml
j33XB/eFFtnHfU/f1C9jkeQD53lR5RoNdcRmxTs2jW5XbQ42WX/OSR2gJTK0tKiyWLVXJ/2+ZOMy
71tstvKkoZarzUlawJ5SQPyU0P4bZ1T+2Dcym4D16DkoZhth3FPi30MQZvqyhXjz9b7Hb8IVlGlR
NJkvKiIiZY7J2qXiUNSF31VAA9Ptz6FPgkEvPJd1BUOiEIbwpiiDYKL7VuJsE7DwlncmGoa66hJY
mqkrnlEmrTnuG5vNhgsYRCEh0ytgv25IafuA3Iyme4ks8Jdw3XpnNxrcBKhc6+t9YHcHC3sKpFlu
9oXrVlPUd2hZY+AqVnxEbgyHLvpoBhvvU4fRrayo4XXR53yuKyWD4EQoab/0Q2++7hr4X+5ivx0M
J6o9s9FAqsZBTpjObVQlM+7B9j19s8FmSyFrFCxIxYs+fJdSsD1Gx/X3fU/fxOs6ChogOSZV3fvl
ZAEzPDtDwp2fdROu/UCmVhddXTHddfCw9+JVRgX9tu/dN8HqFymW62VPBdRU9MBDot7iiP6Sa+jf
JvwmWNeA9ya1nlQz6AYf4bsvbmvgLHYVimi6CdY4gz+osGNdDesaVW5sH5u6l7vqRPCs/XMVq3sX
Kg2H7SpLyHgK/VIDfAF2265h34qO6hlICSJmsOTmZDxB89+e3ZXzve/pm60VzsiWJWtCKjPAzPui
AF57Q+t03LkGb2WorDe4sWOAM4aZoBB8ODeGh8g2wb6A2sqb2ozmoYrx/n1g0iNKyPUHGjfNvoDa
6ptEAuqR5lhqrJ/UHfe+vYDo99Kh6i9Tfitvwj4dZT5PsAp7210i9Mu9F6nrXzoRXvOXf8lXrxDv
3wto44iTmpeOVDm3CTvUdgnO6HKzlVBwPSlTmQKksm8WbYIXYuO86+OFVF5nrpSMRmgwknrn0zfB
28g06Bq2YkmmV/5qzOISOKZuX/q31Ts10FIVpGfgNbrExbegEKfvJAoj077Efqt64oX0ZskDdTYA
AldwlXY37ah3rg5b2ZMhUSz7TOqzFAzIYT+LoVxls/7c9WG34pvYJrwJ0dx+zoplOhqe6GPPRbtv
aduqb1ruSdpEPTnHFtkll507gxO6r7OLbhU4NS9ITWhSnxMPtgrO+ST9Ec8T21cw2mpwAjQdcC0M
uxERCQZwj3Etnopp2Tnrt0qcWSspa3DtbrIxDso5mu29GQXbOSs3EbuirNnEQTTdaGtAfhs7BpR1
yvt9rdE03sSssAPthc3VjRPJdBhzfNUBfiX7Js5WjKNgqxTUgiU3I0CxZ+gHxmdBjdtXPt6KcaSw
DvNyITeNGj94lww/uszpT7siamuRPeVz6/qmHy8zjbvPSdiO30czvCTeTH8F/r+s+ls1jrBB5IH7
Hi+AglF2l6BaVIfnzMDqdwB3mQM7iQYf3QZ3Yy6z+EE4R/IzGJa+/uEiGlwv6IZ2grtwoOVogfEk
KzEPJM4AqToQ4WlWZSnh7VcFTG5fZlGweArKZZ9Gt1xaMfYHutYFyFTNTMVXstARfWFrnLrwU3b9
K3A7po1aX4M4N3W3Q100/UPGgUa9TVg+sk92sMrCXVvqZXoTKGW78SC8MXFb4kfU7CuJXMjqUgSR
bL+D1WdAdVgKuzCA9bhTcxnHIDsfRumn+kmGcbvc92ZZ0wk46zk3xzDuRf16nGFS8SBxb7vCJQ6a
0fZ1pqwI59ItLFiyox99Mr3vpgmsXXQFDOOlyEGtKpmZ+1ke56Drevx+bld1Wae4gKw/IFx9jMaO
Do+5DAvVHNwUp+ZeFnOkerAWlzz/3sdjqB4znqjgY2+6OQqOc9g3OH1JWNlk02GAuSv4qdTkwoMk
hmcqddQqj8OvaxckHDyXXLUNrI/pUsMHFJrlKJNlESFVnFDaqUFgYbWr5WPrB5M8TyzReEIOc7cI
/o5wDE/8iQFllzy1GrzkxyJaAW8scDYZ8YPqWPrK6BDnzjXPm+4ZlI3RwZ04XgCy5olP9IO2tFMd
3M6hMwAqO4lMdzAA8TBVJsvKxhsOfAj51FPj9VA2ULdlvJyXflgkaiBL4hxIcqPTFqjzlk7ugJY8
T+mdb7sZZbUARLm1rJchS9ozXKU6pg9q1STBZciQ1yl8wXH7MH6ZqXbunW2inL9TdaLmCc4A8Ltp
DiCNLDBLIBSE1UtqZZJ+bnTUtT9NkJEVdnaMrNFQzinBXzukwCEuN+2CXxWefV/rjpQt3BHCoAyH
DP/uaSgg10JMOGnzn4FmnLZl06oavYkqtwP5SFZjQVqf+ErXbyBUePId+IgO0NA4MXAebceiP9HR
qWW4G7y4BlimwD47oZ9cFsuRD3Iulru4kTScqjYAJG04kYIbWLsnloKCfMzypnc/ItQb7Ou8Z77R
RyNNnR6EZZ/SZZLZqdUmVyVghJjmk8oa8y3UGKPvqtURaPHr0If+dgiGPrtHE7uOXucK951hiXNj
99ynAFG7UATwwCu6+Lt0M4hssPhav0Wrbo809hlsf0K2vo1F6Nh3BgRAfGZZwbO1ZHThqn5YOmnE
vTPCxyCLLnFdAC5qOSaVeIhXXoBpDjebpekOThQT/6CxOsTgT7TArvFjVKdO3nZXY3Z1hCSPteoY
dz51H1IS6PXHQqZ5fJfqgmQtyHEoIgelpbFZnznsrLU4dtgZwuHQuUy0ALApSL4UyN24ZhyrGff4
U3STBTMcrs5odUx1XfZwHVI/0b41AvLH4MhiRkjIYcySA6bp82guM9u26hNgPFAvVAuSua4A834W
QCNqMGpYUa4kVkABBB4WVx/hF+2L11M0uPQT9cSAFFjM/RTj3dzs4p+dmah8brjO1cdF9jLsy3iJ
R/tYB220fHFsbjtYtflgbM5dncwTHKjUCKeoMrC8b8LKsTSDTED4iYroXsxhMIdlFw+Kzscpryl0
BF1EdPhxsc4HpywWafzTAjVMYBwvWSG7KhMo9FdhEOnpUc2tHSQgBssMp1JchGRvOJwZgq/4rBYU
xnzJk6YvsTW4AhRYE2VQW0loUvB3smFxX1sqJxDwsnYJgEEgYIJH9izUaIiCo9CYsqeUU6KOkUnW
4BI0scF+kaVzDptF5ervXnQzfxZZ5+yTrFUSnTE2LP7WgZsaogcQtHD2Dhu9beFEmYuezSXX/eAu
uYpXtUBXnTvYEON+CHfgBxPPQ+QOme0se4d2f2luginS7qPuXDzA8DVpuHCnzizKuMPolmB+tgrr
zINueXc15gma8BBm0JMdWbcWsBTXUobPGY+NLYfONxFc52O3dB9IbdNVPiO3bzu4QgPd0I53PhvX
7ORCPS53uOkjSVBGEUC9Z8iGw9iXNWpjIBP2gfT916Rb4gYojoI7FCe5muIRhBIORyABdwbGn9rM
Tliy63qJv8B8rBv64zq3JnQlem+mEZhKsL+XDzrPCv3UC9HK4cyDlov8PITzlAenkIWkuYvkEGj/
5PJZRMOh0D5i6wNdV3yrUoWmmyAgMD6og6OMSA8K4ZDi4w4HNV4P16VZKRmfR5NrhB16J32kTqtD
kW8ozZSwIX/qlGOfaiITpATLZKLlR4jfvtYlAJPt/D12roAobdHhAJQmAZ7zJo5yRw+MBLVTJbwE
Xf46sCF6B1ihm7kok87jSP+zqdfZq2rEzVHxDitgEDXlHDcAegdRai3oAek4i7YcBh75r16t43RX
g8wb3LYqW93boVv1/BAHXprgYJRoEorcYsUiAOt5xOPK3y1OY4IcIm2ycDrQhJpGgqIR9ct7rOot
+Wwzn0UA6EY9dAqsLSj/0RbdML2dckslO8eS8jw8qC5VxX0SqBwcVWulmDWog6NsbvywNMBxF3M4
jHOpCFan145kM5bkOFbx8Iqm4KZe6mIx6fMaCCAl4VnSJEDLRcawQR8mjAl4liGjUHkgJbXuIDiT
aCvKwoh2b4pBYisH65cn5jOArjP7AT/XWI/ox+id9eWM23hQJsUIp5iSuK6lH8K5uEJe1SRxgCnr
3K4EEDkOD6nwpNdhFIg3j4QQ4OQu9u1dks5T+hqXs7R406xgfRp8iShUKMKmqhlQ/spTPC9dmRhv
87hO2vfdapPhWxY1AIKX8UCXUJVdMYXptyZh2AbKqEm75gPzrAYfhuUEuU+5jEmtLr3mbQ3rZgp1
83sN6nsAi2ygKQgGMDUGU6v2TQbOdIM8Njo0sO1ssQ7OCQnRXwAPGIsMasKxuGz6bqwvnFuNERR+
Ce+Rc8T5e9phbazGNbzaiA0rLOI+ekmFqBYVuUmUse5p/alfC6mf8SoJFrnadv0VKyB19Crt45yU
BZR5YZn1g4X9dSFMCBwBvPfq17KOl+kSLl0XVWuM74OEe5bFO5PxZUJTomb+E5Blk7Cl54T2pgx5
IOMHsiImngPfQnxWjkBvC1k2LE26BktsZ4CHVl4yAHygHhtAsw1c3MTiRAvNsh9awB0NtshBUuDP
9y0uWG+SHrvUh9XXWXa7tOBgf2Qh1pNvq8SAPYvJJPMTlz2dHxcIW/gtpFAZ2u1wfHb5rRn0ZH6G
4zrMpyAAFcuWsw25vKln2tqPYoTtxhsKUSJ/PTtCrSwlWon9e9FooW5wH8tdWILZlcn3U4A70+9r
n4dDeKLTvKSujHBJ6N6KQkVI6GfmxuTiVeua7KYH3BCtoQ0nti/DerTJj9CKNsH+Klj/3mERwfig
ItckGIOF1PgKiGel7pYVJvpfAoj3nj2OWsl9Zglgv7OxwatFWjQ/0GZqindN07Rzf8AJaUoeiCiE
+BTBXap9EihCRNXUIg6/MK0QkweR1EWC7qCwoOihDOMfcy1J8ezhELDg8ORABr4ZAhj1XHAJnZu3
sosM/+pB3MbPx1Iv/FPmhq5HtHXeDA+AN7S2jBh3w0e6II0sxxFk60s7shEceGB66Hm2jRBvk2Tk
vShn4aP+phtjqbAKaPreQo01Ptl6nsVZt4YQVc7BkJO3fFQs+iE64+wZOx/wyQMEdGGJbTHDrAzb
SB8DM7cBcPO2Lt4P49DFWLPzZDyGjc3Hd8sQox6JUV4RBHrNDLq6bIqU7JloZ1B6tqIe2tOcKCKO
cz6b7DVheolup5nFYHesruvQC7YUHQi9q1hZ2a9Yfd4u4K4nBzlMVmK3YTXomWkLhH0QOJ6+ho9f
P4tDPWSdASY2zG38GmW4RFftMgushA6Yo7aKVxADzqPu8+wUjHpm+ogm4tidYNTAh3skn9l8m+Us
TE+9toxVLUWE3vbrkNanJF5bHHazJlTgzIvgakZqZSPumj52HbQgoRPmEnhj82OE8273OEN8pS9g
dOKONeWd7Flp8YbpTTawJn1cEmDy7vsAVyLHJCXtiJdFGxKcvVm+Bnf1lAr5jaV9rj/aLFThU9gh
i8YBDq0y6RMbtZhOE0yb5/vURel4iWtlsOaHdg4uTTyFyz06SOFAUaatiYvPQjbjUuXNOg9vBaIY
xgvtGqrzRHGoeUpnHY9IrfI24zMqRlHRP3RiiNbHOcVADwBBEQCW2kviWUyAek/rZoDJN/FZAdfN
KCUvkav+Utn+hcf57You6VVIAOFllwU7ItxbeqmggsG98ed9RZTrv/vb81VUI67miV8A/FZ3uF4P
HgXo0fsui7bNOlFvbIY8ab0kkuvS6VC99flYP+97901ZPkvWSQ1UuotKm/A24l374Zoxv/Du8J3+
16r/tk2VuXBi3jfi0smOj+0pBoOuLcN4qi8JtEhooYKZIzuaNCKY9r6HjjGAp/aPphA4a7WSJY8N
JpJBwRSp17oc4rGYfEniyVNsRDna4I6x7XP8AT3GrD5HSoJD1ooxAqWwg8b1gRTZoG/Z3IQc01rj
TixYffeSk+tfrjXoprIIsbQ3rF3cpchwfKjmqTDLja5D91MGJgTUDCYqL90F/2Ueb/tmFyUombXX
lxm+d+S2a2RBkiNtwkAeC7miDFMm9RonR1QTCLC+PC5QP4NELiQJSmJr4EvsGA68tMSQqVq6Wk83
RU+j5D6dayIO44DOLXuKjSCFRUFg6gb92ERdioTMmNHmBm7JWo/TEwSDzj7CzIXj8KB5rm6v+jIA
TrNa4FR9alpiRXLqFtlmx2jiHrB1h3UnOouURct5ZlPo3vZS426j7NK5Byap7moYcuE0i/O7Pyua
hCjEqJVpfghqr+QxcnAdOvWMLHq+jfOlmB/7PGXwAxNOu6E5/gqJ/yeP+r8yr39HXv/3/8dQX8zj
vzvYl7Jr5ubL7/71V2Luf/zrs/+6Es6BVwzhxRhE13bF/1Cyi6u1fZpl4C7GcfILoP0f/3r8Xyn6
xwu4QsUJ/O+vfTv/8a+Pov8CSzVKAZCiNAquf++//88fNrbAi//x37+7zEf01/ryv3VncFsTUN0A
fAdNAR3rKAb8uTTD02iKHM2CE3CDCzvVOCH3aGiPJjs/YMuM3Fvy63SG4z62m4DLFJx2FGn91wR+
8l8ZG+vsswlNy06o8hBzoGnqYZeZxozaw+hXkZRGkuG1kQVvKqR5As0qpkXfKW7dYeVXytUP4ZPq
cgNw2DK6tUwmmqj7ANl1Ph56mnEcC8MxAVLKqQGZ7JRIeppFsi7xYTVK6ZOZlRfvO7SBikus5AQy
25S5n64fzeeWTVFW5bgwLxufpScY/7RHVLEfF9gZvJ1sPyCgUItrWvlE4IF6Er11+KPNe5xX5TeY
ECXgZU8ArTH/FXZ19G7F2sICVh94hh5XbnCcXQehyrGBM/O1bHCG7+ldEObjnRCJPmRMmCpMcajx
c3GX6KR7omJg6ZFn9JDR+Fn7tTmKaVTHxjt2mqHXfVwFRQkJmqKjzPgzRAtpmbfTY2IXfjHcT2/s
PKanfGb5BSfr6BD6xFQ0MT9QM0Tji8qecAiZLmomt7g5+BkS/0wTsR4SyUg1Lc27zs72jIPnWmW+
lc9hF30t2jY+TKglHuN6VO/GHkb7IuqHE3Lrr4Tln1EPpiXmpTynwfqNppw8BdSOpwi11TKeVoC4
cGFSRrKZ34jCfvQIgtfjiJ865cTipoLV7wQa3D7DcLa4QZ/neCI6XQ4GifchZD1yuhzr5vIWUEse
fHerEu+jOWhAF3SZTd+oofEXNObX9FbPs6Hf67nLM0xISchB0z5x0WPb0LioxiYx5ow7xOB+jNY4
PxUdU/yW2zx7QxYzhDgNezJ3La4XFCzmjnQOc9AKcxPz9FXmTZHDbQ71jyT/OQbMeH/PMquL6BWP
GXEMBSwThM2tnpJxOCLLndVZJT16/GO22tcswHXGXS5RYsNmM4VvcFSKvmRrlh9gK7nc2JarZ8De
C9hlYY9pIrjJw8xgxcHf1PyQNib9iGlLDyuxeSmBIEMFPujNDYf7ycNUt+NPlMpNOQDajno4SBe3
bmD+0SKZ1fokx7oj+r1uanQ7ZK2oDwLniQNjrnkMF/qKZZIeVUr7A7rI5qYs+pQDuli3mMU5kt35
rsd6kd9GYedHVDBQll1vNGplB+gpyJ0Lu+AG5khLiaoBPcSE+FPBI/C8mlrpe40jDW4qRxzJjnpY
6gmnTHRpfi1QcL7pknm0B8drY8qYsfrG1oSVXul3fJLJZ+LgmpX3M0fnsiOu8nbkr2KZ+nNGUCko
SFhUMh+CKlYTGDdgjx3yOk/LqI+7Ev228FxHAaw2g7qELiHHqVVrKUDZLYuhEc9Nu6631/bQWKB6
TNv8STdRczfV43AZIVJFWxTOnnkwObS6xNNH2XtyJ42jRydN/pCvrv3C0A1TigXTHlhXDAZFSTlO
rn9k5UPpHJxgc+Hys9YhZ6WYsuYun2bQl+SUn3OUei/I3YNDa5O11M1Y3AuULR/lENOjLNrgBi6h
7Z3jjtzlMY3fNQmc5nCDoUutYaLu1/ai+aLeBIiT8tc/KYxXb2Jf52VQ/Hqr4j0DtxS8sLlo0iM+
B/7dxkwff31BqcfgRi4rPebR9QkkhR/pMg0oPPAvQqL6uLiY3E6Suwvjw/I29xgSrL31k4E6CLVW
3R34NILtNxtT6TjF71POVSizFOfECuCcx4JecGjvcTfnoyeVze6Ud5g9DbxhD2iu+pTXvv3y69+X
RQoMcJZ2Z6HxJwLFisdfYyiZXN4GS28u+RTz5YF1CSDJCL3vTCf5w0A5/b60JnjWXdZ+0Vk3HPW0
tl+EpdNHyEjXr0s/98c+g/qwzGePpQ9C/E8iJMsF10nF2wxdEm+mdSDvm5GjzgXtbNmGsDxT3ZDf
uxDa2T7K3c/GIUkWqNne/Q9759Hcxtak6f8y++oobxazKV8AARCgFTcVoiiV975+/TxQd8x8nzpC
N3o/90ZIpAjCVJ2TJzNfk5a0W47U11ZrvimaBqoRtTF99OJ+jXVZvueVTTkfsKZt85QuhCgljU3P
TU7pzbXTeFBFaejt1tCKSKACeh4yTTmsDNINxkW/xI34RM/ztul1uNbK7jbmwpCjJZDLIaqNyZen
LZwU5bM1zcYR80R1zWSoD6IBuJe25mVROha6KT2ayf42Z1ZzlzoBreo0zvZKGgKwYeqBeWIx0Rb2
s37sbSsZCh/qSOvFjanQSaWbZApZwkQpS7RhhqrHQYGywphZhm7NmeLotUEPLdGSsNdZ4sOiV5Kz
DeN3o5NkZ5362Y6X7RU36ozr3zwXcvwx9fEPDWM8V6qFJ6lfujNnieWAedShJMmVl08Lq9sgFE/g
Tt68m2CcY6G/rI22unK6D+9bCtpjzIZw7LNZCIYG1l5N1R3oQxqB324EbtX8tYqDv29GKAIOV5hK
c2Rl+20Y4+lIZykYYsWdF11x200qLnIhGKdWW1PXXMbEGYzMPG5lLTpFwSivSmc0aJu+xDUIr7DE
jEDrhgNF/1s37kELamnr5awHo4kLRScVPzI120BL7phWI/fAlxhRCuogutaArXqfSVRd0hbuk9B5
k2ZUnmitQIU6w+3UxfQTtYnUbZbdLdfLh6Sk/ctY0NVFhmh6dZkSBjVDOMzivgIbTgg4hTxAY6J7
k9RGQLrE6iZ1cDqpv+cb0NKgjMqVQTFKkCxz7NCptR4rEM6bNOgI4YxSdGuzNJ+a3pADxF9KWFQx
qK9QZqubVEPmDqJkYBFiqDWG9pJ1jRMlIhs0czezFhnnCsACFl+anfehKi9WKVU+sRoKj7TRGQXi
6t/6TdU7WGDZFJmZYbkkpMxYTBqOEX2Tx4NhxV80zLdzTEvnRIFbOk2hSq7ZttU1E7vG2bsuiSQO
aS+uUH9y5OmjG6uTEvRGwXpV5xREru78Xsz756otsBFfhKZxJ/wvPmqrFgLMwnp31frB2ZkYEc1z
pR82JZ/9bO0EWkpmEWn1IB0VPTfChXj1tU4N6KKRCxdsxGeWaVI8SFa/+8RFKZp1daN9vi6r06Kb
BupRCTJo9pQN8AzMhePQkHc7H9vNTTJhoX2up9ZDthuJa7TGRK7YtKcma3o3Lwp6cOBPdr2K/VO9
ZAV0ATJG3USl1RbG9jHLwmjnpZwlTtIbyY3qYHENbd49UD0QDq3R8Gme8qDr0lK3U4hx3rRJvY24
T7NFMnU33pftEW6AdW3j4Z5CrwgRCuG8wIb9wRMXj9bCZJ6xI/7P4ri/zOsW6LE62jr2nhEQ0kFZ
NtXVi237mciV/mW2hhgIugHylBRuVihqmOV0CrU4XoIVt38ORJARyGLxSH7MmWTm8S+LkameXhqG
zZn8PhbLcJL6rLmqRW05S928Mi6k8NpUXA91X6TPFimjy7D1LNJBrBxlJAEdt0n38o0nMo36Fyf6
bZd7YBGOMtsSzfNsTbdYVJnCLeM0zbEsY6XTc5rEVlpdgYozgJ2VqNatxhvq6+ec1P4A9eLLsKYf
YqmTe2mC4tZFq4JPSxxmibzrI+Gy7v1Zzj/1JWfWc5J/N8qd02+vGPc5dZeePWYXpqramzZx0rbo
1Ug1mLtp6rKtF2JJtS4yG3E0TlVdyw93Rk1Qr7RMV7FMX0VVlYC8rNI8JiiynAbrO1Jl2bHubIwp
bRZ/rYmjPbWdnQh16wOyfTcBXEMSrvo7Wj+ColUethZHbSFtrDBWs/YKO2NxJqnsjlACa26TzDSJ
0poPk7gyYVPcnrba1EO1w1I4Q/thz8NSunGpnmtN/26Ww0teq7IvGsUO4j5pjlTogj90sZ7YYlmw
6ff2JhjklNjB3G/qTyUzGQnY6dMjfqurNxbdT9pLJLpdX+FvDf41KHP9JKfGdJ2FemQQZwYraRfk
1tE6M2exTfEraLrQMnsFbfxCtmRvLQSeIuvVwDKgDQHv/0BSUziFPtWOisO6PfRyHM0cdWGpCM9F
o0SKQAMmVhcxHJVMv8xFB0NK2rEmqpKDZKmJWza1RRRJGR6bAH22Qi875TTswcJltDm2ldqjSE+i
RFNZzmTg7pjt4i0GK39bmM1hz/F63erpu7S35Uu99LY6qu1tEJT8OVFlOZjVXvlGXTX40Eu/Ombp
Hug1EQuN7gIgctnF5lwZdbCYZFp1glEvkEgdFXq1RVKDwSQL97NYsweR6/oWSzqO1WA2WQ66zHg0
61DQB7T7eJCcUUs2VysZFjTLZRFooyyLtgUa8bCoY31bVHPEuSfvnC2GzlDIhejP1j6GRbnHnlon
1nGOE9Iz4cOo0+lkWDMe7ZUw/4xzs3+ln1a5ZpVZviosGprnJuGwbONXhV7lucQyP9h1LT4tksAR
FpuiC4+qpA1HzhNzMXUspR8XQ6ldPP+0S9akRevoWM86kDaWkzbiHV5LinbSFLly0moazznB2QF1
Yx7eVnV03LYq6NuVrptEFe/g5vFVq9bu5ms6X1dMcnGZoQ4lWdHtTR1BqeZu+lRTdSV9kze3lHTs
Bq0qrZ1VGD/TGQQZpVmGxBo+g55p0wOY3fcFvOybti+gTmBvh0zrVNY/QkJaH+/bUiZOl6+FDVws
vtWC0QdLFxvP5WCI12Qe1YfcamkurItAYm7tDvzu5JjVxXXG8xpemq74tVy+mVnKnE611Vy8jgzE
ut0cLbM52GbaLYQNPet8HZXCI58u85AunNX97h85KYv2tOfqt15Xd3vFtGqyp1a1Huu63r3MkofP
BtDTqXOTi15JcWFrIpnINNXgKADYNsONypBWp3is9fxuNEoNRbZhXVWlnJ8GU06o2fNcdttG2W5p
k0getXARNrUGgSTJpwdK1NFrjMSI5lQa3KlfiufGqpqbUm8cAypx9tSBKoUVPJqj0mjFeWKW2te2
FsTxqoPeU5TJU8XcdLtE5uutjSq8j2BAYWNNil3eJxdVQtF9Ezu1PWSTkLZ2UuSrL3UElxFT2leA
5ytQ7Eml+E9S8aMEAnoxaWc5hWyUfruQu9ZW3AX7qr1kXal5BbSH904uu4ciaU1bkZbsrWuN8mHK
SQIkaf/ey5Dy8jLeAggd+4MKqVSEDnBMlnR/iBd5oUU/raFSrCPZxMRoWpMth7vUEKq1lHiaoFZ2
Gyc/mlUZvDiPP+cOUknZV6ee8mvYh+bSG2t9NfRN/xXDxweCSqAMk/FdhT7OAiOb9syGWdB+1LVW
PnDpMteAZBMYm2y5opgOV4Nk/HGi2GLMawxDlKaDA+WnlGytm3RX0Nks92sErcOyZADXeK8NNoQl
uWKqa+6edhh0bHhg39BMrSEWFQYCJ2l0LK1aAqs2BMfqO+HdamPVEbU9dZsurp5ADFcnSRkkwPXv
Di3pkA+6QK6cy8tI3aPJLEJlBYItOgyJq02eg0bJcYYd4+5c5FN8Xq1icEho4a4AYH40G28KeDAf
6HN0eii3XXXbSaux7ZWEF32kPEn7dXQnhOZBfe8SiMkk+kLOabsVYmR14hjyvtLIWmkm0WsoT+pc
9kGijtmvcs9KJsS20LGKsQyNphqCuau2b0NL8BETq2d8XQ2LSZc7BSrqbn43tabw8raewl0bzVAf
6sbfaNu8l+K0eTkE0NTOplH6siaxfh3NdoBRmk3WDdMZ8dLtufijtkZAzNnsnZE5fD8n2kluUmyJ
2+Tmak9bXvvWRIdGjlmUVrq2r7Sg4s+pzptznI+jU49GA6QIITHBsPxHBjFASdTivOAGFk7jQGKj
WWvzsa2repNXpgyoa75+M2FwEkJU83PO8KppBXEOCw7uysF3Tr8NWOg9zUNMEG66FtjhXmjXm3Bo
VmmHuZrCx2w5hJqUqtlOqlpUbLWRzFNRmNkRwmb2qRRL2d+PnUQHuazyx7HfGcQMyaC19SHD/Xfo
jbOiw984LruVtUGqKwPUDt0T5LFw1dYYFBgUGYdOLs1HaM4daKopUaslnXWp19y40W0rThIk+u+l
DKUOIlKV2f2y986cmvNbxbwtlzGj1o+entuzmujx0dInATtDQfZlK1kOTQbtdlJqcHwMnn5ObQMz
Tswehy6ZH+XKWA9NXNE/A6hlek9HbCz2kyVZSTDTb3zIjSK+Ctw2ktLNepTXSqLBqTNoG5LzqY3F
+EBsrc5pISlepXXrhe0x2saWjF8WiVDbJJ+KbH3CKntSaa4+CHX9NkrxU6bs5EOzOLuwa1fXYJmY
qfxVVdPkyIr1oU+5V5bQaXqlSo40F8vnUVJlsiDZFQvjRV/azDFNmobilviSNCr2ooqKK7EbPGWT
XY1E1hbaNHHSUmbgNr69wIhbAOeWEN8uJJhbe5ibZHxiVgLLZihOc5rIhLty9+e8ZhKTJMuHTpFn
txy316Se3pvOghmrTd5Qz35DNQrRQ5xPkkQHMY6rkA2+25kkxKd2HGWXQSD10RBrI1ylEqayvJCu
IWR1EwiojpyPeaTr+hhu67AFW4+Lh2gVh6aPxxNlElOdpVX9nI08d1Fgr+w1+ao03RJ2kMnUWckc
OVOSoO139Sdmov2TXgyCtxcQsxdsoMgUytxR4C6FS8o8FQF7OIjDmuxRW2HxakzFaakteq+Quhe7
02CQmnn+PuGH68IeFB9zaBqnrBPupMZ9Uj2OFOuiG7R4rWx+rrJScqXBiAEOl8rGnhdGmaaUfqfH
6XUe6R6IiyG48HlPe0JGP5S0b6eJ0T/WoDenml6Sj3MzdZRCkd03XHtT1Jxel5g5//uTsRye13q7
WTWpcjYXqk3eSdbXdT2jFhikbqXMFtdEZstq6yGeZOakG3V7XvImgmv/1g7JaW6Fr3YGBBYyGUrQ
ZmRnMRngK0HBvE85cxIxNkIo4borJibZn2Z+mvrQU63U77R4OmcWdVYXlO1ogyXhtPE9b69kv1np
/+5T5QmYRF/nVmEBLNCiahjQA+WEwwzCzimFWbALS2lMe13MS8rmdlS5zbw5L6rIhNg8jgMWDc07
5FfN3vC6abbOdAo1exvyrPEoH2JbBx7yoY8OvlboHejGzjy5rD+pefO8ajnnW09Ptlb0h9oqelvp
QQywIFi8TjFWb6/WjOGqra+XKt29tGVUewyTUu4L5dkQhm+TRZtOZtA6/EZj5cSECoKsxMk3c0FA
ZQ5H1Vxehs3KaG41ol+14ntuKgmhpZhDfbKeG52UqxuV9SSnUKlw8esDS2mVQ6tNN0NvQUfWcj4j
10wUugBg7FazZr5Wbz46gI85tZ60mJYIHOqASD+5xSjHxN7WjKa1EJ9JH/Mgs37gWqfQv6tpQIvW
M3nkW5KtFwqNBkJ3kz5lU/21geecC8kQ/Qkf0JMqSF9GDPvGal0x220J/5HA6vY6XPCNOyjmGnBi
lsQ0loQhZUuw3csACJN+qbZf81hFaSO/xF2suk0h3na44Yc8qfKHvqKytaTcla36u46C3O4r6h4p
m4G2IDNGBQ7i9hZzfAi1WT/seX6gSkoOiyG2gSxIP0qpfU6K7Pucwa1IWkEKC+ZMhZVVgiSRsB6T
MdEChVQN/nvRp9TVSzggz/A2fbcumyJ/KdVcPqEtWaNG6DZHS9v2qpioSvCgaNwE80aH4r2/Jhgr
BnU9fUMpVGUPS7K4WfpMSF+islpaWymnLZARFiIyaJKPdm0ld2pqlrg45A55VzQuec6nEXC40eZA
qauoXPZv1SQ9DMnk78q62t06HcoCXvTEAsy0GNJ2mX/bGvXK9Y5WRfU0JB8K685Wtk706LoGQ5E9
rUPsrjnQXzfV8WOW8qB5qo59N2yuMLQ3kLabsvb+JKdRq5kuU4sgj3axJzGn1d4hbx/VeHTrKX2c
LOlVSNjq7RoVBfzOvZu+inIt3FiQPodKjDR2w8zSCJYpP7WiGQmy+STpSunManVYh+SgMSXcUBV7
twr5cc0byQZfmxios5iuLoqHsmGkllV2+mva1+94NJD+1u23bhUetSJ1VGl4Urt0c4ZdihaQyJRq
0QPnbd/FPT+n8WoL1ehyRLlr2b6IKfIhsli/1pWzIrXQL2BiR5MVb+ckbsJmZGIswxhVL6uqGGQW
rEsWMndJ1s+dGQ8HoTeLwyygXxjH+B1fcMXWBDIovZxctCSL3U7J4JXb+q1KxcVb9/gkU7ZoM24H
fRcTG9hHpWWA4GKRlAAg+GZnHBIztY7dIGVUeEptvNEQ0xDL5pldx+NyMQ3xyJwDGsCUml6lj5lP
q6F9h3kzPq6Gmh+EPMtOlsAU4HIycrqpem+Xih7QZ8midBCwLJVLZAkAi+0rZibLp9qRsDMCtXRZ
5HX5PdM1qnXyaohmwAboEzxx6FtvJZXDQepL12fVqbIkBZDBamW1dtj2+gCmW4kDeB6tp3RWDU/h
zuiGlaOLUTi9SU3UWHKNofe0iU5yQjcjm42nDBZ9OKNWwIRt+qEWBZ0HQCp6FvY0ZRF30CEbbGiq
T7XbLU1P0NC0g7xUN6nSZyANRL/T9qrG9aEzitGeRPFRn/bCk422dKq4ey3T6XGZ5Reg0IKp0eD/
gq7mbiclfVTv/eYiFvzRJ51EYS7Cws/15nlqZgOCcn4bdz0yY0vxp06JHdjJmz2p+1Vu99ar+rmB
0YgqstxK8HjpG6b8A/yYNnc0mvODKhZXjTtqGIVuwzMlcU2MYAMYtU0atEpqDU5VxoW7mvEZ2cLN
qGlaDAbyhTEdbU6fcE5LjKCT2G8m7WMwpY9pXkunB1P05ja7y3LG16SZflji6HaxBZSia96sJhnr
WHlEntH6TclM27IUf+iYEIeCjl5BNcDnjCI1SB1knHH3zp3K8tiPs5tMix41Rv5NaAAjilImVRzP
vbAogZp2kr8P3c2MJUpu7TbqRn9JVmN1+3jVH/pGndx4pL09V5zKhE/lYNaGYyxJ44JBp4dxzlQf
OmKDlIy0HficZnpMEWroTeX0ifkqWflwhliundIxOw7IIjx4lCF05EuOyRfpBAdNTIHR54UHV8kD
uYTuXyg9HSAQ3ELOL4toZHYziLKdG0y+WLKs8CcAey9VSRQKJoGx67YsKk2a1qIuG65AWQDXaX7Q
GAgz77PuIUC7Qneiz2iIr1gWwYpLWpU/mjTKZvm7stLGaKoT1PvK2+S6PImJWpKAWqUjqRQqxqZQ
3VSCUdPFpbBDzbXk9D2V11lp17J6bJJWUn7ucht3btyB3kOLx44tUprJKI4rasQNcvdQKicwWVQH
kjYXfTRguC89dG2fCi2tig4kqk8EIfe1wVrQX3dq/z1v05I+/TjsbymtuvU60Epq7Yxm5BLww0U7
jdSfjYcUaksfOd/j/tILzfZrL1az94DaW/r1FcOfwqrS0AFlcY0Vgb0ClTROlXSN6OZaL0gPsD9I
CPXNSL917ZJgEqOpRnuTAcXIpln3Rfawalkz3eY+tkhcE2b/uhMcpfpQJ6k1+RZwN817zZp0p1W6
WQwQ8/dgzcXeFMIxofe6nZc15sPFcUNLS1PUYXRzM6daQDc1S9lq9yPDgt7rbtnFg8V4HKR3+apK
o0feo5uXDPIE63ipGPsGYXhzUQJlsy1VpvUIm8I8q4b0uXbao9lDFVfnWXdKvc6CsRiWm6kgK+3y
toNCGMdQ5rIp+ajypX0UCgGJSM/MYdmRRc5SR6wlM4LocdtnQ3uukuI96Q1fz1Ma4FLsyNU0+0mh
PJpLxcxjjKpg4GDHtPXqFeC8OSSC2ZoO0XDaX1WY1uavue/l++vP+tGqh5elhWq+dKkvJPGPVJ2k
oCqNADfqoJ3JgfvyYdMyyY1zaYTb32RAIekOCJPRdTRkH/AChdfMD+uc8QRShXdN31nQfoxxfe12
5NL92hzjUaZ4I+09LtVW25W1ysdKS1PXuF+kWqsVWt990AtKEw1wtoNFaT9rwTynEIqpkbrD0pLj
UR2hda9QYLEtGeUkJMRRXW57R0zZIQtimpd4QPYprLJ+KlVRdeleblAZ8jgS5l5929YJCdiyv7Vj
8dWQdLjj2gf5sMeh0TKOPhktJtvsGgTZ1vqSNzOPpmY6N2gmgmZentM1W48zna9r15mlpy0GwslM
/KjHOnWydOCUUQT60f3eQgOnQKvtdM4b5hRR0Fr77qsrOPmaDkxySFevhrtGUdUBRHTbAdBOCQ2L
Q9Da5NZTpWULyqTUyRIM9Iw5lTLmVVdI2Lqta1Xi6LLFXDYpThCnGtYJIe9Nrc322bDQiObTrl/h
9Fnh0iWGC7jS/YiXsrCXzEo8q2PqUKIMUjjMcLyYBUUtkYPUpj2yI4VPj0RMwWQK5nDEbqfvaprH
DDLNVwdwQHN/Z6bOsuwXU95Epy7QKsSaINtLXHwrdOrPIeNoa+T8qcjn1anQ9HnAsE/7WlUnq4iB
da2ObNCYRsvVqnx9bVSlIpmBI3UA8Ma6OWu59jZtUeRAuF7t36GHyZ+lVWrNdbQoDmW6+pJfl4gk
Hs2tyQd/FFPxoOVV+7nPFv1Ae+aDPqglM+odoVTfikzKQBib9gVmm3aE9Dgh2AXgnPb+sN9Dlj0O
MbJRs62Bw+qHErqg04n0XFqrHdzlntxIg7CH5Bz5KxRkjBzXdDnIQ7weCGAk1mZcFk7fsg68Ou6X
1OkniaxrqJdWPEgy89VtZZxW84uiD5nVPGmWZ65x/dBbhduo3XJYk0a9CZo+HMypkt01FfRHq1o3
H0wiP49bWt/Stv7BSET5xCaunaIqhSuT7K8yA7GinrE1T8AiqA7Kn1qfmy4mTbB/ETE0u6pe2wmy
v5tJseDuepLHcIDSfTzCsv1gfN4LyOPkbtnuTZ0oRHlMiSxn2W0tAPLUjd4U53Bodorws+7gGDSW
4QxbE+Ry3Thrty8REcLXNHhEJpvEq5jEObHIC9WVtFjiZNaLU2KIT7MFtieifgb5am1ZXY6tOsqR
rAiDE4uW7MzZ4u9mwbVfliF7NER1Jp2vwSPH1ECSVCWuBkHgRW5H45zo1X2YDsoGp8l70TEYKxNJ
abHZQyr3L3tevOLeyOE9dV8UQOMNCh4sh2Z5Sgm7jGZECf9TN9RnGkSZP4G3gNTfkkpMnbi3DPLv
5ZkUNEdGSZxAtb/4uDu97RhE054tl0M8iNwaaQQTX3SkcZa99IsIFWdbrTF/SDRNQ7y+GC8K4thT
uWilD5EhC1aY1Dk8oM2qdu/eyue16W+Z+U4ffNIbr4JfOz4YaVerviwJn5No6h59IjOSkfidzWlT
2XWssFiCp7IgEHTgc4n2kGt6qMAOWGx93Jj0uRfSeW/Gj0LrlhO2A0VQ5sPmoVpVj4CRwxlZkHqX
9HzVrEe3RQx07Hpoq3ZVJz/1NIMp1HnLuPp09DF2YKdZ3ROKbehsgBZh1c0PhmC4kjWnYaVA6FDG
XSIZR/HRKGLGUpcH8h8LaobO3A2AhgHmD9D7wZqkcAKSk7exdBHROGiQTT6B9GQl49mo2odKhveK
MG322yqBYIuCCnmzakxeslvtQ573AvSdPLU1mEouw2FAU1EmYDASN3aXmXE4IHUNJxpvfF6IX5m1
vVbS2DilkdLO5yoVQ5ZA682xN1jzmzAIrwKacvAtxAaWhsXWuGw7R7322CAbOpY1PtgbiDm+XsNR
KJbahwwaAtUhrZdIyZuGRqWCshLyg/kNv/6cDorwQ5G2p72dZHTDCUOPEOIsSy74wqyhb952ykPN
RO1F8zladuOnhAzHdCR9HhmZmbG4pH2Pai7WiblGNRXI/yfEJ1lT/yu//T6t5i+E+P47SMqfj/8v
Prxs/oepGjqcZVnURY269f/y4Q3lPyxTEWVVswxo8db9R//Fh9f+A7q7ZlimicM7OPvdnhCkfUz/
9/8SFOU/DE2SJFGEISWqsmX8T+jw/67B0SAv4ZTM66uGrNy5t3+Y7Cho4XM5QT3TaWMJ/SMdxz4A
LaXflZDWjP6/XJnH/yTZ/yv7/r+/nIrBmcRLoQyA4vaHl1srGIzJHtUVkGzYtK+1LKS9pLeQcQIl
KjSj/5ER4P3jqZp4t7g0JDaB9qfNowjyTJOd/K9DP3wbDUV/7jI9/ydXvd9O//9PUqAZsM1FA6wf
cYKo69Kf5tP8k0QJJ12P0cW/hK7v27Z/PPm+6/onh+9PLn+6rmOHfOWejn5kRzzmdOLbg+vys9A9
8DPvwJc82o+iixvy0xO/HPFQx4l4Nj+weUqe/v4Qv+H3o2f/EkU8m83T2d79x37kOx88hLdgO/d/
4Wu+8WzbCZ2Q1+WxPONjcOHpj67LU33wL5Fnex7P+O6e7Ch6tiPP4Xc8z3M8x3HuD/P4fZ7v/mTO
A1+c+CS8o9v95YPQObx6h/tDvUNke87ZcfmaTx0GDR/e4d35XvjgOH508u9vlPcW8Js35zvPGvLQ
w/kpDJ/ul4kLdf9t93Sq7PvLPjn8898X4u/BR3+5Y9YfGq0q7+mO5NL15F8+Iv+ZD+U5353w4Dz9
wyv9Hjnzt1f6Y4uNFEUobaWr717fPy+JfbG9b2dHtP/hdX6ryv72On+o9hhw0abG/XW4Re/R7cZ9
drje3JLweHKPjvMPrmK/56787QWVf9fRxNLY5TsveHI/nlkt3Ke/3yPi3L8pBP/btrL+UOpgCINT
UMYrXI/+8b6g/dPv//n78uGzNy6s1dPHyf84XTqbjXP6+OBe2g8BCyu6BVEQBF4QPNhnVtjBOYYs
528PD7+X44PtnEPuNzuPbeE616Njsz+9w9U5Hll9h/AfJHr/uBDuwfFfJKGqOM8xTYOr++4+s2+4
Yv+0qrU/4uufcci6X9B/eYmdSA5PhTjkf1wSj23Jdr/cNzyX7cZ/kR3w1X1XJzaf8PArBAu3f7lh
GP5a7OvTPy2R33OB/7ZG/gj4FWyGnNbDlSj1fPGdX2GU2X7g3y/6ySfGuU+ne5jkxnAjPJsY6Ny/
dS/+s/sc3U7ue0NsC+z346fPE/BRLoEdPD/OXD6XKHKLAtadd2Cdt7Z3/p7bhydutevKtntlQXxY
9ot3JpL4rh263pU4dDjdA8zfl+pvI8y/fU7z3y88nORVkVipBOyT/U7MnW3e97fAt2//GZn5eATR
o+Mefd6ER9z9+ztQfg/9+ttbIJ34t3tvbMu23C/1O+H9xFU43ePa6cm9uM4xiojW4Qe7hWBNxOeU
CDyvI7z6Ptecoye8nwLuOzfH/3Cjy4WAzbq53BLbfmMV+dwTTgnvwC58J2of7N+xLAqiS3T7GSX2
z9v9ST+fLx+Z/bzbn4kdEeyIQ5cb3/78yWok5ofO+YkYy9/X8Ml7Cn85hPzwyX7mFFltO7EDturb
w/n8dj6E3kt0CL+erpwUzpXjwPG8J/f/cHamu3Ejy7Z+IgLJmfmXxRo02JZsWbb8h7Dbbs7zzKe/
H30OcFVUnSLUG+i9G1vtDmUyMzKGFWu5P+95iE6Pd94Xrqi7v729x2ffnth6j139u82s/F+2m8cV
i7wtpw+8yx/udqf9R67633/w+Qv/9+IUvnh3j9+/cxB3vze+yHXvpYnVE+PQyIEDajkThzv+4uwe
P3g8eVx9d+fd/s8jt9s4B+pfYZr/+xxoYvXeJL1t9wVmscl2fPjE/eeqLVaX17tyuUXur+Wtx11y
L25c/kG8w+Hz8irzofnw/N1n/sCN+5GA4MDfLX/25ub4kf89fWHTvNvd49/Ahm09LK8mN+ojN/fm
b7hwur3lQi5H/bCcwU+HxZ2G7okjxPbjrQ8e/vhu+Yze6fsHIh3v9Mnjz1z/AMvr8P83wtId4llH
UykQaEydivWcZw8dTyC6HFAhMkHe1Jb9Mnm4pfp5/pX/1wrzf7ZB2Kdpa2nhwm9KWLeyxoVwQu79
jrHqOh/THwFadKDDpfIuFbTFHiM0QghHqIZjkCCcX/NUhV2C5jUUF7U0DpEzjAekttX/Sev+zzHZ
t3vHiKyJ0g4sFpZmroXF1M6JqIr4gC6MUPsmoiq7actx3jisb/cOK9I0bZIQwvN12FxXlMtaW9bu
mBjgY0JwXR3TYyYULoWcCuoz1RA+XT8V50/k3/1TBWg8RzjkUZpYhUky16sy66eaXnKu3SKUZHrQ
6sQfBKrWG8u7YIrMjzxHMmhMirB6FLQSCq2sA5zBgFRJaTGfmdHsyl0TZ+kG/fOFnbQMaRhMM5uO
TWZ4firMEjY4Jc/ooUcNNegotk7U/tp7eJ/kpwHevY1g5sL5eG3PXvm2qS3mwoIzjrMO+PuUQfSh
7OPeijbsXNpCU1MlGGSWB0/a+br8DF3gqKDOTOs97HdxPMcTKPRu/qEH/RaJwqVNNG0G0QV5OZxt
y89fRU/Uly2nWSYngklLvK6vtY+hZTFBZNCysUbH2HBQFxfnALLW/g7FW6ur3ENu47QRQzNq2tHa
kzEcCS0cFUEEIc27T721iCTY3GaVwHr1KKiwYCYwq4AbrUXq0YO3PjbxTP8qC+qNC7aEdOdu1zwz
tbpg/WyXdaOyKupTn8IQ/itIQqtnW9UXLH5SPVNx/H59dZdO4+vVvdlItMaHBOIuNRT0+UGMHaKm
DTau80UrqmE5Fok+9FSrs9jIMqxnaFsZ6pHdQ1LQZVecXH+X0Mhf/8SDRaPFMCzDhMTv/BD6pg+O
ZAFmFA3QT31EMznqiy1d2ktH3aJzSFFKlSChV1aoUDOrWjGgptRSR5JSpsltamX+vxnE308Sf9X+
h5vM1uEOJf9Gw1hZjBVabpGlL+Bs2zqmffdiGsYvrdLs/fsPA7V9oS0vl6Ot5WwsU4TBYC6tKZ/B
myFrHPg56Thet7LKfpfvRFFHGo4uLWt5SFYeN1QcCC8XaFOl1zrdGn3YARaP9yWz/wtYG74syzz6
fpIcaVIzD1H1OeMHjGdteJG3x9Li6lhCg9di+bWWn7/2WlFGYklrHh7YNrUe88agXRjqXdZsfEF1
uUbnNxtLFrGOpjumqa5DD2BSTqiORc2QX5jcilTrD1VV6k9FX38ILIWGVlPCk5oAntKxvxsnkFF8
A9D18gbhjGojFHrraSSPKzcSohFDmPrq2g8T8ZHSw54KoouJ1yFgpt/VWmAAHnSbzOZHdQ/0u0Nm
dOPrv91zLGsOrzusJW/Do0nTR0BwvBQjKM9dXYCznXVmsa6fsYvre2VldcSmvgTcVOG0Set6xu5S
jda7jwQueN9JvhRwg3jXLV5cFx+YjbNslabZ+VmCiAJuuIEd1ScQ/IqEbaRnfGpj9946H3bPQkYG
skWVqvjqnc0LDTk+u2VkkLmzz4UzAeBOmvgoujT+1UYMm15f1aV95MgC08OWeOMR/KSggG/yIlnx
YJReXznKneaLYOc4WfNB6yfZemNAFLixzi27q3VaXTBWFR1aN83y+i4eiuKmhIv7Qwzb3x083cyX
MAmw4f4ube4SbQp9CeCNNbHZWDpZxQgRmxup5vdW6cZur8l+wdhKMD5IhbTfrm/v2zBGLg0JXScF
4llcx4KdHgy52cCr3ftN7llAtT09i3sAsOP7w05CaSIYSzeFsADlnJ/PxJhnBION0p2GLt0D0ekQ
hzffH0xLE2FyCLrpty5Nm3Mr+QSdrqFNpavY5XDUE+aakth+FBXEPmktNk7nhTt3Zm05Ra/89xBo
VjOCSnFFlPrqTo8A68HeXM/TxslY4pNz9410qmmL5XQYtJVW8Qv3OErDcAa21YvmNnSU7FjkmQAk
Zjr7ErrjJ8b2lASoI0wc778KUizdKuJrEnJ9tUgbXNectLz+jKjKLyBYtE9wO8OWpJnVTVFbM4zF
oW9urPjCyZTUXXgh6PZyblYPBDmJ1TLpRiiq+oyeg41zS5WebyR65f2+GpKJv9G1RZrytzL76is6
JRxsBsyYy/Rxf2d1VXcDtbx5GxlSO7W+DRldyjjcxrZe+KSUOKg7EIg4pva3y/HKah1W2ty2WNU7
SwvcNIocb4iK5ha6KKjYjIKZAAeQZwWl14bpN8d2eXQtQ9cYwlF5A1df1PThI2dumtFExgyYMMp1
0AZ2vyF58+YLYoXqg1xyMsKttW8B1gn1/syZnaNWhc28iyGFjJr0pJd2/i4xDUKnxRahKRmgTS1H
XUWojF/AdF22JbMb+Vi6VafMP3pFS+2No3JxTcbC9+BQGbDWTiya4xI68K7kVCYTNCqTcSfSLrsB
Sd9s+JZLpmzOv9Ct5aFdS2q2g58XRZZhCvSES9kDHZV5egkLMW0Eh5eOA7EQVwByNQn5+LkXq+BM
iUatLN3aENG+Voh1wwHtgOtPzQUryzPD08jmCXutlwh/cAjcJsKFwYQGdLZhyq3InPd/IALqpZ6H
DUdbN8UnNSi1uAEHMpg9wSWOal+MTvwISnZ+ub6gCx9Ip0ppGrw49JDXAlu2llXwUYJnMqrOPzBB
1ewSvV/4VeVGL+bS1r22tPz8lavIGTHyZyiboYPun+GPYMpU88uN87a8jGdPjCToIKPE/+F3afGf
G1GhrEcuAI5u1SrEPZPi1ZdMH4obCYXADO/yOB6v7x/kfxcsMpYnUU9SsbqKCOYqjdOhwqIRSDaw
Ql1+ZHZs50t4ANzQ9MNTPvbBfkIM85iLSvtXYeqzMeGQCPUh+Xz917m0yXxImApV6rNAKs7XH8Cf
jGIwJwek4ewppRLvKRH8eb8R26RGAFs51dO1rJMFyjhqShMi9KjWmN8fYnhhGmadrI17cOlr2hLY
KwOb+I+1FLsPN4nQJw5nHufjDtAZaPUBnTyzP+WtMm1Yu7R3DkgJ6dgGI4XrEKEbYcVDtaYECmz6
dwmU+jclXtR7/+YhNSANYiDiyHVh207tWp8CPGLcZPV9gV4FUHs92ijHXlgL20YShUdcijnLtX91
2WD6ha07Ym5/GkCLpYM0dmpkhu8tFYH/gQ6RWpRObuOshZScuYfaajn7SaRnH5DrhLXAz50Nn/u2
0rGYAR9k2vRSyNyWxb5aTAY/pingtAIi7Ef3yoTGiFqlt8VgStcS/UdnMD8zb+3vq9D276h331qy
LDfelyWcWHkW7reK4LdJtYVBo/NfYq5EJ1vIoSDk7jV134KJzh+M0RTMTHTDoDPmDZ/8Td1LbatM
e+EakA2AxdLgHCTMWn1MpQhN0WWgEKcs1uHkEBYA/jK615H523WNz3+/+4zy+GjUoHVEzoBin6+1
0+wxmwVexAhDEPSNXh/sDPK661aWX/t8RyEUsamQcYJMS67TAWrOwVjbfFaQmgHTfnZxM+WzzUi6
3JL+e7uDmHJ0wkTyDxDLy89fnSB8JSMViBHDiWhGijcVaeW4AuzIV9no5u9wyNAWub66ZY/Wq+Pm
LZVG3JcBSu7MZJgAWA8q+KDLPIP+DVj3c9UN86+qs1NPVXONKXUx3pWhXpyQ3Gk2aL/fHldVp4Ci
kekQSeLVzs1neSWCfkBrQKQ1TDuW/Tut7R9mToGqkkzkdMZWVPnW5SwWSVrpplFlXYh3X+9xMzCH
pDHZ5OaIjzE/2kHiYPX5hjN4k3BI1YAhmheO88nbswrzmGAHBVdAW1THSj3vnDyKvlcQ1BheDV/G
Q5X0MHgkTkjNyE7TZuuNuHBmTWERzhIDUj1a4wcZk7CTnPY2XG1+dTAhloC3w1fDp6Kp9XjjGl5w
fLRKSJXhrqOOQk5wvqVM1CcGlKdcfKt5wC8mTypaUV5v1MzBG01ofkn0jFSZ4aCmPWhM59iu0jQV
tJ7Gpl7ehZ2nHwtG0yG8XkCj57+MljbwTTCA6CYVFAfUz9tfg0U8n4tRIoLCEELD9FoVhO9+ytgE
2uhUzsBrQt18blcwmGxWTFa45mSkBTR7vj4fmaOItlQkL31bEi8wqDrppLqW2oQXLPZBnjIb2nT+
136KdXs/qdK/ayOjszfixkvGJGUrKpCSYf6/IIpXHqmFnSoErV24M5X121JlaGeA+gXBgWJ4uu6J
Ljg/azEhaCjaNPv08w1UfcOcECoiJoxt/3fcqtNXp7X7Y5Kn6YmGZvjtur0LS6NGD+rYpCLgABU4
t5caSpR1U4FfL2xGOUIamHUNq1HBn9m4IRdMObSceRJZGtXi1dmIrKwMmjZG2A+FEoSCxg7iAnPO
9RsVQancu76wCz4VCjkWhpcTS8HxfGHxmFtp0ClMMGVZvPNRPoCfsqLxt/Mhkf/dTjXDexVvzUbm
dMku5UZM6n/BJKub17Vw/8KUgN2BcVB37CLjI0NMzIvmUfh1KIzi3umhhb6+2kt7i04I7WGCL/5m
+fmrE9rbTKa3CiQNy1CB5+fc8jKBFdK2G2ujlHPhhDr4ORNgNlVjQOnnpmY45+weShzXb+aZwe1Z
O06In53gL409OJaVjULLpaWRVi/tE+rFJIvn9uC1DqrRkUw8wKR7oyFz6GWBWXyekXLcOKHLCVyF
Acib6PQabOD0PJDnpqDg1CAG9dHfCaL0o8HcshdD4HS4/q0uWuHdNTUU1AilVlYE3JuZZeJNkFmr
9pUvnLtQCYd318JUmo5UJCC5EaZmL6nwqxMBAzKF0gnaC/i8RthkBGPfJyOmr+ZNpiOqDRd56VRQ
oVryGIIKw1kvSiBH2kX4LaVtv/Tt/IhECqNBxFOuXUGkd30LL1mjxrdAqCgTk9edL67Mm9jSSy53
PVXBbR7V+qFJ4FgT41jezcPcbazuwifDI1OJlgwQ0TpdecnE1sqBcXu4OvuypC8bClh/UCtjwPb6
wi4cdkwshTFqtIZYY5jH0lCZJOcej31vw80MdsCzk8KJ3Cjy6y/XjV3YRTaR1iSddjQY1sb8UUW3
Dhob15KhCUe7kNU/eb2wofkKhVwq/0b4fu/Ii021lJiE7vD62UaiKxvDEaHSuIezIlECz9BgcWo6
U9kbUJO64wi/8fVlXtpTgmrUIjRjqTMt2/DqJoQo3pWZYhBjNumtRjdxn2Y6vOOoCm+4xi1Ly9vw
ypJVAgsDFYTGQddG/Q2uGrJYxFF7iL2Tkk95fWEXnhppL43RJTbhTVktLEMUIA2hTHMRA26P82Qq
D7PlSxgimmqvMOl8a1eR/+0/GLUWt8J1IFtaGa0zCVuMo+eQWrOJEVCQr9lkfQ2R6j0Iq9IPQxMa
GzYvpGc4fqJq8KnAFtai8I0zF02sQ15LpqS6kOndSkgJvk1+GP+D0Fv2w8xE7ZmKqG+0Ycw27uTb
WHrpCuFCiaiZu1pffmEU9qin0Cd19qg+dlqOonRYBz8Vv+o+zI7i7xtI/T8oZbPx8r31Ostx5aYQ
R1NQWD9HOQpZUUt90vU1gEO0NIJ9rMfa4/UP+tYLkHXa1CGBlVFHW7+vDFB2UaRBRkFAHf4I5rAP
keFtivxgwHP9AyLb4Od1i283dMlzKanZFm+gufY7YZspoaiJILIWAWDmJ3PzQUKCErg1bZWDqeeM
ZOeBgCQd9vgt1MIl63+jeNU0mHc3l5+/uqS9UogIDW2SbXjLU89WuJjU7mHz38khhaQkghp/8CBP
LROm2xX1z/XVv3US0LpzkHklqTVQKT23b9GRIEzGSWhjot/w18+kNGCwDx3n8G5LlEipDNHK+Vtg
P7dE7qDJOeWVRJPczr18dobJlQk9/QPz2lO44Y7e3lKdc+Tg14nTcAyrjW1iBdrRFnlsC+LQ3zwg
HlxViacmPhW4Ni+OQTZVL+Vgl8d40o3n64t9e1mwTikdwLOwVQpiq8V2TH53TPy6IMfiO7W04ECJ
IY/+L1YcGv10e4CYrgIBbogDShtqOUrb8jaejI+9Myo3/8GIoy23HrQnxKPnS2nA+img0tjIYS4f
AKXDqh8J0W9hwS7cfIrbGqVKWwIdXLeT6J9CYsqYrxugs+TJilFHqWbBDXi/8dZxIPe7vq4LJ58+
3NLssJkkfYMIawJtKqrlE8EAo+/T3kk/mtS90OMajYfrpi6dRZCX4n8KluDSz7cwgzaDfAs2ENse
mhsRV8aOYsIyAj6kN2VTC4gbUZKHv6B8YQ6u3LgKF3wMYRxbStUJQPwaG2ymCcSqguAbMjdoKyoq
ig8GhPnUMUe7ftKQEu4RrouqJyMKpnpj8W/jAiIsRlhp9lABt9aIqQJCLc2k/OKqcyFe+BiQPOca
l3HXhUHaAHVMks9ooJn/weFgGHzBorul00k+3/U2ihbeUJKASa2ancJveANbU/hdhUtyI3ZdXXdu
HgpfoApJAPDhRHbnpvw+zDNpTJEnhsb0VNjXj2rRxxsedF3U+18zDv5MQOBAUn9uBiHBTEQ6/JMx
PYpWwpeGHpSyL0SM8rYFKQP9xPwWVb0Hf/THQ0W389Hv2nce5ze/xsojGKUYWoLbyItg6HdHEyZt
AsPhWNiZ7iVy3hcWWkfcZgpvgBn31y/T6t7+tQ7AD8SKSiWVCs75JtQQmEcId0doqQTdrVlZ0x5q
YRhOo36rzXDps742tdzrV4+zNev2ZGZ95HVSRvtWT9EtHZti47OuHN/fBcmlMOwQzZH4LD9/ZQXp
jcQMozj0/AgVtFuIbwx/10wljFX6FEvxxS5b/53R3GIUJD23kRlz2Myd5da+MqpPRoUumwy8wQ8D
SNz1ylsqVxvB6oWloUDO4wF8hv+sQ+WOYRFfocDkyXFysjvkDPQETv/M1k6M6zfMANklHv/6AVk5
nL9Lo3W5ILWwTTJyvrTCt/0wmqD9z0YB12gew+4x7+y5QbwTISh7lMhohf1wDLqKbvt142+ODP18
zj5oBcD2+NrVk1wjE2Eofm7szKoNTqL2p50F8HXDysqjGxZVdKERRtGm1ekFr6x0acQAS6GpuyCa
gn43wWXzKa5GuVesUdk3E691hvLwAbqfYMOdv7l+mHZoPoOH02inGCtXJ+NC+Emc6TtVFKH6oJll
Xz1HEAgrBloMdtNudKMu2eNe8OYTywFXX93BcDZSzVfQ05gSOHGg8HQ8aB/SHUyItXf9210wRe1e
UsIH4MQ9XC2tZKKrToDUIDAIC7pf5bM38i7j0hBlum5qFREsHxAUBC12/rJhy1+d0Rh+MHXsBlbV
iOIu9PPyqPgz/F8KUjFtT4/fh+5zF2ejfj/o5rDxEd/cy8U8rRGCOpA7nNTzK6IpUhIDh9qOQ+oc
lbnVXMOqKUwLVCMroxCP15f79lboRFhsK4eHePHv/O8rb1MGI2J1Pm4NfQsD3QrkzqsobDc29e2q
zqxoq1sBbbFU0JT1d3T07UW/BcKbEeSdGsrHvtfNDT9zyRzV2QWczSAF6zvfRDOndhrBJOXhxEQe
H0qoRCMYPE3kqjv4bA2oDZFeSaFtfP9uohZLGYDQn8L3+kpQagTDrymwcxfWS5jQxiyad8KB+Eiw
nQCKpqJDB4gbf766tJjS0HKEsZtYzosURY5cR15uVODeHgwGIIRFBY58iVh8tYcxtAIBujxwEmt0
fUwHBmkFcuGb924YVpYaES1RClPr0lRT6ENYOjABl4ZGZMbIKyI8zdZ5eOs+LFwiKS4jmnRcreXn
rw45pXp/0tHB8ZR+KtwwFDxvkCWeRp9m/fUFvXniFkQTMZVO8sKw0PqJQ9GVrwY1p1cxKvbPnHTZ
k2kG1aGKIWRqnALBU4qoG+f90vpAQuj0b4EFMPp6vr4aMmsrQIfGi6OwomUMlL3REKgYFYSNr6/v
kiluFO8L+Qp1kdWxMFMkXhj9ooMz6+2nMoTgtOgd9cUAYPjuy7RM74FBoqK+lPVW51zMVTSVnZN4
SNkWR9mk/9a6tQU9ePu9OA+0I8D9L8/m2t82ugpzEJOtHEB7+toV8+zNihHeM/fafBBhmX7IZ6Xe
6o29vVznVld+wrfQsDZCP/J0tYcNt4zaY9H02un6t3obi9DUpILGs8kIOv3N82NhjsihVwpJCRLd
0UOWdLM7IZWyy4xSu1PD2M/caPD1kxG2/s/rpi8tkEeMzFYjBgJofW56nJtSUcaRfMiyRrijteQ+
gRbR+w9WKGrT3afayxjZuRUz7kA8+SZyLlrfH/SygCa8Urfqum+PPDkNjlBfmLPoxa2SqsIWWa62
YeyJbva7YzGUjXaY4zrJTlWmte2GS1yO9avmIsvAHAMpEGiRRZFNni+qD3KjqmaonP25Mo5BUs2P
uRmlXlwvtSrZ9XLjmFy4AlT9gOAsdXPC49W3ClvDUHp7iD3HJtpoW5Wela0UzolEpUXConTue7tp
sv31j3dhW/HHgG6wavFmrj5eqyzBV9VD583jA4F/PN/4sO7DDE4yvzU0f2FTCf5RDl3cP1nValPh
a5xsGUDS27RtUDB+Rui3A33gWLvIkk14SowCwbN3r5A0jjIWDxw0Yc4qljNsGCObrkOYh2bojtqS
/2QNrX6a9aL/57qpC/eNxhXXnEIx7dw1gqrtbLoAISqt4OjtXa/25i6d5e//YoRKNHUORsHW6bBQ
ywA8X5t5AKCRU80FkpeDnDde0DfngvIJzxh9P2o2C9D1/PyPJG80F+PCY7a8ekwpu3tQtQ/HcFKt
b9cX9MZBct7NpSFGlMg4zxrdltd5vYCrKy8uTP3JB5nl30TzxJCrV/i1gBI2qAYHHv6hrJIf8dBJ
feOI0EJ98+nIn4BKEiAvSBCG6c/XSzqXMPSZVPvJFOgru8qsp1r60KdzEyC0khlNNiMbmc0pkn1O
3cSomTsZ9KdwvsoJLkwZCTWD0xayy/BnlIDFMG6G1CmV59BGqan95k9JnMcnW+kb5XeexYqPeHYk
EGBwI1jbk3iPkJzwkX+b8h7tnran3RsfWwiY9ad+LKVSIPgSDss/H86V/lLZYdb+q7aiHL7NaDnq
H+vMrrPfVWK06O50U6TuY6WIKgirUbTPbrsyjm6FHVsxzbG4n76PYd7SIM+7oI7tg2ZEKOIiItsP
0qXD5tQfRLqwJcR6mDrPlHc0485illL8lg2zT18TEkLYsAvGohCIZWcy2+tTJYZNv+2L0b+FSD1r
0Ufp8uEL6qkW45JFG/u+l9EkT9AjaWX9dTT0Ov6EWLain1IpfQqErKUwX6p06hAN1qthtM1TXc3B
rKMyFCNxt0tFKg37VCM7MBzbDKgVhO8j3WrEFiKHYdpMVjJzpwlVI68IffTeim5W899pmVsa7Nsw
BX6rGtJZ9IDqolQ+gpct/I9tJBELqTq1iUhUEJXyMgtkyXe1CwRDrfqMFt2X0kJOypMB1BH7sRFV
u+tsM43RvYeHJvMUXenkN9Of7OZHiQBR2O0oMuXdl6aIKbq6fR6ndUgq60v1FOpaO362orFNyCKC
uavoV8ZCgRk41epu/maNdhqgmu30lXKAQWDo05tF6z58tMOu7HuXsRkHim/Er9D9adNgmGIoQomj
YCOdrLH4VttM7JN3QeTcPs+TPiBYEcEwqjw6jR6k/6C2kmjBLlMU1Je9eahjzaHjL8zuS2GFwvyj
zbMRJBSl0dISuzBAxAiGa6ev1QbFhKqoEb+QBRIkLoz1qXyK/Qli56wrLWc+ToGZ5y+OmYg4ccFL
hDA4FwhIDBBlG70m3LYzkvmh6hxgkEelkRN6F1qc1yYyjEGrd7UbObPm/2nqXDM5yr7VMLagTJMq
vjtI1DbMrBvjXPe7IEYy5aUM5azeDlppzF+NvO6CL7pEQP2J6dYx9UzpK8OOsYjZdh3R+rnXF9Ek
PmRQOjHwTzF+fk4V0COtV3QWxpF2tu8n9IuN5zZ2uvng+AUeCEGBrgkRhPcLNVBO1ZTSeXXzypim
l9xAfz5Es2KCpsG1EzEDEcljJa/FnV5rWSl3SwtcCi9slbBB3CR0KAO6s5bQC0A8jElOhLn7rJt/
m6FCF8vzwwYUkKsWkyiMAxCh3GFiTlXmSXVjMefDCwhLBVp8psqhj9a0RUnVhecHWLI7FU6Q/DSr
ekRmyw4EOp9WWEKewNTO5MvYnVsgMp2LgzW7f7IYWTh40zVU5LrdgodomlsboVWj/ZgUwkzrm7pN
w7I71iOjwbBWkxTYllfqlm/e53psZR3cRai+hDct3joGI63KFkkaOGzMnWYoSH3som5wSu1mhue7
HL4iGDd13ec80atEough7UH9WvsFuQ/RHSIC8dKTRNl6bOdxvEO3fm60fRnMxuAOcurUfdNM0AJ5
Uhni+iGLq6k6VfB5oFujZm2RxLD2aoP87WQaPY9DGyNT2JbRYN+pImnEDzvSmuIps5nIB/UHWAng
IYOkxW8N+mTf1Xqihd0wRn1/JyyYC58mEuTuWbRFnR7TNLC0u8aBj2qH+xK/7Bb1CBS+Jgi4/Tk9
DpBdQxIB+brqWsEQfLB8LfwEu3t20FKZfKKvVtLvyWzZmE9OZGbJnnJTjaYTTe8i/GSV/cDwbqmj
ZPxd06l9/8OaIv17a8UNZYFOUeSRX4uWAzTX0KWDQ0j1I3Brkd41U+6bHuq+nbFLYqlV3/VOcxSB
aE1WlfeKmcj0s5ZEyEeqvMD+Q2VE43SPvyu/z4Y6hYilycr/x54jJ3uME8WxH9tKzPI7WKCqODSF
EtmwHJf9dCRWnVq3R9B3MvaVkvl/Ctmo9QOw1Sg7jIg7yV8c2YIzB0N1FT3Wlpbnv6VvxBaDhTX7
gLBOX+t/IqOnOu0qRa1xqjkjYnw09Yz2lJJPrfUln+Zqvg2VGKk3wKnwrD/7gdOK/GQMjdXYB2HW
waieRhIFCOZnSLTrf5HkHsQflMeqHI1vJOg6Zde0CH790upx7HQm6PPRmj0mNPoGCam2CILRlTKM
EH5Co3FBpdahXqE8YE0wnv+xu0yI1C2cqmFaFsG5Vv6sjFiUz3ZkZKhTWQUHPUSfRc6WtkuKSUcE
As71rM1xpM5YHx2nT5lBp+9RfYgUc9DRZAqhDHKKEX8O9KDpXqAzt5AntEY4nzUI+NVdAg4EjKVa
IKJtjkUErEgkkeE8jwGN02d/ULLfQV7GDtXKtE+oBpfqs6pQMdvpnEV9Z1dBnf3TdLPzGYAXL7aE
3nx8tPJhPAXcL/8+CXX0ZPE+1XdHpfG7qBsnLw2gns8pBPu/kZVts1OJIuhjOQzWI4OnQfv3WXgJ
HBW5Ug1N9tscQYnuC5ECklxmaMrsWM2QWxwhNPGRlLN9NGz1QtbmaW7g13eB+2bPhWrzsaZZgb9+
EovkhB8KRNlhPNgBxIOOwKzSND7E6PLek91MUPJn6fwzUni/b8pWqwzktpsBCHbbZvsaJfsDyuOq
cTBEHhxJPmANKaekRLEFXFDolcgAiR0qd+hQ073ojgPP24sOFjPdVT5vzM5Mej5KNKUwA/WgWtvd
VA9dctMgNDQh6+GAHYMtTgYwCI0DlPooj4y3AbQXkxvHiAYmWd2OUNYMDmqlCs8QBPWY2nWFloD5
UDskSWu1sBRPH7VRBWQXhJ9xd9q3Ri/y3tUm2Xw1Yjv4agaj/29IZ+cR7bNsZEcURRzCqKCPJOxa
cB+KWA6udBqCVYhjSuu+9LMxeSyKOW+OmtHE5c1YMKNz6PRWG78mTJpXnlHZSuTGZoPoWVJwNK1G
ZsbenxxR7GL+zKflO1AJn6Be37W+r6EprcE/5hkzsQi4xCnjEYntDNGmvNN+ysHMEJYoZiQhbTbK
ZSqn1Y+RMldMlc9R/KPg00S7aEiVg87kt8lvmwMpMs0yB/aXJdqOZCc7xEbK31KGJQYPEpTQXD1W
g+caqnb/ZAQI2Lo2kQoQjNiRxU6iz/gpSZFwO9gaUveubDqrPejI9tDSl3Mi3QLdjgkxKZC9rmKq
IVqE0CWYewQAy8+D3WTmlywJYpQyLQU9sGy0kfNIwmocP5g2ym5eGegy2OXBYKtewfcsPyLip53Q
08rMm0JPoYjPRsUgurSRfHB1JoN6t7VbnFkzR0Z6yLNe+aQBrSp+qQXSBIqDz3QrC1USBCIr/rV6
Ystk3yNDk94gOm8GIMVz+06msW0ciXEdNMxSmSd/EsTahj8WxCvfs7TkPYnDKELqvZGyPrRzIFiL
ijQE0RKKyPkA3OPWH2vzWTOnxrnNfeYAdqHeB59nO8iFW4K8vxt7n+CyHwaCvH4upeZZhRGMO4in
5KLlPEYPU6VpPxpDhvdRWmSG2wo9aHGGMo52ud/jGIdZNb7Wmph+KEXiS1fpjUj9rHVoNbkmEIfs
e1JXaF96SdN2+UeuJQqt4OF5+Sw/EspDSFz7NHcK1C6i0KK7QjU7uStg/ibgT4oE9c0gdPQTn8rs
D3MXojAdEz987hk3iff+GLW+G9CjDk/RoFTWIQGqk6Dp5KBP5bc+5eBZ8bNw0XxQvxuDsgCimOaM
DxQhm73Ue9Cg/hj6x1nrEf4bzCDIjgrxdIn+kY4Wm2Mn0Q7FPHwXnQ1EaZF8kGV2qpl3faD2pqUe
/aNevansVmVCTCFn4X5ZkdIfITgf41NuOHV5R6xC1pbwWWLo/ST/HhF3SMo1o8E4PAMs4Tfa+tkf
TZ2D32FZDL+hfwl/DkGS3ucm2LyDTpb+MMdd8pT7CoqDggP1HbVY0RxFoudPdaIIfGaGhNHBHq2U
oED4UvFMAgr9aKmjmtzoadY80Wc3g3lHvk/2Nre5/rlmxm7aM4FUooQYW7wFCq/WDhgv/Fh+ajgR
wWBOgtojCPdAVx5yiplhJnkAoy/qg2LX9vg1ziV61K2REA63vbD3c9rzDrlNlKNfV8JXF7mWooQv
ccDkvAtoTWRPMYrCjddnla8fccXFB0AUPiO++mwxdtNJyzXmGK4AgBTyX1Fr47+iVeS/jWGS2fYI
yE67TnQmTUun4T0DYJdG5CGZtvdN0nNwLwth5Khm1c9hGJh0CUI9QxJUzvo/NEvIgVqJ5M3cKvVX
x7eLXxnSwvqtznT6URWWg7iw5dQVXBxUgQ9MriDAHJs+2JMQSbPnvvB7rksxBz+svBw+WrPh/5Tt
pDx2utY9SkUOCfpKtQ58skXt0bUXjY//R9l5LEeuY+v6iRBBA7opmZnyXqUq1YQhqVR0oAdJgE9/
v+zR7X1OdMcZd9eWlEkCa/32WNX1eNpkO1fHxKXBLaVU0N5tozIONZab+YyIJKWIR1j9VfvkJJD0
Ql/ogR7Q6EI50+oA3BT7x+xQGs3NGXfUYTez/7ltknrvxNr+Y+Dw2I/REtd3Xu05f72l3e5XAQ5+
8sc5/FgLVb+WFPkoLI1qvl7CghEpgExZU4vGZ71UiHCpuNuq9q8ZHfFJJVHtcb5Z+1L1mliWud9V
+VBXo4Q2bdfu21XzZLPNJk1ztEIqhXJTLTeiNQNFkp0d/xahzH9bfyieFq7wx1CV+r3UAcVyK5/a
VzTq6ca0o8us3/Gdp2SwGDdTjWAOVKo823bljGzBkVbRRVCWy30ysYZT2tVotipbnteEOKgeXa81
9HQ4VQAi75JodFpnuy4U0lZBdAFz6b6HuglC8klm8SCngNfdw3YZAVSxwx8MtvYplZGJ2EpREsSw
TcImx43qzIg32fTXO5yvPG2UN+9Hb9TQnlpqfRHVfNZpolsKt/rFo4dqmSMesnyV8iEf4/IN5YV6
3bwFHIjFb6FKakhGyvpIYKDtL4zNMz3zwTd9K+qOQhxKLmkGoo8ziRliTpNpY3rLKTkELs/d4sod
I6VPxiTJK3d6Xx3WoOpuahze+mrqVfi7X31xZ2qxByc3LktqWJN9uY6KKXkuKa6k4XJu8BiAsQR5
ZstxPMauiZrL0ZUdVVlykH+oAaKJU3e5upH7RMfYtgw6m4I57Ig8smJLLd/MRQsVuZ3Wtdx/5QUN
WLecFkFLbWzjUW8T643a4YHGFGcoWO5y/ng+HZvYXyzd/mvQ+MVLM2H0TSs9BlRBC2aAg9dY56+q
6vYGu9/5CAe9Ck/TWg1RhotGP1INvBLeS7YDH8C+hdmOLeuBXDffZOWwh126xiIcjwVje3Cuh6JX
dN34MxNMEGRBtlsUpbzP8guGL//hDHL+KZHT/4YmsDeFWmqT6VIlP2nx6v+ABKrHaRnazzrY/aue
P3PKYMlZfw0sEWkZaP7RwW1JfuV3s4r5uYvliRI0cR4pmF291KUjk0+WMwMcxAvmZ0W4B8u+hyqC
0zMaH+lCbraUIN/avRmsCH6vdg7uorCePlTVyJ9+BIVGUaTSn9TZ0A5jFPhnNrd9SN1mUCsvnZY5
/oBhZkheyqS43Sn9nlLLh3hHmYdTYa0yy+2wFAwpjru4B5tHijZmkglCyoz66l0gzaKgPZT83rSv
UR86uv2FHOqcmtF1MqxA2EpZ/veqHy/yVmx31KJTDBJCxVJDWXpRkc1lHy9HpiYaFeW817+Q6eeP
3hJua9qyH+30Ap6ntlGu/WUXkkmYrkMY9VnhY9i/jic7fXirla+06ErObrF3T32n459B4bv2KmmK
5nXQdf+lkVjfER/R21MVVolJe1IwfjkGIDX1uIEx/1ej+6zWjisgL4nO5IgNoyfTOdHPxR9Y5VAR
y7dypSkt23qL6yecGqOutVP7N2pmSWb29fvl4Heu+FXFPdF07Aw5C2ksCXOamVpu273TczpIRa8v
r3j4KcSmimM5boQfUZ7FNVU0zUPns0+AA8EpX6gxp6F4JyjhIheJexXPTfRdtLK7Rr/OFKNWRgxX
x+YVZDmicrPL8y0zsYjLQxwMCOgVgBhxmfjm7yrIpq9N6YTKVt17pyBcmeg7Xe+0kE/T/O6MW/IY
Iu5Da98RSZI2QaumLCH/8QYqs6e1e6Lnt2gbPWSD7jxFKOvK7EVv7uin2i/aF+qVoi2ji9jfMy1d
cyvjwiZchbp6jknijdJ20FV08uPFPfEdDzuTG1bn1pvFO+Ii7O6Y3r35EKhgvlW447bLBpboNRLb
VF6THMnlWDJWlylnkbhMSsesF04xRNFhCmJc6kHBISMBy65zV+0Ps1ZjctxN2dzYzk4BC1hg/TQR
dqbFMeRW62gIrw5qmbrLKoIoomQqKH8F+bB/jIlxxgPfYXO7GO25h2SbebhVk7c/tWiGz6RVkho+
JpQvSAZ7V0ebLg/szN29NlaoR4coBl08JwMg8MH0vqaZJ1+q6d31qS8jGHiRy73MvSI8xF082s9m
F86cdo3mLRCx5ltwGNXZDGe/8S/OAgAsztWUfIVBNXXHcZr37X3LF/clhji8tKtT8uLsK0337ZZ8
tUuvylPsdt0b4eny59KLeso2X7TvTsWtmzps3D92UScEL4VJf3KnkKc0CZdNHcW8JPHRLPlQXU5g
3XPqddLdbwuVMLPQTT+8hHIGXnSNRzKAD4CtDhVdVyYlrrQ3xziu+waYw29fGkNwAvHpeydSM5Xm
XcuaMdSL3C46topf5tCvIz/axGM0H5zdmjuG55Fd1io7Zi2IXnXEnd/SUw8n9CHsGsbFl9rPkIJ1
xvEprkUcHz3iehg2ttFu2V4FHcgUFYNOJqyhXgt0bhqyHk77r2cj5199xG3lXQbJNvwe84Wk0zxa
xnPR3c5aYyN/AemhrWy4nqUnFDGdvg86RLgeKPE0lG3W7XvwuNRbc7s6YusOho7tKit2ZHtZaSaC
5MtJD9vJ85gxUMAUyIDboZ1oaMTc91xPi+fwf1/7e9evmdtsvTstnba9lRmdoeFTq1ANpMYuA4hb
00b3xNL5UaqHcPmDId4sKWCIMxxCvubh0E6iBLAakuJxtQTjpAAljXOxotrdDoEhoRMcOqGUdQSJ
uFN5Pj9DqrTs9rbv3PPxTWWzkQvHNPlq/POKaToVubu+ertMHobWaHOBXL9+nLvC9Q4BGRFPOiHA
kUxvivmyLtw86Cq3XJgEnJnKutOSABm9tWVdoPGoi9XN+r6r9rtGNqxqAddgm8Z6Ccxx2AXhnULt
m7qppti9nIZBr+kA//9a8lRplDUqpkQdl3bBYVzxQlVoZYrUIPdiEQ2D4mIp/Hg/EE48QGXmtS7S
mODxPAuX3HzITmnnomRLvQJT9R/6aAv/ln5CE2S7FZrGbx6gKA2U2p1TsxfNThmxt75ugWhF6rqV
ncnGkCqChKmiNhvaAcG3JRvLxIgu/H0D5kUP29xvZKgFGTztNjLtb/EdJNH0I0ci50D4A4WQZ7vt
oH6uhgiotnGnwi6f0Y+6FXeTovb3U5TVDigpk+Y1h6GnIzoSic0E+8FjYmomJ9xFU5k6DkXlaWhV
c5X7Hr5ebaBl0oBkhu4QMblO2QLH1/JN7j0LgJHBlAX1IF+SyWWvdjFdPkP5uEAYo7swCC1Lk+qG
ymreAj08LhUjL4X2Y3PVNiUzxlqIdTysW7l+erl1FPPeRg8fVZTuladz8TpRbP6E9ndv00DnCQir
003TsYXtu9v7AACsLAL9418kA727yfDtLZN5EDSTv4m8H9Uxmcb6myJ3rtNhNfvnZsX04Nuu/B57
IjxYDvz8YbBdyBGU997bqiSZvSvo02Xk9d5XTtPfT/5UnjF40X05LKabfkedAJjf95XErSUuFZZk
olzIa6uDI/ecfIBBm59ZVSk994vA/kIkLX53MBNcZElp5lQtrqjvSCyFTyr0uL4MNi4tev+d6oPB
i6bvySGzhWk9/BYEOToZy2h873lbDdI7mfmHMC2TdakX507V55PGlGX+1HF96mzT7noDOYL7FiFz
JNK8mt3wzgS7DKFmWvVkXMu8y4/sHjwjQqINV+67OFo5rKYodJ7HuKvHmzmPPAPB1K7BoYgUMCUx
2rF3uYySqKyAhJXgoN3O/uUTOh9WjJpNNgCnvrlbCVjaLGxbaSCBPQqiSYJLLkEXXLvNIcK9ve2f
mnPSwCnpPHvLsedTREoGkU3DWPR/c9FKmXWmHFmFV79/rk0ybxl8eTWfEtkR+kJ/pftE3XHtZCEq
n8eZ8X/iOIhLyCfsIwvOeONMDNmFIQE+b4c1bTjrsCetVWSvJI7A7zioa5m27iLbjIfE/lqXWrwW
bj1VUMHT9NE1OWjtSplcQ7HjOjyGxJN+Tdw8DyDN7iOZvb33OKKFz4Hs2ob6jTNDbOrOnX7mIH/O
Re3b5bF13Lm9yUO97+nI6xWeMCPC/9XiHHp8zhs+tvPMLO/HVVKh5pkFlZerX352DdgsJsqJhVZM
TQNNNDTlo4cbdjlOep2ORT5D8RukfHy+1mOomJQTPtHR2Yx81AWzQo8a9NNpIKaP3cxRnNna8MTG
vRP91b5jn+lmXeebIQ65ciyeGzeL1sB8gINHMpsRIV+ERN/SNi6Rx5+vOTIxh6H3Gf/6AtyOGBov
z4B191+1Wd1326jYTVeP0mxM7/13SN+1yQh6JnCVStfx56KiNUqV08LhB0U0XrWz4L9Mi/3ISCsj
FWRjEwd/4T0C2A5UBGeyuMVz1cmZNYvgeOcL7ARYvONQW7MG+tC7tVPr/FBCjh4Fz3tQUZCt4jOO
nEPGRyX474Esuf652Xz7aVByvfMH0dLCsqG6Y4Q7JMzkuM76YiM//RrAx9nSnkfohWmpU4fCzwW1
tfEu/Av6Wv13J+iqN1Sq5e8FbPadOE+3vICnbt/Gugq+p70vTcrQ44D5w819Dv0o70wSj9t0DNbE
/UI4Puypl9eEANBGIZsrp1Hbz476ruDaK2kBPmjUIDzIGDv/8j6aEfRwhCeuVmUZ8VDejMewEeVw
nKdK3sykTUA3mU5+534LEuD2cX4opy3cTlG1oyaslsARbAy9mIu7gsZj/maYAZEZnld76pfFV1nL
d3fdub0Dl4wh87sZNv00dDtDrcjnPMgscLV/DLrA1NngKN+52XM15dRXj8G78AyMUFdQpHuqWWCf
o0a4Q5YEQtiraiq9V+SwJAM4bslsEPVkuPTaBZ0pznNAWuT58KA6f1Ac7lv3IiboMW5pGj/S3R2i
J2cO1+K0Cd3+jgamo6zqAKtTJYqA+8xTw6seTfAHzwX4TNcsfZROusN88UuSZOje+dZ6+20zyUrQ
spqDNq1FED2g1R2aQ8w9vEO1xyOHkggW7HUr6RCnggIXdZGrMapvPI4PkOdy1O6RrsrqtW4KC9wT
bKI69uiSJHCeB6w86HDPPLugHnabvXnD1xW2aUueRcE/n/ZD2Hm7Trki4TgWbprvmRBdeYDxca/D
rc0bMiyT8DpsYmEA9DfzUvJRvg37jsnY1ElFO3XD2ZetpVcSOdz143ACEioeZ4qeWxweofsmnHL5
id+D169bcgQoth3MfChlPMusEANSDJnH3tVc8/59oBPggJRRB9Hl+Ry2DWMWL2fnTUPqVkAMhJsg
jiQ3cWaJrcJR0w3Uuv6F0uS+cRtE+VEalohUNjY5dasW9W1gN8rHY+OYKi1Wkoky1QGoXsY2DL6H
YCx/dhwpJR9CtFz1LiPRIUYDJZ/3Ri23Vjp9dct0Ft5ugxN1F8HarVUWBC2iGiYH0BrXXd3p0K6e
AIDZCx6eMgj699Uu/CGjXxVPLUvXT8NOgMVH9AQc7PGQ/2jiYrC4KfcoygD+oQGgeqebYWBMObVg
6k2mBjst2Gf96d5dtv5LKBFUNzTFB5e4r5evcFXB0fHKZbwHuofz0pgiLYfSGP5N1rb6Y+FWvxXo
65scQqQT+UCiT+Y3BdObHhnND9U6yAeN3AOFGBwsOUqrNVAOq2wy6xFDTujmNn1Edc8huJSg5dwk
Opqyuqlmvoot4tHXdI/LtCtn+ZYgPfoo6Td/c8YoXtLW68xHR0i0e6jLVTwxT+woVEZ++Shuf0i5
TG+N6Z0k5ax2azxQ6E5QjsmJocUWQ0XkUdjt7G77rNOKABigBhLkgbmGaIpTdzHyI3C1/OE70fIk
BQtqOsfr/OU5Rcc8whI0HHJozauWP5CRLl/8m4qRNMxUtc49mhVyqwn79AmmXQdEFrz67XDBXVh+
RnILNPHSdvfJeRqr8CBFEFWHnA/QzZDlRryrOc9BVnl+hWyZzDD48wHBVno+kzGt8AXLdKJW6raL
gTth5JrhjYAp9acx69Sjwt/VQ6eYPI+WkmpoLejd9pDUqzQnU0NrjyZsx8xGjeQvy3GJHvecCwZu
PDa/h8ZpPlgI8HFXrdhfPdc6uFbEuL3KwtbPnl1dQCN3g4Xj+uiHDL0GzLSKdf+w6ny8b6Xn/5g6
Nv0nYCdfZiPKq98WZ9170dv2ZQ4bRmwU4DWasCr338rA9jjwbeXfC2ju8rLvivGjXPuzApEdpEk3
Ytz0xeJ0jUjXJeG+EHapoZMgE1/DEFFLXRJzmW5jp79XDBe/Q1bQgnnD5/30GRKYJuC4kmMfbpXO
xnkvfrjaRUw0wOicWzVK6Iqg3/icq5b46XRZPPfJ+Jt5aiknG4AuZf2Boo4lxOr1j0FZ3KblfH6K
51lW/eU+NN2vHkKYBzpRpsoEwICTwh2U9KArYDhyPpvyrtRDF2WT9Cbu4Y1/dBpLuZTUe5SA48oR
Vl3KNkc4NBdGPxVzjsSiPgvtUym30qJHW8QvdnP14AdA3XzytXgYJl08YqchPDd3O3nluRoMeDpL
lHjhgoCAyKZf4kMEqPYGqDi8O8XmBcfIUeCy61S592gmuzDDVwJwxb4WwkrXbmQzzlnEG4xe3ZNd
qIg5iNHnCy81VPKBVwCXR4Fi75co/cEc/NI6l5uAfucML8xHPAT5a8AUw+cUiuXT9XdYfhI8K2pm
3MCyqIutfHPzKsiviWTdHrqRxJgTrwIHG9I87so+oAsZBnYdCyZ3fwJvaoeQq8L2062QnC1ppAvd
HLSS406zus0f8Fusz6sX689VajldumSG3HQKKp7Jrc+hJWXwAY63cfxFU3HZ+zjswWKr/sLZRpQ9
Rorhhj91RtoQeWWZWSxX3xXPDz+BDPfT7LTh30GWKjyKae0+zscDWxqcB1neTBJXUW5aYg3hS9/H
eHPxO5R+0XFDiRh4BoziXk2YC5DHhPn9Hika/XaAOLQI5d6vhyTvi4GRSFbXe9CBYA85OnUADNQf
p1HY5r5Jei7Pdmw3j8dn8q+bAM6JzBunV+xQYfPsaFN/bf0e/S7RgyPILH3n57yPLEWBInVHmhK1
TeE5eAyLxckZy8PV/8lTWN8ixf8y+azGzO8Gpr2oYj6P9tgjEbJTzmXtDeiZzA7JyYFdj+WxjhnZ
01WwiaY1dB1io2TzrhDllPGRpDu6mcJO+B8dYjhOK59ruO5W57KcR14JgP/kcfYG/3EAge4O+eZv
76PHrcnDJ7dPr6NuKK2bOrxZZ7RfaZf01dtmocvApLbgDg/2xhOOuLI8Lgj7JrKhBsk2HzWwGOHk
Otd8cRNajcaI1yYxBUK2swCxD5KqvVjHteLAzbv3CRPpr82f+/vOqYx/WavBOXXCaHnB4To2WaR7
XUpUE0CC1AGBJ6j1uungP90zk4imLk4jHKXrpUmCFr6hrcKZE8gD7KUoBaMDWfnQ26vf8D7xJeQT
OiYdhBAfa3xHyT2NZrMPPH6HqQz0oDNNGNEtM6HPBZYAreDeKPVxHSLln2gKAtKuF3/61dfe9r11
3EEkcsE4H2ptx5cocYW6Rehb3dScFm0WbeetCo6ZXwK5TFWkEbPXL3JIxQ2uRWjsaN/qD1nK7RuO
j586NXOTHMCtVPwwyRZAmIbDnX2A/FtY1y4Opp/44Ibgpgz66geiA60ZuNZhQTJTCTQjBitLk00D
CqzLAkhtvsVOO9+tCM2XLAbu2i9pSByq8gGu1XivKCz2TwavFT28iWQ+v+miwQpynIjgiq4EVP4H
Kd/bL1P4ZrmAk4/7Q8JWjMZiEaRDsl8DbhfRLt4TItGI7YrD5L5cmqREDVbGDNd9/zJD4yOscirn
UyCP6A571QT5EXFIgjSK1bQ9yBmNEEz3+QWQiyWs0Ovidcxi7pSQCTtCaQbTl7zqfoyf9sXfHMjK
nT8Th/J4gdJ2u9vXeQd+2zkZDhAjy3OBaHqBH3KbEUwzbt4q4hH8w9L3E6k/qAAZMpvWghXPAUfO
5DYs/THCEBfJmNYaXYooGygGwWMDf0uMYzPsUX45gi1XhBQx4Ga940EZQsF14YnYsYFsJqLU4hPI
fcPd5HtQcxIZOZlx08663E2rB2nli+KF4XFbjyUJqteEybggLE4nBMvxzOO7GYdUhbFubZ42luMd
HhHA54pUcJZpBCcR2q69dj+CxmvwD3fEaJK2ujbm0Pqr/FPuHWegqGijSYXfgtEmNRrgdOGwfp7U
qH4gTPSHI1u9eVuLsi2vBIM33EY1+E9R4ZGwZdyBJ1KHnXZhDV33bmO4+RjrNX4hLjhBfERbUX5U
yY6lc/c9fT/Flfe77L0oONS1ca72oOiHhynpp6fNdoGDdiNGwd6fR/s295spk86CKoyJXOC87sL5
Z1cq9tyaWFAOeUSc+QFkXD5xHMAh4TFDkut3SgjEb2J55Jja18yvGzSOQ02i0Tb+6x6QOlnT3un1
HUcjPDE6ovwXTgx1aUlWNQcED9CDyHzGd4s/bj6MCN7Ga3pTnL+F6WL/whFgfBkwgctV4oQ0SHK4
iPjobj7rJ+nn+k9bePPGQN0Ub2Tsrk+2nFZumCEsPkZt7d8iQmZ3aqak+Uy4pKdjyIsFEzHW8UgE
TR2hC7WMnBlPPGS3LAXvDS4GBj9W7+YLjL776Ieo2lKXaPg3WFwwmm3W9q7vt+SD7BfUPDDGwQgL
sNdIln0R/1F1u39W7Fb8Va5C07a00SqzuqoDfabzgjVzqkj9rsh2pbjH3bHbS5A6WM/q7OmY1wSx
aNfvLeITx+HLL6DtrufNejp1Im8LeA+kKFEZ1cV0jIcE2TV3C5VKcSH3IoOQHe9pHnPsIXJC5zYo
OsoGKndT/QXzY/Nz7DmVGeKQHi3ewNGP4LH9Qm5aP+Jr1egMK68VRxTh+aPmfCozxnyXNa3qlxcP
rfiPAe7mNQjhESS3423bK/+5Vr7snsZ6W4jaSarVXnrxal7mcp6JQd0nnxigQen8wvZ+/bwM/gzy
tFlMK9bZQRuZXQhN3b24iY9sSSI8VrJnXTTzGE4HT/PWHAtdGc7HZJu6q04ab8GOu8k4AVsNOB8C
X/M/l9h5voZqH0RG1lpPokHt2voz7hFOXBCRseZ3KzsOgi6a6p8NurlvyWrAV+2ew1y6Aqw9lyVy
MosCBnmDdtTnNpn8NWfS/0Mo1BlmtWaTHATMgEesOP47fhCUHi32oPexMlzkk3aTi1FtDSwrDqH2
0qDvfGZXGSg2rr0Z+XyAOWhz99HNZoUTMW08TykUJoAkhzzHJsMcGUWPYNNMmwGugJt6Qn53qKiY
jCEPFq4nxDX+m2fH6tPEKHszpSKmXNx/05iNTpw/drVEZ8Tkz5AL7Vo2p95vwxfRegh5FkJDHmfh
6j0b43zZUuxvqJmGyOlfm6iyv+MldF9CCC3n6Oa7Iw5lkkBO0A1VVFkztYymSvjdkxvr+Jn2xv7d
EXOAYKnvCy/jPAQ+pB2uu8WSJjp8zZP/QZ48gk/kuO3VhPFqPbrkvuuM38d5zfE8X+/71qMRAUD9
MzdV8e6BpqGoHU1bwcTyiKWe3wqLUnA96y4RuCEOQAL/M+9sKQ8oknZo+CgeLlDY8y99tHU99x7s
G8Mxkvx08clJOxaTju51HQjDUa3cAOyvrn9NQ1O9JnmTPEIbgrhseb6LM8Bl+jQOBdYWU0nGfcvJ
9sHQwKrhobJMdY/ZIcVYlX+GJVDFaU7GWh4sWogEnZe213IPW7IunPMNUzujqo5yLYFlFYoO/+i2
cfRw3jsDDpVlv5r7uZiyfFnB9shv8m7ndZc/ioZTLCXgsqKBiLXkFE8D4wzhzdPfDcPfbTW22jus
kwNfXsW4CvikeSCzQI+FStfdil8YEPmOjSUSPa5299U3EVEtI7pLD2iMES3dmt7DeNN0yZNu8j1I
WdZLhobcdXkhHE/82Cp//5FX6+IiCD/jzITBLR+ynv0x2zdwmGyngSI/5wpaCDcwo8fWDoVAPsta
nVo/cu+wi033cVIgOI7clsm+kJGmLCoZNsNJDz0P6QzVu5tmy08IRWVxqdw5eRJdSYpGksDY3/jr
BpsBHT4fco79GYsFd/2VV8tEpLOmS1l3k2AX1dDuR5bVrsaGWPf9k2ddZAFoxmZMNLkD34VHbjmO
prTDYXKMK7N4xwKdGWdZPlZ/E9txWya3PiVl0vBOlUnIpIUAdUc+VxT1wQUSrP6YAmDmuOzCXbO2
xwDPYGYbJBfJ6FXX5I8l7d22VvFjUDVqPPjrrrBp9WjsHrD8QGov+BT4MEa//eM2nTufbLnn5mAN
kNWpKBmMDy6f4nTYOcSZLWpYKj5YNQgXVMjLn6sxYpYYqb4QCD1XhhDLu/qtOkOheoXv47nXloSX
cw3AHYUI+heaWQkJ2c/h3RjAO2f+bgekxfFQk8UocxflLSdXKiBS7t3cRfJiQFJR4m3Isg8K/9Cf
Ph/sj1659YNEle6cBYNgx6CxEYtoP/yN85XlD1wXrBD0kImrDiBsdKSc30x8m85YUTpG0HWKH9zB
H92LXMb770Jszh0W09W5wUzm/9kC1z+DMwp5Jl1CxRXAcLnDjzrdA+YC30XD7y8lNDsFBxkiIN6o
yNTOU0npQZP10uELWx0neF3mCVp5XELo3caZkysrCr1dbHzfLzs3uLmUoBlXNejJk/ZXMCQyzpZb
BBHckj3qk3umA64L5cz9mu4zIMZFXI0TAJaHm+AFTFIxgvSrh16qa+KnsO0Rw3LdFA+jQkmcrnzK
P1Gorw/nRQ8pjqPwgwnRz4/4JPOvZgBBzlbfsGFIEytkIlSqvCel5WUuhtJG6LMUcEVbE6x7JA1P
finANpJhvaF8LWWn2XydZHwnZyhUgGyd+irccUIFkTdASri51YAmvRte3R4FAIcs+gsZkHmcVjOl
5AfeYvs7seG+Msf7aEE2oNoAFQ5jIzppqZ5lhZchg4UKP4N4ip64g2b/1OcFPDeP7nR0dDEx4k+D
P2Tn09mevBpw51gbDYwdxDvCyDJuH84aVHsozWjumFy6ObwsYLTtsZRuPBItN4q7eeXWvGz63r+K
wUS8NCZgnhW+N4P7MGMG/DPlzv4Q4hbV6YawYrnUO/jbI96znGxTEfV8NqUM+iMtXjq63XWohjf2
AvEmEoBRaKDBQZ8f1ky5ehvcd9Xt0mEGZD36Sop6FSnrFxrF3MU0dTGMqMZ/RrSGJlAuSRdwSPhA
Y+hsC0B4BECV/YG6dKVvI8G6dPIHvDxpv1i6aP+z4/qcJfD/hxtQHkD0J3ENDiFnoJD/MHcr1wbJ
iPAHQlh6v8XS5+nSjMtF1GzmUQhF2KvIC746vRxUs7gX//nH/9Pwff7xdLVix4+JsYUF+3evNR7W
SSNbaVOsV6xDCinzcumgEvRxdw4PcBRJugeyuJmMQhb8n3/4P1vFKJjjp3uOA+voh+f8lH//6fSE
hQHUXZc2OVfucXJzXqSWWsBjw1ZRIWsCRStwZsOfV2xUeESPTYfahCEGwHsM9a//8hv903v+z9/o
HxErCJ7zcWr5Oopecg5DYR7qIvEyRqW3kVGYgwcufMKNdlR6C8j3iu1F14EAeFuBNNwCOaAnSf7L
J/XPCIB//VqUGJ5Tb13/fySLjYYTepGsxF1bALfinSsQdijQyGbuw/7wnz+Ff2ZDnH/aOeEjOqeb
oon5R0zKsMmOmneUIMiB409ZRT7yOOxSjIUmMJ8U/Xr/JUTnf3sMidxzw+D8DLrBP6IvEEjOfTPD
w2MH9B5DZCaMuS5aXO2YK9RzycXQ4d3u/fD/Vv9wrjgMURqH5yeQn+/+4wmMexyI6F+g+wjCw3IF
/FsNP1rJXXAFEgS1/Z8/2v/5h/77z/vH82VDgTFlGDAeds7GRrvZO8vPvUGP4aMVH/Xh/3F2Xs1x
I1na/isdfY9ZePPFzlwAKEfRifK6QVASBe89fv33oLpnl4WqKCwnpOgOiSKz0p3MPOc1pVmWT5aW
+NvrLZ+vbFpGfEZD1NjAj2r+ZK8kn+pRy6VQZWXjkCTe+GBbOXiL/I1aLcfxxCSQZQMjgyTOaSs0
HSpWyY5Weqm50Wbom5lKNxTl+w8GeOuVdXO+L1DfJnxQPaYgyGyeNmeqlmelAiu1ajjNGlLDDhnH
L5BrpP314TvfEyo6GwZu5JR70Pedh/fV8EHlqqoh5GzwSrk8cIOBiwV9OHQAeMJKrkjnrtiuX2xR
QYgJBjzUhKV6ocQLu0xb9nwRCP1PbyTRZTXRnEmsgvgRtUZzRWfk0grBOsGECGEi/7RUF+9xhFCp
3BKNq5b3ijUVdeEWRt1l/8FSxIIITXhJVZm1xViGgMm5UTCWU2mUYJ0bC8zRUK60cmn8kCuXAE/h
ggIm/nTGegOcbhzQSgNCQIdaaE37KJCrzUCOlQo+ubDrS+TSYrREC/QA1zKi2WKH6Xml+aM5LxGp
s973GcIgzuD7hrBpEy41K5FkKVI07zRLMURGUUU1YmlTklttwh0Y5nEl+elzSEEPfGgMdGUqbs06
my2Jhab7fL2LF8IXBwMiZBKxEqdn+XRMJ8+cFA2QqI2mAIxOyfB29Ui+VUmjbZl4JlkIRd2pCoDH
le5emE1EYKk2o8lEcFEXF5VODvPALNnptdea32SI1xFnsdTtMStrtz786M31rl7YDfOFDGsWReJI
WoaWurcaMHYJtSzgoa6GsuW2FZQ1V/ILs2jIKLrpEipFSD8vuoVcjR9l857z5FgaQL3HdbRT6loS
t1IzvyWkGkpUILWRtdK/iy1zEEBhwywQvfTTqfTA/Q8NbmAUSzrxK2yrmPxO7IUPI84YPwjtYF17
mJzeSiC9sEtoTuRygdY18Lb5c70KpBWMdwOCKeMaF8NNnYndBiFY4b1FAmUloF3oIup/Cv4l7JTZ
Lfy0qTIR5anXUroI9c8VKpBlg1bBuw2pH70vQCl/jSVrTa74QgetWRoe+yCNBIq4mFL40kgwd+yR
kLlzxQo0EswWb+eLkBTevEYtIB8WJhu43qCBedrBCM456SQ66KEH5FoNMKa+1Nbk3s53wmy4IOKx
qiH4pi8VAcXOxMSjxAZGQD/gIe5j4HxB1K3cxC60Mkvj8YvgiYL+Inq20FXSTLOoRRtARAsp0wDr
BPrKqr/QCnaGSMsjoSiLiJ+djtggBt3A7R2MBZiR9KFCWyd380pogpVlfqkhLpSI2YuccayE04Yo
KKl+RvrUnnqEScNUrhzwiiuCw+dB8egoilwWDvHcfha9kbmv9ENGjpPuxjfEznDchDXwj2KA9L+B
YF2M39665NDixasRhLo2O6sswkYIqpv0ARdmRSl4sQVmsS3GYXCvt3KhY4ZJWFRFzjadZ97p6PXI
t/pVXPISt0oqhklg3OIlU29Now2cYvDXvHkut8cLAB9TrndLUfxOFlvDIK0DAkGoKf/hJkpx1fMh
2kRilL9vh0r5eb2LFxYIXcTFjEMGyf+zlzfy+JBWGMgxyEKIuznFhbyZ3r7ekeQhL6Ypc9S1FjrD
Vq1DcYdzYLeJ6D2aA3ynOorHFfPK82sBmSiNk8TgqIQRv9i7nh6gNjWrZyo42wHURpQF0kz/AcS+
tbN6Ewpu7A9U8Oom3V0fxgszx20LuUANq0KJVMrpSulCMSxL/ErsXFf9rzCAtK8w89R6m+Sodth6
DKJoe73J82MFXwqGci7kcHguz+yglzOrx0Tb9pRs2mmAsr4nAgXJW0Hmdf7oQeCV7LwMSOdeb/jC
kjFR9TTZgCb7byk1i+0l91fkBu0Osar7SFNTuy6K/s3XWLpnIXspw7dC8XtxfuXFAJXfBPdlJWa2
g9boofEmZAZbIUlSbWWBXlo6HM0kA+cRBTN3On+tgiMWMFWepeYQ7pD2AlqXhAKi9J4R3SFHON5p
5Ox2Cnfrj28fToNhxGzEZPlo89J6dRMxQlLXvq4B/gfL9Cgh+bTJkVRceaJeWqCGzJOYK6TGS3Vx
ZUbyqVAQnAeYrMeGXYNX+K4MiHoCvy330ETq/X/QK17S6Nzy6iFUn/ZqQk0lhyHI6lTzInQhuRc6
KC80slZW48WO8cifLx/811w89RGmAhWKQAMCLh4UAoyBqZfUuTUk+zjVxPppgvizlgi70OjskcKz
h8HkCF8cDJMMSrmYoNmMGLZRooLBNQKDz5G18dPUvT6U5zc5FgcPVI1nKqeCsogtaR9DskVVB0ZU
A7fICaehTL5C/TLKAYL42Mtrj7qjLcppOnh2TOFhZTKu3B4WszekVuDrVCZsi22XbsKuEe/6AQEx
K2yyvWdSOZLCst4FACOxABSoTtn+aFAPTJHIW1m6F+KNhe4JIV3Rie3L62XQA8zEHCoHWlP5G3x0
QfD5CMVfH+XLfX7VzDwNr/ZhpDdJJ3qY33jTNOh21c7aWjhFqpqTKlbzoKWBcBB7ymtmgmBtkVCJ
RrfcxJQnEldsqi6tL2b8L18FIsNit+ZoyXmGSpd9oOOOClj1RanKGESY6N90NU+0652/NMTkvjlL
ODlnT7fTvqv6hDUFqoy2oSklsmsQiIwx7Vd6dWkhG/iIS2jjK8zl3OtXIwwwWE2GlncCCnrlNy/y
KSOWsv+M7/baVeBih3hzzQLlQHvFxQAijgw+QOLCUeEh7noVgEDqNMHKheNiK3BKCDykPojfpx2C
1uQVMq6puAT7oblFpUhtXV5aEKCvz8+lkcO9h6OVvDu5h8U1vuJyb8JppSGhEbcCwHTXyDvjfQFh
+MN/0hS6z9Z8scYC/LRPaT3UjSUwScXQFA+m1wQUOE1QvICJ+ujTf9AYZldk4LhiS8tXOGo2AeLQ
XHg76i/btm3wvQQg7nZNkm6vN3VprriicQCixswJv+gXECZVr1MyN4qipe9RsjDvdbMzV2LV/FOW
gRONZGPODnFCLKWYs6TTx3Bi3WU1sEm7BSp6IDj2nwMSVNuihexzvVuXVga5PhCKgJUoYS2OP6WB
M57qVM6Q08qcaIIdV0V4hHGvD1Ym67xvZEtUFgUHH5mMZd96VbKSGkj1TKaudoFXvs/N6gaknL4X
q7Bb6diF1kxkl3FPwPJlRpudrsO+VQTMxqmua72g3/ipJXzE2QnmjtROjyj0eSv3zfP1QWJdwjeH
e4QM0XWxl0NRB68v5HDaKbF/K6RpJOUm90/Xp+tiK5gcso1JZVDyPO2VIHT6MCHOBKANAVa186t7
EJxrlkoXxm6+C1Fn4XFAznn++qtAS7YecpQJrD7rxu5RkrwZMQHp90ZNe/2LXHrJ7zd3iyVIkklG
rJ4Cz6Jbip5UoR/wJEBgjMt6Kv8KM+ONFtUkFngPqIQlAjqHx/JKKQtoTWRTx/MuVxDRrZGOIbms
Zg5IDPhpInO2spvPZ4u4ruG+yZuSK+ayHlh2BQSczgLOl5TtrTFF3p3Y9kr/5ugOo0I0MC43iO6y
uYjuZgrcB/xHjDBGk2/SOH2ZZqRZpUdrLlhnHdIViRe4IfJEljEvX2wqhH4roRXhIUrlGH5Lc6HY
xE3w5vQ8rfA05ToxeyXQodPlBw4UsLeB2nAFC7e048xECaeWyna8B4Q7gbSuLTB00OTZ/Ahdlqtl
skv9nMMGL3IiCAXH00+Q8NKZ+b6Al6oEqExYKcGtGmrpW89/jpPZYouDmZOZ0HjajIg6fKvOaTxY
YaZrKf1LBsZ4f31vzXftkyOFjOfsFjKXwq3592kjVZjVVVPr31sowkUuvNfDfSoa21ySbQxvuODA
+cKuYWVNnmUX5lbhGpHWVRX0ghZzCJQQsd5B/z60N1Zg3qbdRs49J9Ejd5q+Xu/gsilyxyLFBzxy
yLhCgF4EjxBZiQlkKKRgffDvETvxnLZPu3cCcusbUYemRmYv2FxvdLlCjo1S4qekKXPFWKb2IkSH
tD4fAhv5jvg99IBkM5mj6V5vZXk6/9WKyZ1XUWZfvcV+owbtowZM1wJYTj2YEmFOxSKi5EArX8NL
XGhs9gqBhkbBG4eMRdSv8hyXMm0GIwYebfWF+cSBxok5NN4bFz79OmlqsfA13fOMqaQpqIk9HIbU
26Gt8tYr29wKmR+sMcirEUkWcbFtpQDgPeKMBBlt11M0ptY2Gdvrc3S+EijOQoIgTpFtIj9yur8g
HEyRpsNN9MKi4BVbBwgsJm+NvFR+TlpZ7GIeJEgCDDwe0QP1bGSzvomx9O16T84XAOkIlFnx5pir
TcZiVoZEaGR/QkkNzyL9lzQg55DAz51lJYw1p6Tj0n0dlrhg0BgpAqol1JeWBnU9Egnq2FHFooiO
iAx3RgGutlHfVkJa3oO9zbeN3rZ7tF9lZwgj+YBIbrISG8/mjjcylicS4C1zpnAuepyWCKyngfHV
CiEAlKgsOoMer92mLjYCwIMxpWKji8tGUH1BRdj/Fo9lam2UUtFuMqzqrN2bZm8GxKg8hCih0BD2
J4tY0SbJYAX60Nt44QUAlwvzE7IpMEjVKFh54y169FdT3HJxaqWEjZvh6ZJXPCOMMy63tp7C/a7p
oNsmgvS2IHFshdLPsTM4YC6BCFOeoyKVBRBtAhkBNgjRt4o4rRXslui9v5qhujB77/Fc1RbjhmxO
R/1MAEXfadU+GsrxFhG59l5rfW0X8GCG2DVo8DChb/UxHirwpFv/oCHb4jClaxt9sQmPH0enFDBv
QS7EZ/lIM5NR0EMpIh+HxK7VOHk3oGawDaG2rfhxH2Fhr/bgsS1QcjILh9o9d+PTeVTVFOXnkXkM
oupjC7cH5SxlN3nxHsXivZZX39uw/95KuOeo3odMa78OVKBHbn1lEx+QpV/LU8yxcvGBOMhNDnRr
tspdgoVgWEDKNVHIF6XKUl5S5F/jm6ymyvmIdGYWb+NwSuUnJOHCn1OIGPUKWOnC4M8utiJIJfAS
aO+dDohXTXKL+mdngwxDwlfPcxf4cOGWQZS417frhT100tT8UV69sUpplINxXnZBowuHmAVxy2W0
fftOpRWLPQqQbT4LT1upYLV6WcIeaic/2MrWIGwLGamp/6AvPKskSoAUIfTFOrIwWUhQXmMd5VH0
HVJ0fS90gv50vZVLiwOkB1uC/Ai120XUAXDhF10KqToOpWiHY2tgQAiR/I2v+s2tWCDqILdFcaN0
Uffp7U1zRgEqA+txvlFgVmdSn8IsVEjO3Q2S1j9jiyAcYHprjymiciin6fojsX8NGni+TMDN894C
rcRlmpBwOoFCT2lHqCLkO0y1vIviLN8HVr1WbTkfWpMKIFMnmiIPvGW+PhDLTheLdLRh5T2Juvbc
qeZHb9JvOgRckGxt9oZavQ3WQvAhIykjFkCaVQahuzgWoR/1PLuzEeIpWgVfrQJd8H0hKaHuoDBb
BEg21j5FGBQ6o8/Xp3NeKadhxpQ4t8AzUH4BUrNoGvAMXLKYpk0dPLYyeNEmL4Jyg9URXIemWss8
zD/vvD2VUgiQZLCri5U7SpOn+jJyOHWP2oE8pNGXxPe9LTDrCG6jUeyRIl6z/zuPZXM5EIgSqFJW
zjJbHmA1CC8aeUX0jAQnFnPBjdXa2hbIa63EsotN8WaHA4qUISf26SJFp23CrhGNGYQDe5kDRIzF
jWeFWbqVoknS33Zrw2TG5KwGUMGSnWv1ixNbGKBOmxoEDG1AukOokLcqYnzT3rhIZqA6TRA9ASny
sjztlOWBN5uQoEInLzXrzdgHUeYmeqD9ghpmIoVWRGs2w2fjuGhyOY4J/D8TQwMHpmfhSmr8EhlS
46Zl0q107iysHFH4QBy4XVG31hfnQjCNgYgiElKiY9kekCpJHahB2cq6OG+FvAZVeAqdHKlIt58O
IaKiXWSUkJStuNY2ZdBNCDbp0+76RC13F3cXdhX7ilUumwiRnrYCMUvC8gmkS+t54tNgdXgm+e1h
VIzOxn9oeOrytfLQWZOMGA+XGbU9g7aXb75EMpRBqeFRhHUluQPy5Zpj5Y3wKCGs9GCZzSxXNzab
6x2dp/91GCEpJnNNm2GHNArW8rSjydC3nRjjA9VsQ7t1+k2+U+5kdy21saxkEjRO21mcOdwWW71M
aKdwv3/OXKw37F83j8/XO3N8j1zrjXLam0GvA4h/tCLvABTYWHlspHtUXlzsTxxtQ+nNflfZN6jn
2+OX620vH59nPZwX7qvLF8/nRK1mRy1hrzq9Awbe/mncGTdvPVeXIzlv+FftDEmGHERGO+p7b1fC
qv8MnvnGW1kXy9N72crieIGNHyXC3JtpizWIg26gkznFyl4+eyctW5n3xKu+KGElqdE8X3fl5kfs
fHzRds+fP6wZZx69fa8ti0XYBcecjFJIM+UG2KmD/ID9Ga3Nh8kxPiHfeVhZCfNavtbcIuRaGFYS
Pmiud36g+Wr/zOyb386HlQuHdCFgvN66y8d5Wme1gRLo3CsEsBySRQ6WQY7p6u7z7lvtfkIqaG3C
VsLFkv/UmEphBXObncvDjg0Wbr5M9s9P94H9WLvPvAlstDZXDpa1+Vti6xU0OuRknr/R+TFtxR2G
WJt6G9yHB89Odq29Mn/zWX9l/uRFFIlVKJSwC+dOBk7KL9VG8NNBm21lOJdn82L5LyE7qoATUUDl
0pYylL07DyZEXrU3XWys9WltrSyChmlEtZnNG83UvrbePkQquZDxOstilEjWCs7HPNu1AVwEj8gU
ZA29sb8GMHnApsE1tljAOZ9CN3R/w7knEIv277VeHu+f1xpexJPeT7ESKGlY+SDf1J/z+/JG+eE9
km5Edbt4Hj9mN+GD8qh9XFkxa8O7CDB+M4R6Pq8YhTWD8ALrs9tzy3M823CKTbbxXdMxnTXI9lmy
ZbmAFpFmlLM4qeeNQQFyG+4l92PqTPaLZxcMb76V7dVz/FIAoCAIiH8my8GvOY3YdWymmTgvWTyI
NxL7Q3Etbg6qY71LHRz83tePCFrvqp16ax1WRvlSXH3d9mKUkZMZEwok3FXcfqN/TrbBtt+Obryt
D/J+LWd2aUqpJ1C0AFRHUXzxIIjQqY7GqqjtCvF3UYJ8izqVOr60WeVG0/vrXVsGAq795D1JdigK
IH9AC6ejqjeh7AWJOjmC0ihb5JEQVZaqEIu1cVqJOeoiuNEUyE4K/VCQTANZrNOmElPWB7nDOMuD
pP4ut7IMPLCSrMTQ5ejNrahUsHgNzGTZZV5FxaQaO0jUjhpIuQ9oTho3VZfUjjjK6UNUpOknmEzS
45tHkQwOzyou7RRB9Xn9vLpN5OgkVHWBVSN+k8UGWVZiqtqk71GrT9bW4hzCXkcaOsgbjsQNQHwN
9tViH2DGU02WIYyOkXWZ5SB9UX9C+w0JpUrLlfhjInUNeq+pUfQ2me1asJFGTB+TaPQ+a03W5OgH
dF13KFNdfg+apMRiqAoL0y5EbJOuj8vZ5ZuaK7UxXSLVBC6M2tXpwKh4aGSNYeBhKXUdliNC4o9E
QyRrA3eosXlFBVrrhmiLwWn3XFF5/OnXlm+6EtXBaRsVir5GcF/eL+ePpLA+KG+h9IqN0elHEtBo
CjGJHxwcFmJ0hhXZxosi/UbiHy2CvujMm7GQOXbDbli52p5vNoVJA55GPpgMvbI4nRByFfoRdohT
Neb3EvDGpwbtoQcEN9dQohdampk0OmV4sgpgeU476dez450lT6jpRTpQCrhObj5GiIVSp3q5Psnn
+5oUJjkvVAPgaojLkrxviEOao2TlGCjhbJpqwN+p9FfKJ2ePHKYNUqUCJJMCMkfA3ONXW8ynOKFE
U9s5nhB49oChqB2lvmKzoNKbsJ3yjZF4yUYWI/WOan7yoqWjtBLBzrcenwHczcxWAma2zLSNU9f7
ecnuMpFy1jd+7gkf1FgEE2g1SOEcUC9GyeXNozvHMQg+QH0kMvWn/U61IFXyxINnX+cI4IxqvE1T
Q9m/vRXAzXOxAMwBRNnTVvy+ozY1Rh0qL9h5IoSEyDBe2m8eP1VU6IhEZo1a5XGOX81hPCqx0QAM
ccK+yO4StZbcUEB8pkc81E3bwdu+tVczZgNEJRUQVo66WDPyKNYJVrTIw0+hfxPlwnTwsGRZeSSc
BxRT1qBs0ilKbmegQ0i/lPRGs3awh81cUUT+JkGjfS+amrAxU61HGHaou4Mn1H9Dsv7r5/D//Jf8
8a+wX//rv/nzzxytpxk2tvjjv+7CnxVz/7v57/nb/uefnX7Tvx66l6ppq5c/7p6L+o9tm/16bsI8
W37PyY+gpb8/ifvcPJ/8YZM1YTO+b1+q8emlbpPm2Byfef6X/9cv/vFy/Ckfx+Lln3/+zNusmX+a
z8f68+8vHX7988+5yvNfr3/831+7f075NnhmefojJF3z1w/793e8PNfNP/8UdP0fpDtn0ATFUHMu
Jf/5R/9y/JIp/QP2lTwDemba3PFLWV41wT//lLR/wKlUkOwh23eM2H/+we6avySo/yDLz5fIzM1l
DJAlf/77w53M1//O3x9Zmz7mIZZldOY0UJOxB8phciJB2oMyyv3hdONpnVyNFlptW/S2mlusnZ+a
W+2r/yRtp623Q6vKQffoXgrt4bY6IJJzmNxi296X36snitXd7/hjKdupc9NterfbjDy93Q+3hSO7
1o5XI0/i+sBrwCVi2mJup9MWL8dt/OvVkP/dq9e9OGYI//dO8u9eqDP1kF6APzntRQ8ezMh7epF8
bTdofh0gQ5j2INryo9w6w2dEZ3mIBIf0nbp2wziNyX83TZVOhfmugzReRK46tEZkgEqc4nfTdvgW
KU7y1bxLP5vSLn4XO+lhMp3EcKfsPls5ki60DAGFdrk/U8sSF4/10Bz6xGzrdAuJapuZ8W0/GDsp
GO6TTlrp5VlTOrHZhH4yC3iwKhfj69WK0oqxFm4Nk+cz3q9WsvHFaJ9X5ub6VM7DdTKTi5bmT/Iq
ROu9iCZfRUud8tSrH5Lh0/Wfv8gdMV/kmme8r8XGm2F8iwbMNgohSFfxFhPuoPwyAs6Rt03G6vli
xjNYhrtvrm01gWrP77QwB/2DXmtWcYjrpB4+FwmK4/hJTfmIgUuKmsI+H+CJOuqIDclndIoUBTXA
ynubkMTxcxNBKDxxf4O7vsRv8PIUCm1EUiHsPo3pIxgYOytWKCHng8/+oVYPFNrifFxWnpNBCdOu
po22Y9doNxovzpXhn+PJ6fyykNgqFCtNKvDLR1iLw7Y8TF649bTmF4TujYJmA85iN73XfaLwjkqv
ZGPt5wrZyhqen3fnLQPAnltWOJhPV5ZY6YYPpSjc6nf+03iHJOpN+Djs+i8rPTzfK3MPZwGOGbjO
hea0Ha1GhDaXLUx67e8k4G8Vm7yr05GGx9xw53+0dhUJ5ZVG5UudA2M+P6UB2i4lizLL8HANSHjH
7JJDfq/tm723nW6ie30vHKSVJ+Ax17kcSkCUs8YOEgNU9U67KAhokCqGEm6xNNupN8JDfl8dVGew
X5oN3rGbbjM5wwYFEKciD5OsdPbIojhvHhgGgF8e9EuureHFBg83OdwGB/2mpLPDO++gH0y32Xd7
YRPfGU/aE25PLX7XNpkF04leohfhl/IIy+TeOFgH37Vc8Z1xWE2Az4HwykdbHqd94Yv9xEtuO2AX
Gmx81ne9byTs4B38UbrKRrrNm81z7fQDtsT1WsJYubS/EErgsgmygnfmvFBexU8jQ35SwSVji1rZ
XtkiZbc1b2Sn35ub+F74iuXpu+YBv1d+q4/eg7qV38Gjc/vb/GP+WN2oe1ALK3v+PKpw5Z7DFvVE
oMvL6WoLtJetqA22JEazAKF4s3rCsCEaViAQ5+3MLFAuW6R3iCzi4pDKhcQLZD0mQubtkLhjIpPr
Jd6Fb3tGz6GYQATWgfc70hTA6k/HuK9lnAz6koZ89aeetqbTsVdQ+5zW8CpnsQQ9FN6bXO2hccA0
W+RayDEJmYl38MYvhZ2V6hvZusnCGKODtRP+mNU7WblzU7NIF//jqbukLgVSWntN3SIXbcdP433z
IPxoPmjvqof4xtqYD/EjDqYP06cBPZrv4o/VxPnZ5FH75ZGErAM6HzJ3mtMxLbibIoaeCJtmWxyq
g3cTOIFrcX2St8V96hbOr+sRc9keNVkYMiASeNTOiK7FvVfSwwlVU/ZJFlabKkTkVnCvt7CcO1oA
O6pogO/AtYNVOe1R0AZy1gZjuB0dSlOPyT5/05uZVQg2BPwWWGmwMLNU42kDPsy60hhn+eMBh8tA
myxbRefyjRcyUG7cMcmNclUipCwRlEKMOng7plhL4/G0VUpSp6iON2/sC4oCzDzvEI5OlXcNb67X
YSsSlH7m3JA/KYUCb17Je/JTdM6vT8ly0jkYUU6jAXgGrPAl7d5K+hqT+jzdZFEtkWqrMDM3K29l
4i+1gkTUUUAAP9bl0ipIrCEnk6WbwcPn161q9rcjN7CAVg7C5WEzdwdRNsTSyLTJTNPpoDW9Zfme
XNGdDsM1ScY/bYJThrAM6jLXR45c/DwFrwOEDsKMjcLFcAZ4g5s4bc2Iu7BOgHajaO4n98hTYTbz
oNdZg7wZUt2zsyogdVxWSUSzHhFSnmp3ODqxCk3Uf0yO/qxJWol4tWrihB2hH9Qd3j+KPzqFgbVr
M5u8ckWVDtrR+dWHXP1DCTAr2oijLz5G+mwTG8DqN11sPIstgCbM3CJV63xUInnK2hBLMZttWhnj
WWxskAUFF6p91CuYiphi41Lrp7NhLQaumNdaRyNb/WhqGzctrpJ6FIrTOyNVRNnNjia4MkK+w+eo
VDzdSWPFGj4ouj9JSIEfbXMjJUCNHJFa7HS1NMXiV51ddpGSw3AXtb7oMYn1dthJsyMvcsn9RzMe
55rc0bI3gKOMo+js5Fu2foXWspmwKuPZ6xdXCO0OPeum3iRGqhqo9xtS5+ptUks7BpO0X6gn3kPb
piGy8kdL4UTppMJtYMKjoi8W3S/laEBsib1xrxdtl226Xo1wTZndirsiglo+HU2MtUDC0DiYvY0z
PhTegbwDv3ilUiEfdzRCxoALU+QQadh+G/5llnw0TpYarICcCQHlzO1mb+V8dlk2C7PPnGBsptKe
2IuD3RxNmdW0zIob/KhprZ98H4PlViwURy90LI11a/Z2xm8bn2fpaPqM26XxW9aCunBg/JFCaI8W
0SApcxR+MePAwlxSqUbEUSX4RHPBe4yPRtOBUXlheMD4Eq3fXdVjRB3JI5rI2dGfGiM0vKpHmbI+
XnRYWFuY4dRIZVlNbbcmgvQuLrO5samP7tdW1Q3fgqMnNo4c+GNHs1W2cXTN9o8O2sHRTVs+OmsX
WY87cYRkumfLaVp9AmsbFrastsp0241gCe3+6NVt6INnbrS+G5JNkLEC7bKMi60m5fJuTLPexPWG
3IOdqFmLob2F4ZgtNJPyBUvU7LME5PyXTIrv2cBatHDzpk0Vp0HUkxmePcZ7JZQ+sKcnbV/pSiRt
Iv71c6qneAwL0Nx+tkeXcr82ut+srakkTzFbmE8Y3GAtEjd9Z9dyLQIoGrTAODSZiuWVj+8KziRD
gqBIy3Ia3ZGKF+PVIyRgafnA8rYKaOtOYNbmp1LG89IuGw2TqRI7l2wvlwhvO31LdLPF0ctNN5A7
612ReCMGLXontg4KKdV0hzt78YC4uGHaIg6hw84XcCQ/DD5PZTvjhfKzjtLQ36DBL3wQlQZLvhpV
E8zKc0MbbB2OKJaWU2AqTgkIC+dsC72aXYgsSeF4+YhOPubkUriJIlP8FmNELDMug/FJ7sPuW4Hp
su/6gipuBCGNEYH3lWSXCUl7bxqjqLFZU+1WS7WI7LjWNJ9aRe6ecLbvJMZRR3i7TMWh3gHtb97V
AqhuG4VI8UUe2rJ3eqM27qOCx76LNnDd4gtZDrhNDohS666EvnNwwHLADJ1oDKPfMddecSOjzuC5
rDdOrVLGstCVkCwDo9Rqo4z9EIr1dhV6yFWNVa5GriW2JaLIaQozXB4+aJkkvJfrrk/dLmwEedPl
gvbiC5lqHQoMZysIQo2u2L5fh43bce3IkDSWkwHbTAwFba9KZdJ65STd47VUBI6VWbgMDBlQXDtW
SlxSgmagdIxySKZBY6lY6YJnehVunlU5YYFbpP6OjJkvu/DJ8TWtBSwg7SrwuHpiXxyBnww8FCT9
IpbcRg4T3OoDK/xewVCIN5YqTOm9D23rQ8KOorLUl+PkmH3V9k6EKz3BNE/DyjG7QiIqTfXgU2jL
62e/bVVtM6RqorxrR8x19mopDdwyMfF66WdCv21GddXiuFPqkWNiQInXglJW/rYL9emLVRdYoAkj
QraOgZr7bVIVsuS0qZnQspkklQ1x2OtxBPDCGPMBqQhwbzHxDlDTthPcFgQR5taxFdZ0XVa/+six
aQ5w3/B3GQmo2rHTPdNuG8mPD5gum8hMmxWhvZ9aAU1/36zxW+jE+qUYS2QDS2HKBcyKBuUR7zaM
f3pPZUeC8A11O+J2+6s18fNyeMt0lROovQZAKvBNGWFVE9RNFrYox8Rqpk1sZgOjIAoWQgBfLYG7
Qva5zJ06tfJvuhE1eOwo0tDZszYlroatJmMamcjGOwJKx8Io0kbl783ZddznlLC6b36LvckmwjCU
g0CL0CovZkaKU+dV+DVvYoOnMPWsXx5sioxjLS2kmwB7Xfxby0g09uge4DTLowDbIhJSHyera/DI
5gH4K7Ky9h3AUPxCBGrqvk3eUpA5CdL+oTOLFD04uVd+YXU4Fbuex2mJIdBoda4UVl5gD2kbfiw7
EZceoQIc6ppKjU2M0vvqc6plxstoWN5A00FrcJ3xB8W2uooLhBEM4w4VL/66b7X8h4XNnE7her6W
UPMXgb83/Uj00ouRpZXWkrRJcrbufsBlSgAzonfCt8YAwm4XtRQr28Aqsu9CbsB4lBEExMa8rKKv
GAESeRFB4M6hDlX0vRtQ5HTKcuJmRU+Kl04vMApDR7CZ9rgJ5oNTduWkbiAKiL/1Tq7hNvZqJTs1
SVBg+OLUfKtSBIFcQajT2aJRbj8n8hQOTooBr+pqkVR9iDhopY0uRt0Hb2gtYOeqOkyUr4hzBrfF
ZzX05s1h1PCEHSEJx1+ROGDkVAsifk22RWGyuEd+YjB3nL55vW3J0zxXWKhPjsKWOrRV1Gqzm732
JcExsHWSpgnusI0aLceorOlpNPwMi89e0n9lTdD/DLUemUQtbqrMweLFe8qTwWN9e73xMdS10RV9
TLy3oRRrzVatw0zeT14FzAMqALne29IK2u+Yx9Qlnu34b2MHoQSbWtFT2U36Jm13dddJEi4QGOnt
4N3kyibvFUA8Zcl9UK5EtDNRHginjUha4ZOF5+u0w3hM+xq3Dc9hMa+Rvc0r3dPsVk/gmik+5GVb
rY3hMYH6gVNqqpY/4bJOuKAKQ5HgjajIv0u8H1iLFUiUjd57GsCwKOpuW0mLMFoaU/KvmJYT4koE
j94lNPyOxd6FrqRHJQCPqbCUbe/HjYXFkxL99syi0rdBm3k4GTX41iQqlyGx87jEjNKYftYVs5Ue
wxHLHH/vjX1V/m7KUBg/kcVWxsjhYiTeZGIk/JxSCRcczMgoKLsT1/5+J8j61O7LHNTEN144hX6P
5kjR33WZaBb3WKN58fuuafVmXweN3O9ive8Uuy69HnEskvGb2hQoHDR5lY07nDOVxo1i9p4TJaXI
TQF5x9iJQ8yK3ptCxa1xTHDNotAgjRaVdoxsXVnxg58kcc2XYZg4k/whD6SdgA+8+rkxMq9wUkMV
v6l8XP+QSZhn3yk4qEo3JO5DtXZGy0/gbsi1zNy3jQfyJPTiwUJSiuP6diKlJKI5F6WdtTE69OZ0
N5K0WMJYzfRMaxPr4fijk6FJbKamnb43la9+ngvNxS7miQM+PoxxtogiIu3eanqvcgjdmoQhvMQ5
jxyZ2cikV0KhDXeojfjhbVGAxzgINQEE91iAMh84WwXSVgleMjtsGFP/AbCM0u8FLMEI7llhpJuq
1fRpqw1h19/oVk4sl0ZT///sncdy3Mjapq8IJ+AT2FYBVfSkKFJug5CF90iYvPp5oO6ZowI5rNA/
21n0qruZhbSfec10ZfdtVx1FE8VcPnbkF9yqEW5/nlTppyqulk/ayh46RlMl1NVcafp3f1mdOMtM
n6YLNxpxs+8LpxvxmE2SyTlmKtbTy5amDYJAaDjVYT/Mi/GOetco7gDhtX6I4wa3iD50trYT3hgX
gQAFbD9m8AgwRkEZBEEcv7T7nyZGRPOx64hzrqrIjIqrzFBGGlQVj/M9bpeleWwzFLHeC3fJ9I+j
6nokbHvNyaddk+e5c+kRHLqfU6RNibEmy3V3EXHocNvrktt3kFbfffXbaTBDygBoheRu1bqHwqzs
+KGD+z+TMyk5hUWm55imyGLOQx0fyhZom6kRSZa5gQckEnwcHZw1cYpxja5nImecgryiwVoZAtmC
QDFkjfSzlGBXkSuvF/nYxqVTQHe1ao92Bjoae7fUajtwrUq8B+eqHkdfeg+zxGXlWLp6990phZJX
Dvaaxbs6s6aPbSx97cht4E+7we/qYrf05WDcSr0e9bAVM0qImjPE02dzWnBRykeznsKqlC1e7rj7
GBiTpdWXsjZT42h6kf/LwECtuEJBMevuegyf0kCwnPqVyM3SPUxdFxv3o+hydTmWHW5kHOceTUJ6
gPNSBlqTMFkDxroDxjcS40o3SQywS5h2/rCsXGuv2iZKbIrtmEVN17XCXSUYUrshEtRHntl4oRhy
51od1meICLHZhjqJY2yhvMS5r4vUiK97jGRnFB4ptu5tmaaGR5G8XkMcPTIAH0JTldGVZRae/QHX
H57GoonGb3bkEoSklvch0jBlDtLWHZ/13hHje+yNKhy6lkn72URkzAfltzhjax5eB0m1qKvCS7X8
aMVSvccOqWn38Lrjn4NuTx0KeiXuRCVWQNGHbsrKT/iQJClSG2lz66fIDYJNyane591EpmJTPvjh
LRjYXpZ6lf4ysa3V9lXSOPUns9YtGTheLKrruuy0zxqxlH85tzVqKI5qypFcBOn760rOMSfakPkz
Tj++t0eidOoeqPwkzwW+D/WVkYsiv6zKIcMhCvnljy1a8h/HBszPgRS1jXaDo7dRANkrzXejo5kA
73QbBrs7TgSerouh6cV6Q5X3w+jyxppdMxn7EjAeCdxszjdFyfUBe7lwaGLzuvBtOLMJgvzaeE5A
AmEhyx9/n+sxb32SO/1waxuzW71HpaxKH3S/q8yrTKmhvxk1kpEOa8vWj28aza6/gVwRCv+/ZnTD
siJlCOKywX5tMIWqDrXpJu9K8oUBvfN6sQ42gCa8lHkHsz1Uck0L23byWko+48K7Ure2eZuDGTKu
05hk9TvxWe5fLK3nYaE9NuNwgytY9SCLxBv3yDu5ZHLKlajhy6WrvvddDMPUNdHKyIbZawk+TOMX
dRfMfFqvH4DxelkCop/Gvx6gHutwo/DMYmcqAeVjVm45dPdROUhu61aOTZhYUatdDISc+Ei5xCuo
V0xjFngi0kEZknk+LGbdqRsEBfTOwX64dJPPAm7a05JYWnYxxhrJ1cJRRQh0QSzzSsQD2iEwxCED
F+biDnui9XHceU1cIK5gRk0bCJjC9W5tUX/pB2/McUYirsDzVlofINmpzy5goE/TWLTxJWB4zHMc
feGAaXGmTRdZnGBX0Qy5Kh6WubI5AVYvg9FRdk3RIXFX/XfMbvZM+lIEkeaaagcUedQvY7Ioa4dv
gve99i3Ob9yW8a2ZSqST+qgyllC25pBdICLvPET4NX2JVBI9IqMURdeYdGKxGtFEOSqcLGhGyZyT
l+Mz7O3IZRDx7Mjdr9CnmYerHlmkB5RZk3znjJW6wrmxwcHQxT1uR5JButww1zbOab0zh7NU3VM6
5jUxWFshi6K7ff8lrnrnvT0K9T4qc1ztZ9iV/d70e+QbvWwavzZ2M3+zUCntgoQa5bgby7S/NNoC
PzVYl+OEcWLdPjdYe3y2ItYu7E18wXYNpob8x0LjD6XLOLiHzmKCbvCYxtZ0blr8301vMR4sUbVe
oGUtr2K/tM37qa29dx2msfcoWyNP0A16/slfsJJlf89VS+kY082dnkTiobGyat4h2hg/dq0QWVAn
2vIDFGCP4ya05ttc6kT7wlGrWmTlundpEQ3OcXQRyjz0mdSQlihBVux9t+seJmfkLZ9bnR6kmrVf
aVySS2E8GWth7S2mGYDRK1CUyfUV6OjRybiMOhBlIaZ1Ffl9QoGAdCimMtM3K5qVPMqfrjg+SLXx
x7lZ+soW6Z5ik33jyF7EQa4XuHXq3dJgfOimAr/pyk/II9o4844mUUPGNeUnADGS6YtRWkayb6s6
vsClEYO+vjPt93Xkii9yBO4TzBmGXfyhqf21+kHleHSrCn6nGVF0MIch/pmNdv/d79quCUuZpL9c
q16oUkM+fx4af/7cJnp577fF3By0yRnuZ7Mak/V96n9WnaV9HuXU5kFeg76nWO06SOx5xrPTDJjb
aWgDy11nStXwUmsoq1vu5Og7u5iS5dpFceXTQMVVx7C10HEmjlocsYuIWM2MIu97O9kj1dQ0Vddu
24Kq8dPGvyqs3tF2qPUTMQ2VWuyQB5voQ1nSR8caPYCd5/fFF7e30zV3rXiKDbfz/L2dy9zYF3FX
f+8XyNh7Yi9s3bx55SynYCnznXDd1mAtl7HZCZxNvxVT7V8i8jZme9fjut5bxVxEoVqq6h2apyWa
DUNNqNyRaaMCGU/E0LrEkW8/GdyrV349lu9NQf1CZi4PPhJE4imL7elJShP6exdnTiiJLSF1qtXu
1xpAVe8iTMh/JIkHxgN7Q4K/Ov6apPA0d0R62XujjMywsFr7ykW889BamDzhYEKHCP8tPwJxG7nT
R0FIB8VkyrL70vP8zwMViF9NNPUXpqlZMqSyPGBFqqODs+aWoZkcYteV+CFiSnlfk5E9qWQs7qmz
RTeDg6vyrk2K8YtpUzM6CF7JKxXP4gd+24UIASVZ9TUKHVwyqs7UU+cN+nVcecYtnobNsMeUTeEo
63GIKNH2n2I1y8+1nDyKY7Apvvo5tFaSSYFKXgrF8IZ0vgBORYU53jlWMYFRwP/5K9rNNocWQuwv
OMc6fy2T8/M85hbIGFpbSFUp3f9mDyMHj3PXNfuZK1Jhl9zXXzCNKtTemCIL12ZiFoMLcBLvLUkS
y6vWyNtSw9GaPUowsdNH4RYE1B7mZRJH8Esk2ivi6bErf3h6Kz7AC/eBA4xL+YRSdPUMktUwIFLP
ZR+IZRYLwVeGvSgOS2USVPagD/ssT6O7YemwsrYbIuEdbin+Fz9JKkF1KKKeYSmjfbRE0nyLiZ+Q
QuyytUwBUP+nsrr5WSx+98nBwoCTaSc/qVNyxUW0WWsMRe3uJsNb83tJ/xZh/rqM5p1dGdZlZoxZ
G/ptlT5nSS/1vY599qMdZ+TBqYpgHcAv4TTGOt6LB0doCNF17iRWu/QJA+8Gky+C35QYYS8b2/6x
xCZmuqLxyx+KcgdndRLK3OdNhvGji/96tu+6xOIoRXn/HcOCGbNWLD5uRYHy2M6kjK8FKlcxssUm
FMxDG6Xgc7ScyQnxNK2IcHLecs3NTM6ca46IshhERflgoBU5dKX/TtR++az0prWxmTWib7Okr7hD
Br6AbEiNiiwN/PH9YlXOZ9tcgzKeM+kCKzEmZzfRZ+3NeTcl4NbqWfMGHOs6u117ZMlvt0zOrGVT
ywsNQ0YqnMw6K4NZTmil1tQR+OYImb6gYBIhZ1cyW1buuWlh7RONbjC7CyoFEbqMaUjPMVodGiOz
33s26cgtt79rnoGS/Db/+7MJuQI5EQ+g1O1gFOVtJaZiuluOAYM/xBU4nPNjljmXqr23jeyqt59d
lEzMZTjQ1w9r2wti399rTh9K45qC3B3eukFr31mU/ehDB04sD854OVLb7Oz5svRulXZO9uC1XjBK
c4DqMAVAf2iDNhyLgoIHOqZhYjrts0ar666ooCC93Z19OQosF3qy4Mx9ASBrA0hpvWE0fDkgmle3
0SdQI+LOFpp2eHuULaBBkNGufmrUXR04Tlt8TdavvCflZKEzFOpJn7rxlmKEuPQIMEMvd6a/xPP8
Hg8JLnhUfJu1FT0UA2Ua4qwsbOAHBdWSEbqCfDuzpV79KoCVqyCcB3lks0KSxi5QHzsLq0EHO2Zq
zYXtELbaFGUuGoCvwduzuKIy/tzBNOzxpHBXZQU2BrIbp230BW1DzHItLyjXe2227Tt9cgngSRxI
urX7KiniM5+4xQkwJFwRvg7WG3I7+uYTs9QsEkkDL6jrNLqotZJC9oANkaVX5zQqXg7FPvzNDQNZ
gy3FBlYDw2Bx3Vk6gWb61d5usSnuYkpb81icW7jtpkchaZW1QgQOg1SbPXI6kQQc7jLwuZi1Yjy0
SzrPDbrWIEl6e8FeGwcDPJftyAFAGON0nGKx6tiPEGVDPtW6cARhRT0L8wwA5uW2QPhiNdjg9gY4
JDZHuFl6GuAAijDNXaxHrnVB8IZ3yCFPkvyLLCraIpac9TNb4+XHrUJtQJRWzUCBjs/px2WFZ0TT
Qo2qcuvmQI3GuGwdxL//dgrBygEbF+AxgIxu6YlpJt1GqNwOEqTLr5wU2yiuj7+9L34j19YrEMIN
fVRrgyFy5jwxCx+n9hFwDvm8Pu6LrJvPYIi29wWjADOEgQWtAwqGaZ3OWDqQOsmhsQJokDOdkcg4
QAGodhSnnQCd7/bhr+cORoMNQQNalImA3+l4ztQ6E9VOKzAKQx46zR8fRT3PP98e5eX2gxe4wv58
cGW8sJt9oGpQ31Q4LUq3rnmfQoY7ojnbP0WV0B5UTqsp8TyCw7dHfXlbrBBVIlqEyEDKeZu59KVC
7KxILO5CQ+38mOpsZA8pQtnN8s9Q/5+p9AfvaNWY/b8zlcLv8uuPuvuTqLT+D/8SlYTzn/X6WV/B
lSD3m0L8L1HJN//DA7KGXFxN1H3X4/u/iUr/4RmDSgF4DzA/knj/5Sk5/0H7bCW5ImgJy/VvSEpb
eg/sXbxdPCCCFghi/tjmDGhzLZPcVFqo8vogRf5El3Xflb8qx75Ap/Oyro6y+AogphA3nhhDUuLd
MNeXrSaPc2seEww+9Xk5A4Pf3AT8Ki4CaOvI1ELDwZ3l9GQWNdCd1tf8EBxLsx9nFP+nnmZcD+ws
TF0y3T+W6+GfGOFPltNvA4s/QgeYp2R4YhXQgiLJUmwuuAgNspHz5IapKqBVt27llHeDi+kNIsN5
A2zDsmF+T5UmoBzq0AJ3NFy09z2yYTqIEkxbd3PcFndSLSlQ9DgiLdSl02fkCr32Dmu94WObz1EX
VnlGTQKPEoMEjQzzUzPTGt3FY6I+wtB0MCUXc3yM/GVp1vt2yt5Xva+MsDQd1e2yOm2jw/oloBoK
CdgSFI2T0NjQO2qnfpd6V1a7rmaRVflIKdwcHqMeg9F9vRTq0MzG6BxT5cVHjU6QE+ClVdi0cRJ5
SMpYd3c1zOyrFlXx6ZiiieVg+lFlH2OnRIzetBPDxYW7yqhVjpP83NquFu+yvk0OTZSBFUSuu+iD
pBHYZKc54kWAiWaf6pMf8bz7cYyCPYhopYMpqSv6yhhjOHs7WtR3j7ZhsvOjvvWv8rhxGuCWXKi7
jGZRHlTxtNz39Fmb0AVNQRJsZWRZSitqdzd6ohzCuPMn2N2J5iR7qWmOu0OU2nmWqu2W/Vx77odZ
ayuElIrJGC5ivcnuDM0cz9lErgHFZjOtDqawsxF2dnlaTnevRm+8mMsFslJq9ZeuXvh3Lp3YZldr
4On2EUWxy0HLAJQUBTqGe51E/N9L+YQ9erKjX/wGA/eZlc608uChl53+ht6MG7Jx1wjrTrTLvlhT
/b0aPTO7UgKBj12jTaVDhw8E5m4WlL4Obx+pjb4OCsgmkvQAj1HihokJTfP0F6h+0Tqp0Neb0slC
tLXtHygfTMEiy+4G0El16RdxdYiM1N/DWvJutImOiohKoLZFAqVwHM6herchmVgB1xhFoE6JDrbp
rNfOnwwOzW3SBa/qIDGi4paKh7ynFNQ9v/3lr44CuxTwH0EFYfLpKPEcm1kmU4Om+lxdL2lVhEWk
rPDtUTaseeYXxT+8gZGLsOCzEmGcDgOOZ4jqiI+hv+09+KPnPFLDsH8aNnBB5dl3/uJ/4mq2g8aO
+/3Q5smZW3q9hf/Y5y9+weZDIfPhmT3TLZ5m45ew8R6vexj0WapwB2zB8cQRcqDtUp2xLt2crxfj
bt6saMlqO03BzY90UK9U42pXWWt/aRNwvruhabHIzOLlx4J3JlJLer2ciRs3r9Pv8UGho9mO/wNq
kpuZ1yqwIrGt6QGbOj5Edhntk8SRDzhmFldisdxvZ5Z6iw9flxo+lk8nDFMfXsfTpU7JKyNTuXpg
IggXal4igl5vzOekcPW9KWiPOkXuAzrWxjtlOPNPDP7Ee3qb83DmoXy5t1eFBkgzSB4T0mxlLmqd
y3kBJhZEaI7sOGPmo90u+bu3P3gbMvO9nFB0GLAJAXu5JUtOXm1YtI6NgDZE9jT4i7qs8lk8OQlE
jKVmh+/ipIjOqEy//Da8mVb9BzhOgCy23CMJajlH2NII6ELwziYyD9WYnhO0XDfn6aGhvMMMYUSK
6ikcv9O1rOvYWVhOPbBFnxzmcm6P1Pq7m9LIis9vT+PLfUpBwidp4yGCtra1FVD0nJAqAQRLOX66
xUSz/qBhVLujfGqjIxtnZziur32aAM4JOZOCCFz600/T5hlntdHTgzqt26MzalTN8ikL5FwmZ4ba
iHI5XMtcejhPgTRZA+stGzARbtfoeeyGQ9uPKoyNygWWDzDgm7VE7bivXTNfwUXtOAZTZk8Xpg5F
LljitlluENDRh3CI2/lhog8sw7wBnnA7p2iM7+JJ401+eyU2M8OvJbJ2qaV4VDlWM9/TmZHxYIuu
zsyQzuEcWBBlqEVn80G3qnMVKXN9V//YYP+MteoOrD0ELqnNBjOUVLLKFzOUrtS/TGrOVviq0z93
GGV3ewwygamqPMHkMJ1nK97nsWdfQRqclj0CInTResCfwJJT5X8tMx6XAz7lVLjL2bKf+r7Qq51b
9xhgK+FAuIyMhdLGX88XYRM1Llj//poLnM5XnvtIV1epFRqL5d2YheVdKbNbrsWYy8e3h9rcNet0
cZsR28P4Qkxna3pQtUmfdy7Psz2AeFOGrd45KuoJLLOuD9HQi56cNpNnbrjfpa3NKuGzQOOWAgR3
gbtJOGrp6WzF0gKvkfaPWdtGYBm7TjsYXVSrcOiMETC0oHg+5LMx0WkzjRVpCwYcNDjNJBoCnSF2
1ip+nbqZqo8SeM/R6cpS7sceTeMrYzIL53qOC1Ed4VTh5Ug12yt2uZF5U/D2NG4uz9/T6EIwZMkg
x9F+OF2xyhumftLJUswuHm592fgBiKrkzCibl/+fUSioUeO1SZu3KjM0IqeymT2Qv0NV3LijdH/U
bubGYTp4yRXQgRb+06RuKmn7T5KH6cwT8cr4aNM7BmRKOKq2t4k8QN2ZfY0RcFjH1U3XWdeNaV8l
or1r3fRnKW1Jy0t8ALX4/e3Z3dzk63dTPqfwBgxA0HPdnIe20sy0olYVlo01hjnYvUsduYS9O7Zp
OEA3+et5pla60pxRWlupaZvdCabW9WOtxtKcvtiNj5Tbe7tMqsucNLrc2bC/Qjil2tH2l2kvUttN
zsQZG3Wx9X4n9eds2GQPqGNsa4HQi+zUFC1fnEzReyFKr9svE1VpUtwBAk1tiJEqhGtMuMDkEHDo
SqbS37nwWp5b0MvTmSv85QZfxY3YclQBmJwt1Zp+JDj4zrJD/i3gqbb6ZSmo52+v8+/P+u+1QJBH
M4tKzCqlgA4W3ZHTYyQcbegrGLuhnmeR2tF4dL43PbBA9KgrYR9KLveHtDJwUS4GbK2CPgfIdpz0
KvnlAn/+jLkWyEYhZ4Wtekmnbwd9qb9OfJX2BwvalEkJpzaQH01U8bHPc1VexLkH8YBeApiPVBhn
u1u/S92br6JhwTKioM9lZ2+2E1TKuqlSG04Mbpd9bBLIZu60M2TpflezmvWdMgrtS0rjG6rH2Mrj
UGfzSh6DYN6rxtzbaeW8sz0tf357wk8fZuYb1Un4qji48ePsFz5xvsZiL3kngJKlbTAOHmw6kxLO
Oy82nA9/ORby27qLZyZ1NkGUtJkFKae2pwciAsHLHHR4C4OUVu1+RmXtzPF58VlrsoC+5KqYCOd8
21jxE3tY1CK9gHqSdZPPkwip3IxHRxTiTDK0yfOZwnUsKpguS4vr/Vr4/DOpLqzY01XDWDr8BMWv
4kKC3yNLQ3z3LQpenkUNqR6VPOjSN68SNwOS0+b6zpJZc4DTYp/JD19+PeE7jzov65o1bd1qTfgM
ltELvl6zl0MPi5KC3oSKRbeMfz3Rp0NtQl5hd7pZFQyVJnUXLlQ19qIvuCgHFZ+5G04DlXWeKVDS
31ybCTiAbd2xTS8r/UjSiVOVPj6MYL0+1ICzHtW8eO9woDCCvKisMw/ey6O7jsqLy86Fksbzc7q6
3VItiY84PpEzcJccBgN8RTu7BFFjXsRF5EEvRsrGSpY6dNM+ueFOrx8SN+1+oJUJJH/0nfFRFa35
94tMWoMK4lomps+2OU2qGvEYyQcRTN6MV0Q7qGCGqXaAoqeHf3tw8dFF0k63Vnlasc33pzqu7Qnv
2aBUtX5hxb17S/80v9NrUTy/PdTpK/N7kRlqrfev7wzFo9PpVkbT1pxshupdSM8FN7IOzPvMrj0t
3Pw7CsWjNeBFP2E7iqs5XWNjjkVHVACcMaFifLb6uLrG8MNRu9H05b1bV+raG6P+zDbevOz/DI5D
DZNpA7NyttZFfZwrMDIS3S7XkldU0uUhzlv73i2jJijKxD/GnuN8oKxRHErRFpdE/unXWExte2Ya
TqO5f38JHWHkOlFhBItwOtl6FUdAFStBnXopbvEgyb/3bjvflcBXL6xKXw6iNptnMenyqelldQaE
8cqBRsSIM8Wd//vJPx0ehyg9G3LNDXxHm69LTbc+QFmPDpkcnoj8QdDkMvn09v569ZMdUASmwQP0
4iV2K3fRvLkUwVwDZ8t9k5odye8lTE3tG8/rcq1so/ww9ct8zEp3fnp7+HVGTwKBVe4CM71VWoMi
rLvJTcFR5pk/tyKIPKM9wB2WD3OZR7eDacofbw/1W47nrbE2V7Pe1FPnFUqAuAZuSQruXNVZb8Fz
lu314kLIFbmwqMar8Z0jpuhOj+f8c2XV7q3Ml+R/cIdQF+Fs67AC6QucLvZiLzECBew1fWmnYICV
ysGufxEM/Z2Ezr+7+o+RthejFldVrjFSVfjLPqLQFlYG7kEFpMzgzByvf+vlHP/3q8zTrypAzoHD
6kVgNO50r9wyDqG2mPcJhNXGbbPQg4K3L1oRFfs+tcbbbpoOBd40Z37Iq/tqzRioTVLX/41t+6Ow
LylU2jwHIrDGpQsww4HoOiF6PRup9z8YysK/mEBuLQFv0SRJ1C9G0XN9WWg5HItucA5mO1tBQXnn
4u3pPc36/llJ9gsykqvMMn2L09n1i8bT3JngdEIOegdjoPri6528tn27PKhUDGdUD+1XVpO3hwsR
SBiOMZudEy+SBEHWrGaLrIqkK7WHtX9OU/W1KwhVYS4BandYJG1GQW6jNFuDUZQy+qt2UtqdlVCr
0/QOtGCVx3sUd63b0raqO2uazsnkvXbr/jn8ZsvOVi9EN66XvkPdvugT74CKSHmEkocDBPHynkJR
dnx7JV+dWUCK9PnxeX+h/oeGCq5WHANWEuUAFCeKS5Dk+ZlRXjsFKyeSsJfAn4rv6X4BoVw2tuDT
skL3jl41O0cdjKwQ0Gff/p5XL1fOFAUCquUUNzdD5R3xSU6eE+R+wQ7RWuogbjrMF0UugypKl3A2
x/qg7Ishl82n1hHqK810fQkb6rlnQopXz4nAMJ2P5qu3p7+xOzF0PbMLKcEMgT+1t3Zp+bd9ZrWB
nAZ5+fbXv7qaf4y3yXj0ZKlmmv18PBTzfTvENkokGHz//SiUBlHe9gBp8uCfrmZUwvOydO7WHs+c
R6NDNUWbEv1/8C1/jrLuqT9uzqGaypXGyJl3VXKUcS0OfaPSM6/fa2eeQN1am9GIHL2I+WCfGhVU
/CAt2u4KHnqq7fI2mz6PC+2zXW2leGpE5Mw7Ac7QOBbmKM/8hFcOxyqoKEAacj9626QQ9JoVjWXl
BfMUy2uZSER4YT3tIRrYH95euVeuGPCn4HlQoqf+vu29uzp0nllDemU24+rzWHSoCVAz6vu6+dLx
hOGNEOmHt8d8ZU8ypoMkFshXksP1N/2xjv28wJNYGDNOWxUkWWZcYTFwrnn16ijYE2A4Srj84kUS
o6sUTvNeIHvwrZ5Z/8Il+C9tHn5nP5T9aTDyQNC72twtRW/JxTVYqdQqRcS74OUhcnDisxLSvKe+
nL+bMuOcn9Orn0bpbYU6WiaJ3ukEEolbbjIyaktt4pZ6q32dJ2c7uevrsgmYgAHqJNNEKWTWm6uj
RxVClprB1TEBsc+l6D5i81IfvKRUcDmH4SlTljrCrUNFSMeiMG/M5bI3C4iLeAycK0m9ulPRXFyB
sesds5nqEf5UDeyWdDOp4KNMaTUfrMlsjwW0BK7ucrpdbAQZzlxtr1wHKxjy/wy7ztIfmzVJE6ER
NInAWaY+NJsx+qm0RoToLSAWH2PJshNW5+8mz8HsY/bSM+O/UrMCjUl5CLk1GqSc1NMfkCJdMxQ1
XhRdNecfeOBkuTc6B7rC0unq6+zp9Q/Vu/Dt4kE3nmo47l+hISV4L5eqrMNGObFOiUvQjXn7HG9t
jv7Z/VQ2KPGgnkgv9fSnDe6QWDNCbQHxK8ARuTKVzKHQ4HlLD+ahZnyapX3M+qHYQ29RYetI+GDS
XZ7UZNs/+y76LPBL2GtZal9CEc4Oeupl96mbTilQ02g8UyJ67eDQoqMvwdW1QhROf/DiFJpXAugN
QLsgNhaL5FJfyUhvz8trO9VH0p2eL4ruWBSdjtImVUvHM2PFCrQvmnTS5h3KvNPBsOL56FcL1PEY
FwDnzLgvnw3Qu4CSgVCtAHJr/fo/tmpVxVkmfLIIz2jifQK4J+xEUhyyAf2qtz/xZVWGobCYsQAm
kWFsV37KGk36AN4CRBPKh36SBrxL5Mtm4EqeVYa5pWc3ctBF+QXFwPkcYuw3iPv0bmLL4YsMltxD
3XabbkwNWpSlF0dBLiOJ21Ta5j9zTRJDgTa077LC9JEfkrp740CYVaE7TO81vaRV2lt9g11TlSg3
RBYLCUG7U9m0M7VSQLh1sT/YI0qdxUe9He2vKZ7vUNtUFA0HXkjzzlviPNuZIu2mMBZ690hobr5b
C5Nf+3jU4N2poq4PuGx39q4u2/m+GlCpOxMhvNzIq3olpb5VgnZlxpwutU+X2awy0i3U2Kewr0X2
2FHl/Ou6JaOsuAzOCo/WNg5pJC7CsZ9Te+skXZ1K+QdHjT+RjJjPYCRe208mX8P1tvZlt6VbD5gh
2meMBGa1uRSZZT7rUlkHq+ko8mkopf2C0RVOmmOd6wm8OpVY1UNUgeBDRHI6leaQ2yXabQytd0a9
m9AtC3lX06OlL+IT0lTtUbhNs4uRO0IDjKewo1d9zaWGjh70VmR0oncOnNN3bx+xV/KWNb0lS1iR
W6sP1+kPg5rDG1eMFKCW3rFoO/Xmexc46BN9IPtudhqEYFRuFN+X2NJGaOMe4EnlcQj386zFLZxr
ufx1HZDfhKQ5qTDFMXrLp78J2afEd/1FBOzK+q7Ihmgn5ah+GDau7nOrVIHYXXwOQfPaxYbj+m9I
JCKRW4h1ZyYcQugDAQog0z42HViTnfhhzAiFnJn09QNOLhaH0MJ02QoExaBCNx/YRUbv+1Q6gxaG
6JUHXnnXIC3wyHUjb1IPDstOSybzSzHguIAypDzWlWdTC26zR1OVzXcPtuqPZjb1B1dD4GNXwNE+
c/m+CEnW38jGAA7FWcH843QRojjWEsRK+I1OMT9IVDG+R10Ufe1zFxnUvkoT/di4yfxL8tM+Labq
j2/P0osjs/kBm1CsmypEW+wKMTtZADdP/Gc1InP+9iAvroR1EBIwAmuk+sFrnH5lNgjE4nhnUL/T
bmjlXeWFVe1nzbrpnPF6sJ1Hp+/OxAevrj4oWHIu6kp0WU/HnFoEa9xVusZDL6FCianEt7ByO7LZ
9phWsfbp7W/cAGMpm60fCQ+JKJssDG7e6YCOBoJRaAJ7SF1GQYzUa5D1PiIQ0By7X/NYtt+q2ncA
96F/s7TgCN3yXPL+4nStv4GAYcVrmDhnbVZzZp8lsYOTeQpKFiVFtEVRGXLuZCOb929/76sb54+h
NvEXPc4YwAwbp6pm+yoTySMSY8XF24O8togePV7++Q3w2wyyCHucYy1D/RPCYxRWqlGIOraefozK
Xv84g3T/9faILwI+sllmyWc1gUtCZzhdRa1fFlBYrU81KeqvDa9YblH1LN4VcwxjXMmsOFQKBvX/
26ibqyqPBlhTS+fDN/drKMzS/WW2q1RCj8Ih5N3mRluQr3p70JcryOsCKHAlCDlgJDaT2+ZKuXNi
RoGdpeLa1hFMM4z4nLvgy7PPKGBTCHGQgWec0wldNaE8ZY5RUPgGIrLJCO4+senYppNy0dlYUA8t
8wWRvTor0jP752XG5ayju0DvqZ2/9FjJ0SCYi9qJgsU3s7u+8HpEl6uhfXKt/gbRf2NfFW1zufSJ
eC/a3P9KiqYfXHr5V53hJ9dO357L+F+bEEI9SFawAVaw5OmENKmTdlWHrlOGCgdIvzq/mKFpf4g6
Y4j2tlkjEV256LlWpsp2by85wAj++vZRhCXicEsAZX0BCZ2McoGiMeJlYaE+GK+otj2qe0qGmWh0
neyf6KcWjXOfxcaMY6iD+uteT6dC5+CZbkbwpHXdLnda1zkiYZxaEGX04iNwl+QjDdiHOrLQyW1o
/thh0ifoIiW5VVV7H60d2so1wl4hQpL2p0RKPznOVi0AZtR994A2GKIYlWZM7xA41e8lUtUpOgnl
/2LvPJbsxq4o+yv9A2DAXgARHT0AnkvvDTlBZDJJ2At7Yb++F1AlKYsqVYXm0oBREiv18jngnn32
XrvtAS5qXNHAiRT5rum8QQSszfBLg0fGlFQTttQDwFfWh8vu4meJ+/7SX/IOxJ/bZi+TckrwqGx5
0dmnxX6w6rl6brHA8Hxgrz47uatfRYM7lUFTgMANyJDzZxktLLPm0i2KsMTw/n1Rk5kQWleaCsgB
CagEUHmnc1cfBhWoqAUSalRjPSGGg9T3ZdEQXF2gtgYJ7Jj4UnNMSgSBxjTvFILF8U40i36GVaV/
mTBJZ3uCqIDPRO1VyZ02wl6QXpZ7jzmszXzYNyNArxAtyRtg2XraSW9iHw9G2bcGPV6LbF3zyWBX
xGDk8vxks/OwCwAndmQdPaWxxYojRWd4NODGesaR+p5Cshgc2yoorQQUrh3JsdgbSe5boR65udg5
ooeYGBcJmxKt0d03NZFgbgeWX2EGVLYAMwNUlBCN53DqhvsEA9yZmPtBAeZdaLjp9GOA7XxXs5D+
kYx09sFrkHoRFhpg4p1HgmF5hr0cjwfoflF+6oQNgmlZdPolp4nF0K42NJGGbe9xbGvoeHowuhIp
xygQs3Z15zC1mnkDgagATLdQ3dh3ABG1GNgRIjfgo3qDIPkbECmNDdxAauUkzSsxadrgSQRW2luU
FpBKAPMiiN4bainbsEulNYhrb4MxFRuYKakcAE81O5xqYzZRojV/sA6A5DSvUCfKJeE7GSvqacDO
SNPvRoCKNhqU5sj8dd4YUUNrFjccL707tSKkMCVAk1qaqkbuNEvjdt54U2A/2nH9VMKhaqKqA/S3
8akMzAQQvUGW5gHvHAwr35n0r+YKtkLpgXHlmCg64RKL9ixtdX0IINTYLdgM4FgsnIc3ayNmsQ0k
YwgUG5IWIYjlwYli/YHFp/nN2Zhb2cbfmvulfSw3KhciKpzgHIq+2Jl9Cg2or2dQacgl6Q9lRfM5
+GYAX12RJreRvWK/LANudb7BwDru+l5QOcnU7vQNGMbBLGNNHmMCb9gSxpdeZ0/32soZW1bimNO5
KjmJLCHAWEQ52ezIM1eYKpAyW8tW3mDput/H3qfEU/JC6WfaRjfDGwgFxYMW7IWSfeaCLp5AQ+t1
CzLaXFr2j2bjpYEkgp0Wg14Gnbkx1QpmOitwzalKz5I2L782Zl1+BTFkPXcblU1vWght7gpr8zZu
27wx3PyN5yYlHViBSvNShSiNMN8q5XAma63kOGbW+Cim3Dx1TqIR44S4FtTLeZ8X6fs0YyYD1VVk
rwm8ojkARd9yAXac9l0O8OVirPJGqDyhXg1VCOMkHHd21wsDQCTAUckTRD/xZGZ93h3g3k3dbh5T
OX1FNbOm3TDZTr6f08S8m9JomMAmagAz/dTS++9p2xSQl2cc1WBE086Fxzdr6iyyafs8APTLqKbo
JpbdPgUzFYxpWjHCWsOgtJ/jIqfpLenBbOpq0s9BMOhFIJDPNXTnXP9W2znU2dmu4JoPhQaGyjOY
csDyDfq8czsbKN1EwxDVAalJiqIkKi/g4ykXZHIXP9sO7O9g6UCKh/XQEzGbJ10DspOJQj+rAFfG
oKKxVJ1obR6PXkavGuzFLO9PRiGsZ1Mb+uhYV6KVZ507wMjWsTv5AcahiD/HOHYPvR7J9MIUk3ZM
kk7/abZroNCe9Ly/LBw5AjvLOFGHfQe7/SlXWlfegvCZqyMcFTXweYkFf0vGNAvqgcXdrvDy8bV3
Ha8MZifN/dCAY2ucypp43JNFCFZ+qDwbxx31dGkZSNHVF0YPpDcWqXjSG395tTmBWnuuoPYSpFaU
vkDgJNGbUXWqX4MYsqo9LMEye4+AXTaBQY3ITxwJPotRvS/Qai1j1gPw2T1cZjfR3gat8yU6DNLE
rgAmOu0WM0m/4febrhdJ78M9H+2Rdo64Nk6ZkWrfW9vu+zOrj6o3nV1JHpI0BtqkRBRz7fCVv1gU
5xbcBKpSUwYXXn+0DyMGH2ePCRM3AVkDle+dWcwvqVTGs2ZFQH7jNOc6oXEOefNS6JJwlFozKCH3
AZezlf0Yi0h7bTp7YGS3JuYBrRss2P+opACq2jx5AcgK5bXKgVpJbETmrqkG46fWDOrHaC3zV/LS
I188wP0XbgS0iwPKDJDDX2ygV4mm1xdLi5J8KOkQiI+FmxZnjtOJGRJ+ad8ipBTfTDcxr1unNOnQ
nKtKPVltll4BdbPanV8tzXXHvxUFLGdrsdfNJH9P4N0lYZqV0gkBzHKcE142/DBh6S1wqyJxmdV6
/a2v2l6j29LI1X6YFQFk2G3OhSr9Tp3Bk2vU0a5zSs+MojTxmfT4lUN7gN/A77847YHgjX1nJ+X0
EJVg7o9unUJwHhZ7hA8/IoNyjOt9l60Cn+uACEjVcCfF1h4wBZXJDq6mEYWCjpG3XJWATK1Mal04
8LpcabAp/MCtyIwTNS8qmOXZdE5JDX0HlvxhDckEbrKxtavCSrJ8t7C2cUZBujnlI8TdBg1pOCaq
yi8Kr268g+6P2deK76MKByj4cIDaul+ghtvaK9UYfAkdlXRv7TxPTjgwwTt7odXeeVlZFIS0mk66
0sA+91aCJNetgtKQgd83kNI0j1nV6t27nNxYB2BVmGloezJibzH5ayIVDRo0NBTwlJs/wGQrGysd
TrA2XrRan1zjHSvzna5c+74AP4jMuFQhBCWetcwzjsdU0nArGc26IBE4VEz3VbRUCg8sPdzEmuuy
2UOXmS486icAkWoYB/buGEOa58o/5TuYZO6+kXQ+hyJJmw+bfpmfHmw2KKmxkFc+URsniNsBG34x
Z4L+GAXiNmRsainfM5eW4tWJAHYQRQh1gdEAvQqJalJ/wcmXy5nP8p58u+OU3Z7+ZapsGLLMv1Ot
t7XAHwcJgjAsYPhzFRF/daeCvnVW+rK2I5OSEBFijqGDrq3qCxjofhCJ2Trnw7ycNFo6Tp6rxltn
8ZrdVKTRQyoqDUa2u5z8Pnbv5eI7CNNpdFG2gxM44LGPFRXBwMBsmu5KaKswBzCvLyMs0byDMVs3
T389Gv2JfkO+lFAz+RodOMWv8XkI6MsYKR3e7hzlrEJbuvNgWYd1bTtXVH9kYWFE2TUH7IRiRKJb
110vkr/xQv27gEN4noGe+Wx9cX8Vit3JH1uaY/ydbRb0qehZf8+1huN4OTdnf/2E/2QO/cND/TKH
appqmipD6ehKLTkludE9aDEkvZIh4ljMBCWWunm0OR6//PUD/4nuQMCHLBV4GNq0thH1024LeigI
ZpX7zBUtXMg8b/YaqI39Xz/Kn76S2JmZsHE/er8qq4te5l6RZf6OhJh8kZbrdXD2oNCiuv1tSufP
H4xxGgXQhX3wi8hBhxapfioykFIm+sEqlqScPO/9mbnpr5/Wv8/vfEAQM/7xSOvff3rxQE4nuM95
11iITafEjaqTN6+0SMfFuRvXYwhYJXn86wddf/1fvuvImrgHyJDyZd/WG58e1OnHKKmL3t/NS0tt
nOnmu1S/TupLI6J7468f698VcQQ4IkiscUCB8Uz/+ATbMq5U50p/FzWm/WP0O2fcWY6CEzspfUdF
TPmYlFbxCqbVOE6VYz7/9eP/yacT6dRZFwbwmdjV/PHxRxFx7DbRjS1zdJ+bglgjhZPDb+u4/8GL
PsGL+OJ9eunXGvc/9Kw/9G1a0rj+GV+0/cjv/CLH+kKOmEQNuEDuL+x6/1m07nhfEHSwcq/ULlbz
a1L/d36RAFKEuMa/ve7r0XD5/PxetG58+W2/zNcH2wArr/+GYGRtdqp/fSmgCyLz8wFFO4VOBszo
lw9qbJqtyFAfuUyuePvaXLjtAjqpWvgq4EQPnlHU5Bn0qAplP40vUpTThRNHoxl0eZZFJzsz4uck
9+hY6tKuXGjuKXKTw40hD1LK9R9N0ZT7zFHpIRvgtSPpF9oB9ZAmJCbc7FumLQ3Ns4XbW0eWmukQ
2C4NVXC4HXkxk9R7s8HogONBZ+0Da3Eh7+ZmiyWuiyLTpMEl52zjE/DlvJ329Y0/Iw6Fc032ZJ/R
+4XEpzHvVGkXZ0FmLqrZKeEiPi0s2d2w8Fr7HS1qUruxWhLj0AuR12dx53KiZaArmpAD5ZLf2RG5
7kDFziz3nkf/SGBVmT9ySRYUIFRFwuDueclzqY3jctBbJeEgJ5N/Z8dT9JOxI36KnJE0uVXxdHwv
tl7aPk7uzcmcqJemJm3fW6bkTOlpQ7JnkVveZCXRq7BrB2hAnpIJgHymXe+sjt3prfWz7KVia/gt
Tcua7HJGU1Go+QICO21rKd1GPl5SAOaLFRpAZa78ZTRvqyKO7kdzcl+quC9QH7K8eJStTORO79L+
sdS7qOXaYXnXTRK3WojM6r+mhT7cUbvVMCnEgzzWtW6kp1KK+BATlK8pNjb78xaAsAzALGoohHnT
T/sFCQdXqafBCkytFkBA58eUcky21T54BvgjOqOG8i3KPBM9O1PEOuIiXlfco2//pLdkSHbNVHoW
8xCrMkRem8qaptOaddbWajtAz7Gnw+zE5Z0FDv008GZKWo10prhsAGCLOdp185Cuq/QHk0P6WmQx
9XvznMo6XESsAWUuEkUGVhVoc1FRAkbquqHOwwUWbcN8XYrowPcIKhUiN8uxstPbOFgUN62LpCWU
zmRhZMlbafRaeh6n1fRTevakndWaG8PE8JZS3sVFXWuHQRT+3dy0OKCASBq73tba16lQRXxu2IWe
nQn2pw9q6Kuo2zGxT+aTZ8dO8975RLYv2KCiHNYjbQsllhgKXFIh4tBwtHo6Na0WPfQyjxUYJ+4x
zJ4FlVaYR4v6XhOLpCFipL63CXUoBeMpccz4eogaBT/INlBL7K5wk2NpZFZ2OZrjeEXpn9vvRl1f
ZbBYQVk2+8qg9KyOF3Ub6VoN6B6BDiC73q2OE1tMzKMCGSMP0y7LygOZjaU5wko1+vMhdqzqpGuV
UEEuSxs8veGgdwx5PFzSbKJRgac1fUNXBWBxlL+6dniL8MnwCwr9zqiS5iHz9TzZN7ntqDPNmbpH
0cWai8NM+R/lSPCNIsRceyvGMr/xU7JCWF94L3gxM+vNdrPh21hTnoH+Ho/Xrjk4GbjoZHqsFz+V
od5UEhhv5C5aAOqDlrRkqmr+2Wzqr0gQBE9Nj8KhqJqSLGwcZ34rzCJ6RWaLfzR4D34Wk+ixWpEI
s0MTDw8Su6pG/diIgpRs57vJpVPUbXvhWVH+AWKBIpMsW8YbA7Wr55MkpLhu7NQwUSHA/Ieutnjv
1I9aRmjFrjeHZVcU2VlMDOiu8UW+HP3MkHpoOSl9qzJNFI1pqjW9UKvq+hFOGgh1cgEXlCcytw+D
my8oxqbjHLslLey9SmM3DebE7cgn+kW/R7yV145Z1e170UiUPEYi8jB+zBgUJBjj5b6xc/d8zPvW
pVW8GihpHrsw5RIoiB+37bfRGvl3AXnTPDJj6033szNe5YLTM9izWD+BZEVJLL0oicN+iupvudcN
SAklsWaxtBS7Fc2cvkcU1PQ7PXP8KajGImn2E/VukgYQ06JSEExSc/TaFpg8oJDmBc5A9YMukeWj
nDX9xpLWes3JWkGhSGHafPInuN7EmhBg4YinHT2S87o1yfGplRS+dMZPZ3QAyvdydJxdxNt1x/zp
fANBMu9NzzoHC+GFmF0ZZBNMN4dxngQK9jAPj5Aiydj3iP8PJv+Hw0mfHFhCSq/6dzpVzGRdA/nv
6ahqACB2Qpkc7S3YJTX24VlAECjSgjltvDMWjvRiDIvInwfcBz2M8hRAVc1t/CqSCY1GYyv7B8Dy
phtEmR33R5KJ8lVEPL+zjn3iKTdmlRw1FpZrpeEIMUW5Q+YEiOrJIx2T+ssgNL4dsuQYEKaLSLw7
O+t18u9zfR+XEm5C5BiJjT4hKP2qKllj6mEr9fvW/3+HyU+HyXVv/J9JmIf2R/k9+T/HPn0r3z4f
KNcf+8d50viypuB1UKiwVxhkPp0n7S84o1mGs6fGHmw5/zpPOl9wroBRFYL4HOfRT+dJ8ws+Xs6Y
RGax77Bk/q8OlL9h4P5woMQIjc2Bw+QK7HT+bR+vDBZY5UhqPI6G/KzXQCiGs+3VfMpp7bGDmeo6
Ck4KZyrCMW3Gr1ab2P1xVHkFpwHFCIwxKv+OdH+lh3WlSypcrDg+OpSV2AfMn/khzZSSe+Vw+6o4
j1Di1s6eH6S50MaQBaV4o4CHu5Vqk/im7bQqPRAL50oT1+Trw8is0eq5jC/ceudFOyPt2P30vU4+
D7VMOTJEtXJOixvZU8i5q2r2uK0i/WjPnDZogAHNF3ZREk0PPXbj87EbOpi7wm+/qlQlKoQRI+7o
pLPuRJwP8iTnKvvItbm5zyn/+uob8UBrxJA0r7GpqOvopiHTrt1ynE6jTtMiAK1m/iGpaaLtmdXn
d05WyauCTHdPKYOcd7IC+n9JsZZm8aUtlyisOsd+Yus75HRuaBmi6qjJD8OMhHzWYyW8Z7aTRkNV
DsCRvWcM1uNQSsTJ2HVZA+uL03M1kkPBQkZMaU8dkQau1AP8Q4OSjGM6y3w87cEsrZ53MRlon2SN
qTVXeZdQX6zo6mqPfdmmPgaJuDmnqrv5ICygp6E+W1lzaN3ZA4CaYZsK8qg11zzTUl3Lfl3bGlnX
9ecAA7hU9lTSyvMUBHTMXaBv6ByT5K7Bejr5TVkPHW+nKWRNvXeZJeFCQ/FH4k8maMScFdAZgaL2
ddY17600R/tDJGUnA3Y487OdafFLobNICZhYZLM3a1twuwXwRw2I9Hs6Keuxo9UZG4F5ZbuN/SMu
m1LegGC0jUOSajhgqeCZsifFicTeqal00Enk2jRk9ry2AeS8/MqA1FAGtBjb1oHe0l7cu27dsqbR
hH4GJmfddk/s4neCjTpVBm4TJ4/cvFDWOQ7N4xQ0Nd8zKqZIgLWlzg0zbuPp3axwoSPaTrS1khRr
XzH0UmOyHSVbKby7KkFGPVjDUsg7A5815gK/GrUzu7DHn62K/JTaQRqk3lQ7K48vQWS5F9iQOMrK
Ge/GjrJ0jrjLdtwtpeTo227HYLlMgJZh7HM8Nraj8kC3oQqbjoMl4b/1OL2sJ2ssOMmPZjtul8Kt
jYBMDMfw1rJGyXvF2W9az+lqO7JbGFf4NOV83nfpdqyvtyN+vR33Ed85+mv0a/ykG5KBwNiGA38b
FAQFvW/uNj6M6yQBB52hItkGDFsrGDZgdtnNVZ9UatqbOAeMnRbriQyGdU4ZW4506O1ML4ZZ6+lp
0kp5nDKnpmhpnXS20oJ6G3/aQnnXchuKuPKpx2IblXzTyh9j/Mj0mq2zVCx1/75WhXmrr5NWts5c
1PP0Fc1tkO53ZKsqypPYp4qQrtaKduauEd+4QqYvtHtPb5Eze96Zh5pchFypGzqBppThL1rnQBZQ
jIRipMkqiMtsvKWs3GBFzChis+fMc+DlLVwiZlrHh7wrR88gZZT307q7cU80iOQsiWatm86LqJ+G
nUfXN5/6waOhgW5Ujuzb3et/d/RPd/SNnfGfb+nHfv7lXr79wD9u5uILlFcgjRgt8XtDt/6nOCSM
Lzjm2U0AjsdD8Plm7n3B07fyLFcr9u+60T/FIX7AJMeGQRX1EXzLf6MOQR78g2SKOgRPyeA8AU17
vVL9yh5yuISLnO6pMMH5aXA5oysMV0ll12E7CZZcJDyWbwPgt6elTgwqvzw/S0NngdiMcV0NDyOY
PDpTqRT+RlqYO4nZYkkhkaI9zpg0PsYFgWIHPuMc31R9PxbxamnRppGmIHrHL6zaKHXu/0N8X+G+
cENt1WH6XjmXhh25bPun1nmecvqT8R2UFVpMUY+4lezZphyLfQC/MGWhD2Os+zRJR1n82um9uk6T
FIdSN0aGOuikUOtwLcx5RSOLxp1dWuu9YcIl1Np9fEeXJJU4CRVyP+IuwR3SVjFGB2JoLZazkV2X
1nZs+/SEQ83cyhitSnSefdTK0r1ozMiJd9LUFGf3QjL2tjYPtjfMiq+oGI34q+ri/mpQ+A4CGl1n
Dv2xnO8SA/DTUSRjdy51T+t3klzrDY3jdnFgPQb42mzWnvPc7eHUS8oAcRpQlgXGOc6kc1YvOpyZ
mIvw9RgnbNxjZ3K/Go6KaF52Y6zMUZf7yRlzATvqfhsM1DYkxOk2MDQ0vR3VOkewdKTl1BqdB6S2
6F7bho2xI1YV1IUy7rVtHGnWycTehpRxG1hiuhWf4jZy7UDoiXemb8NN5jZexr46mhl6tgGI15Bh
qFjnItFOFj3ZwlHvxjY4WdsQZerSeUBCZLTytGJ4HPOCzbdhd/OhjntqJpnEvdDsnfO0zOkMGlP4
uVXv11dcCZnhCsWtBLe2a/z0NIu6zWib+PrGYPqjHJZJUB99psJlmxDVNi0iEVo16G+GyKy35w9r
GyyByf7EbKjfiHZG1Yi2IZSdGwNpvQ2neV4wqJq2Rre4XOfXRIzIK+w9Z/ah64Q7rLOuW9I4Gs6/
jcD0K56KbTBeGJGXbVim3ArtbWQLqwBrMU9n22gtGLLNyhzSg2Hnyt434LnOHaVYuLm4WDAGbYO6
3IZ2sQ3wsxYV19goGOuXdcLvt2HfGwppM5KvIgAaSLHgZ+tNyjA75wL5R0Z77rn1o61Lywtx8SMp
ZKuWG9LwW+o0v+dyOVZtNty1KLPZGXURGA3p8ESk8Fa9ot6ki3aTMfzBqMT1pJk9tWmb0mE0rMIJ
2RcfyvC69qJdVZF6E0hsfZr0o7EJJ8padDusF96LdVtd/9RlmZD5QW9Ju2p5o9ETEcbUhPhaYmpD
q9Xt+muRaAg21Sbe6COHQRxdDqJOswk886r1eJvsM+bmcE1X1CoGLUb/zVkVojG3Z0SfDKZ8IFcN
qVwW7c3tGXh2hDz8D3eTmxb0uUcyIK46s7j8JVhFVfNQ4si94zOGYCV+E6/wDWT7qMNJFmLgQuCa
LJE+exRwUh4u+eDi6dDNmA4BKPL7EnBOT6Cg9o3zXq/H6Xqw0wlxa3S9NIymoVfnovJ5OewGlxMa
+mrQ6E2Nxl+Clq14xKOaWzQG1lTqOqzzMi5yFGngSaPkebxAyqvya6fuUnffYg2iRI/a+/kqGxN4
YgYg+3ctY12ODJpE3rEoqAELl1Q3MraddIvfNIRtslNjQZG9rJx2ZcOK2qHUVJvVXbV0OhogsY+I
pBBgxnvb0BLzvAVzpZ9rTTpF520vHeoBllQYvRnYQzOLKXDBeULIao2023dzrz+5y0jUARibRnGt
DUqIDKHG5ztJrLK/Nr14bp8BuKviR17kK/3eFh7eS95XzCeN583HPO4xFgJZtV9ICXu3HZ9FxB6T
n9/JyTTe15zBO+1/NBi2EUIjTsB0pJTAk+px5LVZAE40pX/Ims6dDtTMimnXzUly7ej5eN5hrX1N
aQHvaVzxs6uFShvjGLFKYIacPa0Jx7Gqv8cqXr7TydneVE2efatJ714kiTBeIr7Q3xFykyUclc9A
hUSFEXTMF/fDHcf+ycInpgd83dgJWGXUI1oN1AoFNfbEdtd2EftgE4rhizVMfnUhsBlCK18kB94G
rANSVbMgxjerqDZy9sbRUDEGY+q2ll02L5URDr4+UShni+wydVPUJFHa82nsaue5Gkl3hdnUz094
RfjsDXkRx0HXxPYQWOPIyidVxKMPObuDZVfRN8Hc3y4Mf0aKT4ThLcqTgzGYbARyeFnsdaOmf2bp
a1uhBsAyChyjpzKyWIiIBv1oZU+pO3ZeSIscyCoF6gtdlC5ZahL8KL9cfCLENM/qYq858cLHLK3M
b8xdOIUrw8Bt6xV5MRywfznfROxIKjh96LCYW+v2QB4z+1pW1fTsmCSlgjrSxbvClffIqoMCWRTi
Ajak2fncxSdFfV6l+RSx+d2Hl875rd/0VRaO9kBhW+usvrM6cYq7uUxZMh252/qlflEyaDz3Gf2W
IWJ5Q82e0vyfeSXnn4Me+z8Nu9a5Okn7OrUWGrZk3nY3TqnJU00551UnJ/WKOl8kO4uy+8e0c5o8
WKgdb4LeNkysVEbtnhgGoCKUkddeFgq/Z8Ca0lJ7Vy/NfkfiU52iyKXvw1gYhsPEmzFnEo7WP8Q4
LfNuqrGOnmYHF9nOyohL6NPgU6yRmeYjirL9WFa06x5MaPFrCUcW4amPa85cU+Y9Kmp0RZj6OU5q
twZNETLZ6evcN7z6eqmsPTZdPO9lZ1lpAG9luWYLavS7ru+7M7LUnh2kdZFd93ZcDNcSlx7ccCxW
T9xR9PwM5d54dt3GHENr6qJD0omOSjJNV/ZuTjwz3ltuTxWzOZWFti/LVjwpiGPdEZu7/bomjMFE
g8V5XDK9vgWWmbJc0DW9Q1bPi0su6ky/vj18SOSCD06z83vRZ9U3j1pErkJqfess+rT5LV3e6pDv
vAsOuwZjhsgTqdvUjZKnbiq8KIx7jmPB6M7YqiItzx/HrI9yQr+G+Dr32XJRxqnTHBxr9P3z2lWG
CFoMOsZZl0Y4pHXyCc+NHKpbyqIrearqYkK0ocZ2x9YY92TUj8mupUpyLSxjkg2SqHHPVJ8NZqAM
QBXjsmTFzuoycb6UsVzCPrWo2aShFymDz3DOTdMcdAu1u46OnjVwbVzwDbCVcxwWd/VEdWNcTcYr
ZwRJbzGMdaK1jd+9JAozHTpXjzcYISF3cXH5qHFWmlILTdVImlG8HQHlLNvFv58pho0D23PHRztr
kpeKSlPsXLKM2LyWZvJSavP4g67nIt6VOUenABQrNs680tILMq/JXb+u9Fj6je6jrDOSEtzj4+u0
9Voaf/V6RkIEHmMGWjHx016d+NeLa+AnzfialVavvVp0zFinTKPMM6z6sTzXxpw0wODMzlneCPsp
GzLm+xFfHj0LThfdDJbJ7zCWkd8Gw2zEZsDSwspDnzbs39EN/xuIPw/Ea9jsPw/Et2/tW9y/zZ/l
bWP9kX+MxPYX4lVrcxOmfJCyK7v+974nYX4RZL+RUXEtCGAG5j/9EohuX8yVjauz6v7tL/9pmNBM
F11cwOrnP/wpaA34f//3D10w3S///XM3zC8mKdapK7MVdZ1WlrWecXX+fHIR4TTwzBFVd2/FxUNp
mD3UZK6wNebh3acXhhX7HFfl3z8S8XOdRC00i1+sGfaQC0ODzEb4Z56v6153bkfK6vbV1FV/Y1f6
sye1qgkmEz/P8Nf0Pi6iXpmKJ6Unxm1SdGmoGc5900Z/k9/nzftswdpePAsqjYlFhtJCZ7UtfXrx
0DQa2oj8DDS2SaVOh9oWcGUwLmqPGdrJ4vzlr1/D9TX61zZC/PaABOnx30CC+03g+PSAA63PKcFA
zNplW9z4lccIlbVXxAdsGgypwnJoMv+7yDb1lb8+rId3lfcMGx2x9M3Z8/l5EutsNL+zkj3uLPcW
R3Lxo6znaE+GIjlZdEw/DFM9Xs/57O4t1dUnvDfFOZly9zpiyNg5rVXsnDqXLz6H4UMWt+P5gGXv
diHvFNqydS6TuW/PfHbvJ4MB/yEbFi5oxoTHlJaBKFykD7ZQVrW6qIfCOxdTlX8tTEfucX5yvGFH
U3Vhm9dqpw9txJmq4BYQLYOiMT13vw6EB46JpSk76MZOuyEk432P9Mj+ZvPWEctaELNlm08sFHs1
X7INVm9uVXwkObXd+KGuh87NLlLTx2pd575BV7jKeD1oNp5SxwgbaeEvbtvihMNIBLlKtRfDTrxr
x22otJeDOgjRU04+cfB+LhGlj8jd6U0+0sBQkFk7s1tfnRxdvulVY56iZl1uNrB8OV5WxlsLL/Oh
xqrDTZaMXY+6PX9nEQbgWx+94sCU3R+5e3kxsgMJDU30DhNEWvMCF+zgbxxOXCoQzVS8K4AUYaRE
c5kQC8jCrtepX5d4Noaiy++xbIyPFEcbZ97aCWZqmBXwm5jv2Gs1Gn3ofOg4Blg7mpq0S7hW3k5L
6eBqR6//HgMVDVglGY+aVWM38qrIScNZyexSVG1+GmQRndFLpu/NpYl3Uet350ls5TdZ0ca3qmii
M8NVC0MO/+Opl7pmhJksCvybs3PI08ymOpu69TCFC3bO7kQ9zJLYI8p3ORqcE6R7rjIn+RoDVzCC
xcPotQyFQKnP4RktunWOn7J8M+OOFUGlMvM7W2lm+Fx2/Wmk24JQoGoFx+bWOxlpyiTVsI7bY3Yy
drashiNw+RsCOEsXNkv/obgEnMvJ7xvUBsaMwLJa417pqv3R63p3kUWxOBM6L+4Cru+QdoiJIcMW
/KCyQfmoTc47WaGa10YM8ZkYMitITaTx3tfo9rGgP2CwLEsU8HTZWfMwntZCjGf0n+rWBKy5T+Iy
D6GqRy+eWjLsaZl41Wypn3syyZ8dfSCe3TTFN2ivuNyJkR6zxfuhjBIfS5m6r+gYnFeFmh9TX8b3
5eAI6hRs/ynC7cZeT3hHvA3xua+S8krn2zeFc2ToT9aSrHHQOro2QGviaF/IOiRUiO/yaow+0jRO
bmiBycJldvMLH7LHHS3R3SumJVfd2UzzxZ5AStl91xK4AHtz/v/sncdy5EjaZd9l1j/aIBxqMZsA
EDoogkyqDYxMAa0c0vH0/4nuXlTltHVZ7WddWRkZJODifvee61f5fqiV3myhXGIsdRnMk9xRKT0Y
V1n0VrdLJrPr9t7iLNXjpJs5TipmdvqP2i/nkjnRLUdUr51X72LbyxgH+FbTXFJmHXuqMvz8W1EA
kd4kqtR/9Ngw3K0iXqSiJONEFnReU5Bbs4nGojothRfEahAfa6c5Q7hgJnS3BGDGIdTiQsxQDlsX
USTxHvSh2ruUh9vg6gSmI+m3Yg45wHOyrG3+sZ+eq8bnbGpEEdrYDdwINVpcPG9lllcqUc3H1J7j
5gh7a3rFpyAm9CJr+awmBPVNJ7g3BZ3ZL99HuNsrg8neemHg4bvHwk2HX1XbqydDVan1nJNc5y7F
iBGXbGWu6UFqGq2wlUtfxinNuYeFnAjKq0wSb6NlJFDjQu50QmAb2A2U0vXD2dYxTrPlM+jqwSeM
g4y304TQiqrFoLKZjwluyo4rfIANPn6xpoxAcJXnv0Sq1gABCsZC57clh1Vn4Q+2nrsRWjPssEsd
JRYZEnG+ftJGh/WCn8dBm7Sfue2SpBRa+zDg3wz0csTIhJ2YNmWSHDz8TwWPVzPo9IkZxV7n83bG
gstkSP3nfuzvpePs47ryWj7L07ekSnZt4hwBSJO5rRkJ1wTm7k2hXpDcgxrMITtQ5HXyRBbi5KTa
oWrdU7mUL/PcvdkNmJolVt/tzvi0pm6TD2JnyOmMkvfN09PpG/vQDrFnrztcOh1JrrrsbsPmeUCR
NZn3JslIb2azW00b76WzvhSkMVGiCBnT1ftZZvLcFMWFXRJhWv7qG2PXWOJeiDasyvap6crH2vJr
AiRiNzvU9GAW/RhZGzYV+NmQ8veDO3FlK+pe3E11/CsV83Mmh3vX4CHxa9K9413r0szZpP6rvNUZ
+dzLN4rU0Tbp+0ev5Tma1r2rd6e0RP5VNCatefp90X28B1DP/J9ESMn32n5IT8QL9qthU9oTSyZ8
mk2RlaRecGN29dm2l/fMcfdgOaidWQL4yQEEnagkCSSG4VNO/ItX45wW6p7AARJa3200ZXDebFf+
RLftoT65uXs/9HNFDsq5SxqTfd8aL7bwzCeakyL4ELtuWp7JJRfEgGRz6bx4j2LDc2RWe3s0tqr1
ucqX6j3GQhiQQTzO80ADI303JjFRFkuNBMvkN/hjNbEbCfqGyaI5G4XXLjBmSWTJ60jK2Qrnpwwa
r9Q2pmvuECLRjJV80FJ8WYZHdrW1hLwfM/fBmgRBn5jo/LlcxxSVirHGNGZHkU1+yA2SzDO21Mzm
aKgX9QVxK9mB6d+Oa3bQVw+sQfpZNsWP2tK7K5HJSLmp2gjTPNJqwxsFCQax4cmvvJPqEus+h6MQ
eLPm7/kAvnxeR26swlZa+tYdNPShxXtVsfopCG7i6nPGgNtwynI6Ej3uGUk5g+E+mm7e3mEpZGpP
1+pG1+Vd21YD2VdtfNSH1j/4jf2GwYwfWa9OvpvH21uqEyVO32FAGa6ThFTeNN28rbR476/m/Glq
S3rp3NU9jmp+iLN6r3RURcHM4FJo9qHztGYPbOIgk34JF1f7sNjr9wZz3E3lGRdMYo/1Mhd7aSYL
Qmievxe6FyCC35Wp37+l3JCCWcI/GHtzp+L5Wld9EQ5j9jb4Tr+VS/qmHD5x5gOCxVse+yl7aYz5
iof15M99gmjYUNzqEzudTfPOcLXLjEgXpA6jjWZInxal3xnWdLCq9tG31HHM+vNkyGXBEUEs00/p
RCUgfkGdWiNPrz7KLjk5Qu6bZUYYhaGkRjwtNiZMZfwqsnnvWt21S+MXnOhXy7bukkKe3TJ9KPxx
2tKJQcPVqm9KfcQEo5bvDkK2UlokCu/gD3LfzzgSOkE3Jjk+4akt8fILIxcwUUW+9bzsjnTll7VU
hBGz3TQgw2eKJcjQvA9DdNdEUfWCN/8ed3TElHSLnQ83UVkEYORCI121s6PXz8Oqf9UGGTfYWGGq
LVnYlA3jBo4sx95SFUdBErAe8ppaFmyxJRCHFL4ARAbnZphZz1g4zmvOu95LyVrYMIXKMtu6ut1w
Z/AfcVCOBkRJTMqLxOfUtig8Qzu6G58iQ603DnXjtZEuV3dT6ZM6EFg1A02aP3SPX2KBOOprWJmM
QvvelkInYjM6R6Lb0CbS/lvZiKc6HTXKiCZIcnNdbXrT9plyWjJ7tGW3Bjec6YawANj7hrqb0Zu+
T0kTB/XUXkZn1o4wBaOVV5tHxX+jxONjkXXo9vn6tKKTbVpLktoFoBT0+Lq27ewb22EqX+1hUvyV
87uqjEtVst+4jsHPtq3sQDPJFou1b/DY9PkPc3K/YDnusGCdlGw+byHRaDHje5apCGB2sSmTcti2
oJU3nWOs2zzF2iH/KUkn0xNpATaX1jnw/fkqTn2XZ+3PculPRBxTdppFYfu1MgzLzLXNpEhPiy84
v+VETu2KXuPBLPtTPPVii59EO6ywGbCCG01Nmr+od83q5Dop5TbnzJp0cMAtsgoNNq51bIlWTjiD
rBGHbd3WkVl23Y7yPLvGS53ja+n15WUt1XJkrmR/h4ZRPBe+vOv7HIgnE+WnFUYIIQ2tDuc0Ns9V
QcsP4XQHNZ3QMJZSzsfwBOevGs9vEphVSumx1XhPmalzAki4893eRZ66BK81Gkvz01jS9ayBcnnB
ku2jlBNxHWYLOKRT5W2oMtKYHkEtP/LoUA5ulehX5Ffns9DLZS+FdVmtON3OMGbvSmVmP/HFuUMI
iQFTCz3TAbZ2m+2BYzUh57gABdb5B1BdSHhMndQhGxkBbvLF9HZrXXNpSozKPGOry48D0YJAzF0X
1tmwPsSeM22d2V7uZNEMT8PQ2/cYAauLLPz3ZoXDlTH1+xmXhhFv4oymK3w9TpAUPKONPzRnySq4
E8zhzq0snCep6jzSrdG+G2oNV6tZLhCNZRe2ZAqCWLene0bvzouaaLag7mnkEqXa/uLMk3vqM6Mf
8fP38WPrU0RUGA0JiZi50WbqxtdMpeaJ9IPxiDjQ5pjhrOICii17hgrB8TfW9bkLCjsutjyx7nem
Y0BR2UBfF57CX647ymjKZ/MLmEJ51ouVEL6j2lNayQyDs51ztvBpAyY1kczAt2ze/WMxz8nOTCZ3
34l4uNgxnp4y03+OsDy2WB+GUMSp95xTWnjf+Ub3NK+mFqp+5nhWGYeU2r5NMXk/Jmkw9WUhOfY0
GBYkD3BD6W2jyPys41VSZI2q4eY0b/a52dUheTYjO2JL1oAOgF7j1GQ+lDrPrTrrlUmo8VfdU0TY
RJ7N4/BA/Fyp8aKLLjPmsCM3k4duNdA1PWwU4zsronkul0E541yMltItGxQvzbj00o7Fg1N4xusg
KiwSt0EtRgnRJNdKqLNhCxZXYvMHPU0mrB5ZU+wwh5KRUNAKh5UpgIhnnIq0a0cO/3oOoqlFVl6a
W8Mou3PrmRisMu+Gcpn0qFHdGNmwsyKjq+IdfVv2FuT4vJ9G0tYkbSNpqS7g7whh5dQMwWoXCSYX
ASSpIUQn9M6WIbwNvSQP3cxpyVh8xnXKX3YNG/8a5LlJLbrLr6toJ+L65XJkltfuuPI/qYlCZ37B
3iFWGR3dQxflw5xc8n55F97608mWnEEY9JbJGrRo0lLrmKLwAw+9erjyC+gRx4TOv8BvyFUsiRpC
DKD2dllkGk3tOB4HXDOXdvBmWurX8pTimDlmOVkZTVnWW+w73xfe510C1iwUjKq3TNFokI9HFTW1
eKZVd+8qu98ywKOjfDBJnLSLT/PiEDunwcQgb9satRU0hm7jtpaHobHxR4InZa+EWnNH3MnBpbZd
BmBvbquKjW2vX75MefJIvQANspytMjpeLGVCGa5S59EW4iRBL9CMtZ7599iBDRWLUHWRd5vGh/rY
evphzRr3zKsMeVLSU6LhA2JOmop72bZ3MKP9Q+rowzYRi3/s/BmmFyJW/to3FVP1HsbJYZTlVwuh
JnRKWA8YpKao94pmtyjsxqJPMM7qVhVmc/+ZqbWmj6VugibztG0aJ2BWSInfd814ZXTphK5MXiad
eYKr5iKSnfrAcQrIUZ/IZJiNv+d9x6G3OIQLOp/detK3TYUMMdWG9aaqutvGUyqpYaeiffasO6RO
RTSLsnhulVXIFWM82QVzXKsvNI5EJFK2DHk2DSeOoDJ4MBO9iHEZwAyg9yo+cVH71M3il3TqU+qx
NM9rVd7l1GFdMj++92wGobY0p3eL2fjBVxibNs1kMb00427TGWP9zZ5YBcsqeaT/NTt7Ws2itlr+
dtLzdE+yUX83WJgPbaHLcKg798ISnwd2Rz8Q15gyYiMAhOG5ZbDkmRkp6doHvbfHqDSN5W1FXo16
CubO6ODVfb7MiotOXn9pMWwvBv02ST7fzt/toS6i1jPiQ8yXj3qSLlFnDmLeIOHHh5FQ29GEnLrV
5aBf/dbObxYtRvMJrUHfPGqv8Y5YDqCFenyqa806cRdvo1v1+yscnzkwYIdjjaj9gxbD4NmINUfY
BJ3C5Sj3W5hMlRffgS0wgr7rXtRYrAfC91YwYaUNbEu2oWmaFXOt8tPMDPZh6GEgv7qXVVh3RtLq
98BgqIZ0fU5lblfnN8P7DFOiUL77YuZaCWfUTHaLL7UjJv9ys2L1QIRovhX4spjkG03cpG4Q0+3N
YRG3xIxXLlSL5W0Me33jccj3vVwJ+cy5ySi98XHlThxB4RZxupl4UgQH5d74qMAx7K3BQHS2mMXx
Pj04y9TDvq687Vig1+cY6wPfa52HiVzxnZDWnWxhKW1WhqDAd3TngN/+21Aa3wwPs0Vfp1zkG5vz
n+rsTVxLVgkeCU9ipLawq1uD89LdzDK1wB9drduVW+JcUHE/1pFY2nc39/Z5bD1YyvuolumLo5TN
ETefdt3sDfTlLD9Eu4ptLvoqioXLtaPvv9KEqqCiVYcu07jkdfpwMORsP/DOycvaFMNZssXvq9zo
wzYr1T7tkiVyWqvYJpmr6Q+F2RRHkggXO1OvVqc+NcaM3Nhm9VSven8VMwIHBRaJCvADO5E5mPct
WHNmoAuEh2o2Zto+59No0qxWA2J7pf5mebWtlnuU5WmXZuTwXGaCITqm98SDDAaB7MmZvBeYxCci
duW2rAqwNjY7nEwYHS/dOy1UXWjG866dILa56Z5DQ4ige1au8D46xT5apDoo1no/uePTLCk5XbwQ
JNbVaXFqo8Bv7RwpJNObi7cyRyYpRTgdBg3e/eyRKESIAB5K/qfG5lnMx+4w19nBXew7N/PffKmf
ciyWrTAxfOfHpBN7b62eF6FTB3NLz2XjfmxYL/3ssdfG5yltb/3JgWy8PZrqNl2IuSKH+NV0TPos
LFM4YLHxc2BA0IP3V07/UEMj/zBNK5R4A0qDzXZtyR12Gu2xEr60Wl9zt9qv0Hjs1A7K6RYmcMks
ayfZ8fbW/slyjW0VT3OA6rBdtAXLY/9APezWt6uXFr9Kmsl3mvk2PWrMfLvarMkRDAh+qnZbGPpW
4GZ6nypnKwtAx12/aaUJMA9T7lH5zreYvC09XVEpRp6iNfSLbqsKhvp5GoPg1wLHZH8jXkzJXrxJ
qh+V1XZ3S+X3+9lsQnaNI/HK9m22rGNly106zQeRsqtn8XJIEitMG7pRBO0+iLvnoal3XEx5VmPr
XA/zAcEgWFL4NvxLi6R5b3MZQhIK2D/Cqm4fmIa+uRrLoJewaQMer+z6WvcISHhqkFboMgcJR0ub
wVTA4JcxBrnrnBe336XOFKB5PFhWawUJCQvsKpE7eFvNL+ozP8qLb8fPA3jJwvxuzea5z7LtkhUP
YhYn+p4LaldIZMblg/JIkq4LfwnqM5cd35y2Y5KcE79h0JRVT7HeXUqF+sWObg1muGKGCBdHbzf1
bD0mKTHQ1f9QlUYRFl13bB7oo9p+MXNqLVYTP8ZyxkBz6b2W9cK7aGN7KvsuJF4UOVpzqGOu/SPv
mL8w+Nu080hFd1M9tmVytqb8Y+7HB5XUGSOE4Wjma5DCtrkirCuOAWXYxOMQOTatZiM5VU27CZiS
wGIzLY9WYSJrk4kjjJw/sOE/ls5wkRwpV71AQDCR1vj2xbRw2PeH01Sn1y5rx410p1Nb9lE6IsSW
hEKzlBJGYdAgSAVmP/v4lZL0AU/uWVhVSS3AfMXB8JSWYHlz8wRGfgpqq5+j0ZIlYBxW01jDP5s2
1rgdMn2fpTF3T54r7raRk4sPy4s9FInxvRHjixQsnXgo1rAAiyZM6NlJKX/oM/kbf/y1pMsBtslB
NH641Nn7lLqPTIy+Qbn2UN7Hj9KaTmvh+QdmEc+CVatlNsiM8zL46Zea1DGd/G2cOw/Kz/eJF7Nc
MuwxMh8nS+xvXUNeZxtRwZz9LDCy5dQJ42AX1S3f881btXtq4Hvs3ytWs0Q8jVndB7EcAtxCl3mq
fuaNtVk6c9cu2r3vpJ8+oeMA3QW2Gxe/21Wu4avPWnPP3SS09OJkl+kp9pdr4XTXkaapILX7Y932
d+x/H03miwC8+LcySZddZQ6cn1wvSpgKBtVa37uyOEtzLHaxtr4ywd7M1XIiKnRfptAOhjXWz96q
Z09Gwj1cG3O4YytTudlriHGoyRyf1qx6LvJ5CdIYmaTQtUThZJVcu0hwHVwf0pChF+o8GzqBV3+9
ayXYTa/nveD9KA+96txdsgjvrmQN2Q+da3xTt7mgngCFrg1vUBvXHPxDuRBuNccawceTNXg+jrNv
Wq7ylYfOX08ZKcCLadtDUAx92W2bTksjQ8rbEchztgySGSJ3ZbEvhjJ9qtY4/yosM38oVYfqU/iq
w/YX6yFl6eZ1Upn9YLmpzpeBd7av4kL/OcH+BYJmzCMLUYxBKIlXemr19KtMl1ju44z+TiC5yfgO
KRFerpib+cHoRpgvi++NbFYmNEH+7q+xjM0grmr52DE93DeF6T5Zmb++EgXz7ttq8u40nzK0AN1I
Rn6WrGE/CT1KJRBypEPrPdZS/WNGSd4TGsaRbZdxu3UIGgQ5Y7gyypJbZYo7VNvYzeYrtbpadMsN
RnGL8RN7/hTVfZJ9+p1roVisY+gswxIwVbc4jytWn3wAhjEu1pZxAqCLJvavdlyWzJh77o0lhwsY
XZppbQ1UEhb2ab7gHswunrIdfkfE017KOl6CmJv7cbJn7zOtfPZnExU0KcjZed44hbMol2+EFrDi
kS+ncboPG0VCeDPMbAAE0tp9b9bj0Ru5E81Z/4N814c72MN9hnoQGXignsdK6ONGNP109peiOah1
LJ6kjbDazhmiDLpqCBfHCNzGroOCUYpOlp6fRJkwlERApYXsi4JHEhap78+HRevLXUuRymbQV3fr
el176hpZ8wKxtHWJHorGuGvQ3LcLstvV19filA32DmPCI6Mh60prD+fgTvLHdVw94eLVdTRx2n5d
+mU9lBY0JbMf6h7cGPu/ncBznDM1RQMSakhB0BBO4IkfOmgYl7hxtTvVpFAb3OkW7LIzkJxk0st7
U82MzGqRnIRcZvaOOb7tJjguNjPRgbsMmyIMQCM/xaAOHymm/eik2W3Rf3raVZ0SsvPqY1e1wc7p
DRs7fZjDnT65TcYT0DNsKggmHke78J9A9fu478am/7EaAHJvBsFq27nzeO+1esV1zQFVN67muJtm
Hy8rtVALV3xX7FbRy4FjQc4wndwqCw2uVHGJJWTy3kuGoyjaEptrtwL0c2BpTttqWfL9yAD0RuTI
Y87+phTPhNipJrUXCzOgr6MAYD/270mwknpolaY4MQ7qbilGploAH96M3qj2xZSllKniNlyGwb7g
eWz4OzXnro2pUbMxSPMzVRW2u7wxN/+z1jh22tFASvBNhXfeS3QzZr2OuUo0ZWy8+U7upG8QoEDp
LaT+uAU7i24d/mdIjc7oGEVGyYTBivEGfeHMxoZOv3M6tx92/1PAqesdgsHoYj7zrDTjswLFM74E
eavSlyS2uBP/0yv0/915f3Ln4ZD6L+68n3L8szOPP/5vZ57j/QNWECx5aECCrrRbBc6/nXkeYTWg
B3Qr2x6VwIaJv+zfJCNN/weePNfgtOnS3CrwlvEf+2Yc0v/7fzTD+4dl4zvDm0dfE79J/+9Y835z
Xf2zu4B5O/ELTP9E2fEH/tF1lcL61RKq/qJOJ6LVNva6A+8Z/0Ulw58zcf9qSLj1XjHx96ia/r3U
SDL9wsWfMG2U7ZWg9a71s0+87ReB9Ekb8vSgWc2vP/wW/oMV8Dcb279aGewb3x50Bgm/30yHtdfi
ck57LZxjBYRUi7Vr4o3xGXDp50Iu5rLUYJD++2f+5gn852d6WDsIHxJRNKzfPpM8fqLYLTQk8ewV
ivxAbjhZN8QSy3+9eH+yWP7R6PiffqIoeY5OnBAsnHNzDf7BpGc0duYm3oAcvfTzS1PrYMsSvSSz
xr1E1bGxt/R52CKDlYe/+R35PJMwJQUrFsc+/Xc/4ppbdiHMDr3dm5iSiMF4qho66MIiBmf7Fz/R
/+f55N2hokY3cFjSkqf/9j3tvmO2aggZAXbg+pz1LOAGF/j//p3+46fwSS5mNmyP+m/ot0G5CjCM
I6ORIODFq9nXSd+00d/7FNiOJixt3jSbrIhr/PYpVt0Sfs9iGZX4jx78ydS2puHUf/ET+/0ZvH0K
3DRSpnS5sfD89ikt3JG+LpM+Gocb0Lsy5qcGUvex7Yx497e/kMvHGIKiDooKSM7+6SEsLGwGeNWh
jXK3D4Bvw4CvJvcvjLa//3L4Qh6jU5NfsO3ZNPj++VOkWsrRyyh0ameEDo0z3WZWa/L3fzm4TnUc
1JwQbiDCP39KKTHZmm3XRzOn+k1f4ZCrRiYwf+8nxsLAWs8SCFPE4pD52wKh7FyQMMxJGnXc80Bm
LESfBq0Tf7E83F6LP3h4CR9j3oZZYrK3kB74vfOYX4KcRr/TCbf0SwQXrt+bml68J8JDzfbART/8
9y9m3Apm/vSJPk8Bahk7E88czXl//vmlVVOP04TlEngVhUmdxY3H0IqtY+r5UTjtZyIqf7dykIkU
N8mTKcrsDB9X/cU3J259eyD++E+hYornhd1Rpw4VVfu3H3Iv3HVy6dqJ5sQULsCAZqLteVpdhPW8
alvMca3hW6HA6Glu50L61cvtzA6HPx4TxTV/Tn4qHabXkZnz0l+6BTTdG1gnMTygFnvV0YcBj2pl
VZLlfSR8kQVMH+UVnGmehaZ05oQrj1jlvszn9qE3inna1nMrz3ozVYRqKPMGN2K2xTMJclHtU6fH
+pMlmEuCRWVeGiKimQPzq5FqRp2oJRcEUMAG8euZtoFY5ms0DfEq3hKj65d2kzqQy3WExQKlgDab
U19AI6bdagZuzn1tCtDpZs73ql3VnVEg52onaAyDdyb4DVQ/oaj+3GQN/C6KMGCd9bbefPM8P4NP
pfdt5Nd2THQbb/gpr5XMwwIY/fOcufgy5zhR53iw9PZH7VWVu+FayivrFJkLPhf5WA/W0Wj6LbIC
hQVNOVSEcRZHMyNrHt3X3pW40UxzkF7EWEBnDGOkSPE2nsQH6IhOE7hSEyfBTgeBg4tYHurAQbeN
1hMIrhNQ6mHld6CorMwkp9bjA7RDwgYrHIt+ca965cIL65fb36IXiycjwnTql7ZKNBZdZMx7pj7u
v+dDN8Pcq9IxiWx9ST5So/ev+EmtD0rDXOD8uSLYvoiiZKAtZn3e6YVJEi/LjRkLUNvO733SLr9W
UbMzk9d6GzshPzMCpHFYZTPKaQxCsCcltDhvgswjHuzYFwS4Re+eHXlTA9AWtHuorO33AlNWus8h
F6/bgfR0GTQMMEja53l/TLj0cKWl267ZxA2PNfavtN9aqoFdhamzga3u6neyc+RLX8NT2FmTk+AK
llmrM0OK/R2TG8fa6GZLDUDMTmFv2mXKinAa0mqnFbn7MSRZ+wbbynmdrZa034M3gdZvHn097tfL
6BvNOEaDa9a7jIE+RKzU9K/8ykyBRD4DMCs4Fs2b2l/8F4d27jmCMX7DhM9IkidPw9Syk67DQLCQ
Ba6BjBK8OjALm/KPmOJfJhuJ7d6LIkYGKUmjahuh4PmdkzTJsXFJ8Onxe+Gt8j5Jlhk0jUicH6tZ
ts/tsOBQ79dhoUPBn5fbnbabPrR5tEnBtTjToAxBZwcMj96J1FA/pTNqDpGxuL1vGpP4djsYTCFN
HNDYUI10enbHHCFCern/XIDltA+LNRZ3qazEhPYirG5bljWdvtbsiXdtnQjaG8Ni6CfM1gvxL+mY
VhRrQ+4EI/lHROs6tS9mVRk/3YyeK9CGbnycHaqvAj8lyLK1DTkwoPIZJjOXlU6fXLrcMLTAy9Zx
3Rix4c5byAgxJnkTlpBT1xMiQ6ohdei4ok5uwXrFMBbzWeRTOoHBUENPwfkEXjoYYfb/mgW9twHG
zAyXR237E15hjLLTxOj1CFqj4aGcNaqlGyodfijf62aJDqaLi9226VfDVqY29YBThaKDxf45iql6
sSRj350cTfGuPJF+4KzNXlZjsN7LdUGgi5OWXINKKicPwcYsT8CYGAF1zO+wK96MqsQDOFvoWVPW
ka0Szd4oWl3ey9lSX7PqmitumzxHsYyHDs7d4k4YKlbiAOR3IfRZjRk/65afmWdyqWoKWupt6DsU
rv69EcweozGpeHlK3ooZx6wN1MHJeucXF7QS865kYLePBegmikUStzvgSbX2ExwFlosq7V5LIhsp
Lk4ETuCpovkps1FD6i09Ay+xb7zb4ObfbqkPP8g5YbSbQqNdGT0kmxl7CMXb6FqFSA9eO4kdz7Ir
yBd3y+eqz71BrgI1BxVhnPrTaOnq6oG3/uXXIIBYijkFMGjIVi3EadR+2awBP7S80PoNXB/n0exg
zxO+vQXbE5+p9GZiD4oI7vbMN5opffANE0phvJBN2TT41OhAnqz0axx67UbQzxisx3Ic50jLfQN/
L4zkp5hnPsEKamrTLpNARzej1YzVqQWtcF8g1WEztpyGQHJajmUUp7L7ZaSZNYW2SBpso26GcWbJ
OqA/8NAeLZtcTwmv6fuwTIRPtVu7BdYGT5HhlfITDLwkLzrm2vMtiPu2pOMAQykGBL2pzNb6kbAH
qUOpK1IjeVy1E5JNRZJDidaQqP46cxsDKbA/Fskq5IY2mfxhKusCu0Q+Go86IJZ2Q35O62CemcN8
c+y1VxgJDLBMPbVFENMm9ssHhKA2Zd+Imniwps79aE0ulbKqeTQHgt6wUnwjxanoKHvviLR99TL8
B5tFGmRAOzpPXkpincyC3YYhV6os9QsFy7LDsR4beRY1Ro+9Buk0gcxiW37oSB20r0NTVnfqublc
vTLl1VbScY8GbuJ2g3+3vjcG6huI61QlNtIRA1k1lJZz6UrLvTnfCSOTazWmE7wTDJFk8WPqXyrc
wtkw6hfpujATuyLuv7HmkH5lY/fvcrBqOrbNyfnZ6eZMRbfsfzrWSuizVGWudpgZx6cJH4y7Scsh
xWDupwtDCIIU/gablEb5fLW+jbqLHUuJsb/GVobtvFtoBVmZon+wWpSoqhP7VO0YJn5zVroPOkL0
m2wsKCY140G8wuMwv6/glPcjg8M6aAvTfGmwgmbBKjPtHqsVRjg3s1JsyF1/zzFA/xLMmrpNxd/N
5NjkcWAKKPQvoxfGQ5sN3U/OdoIRcmIP36jAKesNtLr+YiZtL6PB8+I1pEMEtbHDcgAWLNaetcrA
9+UzgDyP0l3LgKDx9LVW3tyFoznzkuFdLQ5wYb0cv/HAwa/waIIZBiROzsTGeKjJlsTstnFx5YJJ
/szJW/HEYMmhsZhCCSgsUic17DkaaVsB6KgO25ZA04Zyc6Buzuznh16mOmShHn1j4y1YnODweN5D
6bLCBZyynDZahV8854jAxNbIWn1VpnGzW8f9/7J3XsvNK1mafSJ0AEjYWxAkJZJylNcNQhbeezz9
LKhneiTqHzFU1xNdUXVOH5PMRNq997c+tIp9OUlz2QnpraDqJwLmUQRPQBVjJrsTJLfbpkyts0oj
hbEupdJLllpaK8TDJw9bsiilyvpE4t4AmtQYa8rHSRkbgItrHJO8Dm4XF9kiG5ZaZxP+bQILMYIf
12Hq6jlVkUv0H62+rFqDQhB9Bro4dlNpJRcPyaJcN6iHOyA4RaNSVemVVELGaox1Zm4jIsXBKdMf
G6uRL5opJ+dl9REXMZR9LABGX3qR5YI6IXBI6S1xZBv6sqKkJL8QAbmyoXaXZupTsIcZD9e4Lovz
VTV7Wy0rL0yiVRYMQb6igtAnG1jG8H54N2Ex19sdqX8ovaorLKV6LUlasmfgJEh9rj5KnKg9fEFO
dzvkhVXY6VtpdtibdIWmveVkWgCYlSRKnZyCPc5io0fWZ5gS2AvkgbGy0hpBkdw41TgrCZ+Q7Sou
S3PPfa5FSVdm4W3H66Bc5lYtSDSmHrgcfxhJZk1x9lrVXYXHnIzeAIELKU4dlvA75ILsosur+kEW
1XDLqKXv5FNLlewySSZHQ4L3MuHVt6dI3TMWXhBwDw6TzH4ia6HmTj1WNXrTUdjnvH7kZkERLMH4
PozUDi7LAABN1Qbwxp5oSBwCM85uu25Mb2STuBtp89K881IreRvQTRizUr48xY2LTTgWjZ6c+pSl
sW0mPf0I2ZvO1LZC5qcFsXldIIRQHKpLqdzWpTChUiv0siel0nrkaggqCmr9dcNyaiWxXzDsEu3C
TubCnDxqh1vWF1b2kZQNHwEe7vo6tqf62RBJby0Erze22Bju9qos+2gnKnPWdsTDiHaB7N9z0fZW
R4VX1D6i9KoeTEzAYEpM6vjmD3LRLIIMCUGmxMiLhDre6FHRaw6WVWq+bRpQMMus8603Ky7TjdCm
qeY0UtunVh8znV3N93ZSHScX/qiLG80u+osA6SaFv2ZUXgbkSmCXUGLFvZp36EmgQeUgszDg09bV
OQSQKh/ug9z20PFluP1Qdk41ulN0tXhtmQm8RkLVkh0TQs5z6MfShZQn3RtVgog4mjbjQtulSMmg
iEX6Mm1CcvdZX/U3Y9aaN100r8w0koIPi+fq9aC0SbCpR2AKXMV7jaeLjYbRHZs8pWRKId+IeeOY
XUWaDADJtPIBjoLf99Ei7akbxNgve4mtkQpTvCkploz0nMLFWB6r0VEQjoDjyrxsXASSmb3qMTLU
hWpUFjcmo5FJHrY+9xAdheSzZ8K3pgLOtx+EFFJ2gxZg1JbU2JokamIVmqEXFhSb9CaXiAgPpa1h
ZV3oYDdlvfYJ6SU85JSK97qSyBvAhbMEELHSg570wbiNCktD74EsRV3G3WxcVXVIcByjaDIQMpal
3BZTYlzB+BgT+lFXsZtXQnosQLC829SvcxnM4/aCE2UoVmzU6UVQVuPjBPrk1qS2HbRMOoQfXlVW
xbIbsuZVNI3/3nZDXDMMU9a4OFaHOGMaffkxMqRU2neGSZGmZ3BkVqp23UP5ChZVlvsnoEqUYGGZ
Y/dkGnZw34Iux9qy8omy15kdIHCzGgMitkVqeWW0IC5cL7LFroEORC6O6zYZ+LGEpUxOz+43TaEU
AzXsvsnxEOrcEezMIGRRNSDslgaH+7ikuhAuTpJTbsXabcHvqJ+ejNVYd9fEOWenxk/Xxn4gb+WK
skB+33m1zkL+dHmsPh0fzWF2f4w/nSAnY3aFRG4F/DqfzSJNXjhX8mwgKUlFVC+oTsFXEjrdVDPn
fapd1E/vyS5M4TmV3exJqVdT9OSVIOi0qC5hPRktPiy1ihecC4kdX0uqe7tkmX/6Xba8YPhZnz6Y
sFb9sdiFdi3OoKR6t1rk9Zm4aZTSM9Rb0ydj6/ZtZ1fIEdrBoi58avBzvSIGQTGzHWUUYpn81Xtz
tvXEiQXxnSRj9gl+ANooRhe1vwObPdtwfXqDhrNNqPzpGDoEyAoo57EIbRafrqJaNDuMGkYjze5Q
Ac6jKeDTVwMdb8IBTIknCNsIn9IwyPhvu5tJ3Khfce2iBPtOkmdvS3W2OgVUpF1HdYr9VWPMC1Ue
cJAb4qCyiQtiltrh//ah2pL61kQZB506YnSH9GeoKf2peeoD647wXh3MmXabKNQQLlSq+uxFasT9
ZSOCy0ZSgBsVaVBR9SCM2PERDwZrNFbaw9BKGA7Kg5kgGs+JFi+gAc4SxmoM4DKM6JKI2LRJduqb
iVE+KFFryTi4Zjr4d2rW2QFrslfo1BS+lKNWQFZB7ELBZe/QVDmk5qw2e7aWBCi34E3oWdEujTKP
BO8E8dw6xYevQyOkf/qBWW0w1/diLpOo6BN8Su0TTr1F/mkyVkaBtemL3q5uhhDc6HlE+t5ydcSa
RDUpQqmbjTdZentTBT2eXwTyBkRtU0wE0CnsRmtRlNmTty0GBLMAB9KuCl0Zlw793E4mJqWDxabh
eaiQtEK6qxok3lcCkF//BBzfSM79om86b9WrMGbXWFbaXAlkX5UB4ZDPLXGli/HhZQUENu5uZPWn
8IqSAgvyW9KY9qo1hcLDshltmzxUA7ONA1LSCrlMdwpAONCoVAkDRHOpmqYm0DFgNRHZUGsCWolT
tKOJFEaXiSu8Yl5qY4pMqqlisGSYimJlaVOB110rhlnjE0tVsLITU845apLkHTVgfdZlfp0pvLh6
ZDmBGmnTemxh7C4HSm5jjgRBMFIPNZMXNx3IiNCEZTgiuMVXLdZv2QMjQDzSpI0NcoS4DToM0Ao2
UIXxjvX0zeo7jKtlf6S6ihxEnr6n3TT7yRI7y+DwZaadbGW1jFDI1n5OviiqGYPX0KzRgWZyFyoq
Ezocyt1g+WV/o1Nsa2BhgYWBuGwzTTYJlKmJjhIGZ2y03LDbpDZ2eknLwmsOqzq+A1sN4i0OjCkA
fqmX0e2IE3y+9kRpldu40vVwP1AdzkgYg8D2BE2DtR0ow0TRhqlZnSIswrVBw0hdzlV8GlUtN4RL
sVWeeU5ZIpw8oQZAEqcxqRV1oad2qj6k2FzsSfHkQl0OtbCTELVzFcXD6ajUgzItG6ojfGuNUKiR
OsrBsP4lVhwLBJTEkHklUT0u5LoBjkWVBzusMxRFUu16sxKcxJ1EYWyMVj1o62lpmClZ6P9OUf3/
qoEvVQOqRtrh/101cPeevU/te/KNWf/5z/wfqI/9X5ZsGDNGlme2CrX+f0oHTPFfQjNBy5JF+kyJ
8Zf+d+mAov+XYar8e2DdkyxFKfQ/hQMyJCCSdRQVAKki0Q/49S+FA3N9wpcsi67jK4tuTSXTqGPJ
RD3n94SPDDcy5bDx3LsLwjDO21PoXIbOhe+cB8755fv6dvPx8La5/jJIl/+dxPma9ta+53Z+tjpn
/b/kvafU8/S06z33qXTurnLnhti588CfvLzvqJmZ//x9vXy8fz7f3p3vnm8/rm+3b1e9c+x3HOn8
QeYTkdYgTTGdz/M7RX6pgqvf+2l/T+D97OdBDksl+KHqcz9z5+HuKnVy5+nu4W778k4xk/PAf55S
Z3JuXi72pxdPN6e+c7p3Lk/3+9Pd+X6/W5wvd+v96Xq/38x/tNxsltun6/PdYnO9WTxeny+ur7cX
V4vNx/b6fHPlbrcfR36/Pqf7/m8O7sfvP8xCWwYlYRLuce7Z09nD1ebk7OniafvwsF7fbM8efGe5
2++W681uud9f7C9WF/NP3FxdX22vl+ebI8l9ex6r337LnLr8MmdIacVFTQ0mY/kyTxvG8uXl5v3S
d27wq2UY9+83IWNJQTN/iO2Ps1+/37wzvDfDPJvv+TvvC+fyMXA+nh/PP94en68CZ/N8xex6vPxg
dl1df9x9vOUOYj5m5ccdcSfn4Wq3e3x+235cB87V25Hx/TTD+61PB+lWGLYqXpL0yV2duSdn7vy/
K8dZnq5W64WzcJYL/sQ5cU/c3yfmXLH062CK74OJPdjs4zmQyfqchldvH9uXCzxYnZf9u+/szxmr
zNk9bu6eL5/Pj3zJeVX91um5UuDLh2x6jTrOkU5Lxklp3Ifykx9fcgOedd1OLt/93lUKqX42hy+s
YcIvU4R1aMuhx7gn+3HkuVNRnoX9rq3FCbE+5JMfpYl/soifpuE5lARP/b3W3WsamHxtI03PY3zb
U4za3vgiPP/9V/1z30WppWtzmYcMG/X7IMTJlBFbCebZfPOSs/vtQ+fl5fJ5d/n8eHn+di07d2/H
lvNnacrhyH9t9GC6TYTwURPTaC0TP9DvTeI+McX347VFqBqLBCw3tkpzBH3244gxhEkRg61QHseR
dpjIH+Eek5MuoaSW3O2gFpKksNLeJ/DQTa+/j+thWyaZBmzMTcEZqUKYP5hbVdc3Vd6AmQomszur
+1E8d1qv7nF6To/USvyzKUPROJ9llSD+wd6ehyKUbaqn3KRspmt98ptoMUpUBRtYeNz+3q35Z3/9
cHO3dJlSLdO2qKKZqYFfl4yZk1jQiO+76Lj1C7vWvSUuCcmRSfmvVgzWCWBiwcVCPtgUugoUhlBk
k2LYdlp7RDbXmTnZ7u99+TEL585QSGlqmiFT3SEOOlPoIZg1TEiJNgzGKtCEuO+nxOdGD5R1E6aV
WuDK3ERuGVswxagMeY0yynCd33/HP3uLz6RFJRyif+Ogt2YbUGSRowCBkWS4AYVcTk+KefHHViyZ
ylBqRwkN4LNiH9x0aj2o8AppeQ/UVbgmu00MB/+1P5VwzaVVmibbFIsJS6c4UzlY2D6v+T4wTPAo
JTTWCnMwSNG2f+TL/ZjxtKJQXT5XIs2FTwfXJaNGOq7zLHHBp9mboFTsRUvgwFV4ZRz5ODPR8vuM
P2jrYHXZdsI70aItKlQciLb71DJJBjcnbeudRma9TKT0PrcauHfmwp+KE+bZUiqNlTK0JwpSdSTl
S32YnoWhucRPEXV28FuFcjtEf9wI4CmRtWEL0IB0csc/GPxAsfu5LL51WwILs/d7PhBCHQVOf0DS
u+XvE+qfH0HIQB25uwMwOhgYGdcaapQYGJFF+aqxxIOwAiIJEdSR31v6sUDmT6AxsegY9QuHFE5K
itJE5HgseiKlVl3XZDITwjyyQA6vyPPUZWnw/KAvYDDnX/HlNpB7SPGHUhvc0OpMFFthv0r6Tj03
SCgSqUXv+nuvfswsOKi8qGQhZF48uqodrPuwkSgeVKrRVXbVpX7R3mVn1YP9piGOd5r7ahvdjZfT
efA8fYSX9sZbwsw9cgFSD29fhz/hoM/9UCZUp/ET8jtxLe8pijnPP4y1vxFXPUVYlxbq8Fv5MkIj
clqfiAtyC0e2+sNRP/wFB3twFwjIHlACXL+M8FbNTipfW6l6v8mBZvw+4IfTiOUhBCxXmwp67jmH
xZIStkJyUze9q3TkZhTqe64rP5MfjrTyj2YQ1rMlCGYq58rBmPqF8JTCBPCtBekpkpzeHTvlwaI2
yQkoJcgq4uMxnIhbAmvrAbhna9+aKRCnwgOrbE2OCVbLLh+mftXqsLuDbVL1J6lWu6l0pkInU2QU
IORdRPRsBwi/6pemf1SUx4E4q1ecKuO4nuQ3lQ8oS/cm7qOxAZUc6VscvuVN8cR5vdLR0x7ZKf/R
b0ORDWpEFOLp1qeRzdf1E2lEJD26m+aT/TLEvvaUp8mRTecfjXCD04TO7k/xs36w80eKASUXNZGr
jam86qruCjjJsDnyCQ+2fCYKjXA7AEGLnOJQxAACAr86re5duAbkHHEpczCfiv6DrjBesyyD2cIf
fN9vDLvXPVONerhEtdhRCzsutLG1juwy87H+9cI290UhnELliyqEKub19+WrwJcylKDseneI49Zp
0OBd2yJqzgY4oOvcD8UiHgf1T/oMDoO5UWo8GD/Gkc3te6Oen+YJJMDe7Wor35jU3JQYtFBdkUiQ
MSAQxXiTBqjqvVb5+yykae74NtcDcJQHZ6AuUizE4oxR1QVsNYx4XaKS6pGN81/TkL1EU2Q6OT+b
vndQWGMoT5XUQaD1zVWkJ+1G4Yzf/j4PlcPNcR5HbQ6+8TaDFWgfjKOUUGmc12nvUlgsYJthwluO
qn/Z9aO1ib2RjFo8pKvayFT+FqEs6z6vH+0hOdG6XjCdetOJkvSm6M1lqCm7Iz9vHsvDuWUYBq8B
3gOqYh7MLV9tEbBxWrqKqH10ok2VveiDUlxUYT7vRbG3N4wuO5l4DfOMV/z6qh6Q2ZMxSChawnQt
e/39J80DcvCLbJWSfqq0uQoZh4IZVNUGGBJ8ahH7wZUYBTkF5LGrpO2PLd/5evO9KXYGU8GViy/E
vf1g+eqF5VOg1rVuF1qQPDyKSxoMKhD2FdkC1E64m4R8EgzqvpDJOf+xn4osWzNL2+B/5on+ff4B
Nq0smKpYb6XZ5OMcknAuVGaXqOs+SCpl+XtzP+Yh81yVoRUhHVNo9OBIk6FDi2SU4ZFF5UUiNQ+F
wB3RM8cndP7ykRU8b+HfBhYzNkVXZVvjv4G8HzxUJHJ6EPbMmLSy2Syx8evOsnZqT42m7vY1fDwO
mD5Z4yJmrX7v5o+98rPl+UbC8LL0DlpOJLvtqtqOXRxgSAdLxa5qC39BNd8TbNyTLM/8I9/xxz5C
i1yhTeRk7FkA5r9/x1DUA3F1g42qpKK9GH2qbKc8cX/v18Hnmx1p4UbzKEMsx/993gK/nAEpeFFy
eVMx29HrYpdaYVLvjZQsElUV3OzXeTDExZEz4GAp0ihW5cyYuU2kI4e3rUzHxtlqqhSoVFG/hhCc
1ilnTu7A+BbPv3fwYBjntnSZwIQ1X6Q1TtTvw9jxLPCwKEvdpgmVKy8qvNkRqvjbx/psBVY8RXLI
5NBdHdw9vGls8GvqU1eAZ19PShA9V3ic/HXcmA8IeTjv0Z2wix0sbXKIvpFPjBvpWXg/qaize9hJ
RbJqq7I+cvs+fAAQ9JCJBXCQMcswNLYOJuCICDopO1LOqC6EdWoWGpEQ1A9QIaxKT7QrGcIAKfWs
HCfjouir7HEqML5xSr0do2WiZEBE1BAGzlNaJdULeL0sercyvDdz2Az9MoAd2AdAeFSNGkYYgvW2
m9TagpMS21d/nAZcuzE0MLl1E6NS5IOzX8Lbpqpwy1rITRCsLIqrYEPG/ZHVdLBLoAKildl1QuB2
gYHCwTTw/byk9JtC6a4vs72KMOWplKzuUQGrMJdFU3lGtsy4+WPf+FAWeTHmH1ky5fBKVcLpkCbk
Rq6YIhsvJUqT0yj3jtxrfuwUSDA5ONlzZGp0saL4vpCM0S47fFMT17ZLFYCjhrWuC+9Dshbkd6Un
hcCC/rfbNlNQUZBXzSYbjOiPnjWMXTPpWeoSbiyXfURJNOCA/MjiVcT3Y+WzGUOha6iGiSV8Rue/
bIIxOAws7EFFlgNQN8Bn/nlvRXBku3LaKL1VXJcJ9ZZ+EPqruh0CanbrwVFgv67NsvZPKNVW7v/6
TeebOU8MDdXavEl+H+3UarQwjWDH2dSDnIRIq1YUq4sjPf+xOTK+hCa5qTJXeczMA/Ol41SnhGla
0kpU6eG1FQTBZR/BFft7X9ga59CJJmNWcrAFSzXwOdQZCRwvFchJK7VrQGvZfzBXuO2oaAJZBdyN
v/clDnJdSgo74U7fgQ8eetXVTQgW/0Ff6AlhLRrSD4W1E2YhJXfWhP1KST5ylM9LaLJ4mf/ezI+N
hA+DD4vGlyHaxGP2e2e4E9RYCdAMCgDpCpkFwKVwglqLffmamGN8aoZwWH5v9MexPDeqcTUmaooS
+lBuPYUN/tDcB1wq0nEpiwf5BK9yCXp6lf55y2ID4X7MXY5eMsu/9y/W9VpX7SFwiRTzDFPw8N5F
UxIX7l+7xFyYoQNc5TUkygcbMoBvTa5zgswZpJCHoufJUTp1HarG0tYbVbz/3tzPz6aSmkDTIgh9
gg886BbFnkbNVYTmcoAxFbsEypB+tDOnANS/jsFLnsh82vVfm53XsabMeZ4Z8TBv3V+WcQQtV0hj
AtJMxoNjaSj4dK31ciYstRXSK4U9K3L9NK2ORJUPHjpsnPOUYTYCWuDo+0zNf2kYrUmH3C2Q2Cl7
bxvkZnoam7PR+DCOaECp6ZeSWDovFYGEEkOTI/3+eSQRT5JnbTMBGZmLyvd+U7FSDSDlvIUph0hX
VHsK0hXatgiPjVQQfi5Uq1OOTKn5G355g3z2mUA6Lle6zbtbmefAlz4DIshTjbK6BYYc0pJKLYhT
UTQcaeXnWqRrtKUqcMBUptT3VuwICRFxQbQ0VTf1O+wDiQYik5RyF/wumLXfZ9CP5rhRqug6yc/M
+5p5cNz47aDpLWyvBfXuMizd6C4RsnaCqCs8srP9aIl5winw+TRl1hy2REbSpjxMtRaxN2SbzIA+
XndKfNWDuVr93ql5cX/7Utz0WAx8I15tQMkOVqMR8v+atBzxk2pWMBvVobsyMEENRyeKheyf8aIF
7NNEjQ+nWXT4vfz1ws6jY47PEOrl32SqB8Oa1FpFrgpxn+g5jqRCZMD/ATfd5aWl/fWhM7c1ewHP
7zimzMEmMII2S3MLMHsQtcWmjaX8TNXCY+/Ff3w+kzlPEFThsGXz/j4v0SNnqURkD8m5HJdLSZOw
2fSJs8qLcias/Xm2zKuAoi+VvXu+XX9vbkB0gTu4qkEEM7otokZQc9mgXJipli5/ny0/e0ZTc7CG
7D8BNfNgxfkxsoYEd5xFiv/O6HZ6iZC0lIBNlq0qHTlqf2wicAO+NnYwNZWwQGHcjBpV6F2/KtSs
d2Dwpkf2x391iVA4ZzqJeZbd/Ne/bFVsVKM6qp22AHtKJWbUVObeD0y415WlN//B+FHwq5oc6rzs
P8vMvjQ2hehp1ZbxCxB2ozBK5KUcatJOHY3pSL9+7PufmBbSCajIiTwdBuEnbwQPHtGUYrb1VTAJ
i/LrWMbSIhkx1srSI8v4H1+LaAXADmg0ONUdAjtau6tEmNcaAOkGyUoq+ye2mebu7xPwn60YGmUH
NrG7HyHTWrGLvI9ibRHiiXeRRYl6mrZR9OeHMJEX4u+k4olS87z/PieGoFFz20yY5ibuKHENhlDp
p/HIZPjHF9IExnuUy5On5Kz83gr/6qmGnwDau/HNN75gsWwNsIpxWZPBVLO6OzJ4/5jqZNZkciUk
uomGHzSIv2MlEd6nPkPK6myBoBtP+54I5Pssz2mPbEvzGf/9ZFE0CiVkirPh1hPB+t69EFG2Dv9B
LKC42UDmAth/WdfbZ35fgOY17Iuul/0jARmevnMvvrVr6SaPb84UlcsW/oXf2226aFInDNHJ35fN
TaF4ZX/SiLDZUc4j4O8WOoYNmVpLjyLLkzMZ3j6x97GwwCBMkbmK7QygtJk34d6PkIw7KFQHis2o
m1+0lW5hAC389DoG0CCQi2JliZIDs8MV17imWHSlFlwjrM0xg2yafGsVUgJCD7YcigTDQFrbSoN6
q5Z6/Zg20QQ+1EdRumibXF355uRRSdNo2qvGP3wWFxr8gViYM8MFWgCV7X6BrjluzaaD0p6PNyA+
ldMqmCsscpy2NzJoindbsjFUSYXXrOPSi3bgn33ih8Kz/UVQ69EFpSyz9KPsk5MKf1l/CbnOeMk1
gllO2xIqdrDdzXd1UWFhHYSlhGdaZaq4YUWR/1h6ctG6ul/Tp1qOxHY05BHDJa+1iISBnSkWON3m
93GAexhj5LU3PAjjxxZCSoIGmAyT4+MusW/zIhphhHPcI8JVQqAuVj2hDzbycaVMQ/3mKxL2zXpf
xze2lYjxNINpcF9JU3ZFRRPuZWkoaTedyBHR1EkTbtsCbdYigjiDsqymdiPxJ+xUIIJgLIx8ecBj
pCilS7hjEawWwk2LJsitdlkaEAoXZqQPDWlkHH4cFkt/NtVGWq5NzD+Qlyain5weC+YQYm7Rn2Ct
BYHBCjTRYxgdhI+jYgSPUMdxSqjqQdVPJUiXndtS//BeU/u14y7MoI01FlayXg4VVhqTv4PR3qRL
EZnWc4RgTEXx7ZvpAtIFJuN4mZqx02hJ82IWPeqMNIy1e5QjSPHHWj8DgWw8lWS2zW3eFUGPv7pZ
XsZq26tOaqMoc5Cc1Xvfw95ioWpeOatLxmJYToYJbzEvygn/irFLrWVXF+JUD6cAqQo3aHLp6FSx
CYhpbCFiS5zWbZG+xOqQXNqYEb61QWLfgxWIhsVEgHfrF1X6pBRafU8mTboNS0V79bNZWouY2orQ
t/UwHkyzQ5MValzEjLDTxiUqcnTZskDGssiCDi2xPeHKVetCubGasdNxX7abS/ycCnPBBQ/QK9TU
midjYCRbwQT6CMA7eu7gS7XsGJjq8bVi4V937PA33WiPD3jDtSib6xbvEVxqehRKmoVWOzBLdYlL
uJ6ueD360SonOwpDoQugzhNq7lfjJNVrWx2ludY0NjNuqi2K017Tprs06cqtz2syXGJ+qb2NZoep
jakMZnxi2F2JwcaAbKXi7qYR3PRGNNR+Ze+lwJ7ajUw46Z5o0qSvsk5IZyVEkScJen5zSu1CtpUR
T6LrNERzFVpWoq1qr/FP46kEsUEqcFZnYx0VrySqe7rTXuVGsZrqKTmrzU5/Twxr2BtlNhlIyrtK
dSqGoEYe3lSyixFSciOVVnAndZp2ofa1yqJEIOVTRpI2xqJJQutpUobyPI1Yj86IT4K9JGeZ66sU
gMKmE8NgLopaGu1liPe85Qrz05fP8KrKAWeRRa5CMIFiR+4hjJ3e6S/ognq8o6JpuOMQMsx1W49w
1AcFXfBKkVR9clQEmdlqsOLoEiynJaPz0/WbVsHHxi3EGIBraqr2vJ5SIA4d0pt4Uaimry1iQBug
rFn0yqIH3OKDPysVGSfwBq8/LFXegLda8EqToHls67q+nEThX+U4JjypPMQ/sD8q2TUAnBGBU9LE
ZeLEqOUSpK6LUPOy9zAsgd5U+ZQEF6VMNSz5pnG8jlJsMyl7jvxXULTpBw5VFg71XMq7E2UMMvhE
SMfod9PdqU0LKEiHOuJghBLdaGVtPHOBL8MVfmj9Odl/5cMb0uwCxgcIcGsc8+e+ZFE7bVyLFxt2
73DS8uqEXdLHyRMOfr1McYs9A5Z5druhKPN004Rh+yo83JdhV0jDC7VKg7yyGe8zHfcEj6FLmbUG
1dQrIyVVv/QGMESYsEoIvC3J7uO1mobdVRB50hVZWel5lKf+fE4OPPU5LlJOg9j1LuustCWRGrZk
MhBfCTDqA/HRQB/IgmhTSa4xwbdkI7K0feUy1dz0Q8tkm4XA1zLQr9cgEJwIUL2wZ7UTpXz2jW5k
a4w8ThIdQyWO5gxuLOz4IFt0MqTbBe9j7w5tp53J2ykLOYfXTROnV0LG5RAhYy0gNQxJES3iyI4v
K61u3jqReafD0NSvqMc9eBEZH475xuRF6Kk2NxxsxgtmRwCrqloBe9CJ6LFIjKJaCU6ibGH6KL+l
oTKe7AQ/LNi6RdU5otUKBNFC6p6UOIRZO0iysWRdgaugAiHZxSYeKk5g9goOQXlfMTroky3eHHF8
G08W+43dSEAfPIpt4VGU7HwLNQB0DnLa7LHm5pc6GBzFAcQuLLD4uZNfbpBIlzgLonyckCVS3Lia
DB/AhmVOKECxYaRVO+zUYKUZBRRd9nf9zrMmfTwxpLa9BkJngwmXghykARV2E6X8IAEcD36YgLdQ
d0/CKulFZQX57HqZmvVC6wY7Z9PVrPu69iymgR/YFcpvUEWORo0spj5hlwI75z6CTU5pt7dDPJlv
NXnhypV8oI8MS20PCzvqrdekz9T7shzguHdj9ERkqrqQ4HS+Dn1e4BOr+NWCJAdgBirePWXNuR+d
lZmE018RFbHkIF0Nzj0N3i+7WhuOKw8SsL1Sw9nNbAIwdxOToZXdrpIKxP6wpJGsa7kEVidRX+BJ
5a1bx1VUM/CDxaaTaPcyVcVAkJvEG9dGDKZnoQMGpqQxiYfAoU5L8SxIqSx5ett3Tfiq2rFmwugv
Y2kVd3meP9q8v0JX4nzJXdyk9GvQT77tTLof8A9B6cc4JGTs1w1sgvfeknFxiiZLmlZSm6YPXDtR
NPFASKZ13cDcoOiH1BY+1XnonQzYJbLs8H+qwTi0AUZyAgkrs9mqXqNOl9sVOUYgDRxL2LwEaYQD
aBimUrTpiMBqLgYfNlxjg23UJDBRJ/qGQGJNp5NIjrYt1HDE0RkYfSiiIaYEUNdgA+BN2DeZ+TCU
qX9jxkPVLwifVrGPg09l+KfkOKTpzpKq0rhoyLlNp0VWTsnGzBLqQOOw5XaxCAEWJlsJjJy0bFuc
F9e4VY3xVSAC/DQiTCtcX8iSvIHu5KsbPdXj5k0LuGRiEl1JcYIhkC4nyzZP23GRwRIa1z1USioA
SZLZ3lJCiOy7QVd0eHHGqFQe/WkqvOGEREsJ9EkT3mhvKL9J612lgHxbsJ1o7XXC/abdDh1GUsiA
OSdlJ6TYplry7xbRasz93r7FZohis17vLPsEwKvQ9oIrj7foydFF13nhV+mt1avxCKDMlGP/3mwt
gGdwliz5IcpwApRZJ9imcHjqPBn4O3XrtNZKzFgyKEAyTwIqhpy4SOGdCc5RZWGoKFgh7qcpJjQc
BvoqNDku1xBV+vgGFjVQ9HbCXWpjhnXVYWbaALkfy9DsbhXogtMl4mVDKU59OAgU5PXU5IdYKmVm
0L1bngeSCTPBPluVQkrxAOyhld2Z2KQnF+VMRFzi/9Tqk2sUuidveAzPLkkt1idPTUH+O+VOxLMF
9LoGNhk/K7+6y3v04ku/pfjgxvIFzsRw4oW0Dir8ws/wLy1gzAx+J7EbYDr8ULfI7rklBEq8Et5U
cdMz9PlBBoGFYSgGn4b5fOFpgcs41ynb9ErUvNwu6vNCzjo2VwQeeAJ0eGBN28YjhvBhy/aYLJGF
C/UZDltlneVG2nT7wkp0sW6qEEeKwa/L7g4thTkf/32ajPej0nTwCU2z9aoLLBQI2QOMinL4VUlQ
8eSzw7x5k2N8p07bhlQ/EQk9ABZP5d4CMXBymndhN52qkaSrnFlKnY44a5ZZsgoDEGk7uw5CPD/6
yOwuFXnIK6cxtPbR7JAyXIiKwLkjqkpu3xBy6NnS0rvufohUtmjL7LXS1awKCoSfTPaeJJGSLQUe
a/nMsNKCJbiBPlu3ZaBglaQ1Ji8KW9MreQXmaUC2j2OFFSyjyiv/F3Nn0hw3kqbpv9I2d5RhX8x6
+hCIlWuIm5S6wLSQ2Hd3bL9+HlDZkwqQxRj1aaqyDlmiiAiHw/Et7/e8FSEdPnDOC/R5LbgZWjCN
226cjEdm0uPeL4jqx63EZw2LOj13jLUA4ahcog5gxELNDUyfMObEY6etk05/ENzEYgtHNAcWiD0t
hCcvM+29gw+cgUe2EA7GyPVQZp/GFnAPcLpW5NdpAgj1Gs8J1EMjpl4Q8pV+qu6p5eMXJBUYx5dW
VyXisTfLIrHxByJ/W2WwPLSdh0Y/PoQy5ZyLjd5QtqJvqpfAGtovmjNNsBiVRjoHKGBhvmJ6Hyup
LuzDO8+LcOIOccNq/Fo1+uwyVOq09ONqNqWQ1LwvaMkaUHZySRpFJU3RjpA1RjAp+kDOWsET48gp
MPpbS5voiP+Hr3jIRDkzFcYQg4PIS2yCDEtPYlyFh7H7Poxp4R1TVH/B93jSigiz38xwL1uQEyks
CIoamHOpY3EVGa1u3XR88OlGMfW+v87L1iL79LIGZyliWjPD2hHV5r5SB/Z/21emfYxyy8Ephml3
wyG2m8L8CR8Xpfo6JfXwHA+9hbNSEXCdO0gaY+Ajt9PyDTgt9cJxm4mDixjIHR8l0HugJ6FqpOE+
Fh64KlvN8ietY7tsBqkGR7MqyNVjWQQbWSXMbbBgyUvII+VtoLK4xjYqhgrIWwQtac1Xdy8zNXHF
JR5MpO+Z4ZkXuGVCuksHS17ZVmPxKECZLDa1FWFdjFRDfxG9hqyLAgNvhjat6h8WNB8SsdYZjomD
ko6nJwNqWdopxMy0xXxmy+9DZacrofWFFLecdpMcskd4w9G0ycEf5r5b122wMi1hXo1JWBqbsiv1
dtfO804rEpBM7lqFhwfRiIOvYtOlzsvUJDt8M8pqBy+ruyrlbMJQeTh0827O+9Wk9cz140NYK6sh
TdJLp4hhTsjYS/tNrFf1Rqs79bvRxgUW58n8nDcq9CpSNMeLt3Qox3XMyNYDfQqqCIQNwZ3AJQ/E
ndXrjZ/UY/fD7jX75+CERQaAaJjuKpGP1NhUrb52GlwlfAyZrc+iSfAWdCzEf/WQa5MvoFF+wz8P
7msdd4O7I6csqptGUSs7XMXqoMIRzOLxp+O06F1nvhN2d4ptpd+sKbeudC+AxeoNWDJsLDXp7qmQ
1NrGTLTmPsPMEL95fYoHv9cq+TQpRobotkfcu+4R0P0FQAiMhN2bje5jzNrWK82o1Jd6KCAGDRo9
C3/sVTHtE0Wj7Ko0SfXMjcucFY7IZeczahZ+xdVPoTBgNj2cRjyiv2gxzEEf6xhenqFXFV9L6L7G
tuqUEVyd3Sl/9cUEOgmGYKrhQGxJHeSxERKFJCSJ0m+BY2irbug0lnhoTSrYRVl9d4ykzPEkCqKN
J4f8udXjlhy2lF+0PpKOH5Ov84ENhcA8ImV4ZI6vT1duSzF03WLVEREL2vGDGjdBtBLChPiij91L
VFDgAU2Jq8nOS0LzZ2PMhl0Ze+fWCAYUjDaRMdVLVwC4ohgpL0fT0n4qViIHsGeOfNB6hGVDOhrE
FzXlvn0mVcxtLZlXGojkPsKkqg/Ln4VInZJktYm/FIIa0gwWRdurJOpUEMWbY4nRjNf9Fbiphh0A
DJQcRQ26Y7djqiLTncvJaIwKTF2IdQ7YDWpnHCyCBDj3yr8GXWtK/EiViuZJnIXkZ4YA/JLmuT2t
m17hsNUGolrszUJX55ztLYqZzdg3PiNJsQ0zZwx+DrLmPO8C08s51ROFVMhyjSPBENFs5gbDtCI4
bOGkDVwZ0FqY+7HLextRHDwUNItamB5SE1D4CuZyYm+aKohflFzqWBe6ifVlSGEmr4NcQn41UzAo
a1lqFIjrumuim64LYuxyONL669jNMk4fAGkwJ5tKJ+5Kq+qKWLGO/Ah4jeaDVJs+mwYc/K0zNrLz
Yw49kkwha7kGZAckmeqS8xzKoMeHjTNV3+PxmBqXZgNZEsOesv0GVQ4kl9NVOAQLU2CLWQijxfWO
5hpujSpcTT+i0kJFxjKz+0rNxvxGUSI33eiRF39lM2aj7/LK1dY2SdEOgFoiD10NoWjjUugvODiI
IdCnaqG+dsoqD3fwaqtpA3craLYS8j3pjuoUgKbFULWrxKjB0FJWx+TZLTxKFnJoyogIFg8cr8l1
FStXsIArRt2zASqKZhYbRcHlae14AmRxCTS12StBYXoH/L8hzsbYBm1y8IEotNwwvOshCN57eY6l
l6yrNb8eTSPWNy1jol6TabjMWqO+VjstbzaV7nXjWgfDGYDGMbtg7aaTrW46a4xf8q4GjjsMkxEd
Mgbs8CclW+mG+wbqoZxJy3PZqDWcm8Alg/GRBarP8IYy8nzCxctqRrDvjAnAOPRRIse1MPTuTkjH
eOTxwKgLIpaFK1upAeVVMnnDWCt1DCVPOxpcCs66AObCtdbHPD5UvR4TmJg6e8FV/wqYV4o3Hiwl
hjcNZEng2eBE7WJt4G8PSYGbqzUlVMK10rEGjHJi7CLcLKC0S7VEuW+SPA55uZfqDy2IZ14QlZno
MPUiG3Yx3Q93pXdFdTsUVAHwLqcgQsYgR3AHeuddJliVTZd5T0Duk/yqxb4SVh7i1V5yVoVu6z7C
a1J4/RFPxesJxZ4I72hsRPmxIdu4iR2i/7WDdyAmzGP5o4LMDT9d1DNytZ4eLLpUYNaL1tCorcXZ
FehGDd3VYM6j9lb0hYoeg82pbIo9JEwr5oXGIlNTGtvbQcoJ7zOA5XPhIkovG5HVsK9cm7DXGpwL
Ts7pS20xy7aawopRaWK8vttRUlX2ArRztCpxEaVwpfRN9Esf90cknNvqubgXzfOzuP5W/ef8V3+U
1djEYST+6z9P/u22e24QBz3/Bz/Y/sdWFj+/ibgsln/n5Fe0//X6x+Fzuf4mvp38y4ZDWIyf5HMz
3tEMyH5d7u+f/H/9w7+RNw9j9fy//9cPxsnF/NtCPtbvpjizyOLfw3BWz00uf35b/oX/NtExIdfM
9hI0sEnA7JmI8LeJjm3+y6Wh6c56SZPa/PxHf5NwDP1fqFOR6jNcwuQ7eqj/S8Lhj2gZm7TgXQR1
6HP1PwHh2Iu+o0Xndm4MI51DtG+jdTzt/9VgcGzMSJvtoKWYgqe7itZmjxbJ5HzTGeSy7hBzr7t0
vAnddJ93YseHoo7bQffWrhMn3ZUK+N3xqZtSX2trH4SYD62OJ6DdB0ivcae9qEJEvsZPU3ylUQzN
VO5RxH6u0uZRygIfdpzoomSvMZVQ9DSVyu1QTWsBIRfjm1WYiF0kos8hQ4mDDRetJE3g2YR4ulJs
Y0fcfpUeEsPbN3afr1wbB2w6eCue4rkxnDwwEou5dXc3RRjkxfjx4c1oA5OHFSxwW+VtvNLwFvht
Exx/tVB/h/0s+tVvFnYh/qCt3Nl50DZbUZcXs9N1bx9NmWy62tp+fKVFl//NlRb996qu0miouIVY
oyn6X512ZjDMfPtV5qkzG08gh1ieIbHFHnHoPTA62Gzd8DpWwWK691OKYWrAmwIO5kOol75X4Tta
pzdVdGmU+TbV7XWS3KJq9pu5V1fhYz9TOBVrbXefJZ1lVXsa2DgRPNAWVDLkuFUiSn/+XaIer3hL
rWyBf7bxSRlhWtImSjjjOGA3Y1VuWsqPmBPQL+LcU1KmZdKVUWDNYF2glz8jZXvFZ/zWJGeFWQA0
iTwj6Mt0fV6g34QoaLEcRk27ZkvJjk8c74YfSaj6nvyM6+0+JRQG1WY6vJyAyxUsSqYH24CP9/GN
fvc+/PYxFr36HCSHjX1ts03oR+CutaKsRAxCmGnpZ/bUQvzw5hsvVK5lZXYeRHuOBUooDD+sAty3
O/XcN3qVq71dWRuB/CuBYyl78KKmYlaHlW31h6iyDokaYJBKwTmvdkr0ufGu7DkTMy+o7dxNyk05
uwxPn3V6JROl/6JSYWYQpX2fGywfr/ZCifr3Evzz0Rb6DxNZftcmstkyBUSq46wpoiAlmEv04YYS
2K6zEWt24d3Hl33/Jv9z2cWB7CmUsauOm1zbGcRpGE86jOaq22bBOYnm24Nj3tb/XGpxRAGppHQj
udQ4EAFD0g/zrx9/mXNXWJwckQQH7jVcoR+/Ns5DK88cTe8vFpgRi29hgIY4fTBRuxKVORyyUrsV
4w/psDtCa+UFPz7+Hu8+DkwHAmpgpt/UF49D7AgPTDTXqTMS1W5Hwq5O9x9f49fUwpuHwXWxfZsl
0Ia2eL5bK2RQMGfHYbjACYeKD/vVKHYP+qTibE6d2Q1WlBJXND63sX2JxQ1BH8mmYzwNpI/Efy+6
Fd/GvVy5TZXM2pnHjgYqphBNSxmTH3WpUqZBt1cy6yofHpMURX5WbKkiIyWIbpWMwX+Zbhj+3eGG
E4p+q1InlFjUCueHWv/EX9pPnepCqdQLjXSQco5LvdkiETOx15zo6/9szUdMWqfmICwyJTNd4zxw
6MCzFw5PN47eisJQUVxswwlWKLTT1VQdggG3XCA8ASlSM+EPr11g17ynYb8XWJ9XJBFtdqMXz+pF
rJXf48Z5sczuybame7LeO+HshH7Tx8MnmTkvifQoH9PBw/UhSNR7lDVUjKJLwcK1EZl62QBMgNwp
PRr8Kkmgs7b7I3YQK6X/2qQWHS9jZ/XWjiQQNmzqp+ENyNENW+SYi/QGWvxVWv+UhBDT3vkk6h8p
6CDejfNX6AtrG2gTKG4kO98K+0c4fZXm5yb1eDl9s0AyBQOFi1GuzcFbp/DAp6pZo9TbCA9WLDNx
fZtcT4N7KYd5xPaxr+stldYL26PHjK2zrJGjJdfJiG+KKK/m7aLEP+s43w5qsnPM6I7bs4b6iR1o
sJrdA8LSuhoj/acrhy0uWveocqjBqw41cS29AvNyXcItwm+nvzG6Hnh5v5dOuxvq+yCC3j9e5jpG
5HW8kXrv66p9maMXMBUqOPZeza1VP78eyJETNDr4yfqoiXEkaGjqK+yN70qerMeIc1zx4/rnwA/F
OXDqYly734WnbDC83mAPdaiFeXDCS4b5KJ1EhyT5ZhgJwZm6Zc0L8tZOXJvqr4gAN5lEkXuGA/yG
rFGPw1VeGZucOpToPJRet2By18Qh3tiuW8I+Ib/PZUlKvZ5+U8ptrx5VZuimWvGTNrqjC7IFsrEe
qnxNT/8L1SbefuDYaUZNab4u0cNA8NjqzAIE0uM81q+9qFvXmb61yuymccxvqZp8jc3ptrDLm3Lq
79revcoJZVWT3DS8YLyAym60E/KHNL0VQOMnQ8nWgfPY1cQuUeWH5XcxPvfYKamo3EzMXuEoEQiN
oPnbe30qNpE6+RkN5OgoY+jQyU8tMFeG4H2oaYzdA4YVPoHTzuxt1qHaaVSXaL/cDIzdaGkJIdm3
wYUktCazaLqq8H6ml3+Z13RD9Op6CIuvFb9N6vrGLW9LdMro+xINXEoobssUI2L8VLCEXTFsv6Uf
y5T2U2aRO9T5Hr9ZNqS1TauvSASP8J82kY3LVY+GNqx8IZJr172HzL8JVMtX4NR2Q0BPQ9+0Cjhg
gknU2HaYfWpy69DjKB2PMz522MRNsYWQDNk3eDLMZo/T7BqW3nZifK+IqE/HG4w5rrzRYWA8IERT
V1aVV0g52JZ5e/CwuVbGfD/Ng+t0eedvmLri3m6HXad/7fpwkxT3FlJBbg5+Lm1ZHOnnHqIi/+o2
yqdYNBdDG6A8pqQVAlJRrhTwuQCXsWf6mujpGunIyuK4FmND0aX3ecZEVW41LqRV1dbM+4MZZNum
NfdGIA9D7PEId1tTesjIwlVaehtXPRJoro0a0ZyNwZRC4TfHT11ZowK6QlmwYURtF6TOZdSEnz0O
KCUVV7n+og7ILtVj5FH87CIq0LBxQ1SM4SdH726M+qulh3eNHA5dd11hJY1Mc0NXeIW97raZrauL
QzHDx7J0Z3Dc9RiaIw97aoICznx02djdrebk11Oa7qWF+hO4tY7FUdxCtOnOyNhf56dOXoIktfM8
KJOvwGMB25y+0jEOodVHHWtrxeVFQkPOhrJlUbSGAU/DMtvmBSmhznjviE+GZHxe9TamG12mnXoN
9oZaFIas0RNQ6zMf7U1AuPhki9ezA5klIyBr6BEh3mqCWxWPCD3BKLt9olu/9dp8K8QfjkdQFzhd
j0XoYdBXa0aUpVvc+XzPfBIy2ZmooT4OPrw51nuz7EiQOZjRAzKycLrskdPO04MpXw4YAV4Oe0sh
2pbiKFWMkxRnTRlpo/X97RwAJPj5jThVIMq7pLb4JeRWZAZFyBoOfOo78lKnUW9RoZtz9KjHEoN9
ZUrz0awNkkY6m9a4NvittfrTiiyeGvvQ20/iTsQPDCmuBpS3aYsHlbbp9gYpYYeQOGh8i7FItUw3
mvmlCjaGSXQye4VWJp1ElIeRtUM1c9MY4oiN4tY1nuM0PEZKe5yfOVvrnmhpfkH2tmYG5JjRcwO3
dh10xdYL+6fI1jbYrH1qK/1rn4++E93bIWoemsDbfJzuW0VFIyH3xRg8jb39JaMOOJGaqHqzUyhn
0pxbVU7ygnQMVTAz52CWRJmu25xAgxeJkfBAR+cGbpejxr82yD93bjkRxBEYNKOazdvyRuVMjJp7
U9nOZRx3cq861nh6kheyLelf3Qfemcj4Tf2IqZNfxShGV5k0mCPn31LjtnYHi65vs0Xw1MZyWx2i
m5hisEAi8bpF/6ja+FDm/LMsGZ6UGa/jH1Bqyhfx4U/tnsubb7Shlj/0/2H1cXYI/ffVx/syK3En
/Y9Dm30rfra/VyHnv/irColu5l8aJEam1hip/K0GqVnWv5gbMmBckSthVsxp+98+3ta/oL3MHsm0
4DSMhbnzLQ/8q4s35UmKDfwR5wWiXmByr8Veqq9/V8Yo3P5bN+jFDmYSnSIoOY/rzOhS6huLTLsp
8C0enTw+5tLUL9pKzbc2MiMKSHa4ttqgu9BaxocRrgSbzJmsTSriYZsmJS63tpQ7ypvemcTyNdf6
5zz89Zlc6DOchGAm+a6n+xqXpUGYcE6PiNacL4FZaib+XkP2YOB1/9yPGcAulDzXljngngSqMvwE
qixSV7TRUW4VnGK7iibgA04rBV4UZlyHq3FIohJJTNGfeQpfhzeXH5dZeB5GRu7fUlkNRE52qo/x
MVMFpgslEryHpitrzE8x1jq6Y1S5FGkr7Gzo/NwNo1WGvhHa3y0s724QQ+iPXeUOD0yfTHhollnz
nFGa2ymDHXwaEeu96EEX/7DMaHockRTcI2q/w5lCefpt875TNT0tGPxa9hkMzx71QA0teSRahIiM
xlh8tPU+ObghtigEzdr246ucpvOvV2HTolRF4OTwz6IswWCWG9diYMOhjlt3poZmdKjrS3C554ie
c7iyuDGe6kJ2g9xkwN2Z//y387FLY69ybb6QEsuXrAOxJ8gbWgX1SeNZj3/+vRjbBk5DBAV+dfES
72sLl6bIjI9R5RhXaibEpigS91rL2+EMjuudG+UBBjFt/NRnxsXi+YB4HOcT6o5jUkTxtp9HOqax
Pkc/efcqnAwM9EPTgAl1unpjjuPmYKvJMQvzZMtPNJvBRQH38bK9vYrFBBSXYTgaDgPWAif3SNeY
gBgmLTnC+kK3Rmt6iw2Lvv74Ktq8JKdbgT6qQ6WTXwPbaglMFYMZY3ySshXozK4LPY/2CmfaCuOb
lRPmLGCt6ytndJk1wWhjZTADe2bscA4Wlx9B12aUxQx6opB1+k0TC28Su2NUoI/0FwRIzY5GLt2V
KIRxOMX0gmfHF4G47cwT984Su8C1eN+wxLAB5z//7TFAKBCAC3OTY1PIcM0cjCTlqaszN/LtwwaU
iS4FU4IEI85y4NYVrs5/4uSo1rglWZ31TR+Lz0pWrOtwODM7995S8sKk9k3jzoDRc/qNIGBHY2tW
yVHQi980ncAVEnvnVe1W0Rp/mfpqMlGVZ7l9bqrznXeTNTcHGSvmmHy1wjhZzC6SLhq6Nju6w9e0
7a4R9G16yh9uoh7o5z0kGQbEIYP+RbD2HHWTT/fRCD5qNhIcmdVJqWXLnx/v7rc32GYE1KNTSaRA
rLF4Uu2ujjBsnqKjxzT8E2at3h1arGb38VUWRu3zyW07vBUYS4fG+RYogk+f7iLfTuY3Wsrohpf6
fW+Lfe+hDWmjyNk7g5L8ZTey3MDB8fboOtotzrbnmHhvbz9w/ZkXx3abRzaXR61mNm7QJckRl790
X1WGICpRh02Wq5EfqIVJ/jrF9E6byP94Dd5ucq7MZD7ffgbguIuVZoiE5sjAxhswUWJ0g5oPUtZu
4+Wedctoh3pmzU/T3tclJyHk7YVnigPTZ3E9XQNCZoV80xjd/sOEYpQxxkGpxAovJAs3ax0kM1zP
Oj8oGBJGRRBOZ77ye7edWBTEAzACDcL94i1ajbExmiJPjk6leZeGIHOziVlWlWx1zqy0OFBsFPcJ
rkiU0Wzbd7t49C10PmfiQuN0XnZejZnmy6vcsObzczkVLCsNfP+Yi2McC14WUVnNlm/oWeQG0SvS
90TJMzm7XYeX6H029ti59QpNRkkFA4V369e50h2pBSEBLYMc27xCMsW4KkNGmvfwXWxQI62BDza+
4O4VxqD6X5hWRutwDD13xbCX+OJ05nCH+a+LHk9vxmd1mOKX2sU0tWdgifk1BgtfKkb37D8+YImJ
52eQ//KwL7EwsSdCM4/S9lgqne63GaFmqyEWiKyJbmQdG/cf7/W3gRqvfhWlo04hiIBtkRkYTucy
ZDaQvzd1tQflZxHEoiBISvXPuuivN1anDYmvJAUXZn8W21yTVY2Jl9YeY17FF0pqBGsnUe0/fg/O
sYw6v6Q8gwh38R6sRwimw2tBQjXYK0P1WTHT7n9yESpo9PbIOYilT19NjOJENjO+1G5Q3m6zKdRX
ozfF64/vzdsTn3Y4+DZrHsrnPFpcZVTqCmm4oNQS6tkGQeD3dDaV/fOLuDpz6w40beMNgdkdoVO1
VSyPmS7bDePIzx1muWcuMsd3p1GRaxD3kYUSOJN7LGJZwdvdE84ojwm6utnUFWGep2YH0s9wM01G
7jNee+4F8t7yzck1Oh7uEZCc05tkOzWAqdHgoiqyh9TqJKouzC8/Xr93HiBifjqKPEEgLpa7Oi+0
xvKGpjmmcTf6Htb0a4UFIEvFmvnjS72TxtOHhcCMjzCIIbbf6Tcy8tbtDEYmjkk50ufBN3DDpLO2
raQTXAe68K50Mxp8yOg13T8d+l5YG/dZXSYbu3OGR70Xxh8R3F4faptAibzYgHjKiXX6kWyrg1gc
FeJYTJO3c0LnOVBcY3Pmi7+zyOQPs9UZLyjdeAUr/xbcisoMM7WxxBHj9fBJGZuUxkxoImVKm34X
lUi1mVsHT2l2aM4Zz+/H3EclbKHypfWQIIlpBRa7bvEZlB2ds9or8+LMp3zvQ6IEhi0x36A3wHR8
RqkJFJU8Cm+GH0zIbUOMM33Tbcf/wU4gUvjnWoud4DiVnlM+kEcN1MLWQj9+a0YKNUJGVw/qYEbb
stOsq8rylFtHBXqQU57wszRI9okWDr4zRc6Zr7/wP3jdCjM7WXd5Gua3+OK4KsQYBaNm9ceqBLWb
5AjqjaZyUNsHXf/D1mKLXvtUtCj4AWzaW88smiMVoEr1204IJlGpHbfr0Y2A9EZORPsnCscG9xRP
CsdnoIIWTm3LdhsxrdxjFZvRU6dCUh3tksn0MyGRMb+PFocWdRLUGy6Z3PzeOt3abjENwEE9eYxr
o93giJowiGRoCOiQwDo55IzcTp4Th+JT0LbdRSAuGFEWM+YgyexmMxZZuJ1o8q6bCj8RY9QpG2WZ
Tv1V7372BT0OuDcoX1q+aWxZL0ykmEfX7MJtiX/2VQFs69AnvbdzGbZf91HbHhSdUQeG2mEdofo4
81Z7u4E5Lk2SDNjQvNOWyV2lOpL0We2PqtIqfiS85rNtNyUCNOPPiDbzXgFgyZqCSSbFIiA4Xdt6
kJ1pT05/VJrR2EVt9lyj2d1/fGy8fQFwEYfa0Ov/nKWDgWLUouFoGo7U2Pp1qUSOT23vnE/CHBmf
bhMqXRRAOZpQgVHJPf0qeJDij6DZw7FL2udYuBeJQ9MEfsmqE/RiPv5K790iAPJcBo6zSX349GJB
b1ppXgYDQ8F4uDMoN27zlIkGXNDPWTMsaPW/7hFvGyqe89UMb3EtFJ5JMFrpeGxCq/K90I0PNQDL
rU4/ft0VSn3hjWn7TYttXfjcPvvS7V10TlZbtrTe+9wTCNAbw6PwEeb6Tjhp/5IYDGCcWZR37jMz
h3CsSBf568vcpW8R4Kq8hI/GyFy0irewbzdMZXy89O+kSNQEyI1xe5srO8uaZp3ripNrrMc0JVXM
/HXKrLWWmsi6ersButc4arNnbgt+hNm22jcmAMNwy7RKex/IcDwHNXxn41GPw4qMUhMv32WB0ApD
pmHiajr2U6x9mxTA8TzUybFw8D3PBqCZZxZgvuGLnX5ywcVOR5iq1HnNBQUjHbfj5GW7xtRjP8vs
8GJEqbDqZRV8KdRRvRdZZmy7YfizZu3rpiTIosZlYi0K1G5RScR2HK+ofJiOtaPXu4k5FEa6FLEu
jNA8833fedaIsua4lQwJD4zF/pcTczhx3k/HwEZ43Xu16xsS8pvZt+eUkLPa/O3S8ohh50r+Tx3g
9LkGbUIbqLcmCk6uset014CsZIaXadq4eyXqTIoPeJdEMYbXk4fspzNmj3pLqR6CRkvObPW3BQkI
YNCpsUPQZ3Md4/TTKFXjFmMqp+PI6bBqtc56ZLA9YcypaC+YXm/xRxDjhtX70TSdciakfG/dGeGG
xgrknqd63ve/BXuaTC2RIMI5QoT5IkIEG0NePrVGck5A/hqbLzf071darDpIKHxMemZoc3vMrhGX
edpW01twYJ4mxO1k2oARsiCT4EKNVjt2YaNThahyezcJF02IQQHuIRTQVVajaukdysVGrCnce+VW
KfTmhxt3yOucDOzLFU8oDG5NxX+8qEsYZHUVhfW5yPDNqTC7WIAfJWEkL4Hwerp6iLqGQrMU49i4
ab2F16Ps5qniY2QCDFm7fTV6a09lvmRlDHr5yaMZ+HlMSxVPrNoNUvQy1rRzYo8J7JRBTN5kvXKf
Kp329PFpsjy00UBg92bA57MxmGFA4PRzxjEDNlNStsdAUyxUMMbEQFh7jlz69ioOpQAg1mAmaJ87
iyOrt/PUAJsgj6Yt4n1jjMXWdsfur4+/y3LNKZuRYZoMoPC4GOCYTr9L4VVd1bdNfxx6MV6F5LOr
iiG/RyUunMOIZO3+4+u9dhF+37goVwmaZhQzfajZA/r0glWmYY/XZuoR5pvzQ6QE9qtac0IF4WrX
hX6WOJT+y5lj7/M7dMFgvoGAMCb4/9kaKSzQpg0bmDtdFH92atlqQJEKj4FlrdUykCDzyMac1+W+
IyL7VstjBhGr2mbWj78NsM5Q4OfZhWy/N40WXreyQjXVK7gplpGlSjgeiNl9uwgorMVa0wKXYAbd
hDEE9GhV6enMVWusjpY0zLJ11JvY30DpR3cuEKyUa6bIq+tYcZsUyNtQ/fh4CV/t7E6X0DVnkwkm
g/D8IbM8XUIpNTUtilYevViLqGmCOd97ME9uzBrGi6E8Wuk0/jXhQHNwC8bmVSi05Zp2RVL6uZl4
F2o5VT8LpuXjVTqhy1vnSYw5V5OWyuexc7QWDoujXkSztugK25DpEAdz+xpBi/geRW4FxQ3V857b
y53Jey86qo3dPEQZQ9B+mLm2L6cmVVeJFJVxLROm0VYBKKyLXAqGMphUUClEjtjcrVB4hvVGGp35
JGUIuyFsE2WXp1boMgueFTX+d3p/HU21gQgRGNETuj1k/2VDkcSfxWKp3xZSVqveldYnGoBwGCyc
pi5GS0DF0INg2jDvVyCa80ZAC6ZwmulS6QFeXuidKR71tEDv2slWun7YINu7dBnOuVbCqftUlu7k
rLJQ/coOkxAPIgloocgCLCVHp0b+SrbXQxc20lLuLB3YD1stLNHMdeVDnKY1s5U98+9+7lXpsMnD
wmIe3qx2eZGP0V7G9ADQugbNk26SwjDLEkHQzifjS2BrzOtyNjfu7uMNtDxZiDbRcnkU/2aXQXXZ
R2/HPNZlpcujCp5wowHL32AMZGz/+CoUzOjLMkTJrNoSkF9luaXDAyMGN13mb4wUTWmKr8DHV3nT
OOXLcBmbLzSrAhnEOX0YglLkMlDkiGKrxfHSFtMmpfroJ8bU70Zn+GaVGkSN0UAjLsm0MdVpzyRr
cza9eB5nOeLcuZxZoEtMJsrYAKBdIGmcatq6QMDRdG20okBc+BmUq30NesXxxuczX31+x7+5LgPr
BFgGRJVl5FWKzjEUt6Zh0GK2yRiK0n7OWQax6hXPeynAybx4BCGpnziTfVPZGrNX1LqOtqKYPmyW
J63oC+bTiQ03ozY2YuX2IWRzwVzymd7Iu5+VhhTnFjkg+orT29QWHaJ0aXbHoevoaBe6eoCpm22w
9VD3Q+UJci/nz2xyiEbZGy7l+vl9Dd9xqVsE9jK4MrO7o4Sa4PdqQlZH8db/+D4sQ06uQhWReUwb
QqpOIHz61QqtFE6tKv2xd5V4r3YTAm03njo0QYRTfwk4RLh8jHX0IkA21X5QB+O5is87y8szRsMR
MRKU2GX9I+lk1mSjQibfu9NeAxe3C0c9/mQV3cHLmuAhF47+8PH3flPTnb84gS4lfnoVYMcXlTys
0+ygC7XxGKsegyJiRfx2Q+L4oNPBH2vV5933rcvMNWrqY8WpnmmzEDJZn/kc75xnfI5XrSM5Jc/C
6Q0QdSM4c0OynUEMBzfSzUtQReYFNkDOqjRGvKX0CIJFpVXQRDQIAdbo0CtSAE9KCCN5oWs+Mp2z
td85llk8oOS4bLz5bCLfXSxQhsuJVqZ8MLeTA6MP0YurUG2pk7jctzqnYm0JxLJdmH7LEtvdTiWc
AVEQun68Qu/sDp4CrBrmG8VJvlggrwyYe5zT7bCXMHaGQt7C5VLXqjXUfmiUOBcoY3X4+KKvIofF
t58jSkJlKv/zI3J6W2wrSyqjGkmGUAPtArsLtnaVtrt+UoID8rAC3lR4X2uZ3Jgw3ldNkrEY9AmY
vhHuJ/IrkJZFodG6T+srM7HGlcJ8/SXCImXbyMk5dNiJ/hi9uD8YEbyygYGjtd5p5kWnmk+Al6IN
BzI5A3eeMf9SQXkcMPcz9QyUFEVOmbMBg6E6NFdEuqGVmGENMhrXZtwVZyRR8yHwZjHmrrDLisAR
X+Q2rekESZdp07Edm3bzfzg7jya3jW4N/yJUIYctwTRR5MgKow1KEaGRUwP49ffBfBsRZA1Kd2O7
SrabALpPn/AGt0eC0UPgdRtlaPcl+miu3EnLSpSzifsNww1bs1xGcIugVLWM5UUXsPX0Tp6EjVog
ypHtLonq4vD+h75x/EhE6TarKlMpxjuX31kJ0S3pJqEiw6TZRzlF5qH3lLXq8NYq9LMZK+sAy9At
v1wFQwotKaxePTUWyaye986xVzlH7z/LVTdjfm82F8cMhkWE/a2T9lcFn08GGXsTaacg5X4FJTPn
ewb59Lm3c/EaDkP/xfKiqL1HvwdeUDhomV+lllPtFWGqlZ8WNXSV93/VrWenFTzT+kEWYM5++ey4
8cbARz315HkuABJ0X/yYWLuyyhV0COV0Zo6kMPTlcMBaNqgKFF6MmKv5JNDUQMDJC/FCVrMY+S0k
Oj8bRRJ9oXkLNS0Iw+qU9EZHdSZiSAFyQr6O4aEZH9HOyX/YbtQ8G0MKh8xBYcnzTROxypWwdv1a
+L34FaGBQFxjdnX5WpLeo502WjQ31JFrFf2nrTb2a2711yeXVjyIPADsbw4si41Hie8iD1noJ8cm
eHQGAplmZbSPU5NGx0ROqAq8/7VvLkhPeL7JwZAszxNXXTiNzaSf7MCNtqglNhsATNpOUlX6A74H
2/fXe0uDLmMTT/jXgovtRXcAQ6TO0E+5MW5CJ062CFDdx6bzSLM43muycI+90ga7xJPBHqVb80Cr
Bm2Erqhe6ITkW3Spx/uiqb4PAnPiiknFXW5Pyn6wVnKt67DGT4X+ClaPdgU+HZefPDetBGQLP7VR
kEDjekU4DrCkjyqKWFnq5mf4a6lFWPPIeKaBAcHJM7N2y6iA3lJqahtbjtEezuJaGnlrN3O6EdoA
aaDSGL98tNAc0arRM/1kxGZ4F8YqT4XA7cpTXacCbyebL4BRjGovKRlBORaDFDqby6psxHAr55Tb
IvFNcpI9inrODgSZ9+X9HXZdIHmqNXsxG5wjJqyLI5SrWu9lrjBO7WTYPto7f9TScv9jxm0/Nir6
34xSp+9BjDT++wvf+oa4F6DMMMMOgTNevlPDxo/E0hLjNFhlfCRqj1tGz9OzmaHF4I169/9YzyUg
cXbnNvSyM9iVltXp4WCcFJR44L0q8ZPj1aWfRSbG9vSCV6qqG8eB7ULNgesKyO4lBIpudzwOXTad
KHJI4pJRP7id8Rs9JbGy0o3dyTwSdDIAJdZb9gkDNO5kbNXTCXEr9ZBHzhPY1zUA3Y3HAQDs8qVY
hEHV4nPlxmC6s1/AqcMK9EhOFm0nndlMUNThyvPc2BlMYcBZUzYwlTQWp83zMsRvS2XiS7n6h3Yo
jCch7Ax75lE70AVMV87dzfVmkQAHhzjHuXq02WBiFsE9Jclk7h0Kti9V2n1TDEc8T+ggrwwibrRF
PJIYtiAqQez7ZY9nRLqvtGJbPdmliuax9OqzEWWIEwcByuWqFe1Dt9I2Zer2ewu37PtGCmWlArjx
OfkNEHew3cUS6CpYa203ZlzhJwRJy32M4B/TxsQ4GDRYV17vje1J5obCNkXBLEezuMKQqmhtG7Tt
qY/14GEc4H2HSL6uxLGruTIZ0jy+oxb0gAGQjl3GE+xW3ayfM47Rccuf6PByIRsos1kogN43aho9
qG0o73U0w33DhN5ry1bZG6WtHwq7yO5SI/6NLZd2lGOZ73Mho+37Ae/WXU6/Y+ZfzdiEqzTZrRN3
bNRMPY1eBz3YkdGjJZP+GDfx6wCF6wAQLL5P0+yLHub5ozOi5VAOtIDzMrG+KCNo8bZ2gVD0YMMr
aSEekNf1ts0FXaWVROfW/uCrmXhC08FiaHb5Nt28Qq1Zt9ST07qwJDEZfukdcy7PgzXq0I0byGBG
SZtupr6gW325lI4ejJ1aoXaC9sL8m7HD01Cn+XNrJw1QYE+b+Vp4pEd6++v9L3LrIbkRUN+xENHE
7fJyZRnrTZT0kwaxAyWjKJ6+NZa0jmmi9bv3V7qa8s+7k2t2Hg3oQM/VRUxzg3ZCnrvRT5NbPhcM
AQ5amLU/uBryj6mR2ht6RA3c91T7pg2F/slq0vFoOPFK7LmRYhDnKHVV3AQJrosnHqI4xjW610+h
XqPbNJnPuXQR9aVTsp0SF8hRqH18/9HfwucihWWqzpWBaJrFVTj/pr/KttLpFTEElnFCBrKeeRZR
+oh/NKNCBpepQMxX3COTCc/NLUSvo3RSWw7aA2mO2YA9ilNeWX+YLNbRVmeesvNG1ftie4r9QyHR
VPaREyIi5cYlQKjOEfmfJJGDROyqKYWPvBCeC7WCzunOdRS8XtzK079qXTY+j9YgD9h1K/aTaTXR
vVPNqihs8wqNgSx7CIS0GcaiJtwyn7DKZhsXAfZIpSL7ByhJPZOqqRnhoKlRmm1HLZzKjaUp1egP
kWajc8rU7ElzRg0IA4VSAfxZQYPdtrpm8NMxmKX+2CoHy7ExQVHy/KfGABs1XNKtD41uA1JTqxIh
aXqGhV+1bvHFUKSqb5GrdrFpisr+SznFGZpSRvIrsOqivGu70Jq7fVjRb7KwnEWYvAJtkSAI10Dl
tzY1YCHkxebOCXTSRcidmEEh/t8YJ5A5H5yp1B7x8Jk+YZ7Y/TFHVd63EBe3DuO+11wNlAEQfNk8
a1jXH9/fYzeuGAohEGZc3xrMnsXpkrM3rR5IgxZrHt4xQoR96Ljh4Z9XmY+wjuYftbiuLy6y3Gn0
IFEC45RWsbsPdFvsIFZ//8dFdDo1GmAgFbNrm97t5WkZbB3dkra1T3Erq11l2t52wtF05U6+inys
4qA5PdPndNgoi0lvp0XmoAaacxrQ5N5g26E/z0XOsXLMtdB3Fd6ZY3HyZ04yaTcZ5OUDSSlMVE6E
ciqcxEBvt3wR6thuUpEr9xhTtFvVi4ataxZryKobC8+AQAoMQi+01EXGaiXTpBXIpJ9sptFnpy6l
n1ZZt4un7JerIl6QiKndorm0thv/1wa4CHkg3ymCqRVVbEeJt5fPXAE8RRc6Fme3cShS6epE+wY3
naeuUeJpy/xLYTas1f0TY8DkiANyuSvjCdxxBsnUDFUaFzZWNx9MhIV+ZkXifI6RO/3QqwJTQC9o
iuI/GisxEkdizIO9Fkq72ZP+FDt8kDKUzoOoahDZ0xF1aJqhuK9sXa82TgngZkt4dT4IzWm7jdfZ
ReUjHoUNV42P2bGeyrBEpmMaTp7lhTECkml8thWvP6cZB9AfMTw6aVXmPaOpk35PCg3bVrfx0EJJ
Mcc5CcUWX5Jo1HpUyaT8bddTNyGE0+i/NScY0FqRVbZppYdHsGk2T0TRRDs0WjV+aS0ZGmh6Gxne
6o01CwkmzYBysmX8yupQ/VNA+6UqTRpET2YwqbdDsB+uc2RF+t1oxcLawjJtfossvVOITIT/MIDF
Y7RshqMihEQA3TM/ttaE/nIYp/axkpONhjWWLdOu83CIczLwCZsmssZoW7dG96uPBqv2Y9kjHtfr
Rr9HGS1vdvTM46OmpHqIrmVHM8WtGNk7OZ30oECfBdekb52Rii+ZqWdYEfeFp7w9VXJPd8880ShM
vphu1aD7EkQWik991HxtzQbjMI986+R2U7I3vTK8q3BnekUJ3wD7WXbGc2TBeMFkKUXoeRB5E64E
h6skYd69dCGYGvGN6Qtc7l6JR4pDahCf1SYKkfRQlZ0WN8W2M8t215SoUpVYbq0knNfdXSYgDvxD
IiyGlN6SzKsqlZnbnSuwOGcQZ8mq/AxjcPQrRSmP+iiTg4utxAHfCGs21tKPBsPcCfOfB6ex438t
QeFBU7LQiGGCCwN8jp9/5SyJzef1RJCd+R3RDjc5Y5sM0tw0mIFA6Aq8lavluiYkl7aYUzKEYE24
D5cLdmmKyjuC/mctEd3GcJTpkAh45qLImg9T744PqkAWuikz7RDj3PGiobv8+q9XD/0Kk9Ke78CV
7i2uHtVFedvNE/3shAGOjrjQPNh6Nq586DneX8ZGe1a0IFuYidtMJy6fVO8QNbfbyMSVTBwUc8C2
ItK1bVpABI306NmdqgEVPK/fyRErifcf8freY3GuO1qqcF4wp71cnICmO2DVzJNl1uGTY2IMmOYI
NQVoCry/0vXtY9OGJFkARvX2US9XsiKci9Ra8JgNPJGIaciYj8kBWXw4vz22EpXeGcRp2/tHqvgs
7EHaQUeIoSK87cW1l48R6NK4MU+17tW+rTjN93CozL0nvfFe2FJu0cEpdhiGrHnP3zjCNMBnrDuN
YPjazuLUNDoGP1mVWacgGz+PorX/czo7AVRqRffarNBVVOMdMSfa2mbhPQ9acufZ6aFVoh///vJp
blDYEb6cq4meXdp26nWWdUKDpPtgTdTTm7Kv9aOaKq+8fAiokEoyMgAxfXp/6Vvbm7bmTEekvQPE
ZvHdvTAps9iwgAZOk+92cfYYO0N4l42p/FDU7kNSprCNEyJrSJXy/uI3wgjtVJgyzOKYugMevFzd
iHK8mQayxz4ukAfJ4/LYh8iR403pfnPQrt9EZoMHJT+rOgPYSXf4HNYf3v8VV/00duDfP2KxDbzA
6TBQj2yGJL3qD54Z7jH+DNATRGwCmn28e3+9t6vhMqQ4Kn0lPjVuv9S1ixRzgEkgcdCyT7WaKUDO
klR8Newk+25xUbxYJZBVv1XdNPTbsjW+kk9oGCW0AgH8WB9n/fgowDQ0RC853XeyQeLQBq/6lYQC
uBweBHa7qUCwlphHNeJI+moBoqAigiuB+ddXTAh0BeaY6I6ppskGmwSp/Bxqcp73n/TGCSOLZmoM
25GlAWpeft+qGEjFatc+jQPjcbxHlTuvqb3nJAu6PXhhWE0j7lIAFpCdF/YDTKRuU+K8sG9wPVub
Sl5/aH4Nmf3cp1Uh0y92W6MXWJYXlX0CKFef89z7zQGXRyfK3AeJc9DKzXFV5eksx86mg8/VTP1y
+fAxGMEqtgb7pGmx8WgV2NBEcR/drbzj68gNYx1YNXIbTHUhrV8uY834bIKXczIrxfoBGJ7KfozO
Wqx7H/QCpdFQaZWvxqg0//V4YDxhuvXQJp7yC7oYKbWehdYu1HEb2ap6Fpw83Ii3amqI2M+1flzB
Lsxnabn1dRAcMwWWoLPMmpxUjcvOHe2TdMIJMGSIJCNgxQ1IujVp6RvvhcAyl6RvoKLlKRN2Ke24
NJyTkLgMhZ6nHaQzeg/hEBgbLRDw9gvpbeveVVcO+HVC6liko3NOBjf6qmGe402FZXUUnrVxGo5j
r4R3XRo2d10TST9Uk2zH4DtfiaXXgZweMukfo2ViORiZy20QTjmOQK4VnRGFSB+w4qjuqfjKbVzp
5maY5IS5owfeVJfeHQj/afv+Nrz+sPPyaPpxhdOtQ6nrIgMtzNbS1YLl+yqwjwyTOnwRAQl2QIX/
OdllKfJuUCmEFQYhl0sJNXPCMXWjc9JVzcGRaX1EKUrzRaogYYv3wsqbvT7HM9AGDozNzWwBN1+s
ZwcGPvPU5D0TFrobABpyHIhWosU1ZIIChjYnvJ4ZlwL58HKZDiAzk2gtPutIFH8ccYNtNlWEqeFT
OCqYPQZ5Wv4HXRIkr9BbPJvCvsBBLgICCPsnDBN3Y+q9lBvDRJ24nWzjdxbJUN3aY5N9SAzkz1Z+
8o2LjJ9M3gJWkBjEvOTyJ7safnK1USbnaHSUbR5H3Jwi07/iw6sc1FwJt2XrasdSq/m1blDeCaNy
wNwbykcqaHcXiMQ42q5wj7HWObuxQ+JEC8ru7DR5fN8a47iDsH1CexGv8DgxmnuncZujjTf7Pa53
2jbJ0X7EpOff9L5Be/ItYN2gOMhMlxRxEVNtD+3RAqvjc0ZfoK3pOfVxbFJxY8RkI9v4z2eHUQmo
X/SPSYDfdsZf1VttRZPVumFytlJ0ZkFZJVvdatD9p528Urjd2MssBdAXvbm5VF5sspRuOpZjbnzG
/0B8KdQow0a8aVZO6M1VeHHeTOXi3C/Kll5USlhjqHk2pio8wN3AuNxEAvn913Z9nfOR/lplkUYp
+BFNVsIqkYErZadiyBp42KGqlbaHRLMW4W4uxzxgTlZxUlmeT3WQveP2anJ2Rsv8WHXl5PfjiB1m
pHj3nYzW2nLXtwhodNwKDEQj6OAupz1RrbpmitPxWQfnt4dC2uLlauMsopMBWrMJ7RhX9vbf3+k8
UgYDz0PSTLg80c6YhViuBsl55sgc0VDHNRQM3S6K4p+FkawVADcuLao+kNWg7U2DjXC5XIThdmS2
UpwTbJw3jpE/tIPyMavMP3pvnL0hecSN/nmo8n/V++CAM9mhmtfheoNDWFSdEY0RS0uJ6UHHJRWH
Dqqy2divvM2FyPBbHMHOhAYZNTUJgb7Yom0eNEGk0ppCwQT6Bvyp9ksObUbdSEHY2kypYt3hKIWx
bmvT8OwgcWL216MnFOtIkgOYMtXfGN2dommShe8EU2PtXJlMe7THp26D2oNYa23d2OhQOji1sN9n
uc5FVB/wapwChW6wI7N5rN9Wh9gW8UFMie2P8DNXzvGN1IF8cObbM9TEHWgRLSAHpqMbJHTS6v41
pgV+lzT9b1gwa/JON8ISAHNY6DN0iCXnB/8rzlZD4GVl72TnMIxhSBeJ6be6M6x89Bvn1p1nw7Pc
Ch0ba5Eu2NmomUVnZmcEfpisqYq9lTDV/ML2xC5Hr2lbo0+6e//cXsMJZrQLEAlqjlmQbvkSs6Em
z+zC/Cy12vXBUWZ7L7OqBxc8waGOCnnOBhNofYEoW5J61vcSkfctRb8FeYp2bh8rco8VX/5cd271
bE6rPcMbn9klH56HXjRqYQlevn3ZuVkY2mN+TtJOPLjqREtdxQq0HNx25RPc+NB8ZXqCzKboTS4h
HG2LdpMDCf+sJ9Xg17mCmnOKavb77/yKOEsQgVEJ4IAL4S1duHwi1ZEaIkuiOENdMsGHG9Z9UFvZ
16nq3w40kxNGrI9TEvYHMp9iXwq9ekJ4lC6HZVX7cmoh8yjl77os4j1YqXxXB+mwx+EqvrP79FVP
LDjdejn9DCHU+akC2+z9Z7j1poAkMAxFZY4cZFE1KHIWf+zdglxa1QjAjY3iRbRGKXkDj12WfSTr
uIfDqiKzBfx1+aZCyH5g+rzynLemYDsmfXxANx9VNzzVjXTbGWX8IxKQgreV3hqfpzEsnY00zeA7
kwjt3A/68CnQw/JjPtn2jyAfm2bvOXVyLiw9+Al5Djdnm+y5BvrfarhdukG2csRuvaq56T13m98U
ES+fYfIqo4oLUZ4Ns0ixOGgxEJ2azHt9/4tcU2HYVQwCZ6lk+JCUHpfrhJ5dDgNOCmcjCNBRkDh2
Mz0RkuFXQ0O/2ZmdtksqdLcnq/G7Qd41Un0qpn+ToX+7u+g8MwdlqEJ7VJ3fx1/R0kBUgA+aJ2cb
lyYfXbnhLrGM3jcSrzl4k/wz5s6+C9r6kzHk6Qrw48ZbID2lfneBItqoDS8yA01glg35Lj/XRu/A
FtWGz0aEywIUIvuQYHInNqWBD4qlFtGTRHB0V9q9e4Cemvh2VFu73DSKFSnOG9c54WtmCEKPAgHk
LW5GmHEhykK0Ih1jCL/XjcBw0QC09TriaJttlEovcE3Btx6ROjN+SKraOJoGvLlNF2pqsIv5t36k
jkZdNMQJbJK2Gv5gkQJVNckDlbkexjxrA4y3nO3y8HmU5mBokBfTqZkXhy8JsiGFR0pN2Jj1i1FF
9ie6ETQNQwYPyEShKVlsqTq8AEs8p7rji5QHhKdjxZcxevd+ZQWd2Fd5Z/4oAlV7anm4vZ4PNeds
UPrZZLtLoP0FCpZoDbFw7uh1Okj9URenXjEh4zil0rziCsyfwQh0JbKsPWaUOI98cMd4dLelUcly
p8GAFtvWS8YnvLFDa0tfdoDKE7owBRovx7M9KBV7b1SgcXfSbeLQ72ojLbeTWjk02AAn3SlhF6n3
yhQ1BxE5eob1q5ufba02gQfXU407TYhMIgACZUvt57eJ84x+0XQqJZiMyZrsnzjR2tUmMJX6v67V
O+HraiS/q7VjCh+wJ2YxZSPyn0HQF69tOtlYlWhufmxddFdwFAiwrxiYDmMDrmBku5mGQcFPSAq7
o+9alLWvEd/R5Q0cYCZVllvnVliVTk83HH8J6EaVP3oNA9MEwSR81VPEJjdd07h/RrNkBvt+zPGu
Ytt81GY4Gz1am47VYmMbimnFUGKms10JEEPEA3Qhq6JUcSzEfReu8eSQ+3WTlx8UL5XqpwRc677X
c+T+AIZoGGor01BumqI2fuvDEPxn9di4MktJQr/GDoXTgewhTivI834r+ylofUhz8gGGvQq1lU/w
EnfUc7suNPXX2G2jbDNONZxw06jx+Bu14UEf2gn+bVRXLJ3qxuxLp36Pc336XKgpB2d2Jza2Qaqm
Jw0tLYZI7SjSHVzdNPALnKDKnRjK7AfORL2+LXS31beSE49vhDdKGBmpS1WHAbDxqrZivDMrDNPx
Yqvc/uBphSE3tWnSqBjSFs9v0Ffh3mkwjfYLo/esvduVvbZRIEi0UNRnszMHX+kdTuzZFoaql/pG
peUY9lrRr6AMixh8ZBilfpZqdnQPlU8h90+M6I86teEXRDyTjxp+w+5DVdtIBZYzMcE0ZptC5jHe
TmYTcDSZCozvFSObHgT06HzHBWm+Il0bECy7MPweVCF0e6nDla2lE812UaDJfUWpgqdIZKJ4Dluh
y3tMz9X+4I7AzPZTXRQf399jV+1YBn0zvoToMYN51EWmEcVBksZd25xl4qa+VZZ4yur1uVHDetNb
iJFaqfzRDIa30nGeo9tF9IOeAJeMMTWDllkT+vIaGxNysGQa63MpUsMvOlSTi1BHbzEwq0Pbr5LL
bjznTFKnccQlTjGzeM4myXHXNgPWS4OHLqU/1eE+DbY3e8B598DewlVSN/65oCUL5RnJNOnFMdVc
LKvboeZOet+co5kAPWvB71Ib7f33P+JVDs8sw5mRp8CT6IAs87hmyjieataftco5D130PVVN71Hi
Hb+yW24sROozC6OAkGbfzH/+V/IRtOjfhHrXnQu0r7cULVAymWPsRVWvpfE3lgLXjsIyARB3v+VI
QmqAFMgfh3OOtrBPTJh2MCndByhrYuWprueddKv/XmtR6iZGATypG4azFEgYtRXTv3BCN8wQOgoX
XIQHbCucz5bFjVxGSb2h3V/s3v+G17EeAw4kJNmkdEDQNrp8tY7IgIu4znDWkdbb2o3t3efjtCbL
dQ225FGpY+dUma1CQ+FyGbtORGXVynAedK04KJndP9RYY+1qU44PYB5cvwpl8uKmIIbSWXcYCFq3
VSrL/df2Aj/kTT6bFhPVx/KHDGOCBG7VSupxs94MsrJ24DmKrcBXePv+q9Vu7aUZOIiPK2N8fYmG
ROsFjE5aD+fGMg4iDb9J141fq6rauLMdfBdthREexqG6A9TwAHz6v5bdtykdQ3ly6lGFM2wf3/9N
N34SHwBII0NP2h7LciLujNidOm84I8eZHlCIlB8SCZax1mkl/Xt4mMWqKIc9IFl0fi+/uVel/WjS
9TjXVgsGTSTux0Q6KEQaCES9/1jXswdaRTbzTiwvoJ8BW7lcywbtpEShqZ0lWF3KPtXJ1b1JypVv
es+D0RfLpFR8/DTJdLNZuvCTqmjKY9wM6OAmvDJ9MzlWcaq4L+Vm7ALzISSNTmbFVEgMbZAZO7B+
9o8JOuiHNObO9etB/hmmQvzksukwK5TKdAfLlxvZGUCgPU0Bnoz/vn/Rg6DjjKbfrCs6f+C/QiGI
o94IR3s8W0ZhQArB4SqikfXCJKFaqbpu7RVmyP8DVNG3XJxZpe96ZRTKePbGftzmok/9KMNdKhyj
Ve3WucN6eS/ThYM2NQ9J6ZY5i++H1luhTzZrWW3s+EVblVD3bRTNcwTLDSV6ggejbAX8+SPf41Hq
XrHyYucVFr8Aw3QiFFsIyZflHZN6ijWQc4/nJgXcj7aXSmoWImiqTPwjWvCvqVrkTEynbO0evU5K
wH7AC7cQ75vluRf5NsO6yYq6dDpblDM4g2YoUdmyoijCYWwctH8/l4yG4TVDQwfhu9SSw+G37h1n
VM8eHB4n1qtPRma0d4OEcP7+sbwR9pnNzowmki6qTmORh3S4105lmlrnCdjHp8ADf5B4WKL6VQWB
a9Oj1HtXKGAm8K9OkSL1Jm/Qt2EpAB9VjfP5/Z9zfdfN2Heavnxf2oFLUmOOWm1daDMYePBeQc6Z
iOa61UqEvf6YcIGAkNHhmhs2y52c615cVXplnWszEnvZ1zyybiZ3WouVouhbbaUNceOhXFoi1pyF
oQ+4BDbQgEdnI6zNs4poz0bmtL7qwmv377+6G0/FbQkmzeMWn2ftl2GnK5uaDnljn/Payu8FjJdj
FxrRgephANOgqv+KwiIczI1rkO/zh1pKaAdNlU6jOdpnRiman5HN7jpV0pgOU+/YVtj9vf9816cf
hg8wLKYziFvy98vny/IQ4Qctcs6aBwIpgHoO6aVV7sKKNps21Y0/5a5zmJTo1/sLv32fy7jDbfwG
O0RS1iQGXq5sRy1aITVvFgss+cc0SaVDJa13Vqd84hU3LyXz/m3cuEDr1RTmTYkLKSNdc4cSwvis
RVbqe4nxoyE5xNEwys8uesX7oHXMTexY+cr2foNFLX8vAGfELIhYDMUXF1Aj8PAaOsM5V6mS72w4
Qb7TNclrUCDLpkrEIb1AxluKrPGxaPKSmjiMd1pbKtvGsctNBNXeFxJA0fsv8vocAP8AjjH3Kxjp
LHEgQc/rsMIhfAl0EO9j2Op+gh7l2i1xfVHBMycgobTCGpi5XH4uoGSYDjO9flHoR569qlKov4fO
Q3OmbOX3YgjMs1PRNPAnpinuPgnRDvLjWNMKpP1qieGucIoPKbcddCtstn/gNdXp9y5uSMc8Cb1D
lCTA3twABvZmKGM8isewqabtaHnteawsbMPsnPJ6o1pJjf2rZWWfkRGfHmw7rzN09yIPygNoc6DJ
qjntnCgRx8Tz+uwVwNOEnkVX4fubOna6o1VTfPE6CPt9HYkXbufslxPGZntEdir/VNWmB7yljPWX
YHKcPcVM9l2tiqhGlyMYsq3Nw/wGW6BOG6LQ9KobAl+uph0RlDBkjX1t2dXBTmqVdgd4JfkVl1qi
crGlIvTdzKwrJOrs8qHp6uRPRUqKgrkeTl+qQrc/JFWXCTTjhfGc6QgLHhwHcxs0v4c+3HTI6jHM
CcooPaQy7/00Sm32VUV7FYjX0O503MQflRB8NsBzE1vfJrGFtrIf5hzo8jTMCvyz7g74LtpmxuV2
aEd0UJ20jV+SFrl5z5b61sic9mtjKui2GH17XzuKsSsqhlwTenErKdp12GL5t24dcy0mmYvMIZ6w
njEDHH9yYXzNhgiGSiRs35GxTevV6U6MS7DW7ZEvff+0zf/ji+dGR5UcCYw4JQxCy4vntmPMaDpQ
Ay8Mc+qnoXD6bR3Z2n1CM2xvBUn4RM6vrBzx63TCIjPn9ubogUmgWr1820rKueQ86S9tlxWPgUUv
VWbKsM2Yud9V5G0PViGCfYnXGEMCbKtdIfJHmLnVyvX0lrgsnh9cBJqyQDrRR1i2Ptpa1yS/xXyZ
Ihsw3dC5lrJLdEt+GNxRe9aSiG5vUKilsbHNsAO01FuvRoPtATzRqkcwHzvRh57qSO77PDefa0+i
3JRnkyq3JYkSopIlDhp+7wX5XiZhAwYYaZ4NwnpduANHaiZbszC9O0FlQ1o6oa6/1bS8RI6Mnjge
yvic022KK6QJQ6flBnt/B1xlBHwEQiF/wQ4MjZxFdWC3SS1r8pwXjz4t6DMv8+FHTvuylvkOy494
+/56V1t97qC99dEYr4LXmH/PX4VPiMw2ZpCJ8dLYtXjCx8iAcRy46adKLf4Ttaq/VoW0XjE8bFY4
CVc3y7wy4oLznJobejl8qg2laXRlNF5kPcyOw0rqA7pZu79ubG6mW7RI5tR07rwvXmjmZYPUy8p4
icewuI+9FF9MCyfuTKQOV9kUIvWnJ88aH/ebNYqvbmvGd4hSr2m6XZV9PC44BagcYHAMBrSXLzot
zS6Jw854gSox/qfKvDh6JUO+qFXCz+9/01tv9u+lFlkXuV1mmkTOl8ylOTmUSuaTIcnd+6tcxWhA
RUBuYKXi4ECncv4Vf+2c2NFUxJU6+yUaDW0v1Di7A+xuYMM55seuLLX7UDew01K76WkUmrYSKq/b
fACa6HWDPwDmz/tcpAyxKbn27cB8Kc3B3SVudoijJN2YbfUAEPe1z9XnZurvCrP+0Dvx2urzO7yM
VCB3SN0pqi2bsfriHffSUdQ2j6yXaRqmp05oxhkB3eipF+20rWNwojBs69/CULNv2LJ/yot41qyt
k7XEcb4SFj+EPHfmh/EZaPovrozG65zJqTPlRa0pJDaaI5lko8fSfqj5s5Od4QS7qfKhNHwXVbs/
MuyOLUEWBqlsRn9qy1jDVdpLfry/Pa4Onjl3JiF1ca3o4M6W36cRIbhxoGFnvRvDw6Baj244GkfH
LIwCq5xsvEe1tzlZAuxMlWQK/QiRf29CI147DsujNztZz90yrhWTLHMJENOcOo5sus3nvNSraNuM
Sil2ekQS74lK5D78GGYVFtIn06NXKuDHy6xCsy00vfary38bbAeU2EfQa51mbCfDTecBmDTjXT0h
xrRRzcYmbIJuRkk0n/LHwEmls6kLoRzr1LR+VvAHHpksyBoOaNy8utyl3QbqSyk3yJP3P8xuMr94
ahk/VoXKbMGgcPL8Iofp52f13DtLQjF8do2xBaOcZA+YBFroaSW5viF7K/VtTSmjoFpSToPfTmme
0Gdh3LvRhixeM6K6AkLNBRUpA+xM0K3Xwj9q2OaaLCvxMTRFrd8NE5ibTRuFiDrGvdvoG+K9+N0L
Pf0vUPSGzt0k2o962xlH8u/0R6wlJghrmsW0DRMvjHy0d+liaBjt/FnZh3Mc+PuA8FvxFAFJALcd
vNKytEgnq2iyhN8KIRcNS+Gmrd/3lXbIDLU7mHpU3EVakR30pBYfx1mrEvBFv9WkED79zzURFW15
YLFtYeoC9GQmk3D/LbItRHXjsa4U/aOCbwj66Eea0zvN/ha5tDQaez/LtxT290xLnq2JN1f0R3MQ
/5hg8yNgT2CrijAONJE3fY6/gjfKKlZnBbr6MS0627cx2/TVabQPPZn3fdao1aYsI/lNIgeNaOdK
znGFVCLBpf/pzZQ4bmUi6OXV0XatFTh25nyc9FOcPjXah4KprGt0W6Qpt//H3nc1R25kXf4VhZ52
H0ofPFAbO1/EZiZcOVax6F8QtHAF7/Hr92S1ZpqN7iVWM62RFNOiSHaxDBJprj33XN5CTQEbbxRd
avUSPdvuBtSoyUpOfXWbwCItDVNJRbKUbqM0soWknNFsX6mW8/gAlvx1fNPmZ73R9YtYPOlHQGPt
xDTc1jRIbwbk8PHenKpQfh0QUyCRgd2JeN5kHpQu79EqCPMQE4mCBYW2pGM4QjPz/ZUonl5nYuSF
spe3nYb7EahIKhowEEAyMyLAhnzaV//1Rf/3T/3gn7McBCs+Wvad28P/4+F/b8NnWNnZW/2/+ds+
/503kf/86CJ/TY91+fpabx/z6Su/eCM+/9frs8f68YsHZlqH9XBoXsvh8rWCUvt7p3r+yv/fJ396
PX/K1ZC//u3n5wy1K/zT/DBLf/71Kfflbz9z7qj/ev/xvz63e0zwNpo9Z9VP/2P9+noKU/9//uRW
p8f0pZp+wOtjVf/t56X2CzBCCIgtgZyEn8nT193rr88YwAkiuIB8CCpUsCHSrKyDv/28EMVfkNTH
e4BxAYqXl0iD/unTU9Iv2EN4A/i0kIRDhO/nvw90/0kSfloi/zX79fFPaZPsAcWoq7/9fN7d7wQm
0PAS+vxwtnmgdwF0nQgo9CGIEMmVJVtrE6K268h3wnIN1rUkceuSaWg/AH6iFNF7xQcbr9PXjiav
wRFGhlRGNc0qHVlxAsUjAV0Wuhe1oyN0VNZWpYGWH6aGEJtCq5wV1bGNbHlhLzynBGpXp2qxSSQO
P2OBBs61VZm6crfxNLcLTK+h6olptZ306xwNDjLLA0vWcJWUQPtsg7V+U10lL6CPf+sfgZ9RdgPA
wdH9oLiJN4fn5Ofloxma+BRg7UFDi0ABed/CrB6GV/02eygeJI2qt8JrGxD9ScyZ/pQ9ZA/NaxqQ
OCbjUw+A4RGVIJ7VDK9DCGQMJB7JGqZmThetm+hZiwFWL+xo3FYyHSJryNw6BicUKFrvT4s3GNHo
3RCQPtp3w4yIOPPnfXBLxsQ90U95JXs+Fr3T7/LyYJwcwViri+tcQtEy2Y1vi4Nx12ySq/EmvpfN
xYnE93DWipaiUcOyoGC/ROVrftl5ZABtVokCJCLjje8O1Tf25uwwJ2b3HzRMZWaDTNP/f4ENMicV
pkUr/3lS4RtrDl4hGDMcCAC3h8f23plUiQgiIS3RZDtMC4OAO/yEnhaIyXsai4d6rhZh7moTIf0v
Xm1qsXGdACpRuKwIT4FAYWoRlcqY+UoLIuGGavZA0f2URixiOPR0aULE0xFfKg0ZihOZz9QZ8QQ7
/WuR+34AU4M1OcVj7oGW1VbszgTTIRoHNcCZkuoE+iii3g203gBIWSu0vTIe+xcPnWSu4ZSAxx8/
FzUQgyRe5UdUBRWokxztEh76U7hKeorm0DwrfZ28+ocaWTGN+ujhe73YyTqp1+G1gGpPHTkYAo/G
OQm/PlBy0usE7Ze6CKgp0kREN+OMICwfV2ZUk9qj2pW/qd+ChC2uF9voskOrdWQrVv7evx8f8x7c
OTTdday99BXqnejGI82mvNFOND+RjV4S7U68qV5Q1nAx3HZrnyWXBUGVZHgJ6gJkpQSVXMkWuFL8
go4nmqHVbES7wBrvkRYNGHhYw7cAz77lz+lz/lxGpPP5/3JOtN2LsJOhdnkfEQyYyvk14vyAkZ5i
G/jiEqRJ6DOCNhgP0jpklYEMKOFxz2Nteyh3BmRhDST1HOnq/DJP5PuPZf4rLvOcNJl2G//e0mSS
ZfkkzDjrJqgnJUSfuWx9J6mLtheNYDgpdi75r52kgDijCEmtV2jLBXo0upCVOX977pIT5fA9Ljn1
+j7dJiojEZ4EwBPwgi9vM1aluFjKqWID2k97VtGrW6Aud7SZiSXMXmhiDv/TF5K+pfTQtAdOCUJ6
6NMymcVQygLJqAr0q/A8j8pG1pFUR5M0AEEcKex7q8p739GXKLCSQYdpLRAZI6UWq6QsB8PkNJzo
RDEk7iAH+SpAExOqALUOxs6gsLQBkrfcFTmSzJoBkRx5ccq8+KqXlBMI3urfWtl/XqD3tzNZoLSK
tRChYsVeyjShQYdOL3SE1zSSAiRN6KHdUj9lp5BBmbUgtyPCXY/2ZMUeisNrCWJner9NH08J0YHe
pXNK95vH9P34JuvqJycBHRswvgGWvQt2wtz1TuDGotGxvDDuNMdwpLscvoFx0T21294ut+FMRnBu
yafMVX/xJVcn+u3fveR8x028QNh2/zhgU2xpFiSpIC1g5hWPBThtUP71WDUEMEH6sR83t7WmWYvf
Y2vN3avypXj8p+91Cu05H3PezkACLpD/N5FaVRucohGMp/bdnUAvLnxSk/v76+NxJipxXpzp4r2/
zkSc+EYKfkJ+nWHlX9Yu0IBEWHm279TuU+6WLuoLTY3CQHYr0hN7YcvUIzmBbbfJdyl5fFwxc2Gb
Kw1/RCZ9l5NbhWgkJTv03SLLWaNemkTmv5qYqXwpeyMsUCBuZ8gFXEL+eagzOyytYC8GZkyLjApu
OdIUJEmHfFVclAJFN1EdJWPXujuzIWfGcg4Jv7MJwKTxu41lbsOc9e27sfyzG+abevvdhjkTi727
jhr4CEUm2DCtBSY2bVU9uFAyma0sQUhg9nM8FHPrfc6MvLteFxWVgCylYtesf056trw4XYGwQQW4
J2BByKDvAOyodRI5ckiX8lXcInhIC4YSvRPcpTmsxdyJOS/EuwH94SdmdsUmCYN/dcWm1HLTEzrF
NFdas2zjEDskTWhmC3CLqecoChPfZBrEaHvKFv/yLpmIy999l8xOwkSufo9J+FYAEcBgcPnxQr7l
V4U9chSLYwd8nc3YQ0Yecquztw+gSGZ3VsTIq2+SilXMuLinh8qUiXM87pDfJwNz1gO9c5hzHRHn
YxEJkPU3rIN3g1ImMeJTUxsgrMagBBvJbQZFQ7WDSnoruNLsZiAtC1o8qlbZulrhIN9pW+S7D8gU
PeOVOV04A45+bcnkZmG9FI58r7KGLh2PFg56K5rGtQfn5OCZhxvU/u81Ez2qiOy4qKOkBtNcBNJo
7xgstGuiU3ybNbH3yJpa/TqwXkEVZI60Yrn5Wq4VNAq82iM0tTBhO79mW48p+5q8LqjtxrZutphA
jVDzviYxPj6mxovBXk/QdiYtyQpUkFbwBFX95NuVhS60eDFIdunzXt2SZLM3mG6qpruEhtJpjnFo
7ETMyqqJ4LZUx58VvAL0CTS0vU16G+KSGlMv9R0Pl4m24N5Gb/WqsW7Rs26F+3mO6bPGNvcdu90Z
5BbhLXq7v0yoja6km5RkLihaoYztWzwFRn2irlbISeLl8urEY2+ChR7GZLU7Hg4AqxKgBYlmriuT
f92BQ5ysX/oLND2wGlqyyqzZuqEvNxJEf0JA+c0i+qLifaAYN0uWbhLSWnfrhmxPLuDPDAqCdfRu
u47ckhUmokMXwWadbviH5ay0ArdbtXcFOjKQPCMdHVbRJnIb4FkpMj+kWUUUzcX2EsKH0WZYyRf8
snyEHvXwfYN+w/iKycvuXrW9C4M8Om8NubkRDoA890QgpNiAVxNznJsVE+7M+9itTY20ZubeV6xh
HRtXnaVvMc0L2hPXJ/ZABuKk1OlwfzMngZuGX1lan0/nlK44bwBPREWjYqukMk+4U9zA1nIzOyQX
256NVrrpTLbXbVR2r+4r1xRXGKI1WCZlM1bfnKSYVsP9WyTF3PxMMEllXRQ1iAv4/PBN5W31i87c
gg0VKe4HkY1sSRK6ehw21JRtnIGUCJa/36xWx8PM9MwLrYmZ/0No/RBa/5lCa2I7/p6Hck4+TAKw
v6f8BPnjN4Q50lpoZ8WZVb8C+y+U2hsDsO9AN5WsZILN9WNltlZrNWZjjtaI38lNb/UWck+UPzes
CmjJ+vw6npHizwFKaWWPqStaomWsRiZRkamWZAY0MWMzNCO2MFtHv2yd1llQjcGgYUv8DmFRq+Ax
IFJD9dJKbxrWU41sGma2prpqzUefLZlhck0KUh63MxfHAVoUCDWrw1/RrJAhTwOfHRbDCVYNpOku
IgG5fpTpY46/cxcfRoP9mlBjn0E7Xsb2/lJhNQyjllxmdCM1JN4sd8WzbI90A02bks1+c3uvISgQ
EOcE8+EmI0synrU21PTL+kaFrYB4hk5gAYLllxwa8sLn5o0P6PgG9Y3nOzzPjYqXlxdkQ1c0MmPL
t052AuNVIYPVWLnJpwWgzOuCDZZmJSy3uVGA8id2sj/W21jPmbWemPIhmMRSv8wQ+cfqNZi9hhr4
5isvQ5XzlVy3jGc4+TIqq87M3dQ17Nzt2WDKloDUo4QgSg4rPDTRFczyzcCK8ChFfD0xUXqOBZeZ
bgVYfv63wkbzUQQzIis0K3rC83i1ldHQHJ3EjvFs78Rb+LxoiiRcJBlMGsEaYYKCC2gz3KE1Mf5X
LkS7NDurckdzYLD0PVMiktWbqBCANZ3DBsPN4EvEqELTw21o+B5MWG9Mh8VdmA1N1oUpX2i2aAkI
BJ3c1soZmsLAAlex7Q2sTGbVVHJySlPgaczAIcWV4I47+ZBtClfa1DYNTJ8BL0tRB4LhiKvUCQmB
eW4WdmolptW59a7eCZbA0hU+aXtgKLmiwQrt6ii6R2ALc9MT7X3oCYYkDEMa3rR4fDIz1uMTW2ST
0VeLoqkGq80aU7FG3AkGKPrxmYap4VvHDcFo54cHgQFH3yw3oeUsAZ3TroaLxiKh67sU5Eh2MLd9
ZkXFJGD1Q1T8ZUUFis0+FhVTZ9drlEWM8nkeHKsgKCoT4FgI/N7yDv2visHDWZIgI/gz6h2oJyAf
RCaYA06gZwt0AEoiZZGV2Av63MJhxaY13RAEOXcV3IGGjWbCQuxnHYfwRE/2iqXbetu52l2P/awQ
D3HYcTVcAHbAcCp8M7UAP+f+BU7vQJH8x0cqFwLZSXfBZU1Pq6Vb27WNw2fJNtBXbrDLXCT1qXE+
OZB25sciFeQWM/M0yWiUbYTC2K5UbBkhAX6iGwpPfttRrh4bU30erZblUIujpd6d3BFSCb02mcy4
nORfGjCpGm3sEwMMGhJTMU+ssiMrwLz5+DdYhBzf9BhA+Pjtm5ntr0LzZFV2YYtPXPbGkKwp5GvE
Mjs48vclQKfw14aHEMoXkDpWbPE+yF7xiX+C6ERWgfcHDGtjJtRjC0x4u05s/qpPr6xe+SsyfAUW
/+mvTla4Ep3Cxm9cMTQLWtkJxh1iXU4WWsnjZ4yRxWZi5hbGhHtMoQXQPwIj4FLfYwHuI7HxvU1s
fj88cuGvIjY6GR+PxX9jnLiTDK/iVz5/X3A9wd8HYbtrnQQil4tdHQaEjoBCSPexm8Bm2KADIOyH
E1ke1FXlni6jS+UucyG+oVvrXXUlrjrWW+Dws5uzkdPDs+fGDIoJmMgaO8UqKDSgMbRcY0JjQH6D
5cjOzjI6Y/VuNCHdKdcuEtbLd/h+7LEGAk6JZ+a0piUVGEjVLlUqIqEQs8Bc7EMrtgIzMBmYpGGc
LNgC6p2rrgIKobQ8c3BOtg+VNlgDS/BcbSGSwA0KBWNtLa6qA5vHKcBpAyWA+tnLgYl0Y1j5mwrD
wqPBFtx6bCDqHrndlc+OGVA/Ntpo0tQ2LiM7ZFDzHvSaR2GUDDhbJvhTqIqZREpmiShQRsEQY6t0
aRdutak2un3cFlCVJdTYtoMOlTDwksbsTrRU3HSFCarMHNueny9QDwL8FFsy9QGEWjvrpduRG36H
BiYGQ8bwmdM4yOdC5TY4IBgtK82GZQht5aZ+QMUHrr00CVRfS4iOqMFIrx0Peh52mYNQuFu58qra
iLZ0pzxrzxUbnn3szIrFG2PTOi786oyO3NEGohzmV0LWCOWw7WjdWa252GJpYXn6NlBq+8Wqt08m
fQMzHH17O9HDC9Lp9Hi9e4zI9XVHXmD1eVgw2jjRtbZja27tiWQklzzEUpErfpUC/8hwrSXMQ5CJ
4oIvLzdLp2QIgzC+zQqzc5Z7HytsYKYK2NMDthZfUpUZeHlpId5kd062zrAwXBby2fKwNAX2wQAw
PPJCsHo2AF4hvNdZ8ipwVlhJbo6D5Qu7jm8mZMuxhTwaURjL2A5oHA7hOpoF7Eyq25mr2yImTl5p
dwuEhlIbt0V3ElPpgInZ0MDh4T1iLm1TNpML/+ItAzg+sj3s/RRfwLXhFriglvHXJZZQZ2Dsxscs
ZkIW6hn+Mg0vvfNIpiEdJUff0ravkCc5R+sKUzr7JPzAcguVHwpkUM7+SX/HfQ9+oLMdlI/lO2hu
bKEC7Uq1RKZQcSNCwDY7f63jce0KphwS31EoP7sa3XIzVd3k1pNImmtIMZZenC1VSDUux2CxWqkV
rxq7gLyD9XoYrhu7PIJMdlvZIoG0w+sgCW1xjZakDpfMESRwBl3FZR0sX8Q2Y44SxBfcjCUYIS/A
inWUjuGmuRd36jbe+K66a28zuycLvGtp8hApIqv7JXwDLgu5HEZPLnaWstAMsR3j3GqQhZ8+e4FH
/kYhJTwmBTYsto3jWwYOGV8lHmCEbb0WzZ4GN52FVyGc2+I93b6lmtuvIZnt09E3+RhrBwFbhsBd
bcKCTa99doKNjbj0bXdb2g0rYHeGkG8xPh+7wEQHOoiXCId4gNIesZseS0phVpfYnlgnrGBgV08n
ODU5kw7w43D+uQsU2aKLaCh2IcKl3LrF79biK10i1MpVJxfNPLrO/4UwI1R+ASBPiWAsvFNsRNgM
dngxIMa5wCemNiqj8SnnLxP8rJBNPKwK2YXJCLCrRcTHG5jVAiTs0u7gbuVvO2AhLX3Dg7T6WYz5
sN3xFKpQMvyEu2FxS7xBiLXHrPG39+YIX2EJn0Mm/Ajz47qEwF7CTfUxIyfMOUgY98ktxJzr0QTu
DNYKOyGBaOMOLxxPIEZ5AqPG53N3p3EFQiHBcZz0syo6z4yzwEfq99164QY4zOcv67Rq7Zou3XQn
ACyZ3rQrdYvl4kF3EjwuDlDkpnfUkBzAVtp5zHDxfd6KBuCqnxQq+LBvYwyBOxHqzmAyvrlyja89
d3EJxbxOrlunX3PFDOPB4p8Alit8IjcqYJRYKQsd7gyOOERP8Lwrt0L5Q0igh/DFVyOC0JasjWTp
5jPfyCGMgs4O4ALC6MAUJBuUjV7kthNaKaWn1waBagOr2yARUmD9lizEVq5ttN4oCH3BPsYE8dlW
LgOb72ruIRe3fLahFeHsYK9fcTW0uOKv5X81aOXwf6tuZEuXXHNybzCw4UbBG8SrKbbdjEE462NP
OQx++Ng/fOzPxUfinDsxCdej1hTFqx2icRGMX644Khh5j1xMSts5UOa888JH8w4A8MN5+eG8/HBe
fjgvP5yX/n99u3iUR0A/cl0mmR1xkST+kotvQA0Qk3ZtHTbxTBHg3DUmAKF/6hrzTtgkVfDDCfvh
hP1wwmB3/XDC/ngnbNaKniSq/iUrWp+Rx9MSDUEo4mTZI1PSUeWc98hdnjhPN/IFT6xy5BjyjwTB
CmR31XMOMYdvqiNuPDLFlJDHUBFrGhGH4fHtT1Ej4PQM9vzK47Ixfc2WRHi5HVcIb6Ne0lTtDmED
NL6gPUCPGfMBf+MBGR7z+BRnXXP/eA73NXunk1zHX/dOZ9Nf50z6O8/oPzT9Bc7Nbxk8oE7kTFYg
bpxCyLuyBc1PW/PNj2gd4nU85nZz83Iz0CcEVUHLTm7wh5whmr4GTLDDT5mH1nm8D3Eod2RPlyO5
KPDSiiKofrUgF4ASrNKL9KKyjX19K+3lnbztD8pVbuYIaBdAjuhIV1UILZH9fv8M0jOyR1TzRPYI
RY2rcSW4wKSuRrtgKkL9jZUhOhpYIs3cAWDWAvwv4LOBcx1YBO9uybi6PxH98PZ2DMgRaQCMdcFe
QnZ4Qw5Axj3ESOyhVwy94bDNhbW+WSPwvWmIR19eIgrsBzJ/iP7flOwGqQ3EBVV+w4BwAhXS8N/8
GX73hxvMxXmO8MloNXF+BQcVHF4+zkx+O4r+bmUmvv0pjJexETcKsMr8a42UD33ozJ5l5E4n1hUK
cW5b4pPLnlyda9ltgJeJuSHAv2yAoLlGjYyJXjEMnYUIT9u1SK5YKZJXkRkiMYF7iRBzvXkB1GY4
z9obsC+R+TbXW+oMJ/3KqH53JxOjukdbcbWXkA/QHvI77xUwa7tb6cfwUTuAXe3Q79H5KSV9wHjD
eY0KSwJy88VI9K1xRHGggrYeEa+m6Z+yZw1JPrYAFjuilYcKL4rCQemgmW1H2vuPV0CeMF2dqwcA
qPrH2ZgY6milBsJeD2cDfMoh8rSvPAWa0GdwEBHmk3CLvlLXiZVYJxMk9Mf4GGzRahmZuxAZIR7T
5vjgj8d0LrD7aC4nZj16ASlynPPcCjJUCkUmCqkQ2ao3BnBcPJ8HQAypnDPWhNYo4xfNDEgg8baz
VsAuoWIKmU1kAatzUgbM4DTCUIGJQY6oQwrztEXOCFZTaqv3KFGdQR6DC2hG3vDn38nlCCTUerjA
+Hm2wMB4eZIWeYMth/wMSNny7ADPD6UALnWmf8nhSy0ycd4Ncj/Ao9UXHI1WXZ/wm6e3eZLZQ/qZ
p9M5nImnvznInu/3kCbIvttlbvoKkw/+VblcFworwCuPwPPgRIBfV8hgVizc9IjSPWoXo+lwyI9B
c6h7JH6xigYSpxXyfq11TqchCM1HfHL7MyxpyWLg15QLjldoTXklwERIkSh+y+1u/fLimW9v15vX
xL7cpzFJU4LzBxkVMvwIcAaPb0tWAaHGo+M85s31Pv/ZIfKNvDUSBY3DH/MsEI+VI72I4Hp5zicj
Zfsvbi9pUiLRKGnoDTK2fEKEMwYB9boOn97uWnYKwrNnIQloCFECwbtaQWIcczqQnF4L5Dph19fH
jCXW+Q4hEw8vLylq77gU/fgcfNtC/Hw2zwWa7/aR0KdhKzcYaHF5ulDQkJIBaWa3dsZRYHaJRRo3
0u3MRee05blC7N1Vf2jLf5e2nN0PE8j+d9kPc8JYmgT7/7jTMid2z8jAdxv3h9j9c4ndiYX0J9Pq
c4aS9AcYSnNGpzQxlP4sRuec2T8l+/3zmv06jyZ8ZaqCI5UziqmwoyfSUc0KH6QjMPWMw0ML5M5F
1jvuRXqstqIDkDd7BZLCPJHXeOvDkgP2gDXXgNHTcAXzwklWwPYQgH3g3j33VLUrYMnAWWVr1rjN
EImJCIB67TY+4ypSyqsMguslLO8wpsEht9GVKTqUBTmc4OmhWHPGlJ29vYl/9he7vXPDlq9WDwz3
ogjqaTRP46UI7zSGkVRJCKJbFMsONL1qAJFRbnV2x01zjoXtGYxxWl7B/YADEjvxWjtjRQvabDkO
NLJ4mUgL9hp0nyFoh3riuD1ePMCiC4CsrGS7hMvPIUcNMuQccAkoD5WxpqB8t9EPlmQi6TRbFa1l
Y35syM3e3MRa+EvdnPxN5Pe7lZucu0GI/VQCAbGNMIFK1ocbxDVu7uBHA3snIApi23sFEZeWnqOT
e3t/yFEuI1L4IzPuBFdbH+2hyREpPDAZnVSM5MJyV8eP13D2Nic683e8TZXP6Ef3OdF/6LkXak2J
UE1hcixpvBsRpLFCSK8nHnx5cncSebzf2D7qR8OVu0PIBuw0eObiCWBHvCyjiKHxsMJgPsh25SpW
spc2mqOtDSc5+uhC4Hw8e3xEH414oh1Hb6lnRo8Rg9vWWiOg9/HHnxtGfvT5Eze/Ro+6TNIhPUq0
iEYx0EDjmydeTCZuFCrgdwoEpupwhCZHop+Y6FjimsPGuQcfWAG7rMAu/laiKh8Ri24jUxHCwSMy
PV2OZkkATiNtZ3qXHw98Zl6WU/+314RFMGJeksM9SscOcw72t7XG58M57buQF31QywUusK5RRTwC
FQq2LJohtocQ6oJc8Z0xwvd+QlzVcomNSrYUf1CtJ7STIa/4/3UPrpvrktyjaRYpCUaJgjYeIQzg
ha9KcgldiAKnI+J4b2i9BVje28zqynwWPljdaXOyRT4uIiHATUCqDBj83ZLcFQgA82jxw5b/pWVo
4QT5zougNvd88RZ2SdjHizV37pYTMf7nP3fTpiO/9dzNbd+JwG2++/adCN2/5vadiOvfa/vOaMdp
M8PfpB3nBPA5kvXOfPvTCGDp27OCRJSOVkO8QQ5kz7uBp/FCrFStU+ynAOVJlZ2BuAfBxlvIOnqE
iXINecdQS8GTVDOVC6LABcbXgu3zxScJ0tNYS9lC7lFfm9BiF6GiaEQt7GBuz8xeF4kpOynA9hzO
v0QxVQ+yKeA8jyoKoZ7W5dFHL+6CoNdhBWemQE0Xl/Dg1JCdlnn3gKRbu52A+5DYW4S7aG1jLSD9
G5EEVTkZk+lRwD8Ht7d5qVGEgH1oCQ76sxAfVSRI0vBAa2RKTgz/J7EiMwHEGk+i+kOCAS0xgUns
kdvRBZ74WNiCd3NmciYewVCEYKH0sDJMRyX1gGIaLvHXGVTPALOSPxQg+rcPwrmahtfWoNoYf9HJ
3d+zWLwKu0dtuWxxHZERXhvwsMQ7C/yZW028EofXI/JPeygInvv0Fez5a8AfDKfwCiVgAPFzmH+O
ZAZShqaE5KBBUG1Ie5R38Sw7KLf4Y8D9UZGEsnAdFQPtucACndTwjJmSpf0JvS+uRCioHnw0H0/Z
/0M/fd5OE/2U+GLSZDG2kwAvqSBPPnELenmFPjHcNKxIyiz+B75HEjN1Hx5uB3YrUzDX5TB6Hh9f
wGADHR6Rl8PbKsSuz2mAzZCwubWd3fjcwn136v6TNv43aaMM4/MqTpRqUXppmydYxbM5zyMV/Isv
GjffIuvKvUINEWqJUEB+NvpDrO/V0xM6NZPD280NqAdeXw1wP8Xwhz2XW3iop92s3t7eUEt4dOjb
AulYvrgrifDzTI8o0QtRopOjDi+1UeDG87XR6hiYA5mRebN3N9Hof627mxdaE13/Q2jNCq2Ja/iH
Ca1ZS2HiY35XS+GbhvZSFEQ0tBEl+RyceCcvPU8LT0MPXQgthU7QONIZBDyo7kayetQsNP9dzcjo
b1LOGu8uObndUFrUWiThkoEuvvSCAVYKo0QDlvpJCVB+2oqtnURiyeI4Sax0BEeqIoJqVIkJWmjd
dR2I9oskrehCyPdJKz3lAfo1pUNpq3pckWXXCnMj/qbB8HnEysSUS6I4Vr0KghNMJC3qcAHJCWju
ymTYIj5Yo7DXyUEDcv3IQQmrnQ9+/hkNfI7yf2XQvRvCxKBLSh3dwhUMAY41F9GXvskL5Tid3Ylw
WhheN+gDJ3SAdXV8OwEL8bENIHGr6KMRTKympG+qOCgwgi33jl8OW06IeGGB06/mrDbXq4gcZi45
N+9Ts+P7z/uZyfyju57YE1Xe1N1igbsWrQKWHHBhBUXsC6GOArCCwh5xXjgxAph8eM+wHer4uGmY
kEMKNEHIAJAYHCwJt35VhP0R5QBI6e3m45n6tqx7tz0mqr032sVCSjHMG2jrJ25hwiqD2YmQBjdp
75jdUvAR5WTPSRafFRALcdpGe1dyP4QXdjvOFbcE+NA7Ho+hKES/uXk7vn080tmNzNf8ncD5/ht5
dkknmvQPWtI5Mcnbnr2fqD9eTM6d1olcT/xY7uIcezAh2/1mJs478+FTbPNv+/Bzo4kPTvkZH/Fu
U0a9rApeB5WE01LhAIugKQExCY230W1NNrwKPqSnXQZIVQPKMfBrgO4rJzuQM3DE0wvPONybH5+U
uTM9Rf7+cWdanDEipiTy38OImNFG58l7t2LfQRvNbpKJjE3GUNPR/RubRKCgEvMB5IW1BA1QUU59
y3XCgjz0DD6/rQJENyAAElveDlhEG1jGI2rz6YxlMjumqTT9M4xpIl+/52H6tR3l/tNZnvS/nDz8
7//TVHX5eAof059IU74+Nj9lbz8d68c6rOrwufoLtL7knWM+an2Zxd/qd8nf9anf5UJU9V/QbRZt
aDT07FY0A099ani5QHeaXwwFLScMHS1xRTS9/Nzy0kCbTAGQe3mpSJIm6JwI5e89LyXxF/RyBzc2
76MrG+hP9lt6XnId8VkQqzr6tWmqKKMnrrBEql6enDFd7dVGKz35slpIMHRjv6RKkOl2rRIPCXVB
R1fDrifiOB7fTdWv++N9s01ux00urOuYHrRWk9G6U8TEvNe2CYxrtfJL5RL9ajKW6QEinvoYuB9f
hX/KF1cRl6hPAJO4ISMoDED2l1dR0zZqkqYWDuNC3i704tUTFwChLvpV3L34SpSu0Mx9Ro98qTkx
pZNrTizYrDqVeR8JwqEKPJIEPvh3qgSUI4K/N/K5jr1faoJPF1PQ+BS9dNGlTtAm05gtEq+tl7hY
kHYCWwL1jw5x8cBClDYcE6ELrI8nVPwSm3O+oCqJhqhKsoIOqdOyj7ap5NKrdelQ+vGl5CnVpvQK
N41j1190V6UyLNxQgs5WHK/ZqfUYkJkB8B05WVJdVUVRRxerJRoOTiRwJqM577LOpAMuJW8aRdqF
yyy3i0WnO13WIAKqVeDQaTOJaUFaH2OrlRpY4nka3YZh6i7cumrr7cej+mrNwa6qqJgVQzAkNN2e
OKw+ulCJ+SnU96PSAN9fDQMBgAnEULk+OkZfzO2xCWoVy4ALqmggLaGblyGp03UvW63SjGLU9qm6
9OlghMdSXKzFJC+sPBrADFVL49Up7XsSFAuqdqCX6TpwwudD7kqpCrbXJDv6ja7PKMiv5AnGhSI7
eYm6YrTjnbbeEqQ+7pLlqO8zAVj3k+qCZPYhiZrCRAtf0Q40YdOUY+QMJ7GcCUh+c06WiiZomgyp
aEz5V8qTr1dNi2vrfrVJ9OhtObTytej3Fkbb3+rL5iKoQYA1qqViKrLiu0uEPjJdBtd+OwybZe9J
M078t/bFUkc2Cl2F9aVxjp6/s5oWEuSrX0hYpryM94KBfrG137zGC+U+Rdv6mV04nXzeaccwZC7r
JIFP/5fSrgs9T+kgBS+NZfO4LCS3zBdWuyiu+l56CMb6ug/BOZqO3ozEOx/692dyCfUmi1BjS0lG
n4RpQrILgxzlLqN4qSyPoZ6h1bzPlEQm/soHwRVAdGB1a2qigt7OQ3vzMGTyXM3NWWF8NQZJgbYV
oVax9b68eTQmlpWxk8TLFmUYWx1tOuQnRbIabaeWFHvhTdesPnS0BVqL0TyjgeuNJFJ+q3g6T8W7
YUzE06kMh5O/wDD8N02xymexcdCSsmzpQl9pKfUaEoEv8VErmS6ulLmg0cQzwB7jK/Hu8pMtUGd+
4gkDLt+B4ER0fMlpQzaG6BZ30S0c/1oRzy2Kx+sTiJzu0tO+QlXJ68fCcNJF/utBTJRSEyWpoSiC
eNloCVpb37cSKuKMkrT9cyoccmyQcgm/b1BmhM8ZLvzVHpBFroBlSVP0ieptBbRtH8KTdKmAejqg
isC7yjU+1Xq7HS89HxSJsgPVQOJuG1U9KbuHMdulymrorO50paPvl4KUq3wMGpbkqxAttGPqa1tJ
cj6eorNd9dVIcV5kaG6oMWW6TdRFU2axLF7GpdUjy9iSC61nRk/RFhvFVzpYgUFSjN7gxxZUys/t
W+WqKTgle9hlJytP7aLZ/V/SvqxHbh3p8q8Mvnc1JEpcNJj+HrTlUnuVnWn7RfCqldS+/vo5Kt+e
W6n0lOZiAKMbFy4XRTIYy4kTEZXhENtRKMjz9ICemsLrYrfjjmW4drcn84ZorwCS39dqGTqUDLxF
gRHuly+sjEUoNbMnzxkqvrL99LUmt1HvaOozR+tS6SaRw/eJhY/3q9RHvd0cPc3DxxF9rpU33sUb
2u4VBV6f4dvvWd32aBSxKrQO34O24NKdIpffi/4uQkV1EjDuYzhtmt010cFsvHgMZPUxNffGhArU
7iH6IqGI8iep31B9ryeOhkps/ZwMTl34pDpyDEqpLdR87cpkx9DJ9FMmnvJwz2pHf8b0n/fFYe2m
Lq/27U5WusvW27bTWpxsMn9p7b3Ngxxgs/jaTSfTfHx/rSsPzragIBnMJOILg2Hi/eU1WlpMbVtZ
xrPdYoqNGUg0Xg339p39hWPU2PuLrTAVyMxqsdXOBrSX5zGHnHdInpv447S1nzCgntznxZFKx1bH
LN5Z2U3fYyCxq8F/GufnBIkJjEtJH/ruHpWIeok+7RV64RUOfdJv5wxDupwGlcSvQ5CNl+QFE7Mq
wMWfrADs34zdpXGCiSyaYw4fGnM/93dx6qeWJ6dbM/Lwj5PvrPBi7Zmo4/tbvnJDfm/ZpjrcQIR8
a5sPb9PSLDUZz9POBrGhciU6Un43Pw3MbUgQJjvwE3vuJfFtlbl1tfFKX4G5i1exnDiMMP4P1gAO
8uX1akNu2WmJE7ejXYqWnWgZOHuLBqYKJb3c8Kf0XtFdMYBKPdJ9nLvjDwy6H4TXGo4q7oYqiMNg
SFKHpKelXjZ3QqRZ5JPqPQtvLb+dm5MoHOuF7EGYNzO//lmhw6P8ZBfPkeYaRRAjeyQ+zMaNXqKJ
hig8tTkrax2GvB4yPCpEwAQs81fKyRvHqikbm88RDjlHk8nZzUAN+apDe54YYKLS7Yy7KgrIeFQA
Du+73mmZY4Li0QQp8/Rm127Z/dcx3NfH/vcHrQxv2PaGbMbReBaTmwCYIqfUuh3QAvgBBcd9fle1
D33y0LNjl94Y7Khmr9Mc8kJrJwaBlzlZ6ljQn5HXhJ5SCF28EZeinOhBxG5cuN235sS/l970HD/R
ryx0+AukK5wPAQOdJXcK4dTPIgg/MeKYJyNzIuZYv2BaBHWGk7yHD2A/2I8pSKMyGHqXaK6Jf0W8
8qj9eP8FrAD/vx69YIA8AG0w4BSXIkh0phu6NhjP2ov9QL+nPzDmlX6T5Ka1DroRMC3ooK5v6yP9
Wc9OlDrVA/Yuv8IRtz+BBFV81QxP3rfPpl+e5IfqQH/V9xA5XTrqUyfcFkbne/KsbsMbNTvaEzoW
H4qtaGLtur9KmK0bBH6tsIS+ONtvJIzwvGhHG5vA4dZokQ0Oce3Iew0NTutdSR0j2+Pa+M8WA7wU
ogo0q3z/GF8LdtYitQR5FhAMxNzrye9DY2uSxTF5jn8oMMM+xmj3uss6z0azkcEBKpMPQW4HUJo0
dfVPxBE3zQf1jAvtDrL0lOXkFiKbu/bjEDsCfDRt9/4XrgbE/b5oygDfwPkn8AhWQm9LXpdM4Iww
7QxElNwZP8D+0yc/TdzmsUVRzf/ngivlVuey09giWapGKOGwnwojIHRnQu/YyZnvLPQMhVe3NbR1
c58rWVCZCoVcZCH8OH9viTPcdz/FB+Mp/dp/tU/5hv98FcZBdb85VbYCEzQm/1otOoXoOYHxdl/J
DxovEyGTzTz31mKrPHc0tyxuKEK3CaPUxoPZudH0UBSgmE1g1hWfYi7BB8gd+FMFyEp6YGluKYIE
Fjj80PF9QR7teV+G9zqNHFqfLHVnQdx6RF70IaxeinGreeUfHZi357NSL3GqaZ2ZQNVW6Nwbe9NH
VewL9A5OHBMZ4O80dVS6JXiLn3L1Fv+WdLbyfdXQ5iyKsWaIezCcafI1O1DNC3xMLfTNjxr31HMa
Odg6fQzLrYf2J3MHXEUnxoL76uvaPi0alNXNkjyHv/Sv0XQMP9uGr76VN4blaO1DIjd86+uIfpHB
vxd8JfK/1X5Rrxq7qMgzs30ivBFDtu1ATh8U9k4xlBvPPcG4BXLD4WdlOgtIsXHki+64OvE3X7AS
zL62G8vk2HL/ocYYwM6LMSwtcabsw/s65cr3XtwHqDKdiwXRXCc646gexikM9ZdhRMxYO3l3nKqg
l5gQHBMnsT+/v9w1TrFab72vrFO8TrBeNvm52HfSb/tdjhlAzJ0xHUZ6rfRI9ZRzL0Pw/LF/ajD+
0E+yjRve2vbqEQ3CouHQ4zOEcRToZI0G9s3RiD4nypXin2uZ1aZXz4emxSzCGKtpwhHow4NeNE2A
mZk6dSKMbLD8nj3IO4E8r/Cj8aB/VrljRnfMRDbCy0IHfyJ07048rXBr5lYGIE3A+G5Jgvev5xUk
vBC71Zdal2afZmEvygJfmqPLeOtG5W2M7vv9LgVSeB83h6i4KaPdhAkYs2PWO4UHMfbEodP3yrq3
SvjYYYIIWHpmCTChvhswEqu6z1DSgkbpGnFHTPzJb1Ep5Mho1+mxS2G4mDtqucsqtDZH+35tXxiY
AI1AteIvsv/x/g6N5ayvdsgM0zIBViPts4IeqBanXUKww149fClt9C5Dqw52qNF/3PxsZgcbof38
mI9uy9yNpRfL9d7Sa39BJLYe61g6tnxu79IBh+B2qGcCYx9PAQWhW2VT18Ziuc83u115DEolw1/3
md8W+kF3x/7Y24HOfvAYD+7OtH3ebKhrdqWusSjBzHNmEkF1FCRcClGs6QnT08l4AQrXVgdL31WT
E5sAZwIaOzZIDbkznTRoTtsjyTHNAh7vDCBxQ0BQX9nCah4kOuej93zppei7pLkh90nqWYNDn4fP
9p2O7u7Wd+3L9DmCLEb41a0X5w7iYzQ96p9rM7AwiEe69p1IHMCMjQGHdXFUE/RxErd22TmtdRbV
ro2OonYHiQBi4ym92sT1bROTIb9HTMKR0Lw8hdxOOxK1mv6SzA7Wq5G2v+1/odp3Dnj4YKOcT3mQ
Asxlj791yOsnHp5PfR6PGANnO+KD9pwVTi5wAHdw8KzY18XebIJO7JPP0YfsTuJdOiP1E4EB2rt4
uumaYBQOK50IswfGj7bmd9avTjvmumsW7tAFc+okwiE7QEUzDvMcM8DxP0N0CkKMBlQ43XDhr5yr
Vzn4+wRWSra1G7vpUsh7Q57aEmHELtH27PC1kig50A7vv67VkC6YsNVqKyUba2LSFMN5A2Q51N85
rlqg9X4F/7FAaUfpCoyf+ZljnCzY4mpH4DRj5P2AuOp7/SXNHBia8Fu2hQD94ckDj14KF5H+AOX1
Ugh0yvUkm1PjpcbIo8bpIxdxyfsbv3ZWlo1TnXH8eiy0RlxUleWGrEfjhYNHh0k1KPwonPZH/i0i
Thq6LWbkoii8dFS0j87vr71iaf516G/WXtkLczTt2JJYO2kc68TP+k9RLiJIz/15QH1OulSxc4Tj
n4H2NIYbncNlHnSGs44cfaNB8J+M+tuDWKFtka0XQzIOxksr3RkDcZ4kdXX0qYrQQ/79fV+HRKsz
X1kRZc+TJuvZeGkmtRcZwDy8Rk/HoC3jlsOqawhcAk2/m7oNtbK58sqIZHKKdVQTQaIqDwBXhbII
TADE5BBEKMSxMGpHOBQjhjajwOUqr/TZm6temRKZpZY5USzMvnSn+jNkjH2dhZMqRztpP2PdrTCn
eXTgmWyc9Z8s9ttrXdTMG2ecNjIVPMNZU/PZxHCb3ouqnX4PB9J8mL5aP7txV5q46XlDnFbc0f8I
95Ju1zlFUnelwe2ct2Y/6AbyIW6KIWemq01BHe6o3XrTFyZ6p4s/1MUnxWfHSr8n0cv0cS6Ptfm5
MgxHGo9DhgwMcrFIBYbopkhcRibHTGrXJA0yLP77B/Vn8f/7c1e6Jg5Lo2+x8ksIEMByS9iZ5hAa
J6Qfu2oL5v2jjV/ALVMHFQI45OWltLm2TGsojRfV+hVDx4lydA10KlyoBrdxqTlhEpTxcRP6NBf5
vhLDNwuvpKHSClF2tMAu4bZjXHrvIG1UZV5OfIEeiJbT9Z7svfmMREhGghYzVztw+z0w+G0UiJt+
h2FznR9jSFt2mMYbgmR4u7PSwGS3jD/11kuEnoX9oR+OtLubx13YbCjsP5rFv3ewpvcLlRhaIyuI
leW2QKZryAfQ0Cn93I77OYa/k3nvS8Y1JLmoKwbOCMouOLHWBI3cmK1iaOGRxfxgztSp09vG6BB/
KM/KD6TzGkwDwrAn3a2t/dTIYEQMaJguQ4/GOsjVicq7PL8D6EbQ7TR5GOc7Qdxe80zi1OWhGu44
oiZenGv9c4IRUb0/559y61CrAxH7HMWd2XxbSoxxzytfpcDLCTAV4zkOb5PmZWOzV+8ACQATVBQG
eBzdc/hKN08JTWI2whGwy7sCrp0lMMaoBcwsdvJU2wfePqXlA16rlDeRPPA0mHOkZZ9o45TMCTNX
le6QePbP1kYnBWPyY+llxOvgq8EJg/Nwr2l+DaBdIW67aXdljrLRfPLHOmj4YfhEUJwK04sDadG8
RT29v73XLO7FA1htb2UANDpPbd9gexZKNDtEiG6DRghfhathCmSPXpUooEUZbP0EFJkTHLwf8RuL
ApAKLAzco06JvVmuwNw/4qM+1x5+pZhuR/wOx2TuCuamhttou7LcYe9SopGhpV5q3bFyd2j2LXds
4eqxR+8ld43UxdHUwqORK+eAZV9l57fkDhB7k3gd8ZCxraXToXalcpLRyXB8X8bKKb8gfK1JkJez
w0LXEkFNz6V9+/5ZXbtGy1kxy7Z0XQA3WnOaayMxwLSJ4BpZ/kQCPc6cuX1UUem0oAShCslym+4x
qo7z4nuPR9ZugJlX2mr1ASunFF2Ch5ZV8P9EuhfVx7K958zl5GYIN574dVy7WmntiZXUBCcKzrYe
+i1Cy2n6ZLAnwg9V6XTF0Q73WX3DE68ovGarK4pxpdJWi688L12a1RguMlmhYcnkstyzIQzjUdd2
g7pt+gONAzr6YXhM6p2R3kf1jtWujea1MItb0Nk1AWP1NSsFMNeWMsI0Nl6kumn5XiA70fnWS/ED
vL0K9IFmyye78lBWC66eJBg9Vj0TbB8ERzX9qPqDFJHDzLMun9XkVc1TJz/h1OG6hGNzeF/IrwMf
5M+JDmKTzRkYs1fEr4bko5qt7EXSEtOQS6Ecq5WJ39rz55AX6JSSzxaCy+5LVNnxTbaEXw01B6/h
iIYUpXQ31eH9UEvlWtP0S5ACQzIN7Wfdsi/w+aadKafvcRT088DvYLE+zE1dbzhbV94lNmEiXDaE
oCYT69YoS6qem4mRvdRqIVWwavRHmK3d+2d1jYcgHDcYkFPwN5Cee/37N75ky0dTSyMev1SCfR4L
OWMuYguCb9EixZSFhg+q8q0NrQZ6GjKnHZLqZr+112u19PoVoI+iT4PNdLECSMZaFFEUTvELG5HK
zJrIExVLXdU17GDVXiFAm7Itc/ARoctir2m3TUpeeGV87IZk3pDe5TW8sSdCB6WFCWQlbbCGbH3t
yVXjWLVxGEYvIxbxqiR/iceGO3ob/RrqWttwfsjqrSzLUcsGJIWMHgVZdOU4ZkJRfbYL7L03bxlJ
MHDdbGO3asnHMI+cvLSSfUvM2i+V/FpliKRMvdBuGn3+VPSw4mXPNcdiZeVHufyOBGjUdXRf9Sai
zdEy3QSKxaBDdogZzTe83jUHaPn4JQshIDtwe/V14c40FRxEFmo/kxGpj7kCfFgbygrsMDuEbX5H
NW4cVDS2TqVJTFyNpBZENXJIZZVVDmfFaSqqzEl0ciClwDhWccPiSfNSjk7dtEMXZ2pu3e+q3heO
kP5KsyLgteiA+unKYx6msAsJj/SXkRn3sdSdobJSbxBJczOn4QctybQnIucIWfeR7/O4VL5qiL5L
xXBP07K9GUeAhaCX3k6JnA6dabhlSO8S8LqdSdfjxxD7dLtuhhfAaH8f691wn2h66hYynd33X/Ba
22E3DAQsm4FTjEbj+LMKPFiX2gnVm5c+tTGjMcbpR1qDzgKj4j6tExCx0k+cGV2AzumxG0Yg0nCZ
gQVXwGerVTceNW0AGoXMssqa8D5NAMFFMwvQGNkt6rZ6agkv4ARN6BLSl5gzodWhR0ZE1+9vZZ0L
AVUaZFFbZ3h/Nl/YzJdb0YfR7m1Z2s9pWRc3WjJ8JHA1JeP3FILkFqzEHNak29MZWKk50uFexiC0
mIbIjrmR+d2gpUczTx0EqoUHulPqERPm/vUz/1Ety13yvS6a4le7rlr5Pv7P7wUo50kUt//9UP5U
L23982d797Vc/+Sy3v/5UdTK/LW+97X9evEfvmqTdnrqftbT88+my9v//l/4l5hCtfzk/+tf/o+f
r7/lw1T+/Pd/fS861S6/LUoKhdqU1786/Pj3f3Honv97fUuQpMn6p/9T18LFv/D8UdCy8Gx/V7SA
J/EvBuIltDoHK0cswI2CuMT//i/NIP+ymGEL+KHgJevg7V8UtMBFhREAY2qJzKAw/7Pjx99q+ndh
0Z/ncF3BQ3BzUecBA7fQJgiKWi5lqhJ50lJI/mkyq+mIooTmUx9b2jfV1PQhNtX8kDE5eSHitXsN
En/Ixnh0h4rkj1M7IJv55sj++r63dS5XBhffQwljhg6yJ0MRyuq5wtjGkT5o/GSR1Dy0FmZzN3la
3Fgzt53eFhjVrRUK0DQRfp7kEaiIJXHDNpMbSOzawcCHLKUCHJeDrA9/tclvLH84EzNUdmecQlXn
fhzFmJ09zc3+/f1ecXAXIiMAfwPkVuQ/rHU+dcqZFrakD08arJlrURNd7qWOVjsxB8spbMVuZO0N
FMPskmYefo5ljRkTIeUHlmYp+GR1Hkij6najjMCDUnN0EEMY7lVvk13bJLkXyn68Ybk2BllZWYGh
x81H2ZZSOQDKbN9SNUyjSaIN12mtePmys6XwZSnmItaV60SnlsgeKeSTptRN2WnAAer7wkhuK4UY
j6u9YSFVO1GvLNDTIU5ccwJlrkOmfKz2cQQPXA8D6CeHKH6UsgjSlO/Hon9pKWJSLdxpBJGDtoHU
Xl/78tXooisYZeDtrjA8Av1vDm0rTjFh1V4Tme1MZbWV8vrjKqAAWeBIoDhFX8U/cgwLJhIlThPt
qMtTsI+nho8bntoVt/KVCwVPH24yoH6UiF0+7sisipjkJD73+ZQ8dQZIGRjSMII6mkV581Q3VqUH
pkiT01SXHUwCGeq7WOg1d1lmqcpvazJgNnpeRZ1TzkwWvrSnOd34zj+cBrHA1LAtahEu1gyeLK/z
BtyF8JSWpebbGhjdZGrohmr501ODHFo4cN2CY7F+0UNZ67BKWnhCUYix74ukvKmIXiKvRluYbwo3
pUkbP03LZjerUbhTW5EXu8rUZ0qSydPgibpDHSfBVKgfSdzY+wGB1GPassxhcd+6U8dMJAsbMPbm
fvbSkhnB1EnlFRmK6uQ0j0eSkuKfohbLNVuIg4gBFt7icV5es5IJIaC7YHJHmA/HesJOWD19gwXK
doIp5XZF3gfdCDpxWmX1neJF5RRFbj1rKciVnQ4eKk2yLV2+mI43gQIXIIqg1oogqQsPGF7l5WfR
MQKSlrbROSJWdDMmBpxCTTdvRFgVN1ONHCPUWn3XyKbz3teqqxDl98ogbAO6BKSHSr/LlVtz7lgS
p9FZCnmrDJu9cC39WasQ1WwpazZczMUkrfeJCBRpcwLaIda7XI0OqEwAzz8+23kGkKLgIKsOJkbA
FLLxyqoECJpU5obhWCMoOFzEvtwEZXTxHV4rr9+Yp6iAs2EXtjiFqFi9j5OSu8q0lEssVXxCeSj3
J0udzW6ed7Qf+o0Xu2xptWWUElooGkGUbcNKXm45NeYMRcsl9FfUU9dk+ZdYL5SbT9lWNucKil42
ikotzGQWxDastf9eWbZBc5rYJ62vOwxYqhq2i5QxfOurLt5X5nDLB8H3xlB9E8iyPYWdsZ/rkXp2
xH/1usQULJMVj2ZCvnRjOO+1yvoMv4oHs0Y6ZyJZDz6w0oLcyn5llp3cmxbKzgyVUTdllHhFEtY3
tDPPsz7pfmmnLaAyJAGMTuM3SVMk/iTq8mY2gKORmfkW7x6r3K4PhdRQa1Ik8utUUNttddoeinqI
grEpMbC+ThskQGYTHPNJ31B1f5BIvhSdWCacSAK+6eX1NJyOZl+O/ITSRTsgPUB0KUMMtqokpn4x
cIN7KbeIhn+QSNDCxBI+Al1CYefloimN9NIsmY0ajILdjj0zPYMrbS+hSw/FNFE3msF8X4h0YDoO
3caD+INICqgauFCIjIBMrF5hS3XM08kzyEls6k4nSftYmtGTIYtiwzO8wgvx+wVZHISFEgRDsii+
N2+vTrKU2VNsn1gyq0fR6Z1nJqbuNaxBY8WYDkHG68EdxGS6WQ9yKGuHaQNauHaU8RGmaQm4yqD9
8TW0MMpmGDRaaKe8kJZXt7y4laVR7bJajk7IzfpI5ty8JVMy7QEw2EEXF/G+0at4A4n7g7LFpYN5
DQNucGONxCVZb420KPlpbIx8Z8E1dey0KO7TiT63s2747+v2P8g2ON7oBAbPEinWNRaGal2rV8oU
pzoB5b9EPXyQikK/1cyJ7fJ0IveDzX68v+aVg4JtWYjCYMxAm0Dp8uWFD/lQz5YxiFOjx8yfEvW1
HjOxYbSuEHkE9KgTgxGhuNOlzcDlKi1HcJ+1Q3IuNOCyxVz1fpuZ02EYGHsOed3sDdMej5GsYM/q
JtnFBtGOZWK39xKdrv0eMMWWqK/Ttvgm1OLCQi7F67A1K3c415VCq9YGrkWnFIrUpv427YfZM7Iw
37d00nexaU5+mFQJoEAxHJvBGHYACKeNa/+DvBNqwAgsTSDgu61d5qIwchkVRXLmamEx53G7RyF7
/4CwNfzCKen9ZORqVwBM3NNYZkfVg3lcqbjdvS8M124NkGeUlAMew7cgSL+8JvQP0ckYVsmZamlV
eFObGR8qI0Io3OTxiA7jcPhaJLGi+NyKrjA3vI2rOgeBJhALrRkOH7jNiB0v17dGzPvo7b4/h1k1
u0VJTH8owFgSFvJ68E6H/aCF/RnALBLe2Yzax9CuwFtV4pyG1njbjX3zhTK7fMgsEr10k46UeJvX
x2aGLQSRWT4mjWg8xWLN6VjInX4a632VExQOSWrsUhsNAlSm216a1703GhnbsF/XKgVEAWgU+OpI
xAFnvtyiUeTxVBi6PFdFOHplnZOdSAnzisrud81Ixo0zvX7fCKzhqKL5BUcQvkb5VZGTkiMEPStT
e+q1Md3PzSYYfB2NoboHiIKN570Elnz1lliVq3y2zeI8sUk4UUWPRNqojijm0TfTyfSqeeyQMFba
g6RDtKuS5seQEP17muXJQbQyD5RokhOhZviPjScCdFTBQYcj+LlysgqZa60kKjuTJDI9FRWZV9SF
+aSXKGn7p88HKVa4yXATsBpq7i7vtja7ciQFUed5UupxqIvyWzelFbh35bCLG5E8GaTtggRdEbYU
7LUyA2EduASI66ioQt+Fy6UH0B2amTT5GZ2SyEtEoR9MjnpbvWUTZl8Oxbc0BIkBjmPxo0XXKI8L
DV1dGpBz3j+Da/leYjUUHYJkYaLdyCKPbxyIaqAx5oZQddYMLXONPpQOQ30lV3bpNHq5RcW6hmKg
/ygD0rdQC8H5WwWIlMg8VUSqc2LO47mlc4qqSr29ac0Gbf8E758qY8A7lzVGRpAU0MooK0dPK3LL
xxyjK0I0BbBjBMcqltoxKUc4NulgOjRPojukvjqkURjdUSkmL0VJvWNP3XhjsrJ+Kis00nj/+K5d
AChxHB2ali84+DqQj4pcD1E+GJ+bccg/NClHPZUVCa+vanvXk6b2ZpqKLYdrOaTLmAegAUW3DJwj
/nfNiZGFEEkc5ukZtjJ7DHODH4uwR9qDfhHsW62r2pdaOt2ks+zvU8W3CtyulRQqx4ARCtg/qP3X
QOmN0DQt0Qc7lfkZ5rH1rKlsUD5T9htnu7gyq12+1ndAOJEJgqm5FM1J6nxmFc/Olt6ApxKP/U2W
lnxHLLbVjOePS8Fx1e2F74w82eVSdcz4OHR5fs6LQjoNDyvPTM2PKUXx1PsC8wfXiiE0tyxqQP8u
PP7LpewEZXB0yuR5iCIeGIAGAq2rmj0fzMERmcZ2XdN90jhKtaZ2ah+7bERKuxtiv2ZW4tvKHjYi
6OvbZKB5QwuAdATfal13nGSjVlupxBeFjb2TgPDc2da24vTrl4KKdQ5iE0O1IWzq6oi5ERpTaQzy
jCqN5LbnPUM12qiCpojl3rY66qF36LCh3a7uVaCrCQe/GtC5BXxztShawZr5HIvprHHzZ0frOOib
jKC/QNM+b9zr1ZvEUuh9CJ8ZKVak/FeRmK5HotWzYj53Mk/8kdm9DzAV6HdUqWM0R4ajzWD0xebY
3aoOKctusOTh/Y+4ukm0kIEmx6NkACquvoEsbqkILXIeOEoOFO/BWlLpVjHI1U0ufKRln2gijBHi
r3Mo3rx+oECV0jWzPPekTg5aY9BbfZwGD0SIOYhSEe7bqkw33s2lnYKDiTwTzlUH8QHwsb4+3syw
hroTdvMxouzW6NKnZliKUGLjlCj56/1jXBmp34uhvxo6PXNcKL778o1O1tRKo4y6jxIdhzBlvKUl
eB11tkPBAHfbwp52uWgZ+MrQD3ZtWA+RbJSfcY0eipaEgTXXaqenIXOQ35tcI+6bXSbbGhVaqL+0
dGXcarEVwtmdlIf4Kd0JNYldRRvqVk0zbhiMVcMNbEigIR3uSwcqAkLZempOgnenzeHcnaZSk0ep
ZWjKCEG5C/NKYn5FQnx7Au/N1CrpFxGQEvBdGjSgQVrEojk/tZwkvm5Zpa9E2oOtCkOaSZWddJ6r
XVcN9T3kWhzzkQq/bYbsRSt57IsKhZ6zhfLrFBOgb5DH+DWm9rirVGieScpR4KCDfSxAxAfbfsS8
b0Px7Gih9dSNiJDznmNq+Emul2B1DpiObABbfP+uL5/M75MBlWWRr8UVXle85+1gTJXg3WloUszf
YK3plAOWen+VlcO9LANXD5KLmFpHMueqKjOMpd1aoX6aekGw/wkdxkZleV1f9J/mKcOg9jmhQVVr
dB8mIl8kI4HvkycOQQxy28haBnXHwN42ebnxdddnYAEqhjMB6UX/qaXV4VsfUIRaPUk24ONsDKy2
DIxiR9LL3njB62Eir2ew9EwEWwe2D7mmy2VUGjdG0lH9JIYIJXVQZCDEdzVKqqz8Aelq7NUIY+Gb
Zlu6OJfqi05QdThrEwr6qI5G6+h46IalMNA7hGb3SDUMGydxCRwu1wQIbYEZKBrCGfCILz/RipNe
T4RmnLKUUg/RGaipyYDaBIP2ILkoDMauaLzrtOiHaPBM3peSS2v1e3V4VEiOIfm95J8uVy/DItYK
FpFTLsb02HFwcZIIOKVEB7CNy7hSp8Cs4LiilwzwUQzeWSEHYVvOdZkr84SIQgZWZ4QefFnlmiWJ
7iR8842DXSX3X/eGMBqeHFqq2QBxVguayPyOMPcmYPrQ+jxJyzzotVk+2AsVhwJJ8NIJ3XmQ3DcP
mjZbLqllGMxdlj1mWT1u+AV/2j5wBXBp0B+Cw1pennSsZ1qCwzFPyVBOHkBw6oyIghwzay1PdVxt
rPeHm4XEAwLnyCsiYlhe4BuTSUDyiLKKmyco+PAGziFkqBiNe4vrcuukl9f6t9v8+6SXNJz+WtsA
+PlyLRp2QvYdZLhrCv4wAxz2+kF7YkPE/NkaOEhOpX7WecoDM8+NfWXXxEWoOgGsqT8QEAu99Bsm
Ehai9zVqSBTkGVsG6Y/fiDdmGOB+mqCeXH4jy2VczqFlnIaeWM+Wqca7oSlyfyq7KBDI9wYyLbhX
9HP6+P4bW0766nTA4eMoJ6DI5axuQkPYFFnKNqDrCAmGjAxBLeb6Hzlir3fwv5k7ry3JleTK/kr/
AO6CFi/zgNCpIktkZFW9YNUtAa21f/1s5O2eyUAEA1OcF5LdvFxNrrRwuLu5iXOOUcUAvAagiX/Y
03l4t9+GBaZVhJJ+sptAcSObImodJIvciMu1cHwnwAa9ZERbZnfKGoLICfwEATHqlRs9zz5XerdU
C75ydHWCdptiDBUwKmHnS1GkKlfsfjROihmYB1+W/L3e5tm9GaEI98d7g2ALQBtTwTFZ8+nBYwws
SBOYarLAA0RJuzLT0nbhxb9y9qjbTkKoikLDct6tIP8KzLYa9FNIoLMTvmXt0jwyPvRjH9+PeTHA
NqZbrVWOvHQ13/zK7PSZpo7wEfg5gtl58hflZhN1oP5PSjs4MDI8afQ2Udr435OEU+8GPCpQtZQi
ug/DLnqpGsn+SPmqvDPT0P5BXFw+FonpvCqoH2Qr0SnedymrpQ++ZhTHpkjsGlU3a9voMn31qLRC
b5Ulkfgb6l0Ez8yQ4++CmFPZmAAi7ZUamxQH6NgWD45Q/a1WdhGPQK/ETNkq7Oo78sMduKbQsO+z
zjY2KFfBTbUNctKx9Ypg3YhiqFynaowfXuhZfztlx4SSWmioAflGM2oPQRAy/CtLkTNMjLbIN4pV
m+V9lVBGX4V2JX/Xtc76KelNYWwGMfT7MEqlZhUreZms/SCuP416E37S9LbQ6ePl3rOn1Y9BHufJ
qtHGTD5UjW79mBRnIYgUdb8hYOzDXSR8ysaRUscFSgR5dO8Yce+4nhOix2JmSvMQlx7kiZKCebUa
5Mz6OvYcSySxVXsbwHUCADRqxMpe0tViUycDenRlriVPJZHYblI4t0DI66Jh2rFRvTaxTSGqpAse
bPuy5zk1Bi/7LlIQQg0tMv+Q9Srfz9NG7Wc3NFS8COtwvnVmPpW08UJIJW1Wrdq0R3wld6JoAgXn
sFAMEcjhXpVb71PH54eBFGfdye8k87fTojsQalF+nPIUyOW86IfOz6qfmjdh+bW0yGNkCjpVdmvT
a1/UJBqyNclJ81KUoo93jdK0X+zBNvaROhgKUouV9TMOEvGgDTUKuEVhNcRmedQxea3JYsL2cAxQ
MQSNA/3LKJNVoSNopXeioCWNhNpzlTY7axx0dT9GZNyu3npaCsq5Gr90paRaK5mhQ3eJr+UDWjUG
OHY18ofOTVSv/EoFnKlnmtKgLJ0qRrmypKpiXhpomN99PlBUU5CKbFxZFtqrjT4r2i5COFDDQv2h
8WWZOXtjZMVr3Rzso9oU3kpWrOCLkqZa4zItwNz6TRa1K2rYNRmbEPnv257sPEV+8/+89MAB6KDJ
U/Pg3GlKopM6aplA6XhbXoZ8BOLmlIPkuQOHHyqR52/aTA+3t81eCbEBSWsU9OmSTf2y2YuQWHUx
BJ7hndB2Mh7L0CtfnUyCqNcZ1e+yMjyQIG208WnmrYu+Ldddont7P1X1D7YRZgjGQPcfS3I/rqR9
F+dauPAyzr8M/US8uEX3Ujd5fee5Rlt5qpZncXOKjS58iv062dhdZK10UcPniidxw0pdqjpfM2rw
IFNDoJhIie98OxBsB4jVph3RrhWtItViaKGvio3MdDVna3XZz9v7MA8vp0VSGqRPOW2CMYcbdYXa
joNUdidPlLvKJrMfIpQL2lyp9sCBFh409bz0BJh8ijR4yugBUvukuni+vFLPzFHrjO7Ui67f6qZo
1gmI1mOQh90+4mVY1TCRN5oTVmjURN4+IMdDFE1TV1ERleuG9vXKChJnww8vNwhTOysJAPwmCKP6
0fGscS3acVx4Da9sCsCFKXp5a6zNoQt6UtdOYIT9KVZHE9ke3X5WAlXhsmfKXi1bbxP02hK+78rO
aFMkQ+mVVjI46PNPRfmlT5oy609OWZX70ZakfQfKzwV52q+jpksXAv8r9iYcoc3jAwLGkmfRUxcn
Ta0F9XDyffNjGKklfVDfWMWFc+frY7Vgbfr178MLDgJabjZVqCmLJ8WbrQ7R9p4y1XCqKwmecBBA
HXCqpQzjyppYD8UkoncqgHMScKcBzY6HcjhlTdmvOmNM75re/Mhz0NyToi9d3qvmLPYKUU4FaNvs
dBOuyZYfqsNJRFWK1hFqTwZA6MMoFT8pPOULt+nKN6RIBqaGKI3q3xzBmA9d33siG08ILQVbYMr5
Nrd85eWPPQSvg+VM0h/K1EQ/3ynEPmwvS43xJDfGdyNpnx21++WPwy9r6LLNbVtvTajZsQDeq+GO
6CwzgGKWjfiBbQ0FuJFTao3tWo0jxrBZkth0Ua3vRqsI9j0RlyvZXXjouhDN0Ewb1laQ+as6CbVV
IRvBOiNGuP275pkFBTe4MCSo1Og5q29u7V2S5ISJVKG22p4kv+u2hR1pazRn7L2c8+TfNnVRfphs
IS8ywTFh4YCnP//e9OWMMPTs9tQSgrvAtaXPZeBFD31hFhutzoEraAMoUAeZE9lRxrtBr4udJ4rk
0BCJ7/47Pwe/QLmeXhCN0POfkyCALOd60FEPkMqDUHl6AWlMJBl9cEdB7anucg34PWg91RtQv21F
uW6VrN6HbdYvwKbUyzPP1zEMlLfxUAQPs69TdHnqW41EeRiM9b3cwbIwBkJZpy4ouqookOpBSkF7
TGy3SMPuaQg9Z1faCGh4Yw/zHvKoJZp059DGXdlSrB5rkdgbozCkp7bOkjuRqPDxoaetAP8NyF1D
Z26SvF8ACU0/9Pyka5Njp6QwrQfCxPl3bZ206ySAoCc1EXC4ckd7inVSrCBoZNcOHG+V0Ee41yP9
dHtHZ7Lg0xusAfLl20GtA4zzVgB+d5jlTqt4ofPuhOtA/1saxWeAqYTHg4WsD4SvdV3BZO+NctzV
zFrYjanzNYw89UMriuI1NyJrIxESrnRfDlFUMiTXiRVjU/X0u21NkuAjOJxcQ6/XbRXoW7PsPHhW
6DALJ8hf7KS10e3QaG6ZYeUqQdXeK6AOgRUEYlOYer+CaJQ8S6pa70rGXCzEdZdHSAeUpdLVpwmm
aXNESRw0QGb7cDwZ9ogqgZb3JJ6hsbC/ly5jGp1DgXQiKxBjzXArY5XLfRqa4uQbebuSqs5yASBl
h7LppQWXcWVBkO6BRdDLm0L4Keh6v6EmIAOjkeVTC5YTpeIOoQQ7XeK+X1sQao3qBNjGPRvT4/fO
ik9nlkw8Vk6gXhC/gfnkisJ5tlOl3dw+oZfPKBhpELiWyUbRRpvd8VizKvofJdX3TtnLsVKuTCX9
UIzGHeIbS3r+l/eQ/rYCKAwoJgW+C9dOZVepvFo7xWZsuZI/yivmBlWPskJ9z2sieT/mcv6ayGKp
xnJlmUDywFEDkaS7Pv+gQqpacvhAOzm9b32uff27EsjyTyl0kN+1rH7Bk1/ZP4ISwMa0Wyncv41a
frd/tZ7ZTeGP2klOZWXNFANrF9rIhKuS2b7c3kBOxIV30wm74NnpnAqqZLMtVMzBr8bIs06B7d/X
ZZHZm7Bq/Icmp1gFJ0S3Pg9RU8crPZbsT3kDdGTdK11sr0RvZneO6oErz0eC0LbRCXrJgQyN+oCN
zJoz5FlAXi9HXynX+i+VBUljX+tKpaw1nfx1FTkF0sRtijBWWdkdOhTZgDIezEX00UMz66ONLhFW
8IjCvHftqtXvrD62PgKB5O1SC8et6TSemiYEqjj6OdVeQlVg6dK+qK38o+WlTQtBITCgq5Tdx6JP
UPTwez68q1KXqtemCNQvZq5ow8EaRuVLoJcfe2OIK9dQmygBNSQlXyM9jtqdDd2gcX2e0gTFyhEc
fRHy2/yhlg4TlRz17qQJ14z5IR1u5eaDEQHHp+Yydupe5wn73BKo/6QnLT33QyqQx7IK72UcY8ch
f5c7eN+gtu7kMiecCoIOHU4g/hZKuhW4/AqAv7MKqGkpPDlJo7tl7qA9PYRGSyklpuS6is1++DCW
MoU5Q4TFVMPx43topai5x3n8VWlH6W+8AwU4qGAF/jQx90os8PtqYfa1a+RxMLiOGqXfAAlRi5nq
nsYqH4X0NQMG+rkqdeTKTDNUMzfh5QQWVIn6hfJtD/od/NQnWR78+0byk101+s2nWrbFN8WS+mpX
B5lS8JH0iqKb3gtzZwP3jJDWHJthY9ZQM18yEZbe0egdhnVQvgmepKgzl6T4rvgS+DOAKhwgT/QL
ZrGSQu25gEUjTllYrxrLLPbMrLK3TaBJ25F75tK4Qi5Gjhau9uUDYFC9n5C1MJmY+jzLO8rQyJMh
kJwTMgPVfpRjkxhxkR9x6a8myiuF16kjCr5tdqcLXXhSlzfSifCsuUN9oN6pfS6hcTMNTTD0pUj4
0mFhj/gXqueUwM3Hl/S5F1ih3Umnwga77OUI23S19lRDNNwu+asLd4Up2l2QnpzpKZiW/s43Kh4E
0aGypFNYW8F94Chio1DRXMtWQ2un1KS1Hzn+xwhS9bHRm+y3X/jp2jF6bR2ZhbRETTuHXE4R2vRz
GNkCZo7+6rzzQ6evJUxQpVMlzHHdBGX4XFfeeAcvwHJLzSu3XP3AFbpv3FWINKxsTveqEeFSTeDa
wQL9yStMlknfZhbEKJkUh77q+6+MS47XrS4oVKJz4N7+/Fc2mjeYpAcYEGyIORWMKnUV9lZjntQg
gOOjJcGmHlV1ZxZIdd02dWVBiBkwBxEFFOCA85TZM8xRyr3WOUVJqx9UP4vXBQPcFhY047q8baA5
lVFMYHN0Nyf++vvzhIx7bHcxrB5dZT6f3CICMaRpvcUFjxvVoXFhZoG6EX6vuHUuDEQhRmmhfTjD
/r/9CLA0Bn0qol36YjNvFJVVHGt+Fbx6QQeev7Yy74EsB8GFNNRzH/DC9EyqzNuhK9IWLwIyLbp6
lmS/qI4ETeT2p5+c0HnCM5FdoJ5A0mcK5DzsRppD9r0gh9hoVUJdwbHyy60qCmMakeKFjGFI2ka+
q0vf8f/YNE063nKbUiKZz5we76v2MGT4zRMDM1tGVhXRqsqEs6rj9Gtca7+GXJc2t1c7VUXOV4vY
gDNJBIAi5imYpXeR1MqmmBjq5TBqvxLwwBO7oS5PgZ5IIBg8tFRoITBkcGUaoRqv8gyo2B8nBlCY
ATACfwXFCGry/BiaeeuEISCvUyQjca03Uc00MBgIt5d6pWhzbmZWIRImwJMoxUzpFHSqGKjrWriO
e6tUlWdLSpNjPNjVS5oAhlVRl1mjkmO5SRwGT0VlQv5rx/I4lpG9kILNAKzTDcCT8jTSdFZ5r+ab
0NaeItpQRjlTNfMt/2/Jo44sDli8oHhITOFsYmhJ6zBMq1XmtwkFXTF8k9RygI8cRWvF7/2F5PPa
x6LsPfk5oJ6IEs0ORlU6nvC7YaK5aP0uhpay8aY4V0pG9JDGjpZLxsTAxu5/ASN2joXem2viRHz+
gPCObteJ2zh2/8eOkfztrQvEm+vgvM6PSu75qkmHiTZQp/Uu5dJ0XUDHW7gVb/X92bUgc5yCFRID
QCazByVIYTgOYQGZQEqjz1IppN9qqBbjJiyVRAYojyhUQCt57beayBDWzdqdJkfMayoCLXJcVa+d
Z4d27wcJtIi1rouQKSnRICPE5Q3WQrXp2s9FbIAPA8eFarUx8+NK4FlmFtvRqzbG9pMQtOekMfaf
8O6oKQgAMpol1R8ZwhreGSMBQzB26Z0uo8Ubm3q9zUu52MkmPGajrSKkMUMGBw4AFRYu+rVTRc0Z
5Q+6aUgyzmWwR4tSV6AO9qkYkSGWkpQ5UIlaIhZfS3/7g9f9DIZK/5r7SYNMd0PsbtSMIqAsVU16
GRB2jZw6DvWiP8OrT3cQhwuQirYV5S7rgnglolbSo8E5NTF0SiPrs7WvS0xMyp1g4QxfgGEnWwRx
b5VapD/ngUQoaWXgtMI7FbKdHmIVTeJCr/sVZApzU7YIFkc5MxeqYBS72jfSXZt4/hHcQA9r2bR3
moWS6qAgxyV3MAXrLAjuUqoRH8sWSdmECOalK+0GadpeBhEh85d9O9o4VsvARz9NTrcd62WwQqtM
s0F3gXanOzvzq0UX5DISKvFrDHhi31uBfafk+ffbRqYjfH4jJ6AXsaYF+Bxo6eyI67qnDFIvx6/B
wKC/wE+NNXXPdl0p9rgUZl8+ioB/aItwDHACgHDPnYwahdko+V78WiiB6ZatrK6lKKseqjRvNjJ3
Yy8RUz3kRVWtJW2Q7yxv6CgptgyUxH1tfJGaR+iWysZOzXpt+ZG/qTUHrWDaY598WSzy6KfAf/Z1
qPcDT2PUGroBc2ETSreJX2QieiVsNAE8e2HyJUXLTXWdvuvjCW5SHsFWFK9Gy1Psyk6cHLqqHgDI
6GMLw0cvtsWQBw+9N3qfjd7yGB9kROlH/MhABdQQ8akLPOdDnxbxozTgh1wxUrTYZGoRfIRcIUPf
j0u0qdRW8x4ixytT5p816N74dR1+p76ZBoAvQ45JQ9Fd4RubaycNh5XFn7iz4yxtSLe79FOl22Xi
KijUViuzGZgP4NQq5CkuryKBeOiaY6Yk7Ve59Bk0FSboci34qWufkxAM/w9odArEzw9AjeJWwrMY
vRqZEjAxN63WBVWpv/s4DzbY/lMoPg6BhiYDAmEGo9o4h51JkyKboksR7B/TXGsloqw26kgrXa+c
jToOw0IifiXwp6U5NQChV+CB5uj1fJAsUShRg3pHrVK4GW3nNWit8XPXd0G5sWj4P0Lqh/ybJokE
5EcO0e/pssRbkgCcqYVOjtehuI2wCW19OgzO7GLzF1HQLqXulcJKdch0Wf+c272zLfrizoRBdEf8
YTzDHZDd3PZ/lAHYbUZnFFu5raqDUAx/I49cNWdQemLmvN5RFmW+YS++kfUsDQO6cEMAHHkeQCOQ
mynGfGCIDbB8SKIGHYSU6JEBX3ks3D79d0T8RzJrNwXU3uun/a//UpDtf6DMGlWSd45/knH7twbb
0/cUebb9r+/Vz38d6uR79vNf078ff6zz7Hvyn/+sfi/C9va3/lFhs7S/aPxOgPvpKfpHcO0fKTZL
/YuIiGdpYlQ79MMIGf8jxWaof015FkE3JXWaXFPuWeftm0ybof016QJQ15kA/FPN6k+k2Ka49J2D
xjTpDdOvJ6YWiM+5DLWp+72HLId0kIw23TppZG7M3PsKbQEtE5Bc29YYXxjZ/vLu4z3/Y+C94tob
hf/MLkd0epXhSlB0oSl87smcRjDxxfGiuy6uq+dCZpCVm/Ve/oofSr8nWSB9zBUQhJ3lNQ2KbMPY
rQi7lXjVmTG66HmXb/RCuY9aE1FnsAvKfRhkibKtEjn/Aj7DD9a8R8UvrW11Zk0WQ8SYg7D7HcB+
+DyKoPwtUTvWE9jPK4/66yZS4vbRLBT/R1alL5WuFC1i0fZESwhV6QtjO8LnxAmZJgQRPTFBqzJA
jVqaa8hlxAh3yZOPVhJG/3ypP7px/+U9OrttN+/l/8AbN4lo3BA2/PXzV/W9+fXzX58a/lH/K//9
r7fvkP3iVX5/26a/889lU0ztL8r0UKBIwSaKC6fq37qHmvUXF3DSSaJzyWPGhfr3ZVPkv6YaEz1d
2kj8LxOg4N93TeH/gt4v8pdctTdI2Z9ctVkBhz/AAeWZABUHJd98i77fFUkn3GbqFFn8KNfhSrGb
jR9LbidzmFLV9Z3P777WtRt2frH/sYbu2KToSAQmT6HEO2siHBVpjLr4MZe6fdVqUNEWyqyz8Hq6
toRktDQtONFUpmbh9dCVJRDWVH/UPFldBWnPJKMwWRoOdfHViHVpLE4MAuIQFFjO15HaltQZdtI8
FkbCgOHW0Ddllba7vi2CTSloltiloi8lrlMe/c49TWsjawC0Q85KMXkOI2zCLCxyOIiPNbnJg+Jl
vwtrTNYx2leMC+hHwnvdRy8cidpRoDxKes2Ah6wzF6eyzRz0P7+E46dRy6Y17cy+sqNqvQTWonps
stDe5oLJyZ5WKV+k2PL3Xt/4GydR9a0eat4aLi9d8pQ5Vb3d5etS7pTDMMTxZky0+N4yJlWNkDyA
sZEF8jzdlzzTGUie9+hulK29U1KQmm5o6t29SVP3o8cYsgBASN4Qudvmg4yA4Ifbx3QeZv17fVM0
y2vAoOtp/9+d08SOSGkyUT+SelZbzehfc6CELjeYzoHf+NsIBbkPbY54RepZwRNsfyDFHc0oD7zj
WkEjb2Op42e4MPkXumDjs4eezRrNatp2aDEfbv/eWQTOz6VGQJ2HYz/JAM1litNsRGkFD/OIaoy5
6y2mhQ0EkvSLegdhX5r6t+1dXjJYsBR6cE0ExkAhzj+PkcDTE7EePsphuBJZ6KKqtL5tYqbwS7Fj
Ytq+szG7Ylpj9iPC/OFjvWEGcecaWxR91/5GWnEuXGWlbVTmAOdrBK4WVnf5NSfpJqC6tCv51zyf
KWTJ9AdhhI9hs7VE8BBmdFXt8X7Ul/CSb73D8xuNKXrpuHOSGWo85x9SbYK4ikc1fGy25i78GH12
jtmDecd5V75ED6kr77KH4ajurG2xhXr8y3l0PjwVT/lBPTIcSm9Xxu++c71juPD1Zzn928d//7tm
9zsG0huWMIgetf5+RC65yMyNVDVMDxbbKLTcAO4Gw9Vub/nFqSIShQaKvDx+Ben8GeJFF1Kpem04
PAKQ/a3H486AkPine/tmgxgL+Ch3Rptc7LuLrbR1IWdaMjwyWcJVmF9ntLgf/XmIf91ezLxRQ+Nh
Ws3/tcQD/t5SFAUwHCosaa5YM69+H61/GKtqVR+X8u+LzcISKSG8Xl5y5CNmxWcfoYrE9LAU0a3V
vB7uB5Tv8XsnXkPGySTTqCtroQp/8QC82YRJOLUhkK2YRcpEqJrXQZB6dBIKugD8IU5urODRdj7V
CTM2y4VnfcnePHCQGs3pFOwht8+46PyxE9nWV36bjXfwGVajxgsGrx1GAjOdhJ9wi3+cb5+sdtZQ
mvnwqPTBcOjZ7ZWV2GLhOF5sHVkYDeE3aDGlTWfmSP0kb5PeqMsnqysBccDuYSShAwULUQrU+VGy
yoMDIlULFZuLr/lmlsjvDa4vz2UpBMRbfYjK8klywg+yFG8bDz9u1ZtSzb8h3en6jKq+fR+urBSc
PTJ1UwMVCOzsOpSWpKCHx0pLyF/Uaw80y7e1gfakXK08Nf3QGtld7RxuW71w5dSdQLdBtgR5S8V/
5l/TsHIaILbjU6h7a2QVNl61s5jRExXZj9uW5tQX7t/EqEPIROGR5b9nW2nnSaUHmtAe9UfpqN/1
T/EdtUX1s8djFayUHdIFG91yWyZKGgvbOf3p96/IP6Yno4ruwHGevv07pzbk2qg6taExcstc8Wyu
DZoqI+WWOtVBAsn/HXNT7RRlcvqv8zDU6fpQG3xJe/RteRX1zwh97ZJ+vKfbG6slWdL/ya/+HzKG
t7W9MzbbQTNE4jIs3ozd29I3xfv4p39/Yq9O/8UlBz832zbVKhotlNHOLnuv3bS5MNE0Jb2+bWVy
h+c7BP6EgJ1/oyx/wZSdUGyhmub+U4Zs2zYr6295Eif7aAy17W1Lc78FrwkrBOAkj/gVa/aI5mBv
UhGI8Al2X/gYgA9cd4G2VEKf3yu8Pkh+DbkedeI0vbXY3p04XxknhPCYHQNJQ2oysLXPoiuUv8Ng
AJctJ99uL2rurzA3Sd8ic8npRphuWvQ7c3rVRYFASPZIywncWHDsU82ljrkea/VTXygMrlu4zlcW
SJr6tl3k5URo5xaLMhBlVHb1UdMSJoIq/cHwhczQYeu+7KyFM3hxOlgecSb4CQ21NSra58bqPGfu
iVfVxwZ3rGv96EY6Ou+OcX/7M16cDR4bwJMGMFz+xdN9bseLCyDRWl0f2yS/D9v7VHZ2/38WZrcJ
AcgoZppVfSwtQJ/y0c7iBedz5VtN7CKOsUpBma91voYi7yy185v6aBG8SfKdWh+kcEmQZI4xmAos
763M5VJSpRaeE2NFfymOluyK1zhfSbXrfAiRIHSTXwwhy5eAHRdufGZ0FpsiLzfm9MzqI/h5+K6S
svHoPYMtXXovrlwn7i6KZiC++R/zV7F2pLK2p/OWMyTaHPJn3ZN6RicGbo9ym9Qopdt3P2+fjPn7
P31RGs8O7pqoQ33rdb+7woGvJKh7iepojyuVeT5PWrSv0brxGQS6qhdHvV4zBygJuRvwYMClZuGG
KTyAsoZRsYHGvnj2hetstXtxHz/6O7GLD9qdcye+ST97CCW/8tfba712z94bnzkPvUohO3UYlyFX
a/kzEsjr2xau7SCIVKBPkxC4c1F/8vK+61Is8J6sAwPpJ4SPNd8I8RziyRuzb3kWLjjhK5fCmFwU
BB3EnCh/zc4nBT1b7TSpPw6Ksk5E9wzMkVmY9VphFiBVZ0qH+raKvw1yTLnecfvegMl1uL3yy/tv
0P+iKoPCGGJucwIljK1utKpQHBUlW1lMF2qGg+EsHNZrS+XFgawLTBN52YtotbKHkE8/HhXVZVKq
o6x0zVV/2F+Gp94t/+5O1Uu21Nu7fHJY2Tubs1NTKzGyVL3PyuC9VSiQpBDWMwofxvPtTzjVjs+j
kUmuG6we7zYZHNCgcx9aipCKZqGIY4qjYexd6ab2Wv1pfeuYaZeu6wftRSzpDl7eiXOb076+u/8e
kkN+LI+CQTrwFIbXolkSXX/Lc8+CrNmyZs+bpoCWSYCCHTVKRdp9+Ti40qZbkS/e00lah4fBDXdj
74a5Gx6qXfo72Dmf7Wzhai4tdPYE1nXhkyQM4ugE4Z067AGML6SmbwH2xUKnEskEAYWHNLuIQrXi
FmUEcRzvZJQYdvkp+NlVhyCH9OD2u+ST/elJ2Ugf5B9e60ofpA/RU3WKP5drZ8OQ1vt2Iay4KHXQ
uqCgwtwSGocA8uY9BEEV1iqNVD7GJ6oOlOaKzSSR9UmTXOvrUkp39W6+tzbb5rhAzx7ZIqz97n4a
2sEod04N4NbVfd4wF8DTuM/DrbeQiMwl1IgJzlc521gtsPVW67Gb/g4/Gttgq6/jg/ls3Qefwofg
XpSu/DosXNVLPz/ZdGBNEfqi5DCLduBzBKMvYVP+rVsPcbdPD4n2icdaWzA0B8W9rQ52BihqTtXE
mjq/n21p5Lxa5ngcvjTb8Lv1Wfxw7vOPse+G9/LLWK0hFSFFaMJD+bI0r+DalZlok7Rs4E6huXxu
25A8xwlHbzwK1XQHaaWKpajxoqA/bd57E7PNs/SksACJjkf5zlgj1L0dfxcP2YO6q++yQ3TQd/G+
1DfaUxYdQoa+LgStSwucBfhjH6RqWgXimIhEcotB2pZtsiSLedUIstVTcEzVYz6IxE6QB86YC3KU
dK4D89PrciGuufb2Tirv/7EwW4aUIp1SJPidujqJML5PRmtfpvL+9vN05R2kUoT6FdENVca5zn4Y
tigETW68dZ6ccdv2r1W2gQp028q04TMfOlEGeAZJh2CIzM67sMsoj0ZPPPm+/jT62zZ6QR//wyge
HEnf3LZ1GYxO0RJYSXqFKL7N8y5bRKMSOZnxpEYOEtfBy+Ac5PDe8TwalAycb7K16JZKDlf8JKg8
EEOTlLlGK2u2W+UYN1VUti1iQcq+EOIwMunFs6XfrXQYrWaTNuYmybJtV/3dqfYa1SgynSXV3cvN
pIUGWJ7ZK+C/L2jJZqAB643l4Qny+3ivjtaW2n+5Csv6c21LS22Ly8hmmgRCI2WaBzK1w2YvY4FY
k9QPqn/0SEXdodE3OapHTZId7MTbBdSrRi9C1jE42P7HrmoZYrNES7i4JHR0QEIDMOY5hPA/yzy8
LqId6uvOU1ja3EG9oHNilP5Wj/1woSF81RS4NBs+CvDYuTSalpVDHxKsP3mGMDZJgiCtXHu2G+V1
/KdHmEz7jVbNCEbSxnmPIRkaOWx9eTz2QrgynaAh+BUOL4iLP8hpxyTXY9AstBgubs1kcsrzJ9Qd
HbKZy9ZLTa0AEozHukTfysj2g6OsQ117poKyGtXmMNZiJ/qlgVnTtThzDFPVf2IPT5UtUFKz/WMU
mpUMTl8dO7VUV6PUdfdO4onNEASqG0XyE2I1yqEzx3x720tcObxYpuwAqWca/zYHR9DxAniclDWW
410eWnuD6YCSQlruG8HfNHY2fiRvO3/Nwdt1nq24ZrfE57myer4pz8eEvkJaZeYWk7oaxsAqq2Ms
JBk5rFSPN0ntFAConfon42WZA9sUynOnVEtVidmEYM4wI7wmvjnq1YiAk2XOwoAukNs4aatjZUhh
4DqmlOxyK3aOhpVnjwpo7XvLCQTz0sZ0VQC9d/tGwA52FIoWlsMozjEA0gtgX1SMG2Lyh87AVzSh
wzzyVwJK7CGuzMG1irTc3d67i7d3+umTi2OsgDqVxc9/OnotIqgSrzqGvdNuQDiG60EynYUbMQei
vn0hCnekvTQZsDL7QnpZiCFzqBBFkUOY1CjFxjTaL3EcKfed3YdrXYgPfpZUqz7S7E1kV+Uf9min
PULeG+A6WCb+MQvVRJihJOzJ9dHsivYgqiTbDr2dLHzOy6tPQXS6BIg5TIXK+TodIAs2InvHujb1
DZzg9HvvZc7KHMf+U5zELWpRbbi3u6R/yks9+Xh7N69dAu4hIGPcztQUON/NSu/LpgWLfuwjXd+Z
WQkhNO+0XUEzTin6aGt2ILclXRpXtw1Pf3jme3DnE68L0+z27BjZkod6WtybT3FDB6d1tHKn1j1Q
QM79SopkbV/Fzo8/tAlbCa0hkJ08mCb373yxKV0tJbB8jVv3tyQ9hr23go68VpJT7/+ZHD43fGZr
tr6hz1KpLTz16DBrOrb1e0fU97m11OS/+IxvZqZOI8JkjAuYHdJc+LbSMtHnqBuu+cun2ji6ymP7
evvDXby+MyuzU4LAftPIEVFTVw77PLdWYXcX+GIhub44i1hx8IjgQxAqooR6vj3kRrEnCwRt+mpr
iv2o3Q0VN3+j5M/N0uyfi2CNoiWsFFJOKHY6r9+5LakZEzmxBlb0BaqRkWyQDdMOt7/axdWebDAi
gIYsCEYgkec2FBQw64YPdwx0Z3S9On6JmUxvgykReg3mNUckclQPWeWvbxu+fF7PLc/hJRSHWkU4
pUx+BPOszcM9cdJKEj+qNPyYyxYaK/VaNaVNAxa+ldcwvxZk8Kfvd3a9p18AKQFkzSSPPI9oeN3t
2B8K5ehYydaS/E3gvI7IVrTph8bXFhKcy/h/sjZ56UmOCBr8/2bvy3bkxrVsf6Vx33UgiRqBiwau
pJhyiMjZmX4RMm2XJGqgKFLj19+lrD7tDEZ0CD7ntVGoh7ILsUVyc3OPaymn2cA5dVNM4B2KwYh6
19nUtFiJ1Ix6SV+s4TUuzNeUPdqAYui1PJhaQJqxYsGpOadScOAAYYOyk/HJ3v017VeVBsspUPUO
IGKPhPhOyixwxU9dLMHlnNMr9GnAg4LBwni04rZNue/RpmmMA3mkIHhtvvPsmv0s4gduHdDic1mX
zq0KrbIG4hm8wihNHitxphujyHODHIBJ++BO+jXgUm9lU742ubtwX85YGUAq/halnOJAsyHzB5Og
VmM+AK5n3crhehiWgOfPqeYctKBJGZ4M9vB4RbwEWgqoTGGZAV8SAhfhNe4AFCKt9oXk/ZaD3nFh
D09TMohN4eXp2L4ZpEGNT8G63QJ4iMuDDiTg12I0ZNA1IOUkZjqGSVk2O5jDX4Weuys3t9iqr9pV
l3Y3APViQazjqYqzMppYxm9HkKzc1rn4AUjfbJPZovt2+cBPk3+AM0Rzh45H5bMtUTlxAPeaRiwL
iVeym+d1qzfuy3rFJDhfE6BMhBZc0esOI/ZBqkt9Vbh1txr51AIfCrg2LaAkg7IFyB0rfHN9+eNO
z25G3sQzAWA4eA2OUvJv8Dz0dVnAW+o8DEBJekMB0BV19jCtiKOBZJjWC+HgZwPssSlDNm1mF0Wj
Jlra1ckePzXBzjj3u2ICzv2eeG36s89l8Tj24CYIkInvvw8l8Vk4TWX5xtqMOIGkWo60MOo3jwP3
sr2nWZUIGLpJm2AEGN5zXlDte811o0TY46IvWBv97DvJjKkOeiiJHySxad7TVOpojUzN6aqn0r63
alMTYQMabw9gNEVKgaCXx08eUIjww4M5AQfZscW+0mqkMw0jy9+QPR9pkHua+92iZn+fG2MOQLi6
7T9G4aCy25W0fNKR1ka/buF0L2geKT/6vm26oOJlchh6lDMWboRqVVCSRUMFHmBM6piYF1C8I71O
BDpHHH6A6Y6SYTWaQE9LZQgWycsKo9oUVZBy2XtN7wXhENR6OiAPMYxZHPx4WFjO/LlfVUSVolyZ
Cnke1lWQYuvooQWaDBNs4U1XdwwJAuTu8MZhJBCgvmqqEDBJhqwM2h2Kku6TFLDTmU8BBg7KoTJH
du3ytqkLQqkVnY64ZeACAWyiiv9BK7Sw1UXXHbIUmZ1Rr0UoPPT7X5Zy8pAhvYoEC+IrTO4CLknZ
ts5xhs7QMjRppN2qEX0adNJ9kLwHDCgJxm5COdKrQoC2/aFWIM6CYJBOAB15HjhXAgGvdwbJeIng
0nIC1lSBy7Og8xaWp+repxQ0AyC9ge3E83n80CCeQxMbqZDk0LrIbA+ekQUMHTyXN/H0qLCWL1IU
DadZjHlYhyFMpQWgLf34G2oPS7xl6nw+ysOQMoeIkIQQSs0ht/bU66lHESfKOCqoe+BsCqT8hTpu
mE812Hysbe33sF1TihdrDAgZBvxNv621patwqjbwfVA9RvkN34Vy0fG+jmUBQg8rTu8GrQgr3wF2
dh1NOVqkTBnGtrXm8h5zwQtX4uTpwfALSKoBSo9OfSComsdSLZDojCgdZXcOCm/+OhuubGCcWbvy
25+eJ542pB7mrvA5waucp1U2wjArDbNuhtTW+uSgNG6bS6m/k/wKIiyEPzNNHHK4c4Pj8XISp3Cz
AkO+B8yfD4GVmwa6fPpx3c1D4D1Qu/FuWUjviHcxImLJWL3UWKcqLr7gs/ABj09HBkylV676jINd
2JCHDq3XQFIreyDel2zBqVySotgYMG2iv5np8jD4QEoo0eDvYiJnQTfOCbGtGV4X0KRwyBXdGHoM
Qw/I4R5I4uDZzPWqftbADb++rBrqGzDvGB5LgH4CxhsgGYoYF06Px4ATjkvoVmuAQjTgK9KaCLgZ
2ZoLzhcM2Mmy4GIBlnCen4WhQlXnWEdIbVG7IgY/JE4H0/wXt58vL2jWZeXdhAB0K0MRZoAn5SbD
N3eY3gGBoHCTwM/gx6BElL78e0IUTR+aChoAaoNDBnAMyr/10yN3lwBMzm/V75UoR1PldgMwWXgA
BvsOLMUgm8bg8jJUqwcf42ivlDer5KkDwgHCDwBQHnalCCxcVIoqdRDLVb9UzFo6mXm9X3pYQMDs
FWiy4oeSPM0MJay/RgJj4dqoJlVd0vwRX4QYNRhF6Hz89Q+sZ9pxC5wNiNAXxCydjWICZoomiZEk
QDR1HwQNh9lSiLC0WfM6v6yDZJhfBaMmP4AqNtDKO9d+Mry/Lh//kgzlLgJsocxoARnJiH5g752U
L3a7kPFekjGr4Jd1ZMyZ3KmDitESo2YGWrPA0rpYjl44DrXhtJ8EFbWPlXReBiCLNODWEk3DiaE8
vitq+14hsIiam/zgGnTL3R5jCYfeBPp4/XH5VM5qMF7PmV0Z86Fqq6cuAU1nN7j2CC1WHmo1dv/d
HcnK9R/iPwRknpvc0VD/W5ZyW7wM45cVm0OZxg9b98bonp0yjS4v6KwKfBGi3JVG07OiN2c7BtTZ
gmx1TwuNfyX8O1qKcmFkn/uN+JRipmENCHqhmQFEh2315yqNBkqUN5CIRLGcKOtxNLPxhabD+Dt1
aIFxBfFyAAq0y7t2xjYjmYRuIgS0Mza38o7xVtC4bgQ/EB8VYwTXgG4HmWTQE1RVQ28p3DxzSBAH
jxw9cUhKnJTggKCJenwP9eZvwIcLcpKDFWl9eU0nSdXPoPaLFFXfBrsokAziBxCVzpHLvr7L7+kY
6GAr7wL+Y7pN782lwPPs0oDSNXtSqGio08i5BNSDmbY4L7+I4rj/5bRdZBXVQnr6rJgv+QfluXY9
ZMhRiYDjQd8H9HoV2j5vf17ewDNG6CjHoTzYpmXk0tYgg8YFmMrvG+NZSODNl8WCZ3D+pL6sRrlO
oHPvOylg7noAG5go5wWTN9w2vfnKiiQizEMVr92gIP1gg+2p8AH64ZJNZyYLD+3SipU3ymU50qr9
bKGoBGGvGRGJ6XXd3HiL5PYnAemndn5Zs/JWGV7ODIyo8INIAcUZVXEgn8SDu82f4yIkZYQ6GCtD
to7/EFJ2NsNfj1UlhM8NrciBdw4LSYtIFnHQjfeXFec0NlNEqB5rC1og5C34AWAH/ms7BcZHzoNc
YuYs8pN1aS8o0MK5+cptSAyDjT5aIQ5ksKN8vDWzHO2l1Vpq/5Ll+n1qautlZuewnhkkZSZfWdkV
z7u1kb9c3r+Fy+3PDsgXN6Ys26QRnycEElm7vQYp0E5fYjc68/IfqYFiHWNNmBYjOCO97DdG1wST
k6zMtg+0fN8Yyebyks4+MF/2bT7BL0sy6ibT7HnfOpAJDHmMHuBNPbHIt57BFwfekhhtQ0sxzZJa
KGalm/4pFH3sMCuHtH/2hm+TWBi2UMu+f18o1MxmrK+5Hnu8NhBSA9FHwj2XFVvnth4gFR04aHJ2
fXBRS7Zvp2+Xd/O8RFBsIo7Gv6q+M9TpeFlMeD9rP4opvamrMawq4Lra3gNA50Mul5qNThrH/17l
b5nKayCTzO+dFLF0ZWlhT16B1h15pANdQLZmDMAL5s7wQY9zRRaHWE/OEdOe6EwEODUqT0gtKdc7
Za5TCFOz97J+IwU4yDCVC7jMCL31qz/cWEWSskjfp57Vl4mzb/S7mOs7IrBAilBVZs8S/DYoL6wv
S1SJGmCLjxenXHYyOr1jxBBpbSLzSryYU4ia2QAUFRGgkSRwt8mqDFGRebGvRufBw9jQdRYt1TNO
Knyfn4EGHozQgKoLeH3HSsy1aiq6CZ+RvYj3/q8manbioXlM7t2HelW8t7v2kd1BOEpo0WL5++wB
fxGuvBfj0E+xY0K4c9sjZQ78ECMgNAQ/UHctovJu2BTPrAqGX0vwIadaPe/+3Hs7E++a6GA6XnZO
SuKBWs7ZD03UdYGfRqOMGm2VyVUMYK7IvHUWVOzE7ioSlXdfL0bQhDJI5KN/b1ZPxpSthqSLmvhl
AtHRZe06eUmOhanlRt2vUp6KWZ8xBQZkWc/l0eDrC8Z9SYpyfIU2VXGTY0lMrBMK9FuU7pjx4/JS
TmyeshTFCPToTCalMytoWm5MoHa3lb8lzbACfWjk8CYAe+ZCD99ZtUTHORQDoC+onR4rh8enBnWx
2N4XXhyUxRDaeaQVV+nSkNf5/fstRzEBWVGY3TR59j5LMPZE9rW+MflCwLC0lvkbvjzAPSsmQzAf
NpQ9FWUbATY58DBgVdkLBu3Usf08qN+rmb/ki6Qp1gkTqJftQbWi3/s/5GOlB9mNuSs+2h89KF0D
rwzaJa92aQ+Vtx7MLoPeoA6+r8QqbfoA1Ccg1nm+rINLQhRrQbiRUAD423tL81delq1p+UtQc3VZ
yv9glH7voGIiNB1tOCDgsfeiWnXWQatD/937icjH+abpUZutnXrhBl/WDlNXrD8T6OBGKGDvOdsQ
/7oAGxIGDgAAenllS2IUQzGNtZUWCQ7JTuoQyLDoAn6thsj0lzCvT9zNIx08qXXpGMOiZMRBAW82
SwLYo3kwfAPMEl0LUxb+e8tS7ITUNZ3lHnZPWj9ix7qq+Qei/7BvSHRZ0GmgjC4mD/4ecKIxN3Qy
mV1alVsJMdj7AfN7tAvLhwEYZUH20+8iJ3gsNkuTdLPpOSpwzALn+X3Mg6DQrY57WSPayBvUhvc+
AQUTYLlxdy+v6cydgoS5TogXGJCLirL76BUHYx0k6CmPkbErxHpkAOVzc3vp6V0Qpfo4Wul0Vooh
o33p0LDiK2o2Icn++rfWo/Y5eCDIyjh6WPa6yQJAk0aOqMPSXdLwpbUoz6FJ0ddEOqzFdfvQQuFB
z95ZtzQgc17h0OiCku48aKimsxx/KkFFoNt747Hcz1waQIpANG9FNvjO66DhAbi1AZXzr+zhb6mK
nWXTqDOgj9t7NrcmPUn71VmC4Tvnd0PvfstQ9G4egJpcML/s0al2Y4N1fFU9uvs0ah6LtReJqPuL
vtsbEpZr80OXgf/GPtj231qm2uVqxWivMPho70ejRXzqRwhNC/Z8Wcj5G/zf61RpEJnB47yKsc5e
exnT90m+/dnv27i6HmJQtDzPhBrOrKhfnnuQysQyS3h7J+hURBgW/KUN+tKc4cm8yWwc5r5DYMGh
DfGkFcVDw6BRCKO7y7VKHyJviLXvntd0r/k4tW+WWXEKBve2+UaLEunQNrUyBA5x2UV5mwwvWW+g
tXwszP674dT2EKIFIymCGtOs30idgapsQLJ6DEoAbFVBqQmpYdqeywUfVvX951Wg09d0cZ3Q+KGC
efgtqWUChre7FJyjT13Fu4A2vEQm003Dyih3M4znwl1S/eZPmQAOwXsxM1mpTzsp2pJxn8g72PLu
l9HTPkQHbAasZIBO2mBLe8v17nkg9u6yXqhvPeTO0O8zowmopQDMeawXEGkbXNf7uyae8m1Kx/d0
7M2gb1FTAIRZuuDBnNnaeVehgUBmRDSnuBZjgX7KfrL7u9gD4mgad780XCiwqT1JMt3GbdH94aM/
r++rQMUAUxsgvJy4/R1qJ+mqL7Qnv3T6wBwxiiVE/IehCKRhUcA3nZnJdIAdHe+m4dUOTfShv/Pj
1AzzsaEPTty/sMKNf4qmW8IsOXN4aN1x0Z0NeeigUAwwHhfTKZKqv7NdoAKRsZVRAhC4sGR5HGmM
ewund+LyYoQObXToUkVHG0pDaqtZYtuiTjWP3BXuXxlJHmzgd+a1tc11+G2xGQ22d2325S3l9Y0F
9q7LunpyR9BBh6IXEETQnwLcZ8WG+Y1naxRTdndkpN8HSyS7UU9k2Ffyxa8JiHnr1A1ovYTAdDLm
gFUfyZ2P4Yvt7GOnL8aBYNXU+DaM1jq1yXWvmZhHrYOJyUCgFbcR8Y72BlpgB4JBnGrBPqjvAwDc
AfmAHhZQlQE/Ve2RaQpP17LJde7sXPciRuwq6MW4VBY7KwVKg3SlBdf1cye+rNTA6TbziNoduLf4
pioJqJ5yzG9cPscTYL8ZVBcVP0yCAnPbBnPt8Ya6HiMta7XsfhjAqWqWnkfDuAeuOlgnKxbwsnLe
Kyow2FBkDHyYRSFBrlm7Vf2UACHzHqSsw4aOcpcIlq+nROdXE9Xo38/A/yKy/58Zhf+/EQNPKBDW
za/qR/ofjzMPwa+m+mRB+H+VfG9+yOzHf9yAFEEcwbLjx/6LA8H9B4yDBVgNF6wamPaDdf8blp34
/wBYFRr+3Rn9GaBVULx/ciAYxj9mvABMwMF1ALr4nCb/JweC5f8D9AHAJZp5E9Ad/J//F0j4yS92
93fwI5T//spEoLw8GLzFIAZ+aTZeHmZUldiZZiNy/FOSAisyFU/gTs4PmC9w3jvditcFmSsrMtcX
NP1zfPRLYAbHcAbzBiL93NYKmAfFdGiDAIqs5YNjFVRBvN0b9k3hfjT+zUQfZgPZNWghfeCSrkrW
ABy+iAz6xKtHK8ujrn9r7T5grr4rm4/G5Gia1AIglpjxDjNluzLtdk57X4lu3cU07K0kzOiN6T9x
w1tVAqQ7FN1u+bSyxBCObbXpUiOodQRU9cYEla10l8CXVYTpk+UqF5s0HOw/4G0M3UfvNtvDJAcg
M4+0NQubA/pi7osXuH2o8gRLGDbK23AiWXkK+wHD1fEAybHTtgEZ+kPcvCYGXfEq+6sd7J0l/vpy
Kf5Lwb4qlGrFTkQqoQmzHXBVEoisd2K15qs1itEBkOzW9ibesp0TlOvHyyJPdPhYm9SWJgTcvQOE
NlC/7bJVcQAv87pfGI48KwJo/8AL0YHvok7MG203GdLU4Gm7PyYvwzD0XcJ5yNhLSRdCEjW2+3sD
v8hStKWwG5d3sNshQDyroP7pbfhzsx2u2aZ/rfbJr+QK86ZZYF1X9+kmkQEBF3bQf7u8p6pPM38F
ohUER4C0w8C5GjtbhcDcOy0ALKGtAKTlgWYqmIBgPa5qBzxfQWYEmBq5LFRx3E5kKtpaGo2jSzOH
TJKvuqzdVHISgHyfWwnyaX1Z2BlFnZmdMIqG0hyaygkM9lf/BaggGli0Z3A3pllhYhbDfeJ78Tof
UyeqGCHbdhRyXU11eWv5tYjgfnnvI2/areCEX9elaA/AWTAPWublv0ZQ9v2Z1sE8omwIzxTGcuZh
+rQrX/0OWzNg/zItsOw0CxugAkTALwJrIKgtQi8GqkmcNEuhj+LsABYBUHTIlhEXCN8uwE2OtwUz
UX5hmBjLbVNbAK8tadaG7mXby7s/W4EvLwCg4LAmQLEBOHF+GT3lBSjGvqPgjx+3jgfY99BkTisD
6lT2U6Pr9WFgo3vdlMaoB0BScLMQnfhLgLxqegg97xhjQBoS8DwYe0Rwf7xSo/Y7AqAcY2t6tbey
jcLHNEpfb60sQxncKhkYduvvqdNUgJHxm2uaZvU6z4wx9DUZX3Wtky/grChmZu6QwzTAnI3ArBEi
T2XvJ+bLKhFJvZbEmcAON/FrEMTzndV4v0jm9luJKZCFx1j142eheIcx8IWRI0B0qhQbjDAqtSqF
0HEoH+uy1ddZ6+fPrkkR+hLSoJkOlIeRlQB+DYjPI5nrPKIZwRvd1RZaVfNqYR/UHhx8E7Cc0YZm
gfEPczoq5W5n6inr+cTXKZAFw6wc8+vYxTwkz5t4rcfez7wvrnyWMbRHggFN+nyRmWMOgb9oKDDQ
YBaAeAMSZvTCOSoimj3FHEybfFg7UJE0tPrKgFYUnc6C1GXpQ+Vgnm/tgZB33Mwzna9x2vB34MUx
Z+1XoJEP0oHHH5evjToeiq/CbAqUxMKMCv5xlMcBfFVC67jZrbWM9MN6Qo7zgQJsd1vZonxwbZnx
QLeAkAyQznH4IcvM9qLCJaMRTE1D7zyAPaIz0nQ1tnL5ND2DECVZREdSDPn8TIIhABETQkSMFqi5
QVQjpdu7lbOFDYhvhgIDy0aPvpkB3Qmh1o3GOieGCDwX7HE2NbQdH3u2Ep70w2w029CKLaD6SvsO
Ny7fDIlsFwqKJ0o/fyHwRdD0AicarRnk+O7nIwG1DeCAthXGSovAqhxjZXAxhUZTI89jDP0VM2IC
fL+mw/E25YoC6yFMLaAeIde2NOE1X+yvyjZ/zlxAgOkFBgNiwOPPqVHAkqDSc7bAY0Y/LknLVR7X
Pe6W4S08smdEzTlIGPeZsxOceceidGm3WSkTd+tPyS+9mWTUk8ZdlSBgXZCkGlioAWD+AG4NIBl9
hsVX3nMDMzEDt/N4i4zPD0zY0o0sjTQySZWDH7KynoAOxN9bgm4jR+ZNlGOwPrTB5Dwn+dLQ7Tm7
v3x/PmdajjcaLW7I5yG6Bt7KCVl8T2DE3NSOt+BVoz+Hglj3fmvv9KTQQorWhg2MPLsuUpDNVlpj
PhuYMw56Okmgz2AIvI619loADSkN3A4cVk0vq6t8EuVGMkofOJ7jlYHWrd3lzz49M3w10DkQ7CFu
wnj48ZkVeL48U2Txtu3c6SbLfLSTtFzfFpj1iy6LUh2/+dCAVQdsKMynge1DbW+288QHx7Ltb1lt
tU9eQxO6TtEMts1LbtjAipHJd9srxa80JmRtgjduy0ACVa2bitpeePlrVGf482vm5CEsMYA8YPeO
V47KOP68M+OtbBv+yPo4v7cGW9zX6UDyqIittAsyGym+UNqd9rPC1cqC2qqt1YTUkFjLicpnhkl+
b9f1muAbytOhDlNS+Pm6kx25abuGvpc2tdnWLW0QLpeNgRCwqen0p6/avLU+boKB8TGE9mrYK1Pk
zJMci4ll6q7LdnTn/I7c0pa3K7sExFFZu3Ql3MlZyQYFicR0283lHT2jSgi4UbME5hGysWrFwxHU
nTwwdW/9we3W4NKeNnFXONelmZOFw5uvt3LX4N1hbhWmDflJdc6X6p3jActe26Yozkct6dIIqQax
ouPgRYOlp6gwAuZLMjQHXF6k4l3OWjND480JFEzOofh7rDWFB44yCtbbbTWC0xajDe8MYK4h4ROs
PMDpI62s9FXJZX0AWzBbsHtntnj23oBWgEFVjB8rOps1dZEDijHZ1Syxb+J21O8q6B6gBvyl+6E6
jPNCv4qaP+VLhDDItNQB9ZLscGW9LddTe9fqToEiNGHAZYjbCEAV+YKJOLs+FCs8A7VzADsrvntJ
OjwfbQ64wwREw1Jo31xc/b3uAuDl8jmeXR6Ah1HqBP8HwtDj5YGT3JQeM7A8RCWRbQFhWXezN4xJ
xVekjK1HW58W+mFPFwfTh5FYVFCBsEYc5SW2KJLaCbZ0lxdogHUBGbEWepuse730F2Kg0/sxi8Id
BAAS9FWFQtFI3/REQk8EBTdioDvoEqyzqQAovk2qldcAmKL0JkQlWrqwytONRb0TNXHkHZFehOzj
jR2mgvow58kOYMPVTvMyDGGY3bBv3NlzzOoYyNlTueR0zdfu2CDgQgB9d3brcT9Pko3UKwxj9JId
S+sB+WvTbCTc0mksAz715c4tEyQ2vDppup1nxsZVMfoaR+6vSt7YkC5lAFRSNJgJJF3BSgk/Hxxd
hloogokeKuD5+FvuOSzqLVFu0wbup5NyEVqwIKGoGrRRFpq98wUdr/IUsZmTaO0mdnUedF0R35d5
rocyNdi2r0V7xTHG/Vq6tFmJSgej3ECc6wy4KHeF5bU7FKTyXVGNQ1Qg6trJMSnvjCEmt3IkxZUO
BBIwJHf8ahi9Isw8uQTyc3ruMIeASZpDKpBa2Ipp6q2MNZOp+9uhRbOAuZ8aM0CDQsX3WbdExHRG
1uyswKlFHID6reK0DJS5TdlUyS7LwNfFW//VNRL92qhRaPTr4klMxRKkxUncOMcb1gyfDYhn+Epq
xiQrTDkl0k92CY1/1gZJto5EpWQ2VIdJb8W2dWM/KHw/B5M3cW9iNsYLvtpp7INPgOVHoDZXH1Wn
FyhBVE4mwGBzj3UBsmzvWsuTyBknc+X0+RKXx6m9AoEINhdwBQDVAGTQ8U1G33xF6iQBzmw1tlfA
8+AgZzK7G3Tq/iFOKq7LXC2YEbbgO4PwR3lVRzm2AJiuwBPmOVcJi5uAuqUbWZYoNgK7Cf89jh8d
vXcibgG88PJbcMYxndNSMFtAcULMpnY7z13QWjdpGZ5V5oXVmHk7nhCgvfikCaHv01aMpfYhusJY
eSyeDhXTvmVO5/oL7/upYs8NegAxRK2VIDk6//2XR9crqF0OqZ/tKrNBRoAPkVFq0xsI1shtkxK9
C+nYLcicL+ax6ZxlgiQSVBfgblCfpbihvZiQCNs5pMhWsQFORLis/YLunioTOuYA7eSD4g+wJioi
QOt7rVYBMWnXVzpwfoFLiybliQTppMuF3OapiwZRUFrARrsYrVWdJABv9lbvFnRXMNFddbH9VOhO
fs3iWN8aCKNCqwOjPK11QMRU1rgwMnp6SWfp1kySBbcCBdfjI6wN1uaxV9NdJQagD8acrXls8wAM
Z7upc8VCA8Qn4J56fPBGkRWB+UXOUYmELSn7dhwY3QFaM416xx3QGzsmqzFOky2tPG0PPkpxpScN
XeO1ymeC5HSbSolRzxYUHVJv44C2Wfaht80YyJy521HacQSXNl7FvU2vjQkotG1NW/zPNNloMeZs
40nzwhj513e7k/fEEfJ54VLO9cGThcHOok45J6bUMkGSG6loK0F3KHvSoPWccuWZfEQPS5VsqNtc
o4Nfv+oH2aLtCX85ZKO+4CSe3dyZRBUmAZS0gFQ5PkwAcbeGB5ii3RAbfDUgux3V5kC8gAnjBX1Z
9KChTw20hwOztraryRuzsr1Xw+jGjd556dZk/K3tywmghU4WCMfpQwdNHVtPI/6NZiV15MK/vqoM
BJsdt1GA1DSrgqPSvxP8bumSaiOcaYlh+pydAbEnfHxYG7jbipLyss5omg4UpJAWXQMMuVpNfExX
WpGQyBQxxgYwOvV++UTPmQBMKsGq+QCnRrXreDMtg4JwGrmRHXdaO9DZwJDm7UnkN/Yfdh7P7wmy
7+gI8pHlRTuSEkdkiWgNCuj4namB1jmL9eQayN/F2gR40SaHI74QFZ6xocAux+XDowvmgpk4/avd
9lljoc4CXTWE4UTEarIgtflS99GpV49VgZAV9hq1fliYYynaBKI/LZnoLu6dbouUSBrKTPShKBBv
S73y95rZM5DLiXjBvz67PuTvXagMGFpVqDyZ0K6mpkd3wvDaW8PQ2EvP/ObusoKcMZ0wmngm4ADM
tkxx68akTZHc0GDKAJO+Yoke345jp201V8vvnVgs8Secl4c2AUQrc0yvvLaYEy+bvsV+dhld2Z5g
a9MBXykKY1bgyaUS5LnTg5OBgidcKlS/FEOdA+U38V1Ic4VRXqd9m0fSrqbtkE/Anh/B5ju8JlrC
Vv/CpqIKhluOfgxdReQDw7nTxJVNd2ltphtKXQ7O2QKYjvGo3bqZbt//C/LQtT6LM5CRUq4eeI8t
v+zSfGfXINAxwdN6EwMXJABmLho6Wb8E33Xmtf8kinRQQsetUJ8JUhXMA89zvkOeEwOYRku3g4Db
KMFUu9N0gG76o8GQY/XTba9r6YKzccaowR8H4OGMc4TEm3KqNK4cPL9OvquxtiBu7WE/0Ob70Dpy
e3ljz0uC6lguEl6oYx3f/hSVaz/nabEzOhqvMHbabJsMtXLXLfOF634m2IG5QoIdvvjMaKO+DyPt
BkMg77wDEGj6kZOJ78aRu2s+Ub7LnLbeJUPl3fZsikM4Q+LV7sRixDWbM8UBmJlN0Ew6Z2itz4/8
4gzXAHmuYmOkmE2x41B3BN5UosUrUvoT8sadAYTS0thC95OQVpheSRwCcHM3rrd+qXWby9uPdrmT
75lBGpEiR6CL5JSaMLY0glEQPmnbjHLDCKSbsr9KaRkHF/Df0wZtTaO1lXVu/SyAo883jhX3NwPv
7Tch0UNngXPh0amG5lYOzYjZ/3Ywv1HN7a7sviMvo9XnejDWsrgDyAOGc/Q8HdMARJHIWORvnawe
kNRoD209td4aBc7yVwzgq2Fl1oP9NiREeDAjNELgCFScenowW6PYV7IQqxhOxUNpWfWdRlJK0eJc
gnkdE9ljAYweOKYRjx1QNGRJb+QBmSoZdU6F1iYrTbwBuE1EIAeP8mwBsOtCbFoKEB48cHmJ5ksq
PAi1ZfGDkcl7KcsML245AIXUq8fi1tOL9JulTQ7wYMoURWenJ5hpb12U5tOWlWaUVNy50Rujvh04
gF8jQofy1RSwhk2TDM4GxUZ82zgkbR6MVipWhhf773xk4qWcNNuNDLvsbIwFS+1R4rPTQORJaURT
VhpvpV4lj+3AMi/QpJO7Addl9qjZrNY2KLYBwWVqExYUBrVveq/+1Wf0JXE1114NRWW8cpkBasAc
UXPdI8Hef3DdK1a5HjskQHKYGlFCXbKd99s9lEMmxqBPk/baQ16nCssWPliYDRZYqUmTjd+8vMs/
3NTs5MrBS/NmMbdPIpDYjG++IR33CgVvq4jaLnP39YSpBDvPYn/XaK6x05qGgKYcmFf7STLhB34J
KHpMmmRNvKls5v3IWDng+AqGBh/NaeNbf3CaR2Dxo7bSoO3BWA1aPHlB1lYunjoNjD6RlvnTY2ll
KJm2MfPyVS7dbgqLtKueS1IPGHuzfbm1UsYeMGrq7KbURoaJOvotBhPqBzCYIskdtxwFB7fruvu6
Auls2AgwjwbF1BpPegxrsm2Klt6AJlu/c3DoVpDHAwYKHE3LhwCT3nq6qTM92bYOJ2MYl2PrRYZw
btnoDD/ADwm2FGm5cRckoDXgETP1ooQCl/rPdIrRtA/OCDTpmm1Sv5p93X0kIgf5QK27nAai0TEe
b2fsl48Rg0diT+37pGfGAGUeSGTJscaXJD09UJmMdihG2/6wZd/oYTxwHQN56OfpoYYpWv8Gu3ls
eY6Bby+GDxpWre28C5ECIWqECXoHdyzA0IH867+auUs3GZKPJCBeVpdhks2/U9CiDSc0B1k7vWfG
h41kab6J+8G7Q3EpMYMqZxYNc4Q0kS9T6yVDb/JVxUcMKBSZ0cahllT/n73z6q0bSf/0VxnMPRvM
Adj/XvBEZenYLdm+IRxkZrIYi6xPvw/l7hmfI4/OGnu1wDQwoR3E9FbVG35hhAZv2tWnQNJbDdEO
dAb6u3OcbiyzsC4Tjo+aCW+DpFjb5JazsTmVP3hzmcABCAQryU4ZUa0GPWnxjaqGed4USTpYoZzh
u4dp5hb3JRKn99iOzFVoTV68Zhtov9bdVD5pVoY+Zh2YGRLGYDrDKhq7i0BO1qPKq/GbpAUMjiuN
x3iFVHGEyGxuIAqmIk0DUJYUw8dWItgEy8zqPsWZVbWhKfGz2hqBHn2V2dA/yrlwsVmlGWqHsVUg
SMR9J+U6AWyKT2hqz81FgB7NY1cl5W0hGwRh/AYZ6zAue+eQ6cqi6BbBUudW7XSf2FK8Tzsh+aAD
oYu+emk+J61yvukRxU+oRDzft8hOa+AIMvys4A84hHoq0ns28BjFA8dSI7E2x58l7Ta1IvRG5iBj
n1+PmAZ/GaMq+eLNBnwOfQRjEkatDgPRylVwmDuIJeuuZoB0RXVkvS8GDzWDWcZ0yKXb6caGlTfh
XzsP+YphffFQ6jBtHJFd9Sp90pVjD1uRg+KhoBkQKMWSVehroclmXYI6lesIlJsMi3ES7ZpYqJN7
kdj6tjQar9rXphrjy05LPG/NxEp7GJTlZps0U+2hS4fkEPhj8EXyMt/HZXddOsETpWOWrd2Bw2YF
W8QHClsN1whvqHmTEcAfxTCKNGTPCj7oRawpaltzhg1RlZgN+flgppshT9P3GZKDH9FJTx758a0H
AirgO6l8ji5VPAaokGosFkiUfv29tiNzCJFILf8swUP+OXTYCfFQxeSGxjxpYh1oWhXjykouEiad
M6MwrSzn4M9DvSsmYV4XTW4T25PmlCEKJBr8fhm0cdg4UUQwJXmREhP9IrPMcET2SZ5v5rYSCBt4
5Feq7EYvnJqkR/Qc0BJ0xUDGCbeH51nf1cbHcYy7HdYiGJ65hiiNVR1r8opgthjeW8Ib19UgBb7E
dT95cDfr/rYfAgDCc+XWH8sGfyRBggi5DY1WzEsTGs6wsnPU+aSIAYGazWh80BLHv/GFCv7S2f0t
nP2deK7e9e3zc3/zWfyv5a9+rcXcpnHS/+/jfwXz/ddPXoDrR/+yqfq0nx+G53Y+PHdDwV/9ARdf
/uT/7W/+4/nlp7yfxfP//PNrPVT98tMIz+pn0HtAcfafEfS74XN5+qd/QOQRUfuDvi4oef5bZ6JI
/fADIr/8DmUfJRFt55cR2V8AecP6gxqbzrdPKU8ls3SF/sLH81tk+3hbgZsEZ0hj6HcQ8qdgdZA5
tEOhZnBzxjI8OUnpY9ruuinj8k46on/vl8Owj1or+2KMbeuz640VXWYvCfa6pxcXUslm49WTFW9Y
l05P5M7tPjVv0jmpp03T5/GhDALtYOlzitRjYD6xXtL3htNFn+JaWhu0fkPB8XWLRck8bqcYVfk5
t/+MtWm4QulQO2gmRkHpFE1/YhWQYWoCFuI6ATb8NdKnLflL/5BOeQ69tbVHb2PSSk1W0lH+ZUke
2m1rGhRhKmVzDTbW/Av281uBe5N+bVFZ/94fR+lL5P07hP9/C29jEd7+z/F9lbbpl899+nOMv/yV
H0EODVz/w6A7s6iuw/r4iQhCQ+oPGlOQAOgN0wpb4v+vOCf8FxoiksNwnRa+B7Xr3zwQOCIE//LL
uKgxrUTC/e+1ff+jRnuLCvIyKvp3KcclXCrkRSPpBaBCYnRcuzppzngt7sd7qhxzE9dIbefj/G0s
UvmtaTAcwUPDWdcuihi5bnfrzMCqVQ7Ank2cH890RE5Is8vdIEeFchJ0WVgz/N/juzGmtCgT2Jf3
shAqbDXr0tDL4nFycMfjbGn3pVFV6EkY5VYEqt+IxEAuwQj2CLp8sjKJ6FDnl+um9Lv3k1W0u7G1
mwsKG53SLpquqzH4MKXoN//0yf96q0f8h6UfdfwW4fSgpwXmhY0B6/fj+56yqB+8Ucvuke1n1Kvv
qqqH6GJ0+hrHw/yhbsf4wld+f9mbY3Bf+Ua8jcy82EnhyKuhi9uvQzl2j6KIbp3psjSM57fv8AVX
cHKH4EiZjgJYB2t4Or9irmLbU84dlkahH+xSjN/TqLJXSes6G+Z+zhVGaFD49IY5xNBp60Z5+dY1
khBEQbFOOqQ27dKWD1Vcd7depepdHqRkpZrEtE8vcWpLx2Jf+7F+1/RDfB1M+szsc0EPT0F0rrdz
XPGThDH1BBzHBIDzgWxn6T391IFIB8YMuSZwErRcWYaj3lp2OA8o0ft+Ga3jNJnkyknUocPjCuuU
Xv/SUGbepZ0hery0ZrKjPi52XiGydQx7+tbpc0w9o3poV40S2tcy0/xoVboB4V5oO21yqnuFMdxz
NXdk1wml2nvhvLPGIKTg9a9tIIw7wxy8T0pPbMUbc4YVhrb11TRb4AZ8YRVP6Kz55DbaeGtlynxS
2WS/J4lyq1VtwecMIR1WnyLmmGvD7J/5XI0RFj09J/jhfnALgs+sqD1S8cHuJ7mJ4jEaLqk92jPh
ctxV5uADJwtEhRye1U9kn+wKeu40Xdyl9TtlACKuKCS2vS/sc9i4k6/46jInp6xtUQ/4NTZRpNFi
p2Uq2RWqDegT1HEUwo24EUYC8BB/Oqqd8rGK9Op9YA3vy1n78PYCeUGX/7RAPJpqDCYWeCj8C/21
24cnJwRYXHFQJYCxwXKnW7QWvLXr1/41kFwUzbyg3cmJKsQZpfF9Dmrtms5CcZW32JZWAJou7SbA
2ow6I6yAdKxTnHDRO+0rnMAa69tE9rIzbbkvY8lSad3uyihzY+/aPVwUy6+dsGrVvoB995To43QT
T7O4a316IV6S1XtHdPp9UEjjwH8A6DdZ80i25p9pZ54M3fn6TNQYOAIRAhRK0/+kUTzNrgVYcYoO
wjJDcJ43Ge+hywqUNMBqS/fSFeMq7rNtKut3DayRtz/FiR7Tcn2+A8r7dBcXpu+pU5ww097t7dw+
RMpuLp1I83i78tItMGZoormgWxyl71KtGjcydX2sFCY7dEBVrfl13CmNvLjO81meGei+WhTLbTEA
we2bQTkD7JM9p3dMYMuTdaiN+cntTePWSRP74u2HX06KozBcLoLiwkKWMSFEcPL/vLHNCc4yKVXT
gZ6EtXNNGU5u3V4MbX9m8R2PWJaX7OB7CxkK2MoC6ju5kIm5YGcDfj6orIxXWl0nXdigibbuQCo9
lrU5nTkklx94/GTs03BveDzoFYBEj5+sTZpxKAyrP8R2t9FHvOA7Y9WX7rcRgmcLzhocRHnmmr8I
ZXrkjDXJlECh0Z4/vihQgpzx0igOU0Atr9p3yQzJoB125dR98egSqsDbDGTWepZ8N83yTGv69TOj
/kirnOqG/O+VpWrqlnZHe2M6SC2J1/gVzQ85TT4acr2863rzC7dkXgISG/dvh9HpGsKpgtk8RAcD
KD7B6pzs4HY1dDSTrPYODou61UW6KjWjvpSe6WQhQ/AyLLpUbURU11uVl9ETHeVxS83R7JvBHz5z
HNX3WdSYZ97IiWwjYiKgo+BeEAvktbTsTwb3+ZiyskmI79xeUcD6o3NZNtJclWUXvVOyC90Jhd8+
yq1tIYIrr5tgkk7yGxUOfQKvSvcDOcs2QU6T/ciT61InjtAv4ngQ4hxc8GTewu1CmSAR5W6ReABj
drJMNBOhAw27YoBFIxyNKtTG4dpwbgJrXpuop8a9uZWaFkaFOvMJT2IHZFdgQ8FkzkKKDmpvyTl/
SnGiuKoyqAbz3Vz1DD1nd28yngwLiUSwKAxnWzPz2QcIHL0dOic70Mt1oaQxyfZo2LFUj69rFIyT
7SRRd5ZM03XX1R3+xxhRUJX327cvdZI2U97jwQ1WEEogoxuC4fhSIMuM3kvd/B5rUO3Wk9p1pTSo
px7nTB0NYTLb08e3L3lKpqLCCHBAW8gTHC+LOM/xNUsqrnSOWnXAnluFVln7dAE7hSmc1Rp7r1Dl
huZoeWE1g4cJuEt5TSO29irjUletEU5SG5G4JtnTdPwhwrdv72V///cuuYCFAhJ09OwMYAvLnO/4
9pwpySrOr/mAitWftQFlPR7aFDbSHMBaQEbWjOc01GkPf4DHL6+jOO1u02GASIONwJWHSsRGTXa2
TiXe8L47FysXaEAbJlWXfLTHLr9YLOv8LIWHkLritjQzddPmdhP2k/1h8NXC0xqmS4Rks3O78XLz
pw8Hhg7UIoIpBNrJppR2Hi3KeFQHWu3uKrDS4cqiX7sRasLLsElsbVuURneZ+V8GNNttEMOrIMDA
lCD605yjzlolpRq+vv3Ojxcar3wpf6F3E4aQD9mwj185aJ4xH6LZOGR9bn1z/KHaQ9rwVriVVZsk
1aaPPsCDrRHp5zKdV++DK4NEI81CqgV230ks6t5k105VG4c0wrOV/na8mubAOHPSHy/o5flQ3/Fp
ZkHtJpU/fb6oj11pNH57YIsbd63lPGFc5K0RhtDORO/xev5xpeVlIn28wPfNk+AFz7AAZOr24IBw
/+DUBgyXKrgyDYamcqI7ngTDOTWYk5NuuSgkugV0TMpI7n7K6PUbMY2cBsMB2E29dbXEvHcbrB/N
WuvfZWw+mwRj78cBu7+N3o39yk8wTMMqrgQONMV7RrUZKFavO7fTLDXoUbS/3NiyhoGa42V58jaU
nCqrE9FwgDBCApKaxidGQ8NVFFnqop5FdBXl+BZxpoHG0EV1ydGS0TlAcr6iV5FQhW0L24l3jsrM
y6Lrv9Sx/2xXWr7qK5qEb6+CFy3B09tdsEu4aSFqSEQeLwOzgqSoWaI9tKZ0tqqRUxnWrh7vvGbc
+q0AoK6Gcmd7rb0FMzodxtHPmRmZKvnkooS04md2F4ahkmvM1eNbqqz+i9P05c5Z+OtlLOpns0rL
S5D+yAI1cXoVCHoEo92jDyWc4Dox/WpjD6m4bWv9k04z85GNAciPhmH9rYX3JvxF2d4mMgoOYy/8
bZKhFTDQRkXB0m6YQFXuKh3K5ExSfpK0vMQY2wPn1bI3E2InCzWeNKvMvaQ5eHr2Pphr2FxzY1/K
2m/3Wi36u7hItP0oh3unVuopwk30YzSj9QaJdMvGi4+AC+vJdCBQz0E+386anVxWvRMcfDH9Jnpq
WRGcIhA8KOABh5/C+bKhKgeVaOJQzHa/D+ZCMM4zcZSaCmfdK0dt3g6d18ue6zFt5gWR3UP9Oo6c
rC8coJMRM2fT1D9AfQqBZ+erNg3oxMy9exE4UA7evubrTY1SjL2agRzgN4Qej69Zej79mjZuDvXE
lLM1U3Od9Pa8Ykmfw5oeV0ovHx/0NRqm8PMJglfNPW0cXRS2moNf+jVKMll8WzNMXqVJXl0WQ3SO
avX6ehhkWliBGrQTGbidnJJe6SYJeUh9QOdbey8FwKw4SuZw1nH9NbRMnMFFvzr/FgAtg/rAplSC
t7G86p8SzQ7H9DYdUzofsnX3CjI0junJuHXTzg2Fi9FBJjAJbPVxOJNqnpJxOPzoNKDfzsRhqXpP
jyYkr1yRuTxqGmjy49Sk0xdhCPXYV86t2TjWjs6tjvyCbt5qTergVSCciwK15I0wtCHUKrNe+4w+
P+QmsimT21mhrckJY7udy49dT9MnzeDgifyu3Ve2pa0aG8lFtPXipwH1xKJCQYb1nG6tpq8Y3Y+z
3BeyH65qVV//ZsQuz7rYUS/ZBqbpJ/uraCP8FkfCKE4KaPBNlG5LtlCS3GLev32pVwvy5FInKTzs
w0pFBhuAL/RppRXdB8AfKIjJ4KlPmg/m3Bvrt6/40vw4Oj2olBjm0Y+lcvBYNMdBZI9GVrsQmA6E
qn45YZ47rIoiqD+4dYNBPBbNK8tLKsjT5n3TqnHNFlHfIpyQrNq2THCp9zkLNV/pF4grbLRSFDtN
69ttkKl0K6TlHuouBVpuTVU4O7DklNY/L6XFxh21Wg+nVokaCTqVXTW+WjeTX1/2ZXXuQU8KQh5s
cc3lBFh0M8xftDG0eaGiDPlBU/Ag2Q2vmX3PqxEIzbYqtWkdTPa7ZLR6YB74/oT29Pj2q361PSw3
wLT0ZWpKU+Fk5yvkSHs+b/MDmKGERrTm2s+ltOWWhL3/c5blOevekybKj0f2sfRiJsOsiHL4+Nvq
FTMgQOnFwUob99Ifo61FtessYNxKGu0+1mr7thrbeC1sJDDSxlahk0znWmOvMz2eHE9mBmkIoVGX
n2xUmLB5tEvi4tBmc7obgiDZ5bZXZyB+IhUO3TOmLAD748nfgHqJ1ikN1U6MfKYodx7GqPU/J9m5
z/HqIKJjzF69zKvosgCtPX45Q2dWoJCc6mCguvEE9bBYK+mmGyfXjIe3v/zJeOzlQ9CRpzhc+HU+
u/XxtVBcoJ9FzXAQnZmHtZ8gEz4zaAljp4utzZiW8eVg2dXWQKVl3dSauQWHP1zC4AKoZIhs5YCV
pJtQZfnOMMCrgEkD89eZdOIgn194S8K3GnJ4EFEU1MmZQ/tVvcOQEZjscl670GxP2Vy2oUXoqdNz
tH0cs6qpSrf0Ov0ze9GpBMWyRF+g44veBVvSKeWU3cDxTTnWh1GLn9PR28vUf6oX/JqTOkDZHK0P
6ySNHiyYc6EWDcYOAPH8Z06jZ1XoELze/m6/WkBoVWJWB+UBMPRp6xNoH06lQVUftIqyu4RlvMln
M7tMhfseI1h1U813WDRqV6izvDdLOezHc8XI0uj8aX+mkUOYurRzloN2cbU9Dp1YQ7Vc62v5YNA7
2Ay9GtZ2rn8vHbQHSq9rdzGI8a1VjcOmpJ1VluOZ7vlJNcQNgP6y0GSjr8/8bpE9/DnLsLI4Z6Cn
twfRj+5KKFls6i57rDL9c9wJbYUmrb3O3Ib2rGWck749CbwfF4f/QR3MEUU/7fjietE7meuK7hBP
6TdTm+1rGuLl+7c/s/PqHS+57/KOeUhQyKdcE9dpRyWkOxxor/o7y5bxVjGYDvkcKBrOyFGTSbn1
lWHG9bZPQfzZADI2WpJE712h8kNe++qzm9X5beVn084y8ujDHIj4Y9zp6Q435GRrJtOwrdC33fp9
72yTwVTbtOzAXNK02feSgqSs4jt8/OidDmN3NSVevvOM5MPoFuUOuGCw0eekvXXzuaPOlNpmzubg
Sqmpvkmmpgi92MvejxN28HpnFtvEBNEaNaMdJkn9qWm29Xw1zmm3Gz27uY63b7/DBcFzHKdU8oS8
z6eiM8Jpc/ylytHIO2uy1KEJ0q/W7MuVGWj6ZVEGqYO9nDKXuh5J2Sw15S6KZ/EpTrqP+UDPuC3y
9Iuoy/5mFK148JMeMH6SdFtNJHU4Zr57JSrgq05ZyzsnmYNVMDoVsOwIu9Khns0ba0S4t2vjYq8a
dc5K+lUM+hBoXDJ7ikgaTafRYZWaV0o/0Q/UDujkZpP2ACQ6uv/9F8iYBekqtELpr56qCrmpLoMp
ao3DUEzreko38extgFVDcG+3vtG/S3x3j3XuLmXby2UVjlV1b5S7Kn6Mu7uqQmnWmm98aYRDUG3i
fl+0/fs8laEv09XsDSGLLRSWfHQ48c9slL/4+nRmDVwoQV2xjE7VcCWYS9Stev8weDWGgnWOIa5f
k9rb5gT8z+pTvvLcxUwwagcIPqPCsI2z+sZuOhvwIt2dcYZ8JTKpVs0oL1XifwXGKHbO4ASXDSPt
h1FnyOBrevENS9RkyykEqhYw/9qJHUadpin3dRYUZ87ul3na0QbMzIPZB2A3GiwmDf3jwDYyWxZJ
YmiHKbfmbQTykPFwfF+ocbpXahQ3rZYEj52Lm5MlBy+UHjL7sgHyXQPcjFMbv3FdnxtUE8zYCtlS
MiZIk7sG8lys3w6ik5yGwxN1Cg7qZVJD8/ClHfJTRejBNAUTO5iHGp8Lms01SHeh0lWumdqZUuWX
l6JnSPWHUjhr4/i1xAD4ixiYx8Ess4j6qyl2AYCITU54Hd5+qtP88cdj8VxgN/nnFU9ncnpDql5Y
B8AXwz63Y2NdzhhZJZZ+Rf0bJm2dXhTogOxmI3jsg9ncA3rGvS2N1do0WB16Vv9eNv9yT3CRfTqz
wMTYF46f364DBniqtQ5pIr+TS4vK3I1u9FBY0jvzVU8Khx+X4hDmg9IYYqx1fClYJaBZwSEcJqP8
Uwt0iCZV6q5dTcdspo7Hc1SlJRs9jnh2IIisYAk85jun8/LYrol4VQUHXATqL66Gy5+Bysq6Su2x
wFIpNz5MiNJ16zSp9irytW++M/oqhNihcsTBMlDS0KVt0FxPmu5FFypNxYVBA5TRW53NZ1bo65OH
3geTJSbFy6D6tP8px6mkp6iyd8pKEAtSpvxq4Ze+ByZkMXAzh4u2Ss85TJ+mhnwUTjkAY/RcyeqZ
FR9/lFGMKjDGsnnXDaZ7kdWMn5D8FltUDea7tgcJUg2T9ZltWaxziJ13CqbAxgb89uNz/RfB+U+g
Yj9tFAsA+i9g8+3nEmAz07HnI/Tm8sf/Rm+C0WQDBIayfCd6+MT4D4yyxvn0Bz2zpebToZ8j5vMv
+KZm+CCbUVyhQ8DHRWCbXe1f+M3gj0WFgPH8kgQzJPF+B795UhIuiAbujF2azILygibscfwop/Di
ItDEn7omShT2XA+XywTM2yZyEueLqaXxTQ/SzwxLc4bYM4wuNLPWNHag65QM53TKGsQ2VXwt2yAe
QzwLqoOP+J1caSW+H3ojWw5h0d2APkq+KFXmP/qP/428fwJweDPyPg/tcBR6y5//Cx3vusQQuANa
TWCD+cB/Rx553R/8KsgsNlcGlouC0d8C8vofCzQSOjjbCbsuFpls8n9HHr+JjDXalyTXf8Hu/x9C
j6hDRZObcMA1g0imI3YcehxqEJNwG7z30P1dm0m22Ih8QSt53gsfEZHcxJLGoaTGLBsVRU+/Tn35
0UZHDIbmvK7A/oSdNnmPhr9ysMNZuULDyciznwaN6a/eQ4V8eb3/jbR/vogk/meU+v1nMXz+x+2z
/MduSKvnz0dBt9Bl/wo6J/gDwgOTI2qVJer+td0hlfzHggLWbSasC1Lyp91O/4PoJKL4h7wWS46l
+ft30AFXRyCEyh6WMDNadsPfibmTGoreI5gUgBv8D00kFsdxyEkstrSJedB1B3IxC3ur175X8Df2
Py3D+x85ys947iVyf8pclsvQKYAzTJeXUso7SUrhSNU0zYV/rfWi+NPSM4SQW2yRW1FVT7RS7CfY
FOaFZZT6U5O47pnM6fVTIlC+KGgBk6DF7J0kahrHfOdUTnxT6arfGTmI9nKSZ7LhX12Ew2mhF7Bh
0Bc5fpWJ7vUFKnvJDX1WmIss21Vhtr+pVMWbDJZjc1Fw4oiEznB8FQ1GXhTMaXKDE9DEvKYq0ehU
5Vrzy3Njul89EA02Ru3YDVFOnMRGPjSEdTskN9mcDV+D2te2etlaxY895MhM4+fY+NVlaP3Tgmb0
aAILO34ixLidORh4omks+00iYYYVTt6fGRad5oXLiwO+x/fn6/ggwJa66acSLB27WjNGPbmJg1rc
dFatwtpCJ6WOzGeJftG67Vx/Yw0wziUko/U4qRpjWTf4/Vj0DIt+FlbDCySMHeHn+xgBGEYabYub
BO3ky8QvEfVUXvHp7QV3Upq8PO1ykpHEkBvRQTi+SjDDS5wsE8W4XP8m8f4JA1c8OAI272xS4759
tV98QqpA4oStCj1U7yRSBt45s2k3uUkHe4AzbyF5D8xw9/ZVli90vIngl4bGIGNVZFNejumf31zE
TNU1yza7sdQU7cCfNvBS5mewy3L19pVePQ9MuUX4FFGPBbxxOhEq89YomKOWN32Vw8Tmwt0+Cjrj
zI7x6iORTTAiJhvmHFgOgeOPFPWUbL4n2DFUma7duMy/ubHoQ5fZ3QNzt/F3PxPXYwK+fCBA6Mj0
HF9vNqxOtl2SomgFQhgAfA9Gzy83v/vyTISPlrklVSqgtJPQa4pBwsmwy5sJ7MeFyjCIr0VunbnK
6/WMbAdZHJAFljTZ+knM1QsisfWi8ka4qEi1k62vM7OZvqVVHWyTPjbvZjU+WH7TfRdjW99F5ggp
RNXz9ncf18GBYQFiLBM0evHHLzV1irk20PO7sRN73iSD9g1LiXNQ79cByQPqwMppQHo88MmXKzqz
HpqUBRbAi9pEVZuuZ89tfjs+jq9y8ih1F6N5Yc3JDfYhwSox7QkRAv8ct+vVMuZIWRYXeQcoQ5RN
jl9YgG5xoRt1eVNqpr0GSjd/AuszbEAz+Pdvf5tfX4q2JywUcqZTbVi99qWPxVF5M5eG+w7K8hhB
8pD9Yw7uzQ7fvtiycR9tT+gKcuxDdEGP9jWqRbVdPCPCXN/gPnk/IdVy0Uy2GUb9vDJQMywaHY5p
Jc8B01+HBpel2cWiXnaRU2UnK58nlISZNUCB04DfplHYzfk5CM3rN8lVwLTQwWRDJNyPP5qfVJmA
mlnfNHBcxGo0taG8alQXxau5p5138dvvkiqfJQw5GUrnqauMl1mqG1UubryO6mwTNap4LBKEPrZI
+fq3Merb32ZtcG8moaXdmQ/5elsmGSHnhgX2gmBd3sVPmULcejbWs15zU/e9Ua3ziY4AwJY2+8jI
3vqUFHpmnDlwXr1eMh9KPrYzeKhc9uT1mrmaugYtAghK2MUUKAzcK4jPKycyzjXIXsXL4lpgoOvD
sbbIK508HTLemeeKur+B32F+t2Vq3AoA/+dw1794IvIbtizGd6TEp9pYKDvMyqiK8UYNxnhll3mJ
VDuuirEWRR/eDpZX34vMg+qElI41vjgkHH+vOshbW3Pa4aZFUH/NTKC4lFOjrZSvIedi9P6ZDO4X
jwaZj+qLhJXG7+ngNa574SRBN9xoJg/UobuxrtpKriYxeWfqpld7yvJoS1OL5ADKy6knJqHXTno+
DDdkQ8ZnqRfI3cRjeT05nrytFO11kIGju0Hz2TkDYrNP8ave4p7o20sNujjMUbYdv1dHaHYBrM68
a0bGWw+TN2n2pvOl42PxhM7IdqlOTdQjlKGu46A17UuUimugQ5kIpnKbNaLEn9woO7lRkdLdPjTx
mqz1VRmJIbvtBotMlKmurl3AbMQq3WkzBoulFU/oLA1j9Ki5lUZ+PFt2sc9FJMx1Czap25WIm1YM
UUXTrYcJgZu1rUtUV4KgzpxPbabKeSWiUj0VlZnm9/mQUo2Zqejcqyrq0qzADysX9Ttj8egJgQFa
zrYdyyH7nOaj7LfWaNrRfYKJYXCXZ0733elaY0RPptCS66qGuXkBvHfoH4YiFs1aOQixhHbjFvre
6ks9X2f20H2IS4UCyeIJEl/7foQz0jRZCEmBqkvKMClcf7xOjUJc6/pUPPa911oIV/tJ+t6dnfTC
ADtifZ4sPItvk7wT6V3SFdO8SSvlf+rI5580k8phpxAgSradK+t4p3IZDU9F3uTa9ZRNmYfMcASc
aDPPUWQ8ZAgkNUx98e29U/aoyS0a7t5ny54Nf52UlZ9f1FVXN+togriwbzwhVdhAgYjXaTaaOJcx
XukvRjtL0RtpZebDutamdxoiasVa6E32oe1LkYTB4OH81NnCBcYMgqZcx0GUfhaJPkA51J0KPUdK
6Autj/NsbXSd3oViKpHMKdHQ+RJJ0z30cqIiY/2O6bXe23WyEcIOnse+8BVymsWYrtKeLXoXJSAB
18rVhH0Dh9GR21x5EqZ1gPI4jAMyRCSrLM3tV42GFs2XxCnsLESIZYjp3RZO42+Ep6x0VWsBgxWs
Hb64bS3MldbnxbC1OxnnD3mbmohO4RVgfpqog5Jn5QXS3GvAlFBjiXTkxwDOCw9jNzcZtpBGwJt7
TlboFxHUrWDbOQhUrfwg9xi1UiXBRfGxvJ8uaQl27kXeW45mhU7hD3aYBjDaaOk1lr7GO1Ir1p2S
zYy6EDDdK7fwgj4ci7YdPs2z0XTbQEoL8A8EtUUYyRLyEqxr03WgJJypuvIduXA9NYdwz0bcT6/a
riryG8fVeuObjDpViU2Gb7K4GQA1yxUM7DHelF0TmRe9o7vpzskioX12x3IR2AeVBeLQ1OtiN3Zp
0K9omrsPtG8ShsUplTYuT1ETOxdukJgxDgCibndqiHpxkeb85XDOmLJuVAuzfSV6CcQR/Qab4dlY
NEigcUxFGzno4t7Fg9gNPUlX6a5rWyjl/ShM/0NcFHk5AgXx2+pRGYz4vuEuWMUfZhDnsg2nIp7E
utL1MhkuwIK4GG5paHx0n0XROP0hZ7XP15rgWNnl6Ar21wwy+x5sLkRdVIVUIutvI/S9/oseJ+jh
VVtEjIZWJxal4zAZGHK9vNX00VK7Dhmq4omSG9s9R7IAxoX76Q9lcDVNnbVDgr8YL1q3BBkb0mSD
5osNeKOtUXUa6ntZZoHa9wWKaA+22zoB7ObU0C5ZWsEATTce030bl5CV3Dbx6zv01mX1dVKVmu5R
8/Gcta61tT+tMh3yxfPczvX4PccEajwEeR33t1lmKyplMhlrJ5iLm8+lqZdzz9bnKPV+QbeOKtS1
GBXpBqO69mtRT3p7r9dlla51ggBDFQH88hK9MpR/AlTJDlqHm9qukMqad0Y2lOUelThzuBlJ65xt
3xUxooFNCRoMxyedvYLhMJnssIK/acGz8uyvhvLS4HPEuo436EJh4OJW4JoQq/axKQ/bPO2tfWZ5
7rzOqwwHmpVIHLNYTfiYuaGJGPKHsdAGec2G50Whn2RJvtbMOL9FvCtoNySSdNK9bgwey6T02aO1
rv4WBJUwYQBqaroKShTBUax2S9xQJ+mjhtdopb1PjDHQ6bYrAaolKT0+G3ZqKRNe3f5e/R/OzmtH
bqMN01dEgDmcssMEqalkhfEJYVsScyhm8ur3Kf2LXTWbaGLkE8MBqq5ihS+8oYPv5o+FhZpAD+U3
x/w7Tf7mFTAan0a5KA+10sfPGB47yHwIA96fDpa3OIsxV99PfWd4B1f0JjPt8U38y+zi+D9RjNT2
1YGL6K3QvJKbE98KNPaBT6sBAqp5fnDLpGyPrEulHpH0M+uDg9Pd925sQ+1YwVKo/SlCUu48KbFp
vy+nYmkevWROcGicFJF15zCPvfkBR3YvfttMsYraRNVoxvQ27ZyIBLYCLn8s9AY/MXciOzuojWG0
h3Kwm8xfOpF3pl/kk9ceCVC1aPJ7kXLn2YVlfRDNlEaHSOvLjzXuAA2XuZrN7+KCl/5YCas1P/Yl
XojvG5GnHLGE/vExNUYIeNwEbRVgtT1ywJvRQxHfErZ4TLRRCx9Gpxr1Z6eJB+WD1OrL/QK5ur95
SOz3cU5N1C/1EVhVGk097qWEbn8DQFSLZ5GPoeG3upF233tab28hKA2OgDiV68sD94uVHro+y4bJ
NyASd4dwCa3yQcoz2odqiEPzIRuIWg7DUKm6z53dwy3S3LL2Dfx340fFRUbtbDoaev1oE+clTCjR
2eobyljjjDIFZYxz47jpz3nQ0+SJ/z35BGG7+9I29dQghT3J5ydupjo7uHWmhAdkKicd9qHFrsEE
vVA+loYQ3smZZ/QxRITTkOu3Wss10dpxDSKtzOvvloxNnoahdCSWK04pikwRYihoXBvJ+CAqDRSS
pk4g5WrcDjAsotLaP+gFIGec29KuOBQpYfqxGe06e/I6Jf6SOEVj+kZVOZ9KdARdX1RCVA9uH3rf
k0RDtaOF28TH60LKwiBaon8yWxPl40wYWJ7zNNNBxCJssIdr2gzBEbumYozrHKza69DUwK1h0RFP
u4xuxk5JlG8ijZuTEs57+LnNkaSNIhxXGofrdrCto9pmdE5/8eoC5BDCZ35rFdCtbG2vkrQ5FCk2
YHhoYzeYynKsJrBWdn9ZgNoS/anqNzVUl+ekNcsdBuNKpQj+vuSM4kBB71Jie9cA2la3B9T49OHi
KvAmIKW4abAodvasGXZ0UdFrLR+n2rG48CAdmX4doSDoiKZ8h6SB9qEhgtJ3cuCNxBSWBRVxIABY
B607G7WKAiW1jOGCi2GDfuKI+seQ7BmLbI2CBBpIOFoaIBFWXZolgeWwdIyyYDvjK6Kf4MBo5unV
KSmtGfpcdOioJayhiYjldP2sW+NFR2n1kFDFeFAb9IQdLRff+rZNX52SEqajtC3lnoiTpAf77yWL
cfbiVunU5TKmln5A+LrhXVDEYdH0PTep22ybTQNMg/ou5V3+dj3U3DplteSmeknVhsyzaFtQuLVB
S+qoiNEJDzmittnO3rjNg0k0sVvjGIKAAvR3PWjkFKHQtci7mP3kzZcUgmLyoHRl3oBhdMP6BA21
HN7nsOSqS07vzNn5ASssE+eFQr0uG4iUpaieyFX5rSbUx7oqtD5RLrbbuIg+1No7AEUkoi1YIx+k
+QTWug0Tc2fc2+1KAk4XAr0zCnxo6lyPC+IkpLpShRdsSzBez5rWbyqenfvb9XYUiXKgKYVBAm3S
9W2g6iG63pUbXsKsW86zqccnR0YY90e5ud8AOJiSmCaLBjDyVjtHinVOaIQ6l77KEZyldQUyHb4A
n1HfOX83E1oNtSoJqW0+IMk8Oxdn7LWLUEv3HWWiPab07Sho+rAdJHeJw74u/btRXQizHL1Ljbb1
k+jR0wjJhXZqobfLRsGfSiRbkA62vi7wDh5CY1reREE9xONhRkeaXNAUiFbkwku/3P9GG1NCdY26
IF0iAAbrfe4Mjp6RtUQB9hhq866ka19cKLSa51eOI2tL3FiAcbC/Y/Nd7+tl0bO4azUecALqs8BX
7O/SiPe8Im9P7fUoq21gi0REvUeYYBTqS2+WKIibifdYKFX4F7bsI69MOu50KW/GpCH1+wquTuxi
L4UXK0UcIEznggVXTlr7Q3Gq3ndCazm3btTtjLi1QWhBUZmHkAHIRH7T3+6mbOrcRCYQgTubCC7r
2Vg8w/LUk8fRmuP/XvnhKEfS9uf8UtmFcyl/zG+DzfqYKlmkxkFSOFrgaB1C40U21T/vD7OxigBm
5C0BuBjhjlV3r41xYtSSIQ7K2I6CtKorkketfNcvRXgq9G6efbMfDf/+qBsrKWE6BF8mjUWq8deT
o9CXNdXcx8jxheVTY5XJKU0mRxK/9iJY+WBcdYvkOsIbIkSQmMV1tEMHQ0M4b4kDj6wIYUY1u8zA
zBK/WEL90OhVsqPwt3GywUg6mKKDxpU4uOu5ORE0U6vS42AqDOdb5FraS+ZhGXF/BTdHoW0OQtPg
AlmrIqpi6usJXmqgLbpoHxULuvM7b0bB77UXCOsna/AqTQz6wGtwMQTyocnqLgkgNYsnPW+XkzGn
zeuPFqOQX3C/wzVYcz/qro0VxAiTAABR9OiBCfHtKS0vTm7vhThbG4LtALZbYgJoBF1/n7yZKeCN
YxJYULq63CMPxObQb83+hV77t/ufaWujy7YCnvWcLTKo68HSKnYaYDdJULa5+U6NRvHf0k7NwZj1
vW7J1o4gbuO+h4ZCOLy6MMoc1xKjy0kvMBKkitIMYftF8Zx4+Ov+nDYHIn2iBcu1Qb/kek65mSSl
0ZlJEIZlR/lRcewvBtyd7g+2uARu8BiTEKIptRqHtB/EfJoGRZX1X53Znjoceeu8fG1Qhv0RjUie
fcIL6TJzPc4iylBfejYETtv9MYo1/Tw7bvzptatGqxtRC1iUkDgp5F6P0naw5VUTnWS3mSbkxAf1
bWEj93d/lNv9RngKGgnSJNBuHBavR6F9o3oNxZOgjfL0ZYGVcrb6CjBSDul7J2TeG0vmEr+9UNij
uoprL1kwJPryATiieaxadTxRL452rofbLYdEJYVnkB+wqLnurofq6VeE0TQlQVcY4ZcckPiZlpzz
2uQOoLysCpAW8yDeJD+FXUuXrSINhgzBp5NmwyT6iCloOhzQwneNnXhzc1J8KlChUMd45K8npYZa
5Fi9wZ03jhSoqV8fOq23d55a+dxcv39ghLgQOEcSLLSWpNRlfmH1XAvhkEzUJkEd4CGQWPhnqG71
tnfH9G2qxEpgmhVi2zBs3HDnJ2xsFJgG4KEAdkv9gdXXs9pUVFgrpAFibMNIBXEJk0NfpdVXHFbN
PRK1/NNuJgxhWGZZPCdrXpYZmfUYK00amGheninKUVSxkc41zSx9ttO+exOVrf7YSA3g+4dv44OC
XpcpJO+x/Ov6g6JEknioQKdBOuf50RMaVgWjPu/s0q1R4BkCgwL+AvFMrvZvx85yJ9ohyBoE6HsP
X23kH4sj/zKJdo737TsJG506h1xGkvL1xgmpvIfWxDri/Lx8Qta0/pQ6UXiwQ2LEmg7WnuvW1jbh
uufsQT4BNbe6IQsHRl00KklQt2A1Zxe1urxVvOeO+uTOZSy/xHqPSNUDiPxgv29iNGxoU5GaYRJk
UdufORMRsMNLPejqlyrFaiGV7pT3N8fm7OQH4w1AJnb9PI/0E/NESdLAGjTzXBD3PjvKpPiN4bQ7
t+XWCZBqLRCRuXURBb7eIU3SkYxN3GN90uWfsIfO3wi8L57HrlSPg4YTq9+EtffcZs5w+oNZAkGX
E6U6LwlJv2/OicaeaXlhGqBt1P5teF0K2LyFukh7FPH/naOwuUVRMkEVkfuFG+56tDguxOwyRuD2
rnYIa6M+xgvGG+WglW9sdTFf7s9uc9v8Nt4qtC/qhj4LbZigGGG2pk7+I+qVDGeqNH2m9V68Rf+w
2Kkgb+0bqbUvhc0ojK0FvPCii0dPkY22MJzfhGnsjv6AhvdLCPlTP96f4FojhpQM487fRlttHbog
9OdTPQ20pq3N41SK3ge+EL5Pe2j9JZZooCLoS86d2zt+i5XoVxgHe5HFWgfjfz9D0swonAO4W2el
Xhgv3pg4vMTjSHmszJ3yu8hi2hudY9BAHCB95ofSBvZAEx5tiAYu/Hv016LHojbSp6lRl1Nsl9ae
QNnWDkCHEHQoUYiU1breca7bjnaYqmkwa318yip8js+oXtKvpG7aZw9j6fzLY1/v5JSbmwB5AXBQ
pBFQblfDNujE9D1Qnt5qg6Uq8URKQ/UkclvZuTu2XhcyZaIsicy+YfUKV2lCt+PuMCaURTEfwqxn
HvYUBbZuKFJxqWkhQ5M1zBavsaxs+zkNKgr1gRrb7Sfswdq3ujkWHxen894YIQJwmgijHTGPzZXE
64BvhzAQ1J/rlTSbTK3bUksDjA+xD2gXcYr0wXimxi12wgH5R60fGQrYOnIxkq2yxt/ygGGSHOVZ
sEzNj8Jjq3atWH60wtBfqFTMD3Hszi+VWxU/QG20O7CyzTOEOacU9gEDbK35ubkaCf5LmAUNOQGK
VEUHC2JJUaTXp7r5lNVJ99UprBzc0ah9nwrrZS4H81y7vfGpURXwK7E1Li/3L5itDw+BwUJFh76Q
vYb0ZfPc0MkkRFKxDWj8BtHFc1gv3T/6OA8UFvLyb5rc7UcFicCdBdkcmg4Rby8K4kjaXH/50cgG
r1JpvzlVODqHOHVSOvIpsI1jU6gjxGkg1JOvqZlTHVHt8Pqdo7V1d0CYlsRaVEZJNq9/gGKEMclA
mwb6kmnvBOCwz1BT0os2KdERhqr14KG+Ne/EHVtvJPBvaA8UPOSZvh7VE+lEraBOg7zECs63KhMv
RaAlyruBut6TUWrK+f433jpiCIZQHWC1iT5WrzKmdlMGwCINGkMT0WHE7co75jhnhb6T5Hg93h9u
a1lx9iVpk5hpIo/rCQ5LqKLA5vFkxY3LOKP4F7NGkIdenMTncRy9nzGZ1pf7o24uK0Q7CjtUMdEr
uR4VokVvJ/Drgn6YgPcsUV70CLxQc5bcuv5s9Fr7+f6QW+tKZoomOkkRst6rdZ26tJpTyINBPxnl
OyfGY+FYN9EQg17GqeUPBrMgNckCLeCZ1bZJInfpkO8mubea/IvV0408o8mS/9s4WfRaW9Zf7z2D
qTZ9F7jD69WcvLIVMIOBqlbkMYrUqFTomyOmZ2IAp0WHITe1D4nalkcn1ePjvDgUq6PWQXhvivdK
xnJu64ubjgkvBLhPig2rHSW7Dr2TFBlQoD57CYuuC7IqpotGvOMGRjaJd32fhbZvAAN6a7mULHee
jlvSDXEYygoSDMxLxR1+vb0EzBNhKfyEJmvNg6e16vR2Gaz5mIpkeVe7noLzYTy+77TOfKskjoZp
IjbFYOLGvTxw694EkUHVmpSMjqI8Cb/lm0OUxsKImixIzdg904dA+NBcIvGmr9353Pex9585FfkF
cUH7dH8TboajklCK3QN6+zdxYNv0c5QrGZ6zBd1wn1vL/Na5af9NQRarOdhz2z4YAw4z/jLWXX3I
SzFZgA0g4e5calu3jNT1oQZFbk/ufb0K8MDzLFt6bM76GYBy0lANP5iYs0b+MlOfPOOUFv5UlFxd
dmK/rZGhIWO1xbN5WwbtmFepcJ8FC/+L40d1qSI6qXTmx7wHKec34CcPvdXNe73drfsGMqps0MCe
hil/PWVz8tDvGRVeDqvK32q4Dh9MtRQfBz3ZE3jZmiP0P7YYgRlTXaUdir3ECchCiqOAac7h1KHz
Ts/0CZyB8qYt4i9pOag767o9vf8/pnE9vdZyATbXZRaoVMbejHP0EWhb+Sas6uLp/jbeeiuoWtJh
Q0MPDJD8Jb+doAqQslABvwVhJZwJ3elsXh5E2ffewdHLqPfHXml2op3NMeGxeRRwAJCsL5DQM2C0
zHUWjCXoMN9ENk/xOeGQbTLDO1WDs/fsb90TBJQyuEKM11rXaHEFxAXQ0LNgSiz1FBa1mRz0MhSP
up7Zb0YnidEO45U8Kl6z1yrY3D9EVJRVZLS9VqiNBwdxfp39o0TNc6WGgZ1OgMjs/oOShO1xLvbq
HJs3E1ID/2/E1QVdek6uuVOK3p0OAwARIfXY1iI8AWBpnp22G46LU74U+uQ96N2wPCTo3e1cSVup
GgJMNCyAcgHZXp1ParZaC1Y4C/SitB4ST0X92A6HnRrL5me1MfT41UOl6ni9efMlxqm9aLMgLrFV
s6jt44Vtu1iPDfHbAYjMeehmt/aVGfbA/XOzeUJ/G1p+9d/OjR27JFChRjODXpbie3YefxZuAvRX
dSQN4v5om8spCevy0NDuXH1R3CiGxmzzHIXzBZFedxiIrGoxTnvVja1pgdsGrubRU8UN7npaekdB
XktkYubWWuWntjV1Z8JbtISzRoXVc39em8MRjUt+mE1xenX71Dr6ZynqVUFp03FAoyoXX4Hxtz8V
O+zzP9iT5HaykSY7NcYqbMynNFZwQuGq6/P62MI4OizVFO/syc0poR0kiQq0T9b8arhN2Kx5SR50
9DTUgxl3aI8ZZdx9GlvHbf8ggyIUhEQNZhJNiFWor7T09Ly+yYO+MrJPndnNL43hxd9Q9DDdQ0sJ
4Q+qTCRssu8O0JBcdRVshKWGkBjgv8DCNp4Yv6gfBg+/GT+HXHOoMJd5L8J2T3t7Y1XR/8SeVhbg
0bldnfTOCnPXKAm2zMUIUU10jJzmIXBpNAdbfSe/2Ipw4UT+SsYR5IGNeX0KuLFDu9Gp/jR5CfNs
sNvnxMzzJzGX84MdNfq508PibQoQuvatRhVHxWydbzhTlju7Sc5rFe6jSkTHCMo+19y6/2u3oZJz
g+ZBOphTjWFZKHVDCxXqQpMsxl9d2bR/3z+TG+8VUjWyPA+KlG21OpNNCeVqQEiWXn3T/qtV6HbC
elJPBSSXd0BMwzMUHmfYuQk2bjjKlpLiyNmUUszXS97GtVf1k8oHLpdZOTax0wGyHnU3O92f3lbt
iRsO+itFHqnQsoqtAD07SlU2RTA1s5mdtMajAWfrVf556SrSZUhJ6WM6iEM6WOmJsAEPdhFByEWw
4xLmrXi0y0l5f/9XbX1n2TWzOMXEmGuI59J4oSCDLgKgGtqpEwMm6TiLiQeogOoT4Pf65f6AW0EC
qsWy+Id0Iad59ULr4dgNxcI9RQQUYn3SeYel1ucn9sUoeWHqIaMB3EPig6ShsmJ/qUpW7kx7a69x
VRJ60o/hEVi9a/SXADN4HGvKqstfiVj+cRV0+xVzcD7VVoIhGTiLnZ0md9L6SKEoTJ1cmvfgBXa9
06Ysx8yArnPgFsb8sY9Ue3lTU75vDh41hSPaNl/heykzkNQ+mn2EkYzly/3F3/rahIOUssEx09Rf
3aH1CDXOmjjVkzY36L6OpWkdLdLDH05TDt0bb+mRlr0/5tZSm1T2yNNA397IHzWNEduZaedBq+TD
Z+yplKdCTc2LMw/1scMp7DEGfnz+g0Ep11NqpvGM9M5qrSdrNpouKvBYHaoTFFTlAa9ueA25Kh41
fepexkzpdjbVr627/sLgtChmUg4Bor7a2krehXmnWAV2sEn1lWJvclAbZ/zSLNX4oBqROLjJfIJJ
tviKGUZHGzGgAy0dZDCXLj65TWU+VDX04/uLsXnzIGBIYZ+QmxLO6uYJKyXhzoYvWLow2gal846A
iBAAdsEEHBQN5mpowHMckLA9mnpLE7ScfRDn4aESc0P5F6+e+79payeSlpBJE0KgYbL6SYhU16Me
iyKgzezgijkAfWd1ekmjTtSGV2aYd90etk6gbDvIbJq/r+sVWlfFIZLq8CbnWjtbjdCfPCkSCy5X
nHGllqaVin0YiilEQ7Ue570NsnUWEIukCkwwiFrL6grAhTvGSlopAttEnwAfDfp0/mAYsNqgVy0P
3hxbFzbXQcBRR/6EwrcNfdznUkG1UcnEc9o28894AgOLRYZbfccODO9jVR/z7/c/kNyr13uZUycz
HNltRF129RqjKdOYaQigra/VsT9A3tM+Y8Ft7lky3gZYMAtkP5ObkSLnugORpRMSHLK31gmqdjP/
aPEI1n31rOUOhOtXz0rqKULBYNsx2GrbiaX3YM/ZQA9z046OIsZ18cGMEjHuXPYbywcyH2gPt4DU
zZX7/7c0zajLwiwTuuJuBsnACNG/hsy1p152m4fymuCszo6GNE9n8noURTdaZkt5gQY4rjewcGv3
CIwk6f0yMeIvhVIW+RHGvyTSq142/HN/OW8PFOPjBCBTG8LjNX4DLzwLaFiSBSCtnPceRNrlVOqD
Gn2rlaamFol4wn+t4iQ8LV3XtqdRqeZXs2MQ3aAGKYkQqLha66BZxHQkEmXMAieZ81Oe2d1IEz6p
sKxStBnEk3A5LCLXdyKZ2yuMBw3wgYR8ckbWoZMTJVFFqEJa10x6eEBKa4lOE4b184NVMPwxHsx6
j7pwe4MwKJQMrCeABaHueP3FS5QEa33iizdmvnynHLgcnMEaHszcEG9JzJNvwhu8nc+8MVOgujTo
aLRI/aTVoIoS2XXfU/S0zdGjzkv4DgcxL2cPHqqXwMzNVXcnbNi4F2Q8SqSo8aTCgbyeaBrncZEt
lFgWFUGJY18MTvaYC0MYaE0r/V/3N/LWDGlqSDQlFx6i/tejCaoBVegWJJf2aCB2UEK3XdxJ+ey2
3RhQbe/2zBU35kcHEnk8rBF+gbuuR6yAUti1F+aBpneq/bR0qhhPHe2X+gv8subVz61UE4bUBDGQ
cuu6w7+YaW/NulFiu4ePlgqnKxiKBrY0pawHky7F51evJ9hkNOBRsqJRs8bJobKVla6bl0GY2tgv
dIbhF54+/yjttp0OXTPvCjluHAzpiAkM5JcU2jriU/JYS5OlLwNg4LpyrKfwXQhR0C/wTH20ht57
4+WatgfP27jmKQ9wAVORoGG3xuRQq4gBzy5lwAWkf1bgb/8rRDw/3V/NzVFQTkI7EsrXjRCP1kRm
n8IjC6qpqk6x0Q4HV8Hm8v4oG2eAtYNoQDQh4Xjyv//2ZCH4WQpTTBXQDPLhs5mAN/LHxEr186K7
sX5u9VnLdt7J20HBv0JQhxJMYgJy/npQI46apG+9Moi7xProxIv5yUA25ccSh9anvOpta2eWt2sJ
n4KMD5CoZC2tSRVpKSVMVczKettWTn1t9udw6JSdPsrWtKTALiQl3AlIBq6nVUammca2yyiFA1Fe
z0ffKqoQMYiGUvGiG+f7325zVhLGAQREBhyrb5fOodO56JwEtjIaF6xS4kejmneegdsjxp8vDX9Q
O4eotBY97BSFLluTiWDMy/S5DJf8FEbDwDtb6MBt22T6FkZuqO1skdubUg5L6QQNVSic615rHYLV
nAyvDpCAGt5ZUao90xqfUDKyvUx5/fYAZgQv3QANAzBktZBJTw6nR7EIGnv4r6+L/mHGrGPnbdv4
WvT0JOoFUTtcZFa7Q6BUMnsD1qdpL0rDp/QtvuFN3ew1Kzd2IaE1HmtwztkVa1bPHJYmTqZOF+g6
5JehdqJnzIt/6nldBpNS70G9b4fjBpYmNcBsAZOtL5C5MpENypYxiKsI90fXOShq+8HGBeLQ5fMe
Zek29v113/+KwagLr0mcRSdKFXWeKdAqxQavFqr1IVQxfT7xfHtvy6GIPZQDRCFOY+mNe23428PA
ZQmlmN4eDysVnesT7pZA+8tMzJxwNINLt/naacuXCDwV7vXju7JWxfn+Gb9ZXopGQB0lzoUCA4nZ
9Yi9hbeaITzlEje4bDSTeVL0BEma0uV9W7TXRgy/RnM4dtLBB2j99Wia2kKWxpbzkuS6+kiC1sGV
TrrlkQffrv2Q+2FnxJtzLmXwgcDJRFCn2bRa0WTq1SoXZJxIRyz2ccKtpvOjUHe+N2o8Waf7q3lz
BhmNd1smTUyOWPp6fjRhDVAUkj0zzBW2jr3yweznPcDh1pyIDdDI5GAhXik38W9v6jQ2kbS5ToJx
Wka8fWbtiO2s8qzk5fjaIIEJSVoY511qqa8vlTy2UqyJwdKLaqqfQfLkp1kb9Z0WuvwIV2UBRkGb
UeZzBD43hDpu+3CwUJMLesorf1UARpH9TFKKiV0RheW/Y5lkao4RQKRFb3ojnCrfyRrd21PS2FpY
4liaXSwfsiCrhY0VNYyyCUw9JcewOvW6qNojqkPWcEk9u/+DzQI8k3iWe5Syovw1v31Grx2s3rEG
svkSoDWOjlVy7Kqy63Zen61Z8SJIAB2RGC2J63HGZi5mcDYAanInRbC1T9zviasvBy1MFPOPBgM7
QgGO1G6Nnw67UIPRwWCAQAeqBl4aneA2Nx+Xopj3ZE1vjxuXiIeJCiEeSiE3iEs1moo4ouA+zLV5
StCWQgR/8V7btfq1djzdwAHlm7BK48Yk8jp7VOiBFsKD0WU1WIyBLU7/g0ibvNPtIn31qeNr8dzR
J6MCgpnH9RcrahS8qI8VAd0KyQManVI5d0WFiuH9++r29gexws0IiYSrFbLM9UBDWoax1VC7bPJu
EEinaYXiIzxXzUdnqJPIF0LWOe4PevPIsZ6cMb4XiSrTXJ0yeyFLTUQRBVFlKkGiKupZQSUQXZ6m
eFzq9kVHe24nytyYKL0mTL0QTt5ok6W0SNIE5G9gptjddU1tvlSeGD/ycqRHJURpZmeSt4eOHSlt
KGi4goBeq9XXbuVN00iDIpuofRw93NL+w0Rr/qtRZsTK7q/o7ezohdCBcYHuAX9fGyKKSjVjG9xc
UEyKUh10vVHr41jPikASzsEAOLEKvFPuD3r7GSFbg4iRMG/yrDXdP/XM3LaLLg+8xQqfkftF5FCa
yX/UCR/9Lp0i5Bz7RNt5K27PPNbRDuedRh8R0hr8hA5jj0gibQdvXMCkeinwzMlpzvcnt7GiIELB
QRIC0rVbq3HZJXC8xaGDmTnLj86Ik595WfZfXLMUgFFpoX+6P95qu9AjJqUzaCqBAkYaZX3iF9CQ
raJX04U7NTxosn/nIvSHX72zJ8y8WkA5FDtSp30F7NWBYXN95lXAU2rt2vOlRND7U5NUNhXVJdmJ
u7ZGoRGD/Qq/mHLb6pB3C7KFZTdPF9VsqZfw/pxS08h3Nv5a0FdORh5oqsRgUyCDrt5QKxynpoqt
+SL5PNnB0FKhn0o8GwsspjkrR29onengCGf+GXU67t/SOfttRHJoBCPKsi9aVDkfK7UT06ktC0P3
EyMPUShM2pzlR8pF8SMQYfgWFcBhn0YVxctns0qV7tIOnJBDNRYiP9N9NscHfTaq+KzmYWG/UyZj
to/eotZPkRkDORLhSOrnz6YTRW9T22njS1a7bXny6rkZD5HaqKyUSfL2qAK7mZ9KTxSfsyx2Fj9s
amN63R7/tXZA+Yn6qXBxpFafaNG1Gs1AV72Ivmyfwrz2TlqRp2dkusWpKYT+OkKQHI+iOfAeWjLk
+uuqjFZkiqkUo3YxRmEeNKO2ThLc6PeLke7tC/bwbwHl/4bSCXd4tWkSr0MeOhODPYeLdlGzrvP7
CNTD0kZ7r6dcoPUogMbpNrIFEbNaLaDpxDnyVZNxwfVCQSO2mcLz6LTaKdIy5aDP/c8u1ezqPA9Q
6O7fFxvHi4WUAZYDeOmm7W8o41AkUz5dhFUWx1Ipow+qnjs7O2R1xbOMlDXBXFG4oxlCKfL6quAg
qPaETMPFM8e/7ARNx8lVfVHGPyJEMPw53Mtsbqdl6pw8aX8KgIIW7vWAStmPdlMq2iW1y/qxTcvP
s1nvUeI2B/mlPEWRRIZ114N4Vdt3mEjrl6gDwt9HWnzmvliO97/Q7Y1ObVyngkuFyaOTtooau7zu
DOwsjQsgiLA6D/XSWj7gaurj6Gnvsgk3PhVFNEjxqJ0BzF1PynE6Ec7hYF6m2NNeeoR0nwxo8c8g
FqKLgJp/nrI53XmLN+YIHpZhoa4AslqLCymW1s7oxpoXkmLlu+k24edlTCB4YbkhXheFsxcBdXPa
pFkofNB1m90aZy1pUte8IGmElqJiZUezjmGXoUh7DGnK7ZywVQTwv/FkA05qKVAXkbvot+wsK+wx
CinIXNIwG49TaBUHZ2qRNK6G3kfpePpwf7/cfkAZEf+yiKD1SOPxerykSiAOopVxIRZ2hkM4G3X3
5GBj3TxpXuuINy08HcD6eZFZO7Hq7T1mIfbMM0AQCYR9DbvscN41x0WzLomYq0M4qeG/AKEBS4GT
epiaaP5owmY8TNqwJ3m0scgSVQo0lwoALFHjetIpHe1odhG1o586Hus07NA3nkMftKnrl+Vkv/qj
UjXhprZoRMjXYdVzhJAtaoiwVLucqPShkGcP2ZLEByPJs8EXwzz8vP9Vb++a/2smz5UGB9NcXWiz
t8RmnnTKhdU3/a4r0QVxxV77YQ3xZLMyDBQqOTH6HjeCetNiZk5mKxdLsYLSzJZjO9T/jJb60+qM
yHeT7lMSu+3RUed3o2Y94hw/7WyiVQ3nfz8B6gqHlBPKvXf9KcGNA/gksgl60+7joz2F9vgpq0gG
UDL23C71a3QFigfcCeLwR69piBg7Ktq+O/fu7TkCBEkjhpyLtJYu+vXvWExdxFmSRYEnQs+fm77W
6NO39T92DQG3TmEumnjY7xVZbqcvTfJIvqhUkhSt5TwHx5tolBZJUNmz/Qg5oJ1PZl3Uqt/Guj0j
tqza/xj6bFl+jUf551IT5o/X7jVpJsZBlo0oHuvVi+M4jeokI/C0GC24S5tp6QnLzHFnR98eWWpJ
svSPMw8bbo2xSicnzHLwwkGp6Ko/puMzvSPX9wblGRzBXq3g9vwwGvUx4BB4rhA1Xn9NLqtOpFFX
BLivlC+ZUZon10vHx/sr9ysbuY7k5DAsHpJeyFGu6+4xbgjmoitVkKTuYuu+YPUyv2kojD70vZb8
qEpTXY5eOdaoYSvYOozPEYoY49Et0daza3VwDnaByc4nRKm87xFdEs3XPODHh7RVRXWcNS8ynrhx
nHSHu7G1RFSbeX1pG8jWwfUSFWnvVGXvFUGq9faB5r9ywKl7r6V6+9QDcJLmexCOwBvfFCsnZCdn
LywDB4srrCBd+ziGuX2ogUGf73+NmwlR1AO9JXWT2V43jMw+XOy6dMIq6DQvOYxDrBxcdMt3mqk3
9wSjcFbYU+RA9P9W91UVpn2p5WPNgS2Ss2gMQolmthU/DFHQ9AHDD+fe1l+pSysFoqSeBfESdG2m
udrQhjHmNkomIujsDtdbpYd1a2rT6dVLSH5FPoylKlXLdckyL6Ykm7FxCcZQGw5d20WknXWyc9Xe
7AnmIm9ZOoG8p+g0X+88/CmsRCQjc0GR/nGZ7fSSE9ocqfzsNR1vh0Ig6VesCU8X2ttq2aYF6enB
W+pgGVv7oe1N5zhENrRFJX71A0IABPUEegbVO4mAu54VlZjMQGxeBL026V/5NhkqKLjVnVIxT4kv
xj5E9mbRXxvfymGxfMIC8BeScDVDtUtLPa4bEaS6AaGum9PTMIbLS5jFxdkrcuWVbCV2IgMCWiCU
Jte6KZ4nnZCViFIEqpvXjy4o7Yc4y7pTnzmvbPv9GorFlNhPOsZUDa+XdLK03swbjaESrX5UU4QF
28TsTxm1oTcpwpMfXrv90VQhGKJyR4aH3PT1eKZTp54SGiIAnmyfqsIqz4WmvBJk+r9ZUSHkCAD5
p4RyPYolejPJB08ECCaqx8jVCj8f7eVs6XO9E7feXolMiDIkbTKcTyGzXQ/laJk9dosrgsXSwn9A
Wo3v225edkK42yvxepTVZ6LlFYUK0ksBNBHrkNhONx2MVG9w9gHX+l2xxv96e0g//8HHwiRF3lV8
snViJ5zS0iB2N8ESudHzKA1ADCx5Xr+CbHdALOSRaCysnX8tswuV+P9w9qa7cRtdtPYVEeA8/GWz
uyXZakpybCf+Q8SJw3meefXnKX0fznGTjSb0IkBiIEiqq1jD3muvvVZjNpceIVKOcoIhVBTPH74R
iUgEtVlIj9F2uHqLA7xh6sZmo7dBkh50xC4vdh1OT5bSay/3l+3GjYj5NAU00XfME7Ha4xAXQxrX
lvoSDk74JWsW+XFWok/hHA870dHNkcAUoMMK7u0ayo2B7Yyis2rEmOXes1s7dpUosQ9zTH3h/qRu
7HOhwc+9C1tG0Lev9zlhTKcNedJcuimUDnmlFic11N7+h0FAIgWaQPV1HcHmstmbbVQ0F0Vk9l2+
jG43K3uHaRMnv+8EQl/RLQIIubrPmwHbl6of2HCc1Me6wnamnjFhIlirH8O82DMsvvWVVEGUEVEs
pqficP+GV1gxqJbTz8wqDqaEOHDupVMhxZ3fD0bZ7+yJWx8K5iBsNCEiAmB3PZpGq2mQz0tD+7dW
neNQxq/WwL3s/pe6Paf/O8qaGxY4tKahsdpc2jhuPGD+4lAnuGuVUfjr/ki35kMFgSCGwEyDA3A9
H3oQuwVgsrk0Ujw8JuOiH8J2Co7/wyhkiHwktt+G8hyqRYkQodNcKqTtvEaZ/1FyTI7+h0GEWA7V
ECL2daQeN/UohWPaXgI1wox27MZzNBsfD9IJnnn5+DgwBDfcX5QHbae3y/YCYcL+oWiD4TzqeDuq
5/9hNjTAih433vJ1UouZXmcuQd6iFNssi+ukk2y6TVHUe9KpN3cAtNr3njKKIWIv/nZ+OsfoaOiK
WbZ8nj1SA8vFYvHD+Sx3tqAsQLJHHIs373qUrDemeNCRlsOtTzsGVYv9nQUV48OLRo4mRHWQoqKP
QV2NMsCNNhoTAbtsUA5JEkueVvUfv+EIRuCTCDcP8c/VKOGQmFgWGXQN4Iz0osax/A+dcNpruHTp
48Ql9Pf9WYl46ipJB1ZiPtT5gLtA1VePq10MpTXZkLEXq5L7hzLqaunLGM398hyMc1k/F1MQmKfY
wuD5gUJ0F344RAc5BAnG4Z4UBOr09bKOOUs+6UN1SZsWiDYKQ+VXleFic6A7TPoTgaF+7wbcviJk
PYwo9JLZM+uAQncS3P5mnWNGBNMfikLS8xM8huWMOx9ty5aa53tw8HZMoXslSNsgN0RKq5Mg9zSK
JtDkLuEsj5HnyFltfs8WbQi/SnojaX9XaRLugBji/3n9ba/HFL/pt9MXtuMwgfl2l66X1c8p4Jhn
Rnn355wSg97fRtuDLq4Trnoq7sLNd/UVbXtpdQmNxwsdW5I3NbCoszqsdh7IW4vIVsV0BKwMzGc1
oXhQukFu6/4ya+m3XG97d0mSz/2iPvZJuRfc3lo94a5FjZv2Y3Wd7pelsqRAuv0Fq8z2CUGxnzCb
57O94GV9f/E2I4nbix1NDwJlLZ6Y6+8kaSB/VTd1F7usJC9BLZSGJK1142VudobafCfuLV5k2NI6
4QzE0euh8rkuYxNr4EtQoPqVJk7vJV21d8BuTIgoEAI4NCvBnl5dyG09DUqsFgPKJ3GtumEX/zul
QY5HtoFj9YcXD3TchLDAWabQudoTOibL9WirAyQks6RLvaJXFUc+R6kONd67e1Pb3JfvjHrYcWQj
4v5Y3ZfETUbT5vp4Ue2RZ6CHalgc0PY3mwfMMQ3KxnOLrSOluuFbTcrX7wQi26UlEBVqnLxDgF0b
7uiM1wCfWL6YWRYfB6CWQ6sE/XlcjD29hU3mCkLMxqRRj7NN3XUVbENuWqJ6zDVYvtgkK8RZZCd2
csIKTr+oWWP9zLQg/mj1k4IZdzNvkpB+JnW+3qB2ONVUchvr0tv0RpypAIXGGU12BduwQZr3lJe2
5wHUFfll9g7VMmqg18NNYz+kYVfaNDcP8qGLFNOV1d3bcfvRhEUDRXh65Dh767RF0tA3c7RkuWQR
reVeY3fsTqtr7QLvWoTDdg65OF5X9z7CsNStKMbRUiA42teTqpRE+O3M2gXrQ92LSihP5mw3J9WY
ZFzsavXQ9jH1ZEDgh7ZW996Czb5BdPBdP5tiILfMWt7GjOBw5L21XBB5a8KTPTYM0Wptl32izNUY
WCPjqYtxLu4Yp/uXweZ0MjSkEbgpYM+kUdr1zHUlwiE4KBVUyu2qOiWDFiknp4oi9chJHSaPZ9ew
D0Y0Zcuxklr9g2I7gjEFk47Vh3ctLMxWCWNtEkWVyqBfkgUzVCN17BclIpaKxlb5gpv0XpFl86mh
nSk0R9lEvdQJ1zdt1+dOvCymQY+U1DyoUpCaj0ZpZJQpeSOPaRHjIzvWFtQIvVMx4tTJlLXj/VXf
HCLxI4SJoejWsgiNr1ddgiWRz1lqADAgvMOVlD0thaHu1BY2h4gWAOSjyVfAWFVomdej5G212ION
ONoYKeXTOFupV4H7e72xa3t5cyhRboU6zyXrrA4QlRKSFsUOLobT6fOpw+wsP4Q44S4HvUcP1v3o
+iEpDErNX4TBQMjXM7O02sqnobMuk4PErRkitVzHcbWT9G2CJyFuR7IHsxQUZSONXakOxabUti4D
OJ1v2Y36jwWR5bEa8UJ08kL+cX9W20VkU5Atw7tkIflw17PKBklbut52LtFsp7ShIIdwoKCbvZrI
rn30xuN1AnQX1XrRy7/2ImlUI8N1ug0u9NIXqKxLc+NJVVMd5VY3cK/GpByqpGTn6lGRIjND/F5f
dtb3xnwpPlHxFLLvonhzPd+kMmzqKWyaEs33h1Lpey/OS/s4WP38en9p33vHr254jegXzJrXmbIz
nOjrsUwtE90WY+o3gVJ3boSDe3VO+PCan8p13xzNmAvXw90Xz5SGSKE7yU3T6OdqmGfpgRsxIxcw
wpZOjFHYVSdalMxf0XgpmpOUxGPgqkVnpp+aRWsGeJuO8V/T1kbplsagzCNt5PkwuGZdIUIdpY7W
f2vmWGcUBNEbL+mzvvPmLCkRaJo5Tbqbhg1tlXR5FcEfqa4H44OclnboNlwokjsqZnueAaiDA7JC
unZO9W7ylbwzx9fAMYPgMemhy31WRqlunpWwbhqvdSr0NKYi1rXHQjXKBNNrvcsh0GV6/p3+tnk5
NXoTTIc5Wab8j96iOffchHIYHhO1axdPNsiLXDszp7/RdymSg6xxII5xniMQWCU07h7tPJxsd7QX
rX5NW3XAqL4xDekBVeFgOHDOxvDEusr6cUmR63ntC0p3ravM8+icZAxdm+8R/u924mZkYxoSInXd
6X4jjTVGg7IyfE2Gxs5/TGrf5y9S3IADh1WYBn9MNX5OwwGv+Ch4srW46F+CSZXnN0cr2xlOSqyE
j8vYKJVbIU9VnSE4GcS/RJ7mK8RZu3y4v+m2t/z/b8RIYAY6ufazGqyYC6bUKj9CFP7YYnrlVmrY
Hj86Cp32dOuBBaApQGh2vbNzo82rrM9Gn0S8f61yfTgmkbpXZdqGKFSXyLk0WmSFJsRqlEDT23mQ
xAVvZqqHlVH5RyOjvnsseglfHb0tHANQORn+/OjswMZZOyS12BvaunEODYi4wego8aU6GadDMo+6
G9m1WexkCdu7nsoCcq1I1FOpo8R7vYp1mepyz6vlj2nHIRtKNfsvoyH4G7sfHlGTKUa18+HE//L6
SmJIZsT0gC5hp18PqUUqVqO1lvpSupTqSW3rIDsWtAQPn9GFWOwP70bSHCQh2STvfN3V6xKXgDS2
jDhCjnz1MRtm5RTkH+15J5yjzg9LRoSU/MFZxRzFNIYL3Y7BJdX07lzBjXwr+2V4kNG8O+IHDZ/v
oxuEAflgQjFEVAJW8aOqJ3qCK0xwoW1OPTsJ/hW4QX3QMk5Mi3ZKWBq8Vu/SW9ffKgeCKkwzTnxn
1HVfWyLzYEmhtfOJtpuQYhDgP40eMBlIfq5HgazeYoSYpz75qfZjrOvlW6ThyqJVdn6S5KrYSR3t
zQ4E7qIizr6gmIto8PV4xaQsKLcNlV+OmfFJIcQfvAA/hO9Uq6InZio/cykMv9pJmXaQtltDixIE
e0Vw1tcITpqF+dQMeu0XdOMOD1WRIaiLIMmCYdGsWeV5RrSkexoVGunOC5WynS6A7d1MXRRJJhyh
oB7Q7nk99SxUF1ADc/R1tZif0LoO3BxgZueD3hoFcXuRXolB1pTWIAXEN41s8t/pnXUuxb+mqlr2
pJK2NwmYA1cJISNHALny68kUUMboCBomP2mKT1EgWYe0CxOsc2iquX/a3m2Kry8tQe0mIyd1gR28
RnOWWK+1RktmH8/JpYCJH0ZvtTn33cHKFrXwBnVc7JeqDRv5SPxh1C9TanaKO9KqMv4d5hL4WT0u
RegmRi/ZRyOwxs/GGErGv06EGcyH71iU+ejqMYWBAr93delJVhYqRD2zTwAkkMhMfpiUrvdti2jm
/tJsDy/6f8SXnCV2NYWI648QavLQL7TV+US0Q+O29A0/FNE4/FtSfv1DMsemPd0f8cZn5/jBeKf/
WrC2V1mQFqTNmBrJ4g9pPzzRrpgfZvBFz14sZWcdb2xkhyxS9OYjswOD5npyQZNKod6luS/PsvLQ
hUt0oOE13VnCbZBBgMEVi/I9SCip1/UoVixri0Qzrd/XQ/+gJnr1jY5J4yiBC7oOapZe1vfzTjnl
1tSgYAvJdOSKNqmrUIQPJ6dj0IpG/Cou8oMKRrp3cG58LG4cEC2EU3jr14FM2Ax9IiVF4ccVcIJD
IeMMF6k4jLKWvujzUv3oEQLIXZrGxnPQjE+TrI8/9CTMnjJ8Gj9RPW+OYQnNzdTzPXWLzRoAVgpx
ZcEZoRnvXWTx97qHE8/qbPWKP+QFIIFht64sWerj/f26HUVA6FBD4RCBWa5PCFU5GsxCHOOjGc7u
EqfK0YZ3v7NV10qVHD0gdKJU0Y8kmKirXZSQ85ap2vWXTM1n03V0AtdfSDz07edwMWr5uehJaR8o
Sc+05C2WXZ0zyV7spzosQvUQ9EnSHfGNXiZ3MscB+GSZ8z1ht812EKpKPKPsckBH2J/XW91UKBL2
TdNfVEmt3STW4Nkh6uNKaqrubL3tsos2AyA2uP9gxWuwBBYBCRh93BcqKc1hsKLyrCWp433044oj
ywhiECFmcz2hDLFhXJbr4TLpLRwTR43OoKf5R6M90WEseDkwjYEL35+n3zaqrKetApdeviySqTyV
Q5p7cj9LO1toc5W/j0I3CDgh7pRrLnNNTxs8+YZRyHHcPjF+9tryUNYYz5hBuGfYut0KgFhsBOoT
oki3humMMSH5zDQFrNsJYldLaQcx2joE6c607/e/0s2xRK1c+FJha7I6G2XQ0sKJ3OVFKhLUxZtI
P5QS74ZjAvjeH2q77ZiWsNRBtQwa67r1HL+8rEeEQbmMXWgeFDkMvHip96rEmyeDTwX3lwZiFEi4
xFev7pJmY6cuLB6ecqU39sUMPtNLXzqN1p1GK6uTYsZ7TWA3pwZyK4tEcZsMT6YdtUCHymWZ5/ak
FWCCUdrvQXQ3RyGkoIcEfjPv/PWJUvoubKNSVy6RZuaHvi3qT1of7hlb3B4FCg3i5KJpY1V5NLtp
nmr4nPhadcYhSJL6UZLavQ6rm6PQ580tRAPFhl2ZGhESnbPNvmss9PsT7uW6k/aoIDc3A/1bovWF
jHpNRszntDAHko0LLlLLQc1j35SDP3BJ/yMpq+ehCD5m1clLw+b7f+OtYfxITgz8cfhCSdX9KEKs
TnonrDyj6PfY4JuqhRgJngA1bxLDjTVPi3xyr8+SctFGzDgH1X6Iw+LBihAC0erla72UP4I+eMXv
4YMKEu9zZDXphAU+oKopvuxvN26bNUaXxOwPhBCCs9oPMxxjp3jISBk/Gs8ySUGvglxDegEAfj1U
2rEtloVNEvWOesAo23ZLRwONHLu9PObWfuTChQjOM0JEsroHZQDnlnKtiq2ngyuhk0tPJl3U5/tX
4K3b1iSzFjQ4svk1NSme9N6Ym1q9NIFlH7Hh+RVAj/DsMN0rsr9fBld5GR9IB9imrgulhKLF9drR
zNFWQV8ul0JLI/RLJ7hHc6UestIqziN2Fn6/RNNzPyjDqVK64ATeWT0UXTgCg1p7Skrb5YUkThyJ
HAfRGE1a178mL7TZ0Bd9uUxGOB+KzEFseym0Dwc2JKJwsARnh/rtWnGa2k8TIjOqXgqW1Qu74Ycx
1XvyBNupcC2yHxHdoYCwUcGk5JsCymjzJZQq6aSEAz5odqfv7JRNxIF0CVwMyt2i4ZzH+XrBgiDq
lciJrEtcm59n23ge0DRyI+S7KD/vbZbNlAyqLchS0yEJJwhKxvVgzoSc6JC0xgVJLd0bcx3bm1zb
k9y8NQptlYJiSHWHb3Q9CsTfIXGmwbgYjVG7pjo4Jz3t9/qjb44CaEvfKnQEGB7Xo9h2AxmHPoEL
be4xTcOShsN9GHy5f5BvjCK0KcQjiSwABbPrUSpoF/pCk+gl1MrFwwheOQ6dNHn3R9lcF5Tk6IVB
plfwtTch9DQ7XTtJiY1CVtt9qTOqRrGWdv+gi9LvHJ1bQ6HtRIMmn0dQNK8nZMcIOjf8kEveD4Vb
LupwtnSKjLGTNB+tQjMrCE3CAZWYiOz3eihg0wwlqZxKo5RGHv6raI/I6JO3+bJHC7vxmTA8El2h
1NfZdquh4rLscqmlqBnKGL72gdI/K3Y3f/TVFxOie4i+ABIdKrXXE2oi8L5Yi5mQo/8VYwv9qPUO
sgP29FH0UAg3wEzCQo5YE4GD64GKDh2XOMxDX0Nt6GhX6j8lonQfzagIKHj/eD6EKNUm9e/rMAa3
UMCcx+INI8Xoq4So3dv9nb35MBwQ8CmF3M2iQrWuNlPZ6eMhXQp/kCniNC0ixpYqjTubmp5CVuTq
FSSpoeZAGgo0uW0mkwvCQtXs7cvYNHPpVaodvtRY7k2HnrKfDmNbLS2fBakzL5rTMfwWz+Vkv1rY
XapPIfpZ4/csltPiOBc1OnEmkXB1oF6qXqomHYLvyjhWixtpHbXcUpEGw1WTwdQeK0OyGxfPA7pu
3M5sJ7yfkU8uzni4pq2XO/OcuaUth5KnYvczHVKT4P4UdFlruoqajPqxlKdRO+XO2NUnR2nH/Bxi
9Dg99YNt1mfHCvJTjDKaNbtUiib1bc7LZfwT3h61YrOe7KcwjfT6AT1ZJ3ocnbT8L+M6+UUsrimn
ZUzs8LNTRHp8Elr5fedO+iLH3lhBzXmbJlKQ1yDVo+g8j0oD3CTFc/NZHW0D5wYAZhxvlSKbXK0N
nB9l3nN2ibUdGfUCzCzcuCzyL2YEl/UwVbqauiW6x8VnopKpOdV6srzJWWv9lSpjVvJrsyrypkXS
f9g6OMjRnotF/WIOmtE9xHj7qge62CTVReiiRqfZCipTPZqQMap/27xPXyG9KAqKJkSRp6IzcP3N
G8zA/ERBsu1pbqpxPE8tzlGnNKHD/SEg0UXLAo234XWMleEvCcAa2g/PupEdnEgK9F8gqaF8MJcp
m//Dc85SDwmuKt2hmPKqPWRmElhvC9Gic6oHvRoORT4sw9lQCiN56ExrQlkgL+dReuZ1pzVTb/Tw
pWSJ4p+ONQbpUQYAjE61nWp/Rkahawf6FLPq6Ixpbr3K6ZzRuD4E0Vs4Sk52qMy2klCQkuvaG6xk
lNkY/aB64xRF2KLShq5/StMhVZ7yMZhjct7ZSV46Gq7nB70p0sXlY0gwClqrtg85WgXzAd5CEv23
zGFnH5ywyf8JwrZ4M0MM1FyDsLE9VOGYvPWzNsl/ZEuvPc/ylGHizE5THKTVTDk5zIUhlR7OsOXy
2HVy3uHAANbzaix6lnhdpEuxr+iZlJwT0uTwDOHFjI6LVNrqcY66HoKJ+Azf60pp1RNYh2oc5CQZ
q9NUJpV8hu7SqwcltaLapXbvTGfKQ8nsRnG2/ECP0ByEewnnydXrQM+8GMmcH4OC8ZLXQu+oXPQH
JtWztVoxvAp3e+PYdK1s/lKUOpcPkdaoKVQTR32pNTk2XxS5bMvUpbms/TPl3CoH00hDFSJcpnSn
stXlf+5fhZuX1wRREqr4tCrDFV0DFsooj2MmlY0fAmGdOqeKH4xYUr81HZK+94e6cesKBhO8UJUw
mfzx+v3AecSI1LZtfKPqzIdoGPODNiiad3+UTegqQiJR46LPm2t3XUkrOspeGGA3fk0e9ASjvaHj
kCwH6vkJ4fN/74+2nROkJTBMVo54nIjvek615ARyNia975TjjB6ZWbpyKNfH+6NsMWSB7qCxSbeh
EHxYsxJpIrP6kE/lz1JejK4iFZgG1VVIc22QKGrvprZmR8c2zfv8X8WZhXZlKgXQiNKxbD8XWVpO
p6ymWfY5tTKjd3GxDj5cuYD2QVWablKSZsFevV4LBBcCCjFD56fOYBtePo7yJ2Nypg8artO7RQ86
9QHecOrTgNXX46itNs0VHXbIc9JEWqXRkLtQQ5OvVHD04wQP6hSafRHubKxNiRjVUaj9GkRNYaK0
Zt5ncTQF3UhOVFtD8GhZPxNlxLstbGk9TguoElFnumrTSx/ujoKZSRM8rAIkolFBWs03lBGrWirT
vBSVMp11YVaH4tOX+1tsOzviYSCB9+TIgJ95vaiNtmi50Eq7aHYgnUxJ1z4lVEE9o7L1U5aqn7IY
yRynHbUPR5VE4iTl6H0SzxBhXg+s9TUPodY5l7Fm/UK4bp9arOh2ov7NrYAOHdAHuZIw39t4LJL9
1fVoSs6l6YPk1Umt5KTolfS9iyBAoc6wfL2/nNtrlQMLjM5zIpgT6x5NpeKQRYEz+ty+Mk99k3gJ
8aMb9dOeb+yNoUjwqC4R/XMPrcuuYci6RZPc+7kxDx66dOlXVDO1T1Up9Tu1yZtDgTDDWqRiSKv/
9beSonp2xkjv/SYOJ+vAcQPSMcKwJ8CSm9o83V/EtZkaLwU4OsU5YRRD8qGL3/Mb2DdXWSerszX6
HTda7tO6KWGPtWQGipA21m6Htuc/eyyMxlLdUhvk+qut49kLu7FKLOS/lTh8wBGdismoRPEeFrMJ
7/l5kLa5jbiShd3s9c+zR6nr4OUPviUp8UEbE4I9ymifY9Wh5GTUtGdO0l6F4caLAyBJFxAt5wBr
qvhRv61JpKHyMVN49bmm+sjF8cZ4CViTnbXffmrxrrGjRBvjNiOfM3Q303yZfLWnJHzQpHLxsWF1
Yq+fFz3cCQ1ujPb/db1Ygm68gQvnPF4UsLPFp0FyfojjHhJrEMef6QX6eX9Pbb+Z6JQEZhXZMqJU
q3vOKTG2zedg8nm5pVe0GkPjEcxc9Yrc1vITcjD1fMjSsYkOHx6YYjsoMs/4u57t9XfLrBDKCUxV
H/ih8oDUJTdSpNHrZaf0lbrOHkYRBN8fdHPtIQFOOIRKJQ8Ifxf//rfNYi2IcpdDOPtFNjtv8bCE
nwrJcJDri4fPbZ6iKH9/wBsfEnCSrJYrAp/XtXqqovct6VTBgCz+c2glaJqgCf41CLr4fH+o7UHg
2QCn5EOC9TvrOqVZBIq2WPnst7IdfVKTFBXCPN5zSri1grxL9AujZrqF2kpdCxVSmtnXg2j+Zhlx
64WKkZ3lPgm8HoXsHSLYjQXEPhINMZWTwE5dPYfdYrbISBSyr2SOiSdr1RO1YmaXNNOecc6NBWQo
ZG6EnrpgFF5vDqx4hjJua9nXwjE4ImmuP+ha8mFEFPSD0wZUSc2Qu3I1IS3PsqhA8No3xk5/TEdn
fgYA2dN5uDEXNP7AW7mIYQatq7tj0baUpxvFby3YEmnWTXSWTrl3f8u9O6FdATpMRqC7CMBy8VM8
vF6y0YpDybYC2R+oGWpeUGmQ50rQCkQEy0n+KU02lPYOUvLr3ES1c4L634YhUEslOQ9zI6vpQQ2c
6dtsTfPytzoWmXUsZKs3DtiDjrbfqIWcHWQTyvRTGjTNP1YQm91TWceD/RXArJLRFoupVGpGFCWn
ORqkD9rD8+hSvRA2zbDpWM41c6JDnS0bilrx9Ty2LuQ26PqnVSxYiYry/f6C3jhdotmRI0xeCBS2
2hxTk3OJJLLiZ6VM37ZiQJp16a3TXgCKm/bYZIlq7oSC263Cm0hhGQhJeNCtq6R2h3zZNBX4xkip
elbtGB7Torc7W0X88uudAppNGzXLKNp11dXMUlUZihSRBt8xy+FnZrTDiY2rvRULYNA8NeZ3HV/v
R2WW9R0q6/YGIT+CSEqijQ4F98j1Hu0DDcpQxB5FRKP6nDWz8q1PIeyOM8jf/c93YykZijowQCrt
T2s6Iw9OJ7UlQwVaNj5rbJWnWO2tx/ujbJ9sIgLBmyTgJLlc61ZZHZrV2MBrPmhp4xXGaJzyqbCf
J7UJv6Sxmf3r4B1/uj/odmoocqOqBoeVzk9aGa5XEaXlrCkLVfOpwjgHs0njb7YTGR8OqAUTiq+E
JDxl9LVD2lwl+lxiHeVj6hh/xpmXo26P5rNZW3vc3+22AHaBdMolSVDNn68nlE+WU0kUQX1Hjn42
i9M9yn01n8ao3avn3bglUaOjAYT6FHKFXJjXQ0UmqKxea4YPez2V8DSmwS85pgnCT4+Kjt+jF+tj
RfcRpkrKkxktS+vVZl36slPbzVGNp2r+HseTg1LpoIsK16TLyUNoDfFLPafh7M2NVP+L53MYv1rw
RMIHFYmN/GgWchzRomRj+Kz0eey4cFbqgPanrJ33Qh2xYNcnnANOHx4acewBwKbrWaLPXgSjXWp+
08b/lV2tHSy9f6wCGoDUuP17HqLHOW3wNJN2QtgbW1OQ8kllCUkEIex6YDNrlxGoWPU1pzQ/L7ok
/Z0ZjbJzAN55eKv5UWnnEUCThXHWcN2AIkuz2I3h0xJlHwDNjUtmm70XJl33qlht68uo+J5noy8P
0zxWL9gOxF5pdns+cdudK2yLedMJKilHKuJ++C2IJYnrY2QIbN/CdsIFrZQOzVSXQN5LevzoqRed
f+Iw8gAKta3roTqzDPOAWpqvS3Z81DC3oJRAPeH+KDcmBKWYnBEAC8OONfd2XtKqkuzMICQCOM6N
ODwP6oIjdsTeuT/U9hmyRBWfwFXgcpt6NOJuqdNXreEroSV5c9h3X00lHQ5hY4MCKnZER+CkzIk3
aVm1086x3aeMTSWPi5vdCix7vZhjJlexrDJ2EseOt+AgQbKjxt79Gd5cTPwMaLylbodW9fUo1pDh
WNMOhh8vVX8OMe39HJGInTCj38sFtieeCVmCCC6sGmCOXQ9VN9KEpaps+DOUTLRDeSPenDhvv0ds
Wy/VtPzfrEn6PwOQttANQ9PZUzC9NVlh0MuuoTa6eS/0WI8G9o7hV3Q6fJmkaHhGazH8bubGHmJ2
4/zz5CLWxwaFib3xKikbHamKQDV9BH0G6yFYBsly09p06I60ksQ6lE40fivbuMkJXqdsOMtOG9fP
ZqPgOFVDyCp2Mr5b60/AzCtGBi/Aoev119PZQgG0MX09bGdw9iynVjn/UbX1US9Nw20D5WfrhCel
zD4s9AtXnjYoaCMKMBTM/OuhFyxPRuFQ4xM624chlgMY6WFzjpuu35nlrW8sdFd4Q1l+ugCuh2op
nABSRpY/FJPqwmnCNKUz0ShJA/3t/tnZ0rSYFsI1bCgiENCe1VjdiCd7HY4W+6kbJI/OuPFXktWo
NOZSvryOSjvPrrX0mT+PaTx5dNkG6akru/6tTXJzOmupGu0hJWLQ64dHpPQEXqAIQIhrHtVQhF1b
l5Htj3KjX8ohH54n2GR/3J/7jVHIcRBwRA9VWEStvqgZhxU9JL3jW2M/wTkp2vLHYJjzzgV842uK
PgYaociy+Vgr2pFZRla/SLnNi5Kn0I7m+W00lPGkRKa+MyMRcKzWjWtQLBkxMkLKq3fSSvTF6gfZ
9jO7G74ORhR8gl5HzdPKZFfWg/7bh1cQIRvowLSPQMnQVzdvIZW1CqZl+6YVZG7VZTTq2d2eIfqt
BXwv5gGli3d5tYD90GqhY6eOn+ZFfwzsvj8opZUjyCvv2Vvd2BLvHWuQgoS02Fpz1TBCK7TqzPHb
qZ69sauqA4p3ezIDt0YRbgvw+Fg1tLCuz3fUNNPUg/74Rof3SYe4npcA8zx8+ONQ70DuWnBkqUOs
7spJiQoql2n4wqtonIty7F1ZC/aaW27MBTIVu4D9xv2xDs1M9ISR2UASqhq17NDHVvqYckPuYWKb
KIZz+i7yS9mY4GxtkGono2LlWOq+6LndL97MpbV8VdK2ABfrJsnGSgrvM49+7Uo51K0q09trdjC7
s8nW21dUzNXpDdNMGAsAA012IDjHfVvITEiJa3DN/RXLiK64NR62jofdk8Of076QHrIAsOrZtscS
FoRsFdRVYsPIvzYImbx03C0xhrtmJ7tOPyLDhbrCnP0scexsnksLSQVXCcPsbZliA68gaeiqxKUO
FeC8VCMw86lqAog0WijFKCzg5+m4qWok/4wp/qJvcWJ05UOjlqpx1FE2Gj9NaFpZrqyAFP81NnK8
oFmlzOYnSY8Vy4+drKwfY4wUAtpQRpSlCnV2KN0t7TK7uGEMlSshUZo2XghfUP+pdHjx/PrgxiM0
ouGQEilFRDohVmnRoDUwscnPfFXNu1PX0myRh7CmPziKBYH5Hcbnat2qeA0EGmiSzLbfE2Z4ppaH
XpcjVn9/lM2NKkahfYg+PBEGrQO+VpIUlcYr27fLPnkxMUVy8yHUP2XaNB2DMWv/vD/e5jgJZX+D
Oi/wDYu4fiwcvXZK/q3iJ31cnmoVYdyo0Y0Pz0p0NRLKgm4AoJurC8igNURG3kL1m9BqvNJKqhN9
b9Ino5qkR0Ot97QatqtIpio0IeBgKzzt4nT/nr8lstSbTav5uDzpL7jsOZEbwQj/FgaaFLpyj230
/XUUM7h6CQHdoEYL7QRB911DYHPrdFWqDQSKTZ5bnmFV9S99nKPqbBZc8ufakCbjhLXDZO4AOu+i
gquhaf6BNwt7WgD4q0cRop9wvnMcP2+nfr5Uk5P9k1pF+qdWGJNyLMZYT1xcjSgYZukUTghJOoi4
9E7Q/6q6vJUenQyHKlczM8nx2JQ2nD4NwsfXyLRb9Uxe2ixeHOsWvZr11FV/aVYeolfXJ7NxqNKm
j48loFLj9bFRdl+cwDT/C9TB+k4Pqza48YwQoivDEvx7aKkQn+6v/PtzvJo/fEUKa7SFkPWtBZcV
SZl7E+0RH+GAyq0p6/mJMxq6m8yO8VMb5m+FPXgz8v3/NOXQ/qU3ZrX3XKy/vsAJCR2BleCTE0Be
77cmgmyFvoPjS0kan8euURrK02qYHuYuTXfQ1s3TZBNwAQ8KFXrRcL363sGodUXbtI7vhNAMR3Iz
lybZH+aU624h1eeiUF9Dm7fm/jpvbgobPAQyEIAo2f3/Ye7LliNHkiR/paXeUYP7WJnuB8cVNyOC
N18gZJIE4DjccTmOr18Fq2Y6IyKHMblP21JS2Vk8EADczc3U1FTNi3usrUI2spTu+5R1T73EcgI5
Y/Xh+6tc5F7zVTA0oYB7hEh+ju8a1QRfr6yk+0ZIWWgVirwphykLgHFdK7AuggQqd1wIWAEwA+Bp
50HC6ZsCOmtAXnIHdhLm8DxkseVGmMlvO5FcCRCXN4Yx1xndwhGiQnXh7GpxUg4s5jze173gLiAE
tJpzru2UovttT0LgHyBoAyHHTQFWUk9XYzEMkMmDicWeDgxdnqouApFDNeb7N3W5HnAXUFEEOgE4
EmXj6VUkoHVMLSscUnWUu0g8kiWjsRN+f5VfPLa5ZMLpgUY28Ooz5LFKLGZlfZLhsWVa7HHm8Bd7
wjwvoU2ZyN73V7uI4uia4BDEHVkQCUZL4/SejCjtzaLHwSsb8USMAtJqTiX9qLlYS1SwEDzMa8KL
v7hBHFLgakOXZj4czy7ZIVaYU9Zme/Dc+TIyWvS+xlbKsbvaSDx/f3+/eGfO3D7BSTyPIn6xx386
FxNriHU55lCNYk28daBOfUf1gvm/fxV0X1UcwLOMy/lTBEiSSK1kFftJmcCTKyTJhzwHu/KufnUv
c/8VwpXYVgClT99VElOlhHJBsVc7OwowoGK+xolBX373XiAOo4MnNSuRAws+u4rk8CymRoQnxnWQ
iaGIR2JRXXPCvAzpuIqBl4JpMehZnu/YyZInlTVluWe5NoUFxrp8Z8ymAIpT7VKX1IFUEBBft1Vh
XuPBXC55bRYkQEBCSTJPdJw+xqhXOFjHSbFniiX6o1oXJt1hOEYd9jVqyfJuVHn3ZvLIoL+t9P5l
yaBBRgVtQ0Bc80f7aTU2PG8U2jdsnydmb7uMO3Cig8vu728xtM/RFULSgjcIBaPT6+TpGFmTHbN9
JCDYAo594RoF1M+c3LR+OyjOmgs4v3ByQbj1PA3UaMHA227ZvuRTFwAeMfeMtuxKyncJlM7SDpiR
gtYN8goQbU7vKG2o1klSzvaCZv3CzPQsSCwpClGMpb7ac9MrChBTAZDb7gDnKV/Yvb4rEfOuhOfL
MxRj+9jqaGzPLYzz1TNCoBVApcX2HF47YV+VJin6pPQ1qY48JUMj7be3I8S78AoBR2NW+xzgL2Ld
GHhN+b6qBfPAPjyUML/4f7gpFLU4r2dJkItGbKnmem4XHd9jJCZ2J82hbulEmClVI+4Xk9wsvr+p
X2xBjAmCWIwCAiTH82oFRcVUj7XF99gpmovTSfNTtLcDJwfL0Z4ALYCoGr9+f9HL8An9CKQ/KJLA
vgCKd7qEELYjqCzO6kSR6rgR1DANV0VqaV95Y79YIYC2AGFjigsWTed8CwW84cEY5WrP2lL+TM2S
HYvMLB8aOPz5Kk9/m5uKUTHMOOEoBaMJwnlnaYmt1r2h9Tbfg6+urWZN7SDvB9uTzWtg5EVvAFdC
WAEeieiFhPUsD6/rCsTPGHcGGEbzmzivhIsyBONJlZpByCTNC/neHDG57YikXWLVsqfv3+EvFg7Q
ZEx5gYuGAHqO6zWdWolpos0eIY5pPsJ1rfqa0nfFymEKr5bQNpCOJZMNdqWg/5pfPim6Zu4MOqQ4
O+YM8FxCPUlSClJQZ+zzCkYaFs4ng0NFFeoHPF5BALRKlw4HM2qTQOG8/uTWMFmh3Be0uS2tCXNn
JGPmZH4qZsOqNSzanTFsB7Vq5qEeuVx+/6DOFyFmA7AU8I5mgsVcO50u9q7H7IGYlHwvrLLxxJSt
Yinal3r8iObx7wJF88XAwAGKM5dpF0KrqsI6xZpouU9Yo8DyNRcwYZV/t3rBVaDdjCA1c5lQKp3d
UpNztS3Ktt7DvtB0DUNyQiy1e8PhzAVVor1y5Jwv9vlyoOyhwEZhgSbd/IR/Oqu5DuqmbY/NPuWS
FbY6jpjcEYqPkSrh9vaQh83Y235dm7GrjlVyJYqcRytcHgNtyJGQHeEYP1e9EaJSsqnh7T4RUQS8
FRMPdSSL4PtlcnkV7OMvqQdERYTks9hhNtD/1aa420Omxt5WmBYrFkNR9dcS5K++yM+7R8WsOxwi
YHox91TN8zTBbHKpdLqu3wO4gY2OqtHBDhtnklcQnJ3KILcn+qwbUqUckhqKE5OH+SXox4Ia0EIs
yZa7pgK0oGLGN+dxekeFJk8hBtvo4Nqih8bMKCA3gxlLh1LSZaY9hXFUmG+ZJRd3aQTQgBR1QmG1
bMfO0wgxWMz5yNK9ZjYm/c2cCDcL1ABlLxhbs/HgWTtFyzDrN1TlsGeO9KIKPQkTRs0rO/xiXmm+
io0oCA0BXArb/HSBalWs2kXKR2CmQlH8ejBanVRgvY3eJJWQfXKGAXCVNLQO5HrjIS73uYbdH1Ij
tpsARtcUiiw1YD4yQNxG8tBp0vrfrIxm8wWsZGxbdHYBopwVe7yyeytTJ74Xjo1cu1CsnVR06Nx/
reP/+DH8n/iDoQgA275s/vWf+PsPxkeMPiTt2V//dcM/ytu2/vhot6/8P+cf/e9vPf3Bf21T4F4N
+2zPv+vkh/D7/76+99q+nvzFL9u0HQ/dRz0eP5oub78ugE86f+f/9ov/+Pj6LXcj//jnHz9Yh9CF
3xZjbPaPv7+0fP/nHwA4f9rS8+//+4u71wI/t3/NX7uL7/94bVr8qKb/CUY62jlf8BISnz/+0X/8
9RXlT0D7X4WkAaBhHiMrGcYN//mH/efMRQLKAXKZBrQI1VHDuvkr6p8Aa4F8QMdNR+KGb/jjv277
5AX9+4X9o4QcM0vLtsHvxer8d0BAWQnyD5AoJOAzjHwBWAsVcviMWeMG5I7WgxlDQxLdRgdFSaH/
zMeWcA0+1ikYZz89n78/yM8Xnlfc6YUNXBppIMhzsyXGWchznMykY9HXm1LtqCtMamLwQgWFXoX+
9PeXOo2u8z3iUsh/0GmAljHOoNMdKvIKFlF9WW9YhPnerBVmMBhmeuWG9DmcnN0R5IRBRp31d5F1
zh/jp5MqjZu4g2VDt7Exu07k2k6CRjbye5iDilWbyn1gZLmi+m09AOhTKYQVVdBNegLMAko4w9hi
mJsrpeZNalWH0qRGrWsqjDOiTpZ6U2kdpoB7Xa6eWZptseC6jpTtON4rYmweM1H17yJNpGdL0nJi
TJVjkHSgYidqiQFPGpLxSAtVvdc7CHq3sWKt42R4MxoqH+Cn1nuqGDpQfSK5KkmkFcOLMynS76G5
Xy9jzhqQmaMwhvDtnFr+9JRUpSlUTOK2m6y3usDpWeFF3XDND2kOumfvAi1f7BDoks08gbN3YVIZ
vJnebjbGlDyIytO6HexheKiZ0TVi8Bdx5OJaqEYxrTqrLp/7xjVdjI4nj5oNpsGDapRdNS68KtIC
iuma7kdMA64a8K3DkDfEh0ajDjrRImuRid1CkagGjvSayXSZVuwjlnQ/6W0gMTdaM5Be3RmNA02h
0U16zTOKBxuuPV1VkH5C9qNtlHov0pXcurw5RjIlifyip49UrBrm5qUrQSsgsWQ/zlQfbkCuTbtA
EpTQKVQSDo3Fxya6oWw8wPYXhpEbCoO9gR5G8yNqH8aJrvv0iKgU5MoqgiErh7yXNbq9GWh27Kui
x/99tbT8BgIZi7I71rT2rmzdX2wqnFcQcQJqiDr/3NcH1i8wfWuUZsOSVAnx18C0SzmgWfmRZmwE
U0hJN2Y8vRYVk0JrctBGbEVyp2TZLi25HBhRInlFEplrVhc9KSKZQIX2Cb3QQOgfOLFrNwdc4hWi
rA+0kdN9lrLMdST9trWUCXP1muYqzZC6dq+859xol5lliLXDhLU19aaaWx+KV2MS6FbLTL7MhrTH
myrHUC15ciXb+CoYLhYbwKRZiAywvn2GmoFYLHPame3GaGzNw8REGiAgjauJT4arl5r4dPoBMdzK
BYG4ofYEoQF1WUJXgMS9Y7oiMiuSKlTxDDCvXAl5IlFk4bgQU+jcCMFmMUQNfnOXFb6uo33+/Qs9
a5r9tf8xfAsHP+gt4hg7S5ekLjESPNh2U0BP3qVtXLlN7Jhhy0fdb+y+DHN7zNbI7AfCle4R09vj
FZjlF0cPSCKz9DvAaCCsZ/VzX4JBkalZt5FssKEiR6Jr6MAboW1E18TOfnkpnK3zFA2S0PMzodST
qmqmrts4VQ1RDX1U/ELN5OcEfZ5rT3aOaedLA6NbqMwwQTqzbU8jq6y0dmOAALvJudzuCruwPcCC
2qEXbb/Gw9BIlky2a/V1tkkUmfu8q3UC1BAkz46ZQdxQ+EWOSXGlbfhVI51+MAy+4FQEBRj/vphC
iS2opTRQZ9nEdaT6DTBXYphyAkJLw21oY8B3zIptKGO02lNUpZqH8dJoYZR9H5TKZIZm3k8LoI6w
6ZuEDCPE8ZpO62UWBGjvq1xAsQn+w1kyokdxArqaxjdsaAETlTXzk2zIV+ZUl6E1JtmSQv9io6AB
egXPuHhpQE8gowbyElIGjLEiA/z5OKxiWemspCzXmFixfWvMuBejrfC7GRCANjDKkQSBvIQc5SwD
4sLhohqovi7kegjkIsWzt0op+H5vXxy6AASgyoRqGZkdovXZvjJj2ZzyUUzrYlRCjdf1optkABGK
VUEl5W/Jwt+qNf7HCuKk6vi2Ivn/stbA+/mP/0rqL2qN7WvdJK95/o9lk7+W781p2YEf/bvssJQ/
McwD/jTqfIj1zcXF32WHKf85U+TnBYFxA2AK/112KPqfJhrtSMjnEUMIqmMn/F136H/O1SPgYoiE
A/GDgtnv1B2nawVbDNMkCrqqQJ5xLUAsp+u+V4q86OW0ONaDXLtKpZBJtm9Fb2okGSr7SsQ/3d9/
XQ2d9tnyy5iHdc8OHZPG/ZBLvDjCJDsLioM6xTe9BnKK1m6ZlqQEqH+6+Oml7P+Kbz8XOL+4JoI+
BhHwiFHhnE+3FjRK1K4YsqMYrZshdXCwtkPIm9SXBbPCVM3WqXNtAvUXj/Wr+45iEgj0xWMVpnA6
puT5UZ2MaSFae9kOzmMr2dC0MK8p0+NUOTly8FwhGAoYH3j+/Fxxwp2+RaT5pU1z2TyC4SkCCKFo
qWdn7/JAlCGGDv97Cqp6WT518a1CwfTa2e2NVi6MDCCaK8ee2rqT8upMZB4wTt7t+N1m90MFG6K9
LJat+NT0pU19+DO1SZDTO725MZN1jhEdw0+FayVuXYR28zy1MSljJLS1q9519bJJPH1DDyzxR+19
ZHe6uE1KiDzfTNYz3OUmHtp2GBlHzYJQ2UHWj7ZBSaPEANBVEFsOrSyFUMzrrEUaDupCimHoCIqh
drSjpRZaKw39+aQgEDRzHqZXM/EKo3VxXqTP+mP2pnI3k/aT8SOXim1qchdzshXb95g+04sPW34e
7VvDfq3Q1xwFSjh+UKs3ENG9hlHYFH2I6AVDfqREx7cLGm0pWAmZ8hxys0/RdIhKD/Jlcg8yZydw
x4CWxieL5kTRHqV0XQ8r05xwUnLiKGuZQzSGNPsyxSwuhtBcFsdu7ARYC1DLrbO1HnlW/9xJrqmH
UEhL2RJkq+83wlnK99cqwck2e8Z+kQzPcLiKxnVcIPk89mlRuaYZ6TAtGiMP86Azmhrpgd2k2qbs
KzAQpOqOtfq1Qd+LfYHNMLfTwdwFU+sCYB2tFnSo0dSPrf3ajm3itn0zuSbvHQJgRL2Siv3qamBU
zC4dYIeiXXi6LQwJEvgMVJFj3jn3UcITYpkdCNaCboY6aa9c7SLQgDvyJcGN5AqKPTO89HMKEfWW
kDptyO8GpLwEiKent9a9xaNl2xdr00nvx7q8hql80Z3/ndThpeKq4D6gD4N2AFipc+b7Ux0/RjG8
zzIru6tH47m1FkmBqW2nRXmV2lnlK0iYSJ2YA4Sa+gWovFjLPLlLC3Ew+9ImTWdry6LNmI8uDtoU
9Pj9ovtqAJ98PsBnsPWFrxR092fU5/TzpaqBIQQ1dm5LvrW6EG/b0tzWXhiq56CgS4kuL8ZsoQTD
Uu59HkHrjSTclz4yLEIHTE0iQG+7bRdUcmlQbOu1sqqWxsoC2k06VJmV62zNDvfo4hvrmuDnlN6r
MNntQhkLCAx0jQOZUIDBMpHepU2zYguDE3PXvMW3yUpd1y/5Kg6SEIIEvgoCs0RUiyjUi47G8/dP
4ysQXz4N0GmRmoHxf34AxhytvLHKnFv7vh9d7QeqLgoZGWyBGnifG31aa3aft0Td52s8CJgHRLLH
oR/oEDhI1g/w6JEqt7rl235NP9gb7sPiBEjC95/zy8Pmu895hg7B8K4HspE4t3TJN/pIwM5IlnXA
1mwhLUqE0U8Fz/Yp201BdBBPyk25GVedb5EItldqiF55tE2WzgItCPWoLbXZBThI2cLpfJZ7UuXl
iQcBxCnbUN21h/s28UqN9BUZWmI0Lk4wYZMMEAyxFtY6WvZ75TAcMU/bWoQDdam8AaBa4lVdmJtE
m270YT0ZQRNtHbYfoY7Fntv2WFauVhP9Kd9FhAX6AnaHB75lN1BEYLf1lobXMu+v1Pr8uQEkxmQT
MM55Xu50tWeYvSjgXmbfpg/ySrlRltMN3TS7YucQYyE96g8NKQ5dhdVKsozEAzGgKtm4EAaWFBTh
bv9SDD4AI5u5zbCs+31dw5kDIyFQDHXxc3kddihP0gBlclLBKs2zezftvJGianYjTroSY7O+krjN
hq6NzCtfcO5AeVtKVhXHpgvyl+pWWnVL+5G+mI/KVuzgq7XHwaPBg+OA9lEB60IEj9tOJoZ+64hl
YnjYDxVbaLonMTg9wjfac4QPQz+5JUVC6JUhTu20GENMQ8yYVZkh4QFnAzB2Tp/iSJHjFMh5bqNt
tE0fupW2TO4jl3v5pkpcefAlmTAWJI2LGTWnIMXWXHZBvi7XaVh5zoEtB18N9EAuifoI6DzfXvM1
REMJn+HnNw3gAmgCCkaQzxxo+pzFXa4zeAZE1XjI7TAtQqasqEPgl2xiP8a5ivi/znhEGscv4mUc
r3i6zK2DKQ60XMrOCoMVDX/WnXu7XTWQA4u3xujKmjdGC5q61Q9uB7EgIA61n+NNEnkYadcOZUtq
magK0d+zijivmIH5VE2/Y/fx+GTXN8rg4+vAF/OR0ASi8a7d+Ybl9j2UWoOaeal6OzGvqbyxXzG6
QzOhzr0oDfMkgGpVa5XIbRIXhsjE0aCPsRLyPRi48MLcTdmWV2GCDgGicXOTUotM5a7VU7ezHE8t
700N5ioeNqYAqdwOqjYE3kmPENbs3tAF18zbrFtTNWDZQUihOb6NyBXNEsMkYKKbJakszc8gLlVD
9DvXcYv4MDoDoQB4TU/dqCASYqRmuFiiZZKBTg7tHdgUGp7ZxAT2vqS2NsVwtJK96LaNnQbCfkit
Owi/kILiaV2T2j1PLjCBZAK+wlYHyRYl1NlWjwq1gVR/Ih9hIArd24EuI3PU/CpSG3eqrCsnx8XV
gNWh2wTCDhQB0cA6Sy7kguomug31EQDNe1MjddOyjBIZasU4LtVrUNH5DkTrBCAI2AtzeTgTEk93
ILokZgPeSXxLzaIinVKB/1+WP9BJmPP8FTxiZTe1lqUQ2iaGQCv4HJ4+xTVcYq1VzbRrRiDn3d2Z
OoRaCoUqUiu0zs8pfFJP9VSG5NwRDsuPdZ8YARJHwKvmJtY6UGXjKGw1HKpSAaU9CRry1sEwWYFq
RD5YIzQDvj8gz3M9fBykNZBkRNYFpphzllkiNg0xtAunI2yqQh3a5DBua6HqC91i9Gq8qWARmele
V87lUxgT4irGrMGO9AGMGxDwz8moQ6q1FuaC5GOX8saXs0Z2hRI3EBzGyvvdO5xb9shSMH6MB38O
zkpxricxVI6PLVxKCIv8dkBPEm2cBJXli6ZR08sUPfj+okjOz8MqBgtg0zQb7CHuo0d+uvCGWuVa
zbl6zDLIkrgFXSb6u5NrbsZ2Uw7blEXn7Kz4FdrDRBMOOigICvLOlreGkxHOno3qTm+PEX8o5f0w
rMvhduQPY/NWtVglw22Sb/r2LTXXertBtpyVa2h42eOirLbjtAArQtHRoUlQxDUk1Qv3CbM8bSFc
urSqRaYyBD9UePbNBA7BtKgpGfjBSrHr92W3NcxFIT/LFQK4Lu2qaaGP20z6ZKg5Joj8NmpKIHRp
4ejVn8z42DlHiz1UFiqhhYUPYt9IcaBqP3L2YIw+G3ZN7PXmAmecsA65vHSMdY2Jw/LTsSjygY3p
wMQPN114EsTBUkEEjNJGMkm+Iz3a9F6ddmpyRIVtmV6Ee0rxFKWVqn9EXWiIV4XBKeOQVnc5ylsI
PlElTHruiXFJ8awkHLS1Z0mbFM0xXoDZY0eeZmxhx9D9SJgE4+RXRcEzNV7goQA1ZcLNMFfcpIHw
NUiZKHYW9TycuOSg+elL1M+mdSe6uwTfmmamW2u3zegO9kPnBIrmq9oCGEUaoXCeY3XDfQ1tr2vi
NxenNtKymZ8LQS2gr9hPp8urSss+homLfkzSOEfBDlchzu2WlPAoJqMh1W6q8Guc4ItsGnwPWO6A
JoBAisue5wrJFM/z3rJ2nMz3UoB4M8ELxJermNhsnVWfjbQDPUxHb6uLD1q7iiEiXIZKtNWrh7YI
EFCa4Vmyg9zaFsMWQrupCtVx42CjFDAOo/ISxa6uEw48AUljvepzdBpJba5GjNHoFO0HPNlxVbFA
OJ5YqdamJIV2j6xu2oNNZToHR3S+nJC5txkHQgtUTHNKbmOvYPlAuLwq5dXQfMRloBt+m/vsPTJD
Gc9OXjkHkW13k0bq/iahT2w0iJHXpEohlNBBKebALUas+sHSVrFw0/om1wJrIGV6RWILGgIXoQMc
dgwPfXWUgPid1Sx2A3HisdTUY6qt0OBFtiA2+RJKlX7u9p8CavXbSZD6Sbcg1ONGI9QyMCFmEhEd
5Gk1sIoEBUrSwdryZJPrb/NfYliEpcUD+lGF8PKSTNxTNaivuRBBl27HHZtW1Nom5faGAWvLXLkr
kTXrSx1nszZ+DALCcNpTZ+MRMPyBvsayUHiAoTgnf3HS15FuHWA+4N/C7jW9TUDeHhbSG98rzRbi
KUq8joVXmg/ReC864doxJMHH11g/aFygUNrCkF4yb7hGNOQBslK4RY+AUN+M46uNZheTUTAdpRSD
2N1GeKxyo/YoS8DsmAul1tJWwZDyYoOAYFabYaKRIr5rDOZH3ZuC9imVMmLUd/Ctmh/ZiHqwyxYy
joF6q6K4pqjhUwLCX5UNxLS88UHZdOq20kK1J6a809Nj/dpDvHDfY5J56ogtbXNTJ3F1Y0S7iPZe
Cv34+l1DbEu2ajcs0hYi9b2xKet9YzwocbTIYpTj/KZq/VcDtj5G98YGYwOBuCVkSYk9VIQPkEX2
CutDNhNSYQKwmRLocYRlDVHWKrDaHxh8tIoIcT2Are5cCkXQSJqgp18jZmYjkfS7gq+icTnA+bED
rtd1+1iDTI75xvN3Q7tTCQztpSE0MrS+kTMv6GwBhbMAaX7AbHKPlxmWLw/qm8SDBAMcUSDLHj1K
953sKe+gHtgoXqoAfDKHuU4Gdto2S0KcB+LQ7oYJJXAALQwwU12ahxBxokFkhUxOCSv8KluNucfv
22wNWDXAYNDkDyCpcaLFS9nDFFnYQxEXHkN+3GzTzk+swFw4XuMjPiTPGaQAX+K1E7Bd9irtq4QU
ChHHwe+W/QI8k+amA5ZqLi3gLsfkJS7JIBF5Ud2mFJ9u1HGWuemSr+mjTuTIHQ+17umP13yYz5qT
c2oDwdB5lGCeZkAFfYYTMeTyRQabhSOtwQsXKZfJAD41CsSEmJoODVjF8alcqtigwLXivPMwuLyG
K4FO4Bi0gwDPfSNZm0bOrjBfL3Jh4IegOH/xvMFeOte+Qse4SCVwY440yTs3NlTmZaW4Ji16kVHi
1uExBiKOqYMtec5e0do0qmw6ykcK4WbCje5BTuQ9rKdR5E+vrTzte+pciZmQKjqPmcAqAVrOvph4
8ughnJ6HIAhJKqWjcixALZ1c2fIKeQEgKp0QCYKq9IB/DxrmSBaluqNSmGCdTg85YixQeL60P5TU
e0P44e0MWXT52lKOMYU4F9hPVeUOYpcaiBnrMfnozP3UfyjFk9Ws5fxNdHuMDjL6UIrPyQ7QFRfU
BQkEcluVRNBpyKgHiUrknApQeGJVAdYATYJydOsRXE6fIZOiq7RelpY3gDTVuXnqYsf0GGQeCToP
Sb6yASsH4GMs1DUAjQUSkUPjo5h0gRd6gK5CJRjdyhdB48c7+xC9sM/oPvvkT8w3PLZGHwXfh65R
UPmmL56zx+JNea7WylJ9GQ8S/jT2PRyDwCCS0UaBw7OHf8p4MSlBNh2FtBjLpWZthv5Qhra24MWb
yH6MBWQE1+AuS2Ir05u2X0pNSaAVDdbZQhi3tNrI7KnwymqDDT6pQVqtlGztAMSJl3m6KLXAyULQ
MnBgw0Qa9Gv8Wxzlu+oZ5g/F8wiYm0EYjqCZJ+kIgQSmJdZz+vZ9ro5C93LxgPiChv2MgFxWI2ML
IqOdd9MxUTytWgzmgtKNrgfKEESOj6QS/103PTVdogVHZO5iYesvTuXVui/4XWm9dWwHLN6eti0S
a/hZKKFICU/8ZAqMlMQo3yiJudsc82fpiRcu2zUukmsgBDkxb9vI7xWPFr56E92OTyY4hWPAGDEO
+pN4UD6TY/lQYDUc4g1f4AOtqm0SZPgFzkveewMmtDfRTRdYPj7jsnzgr8aDCOE2VhLJcLNbhPtP
oyYgWgFVhqd0qngdJyk+4CK5sRY5J/IrhgmshbnkMNBT7qDUFPBV8lKC86WT3G+W7SeQQBycCmme
jW2Gj7bVtobvuJJfhFloek0Qb0yCw8SVA4z8ZUR6pQBosKGoq70Aa5Fvo010J/fAO4D6yO/qMg4p
MB4KDhmptmzV77SFWJjvDaK1zwL1TX2ka2iAGAdMY+h3FahWT9hTJffp5GWZ348rAxiq4k/lQkbP
Srxz6zCK5ajdJnwKjWHjJAFtXHwN+iDzoVAS6yg/l4/Z1nzuenjBknhb3FcVwT8W9/EPRr1MaWGy
AN4hSksa000yF2p5PS7XL5zZSmdtiy3rZaB1T824wqCAhfj+JhZWaBduOwG19/skBOdEHECBU+77
d+NDbNUWXQxS4zfZpECPMvOBIEliUZtuHrsRfPyysDFCtd1lOYiYgaV7+GbQxkqdJB8JxuFhu0bd
gXr26MldEBmryPFquoYfkKEEkbZUlMBmq6Q/ZIBY44XZfeop8qlbDS1isUirsNG3MAXTmpsepQn1
29bDf+wsYvOQMa/tEeoIKF8Z7P2gNUfglDE6aN+hE3ml9r+EQOBqOHd6MJCmo99zPuyjG3WBma1i
OhadBTeNHjs8SoecZAL9DszgrdrsqNQbU+32JfNBUFQ9Cf9zMbUPiFfLrqC0F4gUPg6ODdjBzXIl
aHidHh21Vg9Q+EmUo/LklM7oywa0izhDW2Owr5xTaPVdhBoQZ5AZOLONGqCBM7BNziMNTj98Og5e
sahW3W7Y9A/gUgaO3++xNdIK5kxukay64Y5nLqagFEDE9+pevxspsfdAyanYQ2OMAjGXUI+gEg6g
1dmUrpqGdkLsH9M9mKCu8VrAIsYgZuvmFslhoGUHDdb2XrX8or3JG7cXvlXMB1RH/YF5Ncqylsh7
+jlv9JvxuRMLjd7F+m4UvobwvB/3fK0+14t4WWxaf1rFYRo6xyyU/HY97nUvC4GtPuL7bhDeH8rX
fsN3atAjLmk7sAIrurOwJCOvob4xwe9lNaZhm22ndj9k20LH5/D0/UBdIL56NYfDSEP7y5esg4Ij
R3F1C+/G7ffS/Rwbt/IeHz9+gWVWfC/v0V+Tn7RPCTEyXwMntmISPU+Thz4MCiLEGHOvHU3P9Jir
ECOYNshvA53gvPXUYPrERIrsEOm+fMOMJEyi8Hmz+x77zibVBx70HGoW08p8So4NI+kdu0MpJK34
Ia+wQUU5n5rOu7PvJVdXQEEj+O/NG7jYBVpJGQoM0n0yv9xWN+kTYJOVvetWzsI80o8Y53O/qjf5
nfFjXKnb7A3Dwwi71h6gMP6UhhW91zS0lT29QwlNWmVtaPNWBYEsF4cmWtvNrnc8KcjYKheLcYAY
7qFr96m+jfUgBT3Y9CTN40qQ2gg6CA//l73zam4bS9PwX+mae7iQwy1AMIiKpERJvkG1E3LO+PX7
QHbviKRHLO/dVk2Nx+W2ZB3w4IQvvGGRCCurXlnKQmjXU7jCdQsCDlUMtXD0zxSs9ZqDe5HWjhax
Wuz42crsGVkg2Lo7NvdFeyPL67FdyuNOVm/i2gl0p+ZzZ9dCe5M0iO5B2dFurPAAic6rbeNCXfc3
e5ZOBSCkWYECfuRJY8VsMZfwhmbaTSil3AlKmG27VBpsrxtUt2y08Y/PCHDYiHQBgpxtek6b01Gu
j1HfC/EOvxXdaUKTE7Mqr3Ix/jaawiWQ55u58VFPhuIOMQcIO6hinBMnp4QVFQoOY2a8i2qvWGBZ
/0WTs/Zewc0PstRXMHBeOJIlBU0OvR7ERTBkwLMzrlSkgJ0mhWfPbaVbo7CCD4QnqAXo2vLrrx+H
TqevgZmnGjRX11F7hih4UuQsBwgETZSGu2Kyclo7LctU15sFyY4z9XK7+Xi4Nw7H+3mZx4OrSk9y
hkEgd3J8VMeFlU5FnYQ7M5z6bVKO10Pkmcu4DmpkfaavpU5GNUZK6I7mRKMlMI0lpeHMydWk2nYV
OSOfp7KFSPXWCLC1lPUK4xrX0Qt33Bvq+OhJkfhAWwvMG3wccpOTmalToUQqTJn28ueW8SQb+HTy
KNypK23vrcyr1M0f6JcGe/8q/648c9TTFA0/J7EjpNRr7QoYdnSv5kukcCjXJAAg2tuUgku4FMJl
HC8ISTRvIVP6kULu/32r3qrd2tql0daXtpnnaJjbIiKUOFFlY3iloNmE+ObkamaHgtQGR6+2IohY
0vq0oIyoizK9yWSKtw+Ct+sJ9yM3LF1qAgQi45Y/KoIdfsnd8QG2QGnA5ZlPCSoZnUKJxAkJl4jl
uI+eG04/MFaGE0ZOEC0qgkDUlfoLU/wGejmdYmgftHXeNL/UkzMg1iWD8msi7qcC0k+bxgvFGDQn
CbgoC2GQbXbt313G/VnERFepeKdK3o8IN8UNTZH7j5fmac1Ox5sE56fZQhShEMgFxyuTVDjQ2bLZ
XpZDiS5Ocqeqfbfywq84jBG1Po1dvo76wbqAhTqtA7+NC9GKwwlvMyR5jsfNFPzz9DrM9p0lLBsJ
UFcxRJMd6p6dyqFMMUuvLzRUzjY9H3WWyCRhosOBOPLxkIIqNbWklOk+yqPOrYztCAmGJI9oPkrj
5cfz+pvB5o2EBBq9dEQsT+rciHxpYaFpzGtUvoRBRoCtmN9zqX0ak/BSZHoanPHjKSIAbSAcnK+V
k0hQKRWR4rbf770ppuSW1cTaMi2bjz/S22VxvHAR+KOOTmtopiGf0kgjSKS1VOrdHhl+ilk5FJnH
YJY2tMWJ7U/Q55gkveHaTO41LFNEF6FpDUBr9tSGmzzbRsFOsO6KYVtobuStcktztGSZaK6cQq91
22HRl7dK9VjUiwQx93o1CAtLXdfxognhr2wbCduuTWZtfdWFJFFNa8tzLY0W9UL6QTpJ1xqTESJH
rH3Dx/RROhgDvhquEjrFLbEXX08OcWeLuV0GrlQ6aKjJndM2Tk7LMLmFwd+E8I1vIwON/DmJhzZk
Cg6q7lW5LBUXGblo26Rr0VvF/aq7yVaXTJFPq1C8yhkvh9A0x4N5xpNQRSHFZlJs92I8OZbe3dHj
sydLHpyuqV5aLb9Dj+nSiTSfOMcvFkFP+swso3mxnrp/ZEaAJwlMhD2khYg0cFiMqRG40GjBdnW1
uoBvT0moG9aZ0PhumReX2svnH3uW/1KAaENPVo23a+kdiE70J4xmtSHbJ4J6SMI0dCo18JyozEq3
iWR5EeU/8BpMLnzy813KEQweczYUBHx96ipYt4j1h11R7Ue0Cq8acyWAxdMCzUklX1h9vH3O0J/U
FIkB4APoMtAacGYn508jtl5f5QzWm/tSlNZImUa0BH4E/X0uZMh0SgiRTRYtpKTILwSCvxkd5Oks
MAQKkNT1lPuZc98HGX66eyETLXoW0wLN5Rul1cqFFoY343VfRhFNQP9AZ+7l449+Ps3I5EFzRCAQ
8jVH7/Enl9Ww8Dszq/Z1Wm+Rap358xbnRavbg1VfPKfOVjOjURZDU2lG9Z8Wsq1erID4afUeaEWz
ppDVN5sBAqDdyvpBmaWr4aONNJhj88JyOsOCAgHnU/KKKeSCSlHk4w8a8GkMoaADlmJRJceV+BiA
h87afdsI26xCEbWTaUkPjSHAg0QaCISoCal4o1s+EMwiEZfNJC6NXtX3NX32j1/DWXjO4yGUonDb
09jH3eHkso+KRACM64u7scR/1x/GH0FX1ks9L2pbjunuEwwYQNdpZVqwfsirSaLL4LkJZZpdaqou
G7PN3VQn3CuUHYo1rVulIN6K6MKjnq0Y4KroFCCPxMYkUj950g7HHH3I9GJvFeC3p5qOiVWUEio5
8VcMCZsLL+7sAp0x2UgrskAlFJlO3Tatuq2lDHrWHosmBUg5uJXEa5MLe1A7O2dRmwBCQ92GRgBI
3JPgutcqJa/lJNyXgNVCO7XkV0UadnUwbYIyzK91FbSaP040gdWy2Ooaz2EJiXIztPqdJ/rWPcRt
lBgn4D2DoV11OL3eFhjBb2O0km19elHNlNZuFel3ViCAG5pafLflryZAXiHwvlh+IGx4DKqlFIXl
ZLi1So1qN8ZtDqZBoA1EApVGFa6E2Mt3VpotIqXhBUyTuioMsX5oqY56jdk9TIaboFu0A1Ywolh8
b5SY3DfhhfD0PHNiyoAhwo/heuJyOsH51CG+c22dRPupSSPHx1XH6cQyXxiJlDviRMkvjBrvqm3j
ew7zR8g/vd2I1nexEW9Qi3KVQe2e8VRwpoo6QCVb1RK6tHohNJJPK/EQi4AhycBpiMOQBjvZ+KWc
+a1lZuFe64VwpfSdcic1ueD6XSMjJshyar0cNEGR2TTIgZ42LR55AQtabXKnohBw72evaZGkVxO6
lKmB6lystis8bOprVfC3jSfJ64+Pg7M7lyUIEwBZhVlZj712fFgpbVYJgdZ3M6LLWiksimt6a7Yv
Al034aPbiYmF8p+PyQGJNiYuXIBIT8bsZQ2ErtlVOzlqvk5J/T0NkufEizep6XEJ0vcSxGD58ZjS
qVjb7D2N+CALiBgH26XTGwGTjkrWsYfbZeFCySAr7w0LI5ThkGWYz7a2L71o6Q08pKa8SnUwO2Az
Q5tZIUf1Udwt3TDE2wM+z5g6IpyM0KwXCplaPYIr8Cbbn4BiyF+MBvjvFx3h11zZVhT84P7I3V2H
SGyirqMMF/OdPNx2oHuKeO2N902yMEY3i8k1SYQOdVI6XfGUSl/60q1p37XaBnt5K/gB7DcJqAzq
K4+Keqo+6fnafM70RZ+9KMq2h2gzy1Q79b1muu1IJwzAD21S3dVb502BZvghFDsMLey0XGQD1O0b
Vb8zqieP+p3+rCaqa8Z3iLLY1Q7vmy5fFj6OO1Rib8diMZq28MqpS8Mr1DaesYTIyHZCwznOIFdw
nQOEXEnFhWP5/BawSEARi4IXCvryFASZiCMm8zoy7rWigJwYKG564a0PrDbvu/jC0vwp8XEUBrNM
5p1gcRugLHJKfg21NBXDUu13rbrs5Ydct73prq55eWLpaLWrJRQKtBfD/NsqbjxeYu7tg+YlaK9q
5VVRv0vq96GnxFXc+8X3RLgJPLSQXTV+nloUiem1bT2RHsyTZD6NY4tk8LPfyU7TWjaCzcuQNpkQ
OY1HRwNQRQdmpI83Xrvrg5tcXvnmS2sBkSq+yXWFJB71C95Q3YaOhF5QUxas52fLuxqDytZg8/S6
5owZdXUqKUPdbLpAcJUeRxGnB0Cn9i2lk56iHIXlGFnNDngEvTQrh88QIZI/UpMUVfDBiBelvi0o
3yXtWygUdibdWy8DyVQF70sAyJ9RLfBfyjxddTz6SD274qsyFKbew+xeP4CKscUQ75aa2ySmwd29
ap+hDvTU4is7OnSAlRJHNh+qYhfF31SaxzEin8WwMaFGW/6j5T+E1Wuu70QQM8FLDnZH35ZY0kwQ
igC6pdHO42FUa2Plq7Z4BT4FjHlYJAroCVZsu8LT2gSXTiW63JiyPR1y7jzHC2zLcqiz0Edrn+Qf
0n4IFnTAJRVwV3wtw1RQHYMHDty2eBAe6Ap2X5QtGh3U58NVnjlq5WJoTyUKc9yaeg3oNXmRg+Tj
khQXsfmllw+C5eY+ZHd+zKLD+jV2fcVBnktvV0a0xi/HIjf2rkJgjP1nq6YkuZGNTTkuo2rZz2y8
EUkUAUWK+a+H8a6pAKHDj6uHZzEY6ce9tvnrQB8XFG4fLIxD/23CmCh0W3MFuZAGbSU/WvEVEsGZ
fOU3L765SabPRvf3xMo0Ia+YhBtzr7oN3JhzjHVCV9Ra5a2rmAtz2IKH5yjkV9ZdV8I+BhkVb8jJ
BuwqE4AD12nrRsWtDlAkq7/Ecz95sON6k0kPKg8vFN866aFL9t6wj2g21hgbDFuz2ujc6Hn8lAU3
mXerSCvZXwXpleqvvOg6bq+i5Kps5/RemdagI7PpTsq2urTI1GWq7cb+GSKf0j21yTLdtPndaK4G
dVmEj1UMNXAntfctjX/vWWZ7TMNGs1zLvAbInmpr1HVQgAiAQV3pNCQviYup821/cpAYoODI8RAk
J9w7i15zvHabsdtNNABDsKVJ1NgGCjXLURL3UZT0m6nU+zu1KVW7Tn0EtrHI8lC4XAUiVZSylakL
x8NsDAFirowJf41OaRxDT8ExpB4tFLu1ukczyh4bb+7fyrmbGCLohxkIlgHWatJgWJWDTwWmQ/2j
q7mmEkuMHS14Rl9AsgsjLUHLophICqKXjRMmOnjPKV/FHdCsC3fwWehLTATjcM4DMXJCG/I42BAK
1HWkQEj2sif293rQLUolW8iq19lTJ3EZd5BZTP/L0NZIBon+JYMl6eyd8AAzP3DmPs7Z9/yA7yoM
Wit1xqRpyZ7kTb32i3uqAeOyaNQfYQ10sGnQEEoqisPVOPROFk/fII3TcypY6B/Pxfz2j1bH/CRI
5Mi0f1CPf6sPv3uSfkoCK0GSZD8l4quvTdzdIxlXTqi70tG5sTjXPx7xPDydh9Rx7AHCr5H+nSTg
WargHyirlD7rvlmYedY7TWx8VQrLvE9VH+JEK2/0KkvBw9ae66nVXTXIjwqX4VVpjiD69PTJR9gT
4uBYEQJlndNUsW3J342BSwv283Bhlt5QXcfTBMtgFv0i6AeTdhpSh5MXxmNYxsDgWB+dlAWrbhBl
p/fabiH1YeMWSTehHEW6pIPWjazUv2+AWPi0G9ss6Zaqb0mrURTbldyqtlYiBRRj57H0vVpfallu
rUxj5sCkEWCMuqlXtVTo6zEHdYW65tcxM+rrUUpX/ShfkjlXz9bArArPIQHNChrHqXR7PRaDl6tT
vJchVdjoMz2OmF1eeOtnAb5yPMjJW/d8LZbl2ANIU4s0OvDNXoZSVYCj4TfVhPFn+DKqOQml2AQZ
ML22Xsr2LhuSYhkZOC1hSuFIeIYMJvygvgPyRdfJEYEyLCZ02AliuRkGuEsp4rNg9811ofrQEgrB
WFoL3q5yKZQ/38VzMV2mioUvG5DFk11chKaObM4k7PQGYBNKz5Nbih3FAdPvN0FB0jJb1bX+tTbM
5V3fr6DVmjoArd68sEBPBVjZTHPnQgcsObcwzpSXG0v1RtIkYdeWyUprlG5VNsyiMKmbXJMhKchY
rU6g8tQYYV9pVO6ssCFIgCfh+hpBmJbSaYmMS0DG3z4Y7mOzuBh1TUQqjo+6rOizKKkqYVda4+Q0
fr9TpnJDfJAsONsg/2bNa9d6i8HjHaIUvxWpIzjGCEqqw+0Q+blgn6fDy4XleJYjM1+kxuxk3hvJ
/EnuV7UIPI5+4e8Tz8xuJ/JZXWlXXmL22ynzNrqHZFURm74zqIPoqHyXo9eFvtU0yY2E7ZBfK3RJ
VRGDJr9uUmIF/UdmBeOyHDMRN9L852L7r67Kv2iBvXt3Z7oqj3n8/UTF8e1f/JRTESggf0I6lQ2I
ibGsUe38R0+FL8mf0NfBdYByCH2Meen90nEUzE/UQxWS/tleBOWR2QH1l6KKYH2i+k9BgLuZyq9I
f/wf0Zf7n1fCT23N/6DkeHy4AmOmCsvdSrkb/zD6mvPX312wMgjicdILcS9LD0p5l/kLbxllD6O8
zeVt728UcVf41zAVbA+2rX5bpG4dLacr1bKrZyt2JtgH1lWbrfLiyqcN6Q22/wNAGaiSR2LyfMGx
2EX3xnAL86tNFr56lwbOgDuAPlMfrX7lj+6gXJcomUK80SekfyIueVto0fd4CqpXMXTSwilX8Bia
znwU9GLRQFqSoistuw/Dz4L0qmd3g4hBBGWiu0S+y6D1iKBLTf1Gig++SvKJWsiorkdwQ/6+G2xo
iHZ5V5dXmnSpv3gSPP2aUeonvHKqo2du3L0oN7kZpOK+DrUXrfPDBTYWxlaZjM/G0FIxtOhjCMv+
GXFX7cZQxm4R9XTx363CXy/6vZDMCQBvfoy5QUT/AJACRZ1TW4ssq81CqdVpHwfyQWolc6f5Yril
2KKF0Qu+zH/rhfqUioNAOlmtUIiTHU1Jxj2OhQvCzKePn+f4fuVxiN1YXpRyzfl51JOYNs9N2R8V
s99XciUu2yK0lvWkvjTKuEoj/Wp2cNqAkfmlNvPfc4lziaPkP+s9PebZrLH/U6Z21qJ9+/7/PZWU
TxSKkRgiLoCbOcsP/1R54lTifCFaB3bF2UN9lhf5z6kkaZ/m7+Yg48YE7yITrf9zKsnqJ0TCZikR
858T6w+OpbPVOxey0V+d8VFwLDFkPz6WDJybtCActKfBzK1r6r71xopSYZFFUBG1ZOjWCOJlj0jM
wqfOY3SS1EweNtjqVQ5BDuZeDc5adiBV04XsbF6o/w61OcFpSCDLB6GegAZxo5NAMR0K0fdDoXny
xKCivE9pr9RL6Z5ef7ysBDX5ebOiNfb7E/r0gH4bb748JAXFJLpRxzMRdEBMptHvntBkbN2kh0qF
LL106biYf8zpxwIUgS4/0lowaE8mPPCKWPKyoHsqDHDXmWDlsAkCU0Adw+p3mEqiqRGZCDDKurJo
jLpzhLJq798t0d8cWvPcHT0EKjuY2gLKADhLpH8SjIVxpNaeZebUmvtxXTej/zqW0IlQJWyfBbWg
npF7HsJHuQixB+Tox8Of9H2ZXLpZZJncrvOlTPp3PNeCqtWTlM+17gZWp5eDrm3lwbxXxEa6zTWj
g+QRyVulrIfbaFBf2hiSwMfPcPa6EV8j4JuddaDxgL45foSsiYWpTvzmUMmyBwCd4kZTGfqFUeYP
cjzRjML+JR7Hxf1MD2IYor6UgqE5lLpSbeQwBrIfYINaRUjVf/yBTiBc86Rifgr7m10MEhyE5fEn
moqulzDcGw+jVGsLf2ijJeGQBGjDtK46WQsCOy8CcNmN8KL3EPsSgBPrUMjCZ8/35NTBF/2SC+Fx
WeHnM3EZSYYoAh6RtZNOmUo5J0rbqj/oivC5BQwAKyBbR4P2gOKbHYTFpT77+YRb7GGiCQwoyO/e
muHvwywTb1G9SMZDPkSAd6CUL3z08NEDC40Lq/hsKGpGksTyRWoJ9P0pQKUptbHWkrw7JC30wjSE
QTph6QELr/4zBUymkaHIm02F8WapyJNLPSvKqAi8vj20QpYuB8MSrrxWrxyv0rRdPuqiKxmVgaVq
eonw/7sPSUpMYDNjuUD/HC+qqGmDQo2r4YAutLpGm1dAWSNPlqo2XrLCOzvw5xocJqBIu8jWLPJy
PNSAF15oTfJw8FTv2qjjFyyjE3swQkQHa+XLx7vlbGEyGPcnBVEkuXQm9Xgwo5DR4O1woo6HArYq
cVXmxOirr4sxLa6nUEi3bQYw+Y9HRe18Tjk5vRFsPHmP1TTFFHAC8TDFqfcl7tHOCCtas6EsrIV2
FvYdBeXHx2PO03Z0BBFgUM0BPovDIIWrkwuHp1C7zirFQ+dDtbZ6j1yCH7D+41HePEdUpI+BL72R
3d/tu6zr0T5rvOmg14HlBlrd2KYyeMuPRznhg75tBOZNIxmbEWlELsevzcPPpiu0Tj9EhXmTQjoq
fDh2TYHVDVTmypUU1M6Q847WQXIYsEiKxBFlxxE6MuHDcPj4cX6zOeZIgbrPrD9CDHf8NKUSFLht
pfrBBJZbg3ue8mEhY9Tx8TC//dQzvNHkXMff6hSXOsYGslt0xQ7IbACR6BEb3IY35r5XXQXwgy1v
yq/onvnfIBZ4l0Cxv/uQ7wc/2Sn4vyVWWtX6IbNu1PbaMG794AKT53wIWSYDZ4FqKLkAfT+ex07J
MjERouYZIexklUw4U6axgUR2osV/vE65idn4xJWA0/nT8VBCn6pqELfWoez13o1lRAcA+RcXattv
il7Hm46E/k2/ekZNko8dDyMZURVS9rcOptnlMRDxvPnuYxDtOV5EK3Ph5TRMbT2fSmQZknRVNE3w
o8wSuna+NESGk5eq+iq2qUXJztODeAEOIfuWahlqlVkzGyh6qFdTljLjsFkFWmJ4cDrjBHEnpRm3
alF290DZwKqbUAiA2GG02LdCLq79sGSt1OosBqgg5vbDzMP00kF3fujw+RGUBFU4txTe0o53x4Em
xSUl8N44ZHWSu0XqKTQt6ku+KWdhLE1xzm7yBLB1M0jzeJYz3J0q2aytwziLoseehIyG1+SGfCVb
IaXXUh2b67aHJR158Sx7WCfpH2HC5gOJVhq6P9QPseyhtnP8CBPCo6jPC/5B62VrM9ApWshiHK+F
Ps/cOKAV+fFZcD6xqDmKxO44WFPTOkvv1alMpaqJD2LlxwtjQnFJT2EwfDzK+cQyylwyoyI212tP
NqQ8SN4QyXV8CLipAZkohYZfQonuQt9p95nfVVs/ozyqlANIIt8vLhwIvx1/TkuBAZECnzbmEK1U
kwmv6gOeA+Ft0XSvQgmdIswJcvQUO+p+GJC2UHLhBbzSpc7UCTRnfql8fJC/OoVq5LVO+e9D0ptC
EOjRIYEs2qM2y/VabQ1M3aigjcVjFPgIXIx0hKFOZY5eTsm6HCX1wtr6zbuePZ1Bb4I2AbF/+ha8
QtUKgbcAeWdaDWEDILLN69XH7/q3o9DykYhxIASdMhD6ybfK0mBF5WVDzTEZhqtCjC5ph/12FM5b
i1vbmskdx/sk6VMj08w4PugN/J2+Dwo4iUZ94dx940gdn7tzLCeZcJuA5rBPjodpvQ533E6MDqMQ
m6h+5vWNoFUQrf1ac9oQ71n6MbJtjar1nPdlcJOkVvqEua/4FfdzhIk8b3CVDMVNY+h+GGILXnHo
DTAuwpSNP6RYkFfqoEwIoDTV6CZhjNCRB0vY6yTQLh+/md/sAj4MOPD508zp+vGHkQef1oXXRod0
opnTGux1XDsBdQgSuIhRVh3By7+k+HoX3XgJFHdWXmUTwL9By4zAkbd2mrrlKdQwXNyRYkgqzWXu
APQIhbSpRNhOcSFFq1EZjHVftuKy1HrtNu+8cTd4Yrj0Yy/4P+wFVJrmBhIFfPV0LnQqP1afZtHB
SkRjgxFIDhlCzS7shXlGz5YPscHbOJTYTmLlzjKGqumm8DCZfex48YACouWnmzBNp82Ua8OF8X4z
ybPuMlMMWQEy5GnYTLOsYrlW9cHqu9fCQFggD2TN7iV93EyDor9ITffSqUh+dXkfbaRWhCAvdvVW
qfLY/Xi5nVVl5jY8ERhhpjmjW+eq4/sWRRCmYELGrKGSL0slsi5NfUWilLq+VQcrVn39zMTh8eKr
oK+KYEbll+KFRX9WkZyfgrscHTyqM+S7J6u+FHjPsWI0c8nApJNRNs+Ep/6mF8H+9CLMvjSDB6FW
abYc8Wz60rTK+OgJ8vfMwmhrbHaY+FgXCmbGHLC9WxncBXN9BaHBWSmMeOM0oMt7MwMO2r0Y3PbX
fltEL3pdgzL0oLIhBGSYSM/VFYhtG3ygduObSfmil6PaoBk8IUE0JkpyW2at9zmQmlksyUi0G90I
lNrueugsyAolOqBmv5MeUxW7KVsYg/yuwbQBOCcgmRfkktvBnpo+eyzx8US2WNGS+7qvpQfKbcCW
QkDyj3JdKAMExRKlrir3y89+mARfEeBSH5M0j2COTzX4uYE0DfRbMQECkjWv3HW9kH3O0ko6jKaF
jK7W4uljq4qHuidgvuBvWWwmoIZBbG3zQc9uII34X/GwybiVUL/5okxIuedSoHyDSADFOopT+YvS
mSHyRPqgfpEsv3xQJxFZzCKjRWIXhUgwO7GWUJNTgq+FZaRoe/QE54rWzhAjy6oehToH9pdGhTWB
EpoQoMuDInoVs9T7mRr8t4XxL5Lld0fBWWv1GbuKsP4Lt4q/lm3TZsftjPnf/m87Q6f5MOdqoKSp
Sf3btIJ2hjn3X+cWx/v+qqR84jYGvkpqxxknzySGfzoZuFnMjJTZ4pgID1Ki9CcN1hOAAUEb+8xg
l+rc+sRMp0epj2FZGEpi8xS1EQu8UtLkdshCQ3Q0wvLVzMCxo8H3Y3ca5e5L2VboyppiDXxI0eMn
r2zK22RQ0p00YppZczJfOF/PLhdqBWie83B4OUMnm7PgdzkRbsO6WJGNPZURpH+YrFcoT5hgg9JS
3bx7f/c/z6X3TcmzaGseisIENQPSat7X8VBNZ/QAbabmaRRGBJj6ynd9MYguSGDNL/b9ociUkxqQ
ZFFVknmTp/KrPXhBoQLTd+ByaleSDnAwhTc20DZw4AiUkFZaqMpN48WPUjKat1Mp3MRVsq0CDzEN
yc+40eLJRTBX26cmMy5IVryIxjFeGt4uNuCbxF1UrCOfQnFRB94qaEsNmWlLvHQTz5fbuwP+7bOw
bGSqxuJM+juZstFTlWpM6+BgGELwzWgz5Z4gtXYseb7xwsICsitdDSrKn62KqXmXTI4/xuIibTDR
qBDJSeq0glb1qKld5HaxH/58qf89n/4F/Q9HLIJZEO7wq1CX5e3855Yrkl1F8b1q8uyXyc779utv
f9Y/55dofYJiDZ113hyQWsmo/mnH8iXE3IBPEfyBnZo7tb/asZL4iTSQYg11zRkqNBd7fp1hfIm6
OB2XeQ+w1UDn/0kz9m2RvVuEp9NwGn+iKRG2YatGmzbdBmpkG9L3tANEThlHQHFJGm+Bqsv9YsTm
d3oqfbTMXQBKkeaaiCB6V4QKAYxiw2lUN4/XxtdYt1VkFPVdWd7r3u1krVAfV5O1MT2jBBkZ32bN
xwyMVdh8LdUHSb32/MfO2wT+wjccpCsl7e8w2JvxrdDeGsVVKW9r/T43r9Xonig05vet4G2n8K4e
VqaJboa3nU375PAWW0tUsiZnam6N2b0EJcr4i5GtPQQRrIMW3uW4OVSZjdZCNRekMNnMkG5KblKk
GrqNLi07b4vopJ49Eo7EiiPjUxWt5WoT9H/LHWr5OQIUXu1E7S4d94HyOIkbIX6Wps9dvDGCG69e
p81GH7d+v8IyTO+XOicJqDjrWpeoliUHCw372GkGGtt3w7jSQ9oad4F1LfVulGzrYj0EV0p/M3b3
iADVHgBMlE9fZ9oL0mxItSngbQTMONcG4lPTCyqpawRm5l/5clKfg+GhjR+Lnkgt2qYIQmi3lbov
672X3ETBGjmxCDMD0w3hX5V2jJshOZV+VQlr1OJl5H+kpVysyuDubbP80TnymKf8+n/g7MtRwHkA
5RyJa/p66EGQJf/no+EpC5vv3/7aN3833+u/bkK28F93bZOMYeb/zpHrtz/+12lhaJ/Y11jgzkkI
uC2VW/Yfiy79k05Ig8I3BaifYMZfh4VszgEPhSsdLDWmVnNr+5+Ah3ME8jwfhiyLthPZhPFHx8Xx
LQ8VlZNs9gejjQ96jITt+JaXW1D6Xaj7r2UHha+rAm0n1dFtUU9boSy/90DI8mnaeyNrOzaxc1RT
tzHLyga83LtVpnx7N9W/iTqOr9BfzwPfkO7+XJycES1HAU4FR3McO/81jYtyKfg6etHzbzEqhgsh
xmUmbcXnj8c8SVqZQoTfuTYoLc3lQs7040FrRc6EUQiVx1EXtppUuSm2xQd/DEq7qYLErcpBdbIS
hEGZBXSnLnl6HRdpVG4TkkIuh7khNcd2Jy8hDbKWKR3MnSj7G2EOd4wGwZ4ix6xAuyfgxIgkD78a
U5JdaGWcj0wtjfK6Is5C7Pzv+JNXtR8ANFGUnawLSC0aaEj0+Gbbitftrbpf1vC1NalYl7n6emHS
31Tl3l1U7AtDAmjGiwbHMYN6j8eOOlUjVwzSh9iObdS97Jubz5tN6hiOv6IGf63dWq5226zNhb7R
NyFCstUWMdlbwUUofmE5lou+MX8/f1+xrtbZurHvq3XDHy1X3sj3jY1wPt/4tXO+3usLVAlfq63l
qguDL0df+tcRLxyKovi/kGxvCle6nW79a+tpeEC4ILLHe3nT2YIDxcXpbMOt3K/3/NCvXxv+ODjt
gnlywsWDtmgdJDSXNGYceieuYiPr5lYLcSWucldcdctqmf6INig+LHrHWltrbRGt8jVoKJS9pm/i
rbSh6nU33Alb7Jxc41q+EdbiCjVDJESRROKnUTN7+/mmq22EpWJb6+levVU2809qbc/5sd7mNqrF
jrGYH8NalOtyW68TZ5/aZNwOPicrJIg2yNmurMd63duXTMDeAD9n7xNtJYt6H83i08AjRNHKKzUh
eVgu7h6xStqWTr7yH7ovIWzLxg5MmO4u6kn46ax9F0kcV7LRLVlO69DNV3yri2XR8vvq9moE8Vk5
+9Hu1/4CZp/NX7iRGy9GnjphyrP5/zej5PT2Q8DNaGORkD1Z94gzhvz3ol8LC3+ZOfO/XV/YMuoc
xZ98TtzwDHjFcG7nM/143RZq2lMgVlLgJ5YPj7Q3r4aujODoZas+RPgqH6NZAtz80ohNef3zNwQE
gzYNNm//VY/9Kw2QelWmqDQhY95yf4+dIw0FnkVdTqlYl0px40m9U8lDfvX2mwSzOJDh0BgtO5Se
i07JSMQ0RctUFGT6Oy+LxCuPu+OKIPDXb1k+F4Q831j8++/evg+pMPNC5fzNZPRkZvCRsEhnaAKY
uDAez4w3ZUM0IjL8AKjmSlCFazULdlETXJvpd6Fp9pKn/Q93V7LbOJedX0XIpruBqJqzSCBpoERJ
lgfZLsvlGjYCLbE4z5PIRoBs8hBZZ9WL7LLMrt4kT5LvSmZFl1bZLvPmr+rfDTRKtv7Dyzuce4bv
fGcCiqhLccgvBLkB6FadEQC/pU2bLNEFUJ5zG8tGozipuh25oRFF2rtk5ICkVjsvgvxDAVzxKkPu
Orx3pOoTwPLzCKWNcp2CVa+41CLlxOHvVL5RkcXXrkFkdJLEW1AbNvaJgs6F4Fq+2ObeDC0/ppW0
mkb2lewVoN6MpytQ70QjUMkp5dwHySwyAxNJys9dWJmiDysx8W+QY15W6JxToffXM9qwA+kjyhAh
cuC7d/kT1AXRUxe4aqEJQmC/4zzcNbmLzDXyOUgcfeEA4DtHfpaXr5G+nyGgXz7zcHKnHiwbVgwL
hisQTghsEQRY6GeroEWvtzm/moLWaasnWuXoblPFYykVwU6Wod1VLNmonURK+em3pm+fnd2Eyw8t
+2Cb8ch8dvaLXKVqtkVl3pWbCaYXwHoHbUcwayzQ7iLZMnZz8GU2GiJ8GlCUJ08//BFpCCBJGnD9
CBGDfgHGYSedFEsFOtwVMneb8B64EyXrxg1U75wvUPDKrYb+DDF+NEqSowV6Zp86jVMsPBmNDnj4
VcgxoNo+NCSpCSdW3vjouBWvYzfOboNR+lyQhJ4nxLx2I0UeHAlV0BoIHaMoVJGq8GFA3Ba88wlA
K9D4cOhA5Yij8zBzPhWejCI7FHf5jf8cQl6i4zPIiKOwEABHDVpdBMtKN+LEV0GqCmh2+M4Pi4lf
VatpXDans4kzilGpkoIIqxAs6TTwGjQjc2yA2EbgVgv9AtldUiqdFNoF2kPPLbRFPC8l/qNah9W7
vBLSkzQFT+XuoxKh5ZgsgeE1rFE2lHP1+8JC7E2UuSs1kdx3ozxevZfyyyao6gvXOtNGdrlEoDjV
7Ri9zlyp5ib2Vnb1rArLswZYkAnYwvKbkbW65JQSUMZafL/bPwxcoL/r1sTE4v6+b3RiIiLvGIfB
EvIf7L0dSXkDHwI5H5BBIesPFFfr7EjcG47nDvDm+MuDsyOJb2QVKgj0ScjJweyHuAdnR+LfoKcJ
sIqAwUjg5ALs7AciIxgKpefAgSMRmigENEkeFMlQ8veD4ClgpBqKjYt02qh54p34tQv/uxrFyp0j
A8sys4sVl+mJVYrKTJHS7Xuh9FUDI96ertQIjLElkjBor2cXEjpHKA2irxyHvqznmSdqH+VVAbK/
PA9QaKM6miefhJZXgbOgKcurrTDKEtgEApyswMrUz7mPGjEELLga1LdaslqEqpah/r3KbdJ8KhpG
OuBL4L/3uGp7kee8uBqrfCHo1ggVxVdVuXLnTslpF7ni15cWUNaGJLvJlygOSXMNmzOapgbsAhAi
71Okhb6IQIpfgXHbt7lLBzXYn/KkHL3XwqByTmxkaCLQ5NtoeafUFpjIV5U0ysaVHzQw2KwgM0Dk
yW/sMOBBgNs4wQchx1025mpLRP4qbwI0d+DLZDVR7QyN+3gU0X6UbaU5D0EJqZwOkQzE1exfCVKK
3hFFpaVngi0F3kmQhcPL1JdR4ahFrruxXW8IqJ0k1WepEmtQxWU+UtCvsc589LdAtk+XhRxdP6R0
WJYTgOoyZ5yvQhGJpiEQtoi6iCIqfcMiRswVdIzQ3o5VgoCyED5LWcijJ7Tip+8QTbQIIQAI8d28
QXKU8yRoz0TI1avUE9FI17dUu9GTIAMBH2K2nDAdDqX0gxjJ2j2KGjzQK4geclBZUPFGiXx6qls2
8nsTz67ys9JGnH6+AtMHIFKxizoqXghzlGInUqKOR0HRXCsZIgdIVtVVPFddyc3G1sgDCcCwCoV5
CQ5sYaJwFXohRzBo3gdh5QTI1rsjS9fQBcYbqzlfww4ehc7wpNhq6OoiScNRcpZkMVg4fJlDw9Ik
jBJQH0RggtIBVY2FeZ6gXchW0lAbjiCDWk5tzc7R08dJQW+suamwVCu0dgm3uQ2ig0ZFOn4L290R
QrHWFRF7DCUVdYb+CVn5fuulDbo0j9waa64VgXLW2KFb6C43kgzfqlEPtkLC5TxRi1U6rRU1CnRB
XZEaUUUeBVM5iMFhiJScuhg1keLpUjVS67EQrwBPWPlDBb06R1nTzN0E/WjHkgOw8jxSwfUFDhAU
ZwOT7aG1TS3x288hGmF/iocC2phKuepjfjIpA9WJVpf4t1/VM65Otfu0ySEpKcBOYtdxumjEkAcj
Pe9y8zwo0XqyciMcW1HZEpCHYoMvUBuCUczb4vIdFQ0uNZAY5UhOuqBjO7XRflfWNQ4aAg3Ok/QL
j7StqLvA2nkTHqxAJO2OCrSxLw4jH/iRlfxhFEShp4vS1gUeQpMSTKYkpXdZ6PhffCRRPwdZnqBp
aRqvzDyO0Q8HJ7C6lEuhcSd+DJyFXmQR2icCWgHuV09LffiADm9/UD1NqPRKTBReH21tztIBCiwK
3XN4q0FnIBf0kyjlcsHKyqsNh/4BIdguPbJ59FB2s9EZeg4mwljKbcnWRa8EC3wsIZmOiOewuVa3
NYzDRLaDYMKpecCNcUYLdDJQhyEYR+1sxJ0qmVq5JzncAPTV9JHEmkVNJFSzemhBNSlIZIvzWvPA
O4Q8O9ShaEkpQixNGoIkSYpRPtjE1TBFsxsYwbNVAi9rxpWe9DGSUzSMUdWtc6fmkbaJVlzxMcwd
Cf4e52TlicLJKPuOijy/1ba1AivWLz1lXsS5EE7FusjAyz90RxU6ffBWDM3Die4aw9kWp44SONsZ
WhNKn7eahF4EePHixh55lj0N4mFZzdOoaMQTy2/4/EZKbeyQ4bCWletii2j7KaZxaITAMHqzqsrQ
60zz/GTDOVWu4/Go0gyUYJLEzjsp8bdQwknhoqFZNAqwM4N8jnI7tHFdwbBLGwfLinwZlk/WwOQh
o4e4IgcnzjaSLpooXLgV/IIkWJ3KWHoVPNtqVF9rgjjVrBocpXw15oPi0rNAHoBjHMTllZRw6wzP
5mSEd0SXP/PS4kQsEFBbraqxrWAApVdNRBUsJDtbGzAdUQNDUAwCDQfAvCyVP6Jp4abOwuUWUXSp
imEGCwZvXZd5sgi8Gj1e6rmY2adZjr6+8OdqpBwaUNHwIN7dOvU0SOyPaakOJ7mcJPNRWt0W4Qo9
ml1nOxcVdL8Jw5syGEK1JTIo6tRFaIuC7qMLPIdePaNirQYOutWVQKBqeJrPgVk7BedTtVLPNNH9
INeiPct9DoBf158IK/QlAJVI5aGzbOP56HtRnzlN7J1JmTg8U4Pi1vKkYCxL2QSNBaJ55c2FKMBJ
rdNTzwLNlB2qc/Q0n/lqeZPxxWmpaGcaAmGR6qIj2va+KTnwH1aj+hT//YdVan3IXCkbr0Jp6XvO
WTmyz1VPvPDKGqysaoN201x9UiZbxPE5iI3RaMv2t2t56IbToLQzTa9kvhyNZeB4QlDXhwEOappP
h5IwQ1kZjmhz7qIpmh/y5xWPlr5BCKYTWboqQC+qp9A4HBirCAEESmnV5CMyJ5PA9cxI0UAk4M8L
V5hztXoXZwSt3MBwruHs3DWcpHNKfJUJiMY4QFw0arCALgKD9DZwpvbWjdAyBTgmOwTnbJSH45wn
hoyfr51IuEmTAPAaHEa9aLjJCD5TEiW3peB+hDrVgYOxT4eAlpUkb57nEXSAg+4rUgJs9QymzzIZ
RedJ4huCb3/Ygn1vnUY8fzsS0CBOEgp0Z1I1ZIPBkjFUt4sMwJ2Jq9kgD4u270oQyiB0EnjTqEjQ
mWc4FKRzlAmtVQm8HdGo5BcVz9fjfPtRikHYrbmKicdNXOShbCdFa5+8lDU001jBRAv4hYv2jKK9
Sk5UmBsTIR5uGpArgXJg2vjN6kyI03iZSSOYJkKjl1tCJHgtuSDTDcUblwORiK8VaKolKGBO40rp
U5GWzUXjWRMvQUzQT1BMHNbvBKmaBS7ImEIBqSoVa+iG0nUQxnCGLlOrtE6B5LwMG9BQDvPT1A81
zLxz3zj2ogHtf4PCC3FrXQ4V+TSvletR7uowMBy06eQmIENZCjK6GNkVmigo1tSWRmjZBZ5JQr9t
jWsP3Si4JBcmUrQSxrkXzPMCTX+H3qJOrXPPU64FPrgJgQLPRiAzh0a1OO1awD0jwzX3eB5F4Stv
riXYbFqCWvAJGPHRB/2z7aF3Spq9h5HxEUmUsWavwxj5Pf+dUyPpl2I7R8uiFs+UFZYfDSJhBA51
B4QWIroOiVZTXRfWHQAm+ohHmDMFE7q2GUb5RQ3WXkQVVwvAB8+53J0NfQTh1XoFp9OseBEU+xI/
TWwPvR3sLUjEhtDrIIQBv3dazNG/dOqGJTcpyaPAyf15hR7eEso9+JOVCN5UQHInlqdos7LyruQS
d7SmIC+3gmYWmrWX1KBX9uRmwgtSMa5TGCNck2/CzJ5FKO2cuE0BEzmUwLkUXFZyhpagaTjxfKiT
zPkYVCg5xauBM6/yQHgkJwZMazDCR8ZWGMaJrnA1qoYUYB8+w71FByar4UYbEc0a+GqV2HAL8lyd
2kNOyAC1UrkQHY6LtEaLmsD7DMIjsMe7iq+6aL+MplVOlnPoTBUpFcAoq2KI6gdkaMZZXDjgoa+y
QC8dR0I3ZCWQ1qnsBgYvBWgkAuToKp4qo5WSguAtCBBgA5kQTK0wdNIJuDX4uayU6LGgbRXciDlK
2cdSvMrOYzVAp3bQaohgdkwKE3PrlaeCsho5E8VZgZBqG6vKO9cKgi++zKOof8WBCA1FvyDR4tSk
ssbbrRXecT58+YvhFubVlbJy8usRCuBsgIhLaRkLFq+i4lCTfLj3aNyNtorbeIOjBTrPbeqjOj0A
+xEqP0OQZI63Kl5sEo9yUILxuBreVZWQZWgclNdX/jBGy0Tg3pGw3ebBtkI37C2ngjjEAhywklwM
MABvsX/GxYqEa1EViGGp+YJyFnnO8EPVRMNLGCZ1cu7VijcNsnq04YGtU4BCK8CECb6g5v7HYwwL
B1ovi77k3UzrbxJmeAiHELzXFLZUXr8rzLS+MbPCz79xV5C/XkdOmN+iY8prvtS69ccFPRTG39ax
+c//sI6KELDoG9NCHoqKQyCmQAUudiPaDfcpAb6BARcbSEb4AiE20HQIyET5KMl/+L3wBoljRDTQ
Nvjh53ARjw95P0FPv9ZLvvPUyM3dVBO6AAKa6vXqCthNkIUDeIxklvGDEPDBDAw1kqsGLz6g5N/+
jgcebI7vLf9vNQU8RtxrCoaCjOgV4sAokP22zAdzAGDOGwACeQS3CAcL6pF+tV0gEHBBrzkQtTcE
vU1oqffLDKTlwRQMNQ1hPOSnkSXYT9H+gb/QNiAF1L2mQEbMEaAIsAqQkDd+aF1AcFwARKLeHygM
8vML7oK+J0EW3yALBJQaUGy7H0RkD3cBdAX4CAjEcT8FRFm8VBm8YKt8u1V09IPY7O4Tx8yOXTvf
+0Krcx7//UGd7ilW0KLlWzx591Vyweyfvlet5PNfqPtmp/EO/vhPuIMPPlLfzR59+eHlD591+Cvq
VY++Q/vLuWOmRroGCeruCnh4q0sjwC2mG6GxoQL05Hb4v0E+ukG/HZenpJ6kphn6QHe3osgUkgKG
voIX5tZZR60cIhUslu3Hozf+i8a7NGCNDK4xT6m5A6UvHJig2MWt6N0WIADNvi9AocVacTvpRB33
la5DQGr4g7eBmTpralkJCytO3nefkB1owqeWVjdS5/7eNKipQUaWZGuQEn1G/rEN/M0weHwAaZvn
x//+MBwyvwSt1f8AH47/4fwf/mpKDlirftrjRw27/eVTUzw27BQbsp3M3S7HvfLdqX3pyiE8XWCZ
93KIVILI6Cv1xGgMgB9TJ25l7cZLtHxf0adpZ5eRotzeQrPUMP1Wzm6sPIPJxVgTSijhnu071rMo
3XSmgFQh9hV7XlSGk7dydlMgMhB7Yd4bIa0yd/UZfYd7FXTmgDAo9BX6Dj5o2orZTQEx3fpKXRrF
xhm8TY17OumNunYGwuu0I5VAb/oO+eFCImMeTAMnJSjmViqZF8CG2o+vv18/mFk+GBuh14raSZYZ
TMonMzApTSmQyqO+k3IZDbDp/pANujaMzEKvgUXYCAfL4n6DKBvuaeooStgrDNQy8iH3x9DnqHXh
Uf/GYI7e3heDRZEZ7WzvDtFeOoNt+deb6XJ6czed/MuAbB4zxYR19z/QGQAboY8WCM0V0NtJ0rMT
d+yy/m3sD56whba3/6FN/4RP8MgleOK7P8l/eBtCj67zjrEJTq12W3xPafy8lUAF4Yh70VLAmguh
Sp5ZhmgNa/iZ7/wKrt7bL12fYFe/QevKh1d+oUl5fPV3W72jg39Qbta56VBV0N1QPyZxWqRRbLYy
9rpKJljtPq9/GaW5fdTZQulxT9lvC9wNht+ZBzhxPSdiCUDD0TGjtoKQ/PWZjytyEugRI+eK0iT0
eSBoOvAmKY/NrB9byGsYblbUfYpCGswKYCEGTg9lKZz8lDH3UlcXe8bobETUeYMRDYytEmkTCv7W
Jw27lz5obPjQoA8lZO0SkD26K7UCuSSiyaDkRRT1SZPppY9bmBkgyLkR0EtFwI6gIEJVEcLWoOhF
Z9t2LEeU+IsfZlh2at63knZvBcAn+R9hOkcpPuq2WDzoW2BicGnmtpkS0w2D3O9n8lh0fES9L2aR
8LChyg68b+2fv/t+P++W4jminn6HBoMPL5HeeI+0TnGYsntRAO9tuInS1GjXc7fc7Ycji/vS643o
YHqshDuGVpE/Ptix6VtOEbSCyGBZRAvGERB/xi58OTfTxrSi0ukSa7TPfP2cYPBGJ4z0+G5+xZwU
voXIIrWCIgP/cGKGgZFSficLB/E0xTTQ4W1C/NV3Z0wzMAzQkwBTtbdYvTHXdkcsg7mdOY9i/IRF
oe8kzIw0Mo/5rk/eRy880jPEFNeUHUjKDvoO+cS5h63WiSgROpjeggGfCDOzbiURXaExcK9PzBQB
Dlosi3lA3oeeXY3BqQBpFFAXlGoAtqCdktersnmBPgopNQmg2eov93T9SDmAQZeB3Nzw6dES+t++
W+zMTDsbjCeUSb3FIsS1MGo6OAc69v6SL4y87OwGicHsgvHLLrqmCf/YRSx+2DhZgpHd8LpDZjDH
Fw70em6iMs3spItIXV7fFbwotmZwHwFv2coi2gfMge3H15+8ReRvMCetoJ1cwofed8iLKDQ66WGZ
wRFZEN3ejm43WIXB6n3HTQGDcfuo108wIhOVQesKFlczGDk6Vs+ufVnfZbtGHKWwDDorxwIucBPh
lqMPHhBp/aeXnGizK5hgyvrOxHKnNVOQyLSyyHZDPWP78fVbYhl3csrwghlILQ04dOmmlbQbrsBi
iitzQ18eAgsnaYmGmM0+OEAPmcGBfu+RtD1lXCJO1D7m9Sv3kKI7BxZ+E9FuIyHg6bvn7mBcrbHv
dMB1W2m7ZXwyPvJCexsaGReUaaX0hmbh1SzNtJtmJexmfafjNPPNQfQFxguVVwQxLIvc+z5kvDDW
5qbr6RFuJQaX1TnQ3yU12+BMkHbly32n5uu/EfV/zDUDBhRIT/TBAUEPcqRgpXvWjv55obU9FKpv
aO1w/ORsAwp4+KspwtoMoECm7zQdjdJ/i+tRlhuDm27SjsElM/UHS8MvDUTj2mESVTJioKZOCkAT
AsOnDDFCHd93V8+jcEMi/a0kMmCkyduPr9fbl5jg1LAKasT8kyi8F2rVa6A2A1rs81GBY7vziT3L
EHt3LGvyd3H8vsdfQc52/fqNcYPm7V2rlIH9cfv1v1PPqWl18XwQ9eftC5J/7rsPfkFIhG8BfUud
Tgaa9W1owflqlRLRUQxU3zjKswq65FAsIT7qq1LHcI4o64nQtPQWCnrscOO0gsgUiAzE6rZBeS8s
LPYbMy7ufaR0YUciFznQUR5GmWSkO1Pf+ZiYQbQGXg+Pef55DHagjoKBNKIBns8jrnA+0Qz1Kbiz
HgURShbbCSHrSsi1+k7PNyz8DvYSfpujVvLuOQzCZLoRm4M7M91QevdJAMILb/mJ6yD8llM7npB9
9p2ZqVXHeSuGTAPh0uwtNIF9FkHv+YOTAl4wpVMIg27vB6ROntJiWbh709x2QOlDDXfE4HTe4tif
GEHHQyWtRfpOxIlxTx9CQp3ZW6jduQaed+CeP9mPNwIKRfqPVf/6X7k52PzhtIyclDp14ObrL/7c
DGtqOxwBnxU/nAS4cO67VgHPInpzATBPblOXC7z9/rOA8XZmAUzzvbfZAsVmlpHBL2plEf3Ds7hG
kGyK8pzeDkwiWHA5K0oH7xif+x445BQ6Qhmc4gUu0nU3AcLgSCyMAtrXoauHQALeLuLrXaG95G6Q
nmdxzS2ihuhfFPK1w9ztNRY4jUsHJj4llcWVsZNK30Q8oU3uu9X2ang4drLMKFpxu7l4DPj8ccV2
8/VvRdghV0BFdPuc12+NG3gmdGmqwDEwY5dmvbZN3++UubAAFDxgax/hrNE+u/90LEkYnc6RCSxQ
BUtS9WoMLsyok7og3d77br0lEnBdDDOLKr5l0SmMA5yz/2hvI9pLQ0v7/kKXX/8jGqDzxde/7aB5
1+nX/wzXDo1FF0QGc42SH6cbViIcyX3X8NYIm66CRrF/f8HvrUcHnAWQY1wgChYag5mRUWaRwAIU
gap5p2PTgyi2/1xMEYdBtYnTSiLqGTTb7cfXa9HPj3wQ9IFnINYJ7o37irpaQUfeX/Behz4+3yxQ
EWMnHdzCmKOABqhJ6D/qt/e1Sa3dSABTOHozo68l0npQ1M/7Uz8vDisQD+d3GIj9YsGrRY0lncll
sPvfAkJwbzguLZiBqfY2RTkrbQIycAtQeWv5xsbM7Han79QLg4lY1AbBV1NiWQzYLrqLxkC1jBE/
pk+pyGCsCIveRxt6zVhcY8vUGVygZJoKRbCIGKD4lI74s7gXkUS1Bufk/5Zvbw63A8/CZj9FeUdo
dowbnjRR72vcQDK9dDwLs/fMiGnVwLMo1T8Hr2bddNUZbpn+07CHpZxHnQArGi71l72/0Y/IZnCk
z8E+4tmPp4TBub4w6JwEkC395wLAHyN6dETQhrb3RgbQCgnCzl5mYZkiUIWWjLS3zCsM7joINuru
mWaRirg0Y9pPRqfg/hN8DSwHgP3H0E/oXsRCvvfIVOFZ1JBcgxgN3UuRk8naUe6u/yerLl+YoloC
k2jEUBuUZNIoua9ivrUNpws2FgjVZm/Bhus8nmmY6yxEO4hZtXL2NhaLEcOhJWZhV80JLDTS++be
PDIdLFD+d46ZA6dEzQcLVXeFqsyoHJzmAATEgz8Ppsg7RnnxcDIPH8eTbjDtL17vQz888Bx9yjOQ
feOR7T+dYw9Fy20GpvUyRm7fr4/pG/TfZGH7LJzNBljXqZHl7RyRPbtnSvv+OYMWeVFN7sOsLW3H
Q7F5iFn79k9gbDt1BGBHQc05g6DS7lYxsECp4//Pv/575hm1MThJaySeMII5cqeB0a4apQ9BrYDe
lgxiAbcO8AxD5OXoZBQaDGkix2JjmHAKvHa7Z3+eOEZUw19yBu+AjzGomBca3YNhm8FDJ5G3iTCB
t4YHN9KhwYfoxwl+AgaLd24UTupQ1bo8OkEp6Lja7tDXn+JrY+g7wzUKYYdZVrTyyI5/eAaDtUf9
hnVEMgMddGHEud0xa/ZT8+zF9fMCS994IfsGlw5fgeyA/xew9du0uKe8bQZmORhyHCCAd6H/sZHe
I29xuD8Y5BcADESnMBoayMIAI6MFjpvSkSzqEwgwBgyXwC9Tolk4yLpRo97r2I3JwpzRO7uD9H3u
a4xOIvSh6eDwWRgPrdzjsDcW3hsofrvMwSxY5YDy34B4t6DzYyzy1HNwXlIhenQY7L+AZ9jHnfVD
e4/+chdGStJBXfACC2AkKcnKSM6Xsvr4J6mFXmjyXYOuII9IZQllhQgsWBP3HM1oXZtnO216aZYO
rUFYmPr7p1wUazqSgg7z/df0FnWdzsbY7IZ/G92Dx6oVuvMVWRTH38JX3M+Pjn0ZZceUocCCsGU/
UXcO2DRAnQ1rfgd03muFR6EGFtAxtBTMncwe3DloKXpUyYMOsp3P11uJ75dPPoHBhT1GkXoHtyiw
KJDSUcSE6GI7BbstxcL0Xxq0VSSQRt19Lz4EjvLBFPxKyHoX9DFmAXna706YMLn99W++GdTtiMms
yGxgM3iBhYEn0FXKyPmyiGHuX2B/Cwz+uGet+dPhS4jgMHvWADk0m6cPBYm/TckXqbH8XeaUCSVY
F9LEovIfGZgvke8diScpqDwGub6mKKjjVVVQSz7rTv68dd+zSPZ1937Boq7UIiqPTpyyCMKNkbTp
0NmwqDMfp0ZD41xYYNl0pBKoUD+LeJke+VG3ToJFmHi6hi9B1yGz6BUyg+OztkmRS6diggVCaWb4
3ndr7BkE2E4KADaoCARiX+218nqjaYloKyL91NbgWdC1kaQbwifU9c2rDNJL12ZKhwCfV6rP17u8
T4vuYAUWJ+QO0N8G/WiohQOR6XML9/OugWO0v7/DS2HfZgfU9EYQUYvDwsIcg6OvGy5k4OAsibqN
jjpQLJAkekS8zj+em2CuCK0/HfM/WXiDO8AK6QoAE5ko4mPPYcEopkdRa5NRXgoLWrGZ4zrtESZ+
CQuUwgysSaSHx+aBTXrHZENagj6CTz3ZremF8Z6HuxC0YPVj+Qxc5Qf5OwQRWWwSZvjGOU/QcRtq
UVhcDAhAUhnrx3zlxQ/X/s1NMGQ97NDdOyzWEwQB/PZ31EuA+LndFK+/kM+RRruHa91KItuLZ1Fk
oNspcAiI3R9xVPjnuSaev0MvzWqgG/4ReiQWnFGXTqcajEUJ8Z0RovaZNidYxEguUXVHS2VxZskE
fzaBvaLpi0Hf1G6W12+7aydfI7Z19HIBWz6DBxgxkmnkFY7UFrNJEvvdGjkGxxGXVIbk7XHwGAsO
o324aG76SMr84+BthqBshpq8faSZnFikxQCAQGNrm7JT0MSg/6LcRh5sU2qnCixMiVtAGunRsoCj
3hagLOwMlsHO/IDldfaR91mRAynUzusuDssiV/jIyBRYQC50gg0kWZv20B6OW0aQcTRC1wQZHHIc
QB4sSETfh86BfbIA12U6uCoAdYK9eNSMGxF4CYdWTyqiYOgj8jybxE90fI50Iunr+By+DdHNT4Mf
Dr/dxnwP2uFSg/mhvz/E/HeWKgcIWqcvCSX4YZhPxPEeNUw6HPcv8pZHGqL8Dt/ySDeW399bHmv+
8ou95eEBOHIwH0792ocz8Zf/BQAA//8=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_ProfitByYear!$D$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Products_Customer_Dashboard!A1"/><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8.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gif"/><Relationship Id="rId9"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15.png"/><Relationship Id="rId18" Type="http://schemas.openxmlformats.org/officeDocument/2006/relationships/chart" Target="../charts/chart14.xml"/><Relationship Id="rId3" Type="http://schemas.openxmlformats.org/officeDocument/2006/relationships/image" Target="../media/image9.png"/><Relationship Id="rId7" Type="http://schemas.openxmlformats.org/officeDocument/2006/relationships/chart" Target="../charts/chart8.xml"/><Relationship Id="rId12" Type="http://schemas.openxmlformats.org/officeDocument/2006/relationships/image" Target="../media/image14.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chart" Target="../charts/chart7.xml"/><Relationship Id="rId11" Type="http://schemas.openxmlformats.org/officeDocument/2006/relationships/image" Target="../media/image13.png"/><Relationship Id="rId5" Type="http://schemas.openxmlformats.org/officeDocument/2006/relationships/image" Target="../media/image11.png"/><Relationship Id="rId15" Type="http://schemas.openxmlformats.org/officeDocument/2006/relationships/chart" Target="../charts/chart11.xml"/><Relationship Id="rId10" Type="http://schemas.openxmlformats.org/officeDocument/2006/relationships/image" Target="../media/image12.gif"/><Relationship Id="rId19" Type="http://schemas.openxmlformats.org/officeDocument/2006/relationships/hyperlink" Target="#Time_Series_Dashboard!A1"/><Relationship Id="rId4" Type="http://schemas.openxmlformats.org/officeDocument/2006/relationships/image" Target="../media/image10.png"/><Relationship Id="rId9" Type="http://schemas.openxmlformats.org/officeDocument/2006/relationships/chart" Target="../charts/chart10.xml"/><Relationship Id="rId1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28</xdr:col>
      <xdr:colOff>345908</xdr:colOff>
      <xdr:row>20</xdr:row>
      <xdr:rowOff>232610</xdr:rowOff>
    </xdr:from>
    <xdr:to>
      <xdr:col>33</xdr:col>
      <xdr:colOff>300790</xdr:colOff>
      <xdr:row>31</xdr:row>
      <xdr:rowOff>93245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7D048265-8FA2-083E-1D36-E4B1E4B790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360588" y="4796990"/>
              <a:ext cx="4945982" cy="261145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415377</xdr:colOff>
      <xdr:row>0</xdr:row>
      <xdr:rowOff>150148</xdr:rowOff>
    </xdr:from>
    <xdr:to>
      <xdr:col>15</xdr:col>
      <xdr:colOff>812619</xdr:colOff>
      <xdr:row>3</xdr:row>
      <xdr:rowOff>132058</xdr:rowOff>
    </xdr:to>
    <xdr:sp macro="" textlink="">
      <xdr:nvSpPr>
        <xdr:cNvPr id="1078" name="Rectangle: Rounded Corners 1077">
          <a:extLst>
            <a:ext uri="{FF2B5EF4-FFF2-40B4-BE49-F238E27FC236}">
              <a16:creationId xmlns:a16="http://schemas.microsoft.com/office/drawing/2014/main" id="{0197076C-3C91-B5A7-5312-B40753ACCA09}"/>
            </a:ext>
          </a:extLst>
        </xdr:cNvPr>
        <xdr:cNvSpPr/>
      </xdr:nvSpPr>
      <xdr:spPr>
        <a:xfrm>
          <a:off x="9635577" y="150148"/>
          <a:ext cx="3750042" cy="700367"/>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335837</xdr:colOff>
      <xdr:row>13</xdr:row>
      <xdr:rowOff>208764</xdr:rowOff>
    </xdr:from>
    <xdr:to>
      <xdr:col>15</xdr:col>
      <xdr:colOff>832756</xdr:colOff>
      <xdr:row>22</xdr:row>
      <xdr:rowOff>171639</xdr:rowOff>
    </xdr:to>
    <xdr:sp macro="" textlink="">
      <xdr:nvSpPr>
        <xdr:cNvPr id="1041" name="Rectangle: Rounded Corners 1040">
          <a:extLst>
            <a:ext uri="{FF2B5EF4-FFF2-40B4-BE49-F238E27FC236}">
              <a16:creationId xmlns:a16="http://schemas.microsoft.com/office/drawing/2014/main" id="{3B44B5E5-01D5-3D71-1BE9-F15D85092ABC}"/>
            </a:ext>
          </a:extLst>
        </xdr:cNvPr>
        <xdr:cNvSpPr/>
      </xdr:nvSpPr>
      <xdr:spPr>
        <a:xfrm>
          <a:off x="8701272" y="3331307"/>
          <a:ext cx="4679636"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548109</xdr:colOff>
      <xdr:row>13</xdr:row>
      <xdr:rowOff>208764</xdr:rowOff>
    </xdr:from>
    <xdr:to>
      <xdr:col>10</xdr:col>
      <xdr:colOff>212271</xdr:colOff>
      <xdr:row>22</xdr:row>
      <xdr:rowOff>171639</xdr:rowOff>
    </xdr:to>
    <xdr:sp macro="" textlink="">
      <xdr:nvSpPr>
        <xdr:cNvPr id="1038" name="Rectangle: Rounded Corners 1037">
          <a:extLst>
            <a:ext uri="{FF2B5EF4-FFF2-40B4-BE49-F238E27FC236}">
              <a16:creationId xmlns:a16="http://schemas.microsoft.com/office/drawing/2014/main" id="{04F5551C-9A16-45EE-520B-5B9AC1FA028F}"/>
            </a:ext>
          </a:extLst>
        </xdr:cNvPr>
        <xdr:cNvSpPr/>
      </xdr:nvSpPr>
      <xdr:spPr>
        <a:xfrm>
          <a:off x="6403913" y="3331307"/>
          <a:ext cx="2173793"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417479</xdr:colOff>
      <xdr:row>3</xdr:row>
      <xdr:rowOff>236891</xdr:rowOff>
    </xdr:from>
    <xdr:to>
      <xdr:col>10</xdr:col>
      <xdr:colOff>455</xdr:colOff>
      <xdr:row>12</xdr:row>
      <xdr:rowOff>199766</xdr:rowOff>
    </xdr:to>
    <xdr:sp macro="" textlink="">
      <xdr:nvSpPr>
        <xdr:cNvPr id="2" name="Rectangle: Rounded Corners 1">
          <a:extLst>
            <a:ext uri="{FF2B5EF4-FFF2-40B4-BE49-F238E27FC236}">
              <a16:creationId xmlns:a16="http://schemas.microsoft.com/office/drawing/2014/main" id="{EB932074-310F-0E04-8F7E-8D533F2A6F28}"/>
            </a:ext>
          </a:extLst>
        </xdr:cNvPr>
        <xdr:cNvSpPr/>
      </xdr:nvSpPr>
      <xdr:spPr>
        <a:xfrm>
          <a:off x="417479" y="957478"/>
          <a:ext cx="7948411"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237623</xdr:colOff>
      <xdr:row>5</xdr:row>
      <xdr:rowOff>210134</xdr:rowOff>
    </xdr:from>
    <xdr:to>
      <xdr:col>1</xdr:col>
      <xdr:colOff>637823</xdr:colOff>
      <xdr:row>12</xdr:row>
      <xdr:rowOff>74352</xdr:rowOff>
    </xdr:to>
    <xdr:sp macro="" textlink="">
      <xdr:nvSpPr>
        <xdr:cNvPr id="3" name="Rectangle: Rounded Corners 2">
          <a:extLst>
            <a:ext uri="{FF2B5EF4-FFF2-40B4-BE49-F238E27FC236}">
              <a16:creationId xmlns:a16="http://schemas.microsoft.com/office/drawing/2014/main" id="{2694172A-7B6C-4A60-9FFF-A05ED8B0688D}"/>
            </a:ext>
          </a:extLst>
        </xdr:cNvPr>
        <xdr:cNvSpPr/>
      </xdr:nvSpPr>
      <xdr:spPr>
        <a:xfrm>
          <a:off x="237623" y="1411112"/>
          <a:ext cx="1236743" cy="1545588"/>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53139</xdr:colOff>
      <xdr:row>5</xdr:row>
      <xdr:rowOff>192275</xdr:rowOff>
    </xdr:from>
    <xdr:to>
      <xdr:col>3</xdr:col>
      <xdr:colOff>453339</xdr:colOff>
      <xdr:row>12</xdr:row>
      <xdr:rowOff>56493</xdr:rowOff>
    </xdr:to>
    <xdr:sp macro="" textlink="">
      <xdr:nvSpPr>
        <xdr:cNvPr id="4" name="Rectangle: Rounded Corners 3">
          <a:extLst>
            <a:ext uri="{FF2B5EF4-FFF2-40B4-BE49-F238E27FC236}">
              <a16:creationId xmlns:a16="http://schemas.microsoft.com/office/drawing/2014/main" id="{AE795D5A-BD65-4F3F-9F65-D76E1A820DCB}"/>
            </a:ext>
          </a:extLst>
        </xdr:cNvPr>
        <xdr:cNvSpPr/>
      </xdr:nvSpPr>
      <xdr:spPr>
        <a:xfrm>
          <a:off x="1726226" y="1393253"/>
          <a:ext cx="1236743"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677059</xdr:colOff>
      <xdr:row>5</xdr:row>
      <xdr:rowOff>192275</xdr:rowOff>
    </xdr:from>
    <xdr:to>
      <xdr:col>5</xdr:col>
      <xdr:colOff>240061</xdr:colOff>
      <xdr:row>12</xdr:row>
      <xdr:rowOff>56493</xdr:rowOff>
    </xdr:to>
    <xdr:sp macro="" textlink="">
      <xdr:nvSpPr>
        <xdr:cNvPr id="5" name="Rectangle: Rounded Corners 4">
          <a:extLst>
            <a:ext uri="{FF2B5EF4-FFF2-40B4-BE49-F238E27FC236}">
              <a16:creationId xmlns:a16="http://schemas.microsoft.com/office/drawing/2014/main" id="{C38E343A-1BEC-41E1-BD7F-97FC69C29334}"/>
            </a:ext>
          </a:extLst>
        </xdr:cNvPr>
        <xdr:cNvSpPr/>
      </xdr:nvSpPr>
      <xdr:spPr>
        <a:xfrm>
          <a:off x="3186689" y="1393253"/>
          <a:ext cx="1236089"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550621</xdr:colOff>
      <xdr:row>5</xdr:row>
      <xdr:rowOff>192275</xdr:rowOff>
    </xdr:from>
    <xdr:to>
      <xdr:col>7</xdr:col>
      <xdr:colOff>113623</xdr:colOff>
      <xdr:row>12</xdr:row>
      <xdr:rowOff>56493</xdr:rowOff>
    </xdr:to>
    <xdr:sp macro="" textlink="">
      <xdr:nvSpPr>
        <xdr:cNvPr id="6" name="Rectangle: Rounded Corners 5">
          <a:extLst>
            <a:ext uri="{FF2B5EF4-FFF2-40B4-BE49-F238E27FC236}">
              <a16:creationId xmlns:a16="http://schemas.microsoft.com/office/drawing/2014/main" id="{F78E2FEB-8E16-4020-A70D-80A37F345FA6}"/>
            </a:ext>
          </a:extLst>
        </xdr:cNvPr>
        <xdr:cNvSpPr/>
      </xdr:nvSpPr>
      <xdr:spPr>
        <a:xfrm>
          <a:off x="4733338" y="1393253"/>
          <a:ext cx="1236089"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336885</xdr:colOff>
      <xdr:row>5</xdr:row>
      <xdr:rowOff>192275</xdr:rowOff>
    </xdr:from>
    <xdr:to>
      <xdr:col>8</xdr:col>
      <xdr:colOff>737085</xdr:colOff>
      <xdr:row>12</xdr:row>
      <xdr:rowOff>56493</xdr:rowOff>
    </xdr:to>
    <xdr:sp macro="" textlink="">
      <xdr:nvSpPr>
        <xdr:cNvPr id="7" name="Rectangle: Rounded Corners 6">
          <a:extLst>
            <a:ext uri="{FF2B5EF4-FFF2-40B4-BE49-F238E27FC236}">
              <a16:creationId xmlns:a16="http://schemas.microsoft.com/office/drawing/2014/main" id="{CDECD608-565C-4058-AEC2-E578F5C89669}"/>
            </a:ext>
          </a:extLst>
        </xdr:cNvPr>
        <xdr:cNvSpPr/>
      </xdr:nvSpPr>
      <xdr:spPr>
        <a:xfrm>
          <a:off x="6192689" y="1393253"/>
          <a:ext cx="1236744" cy="1545588"/>
        </a:xfrm>
        <a:prstGeom prst="roundRect">
          <a:avLst>
            <a:gd name="adj" fmla="val 5737"/>
          </a:avLst>
        </a:prstGeom>
        <a:solidFill>
          <a:schemeClr val="bg1"/>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163878</xdr:colOff>
      <xdr:row>5</xdr:row>
      <xdr:rowOff>192275</xdr:rowOff>
    </xdr:from>
    <xdr:to>
      <xdr:col>10</xdr:col>
      <xdr:colOff>564077</xdr:colOff>
      <xdr:row>12</xdr:row>
      <xdr:rowOff>56493</xdr:rowOff>
    </xdr:to>
    <xdr:sp macro="" textlink="">
      <xdr:nvSpPr>
        <xdr:cNvPr id="8" name="Rectangle: Rounded Corners 7">
          <a:extLst>
            <a:ext uri="{FF2B5EF4-FFF2-40B4-BE49-F238E27FC236}">
              <a16:creationId xmlns:a16="http://schemas.microsoft.com/office/drawing/2014/main" id="{0CFA5A5D-A896-41BA-85BF-E494D3DC1183}"/>
            </a:ext>
          </a:extLst>
        </xdr:cNvPr>
        <xdr:cNvSpPr/>
      </xdr:nvSpPr>
      <xdr:spPr>
        <a:xfrm>
          <a:off x="7692769" y="1393253"/>
          <a:ext cx="1236743" cy="1545588"/>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481337</xdr:colOff>
      <xdr:row>5</xdr:row>
      <xdr:rowOff>18318</xdr:rowOff>
    </xdr:from>
    <xdr:to>
      <xdr:col>3</xdr:col>
      <xdr:colOff>25140</xdr:colOff>
      <xdr:row>6</xdr:row>
      <xdr:rowOff>158685</xdr:rowOff>
    </xdr:to>
    <xdr:sp macro="" textlink="">
      <xdr:nvSpPr>
        <xdr:cNvPr id="9" name="Oval 8">
          <a:extLst>
            <a:ext uri="{FF2B5EF4-FFF2-40B4-BE49-F238E27FC236}">
              <a16:creationId xmlns:a16="http://schemas.microsoft.com/office/drawing/2014/main" id="{A0830339-DBCE-E50F-34E4-B0FD0AD56727}"/>
            </a:ext>
          </a:extLst>
        </xdr:cNvPr>
        <xdr:cNvSpPr/>
      </xdr:nvSpPr>
      <xdr:spPr>
        <a:xfrm>
          <a:off x="2154424" y="1219296"/>
          <a:ext cx="380346" cy="380563"/>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296853</xdr:colOff>
      <xdr:row>5</xdr:row>
      <xdr:rowOff>18318</xdr:rowOff>
    </xdr:from>
    <xdr:to>
      <xdr:col>4</xdr:col>
      <xdr:colOff>677853</xdr:colOff>
      <xdr:row>6</xdr:row>
      <xdr:rowOff>158685</xdr:rowOff>
    </xdr:to>
    <xdr:sp macro="" textlink="">
      <xdr:nvSpPr>
        <xdr:cNvPr id="10" name="Oval 9">
          <a:extLst>
            <a:ext uri="{FF2B5EF4-FFF2-40B4-BE49-F238E27FC236}">
              <a16:creationId xmlns:a16="http://schemas.microsoft.com/office/drawing/2014/main" id="{E0D1A8BE-1C94-46ED-8F11-7F1D4FD2E9E4}"/>
            </a:ext>
          </a:extLst>
        </xdr:cNvPr>
        <xdr:cNvSpPr/>
      </xdr:nvSpPr>
      <xdr:spPr>
        <a:xfrm>
          <a:off x="3643027" y="1219296"/>
          <a:ext cx="381000" cy="380563"/>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112369</xdr:colOff>
      <xdr:row>5</xdr:row>
      <xdr:rowOff>18318</xdr:rowOff>
    </xdr:from>
    <xdr:to>
      <xdr:col>6</xdr:col>
      <xdr:colOff>493369</xdr:colOff>
      <xdr:row>6</xdr:row>
      <xdr:rowOff>155017</xdr:rowOff>
    </xdr:to>
    <xdr:sp macro="" textlink="">
      <xdr:nvSpPr>
        <xdr:cNvPr id="11" name="Oval 10">
          <a:extLst>
            <a:ext uri="{FF2B5EF4-FFF2-40B4-BE49-F238E27FC236}">
              <a16:creationId xmlns:a16="http://schemas.microsoft.com/office/drawing/2014/main" id="{D7261B72-6BE2-4609-B978-88EDD6E0F74E}"/>
            </a:ext>
          </a:extLst>
        </xdr:cNvPr>
        <xdr:cNvSpPr/>
      </xdr:nvSpPr>
      <xdr:spPr>
        <a:xfrm>
          <a:off x="5131630" y="1219296"/>
          <a:ext cx="381000" cy="376895"/>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765084</xdr:colOff>
      <xdr:row>5</xdr:row>
      <xdr:rowOff>3052</xdr:rowOff>
    </xdr:from>
    <xdr:to>
      <xdr:col>8</xdr:col>
      <xdr:colOff>308887</xdr:colOff>
      <xdr:row>6</xdr:row>
      <xdr:rowOff>145490</xdr:rowOff>
    </xdr:to>
    <xdr:sp macro="" textlink="">
      <xdr:nvSpPr>
        <xdr:cNvPr id="12" name="Oval 11">
          <a:extLst>
            <a:ext uri="{FF2B5EF4-FFF2-40B4-BE49-F238E27FC236}">
              <a16:creationId xmlns:a16="http://schemas.microsoft.com/office/drawing/2014/main" id="{7A28F92F-47E1-4032-B31E-57FABF33ECB6}"/>
            </a:ext>
          </a:extLst>
        </xdr:cNvPr>
        <xdr:cNvSpPr/>
      </xdr:nvSpPr>
      <xdr:spPr>
        <a:xfrm>
          <a:off x="6620888" y="1204030"/>
          <a:ext cx="380347" cy="382634"/>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216496</xdr:colOff>
      <xdr:row>10</xdr:row>
      <xdr:rowOff>92657</xdr:rowOff>
    </xdr:from>
    <xdr:to>
      <xdr:col>1</xdr:col>
      <xdr:colOff>738769</xdr:colOff>
      <xdr:row>12</xdr:row>
      <xdr:rowOff>161576</xdr:rowOff>
    </xdr:to>
    <xdr:sp macro="" textlink="">
      <xdr:nvSpPr>
        <xdr:cNvPr id="13" name="Oval 12">
          <a:extLst>
            <a:ext uri="{FF2B5EF4-FFF2-40B4-BE49-F238E27FC236}">
              <a16:creationId xmlns:a16="http://schemas.microsoft.com/office/drawing/2014/main" id="{DE0A75F7-160F-4876-9040-C03D2F2F9C9F}"/>
            </a:ext>
          </a:extLst>
        </xdr:cNvPr>
        <xdr:cNvSpPr/>
      </xdr:nvSpPr>
      <xdr:spPr>
        <a:xfrm>
          <a:off x="1053039" y="2494614"/>
          <a:ext cx="522273" cy="5493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2624</xdr:colOff>
      <xdr:row>10</xdr:row>
      <xdr:rowOff>77789</xdr:rowOff>
    </xdr:from>
    <xdr:to>
      <xdr:col>9</xdr:col>
      <xdr:colOff>524624</xdr:colOff>
      <xdr:row>12</xdr:row>
      <xdr:rowOff>146708</xdr:rowOff>
    </xdr:to>
    <xdr:sp macro="" textlink="">
      <xdr:nvSpPr>
        <xdr:cNvPr id="14" name="Oval 13">
          <a:extLst>
            <a:ext uri="{FF2B5EF4-FFF2-40B4-BE49-F238E27FC236}">
              <a16:creationId xmlns:a16="http://schemas.microsoft.com/office/drawing/2014/main" id="{2C9A459C-9D55-478F-9DDF-1373667EA24C}"/>
            </a:ext>
          </a:extLst>
        </xdr:cNvPr>
        <xdr:cNvSpPr/>
      </xdr:nvSpPr>
      <xdr:spPr>
        <a:xfrm>
          <a:off x="7531515" y="2479746"/>
          <a:ext cx="522000" cy="5493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313833</xdr:colOff>
      <xdr:row>10</xdr:row>
      <xdr:rowOff>194878</xdr:rowOff>
    </xdr:from>
    <xdr:to>
      <xdr:col>1</xdr:col>
      <xdr:colOff>648618</xdr:colOff>
      <xdr:row>12</xdr:row>
      <xdr:rowOff>49778</xdr:rowOff>
    </xdr:to>
    <xdr:pic>
      <xdr:nvPicPr>
        <xdr:cNvPr id="16" name="Picture 15">
          <a:extLst>
            <a:ext uri="{FF2B5EF4-FFF2-40B4-BE49-F238E27FC236}">
              <a16:creationId xmlns:a16="http://schemas.microsoft.com/office/drawing/2014/main" id="{AB84F49E-F71D-463A-848C-03C9DDBF09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0376" y="2596835"/>
          <a:ext cx="334785" cy="335291"/>
        </a:xfrm>
        <a:prstGeom prst="rect">
          <a:avLst/>
        </a:prstGeom>
      </xdr:spPr>
    </xdr:pic>
    <xdr:clientData/>
  </xdr:twoCellAnchor>
  <xdr:twoCellAnchor editAs="oneCell">
    <xdr:from>
      <xdr:col>9</xdr:col>
      <xdr:colOff>95477</xdr:colOff>
      <xdr:row>10</xdr:row>
      <xdr:rowOff>164675</xdr:rowOff>
    </xdr:from>
    <xdr:to>
      <xdr:col>9</xdr:col>
      <xdr:colOff>419440</xdr:colOff>
      <xdr:row>12</xdr:row>
      <xdr:rowOff>9784</xdr:rowOff>
    </xdr:to>
    <xdr:pic>
      <xdr:nvPicPr>
        <xdr:cNvPr id="18" name="Picture 17">
          <a:extLst>
            <a:ext uri="{FF2B5EF4-FFF2-40B4-BE49-F238E27FC236}">
              <a16:creationId xmlns:a16="http://schemas.microsoft.com/office/drawing/2014/main" id="{A3CCDB4B-BA49-6D02-4013-393B9DB69E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4368" y="2566632"/>
          <a:ext cx="323963" cy="325500"/>
        </a:xfrm>
        <a:prstGeom prst="rect">
          <a:avLst/>
        </a:prstGeom>
      </xdr:spPr>
    </xdr:pic>
    <xdr:clientData/>
  </xdr:twoCellAnchor>
  <xdr:twoCellAnchor editAs="oneCell">
    <xdr:from>
      <xdr:col>4</xdr:col>
      <xdr:colOff>379417</xdr:colOff>
      <xdr:row>5</xdr:row>
      <xdr:rowOff>77348</xdr:rowOff>
    </xdr:from>
    <xdr:to>
      <xdr:col>4</xdr:col>
      <xdr:colOff>592375</xdr:colOff>
      <xdr:row>6</xdr:row>
      <xdr:rowOff>52180</xdr:rowOff>
    </xdr:to>
    <xdr:pic>
      <xdr:nvPicPr>
        <xdr:cNvPr id="24" name="Picture 23">
          <a:extLst>
            <a:ext uri="{FF2B5EF4-FFF2-40B4-BE49-F238E27FC236}">
              <a16:creationId xmlns:a16="http://schemas.microsoft.com/office/drawing/2014/main" id="{074FCB78-4450-6F50-3EA0-93540F7F386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rcRect/>
        <a:stretch/>
      </xdr:blipFill>
      <xdr:spPr>
        <a:xfrm>
          <a:off x="3725591" y="1278326"/>
          <a:ext cx="212958" cy="215028"/>
        </a:xfrm>
        <a:prstGeom prst="rect">
          <a:avLst/>
        </a:prstGeom>
      </xdr:spPr>
    </xdr:pic>
    <xdr:clientData/>
  </xdr:twoCellAnchor>
  <xdr:twoCellAnchor editAs="oneCell">
    <xdr:from>
      <xdr:col>4</xdr:col>
      <xdr:colOff>298599</xdr:colOff>
      <xdr:row>5</xdr:row>
      <xdr:rowOff>100415</xdr:rowOff>
    </xdr:from>
    <xdr:to>
      <xdr:col>4</xdr:col>
      <xdr:colOff>557391</xdr:colOff>
      <xdr:row>6</xdr:row>
      <xdr:rowOff>122640</xdr:rowOff>
    </xdr:to>
    <xdr:pic>
      <xdr:nvPicPr>
        <xdr:cNvPr id="28" name="Picture 27">
          <a:extLst>
            <a:ext uri="{FF2B5EF4-FFF2-40B4-BE49-F238E27FC236}">
              <a16:creationId xmlns:a16="http://schemas.microsoft.com/office/drawing/2014/main" id="{2EBEDA42-07D8-AE05-F16D-4683CD24DB7E}"/>
            </a:ext>
          </a:extLst>
        </xdr:cNvPr>
        <xdr:cNvPicPr>
          <a:picLocks noChangeAspect="1"/>
        </xdr:cNvPicPr>
      </xdr:nvPicPr>
      <xdr:blipFill>
        <a:blip xmlns:r="http://schemas.openxmlformats.org/officeDocument/2006/relationships" r:embed="rId4" cstate="print">
          <a:lum bright="70000" contrast="-70000"/>
          <a:alphaModFix amt="0"/>
          <a:extLst>
            <a:ext uri="{28A0092B-C50C-407E-A947-70E740481C1C}">
              <a14:useLocalDpi xmlns:a14="http://schemas.microsoft.com/office/drawing/2010/main" val="0"/>
            </a:ext>
          </a:extLst>
        </a:blip>
        <a:stretch>
          <a:fillRect/>
        </a:stretch>
      </xdr:blipFill>
      <xdr:spPr>
        <a:xfrm>
          <a:off x="3644773" y="1301393"/>
          <a:ext cx="258792" cy="262421"/>
        </a:xfrm>
        <a:prstGeom prst="rect">
          <a:avLst/>
        </a:prstGeom>
      </xdr:spPr>
    </xdr:pic>
    <xdr:clientData/>
  </xdr:twoCellAnchor>
  <xdr:twoCellAnchor editAs="oneCell">
    <xdr:from>
      <xdr:col>6</xdr:col>
      <xdr:colOff>192880</xdr:colOff>
      <xdr:row>5</xdr:row>
      <xdr:rowOff>60680</xdr:rowOff>
    </xdr:from>
    <xdr:to>
      <xdr:col>6</xdr:col>
      <xdr:colOff>457879</xdr:colOff>
      <xdr:row>6</xdr:row>
      <xdr:rowOff>87553</xdr:rowOff>
    </xdr:to>
    <xdr:pic>
      <xdr:nvPicPr>
        <xdr:cNvPr id="32" name="Picture 31">
          <a:extLst>
            <a:ext uri="{FF2B5EF4-FFF2-40B4-BE49-F238E27FC236}">
              <a16:creationId xmlns:a16="http://schemas.microsoft.com/office/drawing/2014/main" id="{18BF24B1-945A-2251-7467-EF334FAE247E}"/>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212141" y="1261658"/>
          <a:ext cx="264999" cy="267069"/>
        </a:xfrm>
        <a:prstGeom prst="rect">
          <a:avLst/>
        </a:prstGeom>
      </xdr:spPr>
    </xdr:pic>
    <xdr:clientData/>
  </xdr:twoCellAnchor>
  <xdr:twoCellAnchor editAs="oneCell">
    <xdr:from>
      <xdr:col>7</xdr:col>
      <xdr:colOff>825202</xdr:colOff>
      <xdr:row>5</xdr:row>
      <xdr:rowOff>45790</xdr:rowOff>
    </xdr:from>
    <xdr:to>
      <xdr:col>8</xdr:col>
      <xdr:colOff>252351</xdr:colOff>
      <xdr:row>6</xdr:row>
      <xdr:rowOff>73235</xdr:rowOff>
    </xdr:to>
    <xdr:pic>
      <xdr:nvPicPr>
        <xdr:cNvPr id="34" name="Picture 33">
          <a:extLst>
            <a:ext uri="{FF2B5EF4-FFF2-40B4-BE49-F238E27FC236}">
              <a16:creationId xmlns:a16="http://schemas.microsoft.com/office/drawing/2014/main" id="{7FA46218-DB38-50A0-D172-EF0EDC1C9FC1}"/>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681006" y="1246768"/>
          <a:ext cx="263693" cy="267641"/>
        </a:xfrm>
        <a:prstGeom prst="rect">
          <a:avLst/>
        </a:prstGeom>
      </xdr:spPr>
    </xdr:pic>
    <xdr:clientData/>
  </xdr:twoCellAnchor>
  <xdr:twoCellAnchor editAs="oneCell">
    <xdr:from>
      <xdr:col>2</xdr:col>
      <xdr:colOff>561441</xdr:colOff>
      <xdr:row>5</xdr:row>
      <xdr:rowOff>74901</xdr:rowOff>
    </xdr:from>
    <xdr:to>
      <xdr:col>3</xdr:col>
      <xdr:colOff>4899</xdr:colOff>
      <xdr:row>6</xdr:row>
      <xdr:rowOff>77312</xdr:rowOff>
    </xdr:to>
    <xdr:pic>
      <xdr:nvPicPr>
        <xdr:cNvPr id="17" name="Picture 16">
          <a:extLst>
            <a:ext uri="{FF2B5EF4-FFF2-40B4-BE49-F238E27FC236}">
              <a16:creationId xmlns:a16="http://schemas.microsoft.com/office/drawing/2014/main" id="{583C3F35-EE22-0EAE-6247-B4DE9F2D48E3}"/>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2234528" y="1275879"/>
          <a:ext cx="280001" cy="242607"/>
        </a:xfrm>
        <a:prstGeom prst="rect">
          <a:avLst/>
        </a:prstGeom>
      </xdr:spPr>
    </xdr:pic>
    <xdr:clientData/>
  </xdr:twoCellAnchor>
  <xdr:twoCellAnchor>
    <xdr:from>
      <xdr:col>0</xdr:col>
      <xdr:colOff>244078</xdr:colOff>
      <xdr:row>6</xdr:row>
      <xdr:rowOff>69089</xdr:rowOff>
    </xdr:from>
    <xdr:to>
      <xdr:col>1</xdr:col>
      <xdr:colOff>642937</xdr:colOff>
      <xdr:row>7</xdr:row>
      <xdr:rowOff>105567</xdr:rowOff>
    </xdr:to>
    <xdr:sp macro="" textlink="">
      <xdr:nvSpPr>
        <xdr:cNvPr id="19" name="TextBox 18">
          <a:extLst>
            <a:ext uri="{FF2B5EF4-FFF2-40B4-BE49-F238E27FC236}">
              <a16:creationId xmlns:a16="http://schemas.microsoft.com/office/drawing/2014/main" id="{06A58359-2D12-EB68-4A58-181F1D548826}"/>
            </a:ext>
          </a:extLst>
        </xdr:cNvPr>
        <xdr:cNvSpPr txBox="1"/>
      </xdr:nvSpPr>
      <xdr:spPr>
        <a:xfrm>
          <a:off x="244078" y="1510263"/>
          <a:ext cx="1235402"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Arial" panose="020B0604020202020204" pitchFamily="34" charset="0"/>
              <a:cs typeface="Arial" panose="020B0604020202020204" pitchFamily="34" charset="0"/>
            </a:rPr>
            <a:t>Order Quantity</a:t>
          </a:r>
        </a:p>
      </xdr:txBody>
    </xdr:sp>
    <xdr:clientData/>
  </xdr:twoCellAnchor>
  <xdr:twoCellAnchor>
    <xdr:from>
      <xdr:col>2</xdr:col>
      <xdr:colOff>197829</xdr:colOff>
      <xdr:row>6</xdr:row>
      <xdr:rowOff>100703</xdr:rowOff>
    </xdr:from>
    <xdr:to>
      <xdr:col>3</xdr:col>
      <xdr:colOff>341039</xdr:colOff>
      <xdr:row>7</xdr:row>
      <xdr:rowOff>137181</xdr:rowOff>
    </xdr:to>
    <xdr:sp macro="" textlink="">
      <xdr:nvSpPr>
        <xdr:cNvPr id="20" name="TextBox 19">
          <a:extLst>
            <a:ext uri="{FF2B5EF4-FFF2-40B4-BE49-F238E27FC236}">
              <a16:creationId xmlns:a16="http://schemas.microsoft.com/office/drawing/2014/main" id="{AE60F841-61C5-45B3-8696-4F94455D72CF}"/>
            </a:ext>
          </a:extLst>
        </xdr:cNvPr>
        <xdr:cNvSpPr txBox="1"/>
      </xdr:nvSpPr>
      <xdr:spPr>
        <a:xfrm>
          <a:off x="1870916" y="1541877"/>
          <a:ext cx="979753"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COGS</a:t>
          </a:r>
        </a:p>
      </xdr:txBody>
    </xdr:sp>
    <xdr:clientData/>
  </xdr:twoCellAnchor>
  <xdr:twoCellAnchor>
    <xdr:from>
      <xdr:col>3</xdr:col>
      <xdr:colOff>710712</xdr:colOff>
      <xdr:row>6</xdr:row>
      <xdr:rowOff>100703</xdr:rowOff>
    </xdr:from>
    <xdr:to>
      <xdr:col>5</xdr:col>
      <xdr:colOff>242512</xdr:colOff>
      <xdr:row>7</xdr:row>
      <xdr:rowOff>137181</xdr:rowOff>
    </xdr:to>
    <xdr:sp macro="" textlink="">
      <xdr:nvSpPr>
        <xdr:cNvPr id="21" name="TextBox 20">
          <a:extLst>
            <a:ext uri="{FF2B5EF4-FFF2-40B4-BE49-F238E27FC236}">
              <a16:creationId xmlns:a16="http://schemas.microsoft.com/office/drawing/2014/main" id="{8C1BFC82-0948-4C12-B013-3B50F206CC45}"/>
            </a:ext>
          </a:extLst>
        </xdr:cNvPr>
        <xdr:cNvSpPr txBox="1"/>
      </xdr:nvSpPr>
      <xdr:spPr>
        <a:xfrm>
          <a:off x="3220342" y="1541877"/>
          <a:ext cx="1204887"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Revenue</a:t>
          </a:r>
        </a:p>
      </xdr:txBody>
    </xdr:sp>
    <xdr:clientData/>
  </xdr:twoCellAnchor>
  <xdr:twoCellAnchor>
    <xdr:from>
      <xdr:col>5</xdr:col>
      <xdr:colOff>635636</xdr:colOff>
      <xdr:row>6</xdr:row>
      <xdr:rowOff>100703</xdr:rowOff>
    </xdr:from>
    <xdr:to>
      <xdr:col>6</xdr:col>
      <xdr:colOff>809114</xdr:colOff>
      <xdr:row>7</xdr:row>
      <xdr:rowOff>137181</xdr:rowOff>
    </xdr:to>
    <xdr:sp macro="" textlink="">
      <xdr:nvSpPr>
        <xdr:cNvPr id="22" name="TextBox 21">
          <a:extLst>
            <a:ext uri="{FF2B5EF4-FFF2-40B4-BE49-F238E27FC236}">
              <a16:creationId xmlns:a16="http://schemas.microsoft.com/office/drawing/2014/main" id="{3E51B8BF-62CB-412C-B607-10B1A14F3F13}"/>
            </a:ext>
          </a:extLst>
        </xdr:cNvPr>
        <xdr:cNvSpPr txBox="1"/>
      </xdr:nvSpPr>
      <xdr:spPr>
        <a:xfrm>
          <a:off x="4818353" y="1541877"/>
          <a:ext cx="1010022"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Total Profit</a:t>
          </a:r>
        </a:p>
      </xdr:txBody>
    </xdr:sp>
    <xdr:clientData/>
  </xdr:twoCellAnchor>
  <xdr:twoCellAnchor>
    <xdr:from>
      <xdr:col>7</xdr:col>
      <xdr:colOff>178150</xdr:colOff>
      <xdr:row>6</xdr:row>
      <xdr:rowOff>100703</xdr:rowOff>
    </xdr:from>
    <xdr:to>
      <xdr:col>8</xdr:col>
      <xdr:colOff>835267</xdr:colOff>
      <xdr:row>7</xdr:row>
      <xdr:rowOff>137181</xdr:rowOff>
    </xdr:to>
    <xdr:sp macro="" textlink="">
      <xdr:nvSpPr>
        <xdr:cNvPr id="23" name="TextBox 22">
          <a:extLst>
            <a:ext uri="{FF2B5EF4-FFF2-40B4-BE49-F238E27FC236}">
              <a16:creationId xmlns:a16="http://schemas.microsoft.com/office/drawing/2014/main" id="{A9FF0B01-AE34-4B47-A69C-1ED2431EC5E9}"/>
            </a:ext>
          </a:extLst>
        </xdr:cNvPr>
        <xdr:cNvSpPr txBox="1"/>
      </xdr:nvSpPr>
      <xdr:spPr>
        <a:xfrm>
          <a:off x="6033954" y="1541877"/>
          <a:ext cx="1493661"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rial" panose="020B0604020202020204" pitchFamily="34" charset="0"/>
              <a:cs typeface="Arial" panose="020B0604020202020204" pitchFamily="34" charset="0"/>
            </a:rPr>
            <a:t>% Profit Margin</a:t>
          </a:r>
        </a:p>
      </xdr:txBody>
    </xdr:sp>
    <xdr:clientData/>
  </xdr:twoCellAnchor>
  <xdr:twoCellAnchor>
    <xdr:from>
      <xdr:col>9</xdr:col>
      <xdr:colOff>139213</xdr:colOff>
      <xdr:row>6</xdr:row>
      <xdr:rowOff>69089</xdr:rowOff>
    </xdr:from>
    <xdr:to>
      <xdr:col>10</xdr:col>
      <xdr:colOff>653782</xdr:colOff>
      <xdr:row>7</xdr:row>
      <xdr:rowOff>99081</xdr:rowOff>
    </xdr:to>
    <xdr:sp macro="" textlink="">
      <xdr:nvSpPr>
        <xdr:cNvPr id="25" name="TextBox 24">
          <a:extLst>
            <a:ext uri="{FF2B5EF4-FFF2-40B4-BE49-F238E27FC236}">
              <a16:creationId xmlns:a16="http://schemas.microsoft.com/office/drawing/2014/main" id="{6FA642E1-2BC4-46C7-BECF-78722D06ACA8}"/>
            </a:ext>
          </a:extLst>
        </xdr:cNvPr>
        <xdr:cNvSpPr txBox="1"/>
      </xdr:nvSpPr>
      <xdr:spPr>
        <a:xfrm>
          <a:off x="7668104" y="1510263"/>
          <a:ext cx="1351113" cy="270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Arial" panose="020B0604020202020204" pitchFamily="34" charset="0"/>
              <a:cs typeface="Arial" panose="020B0604020202020204" pitchFamily="34" charset="0"/>
            </a:rPr>
            <a:t># of Transations</a:t>
          </a:r>
        </a:p>
      </xdr:txBody>
    </xdr:sp>
    <xdr:clientData/>
  </xdr:twoCellAnchor>
  <xdr:twoCellAnchor>
    <xdr:from>
      <xdr:col>2</xdr:col>
      <xdr:colOff>82886</xdr:colOff>
      <xdr:row>7</xdr:row>
      <xdr:rowOff>200157</xdr:rowOff>
    </xdr:from>
    <xdr:to>
      <xdr:col>3</xdr:col>
      <xdr:colOff>423592</xdr:colOff>
      <xdr:row>8</xdr:row>
      <xdr:rowOff>236637</xdr:rowOff>
    </xdr:to>
    <xdr:sp macro="" textlink="Pivot_ProfitByYear!$D$3">
      <xdr:nvSpPr>
        <xdr:cNvPr id="27" name="TextBox 26">
          <a:extLst>
            <a:ext uri="{FF2B5EF4-FFF2-40B4-BE49-F238E27FC236}">
              <a16:creationId xmlns:a16="http://schemas.microsoft.com/office/drawing/2014/main" id="{63CB1139-3AEB-464E-B53C-83B957574E41}"/>
            </a:ext>
          </a:extLst>
        </xdr:cNvPr>
        <xdr:cNvSpPr txBox="1"/>
      </xdr:nvSpPr>
      <xdr:spPr>
        <a:xfrm>
          <a:off x="1755973" y="1881527"/>
          <a:ext cx="117724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0B332F-75F2-4F3A-8486-B14BF1EEA598}" type="TxLink">
            <a:rPr lang="en-US" sz="1800" b="1" i="0" u="none" strike="noStrike">
              <a:solidFill>
                <a:srgbClr val="000000"/>
              </a:solidFill>
              <a:latin typeface="Arial" panose="020B0604020202020204" pitchFamily="34" charset="0"/>
              <a:cs typeface="Arial" panose="020B0604020202020204" pitchFamily="34" charset="0"/>
            </a:rPr>
            <a:pPr algn="ctr"/>
            <a:t>$19.97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3</xdr:col>
      <xdr:colOff>648747</xdr:colOff>
      <xdr:row>7</xdr:row>
      <xdr:rowOff>206111</xdr:rowOff>
    </xdr:from>
    <xdr:to>
      <xdr:col>5</xdr:col>
      <xdr:colOff>268373</xdr:colOff>
      <xdr:row>9</xdr:row>
      <xdr:rowOff>2395</xdr:rowOff>
    </xdr:to>
    <xdr:sp macro="" textlink="Pivot_ProfitByYear!$E$3">
      <xdr:nvSpPr>
        <xdr:cNvPr id="29" name="TextBox 28">
          <a:extLst>
            <a:ext uri="{FF2B5EF4-FFF2-40B4-BE49-F238E27FC236}">
              <a16:creationId xmlns:a16="http://schemas.microsoft.com/office/drawing/2014/main" id="{DEEB1DCB-F30A-4EEE-A2E9-B22B8C0E6442}"/>
            </a:ext>
          </a:extLst>
        </xdr:cNvPr>
        <xdr:cNvSpPr txBox="1"/>
      </xdr:nvSpPr>
      <xdr:spPr>
        <a:xfrm>
          <a:off x="3158377" y="1887481"/>
          <a:ext cx="129271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C04EDC-0343-4531-BDC5-119B11CA7D70}" type="TxLink">
            <a:rPr lang="en-US" sz="1800" b="1" i="0" u="none" strike="noStrike">
              <a:solidFill>
                <a:srgbClr val="000000"/>
              </a:solidFill>
              <a:latin typeface="Arial" panose="020B0604020202020204" pitchFamily="34" charset="0"/>
              <a:cs typeface="Arial" panose="020B0604020202020204" pitchFamily="34" charset="0"/>
            </a:rPr>
            <a:pPr algn="ctr"/>
            <a:t>$33.37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5</xdr:col>
      <xdr:colOff>587825</xdr:colOff>
      <xdr:row>7</xdr:row>
      <xdr:rowOff>188251</xdr:rowOff>
    </xdr:from>
    <xdr:to>
      <xdr:col>7</xdr:col>
      <xdr:colOff>76419</xdr:colOff>
      <xdr:row>8</xdr:row>
      <xdr:rowOff>224731</xdr:rowOff>
    </xdr:to>
    <xdr:sp macro="" textlink="Pivot_ProfitByYear!$G$3">
      <xdr:nvSpPr>
        <xdr:cNvPr id="30" name="TextBox 29">
          <a:extLst>
            <a:ext uri="{FF2B5EF4-FFF2-40B4-BE49-F238E27FC236}">
              <a16:creationId xmlns:a16="http://schemas.microsoft.com/office/drawing/2014/main" id="{C32553B6-5850-4D07-B39F-174FE56E561D}"/>
            </a:ext>
          </a:extLst>
        </xdr:cNvPr>
        <xdr:cNvSpPr txBox="1"/>
      </xdr:nvSpPr>
      <xdr:spPr>
        <a:xfrm>
          <a:off x="4770542" y="1869621"/>
          <a:ext cx="1161681"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5792EB-FD55-418E-A6C3-39057699032B}" type="TxLink">
            <a:rPr lang="en-US" sz="1800" b="1" i="0" u="none" strike="noStrike">
              <a:solidFill>
                <a:srgbClr val="000000"/>
              </a:solidFill>
              <a:latin typeface="Arial" panose="020B0604020202020204" pitchFamily="34" charset="0"/>
              <a:cs typeface="Arial" panose="020B0604020202020204" pitchFamily="34" charset="0"/>
            </a:rPr>
            <a:pPr algn="ctr"/>
            <a:t>$13.40 M</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416605</xdr:colOff>
      <xdr:row>7</xdr:row>
      <xdr:rowOff>188251</xdr:rowOff>
    </xdr:from>
    <xdr:to>
      <xdr:col>8</xdr:col>
      <xdr:colOff>694655</xdr:colOff>
      <xdr:row>8</xdr:row>
      <xdr:rowOff>224731</xdr:rowOff>
    </xdr:to>
    <xdr:sp macro="" textlink="Pivot_ProfitByYear!$F$3">
      <xdr:nvSpPr>
        <xdr:cNvPr id="31" name="TextBox 30">
          <a:extLst>
            <a:ext uri="{FF2B5EF4-FFF2-40B4-BE49-F238E27FC236}">
              <a16:creationId xmlns:a16="http://schemas.microsoft.com/office/drawing/2014/main" id="{22EFB0CD-85BA-4EFD-9F31-72B6DCB6DAD3}"/>
            </a:ext>
          </a:extLst>
        </xdr:cNvPr>
        <xdr:cNvSpPr txBox="1"/>
      </xdr:nvSpPr>
      <xdr:spPr>
        <a:xfrm>
          <a:off x="6272409" y="1869621"/>
          <a:ext cx="1114594"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5217D8C-9328-479B-A325-1B43FAED1F29}" type="TxLink">
            <a:rPr lang="en-US" sz="1800" b="1" i="0" u="none" strike="noStrike">
              <a:solidFill>
                <a:srgbClr val="000000"/>
              </a:solidFill>
              <a:latin typeface="Arial" panose="020B0604020202020204" pitchFamily="34" charset="0"/>
              <a:cs typeface="Arial" panose="020B0604020202020204" pitchFamily="34" charset="0"/>
            </a:rPr>
            <a:pPr algn="ctr"/>
            <a:t>40.2%</a:t>
          </a:fld>
          <a:endParaRPr lang="en-US" sz="18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196175</xdr:colOff>
      <xdr:row>7</xdr:row>
      <xdr:rowOff>107999</xdr:rowOff>
    </xdr:from>
    <xdr:to>
      <xdr:col>10</xdr:col>
      <xdr:colOff>585282</xdr:colOff>
      <xdr:row>8</xdr:row>
      <xdr:rowOff>137993</xdr:rowOff>
    </xdr:to>
    <xdr:sp macro="" textlink="Pivot_ProfitByYear!$C$3">
      <xdr:nvSpPr>
        <xdr:cNvPr id="33" name="TextBox 32">
          <a:extLst>
            <a:ext uri="{FF2B5EF4-FFF2-40B4-BE49-F238E27FC236}">
              <a16:creationId xmlns:a16="http://schemas.microsoft.com/office/drawing/2014/main" id="{14C8FCAE-D304-4CF2-BCE1-9D583CB371A9}"/>
            </a:ext>
          </a:extLst>
        </xdr:cNvPr>
        <xdr:cNvSpPr txBox="1"/>
      </xdr:nvSpPr>
      <xdr:spPr>
        <a:xfrm>
          <a:off x="7725066" y="1789369"/>
          <a:ext cx="1225651" cy="270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13E60B-62B0-448F-B8F1-40AD7E1D86FE}" type="TxLink">
            <a:rPr lang="en-US" sz="1800" b="1" i="0" u="none" strike="noStrike">
              <a:solidFill>
                <a:schemeClr val="bg1"/>
              </a:solidFill>
              <a:latin typeface="Arial" panose="020B0604020202020204" pitchFamily="34" charset="0"/>
              <a:cs typeface="Arial" panose="020B0604020202020204" pitchFamily="34" charset="0"/>
            </a:rPr>
            <a:pPr algn="ctr"/>
            <a:t>1.01 K</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254213</xdr:colOff>
      <xdr:row>7</xdr:row>
      <xdr:rowOff>137765</xdr:rowOff>
    </xdr:from>
    <xdr:to>
      <xdr:col>1</xdr:col>
      <xdr:colOff>577452</xdr:colOff>
      <xdr:row>8</xdr:row>
      <xdr:rowOff>174245</xdr:rowOff>
    </xdr:to>
    <xdr:sp macro="" textlink="Pivot_ProfitByYear!$H$3">
      <xdr:nvSpPr>
        <xdr:cNvPr id="35" name="TextBox 34">
          <a:extLst>
            <a:ext uri="{FF2B5EF4-FFF2-40B4-BE49-F238E27FC236}">
              <a16:creationId xmlns:a16="http://schemas.microsoft.com/office/drawing/2014/main" id="{ABDE492B-F0B7-4840-BFB6-8563CB54137C}"/>
            </a:ext>
          </a:extLst>
        </xdr:cNvPr>
        <xdr:cNvSpPr txBox="1"/>
      </xdr:nvSpPr>
      <xdr:spPr>
        <a:xfrm>
          <a:off x="254213" y="1819135"/>
          <a:ext cx="1159782"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26AC2D-4EC5-45FD-9196-89F1BB18C8DF}" type="TxLink">
            <a:rPr lang="en-US" sz="1800" b="1" i="0" u="none" strike="noStrike">
              <a:solidFill>
                <a:schemeClr val="bg1"/>
              </a:solidFill>
              <a:latin typeface="Arial" panose="020B0604020202020204" pitchFamily="34" charset="0"/>
              <a:ea typeface="+mn-ea"/>
              <a:cs typeface="Arial" panose="020B0604020202020204" pitchFamily="34" charset="0"/>
            </a:rPr>
            <a:pPr marL="0" indent="0" algn="ctr"/>
            <a:t>10.40 K</a:t>
          </a:fld>
          <a:endParaRPr lang="en-US" sz="18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10</xdr:col>
      <xdr:colOff>756622</xdr:colOff>
      <xdr:row>3</xdr:row>
      <xdr:rowOff>234170</xdr:rowOff>
    </xdr:from>
    <xdr:to>
      <xdr:col>16</xdr:col>
      <xdr:colOff>27460</xdr:colOff>
      <xdr:row>12</xdr:row>
      <xdr:rowOff>197045</xdr:rowOff>
    </xdr:to>
    <xdr:sp macro="" textlink="">
      <xdr:nvSpPr>
        <xdr:cNvPr id="37" name="Rectangle: Rounded Corners 36">
          <a:extLst>
            <a:ext uri="{FF2B5EF4-FFF2-40B4-BE49-F238E27FC236}">
              <a16:creationId xmlns:a16="http://schemas.microsoft.com/office/drawing/2014/main" id="{A701A230-BFDF-4A30-9EB4-5EDBF037EB76}"/>
            </a:ext>
          </a:extLst>
        </xdr:cNvPr>
        <xdr:cNvSpPr/>
      </xdr:nvSpPr>
      <xdr:spPr>
        <a:xfrm>
          <a:off x="9122057" y="954757"/>
          <a:ext cx="4290099"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457200</xdr:colOff>
          <xdr:row>3</xdr:row>
          <xdr:rowOff>228600</xdr:rowOff>
        </xdr:from>
        <xdr:to>
          <xdr:col>12</xdr:col>
          <xdr:colOff>335280</xdr:colOff>
          <xdr:row>5</xdr:row>
          <xdr:rowOff>60960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632460</xdr:colOff>
          <xdr:row>3</xdr:row>
          <xdr:rowOff>220980</xdr:rowOff>
        </xdr:from>
        <xdr:to>
          <xdr:col>13</xdr:col>
          <xdr:colOff>502920</xdr:colOff>
          <xdr:row>5</xdr:row>
          <xdr:rowOff>38100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220980</xdr:rowOff>
        </xdr:from>
        <xdr:to>
          <xdr:col>15</xdr:col>
          <xdr:colOff>76200</xdr:colOff>
          <xdr:row>5</xdr:row>
          <xdr:rowOff>45720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Transations</a:t>
              </a:r>
            </a:p>
          </xdr:txBody>
        </xdr:sp>
        <xdr:clientData/>
      </xdr:twoCellAnchor>
    </mc:Choice>
    <mc:Fallback/>
  </mc:AlternateContent>
  <xdr:twoCellAnchor>
    <xdr:from>
      <xdr:col>10</xdr:col>
      <xdr:colOff>725367</xdr:colOff>
      <xdr:row>5</xdr:row>
      <xdr:rowOff>213831</xdr:rowOff>
    </xdr:from>
    <xdr:to>
      <xdr:col>15</xdr:col>
      <xdr:colOff>606592</xdr:colOff>
      <xdr:row>12</xdr:row>
      <xdr:rowOff>41413</xdr:rowOff>
    </xdr:to>
    <xdr:graphicFrame macro="">
      <xdr:nvGraphicFramePr>
        <xdr:cNvPr id="38" name="Chart 37">
          <a:extLst>
            <a:ext uri="{FF2B5EF4-FFF2-40B4-BE49-F238E27FC236}">
              <a16:creationId xmlns:a16="http://schemas.microsoft.com/office/drawing/2014/main" id="{6B0960D6-7613-4C3A-8B01-49622856A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11</xdr:col>
      <xdr:colOff>442300</xdr:colOff>
      <xdr:row>1</xdr:row>
      <xdr:rowOff>99706</xdr:rowOff>
    </xdr:from>
    <xdr:to>
      <xdr:col>15</xdr:col>
      <xdr:colOff>719170</xdr:colOff>
      <xdr:row>3</xdr:row>
      <xdr:rowOff>183173</xdr:rowOff>
    </xdr:to>
    <mc:AlternateContent xmlns:mc="http://schemas.openxmlformats.org/markup-compatibility/2006" xmlns:a14="http://schemas.microsoft.com/office/drawing/2010/main">
      <mc:Choice Requires="a14">
        <xdr:graphicFrame macro="">
          <xdr:nvGraphicFramePr>
            <xdr:cNvPr id="39" name="Year">
              <a:extLst>
                <a:ext uri="{FF2B5EF4-FFF2-40B4-BE49-F238E27FC236}">
                  <a16:creationId xmlns:a16="http://schemas.microsoft.com/office/drawing/2014/main" id="{C5CD5A82-649A-4F2B-8950-7B21186CCC5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662500" y="339192"/>
              <a:ext cx="3629670" cy="4554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628692</xdr:colOff>
      <xdr:row>5</xdr:row>
      <xdr:rowOff>1520</xdr:rowOff>
    </xdr:from>
    <xdr:to>
      <xdr:col>14</xdr:col>
      <xdr:colOff>617807</xdr:colOff>
      <xdr:row>6</xdr:row>
      <xdr:rowOff>33850</xdr:rowOff>
    </xdr:to>
    <xdr:sp macro="" textlink="Pivot_ProfitByYear!$C$24">
      <xdr:nvSpPr>
        <xdr:cNvPr id="40" name="TextBox 39">
          <a:extLst>
            <a:ext uri="{FF2B5EF4-FFF2-40B4-BE49-F238E27FC236}">
              <a16:creationId xmlns:a16="http://schemas.microsoft.com/office/drawing/2014/main" id="{A1935283-EE15-4FD0-9CDC-B2BA9DBEF2D0}"/>
            </a:ext>
          </a:extLst>
        </xdr:cNvPr>
        <xdr:cNvSpPr txBox="1"/>
      </xdr:nvSpPr>
      <xdr:spPr>
        <a:xfrm>
          <a:off x="10915692" y="1144520"/>
          <a:ext cx="780423" cy="260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80936C-D99D-405D-8139-67991680E850}" type="TxLink">
            <a:rPr lang="en-US" sz="1400" b="1" i="0" u="none" strike="noStrike">
              <a:solidFill>
                <a:srgbClr val="4E0FBD"/>
              </a:solidFill>
              <a:latin typeface="Arial" panose="020B0604020202020204" pitchFamily="34" charset="0"/>
              <a:cs typeface="Arial" panose="020B0604020202020204" pitchFamily="34" charset="0"/>
            </a:rPr>
            <a:pPr algn="ctr"/>
            <a:t>66.5%</a:t>
          </a:fld>
          <a:endParaRPr lang="en-US" sz="18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10</xdr:col>
      <xdr:colOff>702391</xdr:colOff>
      <xdr:row>5</xdr:row>
      <xdr:rowOff>14305</xdr:rowOff>
    </xdr:from>
    <xdr:to>
      <xdr:col>14</xdr:col>
      <xdr:colOff>257907</xdr:colOff>
      <xdr:row>6</xdr:row>
      <xdr:rowOff>36690</xdr:rowOff>
    </xdr:to>
    <xdr:sp macro="" textlink="">
      <xdr:nvSpPr>
        <xdr:cNvPr id="41" name="TextBox 40">
          <a:extLst>
            <a:ext uri="{FF2B5EF4-FFF2-40B4-BE49-F238E27FC236}">
              <a16:creationId xmlns:a16="http://schemas.microsoft.com/office/drawing/2014/main" id="{257963EA-8D33-35F1-CBD2-25BC0735837D}"/>
            </a:ext>
          </a:extLst>
        </xdr:cNvPr>
        <xdr:cNvSpPr txBox="1"/>
      </xdr:nvSpPr>
      <xdr:spPr>
        <a:xfrm>
          <a:off x="8615468" y="1157305"/>
          <a:ext cx="2720747" cy="250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latin typeface="Arial" panose="020B0604020202020204" pitchFamily="34" charset="0"/>
              <a:cs typeface="Arial" panose="020B0604020202020204" pitchFamily="34" charset="0"/>
            </a:rPr>
            <a:t> The highlighted years contribuited to</a:t>
          </a:r>
        </a:p>
      </xdr:txBody>
    </xdr:sp>
    <xdr:clientData/>
  </xdr:twoCellAnchor>
  <xdr:twoCellAnchor>
    <xdr:from>
      <xdr:col>11</xdr:col>
      <xdr:colOff>287943</xdr:colOff>
      <xdr:row>6</xdr:row>
      <xdr:rowOff>8506</xdr:rowOff>
    </xdr:from>
    <xdr:to>
      <xdr:col>12</xdr:col>
      <xdr:colOff>568681</xdr:colOff>
      <xdr:row>7</xdr:row>
      <xdr:rowOff>42479</xdr:rowOff>
    </xdr:to>
    <xdr:sp macro="" textlink="Pivot_ProfitByYear!$E$16">
      <xdr:nvSpPr>
        <xdr:cNvPr id="42" name="TextBox 41">
          <a:extLst>
            <a:ext uri="{FF2B5EF4-FFF2-40B4-BE49-F238E27FC236}">
              <a16:creationId xmlns:a16="http://schemas.microsoft.com/office/drawing/2014/main" id="{63FBC83E-6557-24FA-237B-E8533D1F09CD}"/>
            </a:ext>
          </a:extLst>
        </xdr:cNvPr>
        <xdr:cNvSpPr txBox="1"/>
      </xdr:nvSpPr>
      <xdr:spPr>
        <a:xfrm>
          <a:off x="9489921" y="1449680"/>
          <a:ext cx="1117282" cy="274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E648C0-A9FF-4926-AFA3-498447BC149E}" type="TxLink">
            <a:rPr lang="en-US" sz="1200" b="0" i="0" u="none" strike="noStrike">
              <a:solidFill>
                <a:srgbClr val="000000"/>
              </a:solidFill>
              <a:latin typeface="Aptos Narrow"/>
              <a:cs typeface="Arial" panose="020B0604020202020204" pitchFamily="34" charset="0"/>
            </a:rPr>
            <a:pPr algn="l"/>
            <a:t>76,773,236</a:t>
          </a:fld>
          <a:endParaRPr lang="en-US" sz="24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11</xdr:col>
      <xdr:colOff>278982</xdr:colOff>
      <xdr:row>6</xdr:row>
      <xdr:rowOff>126042</xdr:rowOff>
    </xdr:from>
    <xdr:to>
      <xdr:col>13</xdr:col>
      <xdr:colOff>96503</xdr:colOff>
      <xdr:row>7</xdr:row>
      <xdr:rowOff>173047</xdr:rowOff>
    </xdr:to>
    <xdr:sp macro="" textlink="Pivot_ProfitByYear!$E$15">
      <xdr:nvSpPr>
        <xdr:cNvPr id="43" name="TextBox 42">
          <a:extLst>
            <a:ext uri="{FF2B5EF4-FFF2-40B4-BE49-F238E27FC236}">
              <a16:creationId xmlns:a16="http://schemas.microsoft.com/office/drawing/2014/main" id="{9405C34C-7C13-C352-0014-D8AE22DDC782}"/>
            </a:ext>
          </a:extLst>
        </xdr:cNvPr>
        <xdr:cNvSpPr txBox="1"/>
      </xdr:nvSpPr>
      <xdr:spPr>
        <a:xfrm>
          <a:off x="9480960" y="1567216"/>
          <a:ext cx="1490608" cy="287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E3400C-5921-4181-95F4-F7AC1B8D6264}" type="TxLink">
            <a:rPr lang="en-US" sz="1000" b="0" i="0" u="none" strike="noStrike">
              <a:solidFill>
                <a:srgbClr val="000000"/>
              </a:solidFill>
              <a:latin typeface="Arial" panose="020B0604020202020204" pitchFamily="34" charset="0"/>
              <a:cs typeface="Arial" panose="020B0604020202020204" pitchFamily="34" charset="0"/>
            </a:rPr>
            <a:pPr algn="l"/>
            <a:t>Average Revenue</a:t>
          </a:fld>
          <a:endParaRPr lang="en-US" sz="12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11</xdr:col>
      <xdr:colOff>77076</xdr:colOff>
      <xdr:row>6</xdr:row>
      <xdr:rowOff>192312</xdr:rowOff>
    </xdr:from>
    <xdr:to>
      <xdr:col>11</xdr:col>
      <xdr:colOff>319903</xdr:colOff>
      <xdr:row>6</xdr:row>
      <xdr:rowOff>192312</xdr:rowOff>
    </xdr:to>
    <xdr:cxnSp macro="">
      <xdr:nvCxnSpPr>
        <xdr:cNvPr id="45" name="Straight Connector 44">
          <a:extLst>
            <a:ext uri="{FF2B5EF4-FFF2-40B4-BE49-F238E27FC236}">
              <a16:creationId xmlns:a16="http://schemas.microsoft.com/office/drawing/2014/main" id="{D524E77E-2D22-D30A-F1FA-D63757CBD842}"/>
            </a:ext>
          </a:extLst>
        </xdr:cNvPr>
        <xdr:cNvCxnSpPr/>
      </xdr:nvCxnSpPr>
      <xdr:spPr>
        <a:xfrm>
          <a:off x="9279054" y="1633486"/>
          <a:ext cx="242827" cy="0"/>
        </a:xfrm>
        <a:prstGeom prst="line">
          <a:avLst/>
        </a:prstGeom>
        <a:ln w="127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791336</xdr:colOff>
      <xdr:row>9</xdr:row>
      <xdr:rowOff>220139</xdr:rowOff>
    </xdr:from>
    <xdr:to>
      <xdr:col>5</xdr:col>
      <xdr:colOff>125784</xdr:colOff>
      <xdr:row>11</xdr:row>
      <xdr:rowOff>157120</xdr:rowOff>
    </xdr:to>
    <xdr:sp macro="" textlink="">
      <xdr:nvSpPr>
        <xdr:cNvPr id="15" name="Rectangle: Rounded Corners 14">
          <a:extLst>
            <a:ext uri="{FF2B5EF4-FFF2-40B4-BE49-F238E27FC236}">
              <a16:creationId xmlns:a16="http://schemas.microsoft.com/office/drawing/2014/main" id="{F3DF6054-3198-4A07-94D0-F0E610CBA990}"/>
            </a:ext>
          </a:extLst>
        </xdr:cNvPr>
        <xdr:cNvSpPr/>
      </xdr:nvSpPr>
      <xdr:spPr>
        <a:xfrm>
          <a:off x="3300966" y="2381900"/>
          <a:ext cx="1007535"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166320</xdr:colOff>
      <xdr:row>9</xdr:row>
      <xdr:rowOff>220139</xdr:rowOff>
    </xdr:from>
    <xdr:to>
      <xdr:col>3</xdr:col>
      <xdr:colOff>340158</xdr:colOff>
      <xdr:row>11</xdr:row>
      <xdr:rowOff>157120</xdr:rowOff>
    </xdr:to>
    <xdr:sp macro="" textlink="">
      <xdr:nvSpPr>
        <xdr:cNvPr id="26" name="Rectangle: Rounded Corners 25">
          <a:extLst>
            <a:ext uri="{FF2B5EF4-FFF2-40B4-BE49-F238E27FC236}">
              <a16:creationId xmlns:a16="http://schemas.microsoft.com/office/drawing/2014/main" id="{3B2BEC7A-EC87-4805-9785-DE1B70D36294}"/>
            </a:ext>
          </a:extLst>
        </xdr:cNvPr>
        <xdr:cNvSpPr/>
      </xdr:nvSpPr>
      <xdr:spPr>
        <a:xfrm>
          <a:off x="1839407" y="2381900"/>
          <a:ext cx="1010381"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664898</xdr:colOff>
      <xdr:row>9</xdr:row>
      <xdr:rowOff>220139</xdr:rowOff>
    </xdr:from>
    <xdr:to>
      <xdr:col>7</xdr:col>
      <xdr:colOff>2193</xdr:colOff>
      <xdr:row>11</xdr:row>
      <xdr:rowOff>157120</xdr:rowOff>
    </xdr:to>
    <xdr:sp macro="" textlink="">
      <xdr:nvSpPr>
        <xdr:cNvPr id="36" name="Rectangle: Rounded Corners 35">
          <a:extLst>
            <a:ext uri="{FF2B5EF4-FFF2-40B4-BE49-F238E27FC236}">
              <a16:creationId xmlns:a16="http://schemas.microsoft.com/office/drawing/2014/main" id="{69B1DFA2-2864-42B3-9F8D-6E84EC614958}"/>
            </a:ext>
          </a:extLst>
        </xdr:cNvPr>
        <xdr:cNvSpPr/>
      </xdr:nvSpPr>
      <xdr:spPr>
        <a:xfrm>
          <a:off x="4847615" y="2381900"/>
          <a:ext cx="1010382"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450066</xdr:colOff>
      <xdr:row>9</xdr:row>
      <xdr:rowOff>220139</xdr:rowOff>
    </xdr:from>
    <xdr:to>
      <xdr:col>8</xdr:col>
      <xdr:colOff>623904</xdr:colOff>
      <xdr:row>11</xdr:row>
      <xdr:rowOff>157120</xdr:rowOff>
    </xdr:to>
    <xdr:sp macro="" textlink="">
      <xdr:nvSpPr>
        <xdr:cNvPr id="44" name="Rectangle: Rounded Corners 43">
          <a:extLst>
            <a:ext uri="{FF2B5EF4-FFF2-40B4-BE49-F238E27FC236}">
              <a16:creationId xmlns:a16="http://schemas.microsoft.com/office/drawing/2014/main" id="{3746BF28-22FE-411C-BECE-D2E340CD0874}"/>
            </a:ext>
          </a:extLst>
        </xdr:cNvPr>
        <xdr:cNvSpPr/>
      </xdr:nvSpPr>
      <xdr:spPr>
        <a:xfrm>
          <a:off x="6305870" y="2381900"/>
          <a:ext cx="1010382" cy="417372"/>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659544</xdr:colOff>
      <xdr:row>10</xdr:row>
      <xdr:rowOff>49961</xdr:rowOff>
    </xdr:from>
    <xdr:to>
      <xdr:col>7</xdr:col>
      <xdr:colOff>4700</xdr:colOff>
      <xdr:row>11</xdr:row>
      <xdr:rowOff>86441</xdr:rowOff>
    </xdr:to>
    <xdr:sp macro="" textlink="Pivot_ProfitByYear!$AB$9">
      <xdr:nvSpPr>
        <xdr:cNvPr id="46" name="TextBox 45">
          <a:extLst>
            <a:ext uri="{FF2B5EF4-FFF2-40B4-BE49-F238E27FC236}">
              <a16:creationId xmlns:a16="http://schemas.microsoft.com/office/drawing/2014/main" id="{B34139D0-4FA9-4D41-B8B3-E70914355148}"/>
            </a:ext>
          </a:extLst>
        </xdr:cNvPr>
        <xdr:cNvSpPr txBox="1"/>
      </xdr:nvSpPr>
      <xdr:spPr>
        <a:xfrm>
          <a:off x="4842261" y="2451918"/>
          <a:ext cx="101824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BF533E-53DC-4C1E-92F8-982BDF8F119B}" type="TxLink">
            <a:rPr lang="en-US" sz="1100" b="1" i="0" u="none" strike="noStrike">
              <a:solidFill>
                <a:sysClr val="windowText" lastClr="000000"/>
              </a:solidFill>
              <a:latin typeface="Arial" panose="020B0604020202020204" pitchFamily="34" charset="0"/>
              <a:cs typeface="Arial" panose="020B0604020202020204" pitchFamily="34" charset="0"/>
            </a:rPr>
            <a:pPr algn="ctr"/>
            <a:t>+100.00%</a:t>
          </a:fld>
          <a:endParaRPr lang="en-US" sz="11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3</xdr:col>
      <xdr:colOff>785982</xdr:colOff>
      <xdr:row>10</xdr:row>
      <xdr:rowOff>47580</xdr:rowOff>
    </xdr:from>
    <xdr:to>
      <xdr:col>5</xdr:col>
      <xdr:colOff>131138</xdr:colOff>
      <xdr:row>11</xdr:row>
      <xdr:rowOff>84060</xdr:rowOff>
    </xdr:to>
    <xdr:sp macro="" textlink="Pivot_ProfitByYear!$AB$16">
      <xdr:nvSpPr>
        <xdr:cNvPr id="47" name="TextBox 46">
          <a:extLst>
            <a:ext uri="{FF2B5EF4-FFF2-40B4-BE49-F238E27FC236}">
              <a16:creationId xmlns:a16="http://schemas.microsoft.com/office/drawing/2014/main" id="{2A80242F-6E82-4F42-9E10-F80A48026D87}"/>
            </a:ext>
          </a:extLst>
        </xdr:cNvPr>
        <xdr:cNvSpPr txBox="1"/>
      </xdr:nvSpPr>
      <xdr:spPr>
        <a:xfrm>
          <a:off x="3295612" y="2449537"/>
          <a:ext cx="1018243"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7F9EA8-CAD4-4465-B1FF-1BBD8447B730}" type="TxLink">
            <a:rPr lang="en-US" sz="1100" b="1" i="0" u="none" strike="noStrike">
              <a:solidFill>
                <a:sysClr val="windowText" lastClr="000000"/>
              </a:solidFill>
              <a:latin typeface="Arial" panose="020B0604020202020204" pitchFamily="34" charset="0"/>
              <a:cs typeface="Arial" panose="020B0604020202020204" pitchFamily="34" charset="0"/>
            </a:rPr>
            <a:pPr algn="ctr"/>
            <a:t>+100.00%</a:t>
          </a:fld>
          <a:endParaRPr lang="en-US" sz="11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xdr:col>
      <xdr:colOff>160966</xdr:colOff>
      <xdr:row>10</xdr:row>
      <xdr:rowOff>33292</xdr:rowOff>
    </xdr:from>
    <xdr:to>
      <xdr:col>3</xdr:col>
      <xdr:colOff>345512</xdr:colOff>
      <xdr:row>11</xdr:row>
      <xdr:rowOff>69772</xdr:rowOff>
    </xdr:to>
    <xdr:sp macro="" textlink="Pivot_ProfitByYear!$AB$22">
      <xdr:nvSpPr>
        <xdr:cNvPr id="48" name="TextBox 47">
          <a:extLst>
            <a:ext uri="{FF2B5EF4-FFF2-40B4-BE49-F238E27FC236}">
              <a16:creationId xmlns:a16="http://schemas.microsoft.com/office/drawing/2014/main" id="{E70336C9-DD62-4F91-86C1-FB4E42B3A265}"/>
            </a:ext>
          </a:extLst>
        </xdr:cNvPr>
        <xdr:cNvSpPr txBox="1"/>
      </xdr:nvSpPr>
      <xdr:spPr>
        <a:xfrm>
          <a:off x="1834053" y="2435249"/>
          <a:ext cx="10210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73DA88-1A7B-48CE-9CD9-3885726ED75C}" type="TxLink">
            <a:rPr lang="en-US" sz="1100" b="1" i="0" u="none" strike="noStrike">
              <a:solidFill>
                <a:sysClr val="windowText" lastClr="000000"/>
              </a:solidFill>
              <a:latin typeface="Arial" panose="020B0604020202020204" pitchFamily="34" charset="0"/>
              <a:ea typeface="+mn-ea"/>
              <a:cs typeface="Arial" panose="020B0604020202020204" pitchFamily="34" charset="0"/>
            </a:rPr>
            <a:pPr marL="0" indent="0" algn="ctr"/>
            <a:t>+100.00%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0</xdr:col>
      <xdr:colOff>345450</xdr:colOff>
      <xdr:row>9</xdr:row>
      <xdr:rowOff>35673</xdr:rowOff>
    </xdr:from>
    <xdr:to>
      <xdr:col>1</xdr:col>
      <xdr:colOff>529996</xdr:colOff>
      <xdr:row>10</xdr:row>
      <xdr:rowOff>72152</xdr:rowOff>
    </xdr:to>
    <xdr:sp macro="" textlink="Pivot_ProfitByYear!$AB$28">
      <xdr:nvSpPr>
        <xdr:cNvPr id="49" name="TextBox 48">
          <a:extLst>
            <a:ext uri="{FF2B5EF4-FFF2-40B4-BE49-F238E27FC236}">
              <a16:creationId xmlns:a16="http://schemas.microsoft.com/office/drawing/2014/main" id="{AD5D2E37-5A36-4C47-B373-CDB0ECD71B57}"/>
            </a:ext>
          </a:extLst>
        </xdr:cNvPr>
        <xdr:cNvSpPr txBox="1"/>
      </xdr:nvSpPr>
      <xdr:spPr>
        <a:xfrm>
          <a:off x="345450" y="2197434"/>
          <a:ext cx="10210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7EA815-7EB6-407E-9B9C-C076ACF04F9B}" type="TxLink">
            <a:rPr lang="en-US" sz="1100" b="0" i="0" u="none" strike="noStrike">
              <a:solidFill>
                <a:srgbClr val="FFFFFF"/>
              </a:solidFill>
              <a:latin typeface="Arial" panose="020B0604020202020204" pitchFamily="34" charset="0"/>
              <a:cs typeface="Arial" panose="020B0604020202020204" pitchFamily="34" charset="0"/>
            </a:rPr>
            <a:pPr algn="ctr"/>
            <a:t>+100.00%</a:t>
          </a:fld>
          <a:endParaRPr lang="en-US" sz="900" b="1">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444712</xdr:colOff>
      <xdr:row>10</xdr:row>
      <xdr:rowOff>53533</xdr:rowOff>
    </xdr:from>
    <xdr:to>
      <xdr:col>8</xdr:col>
      <xdr:colOff>629258</xdr:colOff>
      <xdr:row>11</xdr:row>
      <xdr:rowOff>90013</xdr:rowOff>
    </xdr:to>
    <xdr:sp macro="" textlink="Pivot_ProfitByYear!$AB$34">
      <xdr:nvSpPr>
        <xdr:cNvPr id="50" name="TextBox 49">
          <a:extLst>
            <a:ext uri="{FF2B5EF4-FFF2-40B4-BE49-F238E27FC236}">
              <a16:creationId xmlns:a16="http://schemas.microsoft.com/office/drawing/2014/main" id="{96A72953-246B-482F-9A3E-E4F06D6125D4}"/>
            </a:ext>
          </a:extLst>
        </xdr:cNvPr>
        <xdr:cNvSpPr txBox="1"/>
      </xdr:nvSpPr>
      <xdr:spPr>
        <a:xfrm>
          <a:off x="6300516" y="2455490"/>
          <a:ext cx="1021090"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A7CA56-AAAE-4C26-9224-DDC0B80E6D25}" type="TxLink">
            <a:rPr lang="en-US" sz="1100" b="1" i="0" u="none" strike="noStrike">
              <a:solidFill>
                <a:sysClr val="windowText" lastClr="000000"/>
              </a:solidFill>
              <a:latin typeface="Arial" panose="020B0604020202020204" pitchFamily="34" charset="0"/>
              <a:ea typeface="+mn-ea"/>
              <a:cs typeface="Arial" panose="020B0604020202020204" pitchFamily="34" charset="0"/>
            </a:rPr>
            <a:pPr marL="0" indent="0" algn="ctr"/>
            <a:t>+100.00%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9</xdr:col>
      <xdr:colOff>271704</xdr:colOff>
      <xdr:row>8</xdr:row>
      <xdr:rowOff>217840</xdr:rowOff>
    </xdr:from>
    <xdr:to>
      <xdr:col>10</xdr:col>
      <xdr:colOff>456251</xdr:colOff>
      <xdr:row>10</xdr:row>
      <xdr:rowOff>16193</xdr:rowOff>
    </xdr:to>
    <xdr:sp macro="" textlink="Pivot_ProfitByYear!$AB$40">
      <xdr:nvSpPr>
        <xdr:cNvPr id="51" name="TextBox 50">
          <a:extLst>
            <a:ext uri="{FF2B5EF4-FFF2-40B4-BE49-F238E27FC236}">
              <a16:creationId xmlns:a16="http://schemas.microsoft.com/office/drawing/2014/main" id="{317628DC-23B9-4D45-A0CE-1B7CBDB56D37}"/>
            </a:ext>
          </a:extLst>
        </xdr:cNvPr>
        <xdr:cNvSpPr txBox="1"/>
      </xdr:nvSpPr>
      <xdr:spPr>
        <a:xfrm>
          <a:off x="7800595" y="2139405"/>
          <a:ext cx="1021091" cy="278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B27D85-E41F-47B5-91F9-49CE3120D48F}" type="TxLink">
            <a:rPr lang="en-US" sz="1100" b="0" i="0" u="none" strike="noStrike">
              <a:solidFill>
                <a:srgbClr val="FFFFFF"/>
              </a:solidFill>
              <a:latin typeface="Arial" panose="020B0604020202020204" pitchFamily="34" charset="0"/>
              <a:cs typeface="Arial" panose="020B0604020202020204" pitchFamily="34" charset="0"/>
            </a:rPr>
            <a:pPr algn="ctr"/>
            <a:t>+100.00%</a:t>
          </a:fld>
          <a:endParaRPr lang="en-US" sz="9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7</xdr:col>
      <xdr:colOff>589697</xdr:colOff>
      <xdr:row>15</xdr:row>
      <xdr:rowOff>165174</xdr:rowOff>
    </xdr:from>
    <xdr:to>
      <xdr:col>10</xdr:col>
      <xdr:colOff>139698</xdr:colOff>
      <xdr:row>22</xdr:row>
      <xdr:rowOff>53116</xdr:rowOff>
    </xdr:to>
    <mc:AlternateContent xmlns:mc="http://schemas.openxmlformats.org/markup-compatibility/2006" xmlns:a14="http://schemas.microsoft.com/office/drawing/2010/main">
      <mc:Choice Requires="a14">
        <xdr:graphicFrame macro="">
          <xdr:nvGraphicFramePr>
            <xdr:cNvPr id="52" name="Month Name">
              <a:extLst>
                <a:ext uri="{FF2B5EF4-FFF2-40B4-BE49-F238E27FC236}">
                  <a16:creationId xmlns:a16="http://schemas.microsoft.com/office/drawing/2014/main" id="{400719DB-572E-4007-ACD7-03DAEEFD942E}"/>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445501" y="3768109"/>
              <a:ext cx="2059632" cy="15693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541070</xdr:colOff>
      <xdr:row>4</xdr:row>
      <xdr:rowOff>31543</xdr:rowOff>
    </xdr:from>
    <xdr:to>
      <xdr:col>8</xdr:col>
      <xdr:colOff>355145</xdr:colOff>
      <xdr:row>5</xdr:row>
      <xdr:rowOff>65515</xdr:rowOff>
    </xdr:to>
    <xdr:sp macro="" textlink="Pivot_ProfitByYear!$P$10">
      <xdr:nvSpPr>
        <xdr:cNvPr id="53" name="TextBox 52">
          <a:extLst>
            <a:ext uri="{FF2B5EF4-FFF2-40B4-BE49-F238E27FC236}">
              <a16:creationId xmlns:a16="http://schemas.microsoft.com/office/drawing/2014/main" id="{66E2667D-1D75-4B58-BAF4-A3D0F4BFD2B4}"/>
            </a:ext>
          </a:extLst>
        </xdr:cNvPr>
        <xdr:cNvSpPr txBox="1"/>
      </xdr:nvSpPr>
      <xdr:spPr>
        <a:xfrm>
          <a:off x="541070" y="992326"/>
          <a:ext cx="650642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E63A936-3FED-4E52-864B-B3DD2CCDED48}" type="TxLink">
            <a:rPr lang="en-US" sz="1200" b="0" i="0" u="none" strike="noStrike">
              <a:solidFill>
                <a:srgbClr val="000000"/>
              </a:solidFill>
              <a:latin typeface="Arial" panose="020B0604020202020204" pitchFamily="34" charset="0"/>
              <a:cs typeface="Arial" panose="020B0604020202020204" pitchFamily="34" charset="0"/>
            </a:rPr>
            <a:pPr algn="l"/>
            <a:t>The percentages are showing the changes between 2005 and 2004</a:t>
          </a:fld>
          <a:endParaRPr lang="en-US" sz="1200" b="1">
            <a:solidFill>
              <a:srgbClr val="4E0FBD"/>
            </a:solidFill>
            <a:latin typeface="Arial" panose="020B0604020202020204" pitchFamily="34" charset="0"/>
            <a:cs typeface="Arial" panose="020B0604020202020204" pitchFamily="34" charset="0"/>
          </a:endParaRPr>
        </a:p>
      </xdr:txBody>
    </xdr:sp>
    <xdr:clientData/>
  </xdr:twoCellAnchor>
  <xdr:twoCellAnchor>
    <xdr:from>
      <xdr:col>0</xdr:col>
      <xdr:colOff>411527</xdr:colOff>
      <xdr:row>13</xdr:row>
      <xdr:rowOff>226623</xdr:rowOff>
    </xdr:from>
    <xdr:to>
      <xdr:col>7</xdr:col>
      <xdr:colOff>331505</xdr:colOff>
      <xdr:row>22</xdr:row>
      <xdr:rowOff>189498</xdr:rowOff>
    </xdr:to>
    <xdr:sp macro="" textlink="">
      <xdr:nvSpPr>
        <xdr:cNvPr id="55" name="Rectangle: Rounded Corners 54">
          <a:extLst>
            <a:ext uri="{FF2B5EF4-FFF2-40B4-BE49-F238E27FC236}">
              <a16:creationId xmlns:a16="http://schemas.microsoft.com/office/drawing/2014/main" id="{3D884185-AC5F-4D4B-9C6A-DCB8C42EB773}"/>
            </a:ext>
          </a:extLst>
        </xdr:cNvPr>
        <xdr:cNvSpPr/>
      </xdr:nvSpPr>
      <xdr:spPr>
        <a:xfrm>
          <a:off x="411527" y="3349166"/>
          <a:ext cx="5775782"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570261</xdr:colOff>
      <xdr:row>16</xdr:row>
      <xdr:rowOff>44336</xdr:rowOff>
    </xdr:from>
    <xdr:to>
      <xdr:col>7</xdr:col>
      <xdr:colOff>348048</xdr:colOff>
      <xdr:row>22</xdr:row>
      <xdr:rowOff>95330</xdr:rowOff>
    </xdr:to>
    <xdr:graphicFrame macro="">
      <xdr:nvGraphicFramePr>
        <xdr:cNvPr id="54" name="Chart 53">
          <a:extLst>
            <a:ext uri="{FF2B5EF4-FFF2-40B4-BE49-F238E27FC236}">
              <a16:creationId xmlns:a16="http://schemas.microsoft.com/office/drawing/2014/main" id="{3BCB3967-C9B3-4A55-B3E7-EF55171249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563411</xdr:colOff>
      <xdr:row>14</xdr:row>
      <xdr:rowOff>35788</xdr:rowOff>
    </xdr:from>
    <xdr:to>
      <xdr:col>1</xdr:col>
      <xdr:colOff>393581</xdr:colOff>
      <xdr:row>15</xdr:row>
      <xdr:rowOff>136425</xdr:rowOff>
    </xdr:to>
    <xdr:sp macro="" textlink="">
      <xdr:nvSpPr>
        <xdr:cNvPr id="56" name="Rectangle: Rounded Corners 55">
          <a:extLst>
            <a:ext uri="{FF2B5EF4-FFF2-40B4-BE49-F238E27FC236}">
              <a16:creationId xmlns:a16="http://schemas.microsoft.com/office/drawing/2014/main" id="{A8879059-8584-48CC-B214-DA209C67D6A1}"/>
            </a:ext>
          </a:extLst>
        </xdr:cNvPr>
        <xdr:cNvSpPr/>
      </xdr:nvSpPr>
      <xdr:spPr>
        <a:xfrm>
          <a:off x="563411" y="3398527"/>
          <a:ext cx="666713" cy="340833"/>
        </a:xfrm>
        <a:prstGeom prst="roundRect">
          <a:avLst>
            <a:gd name="adj" fmla="val 5737"/>
          </a:avLst>
        </a:prstGeom>
        <a:solidFill>
          <a:srgbClr val="4E0FBD"/>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419110</xdr:colOff>
      <xdr:row>14</xdr:row>
      <xdr:rowOff>67867</xdr:rowOff>
    </xdr:from>
    <xdr:to>
      <xdr:col>1</xdr:col>
      <xdr:colOff>487405</xdr:colOff>
      <xdr:row>15</xdr:row>
      <xdr:rowOff>104346</xdr:rowOff>
    </xdr:to>
    <xdr:sp macro="" textlink="'Pivot_ProfitByMonth-Day-Qtr'!$H$8">
      <xdr:nvSpPr>
        <xdr:cNvPr id="57" name="TextBox 56">
          <a:extLst>
            <a:ext uri="{FF2B5EF4-FFF2-40B4-BE49-F238E27FC236}">
              <a16:creationId xmlns:a16="http://schemas.microsoft.com/office/drawing/2014/main" id="{7B143485-F0BD-4E51-8F99-447935AAF70E}"/>
            </a:ext>
          </a:extLst>
        </xdr:cNvPr>
        <xdr:cNvSpPr txBox="1"/>
      </xdr:nvSpPr>
      <xdr:spPr>
        <a:xfrm>
          <a:off x="419110" y="3430606"/>
          <a:ext cx="904838"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300DB3-5CD9-49CC-BC3C-33846F6A3546}" type="TxLink">
            <a:rPr lang="en-US" sz="1100" b="1" i="0" u="none" strike="noStrike">
              <a:solidFill>
                <a:schemeClr val="bg1"/>
              </a:solidFill>
              <a:latin typeface="Aptos Narrow"/>
              <a:ea typeface="+mn-ea"/>
              <a:cs typeface="Arial" panose="020B0604020202020204" pitchFamily="34" charset="0"/>
            </a:rPr>
            <a:pPr marL="0" indent="0" algn="ctr"/>
            <a:t>In 2005</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xdr:col>
      <xdr:colOff>441807</xdr:colOff>
      <xdr:row>14</xdr:row>
      <xdr:rowOff>35788</xdr:rowOff>
    </xdr:from>
    <xdr:to>
      <xdr:col>2</xdr:col>
      <xdr:colOff>214923</xdr:colOff>
      <xdr:row>15</xdr:row>
      <xdr:rowOff>136425</xdr:rowOff>
    </xdr:to>
    <xdr:sp macro="" textlink="">
      <xdr:nvSpPr>
        <xdr:cNvPr id="59" name="Rectangle: Rounded Corners 58">
          <a:extLst>
            <a:ext uri="{FF2B5EF4-FFF2-40B4-BE49-F238E27FC236}">
              <a16:creationId xmlns:a16="http://schemas.microsoft.com/office/drawing/2014/main" id="{38E283D9-BD44-43B3-8892-34AD758B1661}"/>
            </a:ext>
          </a:extLst>
        </xdr:cNvPr>
        <xdr:cNvSpPr/>
      </xdr:nvSpPr>
      <xdr:spPr>
        <a:xfrm>
          <a:off x="1278350" y="3398527"/>
          <a:ext cx="609660" cy="340833"/>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266597</xdr:colOff>
      <xdr:row>14</xdr:row>
      <xdr:rowOff>35969</xdr:rowOff>
    </xdr:from>
    <xdr:to>
      <xdr:col>3</xdr:col>
      <xdr:colOff>24422</xdr:colOff>
      <xdr:row>15</xdr:row>
      <xdr:rowOff>136244</xdr:rowOff>
    </xdr:to>
    <xdr:sp macro="" textlink="">
      <xdr:nvSpPr>
        <xdr:cNvPr id="60" name="Rectangle: Rounded Corners 59">
          <a:extLst>
            <a:ext uri="{FF2B5EF4-FFF2-40B4-BE49-F238E27FC236}">
              <a16:creationId xmlns:a16="http://schemas.microsoft.com/office/drawing/2014/main" id="{18C17EFE-D0B7-43CC-AFCA-9AD2621D57EA}"/>
            </a:ext>
          </a:extLst>
        </xdr:cNvPr>
        <xdr:cNvSpPr/>
      </xdr:nvSpPr>
      <xdr:spPr>
        <a:xfrm>
          <a:off x="1939684" y="3398708"/>
          <a:ext cx="594368"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83097</xdr:colOff>
      <xdr:row>14</xdr:row>
      <xdr:rowOff>35969</xdr:rowOff>
    </xdr:from>
    <xdr:to>
      <xdr:col>3</xdr:col>
      <xdr:colOff>376566</xdr:colOff>
      <xdr:row>15</xdr:row>
      <xdr:rowOff>136244</xdr:rowOff>
    </xdr:to>
    <xdr:sp macro="" textlink="">
      <xdr:nvSpPr>
        <xdr:cNvPr id="61" name="Rectangle: Rounded Corners 60">
          <a:extLst>
            <a:ext uri="{FF2B5EF4-FFF2-40B4-BE49-F238E27FC236}">
              <a16:creationId xmlns:a16="http://schemas.microsoft.com/office/drawing/2014/main" id="{C98A7407-3DAA-EF8D-229B-A74E7223A7EE}"/>
            </a:ext>
          </a:extLst>
        </xdr:cNvPr>
        <xdr:cNvSpPr/>
      </xdr:nvSpPr>
      <xdr:spPr>
        <a:xfrm>
          <a:off x="2592727" y="3398708"/>
          <a:ext cx="293469"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424458</xdr:colOff>
      <xdr:row>14</xdr:row>
      <xdr:rowOff>35969</xdr:rowOff>
    </xdr:from>
    <xdr:to>
      <xdr:col>4</xdr:col>
      <xdr:colOff>213942</xdr:colOff>
      <xdr:row>15</xdr:row>
      <xdr:rowOff>136244</xdr:rowOff>
    </xdr:to>
    <xdr:sp macro="" textlink="">
      <xdr:nvSpPr>
        <xdr:cNvPr id="62" name="Rectangle: Rounded Corners 61">
          <a:extLst>
            <a:ext uri="{FF2B5EF4-FFF2-40B4-BE49-F238E27FC236}">
              <a16:creationId xmlns:a16="http://schemas.microsoft.com/office/drawing/2014/main" id="{8C674354-41C3-4FC5-8FA3-82A76000833E}"/>
            </a:ext>
          </a:extLst>
        </xdr:cNvPr>
        <xdr:cNvSpPr/>
      </xdr:nvSpPr>
      <xdr:spPr>
        <a:xfrm>
          <a:off x="2934088" y="3398708"/>
          <a:ext cx="626028" cy="340471"/>
        </a:xfrm>
        <a:prstGeom prst="roundRect">
          <a:avLst>
            <a:gd name="adj" fmla="val 5737"/>
          </a:avLst>
        </a:prstGeom>
        <a:solidFill>
          <a:schemeClr val="bg1">
            <a:lumMod val="7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483605</xdr:colOff>
      <xdr:row>14</xdr:row>
      <xdr:rowOff>67867</xdr:rowOff>
    </xdr:from>
    <xdr:to>
      <xdr:col>2</xdr:col>
      <xdr:colOff>157012</xdr:colOff>
      <xdr:row>15</xdr:row>
      <xdr:rowOff>104346</xdr:rowOff>
    </xdr:to>
    <xdr:sp macro="" textlink="'Pivot_ProfitByMonth-Day-Qtr'!$H$2">
      <xdr:nvSpPr>
        <xdr:cNvPr id="63" name="TextBox 62">
          <a:extLst>
            <a:ext uri="{FF2B5EF4-FFF2-40B4-BE49-F238E27FC236}">
              <a16:creationId xmlns:a16="http://schemas.microsoft.com/office/drawing/2014/main" id="{198F66DA-F94F-42D7-9A35-196435A5A440}"/>
            </a:ext>
          </a:extLst>
        </xdr:cNvPr>
        <xdr:cNvSpPr txBox="1"/>
      </xdr:nvSpPr>
      <xdr:spPr>
        <a:xfrm>
          <a:off x="1320148" y="3430606"/>
          <a:ext cx="509951"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D545FC-66F2-471B-8553-14D624630ECB}" type="TxLink">
            <a:rPr lang="en-US" sz="1100" b="1" i="0" u="none" strike="noStrike">
              <a:solidFill>
                <a:srgbClr val="000000"/>
              </a:solidFill>
              <a:latin typeface="Aptos Narrow"/>
              <a:ea typeface="+mn-ea"/>
              <a:cs typeface="Arial" panose="020B0604020202020204" pitchFamily="34" charset="0"/>
            </a:rPr>
            <a:pPr marL="0" indent="0" algn="ctr"/>
            <a:t>Dec</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2</xdr:col>
      <xdr:colOff>316240</xdr:colOff>
      <xdr:row>14</xdr:row>
      <xdr:rowOff>67867</xdr:rowOff>
    </xdr:from>
    <xdr:to>
      <xdr:col>2</xdr:col>
      <xdr:colOff>778505</xdr:colOff>
      <xdr:row>15</xdr:row>
      <xdr:rowOff>104346</xdr:rowOff>
    </xdr:to>
    <xdr:sp macro="" textlink="'Pivot_ProfitByMonth-Day-Qtr'!$H$3">
      <xdr:nvSpPr>
        <xdr:cNvPr id="1024" name="TextBox 1023">
          <a:extLst>
            <a:ext uri="{FF2B5EF4-FFF2-40B4-BE49-F238E27FC236}">
              <a16:creationId xmlns:a16="http://schemas.microsoft.com/office/drawing/2014/main" id="{7ADB6CA9-6B04-AC00-93D2-218AC36794FE}"/>
            </a:ext>
          </a:extLst>
        </xdr:cNvPr>
        <xdr:cNvSpPr txBox="1"/>
      </xdr:nvSpPr>
      <xdr:spPr>
        <a:xfrm>
          <a:off x="1989327" y="3430606"/>
          <a:ext cx="462265"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2FB565-4D0F-4031-B948-0592B487991A}" type="TxLink">
            <a:rPr lang="en-US" sz="1100" b="1" i="0" u="none" strike="noStrike">
              <a:solidFill>
                <a:srgbClr val="000000"/>
              </a:solidFill>
              <a:latin typeface="Aptos Narrow"/>
              <a:ea typeface="+mn-ea"/>
              <a:cs typeface="Arial" panose="020B0604020202020204" pitchFamily="34" charset="0"/>
            </a:rPr>
            <a:pPr marL="0" indent="0" algn="ctr"/>
            <a:t>Nov</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3</xdr:col>
      <xdr:colOff>483562</xdr:colOff>
      <xdr:row>14</xdr:row>
      <xdr:rowOff>67867</xdr:rowOff>
    </xdr:from>
    <xdr:to>
      <xdr:col>4</xdr:col>
      <xdr:colOff>156968</xdr:colOff>
      <xdr:row>15</xdr:row>
      <xdr:rowOff>104346</xdr:rowOff>
    </xdr:to>
    <xdr:sp macro="" textlink="'Pivot_ProfitByMonth-Day-Qtr'!$H$4">
      <xdr:nvSpPr>
        <xdr:cNvPr id="1025" name="TextBox 1024">
          <a:extLst>
            <a:ext uri="{FF2B5EF4-FFF2-40B4-BE49-F238E27FC236}">
              <a16:creationId xmlns:a16="http://schemas.microsoft.com/office/drawing/2014/main" id="{79A5BED3-41AE-E397-4C57-13ED8A0209C2}"/>
            </a:ext>
          </a:extLst>
        </xdr:cNvPr>
        <xdr:cNvSpPr txBox="1"/>
      </xdr:nvSpPr>
      <xdr:spPr>
        <a:xfrm>
          <a:off x="2993192" y="3430606"/>
          <a:ext cx="509950"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EBEE3C-F522-4FCC-8CDB-9174864EAF1A}" type="TxLink">
            <a:rPr lang="en-US" sz="1100" b="1" i="0" u="none" strike="noStrike">
              <a:solidFill>
                <a:srgbClr val="000000"/>
              </a:solidFill>
              <a:latin typeface="Aptos Narrow"/>
              <a:ea typeface="+mn-ea"/>
              <a:cs typeface="Arial" panose="020B0604020202020204" pitchFamily="34" charset="0"/>
            </a:rPr>
            <a:pPr marL="0" indent="0" algn="ctr"/>
            <a:t>Oct</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3</xdr:col>
      <xdr:colOff>130566</xdr:colOff>
      <xdr:row>14</xdr:row>
      <xdr:rowOff>67867</xdr:rowOff>
    </xdr:from>
    <xdr:to>
      <xdr:col>3</xdr:col>
      <xdr:colOff>334055</xdr:colOff>
      <xdr:row>15</xdr:row>
      <xdr:rowOff>104346</xdr:rowOff>
    </xdr:to>
    <xdr:sp macro="" textlink="'Pivot_ProfitByMonth-Day-Qtr'!$H$4">
      <xdr:nvSpPr>
        <xdr:cNvPr id="1029" name="TextBox 1028">
          <a:extLst>
            <a:ext uri="{FF2B5EF4-FFF2-40B4-BE49-F238E27FC236}">
              <a16:creationId xmlns:a16="http://schemas.microsoft.com/office/drawing/2014/main" id="{F06D8291-ED4F-469C-935E-2B1ACB6579FD}"/>
            </a:ext>
          </a:extLst>
        </xdr:cNvPr>
        <xdr:cNvSpPr txBox="1"/>
      </xdr:nvSpPr>
      <xdr:spPr>
        <a:xfrm>
          <a:off x="2640196" y="3430606"/>
          <a:ext cx="203489" cy="276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ysClr val="windowText" lastClr="000000"/>
              </a:solidFill>
              <a:latin typeface="Arial" panose="020B0604020202020204" pitchFamily="34" charset="0"/>
              <a:ea typeface="+mn-ea"/>
              <a:cs typeface="Arial" panose="020B0604020202020204" pitchFamily="34" charset="0"/>
            </a:rPr>
            <a:t>&amp;</a:t>
          </a:r>
        </a:p>
      </xdr:txBody>
    </xdr:sp>
    <xdr:clientData/>
  </xdr:twoCellAnchor>
  <xdr:twoCellAnchor>
    <xdr:from>
      <xdr:col>4</xdr:col>
      <xdr:colOff>218162</xdr:colOff>
      <xdr:row>14</xdr:row>
      <xdr:rowOff>79870</xdr:rowOff>
    </xdr:from>
    <xdr:to>
      <xdr:col>6</xdr:col>
      <xdr:colOff>436929</xdr:colOff>
      <xdr:row>15</xdr:row>
      <xdr:rowOff>116348</xdr:rowOff>
    </xdr:to>
    <xdr:sp macro="" textlink="">
      <xdr:nvSpPr>
        <xdr:cNvPr id="1030" name="TextBox 1029">
          <a:extLst>
            <a:ext uri="{FF2B5EF4-FFF2-40B4-BE49-F238E27FC236}">
              <a16:creationId xmlns:a16="http://schemas.microsoft.com/office/drawing/2014/main" id="{A2175831-4BD1-4350-845A-E7BCADFFC780}"/>
            </a:ext>
          </a:extLst>
        </xdr:cNvPr>
        <xdr:cNvSpPr txBox="1"/>
      </xdr:nvSpPr>
      <xdr:spPr>
        <a:xfrm>
          <a:off x="3564336" y="3442609"/>
          <a:ext cx="1891854"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collectively accounted for</a:t>
          </a:r>
        </a:p>
      </xdr:txBody>
    </xdr:sp>
    <xdr:clientData/>
  </xdr:twoCellAnchor>
  <xdr:twoCellAnchor>
    <xdr:from>
      <xdr:col>6</xdr:col>
      <xdr:colOff>223031</xdr:colOff>
      <xdr:row>14</xdr:row>
      <xdr:rowOff>75465</xdr:rowOff>
    </xdr:from>
    <xdr:to>
      <xdr:col>7</xdr:col>
      <xdr:colOff>282466</xdr:colOff>
      <xdr:row>15</xdr:row>
      <xdr:rowOff>99555</xdr:rowOff>
    </xdr:to>
    <xdr:sp macro="" textlink="'Pivot_ProfitByMonth-Day-Qtr'!$G$6">
      <xdr:nvSpPr>
        <xdr:cNvPr id="1031" name="TextBox 1030">
          <a:extLst>
            <a:ext uri="{FF2B5EF4-FFF2-40B4-BE49-F238E27FC236}">
              <a16:creationId xmlns:a16="http://schemas.microsoft.com/office/drawing/2014/main" id="{1BF1056C-2033-4CCB-A18E-89DCA58DDA19}"/>
            </a:ext>
          </a:extLst>
        </xdr:cNvPr>
        <xdr:cNvSpPr txBox="1"/>
      </xdr:nvSpPr>
      <xdr:spPr>
        <a:xfrm>
          <a:off x="5242292" y="3438204"/>
          <a:ext cx="895978" cy="26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01E610-FD6E-4A7B-BC8E-5BA2902547D4}"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55.3%</a:t>
          </a:fld>
          <a:endParaRPr lang="en-US" sz="11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5</xdr:col>
      <xdr:colOff>630117</xdr:colOff>
      <xdr:row>15</xdr:row>
      <xdr:rowOff>44135</xdr:rowOff>
    </xdr:from>
    <xdr:to>
      <xdr:col>7</xdr:col>
      <xdr:colOff>488047</xdr:colOff>
      <xdr:row>16</xdr:row>
      <xdr:rowOff>72067</xdr:rowOff>
    </xdr:to>
    <xdr:sp macro="" textlink="">
      <xdr:nvSpPr>
        <xdr:cNvPr id="1033" name="TextBox 1032">
          <a:extLst>
            <a:ext uri="{FF2B5EF4-FFF2-40B4-BE49-F238E27FC236}">
              <a16:creationId xmlns:a16="http://schemas.microsoft.com/office/drawing/2014/main" id="{203AB834-A530-425C-B829-9EC07D3909FF}"/>
            </a:ext>
          </a:extLst>
        </xdr:cNvPr>
        <xdr:cNvSpPr txBox="1"/>
      </xdr:nvSpPr>
      <xdr:spPr>
        <a:xfrm>
          <a:off x="4812834" y="3647070"/>
          <a:ext cx="1531017"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10</xdr:col>
      <xdr:colOff>452386</xdr:colOff>
      <xdr:row>15</xdr:row>
      <xdr:rowOff>128034</xdr:rowOff>
    </xdr:from>
    <xdr:to>
      <xdr:col>15</xdr:col>
      <xdr:colOff>767443</xdr:colOff>
      <xdr:row>22</xdr:row>
      <xdr:rowOff>95594</xdr:rowOff>
    </xdr:to>
    <xdr:graphicFrame macro="">
      <xdr:nvGraphicFramePr>
        <xdr:cNvPr id="1039" name="Chart 1038">
          <a:extLst>
            <a:ext uri="{FF2B5EF4-FFF2-40B4-BE49-F238E27FC236}">
              <a16:creationId xmlns:a16="http://schemas.microsoft.com/office/drawing/2014/main" id="{D63C8D16-1272-4476-98A3-7811C841A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660615</xdr:colOff>
      <xdr:row>14</xdr:row>
      <xdr:rowOff>66288</xdr:rowOff>
    </xdr:from>
    <xdr:to>
      <xdr:col>14</xdr:col>
      <xdr:colOff>553132</xdr:colOff>
      <xdr:row>15</xdr:row>
      <xdr:rowOff>90378</xdr:rowOff>
    </xdr:to>
    <xdr:sp macro="" textlink="'Pivot_ProfitByMonth-Day-Qtr'!$I$29">
      <xdr:nvSpPr>
        <xdr:cNvPr id="1042" name="TextBox 1041">
          <a:extLst>
            <a:ext uri="{FF2B5EF4-FFF2-40B4-BE49-F238E27FC236}">
              <a16:creationId xmlns:a16="http://schemas.microsoft.com/office/drawing/2014/main" id="{FAAD965E-80F3-FED4-9019-A0611C1EA10D}"/>
            </a:ext>
          </a:extLst>
        </xdr:cNvPr>
        <xdr:cNvSpPr txBox="1"/>
      </xdr:nvSpPr>
      <xdr:spPr>
        <a:xfrm>
          <a:off x="11535680" y="3429027"/>
          <a:ext cx="729061" cy="26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AFBD07-D138-45D9-86A4-AAA72B6E499B}"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46.9%</a:t>
          </a:fld>
          <a:endParaRPr lang="en-US" sz="11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10</xdr:col>
      <xdr:colOff>284998</xdr:colOff>
      <xdr:row>14</xdr:row>
      <xdr:rowOff>73607</xdr:rowOff>
    </xdr:from>
    <xdr:to>
      <xdr:col>14</xdr:col>
      <xdr:colOff>78828</xdr:colOff>
      <xdr:row>15</xdr:row>
      <xdr:rowOff>110085</xdr:rowOff>
    </xdr:to>
    <xdr:sp macro="" textlink="">
      <xdr:nvSpPr>
        <xdr:cNvPr id="1043" name="TextBox 1042">
          <a:extLst>
            <a:ext uri="{FF2B5EF4-FFF2-40B4-BE49-F238E27FC236}">
              <a16:creationId xmlns:a16="http://schemas.microsoft.com/office/drawing/2014/main" id="{8B65781F-C73B-07E2-030A-0B004F6DDE35}"/>
            </a:ext>
          </a:extLst>
        </xdr:cNvPr>
        <xdr:cNvSpPr txBox="1"/>
      </xdr:nvSpPr>
      <xdr:spPr>
        <a:xfrm>
          <a:off x="8650433" y="3436346"/>
          <a:ext cx="3140004" cy="27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The highlighted weekdays generated </a:t>
          </a:r>
        </a:p>
      </xdr:txBody>
    </xdr:sp>
    <xdr:clientData/>
  </xdr:twoCellAnchor>
  <xdr:twoCellAnchor>
    <xdr:from>
      <xdr:col>14</xdr:col>
      <xdr:colOff>359041</xdr:colOff>
      <xdr:row>14</xdr:row>
      <xdr:rowOff>72246</xdr:rowOff>
    </xdr:from>
    <xdr:to>
      <xdr:col>16</xdr:col>
      <xdr:colOff>59964</xdr:colOff>
      <xdr:row>15</xdr:row>
      <xdr:rowOff>110085</xdr:rowOff>
    </xdr:to>
    <xdr:sp macro="" textlink="">
      <xdr:nvSpPr>
        <xdr:cNvPr id="1044" name="TextBox 1043">
          <a:extLst>
            <a:ext uri="{FF2B5EF4-FFF2-40B4-BE49-F238E27FC236}">
              <a16:creationId xmlns:a16="http://schemas.microsoft.com/office/drawing/2014/main" id="{F2E1D259-6EDD-47EF-AD1E-928C329BB027}"/>
            </a:ext>
          </a:extLst>
        </xdr:cNvPr>
        <xdr:cNvSpPr txBox="1"/>
      </xdr:nvSpPr>
      <xdr:spPr>
        <a:xfrm>
          <a:off x="12070650" y="3434985"/>
          <a:ext cx="1374010" cy="278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0</xdr:col>
      <xdr:colOff>381000</xdr:colOff>
      <xdr:row>23</xdr:row>
      <xdr:rowOff>206257</xdr:rowOff>
    </xdr:from>
    <xdr:to>
      <xdr:col>3</xdr:col>
      <xdr:colOff>609011</xdr:colOff>
      <xdr:row>32</xdr:row>
      <xdr:rowOff>169132</xdr:rowOff>
    </xdr:to>
    <xdr:sp macro="" textlink="">
      <xdr:nvSpPr>
        <xdr:cNvPr id="1034" name="Rectangle: Rounded Corners 1033">
          <a:extLst>
            <a:ext uri="{FF2B5EF4-FFF2-40B4-BE49-F238E27FC236}">
              <a16:creationId xmlns:a16="http://schemas.microsoft.com/office/drawing/2014/main" id="{9F4547B0-FA51-4E22-85B0-DD58DEE6B59F}"/>
            </a:ext>
          </a:extLst>
        </xdr:cNvPr>
        <xdr:cNvSpPr/>
      </xdr:nvSpPr>
      <xdr:spPr>
        <a:xfrm>
          <a:off x="381000" y="5730757"/>
          <a:ext cx="2737641"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363683</xdr:colOff>
      <xdr:row>24</xdr:row>
      <xdr:rowOff>198791</xdr:rowOff>
    </xdr:from>
    <xdr:to>
      <xdr:col>3</xdr:col>
      <xdr:colOff>593271</xdr:colOff>
      <xdr:row>32</xdr:row>
      <xdr:rowOff>111424</xdr:rowOff>
    </xdr:to>
    <xdr:graphicFrame macro="">
      <xdr:nvGraphicFramePr>
        <xdr:cNvPr id="58" name="Chart 57">
          <a:extLst>
            <a:ext uri="{FF2B5EF4-FFF2-40B4-BE49-F238E27FC236}">
              <a16:creationId xmlns:a16="http://schemas.microsoft.com/office/drawing/2014/main" id="{846B6E0F-9EE4-4878-8829-CF21B37A5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446315</xdr:colOff>
      <xdr:row>24</xdr:row>
      <xdr:rowOff>1015</xdr:rowOff>
    </xdr:from>
    <xdr:to>
      <xdr:col>2</xdr:col>
      <xdr:colOff>624052</xdr:colOff>
      <xdr:row>25</xdr:row>
      <xdr:rowOff>139645</xdr:rowOff>
    </xdr:to>
    <xdr:sp macro="" textlink="'Pivot_ProfitByMonth-Day-Qtr'!G$37">
      <xdr:nvSpPr>
        <xdr:cNvPr id="1035" name="TextBox 1034">
          <a:extLst>
            <a:ext uri="{FF2B5EF4-FFF2-40B4-BE49-F238E27FC236}">
              <a16:creationId xmlns:a16="http://schemas.microsoft.com/office/drawing/2014/main" id="{B6DBCA4C-24DF-4C4C-BBF6-00EB8D1AE9ED}"/>
            </a:ext>
          </a:extLst>
        </xdr:cNvPr>
        <xdr:cNvSpPr txBox="1"/>
      </xdr:nvSpPr>
      <xdr:spPr>
        <a:xfrm>
          <a:off x="446315" y="5765711"/>
          <a:ext cx="1850824" cy="378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237EFB-492B-4AAF-93E3-B8CF8D8C134D}" type="TxLink">
            <a:rPr lang="en-US" sz="1200" b="0" i="0" u="none" strike="noStrike">
              <a:solidFill>
                <a:srgbClr val="000000"/>
              </a:solidFill>
              <a:latin typeface="Arial" panose="020B0604020202020204" pitchFamily="34" charset="0"/>
              <a:cs typeface="Arial" panose="020B0604020202020204" pitchFamily="34" charset="0"/>
            </a:rPr>
            <a:pPr algn="ctr"/>
            <a:t>WEEKDAY accounts for</a:t>
          </a:fld>
          <a:endParaRPr lang="en-US" sz="12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xdr:col>
      <xdr:colOff>331664</xdr:colOff>
      <xdr:row>24</xdr:row>
      <xdr:rowOff>19706</xdr:rowOff>
    </xdr:from>
    <xdr:to>
      <xdr:col>3</xdr:col>
      <xdr:colOff>620057</xdr:colOff>
      <xdr:row>25</xdr:row>
      <xdr:rowOff>104626</xdr:rowOff>
    </xdr:to>
    <xdr:sp macro="" textlink="'Pivot_ProfitByMonth-Day-Qtr'!G$34">
      <xdr:nvSpPr>
        <xdr:cNvPr id="1036" name="TextBox 1035">
          <a:extLst>
            <a:ext uri="{FF2B5EF4-FFF2-40B4-BE49-F238E27FC236}">
              <a16:creationId xmlns:a16="http://schemas.microsoft.com/office/drawing/2014/main" id="{2070788E-CE60-832F-96BF-ECAA281403BB}"/>
            </a:ext>
          </a:extLst>
        </xdr:cNvPr>
        <xdr:cNvSpPr txBox="1"/>
      </xdr:nvSpPr>
      <xdr:spPr>
        <a:xfrm>
          <a:off x="2004751" y="5784402"/>
          <a:ext cx="1124936" cy="325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C9959C-1439-4500-A788-0384F58ED2EB}"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ctr"/>
            <a:t>72.55%</a:t>
          </a:fld>
          <a:endParaRPr lang="en-US" sz="14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2</xdr:col>
      <xdr:colOff>50824</xdr:colOff>
      <xdr:row>25</xdr:row>
      <xdr:rowOff>22048</xdr:rowOff>
    </xdr:from>
    <xdr:to>
      <xdr:col>3</xdr:col>
      <xdr:colOff>701062</xdr:colOff>
      <xdr:row>26</xdr:row>
      <xdr:rowOff>49977</xdr:rowOff>
    </xdr:to>
    <xdr:sp macro="" textlink="">
      <xdr:nvSpPr>
        <xdr:cNvPr id="1037" name="TextBox 1036">
          <a:extLst>
            <a:ext uri="{FF2B5EF4-FFF2-40B4-BE49-F238E27FC236}">
              <a16:creationId xmlns:a16="http://schemas.microsoft.com/office/drawing/2014/main" id="{402C5931-BF2A-0704-2BF6-FA63F45087A5}"/>
            </a:ext>
          </a:extLst>
        </xdr:cNvPr>
        <xdr:cNvSpPr txBox="1"/>
      </xdr:nvSpPr>
      <xdr:spPr>
        <a:xfrm>
          <a:off x="1723911" y="6026939"/>
          <a:ext cx="1486781" cy="26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ysClr val="windowText" lastClr="000000"/>
              </a:solidFill>
              <a:latin typeface="Arial" panose="020B0604020202020204" pitchFamily="34" charset="0"/>
              <a:ea typeface="+mn-ea"/>
              <a:cs typeface="Arial" panose="020B0604020202020204" pitchFamily="34" charset="0"/>
            </a:rPr>
            <a:t>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Total Profit</a:t>
          </a:r>
        </a:p>
      </xdr:txBody>
    </xdr:sp>
    <xdr:clientData/>
  </xdr:twoCellAnchor>
  <xdr:twoCellAnchor>
    <xdr:from>
      <xdr:col>3</xdr:col>
      <xdr:colOff>819807</xdr:colOff>
      <xdr:row>23</xdr:row>
      <xdr:rowOff>200814</xdr:rowOff>
    </xdr:from>
    <xdr:to>
      <xdr:col>9</xdr:col>
      <xdr:colOff>575761</xdr:colOff>
      <xdr:row>32</xdr:row>
      <xdr:rowOff>163689</xdr:rowOff>
    </xdr:to>
    <xdr:sp macro="" textlink="">
      <xdr:nvSpPr>
        <xdr:cNvPr id="1046" name="Rectangle: Rounded Corners 1045">
          <a:extLst>
            <a:ext uri="{FF2B5EF4-FFF2-40B4-BE49-F238E27FC236}">
              <a16:creationId xmlns:a16="http://schemas.microsoft.com/office/drawing/2014/main" id="{E60312B5-934B-49D3-849B-A7C7703E6206}"/>
            </a:ext>
          </a:extLst>
        </xdr:cNvPr>
        <xdr:cNvSpPr/>
      </xdr:nvSpPr>
      <xdr:spPr>
        <a:xfrm>
          <a:off x="3329437" y="5725314"/>
          <a:ext cx="4775215"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172652</xdr:colOff>
      <xdr:row>26</xdr:row>
      <xdr:rowOff>97533</xdr:rowOff>
    </xdr:from>
    <xdr:to>
      <xdr:col>5</xdr:col>
      <xdr:colOff>322651</xdr:colOff>
      <xdr:row>30</xdr:row>
      <xdr:rowOff>227965</xdr:rowOff>
    </xdr:to>
    <xdr:sp macro="" textlink="">
      <xdr:nvSpPr>
        <xdr:cNvPr id="1045" name="Rectangle: Rounded Corners 1044">
          <a:extLst>
            <a:ext uri="{FF2B5EF4-FFF2-40B4-BE49-F238E27FC236}">
              <a16:creationId xmlns:a16="http://schemas.microsoft.com/office/drawing/2014/main" id="{C90ED526-70C6-449D-8009-7E3DB4B253AC}"/>
            </a:ext>
          </a:extLst>
        </xdr:cNvPr>
        <xdr:cNvSpPr/>
      </xdr:nvSpPr>
      <xdr:spPr>
        <a:xfrm>
          <a:off x="3518826"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453198</xdr:colOff>
      <xdr:row>26</xdr:row>
      <xdr:rowOff>97533</xdr:rowOff>
    </xdr:from>
    <xdr:to>
      <xdr:col>6</xdr:col>
      <xdr:colOff>603196</xdr:colOff>
      <xdr:row>30</xdr:row>
      <xdr:rowOff>227965</xdr:rowOff>
    </xdr:to>
    <xdr:sp macro="" textlink="">
      <xdr:nvSpPr>
        <xdr:cNvPr id="1047" name="Rectangle: Rounded Corners 1046">
          <a:extLst>
            <a:ext uri="{FF2B5EF4-FFF2-40B4-BE49-F238E27FC236}">
              <a16:creationId xmlns:a16="http://schemas.microsoft.com/office/drawing/2014/main" id="{FFF7E80E-ED39-D727-33EB-0B02879AF891}"/>
            </a:ext>
          </a:extLst>
        </xdr:cNvPr>
        <xdr:cNvSpPr/>
      </xdr:nvSpPr>
      <xdr:spPr>
        <a:xfrm>
          <a:off x="4635915"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733743</xdr:colOff>
      <xdr:row>26</xdr:row>
      <xdr:rowOff>97533</xdr:rowOff>
    </xdr:from>
    <xdr:to>
      <xdr:col>8</xdr:col>
      <xdr:colOff>94282</xdr:colOff>
      <xdr:row>30</xdr:row>
      <xdr:rowOff>227965</xdr:rowOff>
    </xdr:to>
    <xdr:sp macro="" textlink="">
      <xdr:nvSpPr>
        <xdr:cNvPr id="1048" name="Rectangle: Rounded Corners 1047">
          <a:extLst>
            <a:ext uri="{FF2B5EF4-FFF2-40B4-BE49-F238E27FC236}">
              <a16:creationId xmlns:a16="http://schemas.microsoft.com/office/drawing/2014/main" id="{1276C557-D090-AF5A-5561-9C7BEA795119}"/>
            </a:ext>
          </a:extLst>
        </xdr:cNvPr>
        <xdr:cNvSpPr/>
      </xdr:nvSpPr>
      <xdr:spPr>
        <a:xfrm>
          <a:off x="5753004" y="6342620"/>
          <a:ext cx="1033626"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224828</xdr:colOff>
      <xdr:row>26</xdr:row>
      <xdr:rowOff>97533</xdr:rowOff>
    </xdr:from>
    <xdr:to>
      <xdr:col>9</xdr:col>
      <xdr:colOff>374827</xdr:colOff>
      <xdr:row>30</xdr:row>
      <xdr:rowOff>227965</xdr:rowOff>
    </xdr:to>
    <xdr:sp macro="" textlink="">
      <xdr:nvSpPr>
        <xdr:cNvPr id="1049" name="Rectangle: Rounded Corners 1048">
          <a:extLst>
            <a:ext uri="{FF2B5EF4-FFF2-40B4-BE49-F238E27FC236}">
              <a16:creationId xmlns:a16="http://schemas.microsoft.com/office/drawing/2014/main" id="{41937858-8962-F473-DF6B-243423056EDD}"/>
            </a:ext>
          </a:extLst>
        </xdr:cNvPr>
        <xdr:cNvSpPr/>
      </xdr:nvSpPr>
      <xdr:spPr>
        <a:xfrm>
          <a:off x="6917176" y="6342620"/>
          <a:ext cx="986542" cy="1091215"/>
        </a:xfrm>
        <a:prstGeom prst="roundRect">
          <a:avLst>
            <a:gd name="adj" fmla="val 5737"/>
          </a:avLst>
        </a:prstGeom>
        <a:solidFill>
          <a:schemeClr val="tx1">
            <a:lumMod val="85000"/>
            <a:lumOff val="15000"/>
          </a:schemeClr>
        </a:solidFill>
        <a:ln>
          <a:noFill/>
        </a:ln>
        <a:effectLst>
          <a:outerShdw blurRad="546100" dist="38100" dir="5400000" sx="102000" sy="102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741405</xdr:colOff>
      <xdr:row>29</xdr:row>
      <xdr:rowOff>49480</xdr:rowOff>
    </xdr:from>
    <xdr:to>
      <xdr:col>9</xdr:col>
      <xdr:colOff>473946</xdr:colOff>
      <xdr:row>31</xdr:row>
      <xdr:rowOff>118400</xdr:rowOff>
    </xdr:to>
    <xdr:sp macro="" textlink="">
      <xdr:nvSpPr>
        <xdr:cNvPr id="1050" name="Oval 1049">
          <a:extLst>
            <a:ext uri="{FF2B5EF4-FFF2-40B4-BE49-F238E27FC236}">
              <a16:creationId xmlns:a16="http://schemas.microsoft.com/office/drawing/2014/main" id="{E1826770-733C-4E67-8A5C-E6177C245B96}"/>
            </a:ext>
          </a:extLst>
        </xdr:cNvPr>
        <xdr:cNvSpPr/>
      </xdr:nvSpPr>
      <xdr:spPr>
        <a:xfrm>
          <a:off x="7433753"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104346</xdr:colOff>
      <xdr:row>29</xdr:row>
      <xdr:rowOff>49480</xdr:rowOff>
    </xdr:from>
    <xdr:to>
      <xdr:col>6</xdr:col>
      <xdr:colOff>626346</xdr:colOff>
      <xdr:row>31</xdr:row>
      <xdr:rowOff>118400</xdr:rowOff>
    </xdr:to>
    <xdr:sp macro="" textlink="">
      <xdr:nvSpPr>
        <xdr:cNvPr id="1051" name="Oval 1050">
          <a:extLst>
            <a:ext uri="{FF2B5EF4-FFF2-40B4-BE49-F238E27FC236}">
              <a16:creationId xmlns:a16="http://schemas.microsoft.com/office/drawing/2014/main" id="{28A32E38-31F2-F8BC-4B4D-A1633BC6E13C}"/>
            </a:ext>
          </a:extLst>
        </xdr:cNvPr>
        <xdr:cNvSpPr/>
      </xdr:nvSpPr>
      <xdr:spPr>
        <a:xfrm>
          <a:off x="5123607" y="7015154"/>
          <a:ext cx="522000"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407774</xdr:colOff>
      <xdr:row>29</xdr:row>
      <xdr:rowOff>49480</xdr:rowOff>
    </xdr:from>
    <xdr:to>
      <xdr:col>8</xdr:col>
      <xdr:colOff>140314</xdr:colOff>
      <xdr:row>31</xdr:row>
      <xdr:rowOff>118400</xdr:rowOff>
    </xdr:to>
    <xdr:sp macro="" textlink="">
      <xdr:nvSpPr>
        <xdr:cNvPr id="1052" name="Oval 1051">
          <a:extLst>
            <a:ext uri="{FF2B5EF4-FFF2-40B4-BE49-F238E27FC236}">
              <a16:creationId xmlns:a16="http://schemas.microsoft.com/office/drawing/2014/main" id="{1F8A24BC-5FCE-B12C-1F5F-385AC629F3FE}"/>
            </a:ext>
          </a:extLst>
        </xdr:cNvPr>
        <xdr:cNvSpPr/>
      </xdr:nvSpPr>
      <xdr:spPr>
        <a:xfrm>
          <a:off x="6263578"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649416</xdr:colOff>
      <xdr:row>29</xdr:row>
      <xdr:rowOff>49480</xdr:rowOff>
    </xdr:from>
    <xdr:to>
      <xdr:col>5</xdr:col>
      <xdr:colOff>381957</xdr:colOff>
      <xdr:row>31</xdr:row>
      <xdr:rowOff>118400</xdr:rowOff>
    </xdr:to>
    <xdr:sp macro="" textlink="">
      <xdr:nvSpPr>
        <xdr:cNvPr id="1053" name="Oval 1052">
          <a:extLst>
            <a:ext uri="{FF2B5EF4-FFF2-40B4-BE49-F238E27FC236}">
              <a16:creationId xmlns:a16="http://schemas.microsoft.com/office/drawing/2014/main" id="{F3E39EF7-E636-17E5-C0B5-2983B93A09F8}"/>
            </a:ext>
          </a:extLst>
        </xdr:cNvPr>
        <xdr:cNvSpPr/>
      </xdr:nvSpPr>
      <xdr:spPr>
        <a:xfrm>
          <a:off x="3995590" y="7015154"/>
          <a:ext cx="569084" cy="5493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182629</xdr:colOff>
      <xdr:row>26</xdr:row>
      <xdr:rowOff>133255</xdr:rowOff>
    </xdr:from>
    <xdr:to>
      <xdr:col>5</xdr:col>
      <xdr:colOff>308919</xdr:colOff>
      <xdr:row>27</xdr:row>
      <xdr:rowOff>161186</xdr:rowOff>
    </xdr:to>
    <xdr:sp macro="" textlink="">
      <xdr:nvSpPr>
        <xdr:cNvPr id="1054" name="TextBox 1053">
          <a:extLst>
            <a:ext uri="{FF2B5EF4-FFF2-40B4-BE49-F238E27FC236}">
              <a16:creationId xmlns:a16="http://schemas.microsoft.com/office/drawing/2014/main" id="{8D0B4300-CCE5-6B46-C5F7-64700581E158}"/>
            </a:ext>
          </a:extLst>
        </xdr:cNvPr>
        <xdr:cNvSpPr txBox="1"/>
      </xdr:nvSpPr>
      <xdr:spPr>
        <a:xfrm>
          <a:off x="3528803"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1</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5</xdr:col>
      <xdr:colOff>465461</xdr:colOff>
      <xdr:row>26</xdr:row>
      <xdr:rowOff>133255</xdr:rowOff>
    </xdr:from>
    <xdr:to>
      <xdr:col>6</xdr:col>
      <xdr:colOff>591750</xdr:colOff>
      <xdr:row>27</xdr:row>
      <xdr:rowOff>161186</xdr:rowOff>
    </xdr:to>
    <xdr:sp macro="" textlink="">
      <xdr:nvSpPr>
        <xdr:cNvPr id="1055" name="TextBox 1054">
          <a:extLst>
            <a:ext uri="{FF2B5EF4-FFF2-40B4-BE49-F238E27FC236}">
              <a16:creationId xmlns:a16="http://schemas.microsoft.com/office/drawing/2014/main" id="{CB37198D-0641-2CE0-F6D1-4095B5272C5E}"/>
            </a:ext>
          </a:extLst>
        </xdr:cNvPr>
        <xdr:cNvSpPr txBox="1"/>
      </xdr:nvSpPr>
      <xdr:spPr>
        <a:xfrm>
          <a:off x="4648178"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2</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6</xdr:col>
      <xdr:colOff>748293</xdr:colOff>
      <xdr:row>26</xdr:row>
      <xdr:rowOff>133255</xdr:rowOff>
    </xdr:from>
    <xdr:to>
      <xdr:col>8</xdr:col>
      <xdr:colOff>85123</xdr:colOff>
      <xdr:row>27</xdr:row>
      <xdr:rowOff>161186</xdr:rowOff>
    </xdr:to>
    <xdr:sp macro="" textlink="">
      <xdr:nvSpPr>
        <xdr:cNvPr id="1056" name="TextBox 1055">
          <a:extLst>
            <a:ext uri="{FF2B5EF4-FFF2-40B4-BE49-F238E27FC236}">
              <a16:creationId xmlns:a16="http://schemas.microsoft.com/office/drawing/2014/main" id="{19B1179E-8A0F-DF35-DF4E-356798FA6D94}"/>
            </a:ext>
          </a:extLst>
        </xdr:cNvPr>
        <xdr:cNvSpPr txBox="1"/>
      </xdr:nvSpPr>
      <xdr:spPr>
        <a:xfrm>
          <a:off x="5767554" y="6378342"/>
          <a:ext cx="1009917"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3</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8</xdr:col>
      <xdr:colOff>248531</xdr:colOff>
      <xdr:row>26</xdr:row>
      <xdr:rowOff>133255</xdr:rowOff>
    </xdr:from>
    <xdr:to>
      <xdr:col>9</xdr:col>
      <xdr:colOff>374821</xdr:colOff>
      <xdr:row>27</xdr:row>
      <xdr:rowOff>161186</xdr:rowOff>
    </xdr:to>
    <xdr:sp macro="" textlink="">
      <xdr:nvSpPr>
        <xdr:cNvPr id="1057" name="TextBox 1056">
          <a:extLst>
            <a:ext uri="{FF2B5EF4-FFF2-40B4-BE49-F238E27FC236}">
              <a16:creationId xmlns:a16="http://schemas.microsoft.com/office/drawing/2014/main" id="{1124CD7D-88F1-1909-C198-24FD9F05365E}"/>
            </a:ext>
          </a:extLst>
        </xdr:cNvPr>
        <xdr:cNvSpPr txBox="1"/>
      </xdr:nvSpPr>
      <xdr:spPr>
        <a:xfrm>
          <a:off x="6940879" y="6378342"/>
          <a:ext cx="962833" cy="268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solidFill>
              <a:latin typeface="Arial" panose="020B0604020202020204" pitchFamily="34" charset="0"/>
              <a:ea typeface="+mn-ea"/>
              <a:cs typeface="Arial" panose="020B0604020202020204" pitchFamily="34" charset="0"/>
            </a:rPr>
            <a:t>Quarter 4</a:t>
          </a:r>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4</xdr:col>
      <xdr:colOff>184001</xdr:colOff>
      <xdr:row>27</xdr:row>
      <xdr:rowOff>223875</xdr:rowOff>
    </xdr:from>
    <xdr:to>
      <xdr:col>5</xdr:col>
      <xdr:colOff>310291</xdr:colOff>
      <xdr:row>29</xdr:row>
      <xdr:rowOff>25265</xdr:rowOff>
    </xdr:to>
    <xdr:sp macro="" textlink="'Pivot_ProfitByMonth-Day-Qtr'!$M$5">
      <xdr:nvSpPr>
        <xdr:cNvPr id="1058" name="TextBox 1057">
          <a:extLst>
            <a:ext uri="{FF2B5EF4-FFF2-40B4-BE49-F238E27FC236}">
              <a16:creationId xmlns:a16="http://schemas.microsoft.com/office/drawing/2014/main" id="{9AA8F82F-AA85-C320-06A6-8CE2387DECC0}"/>
            </a:ext>
          </a:extLst>
        </xdr:cNvPr>
        <xdr:cNvSpPr txBox="1"/>
      </xdr:nvSpPr>
      <xdr:spPr>
        <a:xfrm>
          <a:off x="3530175" y="6709158"/>
          <a:ext cx="962833"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2F72D-7E5C-4F40-8443-2B8B884335F6}"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$0.00 K</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5</xdr:col>
      <xdr:colOff>466833</xdr:colOff>
      <xdr:row>27</xdr:row>
      <xdr:rowOff>223875</xdr:rowOff>
    </xdr:from>
    <xdr:to>
      <xdr:col>6</xdr:col>
      <xdr:colOff>593122</xdr:colOff>
      <xdr:row>29</xdr:row>
      <xdr:rowOff>25265</xdr:rowOff>
    </xdr:to>
    <xdr:sp macro="" textlink="'Pivot_ProfitByMonth-Day-Qtr'!$M$6">
      <xdr:nvSpPr>
        <xdr:cNvPr id="1059" name="TextBox 1058">
          <a:extLst>
            <a:ext uri="{FF2B5EF4-FFF2-40B4-BE49-F238E27FC236}">
              <a16:creationId xmlns:a16="http://schemas.microsoft.com/office/drawing/2014/main" id="{0B4D84B2-0E00-7C5F-76AF-922B097FC5F6}"/>
            </a:ext>
          </a:extLst>
        </xdr:cNvPr>
        <xdr:cNvSpPr txBox="1"/>
      </xdr:nvSpPr>
      <xdr:spPr>
        <a:xfrm>
          <a:off x="4649550" y="6709158"/>
          <a:ext cx="962833"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CBCE23-CD34-4F7D-96D2-4322478F9925}"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$0.00 K</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6</xdr:col>
      <xdr:colOff>674150</xdr:colOff>
      <xdr:row>27</xdr:row>
      <xdr:rowOff>223875</xdr:rowOff>
    </xdr:from>
    <xdr:to>
      <xdr:col>8</xdr:col>
      <xdr:colOff>144160</xdr:colOff>
      <xdr:row>29</xdr:row>
      <xdr:rowOff>25265</xdr:rowOff>
    </xdr:to>
    <xdr:sp macro="" textlink="'Pivot_ProfitByMonth-Day-Qtr'!$M$7">
      <xdr:nvSpPr>
        <xdr:cNvPr id="1060" name="TextBox 1059">
          <a:extLst>
            <a:ext uri="{FF2B5EF4-FFF2-40B4-BE49-F238E27FC236}">
              <a16:creationId xmlns:a16="http://schemas.microsoft.com/office/drawing/2014/main" id="{372DC11A-8F4E-311D-B5AD-A0DB95B4D4A2}"/>
            </a:ext>
          </a:extLst>
        </xdr:cNvPr>
        <xdr:cNvSpPr txBox="1"/>
      </xdr:nvSpPr>
      <xdr:spPr>
        <a:xfrm>
          <a:off x="5693411" y="6709158"/>
          <a:ext cx="1143097"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7B798D-7FB2-48D5-A16E-B13A6D4B2E75}"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$5.99 M</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8</xdr:col>
      <xdr:colOff>153793</xdr:colOff>
      <xdr:row>27</xdr:row>
      <xdr:rowOff>223875</xdr:rowOff>
    </xdr:from>
    <xdr:to>
      <xdr:col>9</xdr:col>
      <xdr:colOff>480539</xdr:colOff>
      <xdr:row>29</xdr:row>
      <xdr:rowOff>25265</xdr:rowOff>
    </xdr:to>
    <xdr:sp macro="" textlink="'Pivot_ProfitByMonth-Day-Qtr'!$M$8">
      <xdr:nvSpPr>
        <xdr:cNvPr id="1061" name="TextBox 1060">
          <a:extLst>
            <a:ext uri="{FF2B5EF4-FFF2-40B4-BE49-F238E27FC236}">
              <a16:creationId xmlns:a16="http://schemas.microsoft.com/office/drawing/2014/main" id="{02C9997D-1715-BD23-3DAD-C9FFF8004638}"/>
            </a:ext>
          </a:extLst>
        </xdr:cNvPr>
        <xdr:cNvSpPr txBox="1"/>
      </xdr:nvSpPr>
      <xdr:spPr>
        <a:xfrm>
          <a:off x="6846141" y="6709158"/>
          <a:ext cx="1163289" cy="28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716448-157F-418A-BC7E-9947A66F5473}" type="TxLink">
            <a:rPr lang="en-US" sz="1400" b="1" i="0" u="none" strike="noStrike">
              <a:solidFill>
                <a:schemeClr val="bg1"/>
              </a:solidFill>
              <a:latin typeface="Arial" panose="020B0604020202020204" pitchFamily="34" charset="0"/>
              <a:ea typeface="+mn-ea"/>
              <a:cs typeface="Arial" panose="020B0604020202020204" pitchFamily="34" charset="0"/>
            </a:rPr>
            <a:pPr marL="0" indent="0" algn="ctr"/>
            <a:t>$7.41 M</a:t>
          </a:fld>
          <a:endParaRPr lang="en-US" sz="11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4</xdr:col>
      <xdr:colOff>576647</xdr:colOff>
      <xdr:row>29</xdr:row>
      <xdr:rowOff>179940</xdr:rowOff>
    </xdr:from>
    <xdr:to>
      <xdr:col>5</xdr:col>
      <xdr:colOff>453079</xdr:colOff>
      <xdr:row>30</xdr:row>
      <xdr:rowOff>207870</xdr:rowOff>
    </xdr:to>
    <xdr:sp macro="" textlink="'Pivot_ProfitByMonth-Day-Qtr'!$N$5">
      <xdr:nvSpPr>
        <xdr:cNvPr id="1062" name="TextBox 1061">
          <a:extLst>
            <a:ext uri="{FF2B5EF4-FFF2-40B4-BE49-F238E27FC236}">
              <a16:creationId xmlns:a16="http://schemas.microsoft.com/office/drawing/2014/main" id="{037F6EF6-B022-4FEB-94A0-2B9E581AE773}"/>
            </a:ext>
          </a:extLst>
        </xdr:cNvPr>
        <xdr:cNvSpPr txBox="1"/>
      </xdr:nvSpPr>
      <xdr:spPr>
        <a:xfrm>
          <a:off x="3922821"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C4DF2F-5B47-43A4-92A6-0EA99A15825E}"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6</xdr:col>
      <xdr:colOff>42560</xdr:colOff>
      <xdr:row>29</xdr:row>
      <xdr:rowOff>179940</xdr:rowOff>
    </xdr:from>
    <xdr:to>
      <xdr:col>6</xdr:col>
      <xdr:colOff>708451</xdr:colOff>
      <xdr:row>30</xdr:row>
      <xdr:rowOff>207870</xdr:rowOff>
    </xdr:to>
    <xdr:sp macro="" textlink="'Pivot_ProfitByMonth-Day-Qtr'!$N$6">
      <xdr:nvSpPr>
        <xdr:cNvPr id="1063" name="TextBox 1062">
          <a:extLst>
            <a:ext uri="{FF2B5EF4-FFF2-40B4-BE49-F238E27FC236}">
              <a16:creationId xmlns:a16="http://schemas.microsoft.com/office/drawing/2014/main" id="{EFB61DBC-8F26-6EA1-8B88-74EF086D1C76}"/>
            </a:ext>
          </a:extLst>
        </xdr:cNvPr>
        <xdr:cNvSpPr txBox="1"/>
      </xdr:nvSpPr>
      <xdr:spPr>
        <a:xfrm>
          <a:off x="5061821" y="7145614"/>
          <a:ext cx="665891"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D1491F-80CD-4292-833B-A91A0A6B197E}"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7</xdr:col>
      <xdr:colOff>352852</xdr:colOff>
      <xdr:row>29</xdr:row>
      <xdr:rowOff>179940</xdr:rowOff>
    </xdr:from>
    <xdr:to>
      <xdr:col>8</xdr:col>
      <xdr:colOff>229283</xdr:colOff>
      <xdr:row>30</xdr:row>
      <xdr:rowOff>207870</xdr:rowOff>
    </xdr:to>
    <xdr:sp macro="" textlink="'Pivot_ProfitByMonth-Day-Qtr'!$N$7">
      <xdr:nvSpPr>
        <xdr:cNvPr id="1064" name="TextBox 1063">
          <a:extLst>
            <a:ext uri="{FF2B5EF4-FFF2-40B4-BE49-F238E27FC236}">
              <a16:creationId xmlns:a16="http://schemas.microsoft.com/office/drawing/2014/main" id="{1056FE60-810F-C13C-FCDA-04526BA2D3C0}"/>
            </a:ext>
          </a:extLst>
        </xdr:cNvPr>
        <xdr:cNvSpPr txBox="1"/>
      </xdr:nvSpPr>
      <xdr:spPr>
        <a:xfrm>
          <a:off x="6208656"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09DB8E-E15D-4EFD-9205-70D05D5AA425}" type="TxLink">
            <a:rPr lang="en-US" sz="1400" b="1" i="0" u="none" strike="noStrike">
              <a:solidFill>
                <a:srgbClr val="000000"/>
              </a:solidFill>
              <a:latin typeface="Arial" panose="020B0604020202020204" pitchFamily="34" charset="0"/>
              <a:ea typeface="+mn-ea"/>
              <a:cs typeface="Arial" panose="020B0604020202020204" pitchFamily="34" charset="0"/>
            </a:rPr>
            <a:pPr marL="0" indent="0" algn="ctr"/>
            <a:t>45%</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8</xdr:col>
      <xdr:colOff>690603</xdr:colOff>
      <xdr:row>29</xdr:row>
      <xdr:rowOff>179940</xdr:rowOff>
    </xdr:from>
    <xdr:to>
      <xdr:col>9</xdr:col>
      <xdr:colOff>567035</xdr:colOff>
      <xdr:row>30</xdr:row>
      <xdr:rowOff>207870</xdr:rowOff>
    </xdr:to>
    <xdr:sp macro="" textlink="'Pivot_ProfitByMonth-Day-Qtr'!$N$8">
      <xdr:nvSpPr>
        <xdr:cNvPr id="1065" name="TextBox 1064">
          <a:extLst>
            <a:ext uri="{FF2B5EF4-FFF2-40B4-BE49-F238E27FC236}">
              <a16:creationId xmlns:a16="http://schemas.microsoft.com/office/drawing/2014/main" id="{A1E6E420-4C9A-D5EF-19EB-3C90AF1AFD00}"/>
            </a:ext>
          </a:extLst>
        </xdr:cNvPr>
        <xdr:cNvSpPr txBox="1"/>
      </xdr:nvSpPr>
      <xdr:spPr>
        <a:xfrm>
          <a:off x="7382951" y="7145614"/>
          <a:ext cx="712975"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97F68A-ACBC-4C55-A5B3-F1C16ABBE73A}" type="TxLink">
            <a:rPr lang="en-US" sz="1400" b="1" i="0" u="none" strike="noStrike">
              <a:solidFill>
                <a:srgbClr val="000000"/>
              </a:solidFill>
              <a:latin typeface="Aptos Narrow"/>
              <a:ea typeface="+mn-ea"/>
              <a:cs typeface="Arial" panose="020B0604020202020204" pitchFamily="34" charset="0"/>
            </a:rPr>
            <a:pPr marL="0" indent="0" algn="ctr"/>
            <a:t>55%</a:t>
          </a:fld>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203638</xdr:colOff>
      <xdr:row>24</xdr:row>
      <xdr:rowOff>105798</xdr:rowOff>
    </xdr:from>
    <xdr:to>
      <xdr:col>7</xdr:col>
      <xdr:colOff>151027</xdr:colOff>
      <xdr:row>25</xdr:row>
      <xdr:rowOff>133729</xdr:rowOff>
    </xdr:to>
    <xdr:sp macro="" textlink="">
      <xdr:nvSpPr>
        <xdr:cNvPr id="1067" name="TextBox 1066">
          <a:extLst>
            <a:ext uri="{FF2B5EF4-FFF2-40B4-BE49-F238E27FC236}">
              <a16:creationId xmlns:a16="http://schemas.microsoft.com/office/drawing/2014/main" id="{7ABE7700-BD8F-152E-46FF-139A50E998DF}"/>
            </a:ext>
          </a:extLst>
        </xdr:cNvPr>
        <xdr:cNvSpPr txBox="1"/>
      </xdr:nvSpPr>
      <xdr:spPr>
        <a:xfrm>
          <a:off x="3549812" y="5870494"/>
          <a:ext cx="2457019" cy="26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Arial" panose="020B0604020202020204" pitchFamily="34" charset="0"/>
              <a:ea typeface="+mn-ea"/>
              <a:cs typeface="Arial" panose="020B0604020202020204" pitchFamily="34" charset="0"/>
            </a:rPr>
            <a:t>Quartely</a:t>
          </a:r>
          <a:r>
            <a:rPr lang="en-US" sz="1200" b="0" i="0" u="none" strike="noStrike" baseline="0">
              <a:solidFill>
                <a:sysClr val="windowText" lastClr="000000"/>
              </a:solidFill>
              <a:latin typeface="Arial" panose="020B0604020202020204" pitchFamily="34" charset="0"/>
              <a:ea typeface="+mn-ea"/>
              <a:cs typeface="Arial" panose="020B0604020202020204" pitchFamily="34" charset="0"/>
            </a:rPr>
            <a:t> breakdown of </a:t>
          </a:r>
          <a:r>
            <a:rPr lang="en-US" sz="1200" b="1" i="0" u="none" strike="noStrike">
              <a:solidFill>
                <a:sysClr val="windowText" lastClr="000000"/>
              </a:solidFill>
              <a:latin typeface="Arial" panose="020B0604020202020204" pitchFamily="34" charset="0"/>
              <a:ea typeface="+mn-ea"/>
              <a:cs typeface="Arial" panose="020B0604020202020204" pitchFamily="34" charset="0"/>
            </a:rPr>
            <a:t>Profit</a:t>
          </a:r>
        </a:p>
      </xdr:txBody>
    </xdr:sp>
    <xdr:clientData/>
  </xdr:twoCellAnchor>
  <xdr:twoCellAnchor>
    <xdr:from>
      <xdr:col>14</xdr:col>
      <xdr:colOff>422125</xdr:colOff>
      <xdr:row>4</xdr:row>
      <xdr:rowOff>221368</xdr:rowOff>
    </xdr:from>
    <xdr:to>
      <xdr:col>16</xdr:col>
      <xdr:colOff>199292</xdr:colOff>
      <xdr:row>6</xdr:row>
      <xdr:rowOff>35197</xdr:rowOff>
    </xdr:to>
    <xdr:sp macro="" textlink="Pivot_ProfitByYear!$E$23">
      <xdr:nvSpPr>
        <xdr:cNvPr id="1069" name="TextBox 1068">
          <a:extLst>
            <a:ext uri="{FF2B5EF4-FFF2-40B4-BE49-F238E27FC236}">
              <a16:creationId xmlns:a16="http://schemas.microsoft.com/office/drawing/2014/main" id="{AF598ABA-DE4C-8720-20FB-B74FEF7E6429}"/>
            </a:ext>
          </a:extLst>
        </xdr:cNvPr>
        <xdr:cNvSpPr txBox="1"/>
      </xdr:nvSpPr>
      <xdr:spPr>
        <a:xfrm>
          <a:off x="11500433" y="1135768"/>
          <a:ext cx="1359782" cy="27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2188A55-7701-46DF-9F0A-14FFA24511FC}" type="TxLink">
            <a:rPr lang="en-US" sz="1100" b="0" i="0" u="none" strike="noStrike">
              <a:solidFill>
                <a:srgbClr val="000000"/>
              </a:solidFill>
              <a:latin typeface="Arial" panose="020B0604020202020204" pitchFamily="34" charset="0"/>
              <a:cs typeface="Arial" panose="020B0604020202020204" pitchFamily="34" charset="0"/>
            </a:rPr>
            <a:pPr algn="l"/>
            <a:t>of Revenue</a:t>
          </a:fld>
          <a:endParaRPr lang="en-US" sz="2000" b="1">
            <a:solidFill>
              <a:srgbClr val="4E0FBD"/>
            </a:solidFill>
            <a:latin typeface="Arial" panose="020B0604020202020204" pitchFamily="34" charset="0"/>
            <a:cs typeface="Arial" panose="020B0604020202020204" pitchFamily="34" charset="0"/>
          </a:endParaRPr>
        </a:p>
      </xdr:txBody>
    </xdr:sp>
    <xdr:clientData/>
  </xdr:twoCellAnchor>
  <xdr:twoCellAnchor>
    <xdr:from>
      <xdr:col>9</xdr:col>
      <xdr:colOff>774779</xdr:colOff>
      <xdr:row>23</xdr:row>
      <xdr:rowOff>202186</xdr:rowOff>
    </xdr:from>
    <xdr:to>
      <xdr:col>16</xdr:col>
      <xdr:colOff>41190</xdr:colOff>
      <xdr:row>32</xdr:row>
      <xdr:rowOff>165061</xdr:rowOff>
    </xdr:to>
    <xdr:sp macro="" textlink="">
      <xdr:nvSpPr>
        <xdr:cNvPr id="1070" name="Rectangle: Rounded Corners 1069">
          <a:extLst>
            <a:ext uri="{FF2B5EF4-FFF2-40B4-BE49-F238E27FC236}">
              <a16:creationId xmlns:a16="http://schemas.microsoft.com/office/drawing/2014/main" id="{8D565277-EF01-0C33-2070-4A067962B096}"/>
            </a:ext>
          </a:extLst>
        </xdr:cNvPr>
        <xdr:cNvSpPr/>
      </xdr:nvSpPr>
      <xdr:spPr>
        <a:xfrm>
          <a:off x="8303670" y="5726686"/>
          <a:ext cx="5122216" cy="212463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33374</xdr:colOff>
      <xdr:row>25</xdr:row>
      <xdr:rowOff>131556</xdr:rowOff>
    </xdr:from>
    <xdr:to>
      <xdr:col>15</xdr:col>
      <xdr:colOff>782595</xdr:colOff>
      <xdr:row>32</xdr:row>
      <xdr:rowOff>124996</xdr:rowOff>
    </xdr:to>
    <mc:AlternateContent xmlns:mc="http://schemas.openxmlformats.org/markup-compatibility/2006" xmlns:a14="http://schemas.microsoft.com/office/drawing/2010/main">
      <mc:Choice Requires="a14">
        <xdr:graphicFrame macro="">
          <xdr:nvGraphicFramePr>
            <xdr:cNvPr id="1071" name="Country">
              <a:extLst>
                <a:ext uri="{FF2B5EF4-FFF2-40B4-BE49-F238E27FC236}">
                  <a16:creationId xmlns:a16="http://schemas.microsoft.com/office/drawing/2014/main" id="{8E6EFC1B-99F8-449C-8DE7-55DF563BC90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398809" y="6136447"/>
              <a:ext cx="4931938" cy="16748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191402</xdr:colOff>
      <xdr:row>1</xdr:row>
      <xdr:rowOff>18363</xdr:rowOff>
    </xdr:from>
    <xdr:to>
      <xdr:col>6</xdr:col>
      <xdr:colOff>318611</xdr:colOff>
      <xdr:row>2</xdr:row>
      <xdr:rowOff>132366</xdr:rowOff>
    </xdr:to>
    <xdr:sp macro="" textlink="">
      <xdr:nvSpPr>
        <xdr:cNvPr id="1072" name="TextBox 1071">
          <a:extLst>
            <a:ext uri="{FF2B5EF4-FFF2-40B4-BE49-F238E27FC236}">
              <a16:creationId xmlns:a16="http://schemas.microsoft.com/office/drawing/2014/main" id="{C6CFFB02-61C5-3242-6D3B-DA346845D4C7}"/>
            </a:ext>
          </a:extLst>
        </xdr:cNvPr>
        <xdr:cNvSpPr txBox="1"/>
      </xdr:nvSpPr>
      <xdr:spPr>
        <a:xfrm>
          <a:off x="191402" y="258559"/>
          <a:ext cx="5146470" cy="354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i="0" u="none" strike="noStrike">
              <a:solidFill>
                <a:srgbClr val="4E0FBD"/>
              </a:solidFill>
              <a:latin typeface="Arial" panose="020B0604020202020204" pitchFamily="34" charset="0"/>
              <a:cs typeface="Arial" panose="020B0604020202020204" pitchFamily="34" charset="0"/>
            </a:rPr>
            <a:t>Adventure </a:t>
          </a:r>
          <a:r>
            <a:rPr lang="en-US" sz="1800" b="1" i="0" u="none" strike="noStrike">
              <a:solidFill>
                <a:srgbClr val="000000"/>
              </a:solidFill>
              <a:latin typeface="Arial" panose="020B0604020202020204" pitchFamily="34" charset="0"/>
              <a:cs typeface="Arial" panose="020B0604020202020204" pitchFamily="34" charset="0"/>
            </a:rPr>
            <a:t>Works </a:t>
          </a:r>
          <a:r>
            <a:rPr lang="en-US" sz="1800" b="0" i="0" u="none" strike="noStrike">
              <a:solidFill>
                <a:srgbClr val="000000"/>
              </a:solidFill>
              <a:latin typeface="Arial" panose="020B0604020202020204" pitchFamily="34" charset="0"/>
              <a:cs typeface="Arial" panose="020B0604020202020204" pitchFamily="34" charset="0"/>
            </a:rPr>
            <a:t>Sales Analysis</a:t>
          </a:r>
        </a:p>
      </xdr:txBody>
    </xdr:sp>
    <xdr:clientData/>
  </xdr:twoCellAnchor>
  <xdr:twoCellAnchor>
    <xdr:from>
      <xdr:col>1</xdr:col>
      <xdr:colOff>542858</xdr:colOff>
      <xdr:row>26</xdr:row>
      <xdr:rowOff>144267</xdr:rowOff>
    </xdr:from>
    <xdr:to>
      <xdr:col>2</xdr:col>
      <xdr:colOff>540258</xdr:colOff>
      <xdr:row>30</xdr:row>
      <xdr:rowOff>34961</xdr:rowOff>
    </xdr:to>
    <xdr:sp macro="" textlink="">
      <xdr:nvSpPr>
        <xdr:cNvPr id="1032" name="Oval 1031">
          <a:extLst>
            <a:ext uri="{FF2B5EF4-FFF2-40B4-BE49-F238E27FC236}">
              <a16:creationId xmlns:a16="http://schemas.microsoft.com/office/drawing/2014/main" id="{70A30459-EB7F-440E-84B6-425EE0BF2155}"/>
            </a:ext>
          </a:extLst>
        </xdr:cNvPr>
        <xdr:cNvSpPr/>
      </xdr:nvSpPr>
      <xdr:spPr>
        <a:xfrm>
          <a:off x="1379401" y="6389354"/>
          <a:ext cx="833944" cy="85147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708996</xdr:colOff>
      <xdr:row>27</xdr:row>
      <xdr:rowOff>88300</xdr:rowOff>
    </xdr:from>
    <xdr:to>
      <xdr:col>2</xdr:col>
      <xdr:colOff>378504</xdr:colOff>
      <xdr:row>29</xdr:row>
      <xdr:rowOff>124429</xdr:rowOff>
    </xdr:to>
    <xdr:pic>
      <xdr:nvPicPr>
        <xdr:cNvPr id="1066" name="Picture 1065">
          <a:extLst>
            <a:ext uri="{FF2B5EF4-FFF2-40B4-BE49-F238E27FC236}">
              <a16:creationId xmlns:a16="http://schemas.microsoft.com/office/drawing/2014/main" id="{546E22AA-5BF9-9DF8-CC95-59D94C717EF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45539" y="6573583"/>
          <a:ext cx="506052" cy="516520"/>
        </a:xfrm>
        <a:prstGeom prst="rect">
          <a:avLst/>
        </a:prstGeom>
      </xdr:spPr>
    </xdr:pic>
    <xdr:clientData/>
  </xdr:twoCellAnchor>
  <xdr:twoCellAnchor>
    <xdr:from>
      <xdr:col>9</xdr:col>
      <xdr:colOff>119529</xdr:colOff>
      <xdr:row>0</xdr:row>
      <xdr:rowOff>150148</xdr:rowOff>
    </xdr:from>
    <xdr:to>
      <xdr:col>11</xdr:col>
      <xdr:colOff>294898</xdr:colOff>
      <xdr:row>3</xdr:row>
      <xdr:rowOff>133350</xdr:rowOff>
    </xdr:to>
    <xdr:sp macro="[0]!ClearFilter" textlink="">
      <xdr:nvSpPr>
        <xdr:cNvPr id="1040" name="Rectangle: Rounded Corners 1039">
          <a:extLst>
            <a:ext uri="{FF2B5EF4-FFF2-40B4-BE49-F238E27FC236}">
              <a16:creationId xmlns:a16="http://schemas.microsoft.com/office/drawing/2014/main" id="{C8609D38-080A-268A-99A1-454F3ED33ECC}"/>
            </a:ext>
          </a:extLst>
        </xdr:cNvPr>
        <xdr:cNvSpPr/>
      </xdr:nvSpPr>
      <xdr:spPr>
        <a:xfrm>
          <a:off x="7663329" y="150148"/>
          <a:ext cx="1851769" cy="701659"/>
        </a:xfrm>
        <a:prstGeom prst="roundRect">
          <a:avLst>
            <a:gd name="adj" fmla="val 8978"/>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Clear Filters</a:t>
          </a:r>
        </a:p>
      </xdr:txBody>
    </xdr:sp>
    <xdr:clientData/>
  </xdr:twoCellAnchor>
  <xdr:twoCellAnchor>
    <xdr:from>
      <xdr:col>7</xdr:col>
      <xdr:colOff>637440</xdr:colOff>
      <xdr:row>14</xdr:row>
      <xdr:rowOff>139120</xdr:rowOff>
    </xdr:from>
    <xdr:to>
      <xdr:col>9</xdr:col>
      <xdr:colOff>156882</xdr:colOff>
      <xdr:row>15</xdr:row>
      <xdr:rowOff>173091</xdr:rowOff>
    </xdr:to>
    <xdr:sp macro="" textlink="">
      <xdr:nvSpPr>
        <xdr:cNvPr id="1068" name="TextBox 1067">
          <a:extLst>
            <a:ext uri="{FF2B5EF4-FFF2-40B4-BE49-F238E27FC236}">
              <a16:creationId xmlns:a16="http://schemas.microsoft.com/office/drawing/2014/main" id="{8DD9DA39-06A5-478F-D789-24D13AA5105A}"/>
            </a:ext>
          </a:extLst>
        </xdr:cNvPr>
        <xdr:cNvSpPr txBox="1"/>
      </xdr:nvSpPr>
      <xdr:spPr>
        <a:xfrm>
          <a:off x="6493244" y="3501859"/>
          <a:ext cx="1192529"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Month</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10</xdr:col>
      <xdr:colOff>80391</xdr:colOff>
      <xdr:row>24</xdr:row>
      <xdr:rowOff>114159</xdr:rowOff>
    </xdr:from>
    <xdr:to>
      <xdr:col>11</xdr:col>
      <xdr:colOff>440661</xdr:colOff>
      <xdr:row>25</xdr:row>
      <xdr:rowOff>148131</xdr:rowOff>
    </xdr:to>
    <xdr:sp macro="" textlink="">
      <xdr:nvSpPr>
        <xdr:cNvPr id="1073" name="TextBox 1072">
          <a:extLst>
            <a:ext uri="{FF2B5EF4-FFF2-40B4-BE49-F238E27FC236}">
              <a16:creationId xmlns:a16="http://schemas.microsoft.com/office/drawing/2014/main" id="{748802A1-60CF-954C-9F5C-0256BED3098D}"/>
            </a:ext>
          </a:extLst>
        </xdr:cNvPr>
        <xdr:cNvSpPr txBox="1"/>
      </xdr:nvSpPr>
      <xdr:spPr>
        <a:xfrm>
          <a:off x="8445826" y="5878855"/>
          <a:ext cx="119681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Country</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719405</xdr:colOff>
      <xdr:row>0</xdr:row>
      <xdr:rowOff>150147</xdr:rowOff>
    </xdr:from>
    <xdr:to>
      <xdr:col>9</xdr:col>
      <xdr:colOff>54918</xdr:colOff>
      <xdr:row>3</xdr:row>
      <xdr:rowOff>132057</xdr:rowOff>
    </xdr:to>
    <xdr:sp macro="" textlink="">
      <xdr:nvSpPr>
        <xdr:cNvPr id="1074" name="Rectangle: Rounded Corners 1073">
          <a:hlinkClick xmlns:r="http://schemas.openxmlformats.org/officeDocument/2006/relationships" r:id="rId13" tooltip="Next Dashboard"/>
          <a:extLst>
            <a:ext uri="{FF2B5EF4-FFF2-40B4-BE49-F238E27FC236}">
              <a16:creationId xmlns:a16="http://schemas.microsoft.com/office/drawing/2014/main" id="{607CBE4E-8889-9FCE-2155-DD9A5FCC58E0}"/>
            </a:ext>
          </a:extLst>
        </xdr:cNvPr>
        <xdr:cNvSpPr/>
      </xdr:nvSpPr>
      <xdr:spPr>
        <a:xfrm>
          <a:off x="5748605" y="150147"/>
          <a:ext cx="1850113" cy="700367"/>
        </a:xfrm>
        <a:prstGeom prst="roundRect">
          <a:avLst>
            <a:gd name="adj" fmla="val 89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Products &amp;</a:t>
          </a:r>
          <a:r>
            <a:rPr lang="en-US" sz="1200" baseline="0">
              <a:solidFill>
                <a:schemeClr val="bg1"/>
              </a:solidFill>
              <a:latin typeface="Arial" panose="020B0604020202020204" pitchFamily="34" charset="0"/>
              <a:cs typeface="Arial" panose="020B0604020202020204" pitchFamily="34" charset="0"/>
            </a:rPr>
            <a:t> Customers Dahsboard</a:t>
          </a:r>
          <a:endParaRPr lang="en-US" sz="1200">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473981</xdr:colOff>
      <xdr:row>0</xdr:row>
      <xdr:rowOff>150147</xdr:rowOff>
    </xdr:from>
    <xdr:to>
      <xdr:col>6</xdr:col>
      <xdr:colOff>647694</xdr:colOff>
      <xdr:row>3</xdr:row>
      <xdr:rowOff>132057</xdr:rowOff>
    </xdr:to>
    <xdr:sp macro="" textlink="">
      <xdr:nvSpPr>
        <xdr:cNvPr id="1075" name="Rectangle: Rounded Corners 1074">
          <a:extLst>
            <a:ext uri="{FF2B5EF4-FFF2-40B4-BE49-F238E27FC236}">
              <a16:creationId xmlns:a16="http://schemas.microsoft.com/office/drawing/2014/main" id="{1EA77CE0-C2D0-AE72-5499-556E4A57CC71}"/>
            </a:ext>
          </a:extLst>
        </xdr:cNvPr>
        <xdr:cNvSpPr/>
      </xdr:nvSpPr>
      <xdr:spPr>
        <a:xfrm>
          <a:off x="3826781" y="150147"/>
          <a:ext cx="1850113" cy="700367"/>
        </a:xfrm>
        <a:prstGeom prst="roundRect">
          <a:avLst>
            <a:gd name="adj" fmla="val 897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Time Series Dashboard</a:t>
          </a:r>
        </a:p>
      </xdr:txBody>
    </xdr:sp>
    <xdr:clientData/>
  </xdr:twoCellAnchor>
  <xdr:twoCellAnchor>
    <xdr:from>
      <xdr:col>11</xdr:col>
      <xdr:colOff>469936</xdr:colOff>
      <xdr:row>0</xdr:row>
      <xdr:rowOff>143051</xdr:rowOff>
    </xdr:from>
    <xdr:to>
      <xdr:col>12</xdr:col>
      <xdr:colOff>831208</xdr:colOff>
      <xdr:row>1</xdr:row>
      <xdr:rowOff>177022</xdr:rowOff>
    </xdr:to>
    <xdr:sp macro="" textlink="">
      <xdr:nvSpPr>
        <xdr:cNvPr id="1076" name="TextBox 1075">
          <a:extLst>
            <a:ext uri="{FF2B5EF4-FFF2-40B4-BE49-F238E27FC236}">
              <a16:creationId xmlns:a16="http://schemas.microsoft.com/office/drawing/2014/main" id="{B7B79C9B-7A77-4A48-A5EA-4CBCE070B29E}"/>
            </a:ext>
          </a:extLst>
        </xdr:cNvPr>
        <xdr:cNvSpPr txBox="1"/>
      </xdr:nvSpPr>
      <xdr:spPr>
        <a:xfrm>
          <a:off x="9690136" y="143051"/>
          <a:ext cx="1199472" cy="273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Year</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639542</xdr:colOff>
      <xdr:row>21</xdr:row>
      <xdr:rowOff>224340</xdr:rowOff>
    </xdr:from>
    <xdr:to>
      <xdr:col>10</xdr:col>
      <xdr:colOff>652243</xdr:colOff>
      <xdr:row>27</xdr:row>
      <xdr:rowOff>104099</xdr:rowOff>
    </xdr:to>
    <xdr:sp macro="" textlink="">
      <xdr:nvSpPr>
        <xdr:cNvPr id="58" name="Rectangle: Rounded Corners 57">
          <a:extLst>
            <a:ext uri="{FF2B5EF4-FFF2-40B4-BE49-F238E27FC236}">
              <a16:creationId xmlns:a16="http://schemas.microsoft.com/office/drawing/2014/main" id="{77D0AC04-6D28-90FA-FD7A-A1661B755EA5}"/>
            </a:ext>
          </a:extLst>
        </xdr:cNvPr>
        <xdr:cNvSpPr/>
      </xdr:nvSpPr>
      <xdr:spPr>
        <a:xfrm>
          <a:off x="7358997" y="5315885"/>
          <a:ext cx="1692564" cy="133448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431418</xdr:colOff>
      <xdr:row>3</xdr:row>
      <xdr:rowOff>219936</xdr:rowOff>
    </xdr:from>
    <xdr:to>
      <xdr:col>8</xdr:col>
      <xdr:colOff>501805</xdr:colOff>
      <xdr:row>14</xdr:row>
      <xdr:rowOff>228561</xdr:rowOff>
    </xdr:to>
    <xdr:sp macro="" textlink="">
      <xdr:nvSpPr>
        <xdr:cNvPr id="4" name="Rectangle: Rounded Corners 3">
          <a:extLst>
            <a:ext uri="{FF2B5EF4-FFF2-40B4-BE49-F238E27FC236}">
              <a16:creationId xmlns:a16="http://schemas.microsoft.com/office/drawing/2014/main" id="{5AA7DB7B-5525-4548-B42D-B7A1967F3457}"/>
            </a:ext>
          </a:extLst>
        </xdr:cNvPr>
        <xdr:cNvSpPr/>
      </xdr:nvSpPr>
      <xdr:spPr>
        <a:xfrm>
          <a:off x="431418" y="947300"/>
          <a:ext cx="6789842" cy="2675625"/>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447410</xdr:colOff>
      <xdr:row>1</xdr:row>
      <xdr:rowOff>106460</xdr:rowOff>
    </xdr:from>
    <xdr:to>
      <xdr:col>6</xdr:col>
      <xdr:colOff>574619</xdr:colOff>
      <xdr:row>2</xdr:row>
      <xdr:rowOff>222722</xdr:rowOff>
    </xdr:to>
    <xdr:sp macro="" textlink="">
      <xdr:nvSpPr>
        <xdr:cNvPr id="3116" name="TextBox 3115">
          <a:extLst>
            <a:ext uri="{FF2B5EF4-FFF2-40B4-BE49-F238E27FC236}">
              <a16:creationId xmlns:a16="http://schemas.microsoft.com/office/drawing/2014/main" id="{C56C6153-F538-4C1E-AB97-97EAE5145465}"/>
            </a:ext>
          </a:extLst>
        </xdr:cNvPr>
        <xdr:cNvSpPr txBox="1"/>
      </xdr:nvSpPr>
      <xdr:spPr>
        <a:xfrm>
          <a:off x="447410" y="348915"/>
          <a:ext cx="5166800" cy="35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i="0" u="none" strike="noStrike">
              <a:solidFill>
                <a:srgbClr val="4E0FBD"/>
              </a:solidFill>
              <a:latin typeface="Arial" panose="020B0604020202020204" pitchFamily="34" charset="0"/>
              <a:cs typeface="Arial" panose="020B0604020202020204" pitchFamily="34" charset="0"/>
            </a:rPr>
            <a:t>Adventure </a:t>
          </a:r>
          <a:r>
            <a:rPr lang="en-US" sz="1800" b="1" i="0" u="none" strike="noStrike">
              <a:solidFill>
                <a:srgbClr val="000000"/>
              </a:solidFill>
              <a:latin typeface="Arial" panose="020B0604020202020204" pitchFamily="34" charset="0"/>
              <a:cs typeface="Arial" panose="020B0604020202020204" pitchFamily="34" charset="0"/>
            </a:rPr>
            <a:t>Works </a:t>
          </a:r>
          <a:r>
            <a:rPr lang="en-US" sz="1800" b="0" i="0" u="none" strike="noStrike">
              <a:solidFill>
                <a:srgbClr val="000000"/>
              </a:solidFill>
              <a:latin typeface="Arial" panose="020B0604020202020204" pitchFamily="34" charset="0"/>
              <a:cs typeface="Arial" panose="020B0604020202020204" pitchFamily="34" charset="0"/>
            </a:rPr>
            <a:t>Sales Analysis</a:t>
          </a:r>
        </a:p>
      </xdr:txBody>
    </xdr:sp>
    <xdr:clientData/>
  </xdr:twoCellAnchor>
  <xdr:twoCellAnchor>
    <xdr:from>
      <xdr:col>0</xdr:col>
      <xdr:colOff>466726</xdr:colOff>
      <xdr:row>4</xdr:row>
      <xdr:rowOff>172314</xdr:rowOff>
    </xdr:from>
    <xdr:to>
      <xdr:col>5</xdr:col>
      <xdr:colOff>405849</xdr:colOff>
      <xdr:row>14</xdr:row>
      <xdr:rowOff>162788</xdr:rowOff>
    </xdr:to>
    <xdr:graphicFrame macro="">
      <xdr:nvGraphicFramePr>
        <xdr:cNvPr id="3117" name="Chart 3116">
          <a:extLst>
            <a:ext uri="{FF2B5EF4-FFF2-40B4-BE49-F238E27FC236}">
              <a16:creationId xmlns:a16="http://schemas.microsoft.com/office/drawing/2014/main" id="{4607088D-BD82-4C88-AF1C-3C0D1D6A4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607603</xdr:colOff>
      <xdr:row>3</xdr:row>
      <xdr:rowOff>214696</xdr:rowOff>
    </xdr:from>
    <xdr:to>
      <xdr:col>3</xdr:col>
      <xdr:colOff>828261</xdr:colOff>
      <xdr:row>5</xdr:row>
      <xdr:rowOff>88503</xdr:rowOff>
    </xdr:to>
    <xdr:sp macro="" textlink="">
      <xdr:nvSpPr>
        <xdr:cNvPr id="3118" name="TextBox 3117">
          <a:extLst>
            <a:ext uri="{FF2B5EF4-FFF2-40B4-BE49-F238E27FC236}">
              <a16:creationId xmlns:a16="http://schemas.microsoft.com/office/drawing/2014/main" id="{C0187AE3-DCFD-4825-7762-907B24436D3F}"/>
            </a:ext>
          </a:extLst>
        </xdr:cNvPr>
        <xdr:cNvSpPr txBox="1"/>
      </xdr:nvSpPr>
      <xdr:spPr>
        <a:xfrm>
          <a:off x="607603" y="942060"/>
          <a:ext cx="2740453" cy="358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a:t>
          </a:r>
          <a:r>
            <a:rPr lang="en-US" sz="1200" b="0" i="0" u="none" strike="noStrike" baseline="0">
              <a:solidFill>
                <a:sysClr val="windowText" lastClr="000000"/>
              </a:solidFill>
              <a:latin typeface="Arial" panose="020B0604020202020204" pitchFamily="34" charset="0"/>
              <a:cs typeface="Arial" panose="020B0604020202020204" pitchFamily="34" charset="0"/>
            </a:rPr>
            <a:t> </a:t>
          </a:r>
          <a:r>
            <a:rPr lang="en-US" sz="1200" b="0" i="0" u="none" strike="noStrike">
              <a:solidFill>
                <a:sysClr val="windowText" lastClr="000000"/>
              </a:solidFill>
              <a:latin typeface="Arial" panose="020B0604020202020204" pitchFamily="34" charset="0"/>
              <a:cs typeface="Arial" panose="020B0604020202020204" pitchFamily="34" charset="0"/>
            </a:rPr>
            <a:t>5 Profitable </a:t>
          </a:r>
          <a:r>
            <a:rPr lang="en-US" sz="1200" b="1" i="0" u="none" strike="noStrike">
              <a:solidFill>
                <a:sysClr val="windowText" lastClr="000000"/>
              </a:solidFill>
              <a:latin typeface="Arial" panose="020B0604020202020204" pitchFamily="34" charset="0"/>
              <a:cs typeface="Arial" panose="020B0604020202020204" pitchFamily="34" charset="0"/>
            </a:rPr>
            <a:t>Products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4</xdr:col>
      <xdr:colOff>533321</xdr:colOff>
      <xdr:row>6</xdr:row>
      <xdr:rowOff>190173</xdr:rowOff>
    </xdr:from>
    <xdr:to>
      <xdr:col>8</xdr:col>
      <xdr:colOff>335153</xdr:colOff>
      <xdr:row>14</xdr:row>
      <xdr:rowOff>94921</xdr:rowOff>
    </xdr:to>
    <xdr:graphicFrame macro="">
      <xdr:nvGraphicFramePr>
        <xdr:cNvPr id="3119" name="Chart 3118">
          <a:extLst>
            <a:ext uri="{FF2B5EF4-FFF2-40B4-BE49-F238E27FC236}">
              <a16:creationId xmlns:a16="http://schemas.microsoft.com/office/drawing/2014/main" id="{E09F29D3-1D9E-4595-93FE-B6456EFF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448685</xdr:colOff>
      <xdr:row>8</xdr:row>
      <xdr:rowOff>2050</xdr:rowOff>
    </xdr:from>
    <xdr:to>
      <xdr:col>8</xdr:col>
      <xdr:colOff>310856</xdr:colOff>
      <xdr:row>9</xdr:row>
      <xdr:rowOff>113981</xdr:rowOff>
    </xdr:to>
    <xdr:sp macro="" textlink="">
      <xdr:nvSpPr>
        <xdr:cNvPr id="3122" name="TextBox 3121">
          <a:extLst>
            <a:ext uri="{FF2B5EF4-FFF2-40B4-BE49-F238E27FC236}">
              <a16:creationId xmlns:a16="http://schemas.microsoft.com/office/drawing/2014/main" id="{09096AD2-D42C-9FDC-260E-B8215DA5BE14}"/>
            </a:ext>
          </a:extLst>
        </xdr:cNvPr>
        <xdr:cNvSpPr txBox="1"/>
      </xdr:nvSpPr>
      <xdr:spPr>
        <a:xfrm>
          <a:off x="6328208" y="1941686"/>
          <a:ext cx="702103" cy="354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 5</a:t>
          </a:r>
        </a:p>
      </xdr:txBody>
    </xdr:sp>
    <xdr:clientData/>
  </xdr:twoCellAnchor>
  <xdr:twoCellAnchor>
    <xdr:from>
      <xdr:col>7</xdr:col>
      <xdr:colOff>404109</xdr:colOff>
      <xdr:row>8</xdr:row>
      <xdr:rowOff>240451</xdr:rowOff>
    </xdr:from>
    <xdr:to>
      <xdr:col>8</xdr:col>
      <xdr:colOff>476606</xdr:colOff>
      <xdr:row>10</xdr:row>
      <xdr:rowOff>34692</xdr:rowOff>
    </xdr:to>
    <xdr:sp macro="" textlink="Pivot_Product_Analysis!L3">
      <xdr:nvSpPr>
        <xdr:cNvPr id="3123" name="TextBox 3122">
          <a:extLst>
            <a:ext uri="{FF2B5EF4-FFF2-40B4-BE49-F238E27FC236}">
              <a16:creationId xmlns:a16="http://schemas.microsoft.com/office/drawing/2014/main" id="{33C7E65E-DD3E-4FBF-B3A5-C7FF467A34C7}"/>
            </a:ext>
          </a:extLst>
        </xdr:cNvPr>
        <xdr:cNvSpPr txBox="1"/>
      </xdr:nvSpPr>
      <xdr:spPr>
        <a:xfrm>
          <a:off x="6283632" y="2180087"/>
          <a:ext cx="912429" cy="27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A81881-9D00-4EF1-BE35-3DCC85AE3ED3}" type="TxLink">
            <a:rPr lang="en-US" sz="1600" b="1" i="0" u="none" strike="noStrike">
              <a:solidFill>
                <a:srgbClr val="4E0FBD"/>
              </a:solidFill>
              <a:latin typeface="Arial" panose="020B0604020202020204" pitchFamily="34" charset="0"/>
              <a:cs typeface="Arial" panose="020B0604020202020204" pitchFamily="34" charset="0"/>
            </a:rPr>
            <a:pPr algn="ctr"/>
            <a:t>77.6%</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7</xdr:col>
      <xdr:colOff>440351</xdr:colOff>
      <xdr:row>11</xdr:row>
      <xdr:rowOff>196416</xdr:rowOff>
    </xdr:from>
    <xdr:to>
      <xdr:col>8</xdr:col>
      <xdr:colOff>302522</xdr:colOff>
      <xdr:row>13</xdr:row>
      <xdr:rowOff>66562</xdr:rowOff>
    </xdr:to>
    <xdr:sp macro="" textlink="">
      <xdr:nvSpPr>
        <xdr:cNvPr id="3124" name="TextBox 3123">
          <a:extLst>
            <a:ext uri="{FF2B5EF4-FFF2-40B4-BE49-F238E27FC236}">
              <a16:creationId xmlns:a16="http://schemas.microsoft.com/office/drawing/2014/main" id="{88D2F818-CA28-4D9C-9D08-6C2183550F84}"/>
            </a:ext>
          </a:extLst>
        </xdr:cNvPr>
        <xdr:cNvSpPr txBox="1"/>
      </xdr:nvSpPr>
      <xdr:spPr>
        <a:xfrm>
          <a:off x="6319874" y="2863416"/>
          <a:ext cx="702103" cy="355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Others</a:t>
          </a:r>
        </a:p>
      </xdr:txBody>
    </xdr:sp>
    <xdr:clientData/>
  </xdr:twoCellAnchor>
  <xdr:twoCellAnchor>
    <xdr:from>
      <xdr:col>7</xdr:col>
      <xdr:colOff>425540</xdr:colOff>
      <xdr:row>13</xdr:row>
      <xdr:rowOff>11158</xdr:rowOff>
    </xdr:from>
    <xdr:to>
      <xdr:col>8</xdr:col>
      <xdr:colOff>498037</xdr:colOff>
      <xdr:row>14</xdr:row>
      <xdr:rowOff>47852</xdr:rowOff>
    </xdr:to>
    <xdr:sp macro="" textlink="Pivot_Product_Analysis!L4">
      <xdr:nvSpPr>
        <xdr:cNvPr id="3125" name="TextBox 3124">
          <a:extLst>
            <a:ext uri="{FF2B5EF4-FFF2-40B4-BE49-F238E27FC236}">
              <a16:creationId xmlns:a16="http://schemas.microsoft.com/office/drawing/2014/main" id="{2C3D229D-D477-48EB-AAF2-11F465D43E10}"/>
            </a:ext>
          </a:extLst>
        </xdr:cNvPr>
        <xdr:cNvSpPr txBox="1"/>
      </xdr:nvSpPr>
      <xdr:spPr>
        <a:xfrm>
          <a:off x="6305063" y="3163067"/>
          <a:ext cx="912429"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C39ADC-FBD3-4C55-996C-C2908760AB22}" type="TxLink">
            <a:rPr lang="en-US" sz="1600" b="1" i="0" u="none" strike="noStrike">
              <a:solidFill>
                <a:schemeClr val="bg1">
                  <a:lumMod val="75000"/>
                </a:schemeClr>
              </a:solidFill>
              <a:latin typeface="Arial" panose="020B0604020202020204" pitchFamily="34" charset="0"/>
              <a:cs typeface="Arial" panose="020B0604020202020204" pitchFamily="34" charset="0"/>
            </a:rPr>
            <a:pPr algn="ctr"/>
            <a:t>22.4%</a:t>
          </a:fld>
          <a:endParaRPr lang="en-US" sz="1600" b="1">
            <a:solidFill>
              <a:schemeClr val="bg1">
                <a:lumMod val="75000"/>
              </a:schemeClr>
            </a:solidFill>
            <a:latin typeface="Arial" panose="020B0604020202020204" pitchFamily="34" charset="0"/>
            <a:cs typeface="Arial" panose="020B0604020202020204" pitchFamily="34" charset="0"/>
          </a:endParaRPr>
        </a:p>
      </xdr:txBody>
    </xdr:sp>
    <xdr:clientData/>
  </xdr:twoCellAnchor>
  <xdr:twoCellAnchor>
    <xdr:from>
      <xdr:col>7</xdr:col>
      <xdr:colOff>451877</xdr:colOff>
      <xdr:row>8</xdr:row>
      <xdr:rowOff>3245</xdr:rowOff>
    </xdr:from>
    <xdr:to>
      <xdr:col>7</xdr:col>
      <xdr:colOff>451877</xdr:colOff>
      <xdr:row>10</xdr:row>
      <xdr:rowOff>140167</xdr:rowOff>
    </xdr:to>
    <xdr:cxnSp macro="">
      <xdr:nvCxnSpPr>
        <xdr:cNvPr id="3127" name="Straight Connector 3126">
          <a:extLst>
            <a:ext uri="{FF2B5EF4-FFF2-40B4-BE49-F238E27FC236}">
              <a16:creationId xmlns:a16="http://schemas.microsoft.com/office/drawing/2014/main" id="{F1F053F1-E171-3164-E4AF-8DE3992CA571}"/>
            </a:ext>
          </a:extLst>
        </xdr:cNvPr>
        <xdr:cNvCxnSpPr/>
      </xdr:nvCxnSpPr>
      <xdr:spPr>
        <a:xfrm>
          <a:off x="6331400" y="1942881"/>
          <a:ext cx="0" cy="621831"/>
        </a:xfrm>
        <a:prstGeom prst="line">
          <a:avLst/>
        </a:prstGeom>
        <a:ln w="25400">
          <a:solidFill>
            <a:srgbClr val="4E0FBD"/>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443538</xdr:colOff>
      <xdr:row>12</xdr:row>
      <xdr:rowOff>21104</xdr:rowOff>
    </xdr:from>
    <xdr:to>
      <xdr:col>7</xdr:col>
      <xdr:colOff>443538</xdr:colOff>
      <xdr:row>13</xdr:row>
      <xdr:rowOff>203270</xdr:rowOff>
    </xdr:to>
    <xdr:cxnSp macro="">
      <xdr:nvCxnSpPr>
        <xdr:cNvPr id="3129" name="Straight Connector 3128">
          <a:extLst>
            <a:ext uri="{FF2B5EF4-FFF2-40B4-BE49-F238E27FC236}">
              <a16:creationId xmlns:a16="http://schemas.microsoft.com/office/drawing/2014/main" id="{FD726836-B334-E203-B88E-9344448CD678}"/>
            </a:ext>
          </a:extLst>
        </xdr:cNvPr>
        <xdr:cNvCxnSpPr/>
      </xdr:nvCxnSpPr>
      <xdr:spPr>
        <a:xfrm>
          <a:off x="6323061" y="2930559"/>
          <a:ext cx="0" cy="424620"/>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471532</xdr:colOff>
      <xdr:row>4</xdr:row>
      <xdr:rowOff>75395</xdr:rowOff>
    </xdr:from>
    <xdr:to>
      <xdr:col>8</xdr:col>
      <xdr:colOff>280386</xdr:colOff>
      <xdr:row>7</xdr:row>
      <xdr:rowOff>49954</xdr:rowOff>
    </xdr:to>
    <xdr:sp macro="" textlink="">
      <xdr:nvSpPr>
        <xdr:cNvPr id="3130" name="TextBox 3129">
          <a:extLst>
            <a:ext uri="{FF2B5EF4-FFF2-40B4-BE49-F238E27FC236}">
              <a16:creationId xmlns:a16="http://schemas.microsoft.com/office/drawing/2014/main" id="{3CB98681-2423-427D-82EE-463D70C75CFD}"/>
            </a:ext>
          </a:extLst>
        </xdr:cNvPr>
        <xdr:cNvSpPr txBox="1"/>
      </xdr:nvSpPr>
      <xdr:spPr>
        <a:xfrm>
          <a:off x="4671191" y="1045213"/>
          <a:ext cx="2328650" cy="701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Share: </a:t>
          </a:r>
          <a:br>
            <a:rPr lang="en-US" sz="1200" b="0" i="0" u="none" strike="noStrike">
              <a:solidFill>
                <a:sysClr val="windowText" lastClr="000000"/>
              </a:solidFill>
              <a:latin typeface="Arial" panose="020B0604020202020204" pitchFamily="34" charset="0"/>
              <a:cs typeface="Arial" panose="020B0604020202020204" pitchFamily="34" charset="0"/>
            </a:rPr>
          </a:br>
          <a:r>
            <a:rPr lang="en-US" sz="1200" b="1" i="0" u="none" strike="noStrike">
              <a:solidFill>
                <a:srgbClr val="4E0FBD"/>
              </a:solidFill>
              <a:latin typeface="Arial" panose="020B0604020202020204" pitchFamily="34" charset="0"/>
              <a:cs typeface="Arial" panose="020B0604020202020204" pitchFamily="34" charset="0"/>
            </a:rPr>
            <a:t>Top</a:t>
          </a:r>
          <a:r>
            <a:rPr lang="en-US" sz="1200" b="1" i="0" u="none" strike="noStrike" baseline="0">
              <a:solidFill>
                <a:srgbClr val="4E0FBD"/>
              </a:solidFill>
              <a:latin typeface="Arial" panose="020B0604020202020204" pitchFamily="34" charset="0"/>
              <a:cs typeface="Arial" panose="020B0604020202020204" pitchFamily="34" charset="0"/>
            </a:rPr>
            <a:t> </a:t>
          </a:r>
          <a:r>
            <a:rPr lang="en-US" sz="1200" b="1" i="0" u="none" strike="noStrike">
              <a:solidFill>
                <a:srgbClr val="4E0FBD"/>
              </a:solidFill>
              <a:latin typeface="Arial" panose="020B0604020202020204" pitchFamily="34" charset="0"/>
              <a:cs typeface="Arial" panose="020B0604020202020204" pitchFamily="34" charset="0"/>
            </a:rPr>
            <a:t>5</a:t>
          </a:r>
          <a:r>
            <a:rPr lang="en-US" sz="1200" b="0" i="0" u="none" strike="noStrike">
              <a:solidFill>
                <a:sysClr val="windowText" lastClr="000000"/>
              </a:solidFill>
              <a:latin typeface="Arial" panose="020B0604020202020204" pitchFamily="34" charset="0"/>
              <a:cs typeface="Arial" panose="020B0604020202020204" pitchFamily="34" charset="0"/>
            </a:rPr>
            <a:t> Products</a:t>
          </a:r>
          <a:r>
            <a:rPr lang="en-US" sz="1200" b="0" i="0" u="none" strike="noStrike" baseline="0">
              <a:solidFill>
                <a:sysClr val="windowText" lastClr="000000"/>
              </a:solidFill>
              <a:latin typeface="Arial" panose="020B0604020202020204" pitchFamily="34" charset="0"/>
              <a:cs typeface="Arial" panose="020B0604020202020204" pitchFamily="34" charset="0"/>
            </a:rPr>
            <a:t> vs. Others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639542</xdr:colOff>
      <xdr:row>3</xdr:row>
      <xdr:rowOff>219936</xdr:rowOff>
    </xdr:from>
    <xdr:to>
      <xdr:col>10</xdr:col>
      <xdr:colOff>652243</xdr:colOff>
      <xdr:row>14</xdr:row>
      <xdr:rowOff>234052</xdr:rowOff>
    </xdr:to>
    <xdr:sp macro="" textlink="">
      <xdr:nvSpPr>
        <xdr:cNvPr id="3" name="Rectangle: Rounded Corners 2">
          <a:extLst>
            <a:ext uri="{FF2B5EF4-FFF2-40B4-BE49-F238E27FC236}">
              <a16:creationId xmlns:a16="http://schemas.microsoft.com/office/drawing/2014/main" id="{9F043CA2-C3A6-40D6-5179-A138FD691C7C}"/>
            </a:ext>
          </a:extLst>
        </xdr:cNvPr>
        <xdr:cNvSpPr/>
      </xdr:nvSpPr>
      <xdr:spPr>
        <a:xfrm>
          <a:off x="7358997" y="947300"/>
          <a:ext cx="1692564" cy="2681116"/>
        </a:xfrm>
        <a:prstGeom prst="roundRect">
          <a:avLst>
            <a:gd name="adj" fmla="val 1425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9</xdr:col>
      <xdr:colOff>601010</xdr:colOff>
      <xdr:row>4</xdr:row>
      <xdr:rowOff>56595</xdr:rowOff>
    </xdr:from>
    <xdr:to>
      <xdr:col>10</xdr:col>
      <xdr:colOff>643543</xdr:colOff>
      <xdr:row>6</xdr:row>
      <xdr:rowOff>47274</xdr:rowOff>
    </xdr:to>
    <xdr:sp macro="" textlink="">
      <xdr:nvSpPr>
        <xdr:cNvPr id="5" name="TextBox 4">
          <a:extLst>
            <a:ext uri="{FF2B5EF4-FFF2-40B4-BE49-F238E27FC236}">
              <a16:creationId xmlns:a16="http://schemas.microsoft.com/office/drawing/2014/main" id="{81C34108-4C71-FF6A-27BB-8E6AA6A5D107}"/>
            </a:ext>
          </a:extLst>
        </xdr:cNvPr>
        <xdr:cNvSpPr txBox="1"/>
      </xdr:nvSpPr>
      <xdr:spPr>
        <a:xfrm>
          <a:off x="8160396" y="1026413"/>
          <a:ext cx="882465" cy="475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Available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613037</xdr:colOff>
      <xdr:row>7</xdr:row>
      <xdr:rowOff>189108</xdr:rowOff>
    </xdr:from>
    <xdr:to>
      <xdr:col>10</xdr:col>
      <xdr:colOff>631515</xdr:colOff>
      <xdr:row>9</xdr:row>
      <xdr:rowOff>173925</xdr:rowOff>
    </xdr:to>
    <xdr:sp macro="" textlink="">
      <xdr:nvSpPr>
        <xdr:cNvPr id="6" name="TextBox 5">
          <a:extLst>
            <a:ext uri="{FF2B5EF4-FFF2-40B4-BE49-F238E27FC236}">
              <a16:creationId xmlns:a16="http://schemas.microsoft.com/office/drawing/2014/main" id="{4FBB26D8-9128-17E3-360A-42AE2476BBCC}"/>
            </a:ext>
          </a:extLst>
        </xdr:cNvPr>
        <xdr:cNvSpPr txBox="1"/>
      </xdr:nvSpPr>
      <xdr:spPr>
        <a:xfrm>
          <a:off x="8172423" y="1886290"/>
          <a:ext cx="858410" cy="469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Sold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614405</xdr:colOff>
      <xdr:row>11</xdr:row>
      <xdr:rowOff>106849</xdr:rowOff>
    </xdr:from>
    <xdr:to>
      <xdr:col>10</xdr:col>
      <xdr:colOff>630147</xdr:colOff>
      <xdr:row>13</xdr:row>
      <xdr:rowOff>137092</xdr:rowOff>
    </xdr:to>
    <xdr:sp macro="" textlink="">
      <xdr:nvSpPr>
        <xdr:cNvPr id="7" name="TextBox 6">
          <a:extLst>
            <a:ext uri="{FF2B5EF4-FFF2-40B4-BE49-F238E27FC236}">
              <a16:creationId xmlns:a16="http://schemas.microsoft.com/office/drawing/2014/main" id="{C290B69A-027A-CDC8-931A-0C985C9F5A0D}"/>
            </a:ext>
          </a:extLst>
        </xdr:cNvPr>
        <xdr:cNvSpPr txBox="1"/>
      </xdr:nvSpPr>
      <xdr:spPr>
        <a:xfrm>
          <a:off x="8173791" y="2773849"/>
          <a:ext cx="855674" cy="51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Unsold </a:t>
          </a:r>
          <a:r>
            <a:rPr lang="en-US" sz="1200" b="1" i="0" u="none" strike="noStrike">
              <a:solidFill>
                <a:sysClr val="windowText" lastClr="000000"/>
              </a:solidFill>
              <a:latin typeface="Arial" panose="020B0604020202020204" pitchFamily="34" charset="0"/>
              <a:cs typeface="Arial" panose="020B0604020202020204" pitchFamily="34" charset="0"/>
            </a:rPr>
            <a:t>Products</a:t>
          </a:r>
        </a:p>
      </xdr:txBody>
    </xdr:sp>
    <xdr:clientData/>
  </xdr:twoCellAnchor>
  <xdr:twoCellAnchor>
    <xdr:from>
      <xdr:col>9</xdr:col>
      <xdr:colOff>648166</xdr:colOff>
      <xdr:row>5</xdr:row>
      <xdr:rowOff>211447</xdr:rowOff>
    </xdr:from>
    <xdr:to>
      <xdr:col>10</xdr:col>
      <xdr:colOff>596386</xdr:colOff>
      <xdr:row>7</xdr:row>
      <xdr:rowOff>6354</xdr:rowOff>
    </xdr:to>
    <xdr:sp macro="" textlink="Pivot_Product_Analysis!O4">
      <xdr:nvSpPr>
        <xdr:cNvPr id="8" name="TextBox 7">
          <a:extLst>
            <a:ext uri="{FF2B5EF4-FFF2-40B4-BE49-F238E27FC236}">
              <a16:creationId xmlns:a16="http://schemas.microsoft.com/office/drawing/2014/main" id="{DC838818-9DC5-035F-109C-62B477A5B766}"/>
            </a:ext>
          </a:extLst>
        </xdr:cNvPr>
        <xdr:cNvSpPr txBox="1"/>
      </xdr:nvSpPr>
      <xdr:spPr>
        <a:xfrm>
          <a:off x="8207552" y="1423720"/>
          <a:ext cx="788152" cy="27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83D5A84-C4F3-4C36-B9E0-066B5D44D0F8}"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606</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648166</xdr:colOff>
      <xdr:row>9</xdr:row>
      <xdr:rowOff>115075</xdr:rowOff>
    </xdr:from>
    <xdr:to>
      <xdr:col>10</xdr:col>
      <xdr:colOff>596386</xdr:colOff>
      <xdr:row>10</xdr:row>
      <xdr:rowOff>151769</xdr:rowOff>
    </xdr:to>
    <xdr:sp macro="" textlink="Pivot_Product_Analysis!P4">
      <xdr:nvSpPr>
        <xdr:cNvPr id="9" name="TextBox 8">
          <a:extLst>
            <a:ext uri="{FF2B5EF4-FFF2-40B4-BE49-F238E27FC236}">
              <a16:creationId xmlns:a16="http://schemas.microsoft.com/office/drawing/2014/main" id="{B94C9AA6-EB7B-B6BA-7D63-5E0ECD274EB7}"/>
            </a:ext>
          </a:extLst>
        </xdr:cNvPr>
        <xdr:cNvSpPr txBox="1"/>
      </xdr:nvSpPr>
      <xdr:spPr>
        <a:xfrm>
          <a:off x="8207552" y="2297166"/>
          <a:ext cx="788152"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159917-DD76-4CD9-A93B-F08E2391E566}"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25</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9</xdr:col>
      <xdr:colOff>648166</xdr:colOff>
      <xdr:row>13</xdr:row>
      <xdr:rowOff>82890</xdr:rowOff>
    </xdr:from>
    <xdr:to>
      <xdr:col>10</xdr:col>
      <xdr:colOff>596386</xdr:colOff>
      <xdr:row>14</xdr:row>
      <xdr:rowOff>119583</xdr:rowOff>
    </xdr:to>
    <xdr:sp macro="" textlink="Pivot_Product_Analysis!Q4">
      <xdr:nvSpPr>
        <xdr:cNvPr id="10" name="TextBox 9">
          <a:extLst>
            <a:ext uri="{FF2B5EF4-FFF2-40B4-BE49-F238E27FC236}">
              <a16:creationId xmlns:a16="http://schemas.microsoft.com/office/drawing/2014/main" id="{2EA574C1-C029-39A2-D627-A5F094476BA3}"/>
            </a:ext>
          </a:extLst>
        </xdr:cNvPr>
        <xdr:cNvSpPr txBox="1"/>
      </xdr:nvSpPr>
      <xdr:spPr>
        <a:xfrm>
          <a:off x="8207552" y="3234799"/>
          <a:ext cx="788152"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5D47F8-3246-4BB6-A31A-7FFD761DCD89}"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581</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768402</xdr:colOff>
      <xdr:row>4</xdr:row>
      <xdr:rowOff>70328</xdr:rowOff>
    </xdr:from>
    <xdr:to>
      <xdr:col>9</xdr:col>
      <xdr:colOff>610427</xdr:colOff>
      <xdr:row>7</xdr:row>
      <xdr:rowOff>37803</xdr:rowOff>
    </xdr:to>
    <xdr:sp macro="" textlink="">
      <xdr:nvSpPr>
        <xdr:cNvPr id="11" name="Rectangle: Rounded Corners 10">
          <a:extLst>
            <a:ext uri="{FF2B5EF4-FFF2-40B4-BE49-F238E27FC236}">
              <a16:creationId xmlns:a16="http://schemas.microsoft.com/office/drawing/2014/main" id="{B573A6D2-26B2-B753-1DEA-04B3474F90BA}"/>
            </a:ext>
          </a:extLst>
        </xdr:cNvPr>
        <xdr:cNvSpPr/>
      </xdr:nvSpPr>
      <xdr:spPr>
        <a:xfrm>
          <a:off x="7487857" y="1040146"/>
          <a:ext cx="681956" cy="694839"/>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12213</xdr:colOff>
      <xdr:row>4</xdr:row>
      <xdr:rowOff>115578</xdr:rowOff>
    </xdr:from>
    <xdr:to>
      <xdr:col>9</xdr:col>
      <xdr:colOff>574428</xdr:colOff>
      <xdr:row>6</xdr:row>
      <xdr:rowOff>200169</xdr:rowOff>
    </xdr:to>
    <xdr:pic>
      <xdr:nvPicPr>
        <xdr:cNvPr id="13" name="Picture 12">
          <a:extLst>
            <a:ext uri="{FF2B5EF4-FFF2-40B4-BE49-F238E27FC236}">
              <a16:creationId xmlns:a16="http://schemas.microsoft.com/office/drawing/2014/main" id="{59E4AEFF-F038-9060-D524-6F8E050A415F}"/>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7571599" y="1085396"/>
          <a:ext cx="562215" cy="569500"/>
        </a:xfrm>
        <a:prstGeom prst="rect">
          <a:avLst/>
        </a:prstGeom>
      </xdr:spPr>
    </xdr:pic>
    <xdr:clientData/>
  </xdr:twoCellAnchor>
  <xdr:twoCellAnchor>
    <xdr:from>
      <xdr:col>8</xdr:col>
      <xdr:colOff>768402</xdr:colOff>
      <xdr:row>7</xdr:row>
      <xdr:rowOff>210567</xdr:rowOff>
    </xdr:from>
    <xdr:to>
      <xdr:col>9</xdr:col>
      <xdr:colOff>610427</xdr:colOff>
      <xdr:row>10</xdr:row>
      <xdr:rowOff>178044</xdr:rowOff>
    </xdr:to>
    <xdr:sp macro="" textlink="">
      <xdr:nvSpPr>
        <xdr:cNvPr id="14" name="Rectangle: Rounded Corners 13">
          <a:extLst>
            <a:ext uri="{FF2B5EF4-FFF2-40B4-BE49-F238E27FC236}">
              <a16:creationId xmlns:a16="http://schemas.microsoft.com/office/drawing/2014/main" id="{6CCA6755-4E2F-288F-64C7-F188B8FC8A0E}"/>
            </a:ext>
          </a:extLst>
        </xdr:cNvPr>
        <xdr:cNvSpPr/>
      </xdr:nvSpPr>
      <xdr:spPr>
        <a:xfrm>
          <a:off x="7487857" y="1907749"/>
          <a:ext cx="681956" cy="694840"/>
        </a:xfrm>
        <a:prstGeom prst="roundRect">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768402</xdr:colOff>
      <xdr:row>11</xdr:row>
      <xdr:rowOff>111669</xdr:rowOff>
    </xdr:from>
    <xdr:to>
      <xdr:col>9</xdr:col>
      <xdr:colOff>610427</xdr:colOff>
      <xdr:row>14</xdr:row>
      <xdr:rowOff>79145</xdr:rowOff>
    </xdr:to>
    <xdr:sp macro="" textlink="">
      <xdr:nvSpPr>
        <xdr:cNvPr id="15" name="Rectangle: Rounded Corners 14">
          <a:extLst>
            <a:ext uri="{FF2B5EF4-FFF2-40B4-BE49-F238E27FC236}">
              <a16:creationId xmlns:a16="http://schemas.microsoft.com/office/drawing/2014/main" id="{52F1CE18-6BE1-6EDF-E58B-19EAEA48488E}"/>
            </a:ext>
          </a:extLst>
        </xdr:cNvPr>
        <xdr:cNvSpPr/>
      </xdr:nvSpPr>
      <xdr:spPr>
        <a:xfrm>
          <a:off x="7487857" y="2778669"/>
          <a:ext cx="681956" cy="69484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22776</xdr:colOff>
      <xdr:row>8</xdr:row>
      <xdr:rowOff>44030</xdr:rowOff>
    </xdr:from>
    <xdr:to>
      <xdr:col>9</xdr:col>
      <xdr:colOff>533716</xdr:colOff>
      <xdr:row>10</xdr:row>
      <xdr:rowOff>74877</xdr:rowOff>
    </xdr:to>
    <xdr:pic>
      <xdr:nvPicPr>
        <xdr:cNvPr id="17" name="Picture 16">
          <a:extLst>
            <a:ext uri="{FF2B5EF4-FFF2-40B4-BE49-F238E27FC236}">
              <a16:creationId xmlns:a16="http://schemas.microsoft.com/office/drawing/2014/main" id="{4D139BD1-833D-2BB9-E7FA-A936DBA3958F}"/>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582162" y="1983666"/>
          <a:ext cx="510940" cy="515756"/>
        </a:xfrm>
        <a:prstGeom prst="rect">
          <a:avLst/>
        </a:prstGeom>
      </xdr:spPr>
    </xdr:pic>
    <xdr:clientData/>
  </xdr:twoCellAnchor>
  <xdr:twoCellAnchor editAs="oneCell">
    <xdr:from>
      <xdr:col>9</xdr:col>
      <xdr:colOff>22777</xdr:colOff>
      <xdr:row>11</xdr:row>
      <xdr:rowOff>185891</xdr:rowOff>
    </xdr:from>
    <xdr:to>
      <xdr:col>9</xdr:col>
      <xdr:colOff>524626</xdr:colOff>
      <xdr:row>13</xdr:row>
      <xdr:rowOff>207648</xdr:rowOff>
    </xdr:to>
    <xdr:pic>
      <xdr:nvPicPr>
        <xdr:cNvPr id="19" name="Picture 18">
          <a:extLst>
            <a:ext uri="{FF2B5EF4-FFF2-40B4-BE49-F238E27FC236}">
              <a16:creationId xmlns:a16="http://schemas.microsoft.com/office/drawing/2014/main" id="{4BD3E62F-8BF5-E5AB-86A4-469440B34AE8}"/>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582163" y="2852891"/>
          <a:ext cx="501849" cy="506666"/>
        </a:xfrm>
        <a:prstGeom prst="rect">
          <a:avLst/>
        </a:prstGeom>
      </xdr:spPr>
    </xdr:pic>
    <xdr:clientData/>
  </xdr:twoCellAnchor>
  <xdr:twoCellAnchor>
    <xdr:from>
      <xdr:col>10</xdr:col>
      <xdr:colOff>791942</xdr:colOff>
      <xdr:row>3</xdr:row>
      <xdr:rowOff>219936</xdr:rowOff>
    </xdr:from>
    <xdr:to>
      <xdr:col>15</xdr:col>
      <xdr:colOff>209910</xdr:colOff>
      <xdr:row>14</xdr:row>
      <xdr:rowOff>234052</xdr:rowOff>
    </xdr:to>
    <xdr:sp macro="" textlink="">
      <xdr:nvSpPr>
        <xdr:cNvPr id="20" name="Rectangle: Rounded Corners 19">
          <a:extLst>
            <a:ext uri="{FF2B5EF4-FFF2-40B4-BE49-F238E27FC236}">
              <a16:creationId xmlns:a16="http://schemas.microsoft.com/office/drawing/2014/main" id="{54FD855A-C6C6-3E2F-9F8E-9316932B38A5}"/>
            </a:ext>
          </a:extLst>
        </xdr:cNvPr>
        <xdr:cNvSpPr/>
      </xdr:nvSpPr>
      <xdr:spPr>
        <a:xfrm>
          <a:off x="9191260" y="947300"/>
          <a:ext cx="3617627" cy="268111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11</xdr:col>
      <xdr:colOff>44550</xdr:colOff>
      <xdr:row>5</xdr:row>
      <xdr:rowOff>138156</xdr:rowOff>
    </xdr:from>
    <xdr:to>
      <xdr:col>15</xdr:col>
      <xdr:colOff>33695</xdr:colOff>
      <xdr:row>14</xdr:row>
      <xdr:rowOff>128630</xdr:rowOff>
    </xdr:to>
    <xdr:graphicFrame macro="">
      <xdr:nvGraphicFramePr>
        <xdr:cNvPr id="21" name="Chart 20">
          <a:extLst>
            <a:ext uri="{FF2B5EF4-FFF2-40B4-BE49-F238E27FC236}">
              <a16:creationId xmlns:a16="http://schemas.microsoft.com/office/drawing/2014/main" id="{7E2B55D0-978B-4BCE-9A94-BE7366010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127949</xdr:colOff>
      <xdr:row>4</xdr:row>
      <xdr:rowOff>51787</xdr:rowOff>
    </xdr:from>
    <xdr:to>
      <xdr:col>14</xdr:col>
      <xdr:colOff>642610</xdr:colOff>
      <xdr:row>5</xdr:row>
      <xdr:rowOff>162075</xdr:rowOff>
    </xdr:to>
    <xdr:sp macro="" textlink="">
      <xdr:nvSpPr>
        <xdr:cNvPr id="22" name="TextBox 21">
          <a:extLst>
            <a:ext uri="{FF2B5EF4-FFF2-40B4-BE49-F238E27FC236}">
              <a16:creationId xmlns:a16="http://schemas.microsoft.com/office/drawing/2014/main" id="{B545EC18-62A0-6327-03A0-28BC0285E6E3}"/>
            </a:ext>
          </a:extLst>
        </xdr:cNvPr>
        <xdr:cNvSpPr txBox="1"/>
      </xdr:nvSpPr>
      <xdr:spPr>
        <a:xfrm>
          <a:off x="9367199" y="1021605"/>
          <a:ext cx="3034456" cy="352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by Product </a:t>
          </a:r>
          <a:r>
            <a:rPr lang="en-US" sz="1200" b="1" i="0" u="none" strike="noStrike">
              <a:solidFill>
                <a:sysClr val="windowText" lastClr="000000"/>
              </a:solidFill>
              <a:latin typeface="Arial" panose="020B0604020202020204" pitchFamily="34" charset="0"/>
              <a:cs typeface="Arial" panose="020B0604020202020204" pitchFamily="34" charset="0"/>
            </a:rPr>
            <a:t>Colour </a:t>
          </a:r>
          <a:r>
            <a:rPr lang="en-US" sz="1200" b="0" i="0" u="none" strike="noStrike">
              <a:solidFill>
                <a:sysClr val="windowText" lastClr="000000"/>
              </a:solidFill>
              <a:latin typeface="Arial" panose="020B0604020202020204" pitchFamily="34" charset="0"/>
              <a:cs typeface="Arial" panose="020B0604020202020204" pitchFamily="34" charset="0"/>
            </a:rPr>
            <a:t>Category</a:t>
          </a:r>
        </a:p>
      </xdr:txBody>
    </xdr:sp>
    <xdr:clientData/>
  </xdr:twoCellAnchor>
  <xdr:twoCellAnchor>
    <xdr:from>
      <xdr:col>15</xdr:col>
      <xdr:colOff>386797</xdr:colOff>
      <xdr:row>3</xdr:row>
      <xdr:rowOff>219936</xdr:rowOff>
    </xdr:from>
    <xdr:to>
      <xdr:col>19</xdr:col>
      <xdr:colOff>772840</xdr:colOff>
      <xdr:row>14</xdr:row>
      <xdr:rowOff>234052</xdr:rowOff>
    </xdr:to>
    <xdr:sp macro="" textlink="">
      <xdr:nvSpPr>
        <xdr:cNvPr id="23" name="Rectangle: Rounded Corners 22">
          <a:extLst>
            <a:ext uri="{FF2B5EF4-FFF2-40B4-BE49-F238E27FC236}">
              <a16:creationId xmlns:a16="http://schemas.microsoft.com/office/drawing/2014/main" id="{81AAE980-B46E-3AFE-BC87-9CBC3250ACFB}"/>
            </a:ext>
          </a:extLst>
        </xdr:cNvPr>
        <xdr:cNvSpPr/>
      </xdr:nvSpPr>
      <xdr:spPr>
        <a:xfrm>
          <a:off x="12985774" y="947300"/>
          <a:ext cx="3745771" cy="2681116"/>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14</xdr:col>
      <xdr:colOff>641902</xdr:colOff>
      <xdr:row>7</xdr:row>
      <xdr:rowOff>141253</xdr:rowOff>
    </xdr:from>
    <xdr:to>
      <xdr:col>20</xdr:col>
      <xdr:colOff>182217</xdr:colOff>
      <xdr:row>14</xdr:row>
      <xdr:rowOff>173556</xdr:rowOff>
    </xdr:to>
    <xdr:graphicFrame macro="">
      <xdr:nvGraphicFramePr>
        <xdr:cNvPr id="25" name="Chart 24">
          <a:extLst>
            <a:ext uri="{FF2B5EF4-FFF2-40B4-BE49-F238E27FC236}">
              <a16:creationId xmlns:a16="http://schemas.microsoft.com/office/drawing/2014/main" id="{78E3E95F-F9D2-458F-A794-69E473802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571500</xdr:colOff>
      <xdr:row>4</xdr:row>
      <xdr:rowOff>4162</xdr:rowOff>
    </xdr:from>
    <xdr:to>
      <xdr:col>19</xdr:col>
      <xdr:colOff>351061</xdr:colOff>
      <xdr:row>5</xdr:row>
      <xdr:rowOff>114450</xdr:rowOff>
    </xdr:to>
    <xdr:sp macro="" textlink="">
      <xdr:nvSpPr>
        <xdr:cNvPr id="26" name="TextBox 25">
          <a:extLst>
            <a:ext uri="{FF2B5EF4-FFF2-40B4-BE49-F238E27FC236}">
              <a16:creationId xmlns:a16="http://schemas.microsoft.com/office/drawing/2014/main" id="{396E1170-BFA4-7BFC-6F0D-D9CD322A5863}"/>
            </a:ext>
          </a:extLst>
        </xdr:cNvPr>
        <xdr:cNvSpPr txBox="1"/>
      </xdr:nvSpPr>
      <xdr:spPr>
        <a:xfrm>
          <a:off x="13170477" y="973980"/>
          <a:ext cx="3139289" cy="352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Product </a:t>
          </a:r>
          <a:r>
            <a:rPr lang="en-US" sz="1200" b="1" i="0" u="none" strike="noStrike">
              <a:solidFill>
                <a:sysClr val="windowText" lastClr="000000"/>
              </a:solidFill>
              <a:latin typeface="Arial" panose="020B0604020202020204" pitchFamily="34" charset="0"/>
              <a:cs typeface="Arial" panose="020B0604020202020204" pitchFamily="34" charset="0"/>
            </a:rPr>
            <a:t>Price Categories </a:t>
          </a:r>
        </a:p>
      </xdr:txBody>
    </xdr:sp>
    <xdr:clientData/>
  </xdr:twoCellAnchor>
  <xdr:twoCellAnchor>
    <xdr:from>
      <xdr:col>15</xdr:col>
      <xdr:colOff>493626</xdr:colOff>
      <xdr:row>6</xdr:row>
      <xdr:rowOff>25282</xdr:rowOff>
    </xdr:from>
    <xdr:to>
      <xdr:col>17</xdr:col>
      <xdr:colOff>215348</xdr:colOff>
      <xdr:row>7</xdr:row>
      <xdr:rowOff>137642</xdr:rowOff>
    </xdr:to>
    <xdr:sp macro="" textlink="">
      <xdr:nvSpPr>
        <xdr:cNvPr id="27" name="TextBox 26">
          <a:extLst>
            <a:ext uri="{FF2B5EF4-FFF2-40B4-BE49-F238E27FC236}">
              <a16:creationId xmlns:a16="http://schemas.microsoft.com/office/drawing/2014/main" id="{6DE37E1F-1AD4-965A-9AA8-98871AC80B1B}"/>
            </a:ext>
          </a:extLst>
        </xdr:cNvPr>
        <xdr:cNvSpPr txBox="1"/>
      </xdr:nvSpPr>
      <xdr:spPr>
        <a:xfrm>
          <a:off x="13041778" y="1466456"/>
          <a:ext cx="1394809" cy="352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Price Above </a:t>
          </a:r>
          <a:r>
            <a:rPr lang="en-US" sz="1200" b="1" i="0" u="none" strike="noStrike">
              <a:solidFill>
                <a:srgbClr val="4E0FBD"/>
              </a:solidFill>
              <a:latin typeface="Arial" panose="020B0604020202020204" pitchFamily="34" charset="0"/>
              <a:cs typeface="Arial" panose="020B0604020202020204" pitchFamily="34" charset="0"/>
            </a:rPr>
            <a:t>$150</a:t>
          </a:r>
        </a:p>
      </xdr:txBody>
    </xdr:sp>
    <xdr:clientData/>
  </xdr:twoCellAnchor>
  <xdr:twoCellAnchor>
    <xdr:from>
      <xdr:col>17</xdr:col>
      <xdr:colOff>731752</xdr:colOff>
      <xdr:row>6</xdr:row>
      <xdr:rowOff>36049</xdr:rowOff>
    </xdr:from>
    <xdr:to>
      <xdr:col>19</xdr:col>
      <xdr:colOff>463827</xdr:colOff>
      <xdr:row>7</xdr:row>
      <xdr:rowOff>148409</xdr:rowOff>
    </xdr:to>
    <xdr:sp macro="" textlink="">
      <xdr:nvSpPr>
        <xdr:cNvPr id="29" name="TextBox 28">
          <a:extLst>
            <a:ext uri="{FF2B5EF4-FFF2-40B4-BE49-F238E27FC236}">
              <a16:creationId xmlns:a16="http://schemas.microsoft.com/office/drawing/2014/main" id="{870C2C68-3B84-A351-336A-C3B440291A0A}"/>
            </a:ext>
          </a:extLst>
        </xdr:cNvPr>
        <xdr:cNvSpPr txBox="1"/>
      </xdr:nvSpPr>
      <xdr:spPr>
        <a:xfrm>
          <a:off x="14952991" y="1477223"/>
          <a:ext cx="1405162" cy="352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Price Below </a:t>
          </a:r>
          <a:r>
            <a:rPr lang="en-US" sz="1200" b="1" i="0" u="none" strike="noStrike">
              <a:solidFill>
                <a:schemeClr val="tx1">
                  <a:lumMod val="75000"/>
                  <a:lumOff val="25000"/>
                </a:schemeClr>
              </a:solidFill>
              <a:latin typeface="Arial" panose="020B0604020202020204" pitchFamily="34" charset="0"/>
              <a:cs typeface="Arial" panose="020B0604020202020204" pitchFamily="34" charset="0"/>
            </a:rPr>
            <a:t>$150</a:t>
          </a:r>
        </a:p>
      </xdr:txBody>
    </xdr:sp>
    <xdr:clientData/>
  </xdr:twoCellAnchor>
  <xdr:twoCellAnchor>
    <xdr:from>
      <xdr:col>15</xdr:col>
      <xdr:colOff>628568</xdr:colOff>
      <xdr:row>7</xdr:row>
      <xdr:rowOff>178968</xdr:rowOff>
    </xdr:from>
    <xdr:to>
      <xdr:col>16</xdr:col>
      <xdr:colOff>746677</xdr:colOff>
      <xdr:row>8</xdr:row>
      <xdr:rowOff>215662</xdr:rowOff>
    </xdr:to>
    <xdr:sp macro="" textlink="Pivot_Product_Analysis!Q32">
      <xdr:nvSpPr>
        <xdr:cNvPr id="30" name="TextBox 29">
          <a:extLst>
            <a:ext uri="{FF2B5EF4-FFF2-40B4-BE49-F238E27FC236}">
              <a16:creationId xmlns:a16="http://schemas.microsoft.com/office/drawing/2014/main" id="{BEFFA8A7-5D0C-C850-B035-133115041480}"/>
            </a:ext>
          </a:extLst>
        </xdr:cNvPr>
        <xdr:cNvSpPr txBox="1"/>
      </xdr:nvSpPr>
      <xdr:spPr>
        <a:xfrm>
          <a:off x="13176720" y="1860338"/>
          <a:ext cx="954653" cy="27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E1C34B-6E98-4300-AFEB-9E2CE7FBA1E6}"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100.0%</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18</xdr:col>
      <xdr:colOff>308032</xdr:colOff>
      <xdr:row>7</xdr:row>
      <xdr:rowOff>129273</xdr:rowOff>
    </xdr:from>
    <xdr:to>
      <xdr:col>19</xdr:col>
      <xdr:colOff>323023</xdr:colOff>
      <xdr:row>8</xdr:row>
      <xdr:rowOff>165967</xdr:rowOff>
    </xdr:to>
    <xdr:sp macro="" textlink="Pivot_Product_Analysis!Q33">
      <xdr:nvSpPr>
        <xdr:cNvPr id="31" name="TextBox 30">
          <a:extLst>
            <a:ext uri="{FF2B5EF4-FFF2-40B4-BE49-F238E27FC236}">
              <a16:creationId xmlns:a16="http://schemas.microsoft.com/office/drawing/2014/main" id="{10CD030C-ECF8-3DCD-4340-21EF6E9F75F8}"/>
            </a:ext>
          </a:extLst>
        </xdr:cNvPr>
        <xdr:cNvSpPr txBox="1"/>
      </xdr:nvSpPr>
      <xdr:spPr>
        <a:xfrm>
          <a:off x="15365815" y="1810643"/>
          <a:ext cx="851534" cy="276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D97A5B-DE02-4B4D-AEAA-441B3B248A26}" type="TxLink">
            <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rPr>
            <a:pPr marL="0" indent="0" algn="ctr"/>
            <a:t>0.0%</a:t>
          </a:fld>
          <a:endPar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xdr:from>
      <xdr:col>15</xdr:col>
      <xdr:colOff>596090</xdr:colOff>
      <xdr:row>5</xdr:row>
      <xdr:rowOff>99871</xdr:rowOff>
    </xdr:from>
    <xdr:to>
      <xdr:col>17</xdr:col>
      <xdr:colOff>96731</xdr:colOff>
      <xdr:row>6</xdr:row>
      <xdr:rowOff>138637</xdr:rowOff>
    </xdr:to>
    <xdr:sp macro="" textlink="Pivot_Product_Analysis!O32">
      <xdr:nvSpPr>
        <xdr:cNvPr id="32" name="TextBox 31">
          <a:extLst>
            <a:ext uri="{FF2B5EF4-FFF2-40B4-BE49-F238E27FC236}">
              <a16:creationId xmlns:a16="http://schemas.microsoft.com/office/drawing/2014/main" id="{CF0E373E-B292-5CAA-A091-8D77742887F1}"/>
            </a:ext>
          </a:extLst>
        </xdr:cNvPr>
        <xdr:cNvSpPr txBox="1"/>
      </xdr:nvSpPr>
      <xdr:spPr>
        <a:xfrm>
          <a:off x="13144242" y="1300849"/>
          <a:ext cx="1173728" cy="2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9C1E4A-4FEC-49F9-BE5B-422247DB59B9}" type="TxLink">
            <a:rPr lang="en-US" sz="1200" b="0" i="0" u="none" strike="noStrike">
              <a:solidFill>
                <a:srgbClr val="000000"/>
              </a:solidFill>
              <a:latin typeface="Arial" panose="020B0604020202020204" pitchFamily="34" charset="0"/>
              <a:cs typeface="Arial" panose="020B0604020202020204" pitchFamily="34" charset="0"/>
            </a:rPr>
            <a:pPr algn="ctr"/>
            <a:t>Expensive</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17</xdr:col>
      <xdr:colOff>587156</xdr:colOff>
      <xdr:row>5</xdr:row>
      <xdr:rowOff>99872</xdr:rowOff>
    </xdr:from>
    <xdr:to>
      <xdr:col>19</xdr:col>
      <xdr:colOff>544997</xdr:colOff>
      <xdr:row>6</xdr:row>
      <xdr:rowOff>138638</xdr:rowOff>
    </xdr:to>
    <xdr:sp macro="" textlink="Pivot_Product_Analysis!O33">
      <xdr:nvSpPr>
        <xdr:cNvPr id="33" name="TextBox 32">
          <a:extLst>
            <a:ext uri="{FF2B5EF4-FFF2-40B4-BE49-F238E27FC236}">
              <a16:creationId xmlns:a16="http://schemas.microsoft.com/office/drawing/2014/main" id="{A1B4CD96-DD59-A404-5B60-26C5589EDAF6}"/>
            </a:ext>
          </a:extLst>
        </xdr:cNvPr>
        <xdr:cNvSpPr txBox="1"/>
      </xdr:nvSpPr>
      <xdr:spPr>
        <a:xfrm>
          <a:off x="14808395" y="1300850"/>
          <a:ext cx="1630928" cy="2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DB0ABA-40D1-4D6D-83A9-51BBFA1BDA28}" type="TxLink">
            <a:rPr lang="en-US" sz="1200" b="0" i="0" u="none" strike="noStrike">
              <a:solidFill>
                <a:srgbClr val="000000"/>
              </a:solidFill>
              <a:latin typeface="Arial" panose="020B0604020202020204" pitchFamily="34" charset="0"/>
              <a:cs typeface="Arial" panose="020B0604020202020204" pitchFamily="34" charset="0"/>
            </a:rPr>
            <a:pPr algn="ctr"/>
            <a:t>Less Expensive</a:t>
          </a:fld>
          <a:endParaRPr lang="en-US" sz="1600" b="1">
            <a:solidFill>
              <a:srgbClr val="4E0FBD"/>
            </a:solidFill>
            <a:latin typeface="Arial" panose="020B0604020202020204" pitchFamily="34" charset="0"/>
            <a:cs typeface="Arial" panose="020B0604020202020204" pitchFamily="34" charset="0"/>
          </a:endParaRPr>
        </a:p>
      </xdr:txBody>
    </xdr:sp>
    <xdr:clientData/>
  </xdr:twoCellAnchor>
  <xdr:twoCellAnchor>
    <xdr:from>
      <xdr:col>15</xdr:col>
      <xdr:colOff>618422</xdr:colOff>
      <xdr:row>12</xdr:row>
      <xdr:rowOff>163647</xdr:rowOff>
    </xdr:from>
    <xdr:to>
      <xdr:col>17</xdr:col>
      <xdr:colOff>119063</xdr:colOff>
      <xdr:row>13</xdr:row>
      <xdr:rowOff>200342</xdr:rowOff>
    </xdr:to>
    <xdr:sp macro="" textlink="Pivot_Product_Analysis!P32">
      <xdr:nvSpPr>
        <xdr:cNvPr id="34" name="TextBox 33">
          <a:extLst>
            <a:ext uri="{FF2B5EF4-FFF2-40B4-BE49-F238E27FC236}">
              <a16:creationId xmlns:a16="http://schemas.microsoft.com/office/drawing/2014/main" id="{66E64533-2CEC-ECAD-E382-ABEB7CE55551}"/>
            </a:ext>
          </a:extLst>
        </xdr:cNvPr>
        <xdr:cNvSpPr txBox="1"/>
      </xdr:nvSpPr>
      <xdr:spPr>
        <a:xfrm>
          <a:off x="13217399" y="3073102"/>
          <a:ext cx="1180505"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348B784-D5D9-42FA-92B8-5518F3B5DC60}"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$13.40 M</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18</xdr:col>
      <xdr:colOff>221104</xdr:colOff>
      <xdr:row>12</xdr:row>
      <xdr:rowOff>163647</xdr:rowOff>
    </xdr:from>
    <xdr:to>
      <xdr:col>19</xdr:col>
      <xdr:colOff>525904</xdr:colOff>
      <xdr:row>13</xdr:row>
      <xdr:rowOff>202413</xdr:rowOff>
    </xdr:to>
    <xdr:sp macro="" textlink="Pivot_Product_Analysis!P33">
      <xdr:nvSpPr>
        <xdr:cNvPr id="35" name="TextBox 34">
          <a:extLst>
            <a:ext uri="{FF2B5EF4-FFF2-40B4-BE49-F238E27FC236}">
              <a16:creationId xmlns:a16="http://schemas.microsoft.com/office/drawing/2014/main" id="{4879B89F-FF78-99A1-DCA1-E27DDE6F9B66}"/>
            </a:ext>
          </a:extLst>
        </xdr:cNvPr>
        <xdr:cNvSpPr txBox="1"/>
      </xdr:nvSpPr>
      <xdr:spPr>
        <a:xfrm>
          <a:off x="15339877" y="3073102"/>
          <a:ext cx="1144732" cy="281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22C388-74A2-4143-8A62-EEF0CEDDA122}" type="TxLink">
            <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rPr>
            <a:pPr marL="0" indent="0" algn="ctr"/>
            <a:t>$0.00 K</a:t>
          </a:fld>
          <a:endParaRPr lang="en-US" sz="1600" b="1" i="0" u="none" strike="noStrike">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xdr:from>
      <xdr:col>15</xdr:col>
      <xdr:colOff>666047</xdr:colOff>
      <xdr:row>13</xdr:row>
      <xdr:rowOff>155367</xdr:rowOff>
    </xdr:from>
    <xdr:to>
      <xdr:col>17</xdr:col>
      <xdr:colOff>166688</xdr:colOff>
      <xdr:row>14</xdr:row>
      <xdr:rowOff>192061</xdr:rowOff>
    </xdr:to>
    <xdr:sp macro="" textlink="">
      <xdr:nvSpPr>
        <xdr:cNvPr id="36" name="TextBox 35">
          <a:extLst>
            <a:ext uri="{FF2B5EF4-FFF2-40B4-BE49-F238E27FC236}">
              <a16:creationId xmlns:a16="http://schemas.microsoft.com/office/drawing/2014/main" id="{6B7977D3-C001-200D-DDE6-F37887A1F9C1}"/>
            </a:ext>
          </a:extLst>
        </xdr:cNvPr>
        <xdr:cNvSpPr txBox="1"/>
      </xdr:nvSpPr>
      <xdr:spPr>
        <a:xfrm>
          <a:off x="13265024" y="3307276"/>
          <a:ext cx="1180505"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1" u="none" strike="noStrike">
              <a:solidFill>
                <a:srgbClr val="000000"/>
              </a:solidFill>
              <a:latin typeface="Arial" panose="020B0604020202020204" pitchFamily="34" charset="0"/>
              <a:cs typeface="Arial" panose="020B0604020202020204" pitchFamily="34" charset="0"/>
            </a:rPr>
            <a:t>Profit</a:t>
          </a:r>
          <a:endParaRPr lang="en-US" sz="1400" b="0" i="1"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18</xdr:col>
      <xdr:colOff>321490</xdr:colOff>
      <xdr:row>13</xdr:row>
      <xdr:rowOff>155367</xdr:rowOff>
    </xdr:from>
    <xdr:to>
      <xdr:col>19</xdr:col>
      <xdr:colOff>658675</xdr:colOff>
      <xdr:row>14</xdr:row>
      <xdr:rowOff>192061</xdr:rowOff>
    </xdr:to>
    <xdr:sp macro="" textlink="">
      <xdr:nvSpPr>
        <xdr:cNvPr id="37" name="TextBox 36">
          <a:extLst>
            <a:ext uri="{FF2B5EF4-FFF2-40B4-BE49-F238E27FC236}">
              <a16:creationId xmlns:a16="http://schemas.microsoft.com/office/drawing/2014/main" id="{71EEAEF7-FB8F-CD46-62C7-78E58400DCD5}"/>
            </a:ext>
          </a:extLst>
        </xdr:cNvPr>
        <xdr:cNvSpPr txBox="1"/>
      </xdr:nvSpPr>
      <xdr:spPr>
        <a:xfrm>
          <a:off x="15440263" y="3307276"/>
          <a:ext cx="1177117" cy="27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1" u="none" strike="noStrike">
              <a:solidFill>
                <a:srgbClr val="000000"/>
              </a:solidFill>
              <a:latin typeface="Arial" panose="020B0604020202020204" pitchFamily="34" charset="0"/>
              <a:cs typeface="Arial" panose="020B0604020202020204" pitchFamily="34" charset="0"/>
            </a:rPr>
            <a:t>Profit</a:t>
          </a:r>
          <a:endParaRPr lang="en-US" sz="1400" b="0" i="1"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430025</xdr:colOff>
      <xdr:row>16</xdr:row>
      <xdr:rowOff>11536</xdr:rowOff>
    </xdr:from>
    <xdr:to>
      <xdr:col>8</xdr:col>
      <xdr:colOff>500412</xdr:colOff>
      <xdr:row>27</xdr:row>
      <xdr:rowOff>153960</xdr:rowOff>
    </xdr:to>
    <xdr:sp macro="" textlink="">
      <xdr:nvSpPr>
        <xdr:cNvPr id="38" name="Rectangle: Rounded Corners 37">
          <a:extLst>
            <a:ext uri="{FF2B5EF4-FFF2-40B4-BE49-F238E27FC236}">
              <a16:creationId xmlns:a16="http://schemas.microsoft.com/office/drawing/2014/main" id="{F91F709B-A09F-A9F0-5AB4-FA3216881AE0}"/>
            </a:ext>
          </a:extLst>
        </xdr:cNvPr>
        <xdr:cNvSpPr/>
      </xdr:nvSpPr>
      <xdr:spPr>
        <a:xfrm>
          <a:off x="430025" y="3890809"/>
          <a:ext cx="6789842" cy="2809424"/>
        </a:xfrm>
        <a:prstGeom prst="roundRect">
          <a:avLst>
            <a:gd name="adj" fmla="val 897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552866</xdr:colOff>
      <xdr:row>17</xdr:row>
      <xdr:rowOff>51388</xdr:rowOff>
    </xdr:from>
    <xdr:to>
      <xdr:col>5</xdr:col>
      <xdr:colOff>491989</xdr:colOff>
      <xdr:row>27</xdr:row>
      <xdr:rowOff>41861</xdr:rowOff>
    </xdr:to>
    <xdr:graphicFrame macro="">
      <xdr:nvGraphicFramePr>
        <xdr:cNvPr id="2" name="Chart 1">
          <a:extLst>
            <a:ext uri="{FF2B5EF4-FFF2-40B4-BE49-F238E27FC236}">
              <a16:creationId xmlns:a16="http://schemas.microsoft.com/office/drawing/2014/main" id="{8808F4DE-EE45-00D7-6F7E-AF78997E3F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379265</xdr:colOff>
      <xdr:row>18</xdr:row>
      <xdr:rowOff>152072</xdr:rowOff>
    </xdr:from>
    <xdr:to>
      <xdr:col>8</xdr:col>
      <xdr:colOff>181097</xdr:colOff>
      <xdr:row>26</xdr:row>
      <xdr:rowOff>56822</xdr:rowOff>
    </xdr:to>
    <xdr:graphicFrame macro="">
      <xdr:nvGraphicFramePr>
        <xdr:cNvPr id="12" name="Chart 11">
          <a:extLst>
            <a:ext uri="{FF2B5EF4-FFF2-40B4-BE49-F238E27FC236}">
              <a16:creationId xmlns:a16="http://schemas.microsoft.com/office/drawing/2014/main" id="{38AE7473-1BCF-C9D6-C6B8-77D7D3670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435433</xdr:colOff>
      <xdr:row>19</xdr:row>
      <xdr:rowOff>179298</xdr:rowOff>
    </xdr:from>
    <xdr:to>
      <xdr:col>8</xdr:col>
      <xdr:colOff>297604</xdr:colOff>
      <xdr:row>21</xdr:row>
      <xdr:rowOff>51034</xdr:rowOff>
    </xdr:to>
    <xdr:sp macro="" textlink="">
      <xdr:nvSpPr>
        <xdr:cNvPr id="16" name="TextBox 15">
          <a:extLst>
            <a:ext uri="{FF2B5EF4-FFF2-40B4-BE49-F238E27FC236}">
              <a16:creationId xmlns:a16="http://schemas.microsoft.com/office/drawing/2014/main" id="{8AAB6580-B351-1725-55CB-3A4C82C2DAC6}"/>
            </a:ext>
          </a:extLst>
        </xdr:cNvPr>
        <xdr:cNvSpPr txBox="1"/>
      </xdr:nvSpPr>
      <xdr:spPr>
        <a:xfrm>
          <a:off x="6314956" y="4785934"/>
          <a:ext cx="702103" cy="356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 5</a:t>
          </a:r>
        </a:p>
      </xdr:txBody>
    </xdr:sp>
    <xdr:clientData/>
  </xdr:twoCellAnchor>
  <xdr:twoCellAnchor>
    <xdr:from>
      <xdr:col>7</xdr:col>
      <xdr:colOff>390857</xdr:colOff>
      <xdr:row>20</xdr:row>
      <xdr:rowOff>175244</xdr:rowOff>
    </xdr:from>
    <xdr:to>
      <xdr:col>8</xdr:col>
      <xdr:colOff>463354</xdr:colOff>
      <xdr:row>21</xdr:row>
      <xdr:rowOff>211940</xdr:rowOff>
    </xdr:to>
    <xdr:sp macro="" textlink="Pivot_Customers_Analysis!K3">
      <xdr:nvSpPr>
        <xdr:cNvPr id="18" name="TextBox 17">
          <a:extLst>
            <a:ext uri="{FF2B5EF4-FFF2-40B4-BE49-F238E27FC236}">
              <a16:creationId xmlns:a16="http://schemas.microsoft.com/office/drawing/2014/main" id="{60F3D3F4-14DE-B9B2-A0E6-395F4A33B8C1}"/>
            </a:ext>
          </a:extLst>
        </xdr:cNvPr>
        <xdr:cNvSpPr txBox="1"/>
      </xdr:nvSpPr>
      <xdr:spPr>
        <a:xfrm>
          <a:off x="6270380" y="5024335"/>
          <a:ext cx="912429" cy="27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B5C4A8-9B75-4457-B8F5-190E5A3E0FA3}"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ctr"/>
            <a:t>1.1%</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7</xdr:col>
      <xdr:colOff>427099</xdr:colOff>
      <xdr:row>23</xdr:row>
      <xdr:rowOff>133469</xdr:rowOff>
    </xdr:from>
    <xdr:to>
      <xdr:col>8</xdr:col>
      <xdr:colOff>289270</xdr:colOff>
      <xdr:row>25</xdr:row>
      <xdr:rowOff>3613</xdr:rowOff>
    </xdr:to>
    <xdr:sp macro="" textlink="">
      <xdr:nvSpPr>
        <xdr:cNvPr id="24" name="TextBox 23">
          <a:extLst>
            <a:ext uri="{FF2B5EF4-FFF2-40B4-BE49-F238E27FC236}">
              <a16:creationId xmlns:a16="http://schemas.microsoft.com/office/drawing/2014/main" id="{2EA42555-9A24-591E-4213-C1BE9C47F53D}"/>
            </a:ext>
          </a:extLst>
        </xdr:cNvPr>
        <xdr:cNvSpPr txBox="1"/>
      </xdr:nvSpPr>
      <xdr:spPr>
        <a:xfrm>
          <a:off x="6306622" y="5709924"/>
          <a:ext cx="702103" cy="355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Others</a:t>
          </a:r>
        </a:p>
      </xdr:txBody>
    </xdr:sp>
    <xdr:clientData/>
  </xdr:twoCellAnchor>
  <xdr:twoCellAnchor>
    <xdr:from>
      <xdr:col>7</xdr:col>
      <xdr:colOff>412288</xdr:colOff>
      <xdr:row>24</xdr:row>
      <xdr:rowOff>188406</xdr:rowOff>
    </xdr:from>
    <xdr:to>
      <xdr:col>8</xdr:col>
      <xdr:colOff>484785</xdr:colOff>
      <xdr:row>25</xdr:row>
      <xdr:rowOff>225099</xdr:rowOff>
    </xdr:to>
    <xdr:sp macro="" textlink="Pivot_Customers_Analysis!K4">
      <xdr:nvSpPr>
        <xdr:cNvPr id="28" name="TextBox 27">
          <a:extLst>
            <a:ext uri="{FF2B5EF4-FFF2-40B4-BE49-F238E27FC236}">
              <a16:creationId xmlns:a16="http://schemas.microsoft.com/office/drawing/2014/main" id="{A50C3A5D-1C18-D0EB-79F6-1727E92CB4E3}"/>
            </a:ext>
          </a:extLst>
        </xdr:cNvPr>
        <xdr:cNvSpPr txBox="1"/>
      </xdr:nvSpPr>
      <xdr:spPr>
        <a:xfrm>
          <a:off x="6291811" y="6007315"/>
          <a:ext cx="912429" cy="279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22F5F8-45DA-4260-9561-D586A9D3733A}"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ctr"/>
            <a:t>98.9%</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7</xdr:col>
      <xdr:colOff>438625</xdr:colOff>
      <xdr:row>19</xdr:row>
      <xdr:rowOff>180493</xdr:rowOff>
    </xdr:from>
    <xdr:to>
      <xdr:col>7</xdr:col>
      <xdr:colOff>438625</xdr:colOff>
      <xdr:row>22</xdr:row>
      <xdr:rowOff>77218</xdr:rowOff>
    </xdr:to>
    <xdr:cxnSp macro="">
      <xdr:nvCxnSpPr>
        <xdr:cNvPr id="39" name="Straight Connector 38">
          <a:extLst>
            <a:ext uri="{FF2B5EF4-FFF2-40B4-BE49-F238E27FC236}">
              <a16:creationId xmlns:a16="http://schemas.microsoft.com/office/drawing/2014/main" id="{B4361C66-CA3D-82DD-ED7B-FC86ACF19C8A}"/>
            </a:ext>
          </a:extLst>
        </xdr:cNvPr>
        <xdr:cNvCxnSpPr/>
      </xdr:nvCxnSpPr>
      <xdr:spPr>
        <a:xfrm>
          <a:off x="6318148" y="4787129"/>
          <a:ext cx="0" cy="624089"/>
        </a:xfrm>
        <a:prstGeom prst="line">
          <a:avLst/>
        </a:prstGeom>
        <a:ln w="25400">
          <a:solidFill>
            <a:srgbClr val="4E0FBD"/>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430286</xdr:colOff>
      <xdr:row>23</xdr:row>
      <xdr:rowOff>198352</xdr:rowOff>
    </xdr:from>
    <xdr:to>
      <xdr:col>7</xdr:col>
      <xdr:colOff>430286</xdr:colOff>
      <xdr:row>25</xdr:row>
      <xdr:rowOff>140321</xdr:rowOff>
    </xdr:to>
    <xdr:cxnSp macro="">
      <xdr:nvCxnSpPr>
        <xdr:cNvPr id="40" name="Straight Connector 39">
          <a:extLst>
            <a:ext uri="{FF2B5EF4-FFF2-40B4-BE49-F238E27FC236}">
              <a16:creationId xmlns:a16="http://schemas.microsoft.com/office/drawing/2014/main" id="{3DDE411D-946D-2FEA-9FA3-02F8E8BDAFAA}"/>
            </a:ext>
          </a:extLst>
        </xdr:cNvPr>
        <xdr:cNvCxnSpPr/>
      </xdr:nvCxnSpPr>
      <xdr:spPr>
        <a:xfrm>
          <a:off x="6309809" y="5774807"/>
          <a:ext cx="0" cy="426878"/>
        </a:xfrm>
        <a:prstGeom prst="line">
          <a:avLst/>
        </a:prstGeom>
        <a:ln w="25400">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458280</xdr:colOff>
      <xdr:row>16</xdr:row>
      <xdr:rowOff>12446</xdr:rowOff>
    </xdr:from>
    <xdr:to>
      <xdr:col>8</xdr:col>
      <xdr:colOff>438978</xdr:colOff>
      <xdr:row>18</xdr:row>
      <xdr:rowOff>227202</xdr:rowOff>
    </xdr:to>
    <xdr:sp macro="" textlink="">
      <xdr:nvSpPr>
        <xdr:cNvPr id="41" name="TextBox 40">
          <a:extLst>
            <a:ext uri="{FF2B5EF4-FFF2-40B4-BE49-F238E27FC236}">
              <a16:creationId xmlns:a16="http://schemas.microsoft.com/office/drawing/2014/main" id="{58278289-B751-1FCC-3056-45AFBBC85E4E}"/>
            </a:ext>
          </a:extLst>
        </xdr:cNvPr>
        <xdr:cNvSpPr txBox="1"/>
      </xdr:nvSpPr>
      <xdr:spPr>
        <a:xfrm>
          <a:off x="4657939" y="3891719"/>
          <a:ext cx="2500494" cy="699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 Share: </a:t>
          </a:r>
          <a:br>
            <a:rPr lang="en-US" sz="1200" b="0" i="0" u="none" strike="noStrike">
              <a:solidFill>
                <a:sysClr val="windowText" lastClr="000000"/>
              </a:solidFill>
              <a:latin typeface="Arial" panose="020B0604020202020204" pitchFamily="34" charset="0"/>
              <a:cs typeface="Arial" panose="020B0604020202020204" pitchFamily="34" charset="0"/>
            </a:rPr>
          </a:br>
          <a:r>
            <a:rPr lang="en-US" sz="1200" b="1" i="0" u="none" strike="noStrike">
              <a:solidFill>
                <a:srgbClr val="4E0FBD"/>
              </a:solidFill>
              <a:latin typeface="Arial" panose="020B0604020202020204" pitchFamily="34" charset="0"/>
              <a:cs typeface="Arial" panose="020B0604020202020204" pitchFamily="34" charset="0"/>
            </a:rPr>
            <a:t>Top</a:t>
          </a:r>
          <a:r>
            <a:rPr lang="en-US" sz="1200" b="1" i="0" u="none" strike="noStrike" baseline="0">
              <a:solidFill>
                <a:srgbClr val="4E0FBD"/>
              </a:solidFill>
              <a:latin typeface="Arial" panose="020B0604020202020204" pitchFamily="34" charset="0"/>
              <a:cs typeface="Arial" panose="020B0604020202020204" pitchFamily="34" charset="0"/>
            </a:rPr>
            <a:t> </a:t>
          </a:r>
          <a:r>
            <a:rPr lang="en-US" sz="1200" b="1" i="0" u="none" strike="noStrike">
              <a:solidFill>
                <a:srgbClr val="4E0FBD"/>
              </a:solidFill>
              <a:latin typeface="Arial" panose="020B0604020202020204" pitchFamily="34" charset="0"/>
              <a:cs typeface="Arial" panose="020B0604020202020204" pitchFamily="34" charset="0"/>
            </a:rPr>
            <a:t>5</a:t>
          </a:r>
          <a:r>
            <a:rPr lang="en-US" sz="1200" b="0" i="0" u="none" strike="noStrike">
              <a:solidFill>
                <a:sysClr val="windowText" lastClr="000000"/>
              </a:solidFill>
              <a:latin typeface="Arial" panose="020B0604020202020204" pitchFamily="34" charset="0"/>
              <a:cs typeface="Arial" panose="020B0604020202020204" pitchFamily="34" charset="0"/>
            </a:rPr>
            <a:t> Customers</a:t>
          </a:r>
          <a:r>
            <a:rPr lang="en-US" sz="1200" b="0" i="0" u="none" strike="noStrike" baseline="0">
              <a:solidFill>
                <a:sysClr val="windowText" lastClr="000000"/>
              </a:solidFill>
              <a:latin typeface="Arial" panose="020B0604020202020204" pitchFamily="34" charset="0"/>
              <a:cs typeface="Arial" panose="020B0604020202020204" pitchFamily="34" charset="0"/>
            </a:rPr>
            <a:t> vs. Others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639542</xdr:colOff>
      <xdr:row>16</xdr:row>
      <xdr:rowOff>11536</xdr:rowOff>
    </xdr:from>
    <xdr:to>
      <xdr:col>10</xdr:col>
      <xdr:colOff>652243</xdr:colOff>
      <xdr:row>21</xdr:row>
      <xdr:rowOff>128261</xdr:rowOff>
    </xdr:to>
    <xdr:sp macro="" textlink="">
      <xdr:nvSpPr>
        <xdr:cNvPr id="42" name="Rectangle: Rounded Corners 41">
          <a:extLst>
            <a:ext uri="{FF2B5EF4-FFF2-40B4-BE49-F238E27FC236}">
              <a16:creationId xmlns:a16="http://schemas.microsoft.com/office/drawing/2014/main" id="{770BDC66-DF2F-7EBE-66BF-BC5E2222E7C1}"/>
            </a:ext>
          </a:extLst>
        </xdr:cNvPr>
        <xdr:cNvSpPr/>
      </xdr:nvSpPr>
      <xdr:spPr>
        <a:xfrm>
          <a:off x="7358997" y="3890809"/>
          <a:ext cx="1692564" cy="132899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594350</xdr:colOff>
      <xdr:row>16</xdr:row>
      <xdr:rowOff>52357</xdr:rowOff>
    </xdr:from>
    <xdr:to>
      <xdr:col>3</xdr:col>
      <xdr:colOff>815008</xdr:colOff>
      <xdr:row>17</xdr:row>
      <xdr:rowOff>166362</xdr:rowOff>
    </xdr:to>
    <xdr:sp macro="" textlink="">
      <xdr:nvSpPr>
        <xdr:cNvPr id="43" name="TextBox 42">
          <a:extLst>
            <a:ext uri="{FF2B5EF4-FFF2-40B4-BE49-F238E27FC236}">
              <a16:creationId xmlns:a16="http://schemas.microsoft.com/office/drawing/2014/main" id="{0815E98C-9102-91BD-68BA-C8712FA8DA89}"/>
            </a:ext>
          </a:extLst>
        </xdr:cNvPr>
        <xdr:cNvSpPr txBox="1"/>
      </xdr:nvSpPr>
      <xdr:spPr>
        <a:xfrm>
          <a:off x="594350" y="3931630"/>
          <a:ext cx="2740453" cy="356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Top</a:t>
          </a:r>
          <a:r>
            <a:rPr lang="en-US" sz="1200" b="0" i="0" u="none" strike="noStrike" baseline="0">
              <a:solidFill>
                <a:sysClr val="windowText" lastClr="000000"/>
              </a:solidFill>
              <a:latin typeface="Arial" panose="020B0604020202020204" pitchFamily="34" charset="0"/>
              <a:cs typeface="Arial" panose="020B0604020202020204" pitchFamily="34" charset="0"/>
            </a:rPr>
            <a:t> </a:t>
          </a:r>
          <a:r>
            <a:rPr lang="en-US" sz="1200" b="0" i="0" u="none" strike="noStrike">
              <a:solidFill>
                <a:sysClr val="windowText" lastClr="000000"/>
              </a:solidFill>
              <a:latin typeface="Arial" panose="020B0604020202020204" pitchFamily="34" charset="0"/>
              <a:cs typeface="Arial" panose="020B0604020202020204" pitchFamily="34" charset="0"/>
            </a:rPr>
            <a:t>5 Profitable </a:t>
          </a:r>
          <a:r>
            <a:rPr lang="en-US" sz="1200" b="1" i="0" u="none" strike="noStrike">
              <a:solidFill>
                <a:sysClr val="windowText" lastClr="000000"/>
              </a:solidFill>
              <a:latin typeface="Arial" panose="020B0604020202020204" pitchFamily="34" charset="0"/>
              <a:cs typeface="Arial" panose="020B0604020202020204" pitchFamily="34" charset="0"/>
            </a:rPr>
            <a:t>Customers</a:t>
          </a:r>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5</xdr:col>
      <xdr:colOff>599973</xdr:colOff>
      <xdr:row>20</xdr:row>
      <xdr:rowOff>76751</xdr:rowOff>
    </xdr:from>
    <xdr:to>
      <xdr:col>6</xdr:col>
      <xdr:colOff>823603</xdr:colOff>
      <xdr:row>24</xdr:row>
      <xdr:rowOff>176143</xdr:rowOff>
    </xdr:to>
    <xdr:sp macro="" textlink="">
      <xdr:nvSpPr>
        <xdr:cNvPr id="44" name="Oval 43">
          <a:extLst>
            <a:ext uri="{FF2B5EF4-FFF2-40B4-BE49-F238E27FC236}">
              <a16:creationId xmlns:a16="http://schemas.microsoft.com/office/drawing/2014/main" id="{FEA6CD79-A134-78EF-1704-2CCDB959C7C8}"/>
            </a:ext>
          </a:extLst>
        </xdr:cNvPr>
        <xdr:cNvSpPr/>
      </xdr:nvSpPr>
      <xdr:spPr>
        <a:xfrm>
          <a:off x="4799632" y="4925842"/>
          <a:ext cx="1063562" cy="10692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748749</xdr:colOff>
      <xdr:row>8</xdr:row>
      <xdr:rowOff>102324</xdr:rowOff>
    </xdr:from>
    <xdr:to>
      <xdr:col>7</xdr:col>
      <xdr:colOff>135836</xdr:colOff>
      <xdr:row>12</xdr:row>
      <xdr:rowOff>201715</xdr:rowOff>
    </xdr:to>
    <xdr:sp macro="" textlink="">
      <xdr:nvSpPr>
        <xdr:cNvPr id="45" name="Oval 44">
          <a:extLst>
            <a:ext uri="{FF2B5EF4-FFF2-40B4-BE49-F238E27FC236}">
              <a16:creationId xmlns:a16="http://schemas.microsoft.com/office/drawing/2014/main" id="{C121955F-1DE8-CAEA-EB23-8773A0EBAD35}"/>
            </a:ext>
          </a:extLst>
        </xdr:cNvPr>
        <xdr:cNvSpPr/>
      </xdr:nvSpPr>
      <xdr:spPr>
        <a:xfrm>
          <a:off x="4948408" y="2041960"/>
          <a:ext cx="1066951" cy="106921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27452</xdr:colOff>
      <xdr:row>20</xdr:row>
      <xdr:rowOff>173556</xdr:rowOff>
    </xdr:from>
    <xdr:to>
      <xdr:col>6</xdr:col>
      <xdr:colOff>554935</xdr:colOff>
      <xdr:row>23</xdr:row>
      <xdr:rowOff>190121</xdr:rowOff>
    </xdr:to>
    <xdr:pic>
      <xdr:nvPicPr>
        <xdr:cNvPr id="46" name="Picture 45">
          <a:extLst>
            <a:ext uri="{FF2B5EF4-FFF2-40B4-BE49-F238E27FC236}">
              <a16:creationId xmlns:a16="http://schemas.microsoft.com/office/drawing/2014/main" id="{AC97A203-EDD8-1568-A771-5C47155E52FF}"/>
            </a:ext>
          </a:extLst>
        </xdr:cNvPr>
        <xdr:cNvPicPr>
          <a:picLocks noChangeAspect="1"/>
        </xdr:cNvPicPr>
      </xdr:nvPicPr>
      <xdr:blipFill rotWithShape="1">
        <a:blip xmlns:r="http://schemas.openxmlformats.org/officeDocument/2006/relationships" r:embed="rId10"/>
        <a:srcRect l="16984" t="3669" r="18071" b="5570"/>
        <a:stretch>
          <a:fillRect/>
        </a:stretch>
      </xdr:blipFill>
      <xdr:spPr>
        <a:xfrm>
          <a:off x="5067043" y="5022647"/>
          <a:ext cx="527483" cy="743929"/>
        </a:xfrm>
        <a:prstGeom prst="rect">
          <a:avLst/>
        </a:prstGeom>
      </xdr:spPr>
    </xdr:pic>
    <xdr:clientData/>
  </xdr:twoCellAnchor>
  <xdr:twoCellAnchor editAs="oneCell">
    <xdr:from>
      <xdr:col>6</xdr:col>
      <xdr:colOff>163524</xdr:colOff>
      <xdr:row>9</xdr:row>
      <xdr:rowOff>10270</xdr:rowOff>
    </xdr:from>
    <xdr:to>
      <xdr:col>6</xdr:col>
      <xdr:colOff>691007</xdr:colOff>
      <xdr:row>12</xdr:row>
      <xdr:rowOff>26835</xdr:rowOff>
    </xdr:to>
    <xdr:pic>
      <xdr:nvPicPr>
        <xdr:cNvPr id="47" name="Picture 46">
          <a:extLst>
            <a:ext uri="{FF2B5EF4-FFF2-40B4-BE49-F238E27FC236}">
              <a16:creationId xmlns:a16="http://schemas.microsoft.com/office/drawing/2014/main" id="{C2F1D971-9224-B0AF-682B-2127D6E3E4D6}"/>
            </a:ext>
          </a:extLst>
        </xdr:cNvPr>
        <xdr:cNvPicPr>
          <a:picLocks noChangeAspect="1"/>
        </xdr:cNvPicPr>
      </xdr:nvPicPr>
      <xdr:blipFill rotWithShape="1">
        <a:blip xmlns:r="http://schemas.openxmlformats.org/officeDocument/2006/relationships" r:embed="rId10"/>
        <a:srcRect l="16984" t="3669" r="18071" b="5570"/>
        <a:stretch>
          <a:fillRect/>
        </a:stretch>
      </xdr:blipFill>
      <xdr:spPr>
        <a:xfrm>
          <a:off x="5203115" y="2192361"/>
          <a:ext cx="527483" cy="743929"/>
        </a:xfrm>
        <a:prstGeom prst="rect">
          <a:avLst/>
        </a:prstGeom>
      </xdr:spPr>
    </xdr:pic>
    <xdr:clientData/>
  </xdr:twoCellAnchor>
  <xdr:twoCellAnchor>
    <xdr:from>
      <xdr:col>9</xdr:col>
      <xdr:colOff>386015</xdr:colOff>
      <xdr:row>15</xdr:row>
      <xdr:rowOff>227730</xdr:rowOff>
    </xdr:from>
    <xdr:to>
      <xdr:col>10</xdr:col>
      <xdr:colOff>661738</xdr:colOff>
      <xdr:row>17</xdr:row>
      <xdr:rowOff>221943</xdr:rowOff>
    </xdr:to>
    <xdr:sp macro="" textlink="">
      <xdr:nvSpPr>
        <xdr:cNvPr id="48" name="TextBox 47">
          <a:extLst>
            <a:ext uri="{FF2B5EF4-FFF2-40B4-BE49-F238E27FC236}">
              <a16:creationId xmlns:a16="http://schemas.microsoft.com/office/drawing/2014/main" id="{34015360-2D1D-61AA-FC69-0065347B4B6D}"/>
            </a:ext>
          </a:extLst>
        </xdr:cNvPr>
        <xdr:cNvSpPr txBox="1"/>
      </xdr:nvSpPr>
      <xdr:spPr>
        <a:xfrm>
          <a:off x="7920791" y="3837204"/>
          <a:ext cx="1112921" cy="475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ysClr val="windowText" lastClr="000000"/>
              </a:solidFill>
              <a:latin typeface="Arial" panose="020B0604020202020204" pitchFamily="34" charset="0"/>
              <a:cs typeface="Arial" panose="020B0604020202020204" pitchFamily="34" charset="0"/>
            </a:rPr>
            <a:t>Average Customer Age</a:t>
          </a:r>
        </a:p>
      </xdr:txBody>
    </xdr:sp>
    <xdr:clientData/>
  </xdr:twoCellAnchor>
  <xdr:twoCellAnchor>
    <xdr:from>
      <xdr:col>9</xdr:col>
      <xdr:colOff>401055</xdr:colOff>
      <xdr:row>18</xdr:row>
      <xdr:rowOff>192574</xdr:rowOff>
    </xdr:from>
    <xdr:to>
      <xdr:col>10</xdr:col>
      <xdr:colOff>490703</xdr:colOff>
      <xdr:row>20</xdr:row>
      <xdr:rowOff>163004</xdr:rowOff>
    </xdr:to>
    <xdr:sp macro="" textlink="">
      <xdr:nvSpPr>
        <xdr:cNvPr id="49" name="TextBox 48">
          <a:extLst>
            <a:ext uri="{FF2B5EF4-FFF2-40B4-BE49-F238E27FC236}">
              <a16:creationId xmlns:a16="http://schemas.microsoft.com/office/drawing/2014/main" id="{DE0B59E0-464B-ABD2-3ECB-28F847773935}"/>
            </a:ext>
          </a:extLst>
        </xdr:cNvPr>
        <xdr:cNvSpPr txBox="1"/>
      </xdr:nvSpPr>
      <xdr:spPr>
        <a:xfrm>
          <a:off x="7935831" y="4523942"/>
          <a:ext cx="926846" cy="451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ysClr val="windowText" lastClr="000000"/>
              </a:solidFill>
              <a:latin typeface="Arial" panose="020B0604020202020204" pitchFamily="34" charset="0"/>
              <a:cs typeface="Arial" panose="020B0604020202020204" pitchFamily="34" charset="0"/>
            </a:rPr>
            <a:t>Total Customers</a:t>
          </a:r>
        </a:p>
      </xdr:txBody>
    </xdr:sp>
    <xdr:clientData/>
  </xdr:twoCellAnchor>
  <xdr:twoCellAnchor>
    <xdr:from>
      <xdr:col>8</xdr:col>
      <xdr:colOff>793548</xdr:colOff>
      <xdr:row>16</xdr:row>
      <xdr:rowOff>165140</xdr:rowOff>
    </xdr:from>
    <xdr:to>
      <xdr:col>9</xdr:col>
      <xdr:colOff>413010</xdr:colOff>
      <xdr:row>18</xdr:row>
      <xdr:rowOff>148704</xdr:rowOff>
    </xdr:to>
    <xdr:sp macro="" textlink="">
      <xdr:nvSpPr>
        <xdr:cNvPr id="50" name="Rectangle: Rounded Corners 49">
          <a:extLst>
            <a:ext uri="{FF2B5EF4-FFF2-40B4-BE49-F238E27FC236}">
              <a16:creationId xmlns:a16="http://schemas.microsoft.com/office/drawing/2014/main" id="{E6110091-35D6-DDC1-D29C-7E442D8DDD2A}"/>
            </a:ext>
          </a:extLst>
        </xdr:cNvPr>
        <xdr:cNvSpPr/>
      </xdr:nvSpPr>
      <xdr:spPr>
        <a:xfrm>
          <a:off x="7513003" y="4044413"/>
          <a:ext cx="459393" cy="468473"/>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808587</xdr:colOff>
      <xdr:row>19</xdr:row>
      <xdr:rowOff>80943</xdr:rowOff>
    </xdr:from>
    <xdr:to>
      <xdr:col>9</xdr:col>
      <xdr:colOff>428049</xdr:colOff>
      <xdr:row>21</xdr:row>
      <xdr:rowOff>64508</xdr:rowOff>
    </xdr:to>
    <xdr:sp macro="" textlink="">
      <xdr:nvSpPr>
        <xdr:cNvPr id="51" name="Rectangle: Rounded Corners 50">
          <a:extLst>
            <a:ext uri="{FF2B5EF4-FFF2-40B4-BE49-F238E27FC236}">
              <a16:creationId xmlns:a16="http://schemas.microsoft.com/office/drawing/2014/main" id="{D5774C56-89D4-3AA9-E71B-F623184EC7F7}"/>
            </a:ext>
          </a:extLst>
        </xdr:cNvPr>
        <xdr:cNvSpPr/>
      </xdr:nvSpPr>
      <xdr:spPr>
        <a:xfrm>
          <a:off x="7528042" y="4687579"/>
          <a:ext cx="459393" cy="468474"/>
        </a:xfrm>
        <a:prstGeom prst="roundRect">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10414</xdr:colOff>
      <xdr:row>19</xdr:row>
      <xdr:rowOff>106433</xdr:rowOff>
    </xdr:from>
    <xdr:to>
      <xdr:col>9</xdr:col>
      <xdr:colOff>398741</xdr:colOff>
      <xdr:row>21</xdr:row>
      <xdr:rowOff>13690</xdr:rowOff>
    </xdr:to>
    <xdr:pic>
      <xdr:nvPicPr>
        <xdr:cNvPr id="53" name="Graphic 52" descr="Group of women with solid fill">
          <a:extLst>
            <a:ext uri="{FF2B5EF4-FFF2-40B4-BE49-F238E27FC236}">
              <a16:creationId xmlns:a16="http://schemas.microsoft.com/office/drawing/2014/main" id="{BD89BEAE-1E2D-40E6-5356-C093F387C3B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569800" y="4713069"/>
          <a:ext cx="388327" cy="392166"/>
        </a:xfrm>
        <a:prstGeom prst="rect">
          <a:avLst/>
        </a:prstGeom>
      </xdr:spPr>
    </xdr:pic>
    <xdr:clientData/>
  </xdr:twoCellAnchor>
  <xdr:twoCellAnchor editAs="oneCell">
    <xdr:from>
      <xdr:col>8</xdr:col>
      <xdr:colOff>817523</xdr:colOff>
      <xdr:row>16</xdr:row>
      <xdr:rowOff>166019</xdr:rowOff>
    </xdr:from>
    <xdr:to>
      <xdr:col>9</xdr:col>
      <xdr:colOff>405251</xdr:colOff>
      <xdr:row>18</xdr:row>
      <xdr:rowOff>106641</xdr:rowOff>
    </xdr:to>
    <xdr:pic>
      <xdr:nvPicPr>
        <xdr:cNvPr id="55" name="Graphic 54" descr="Users with solid fill">
          <a:extLst>
            <a:ext uri="{FF2B5EF4-FFF2-40B4-BE49-F238E27FC236}">
              <a16:creationId xmlns:a16="http://schemas.microsoft.com/office/drawing/2014/main" id="{ECA1F1CF-BB0A-D5FF-2DDC-443B5CC3966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536978" y="4045292"/>
          <a:ext cx="427659" cy="425531"/>
        </a:xfrm>
        <a:prstGeom prst="rect">
          <a:avLst/>
        </a:prstGeom>
      </xdr:spPr>
    </xdr:pic>
    <xdr:clientData/>
  </xdr:twoCellAnchor>
  <xdr:twoCellAnchor>
    <xdr:from>
      <xdr:col>9</xdr:col>
      <xdr:colOff>401055</xdr:colOff>
      <xdr:row>17</xdr:row>
      <xdr:rowOff>128467</xdr:rowOff>
    </xdr:from>
    <xdr:to>
      <xdr:col>10</xdr:col>
      <xdr:colOff>55147</xdr:colOff>
      <xdr:row>18</xdr:row>
      <xdr:rowOff>165163</xdr:rowOff>
    </xdr:to>
    <xdr:sp macro="" textlink="Pivot_Customers_Analysis!P4">
      <xdr:nvSpPr>
        <xdr:cNvPr id="56" name="TextBox 55">
          <a:extLst>
            <a:ext uri="{FF2B5EF4-FFF2-40B4-BE49-F238E27FC236}">
              <a16:creationId xmlns:a16="http://schemas.microsoft.com/office/drawing/2014/main" id="{DC8EC255-A399-5671-BF23-737C5C7AFAF9}"/>
            </a:ext>
          </a:extLst>
        </xdr:cNvPr>
        <xdr:cNvSpPr txBox="1"/>
      </xdr:nvSpPr>
      <xdr:spPr>
        <a:xfrm>
          <a:off x="7935831" y="4219204"/>
          <a:ext cx="491290" cy="277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9ADC259-8335-47AA-81F7-A19AA263971E}" type="TxLink">
            <a:rPr lang="en-US" sz="1600" b="1" i="0" u="none" strike="noStrike">
              <a:solidFill>
                <a:schemeClr val="bg1">
                  <a:lumMod val="75000"/>
                </a:schemeClr>
              </a:solidFill>
              <a:latin typeface="Arial" panose="020B0604020202020204" pitchFamily="34" charset="0"/>
              <a:ea typeface="+mn-ea"/>
              <a:cs typeface="Arial" panose="020B0604020202020204" pitchFamily="34" charset="0"/>
            </a:rPr>
            <a:pPr marL="0" indent="0" algn="l"/>
            <a:t>46</a:t>
          </a:fld>
          <a:endParaRPr lang="en-US" sz="1600" b="1" i="0" u="none" strike="noStrike">
            <a:solidFill>
              <a:schemeClr val="bg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401055</xdr:colOff>
      <xdr:row>20</xdr:row>
      <xdr:rowOff>80784</xdr:rowOff>
    </xdr:from>
    <xdr:to>
      <xdr:col>10</xdr:col>
      <xdr:colOff>442999</xdr:colOff>
      <xdr:row>21</xdr:row>
      <xdr:rowOff>117481</xdr:rowOff>
    </xdr:to>
    <xdr:sp macro="" textlink="Pivot_Customers_Analysis!O4">
      <xdr:nvSpPr>
        <xdr:cNvPr id="57" name="TextBox 56">
          <a:extLst>
            <a:ext uri="{FF2B5EF4-FFF2-40B4-BE49-F238E27FC236}">
              <a16:creationId xmlns:a16="http://schemas.microsoft.com/office/drawing/2014/main" id="{B0B677C3-7BAD-DD11-8072-98DAA1833ADD}"/>
            </a:ext>
          </a:extLst>
        </xdr:cNvPr>
        <xdr:cNvSpPr txBox="1"/>
      </xdr:nvSpPr>
      <xdr:spPr>
        <a:xfrm>
          <a:off x="7935831" y="4893416"/>
          <a:ext cx="879142" cy="27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32644A-8823-4228-BBF2-FD19E1B5ED6A}"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l"/>
            <a:t>1,013</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8</xdr:col>
      <xdr:colOff>658987</xdr:colOff>
      <xdr:row>23</xdr:row>
      <xdr:rowOff>150057</xdr:rowOff>
    </xdr:from>
    <xdr:to>
      <xdr:col>11</xdr:col>
      <xdr:colOff>473529</xdr:colOff>
      <xdr:row>24</xdr:row>
      <xdr:rowOff>204827</xdr:rowOff>
    </xdr:to>
    <xdr:graphicFrame macro="">
      <xdr:nvGraphicFramePr>
        <xdr:cNvPr id="59" name="Chart 58">
          <a:extLst>
            <a:ext uri="{FF2B5EF4-FFF2-40B4-BE49-F238E27FC236}">
              <a16:creationId xmlns:a16="http://schemas.microsoft.com/office/drawing/2014/main" id="{B748DC04-1F0C-49BA-9A75-6FDFEC56F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658987</xdr:colOff>
      <xdr:row>25</xdr:row>
      <xdr:rowOff>193598</xdr:rowOff>
    </xdr:from>
    <xdr:to>
      <xdr:col>11</xdr:col>
      <xdr:colOff>440872</xdr:colOff>
      <xdr:row>27</xdr:row>
      <xdr:rowOff>7735</xdr:rowOff>
    </xdr:to>
    <xdr:graphicFrame macro="">
      <xdr:nvGraphicFramePr>
        <xdr:cNvPr id="61" name="Chart 60">
          <a:extLst>
            <a:ext uri="{FF2B5EF4-FFF2-40B4-BE49-F238E27FC236}">
              <a16:creationId xmlns:a16="http://schemas.microsoft.com/office/drawing/2014/main" id="{B71E46FC-2822-EC80-CB0C-3F22EE9CD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807118</xdr:colOff>
      <xdr:row>21</xdr:row>
      <xdr:rowOff>125715</xdr:rowOff>
    </xdr:from>
    <xdr:to>
      <xdr:col>10</xdr:col>
      <xdr:colOff>531395</xdr:colOff>
      <xdr:row>23</xdr:row>
      <xdr:rowOff>152928</xdr:rowOff>
    </xdr:to>
    <xdr:sp macro="" textlink="">
      <xdr:nvSpPr>
        <xdr:cNvPr id="62" name="TextBox 61">
          <a:extLst>
            <a:ext uri="{FF2B5EF4-FFF2-40B4-BE49-F238E27FC236}">
              <a16:creationId xmlns:a16="http://schemas.microsoft.com/office/drawing/2014/main" id="{8A5FBC24-1F27-9B76-536A-7BDE90457802}"/>
            </a:ext>
          </a:extLst>
        </xdr:cNvPr>
        <xdr:cNvSpPr txBox="1"/>
      </xdr:nvSpPr>
      <xdr:spPr>
        <a:xfrm>
          <a:off x="7504697" y="5178978"/>
          <a:ext cx="1398672" cy="508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Profit</a:t>
          </a:r>
          <a:r>
            <a:rPr lang="en-US" sz="1200" b="0" i="0" u="none" strike="noStrike" baseline="0">
              <a:solidFill>
                <a:sysClr val="windowText" lastClr="000000"/>
              </a:solidFill>
              <a:latin typeface="Arial" panose="020B0604020202020204" pitchFamily="34" charset="0"/>
              <a:cs typeface="Arial" panose="020B0604020202020204" pitchFamily="34" charset="0"/>
            </a:rPr>
            <a:t> by Gender</a:t>
          </a:r>
          <a:endParaRPr lang="en-US" sz="12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632448</xdr:colOff>
      <xdr:row>25</xdr:row>
      <xdr:rowOff>33591</xdr:rowOff>
    </xdr:from>
    <xdr:to>
      <xdr:col>9</xdr:col>
      <xdr:colOff>380999</xdr:colOff>
      <xdr:row>25</xdr:row>
      <xdr:rowOff>203464</xdr:rowOff>
    </xdr:to>
    <xdr:sp macro="" textlink="">
      <xdr:nvSpPr>
        <xdr:cNvPr id="63" name="TextBox 62">
          <a:extLst>
            <a:ext uri="{FF2B5EF4-FFF2-40B4-BE49-F238E27FC236}">
              <a16:creationId xmlns:a16="http://schemas.microsoft.com/office/drawing/2014/main" id="{8E50B88C-E8E4-26D2-991C-0B44F4BDA792}"/>
            </a:ext>
          </a:extLst>
        </xdr:cNvPr>
        <xdr:cNvSpPr txBox="1"/>
      </xdr:nvSpPr>
      <xdr:spPr>
        <a:xfrm>
          <a:off x="7330027" y="6049380"/>
          <a:ext cx="585748" cy="16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rgbClr val="4E0FBD"/>
              </a:solidFill>
              <a:latin typeface="Arial" panose="020B0604020202020204" pitchFamily="34" charset="0"/>
              <a:cs typeface="Arial" panose="020B0604020202020204" pitchFamily="34" charset="0"/>
            </a:rPr>
            <a:t>Male</a:t>
          </a:r>
        </a:p>
      </xdr:txBody>
    </xdr:sp>
    <xdr:clientData/>
  </xdr:twoCellAnchor>
  <xdr:twoCellAnchor>
    <xdr:from>
      <xdr:col>8</xdr:col>
      <xdr:colOff>632448</xdr:colOff>
      <xdr:row>23</xdr:row>
      <xdr:rowOff>22704</xdr:rowOff>
    </xdr:from>
    <xdr:to>
      <xdr:col>9</xdr:col>
      <xdr:colOff>527957</xdr:colOff>
      <xdr:row>23</xdr:row>
      <xdr:rowOff>192578</xdr:rowOff>
    </xdr:to>
    <xdr:sp macro="" textlink="">
      <xdr:nvSpPr>
        <xdr:cNvPr id="3072" name="TextBox 3071">
          <a:extLst>
            <a:ext uri="{FF2B5EF4-FFF2-40B4-BE49-F238E27FC236}">
              <a16:creationId xmlns:a16="http://schemas.microsoft.com/office/drawing/2014/main" id="{69856DBA-F64C-975E-7256-3C845DB67E00}"/>
            </a:ext>
          </a:extLst>
        </xdr:cNvPr>
        <xdr:cNvSpPr txBox="1"/>
      </xdr:nvSpPr>
      <xdr:spPr>
        <a:xfrm>
          <a:off x="7330027" y="5557230"/>
          <a:ext cx="732706" cy="169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i="0" u="none" strike="noStrike">
              <a:solidFill>
                <a:sysClr val="windowText" lastClr="000000"/>
              </a:solidFill>
              <a:latin typeface="Arial" panose="020B0604020202020204" pitchFamily="34" charset="0"/>
              <a:cs typeface="Arial" panose="020B0604020202020204" pitchFamily="34" charset="0"/>
            </a:rPr>
            <a:t>Female</a:t>
          </a:r>
        </a:p>
      </xdr:txBody>
    </xdr:sp>
    <xdr:clientData/>
  </xdr:twoCellAnchor>
  <xdr:twoCellAnchor>
    <xdr:from>
      <xdr:col>9</xdr:col>
      <xdr:colOff>695598</xdr:colOff>
      <xdr:row>23</xdr:row>
      <xdr:rowOff>156838</xdr:rowOff>
    </xdr:from>
    <xdr:to>
      <xdr:col>10</xdr:col>
      <xdr:colOff>737542</xdr:colOff>
      <xdr:row>24</xdr:row>
      <xdr:rowOff>193535</xdr:rowOff>
    </xdr:to>
    <xdr:sp macro="" textlink="Pivot_Customers_Analysis!P14">
      <xdr:nvSpPr>
        <xdr:cNvPr id="3073" name="TextBox 3072">
          <a:extLst>
            <a:ext uri="{FF2B5EF4-FFF2-40B4-BE49-F238E27FC236}">
              <a16:creationId xmlns:a16="http://schemas.microsoft.com/office/drawing/2014/main" id="{FDF7A3F4-CF75-A05E-B4D1-FF6CEA972D0D}"/>
            </a:ext>
          </a:extLst>
        </xdr:cNvPr>
        <xdr:cNvSpPr txBox="1"/>
      </xdr:nvSpPr>
      <xdr:spPr>
        <a:xfrm>
          <a:off x="8230374" y="5691364"/>
          <a:ext cx="879142" cy="277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9CE40-0EB3-4391-8EBD-F6551A2A11ED}" type="TxLink">
            <a:rPr lang="en-US" sz="1000" b="1" i="0" u="none" strike="noStrike">
              <a:solidFill>
                <a:srgbClr val="000000"/>
              </a:solidFill>
              <a:latin typeface="Arial" panose="020B0604020202020204" pitchFamily="34" charset="0"/>
              <a:ea typeface="+mn-ea"/>
              <a:cs typeface="Arial" panose="020B0604020202020204" pitchFamily="34" charset="0"/>
            </a:rPr>
            <a:pPr marL="0" indent="0" algn="ctr"/>
            <a:t>48.5%</a:t>
          </a:fld>
          <a:endParaRPr lang="en-US" sz="105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9</xdr:col>
      <xdr:colOff>695598</xdr:colOff>
      <xdr:row>25</xdr:row>
      <xdr:rowOff>194940</xdr:rowOff>
    </xdr:from>
    <xdr:to>
      <xdr:col>10</xdr:col>
      <xdr:colOff>737542</xdr:colOff>
      <xdr:row>26</xdr:row>
      <xdr:rowOff>231636</xdr:rowOff>
    </xdr:to>
    <xdr:sp macro="" textlink="Pivot_Customers_Analysis!P15">
      <xdr:nvSpPr>
        <xdr:cNvPr id="3074" name="TextBox 3073">
          <a:extLst>
            <a:ext uri="{FF2B5EF4-FFF2-40B4-BE49-F238E27FC236}">
              <a16:creationId xmlns:a16="http://schemas.microsoft.com/office/drawing/2014/main" id="{A9D01EEB-8761-CB78-9A3C-DA98D0527F2D}"/>
            </a:ext>
          </a:extLst>
        </xdr:cNvPr>
        <xdr:cNvSpPr txBox="1"/>
      </xdr:nvSpPr>
      <xdr:spPr>
        <a:xfrm>
          <a:off x="8230374" y="6210729"/>
          <a:ext cx="879142" cy="277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4F1184-71FE-4F17-9146-17EB7A663C9E}" type="TxLink">
            <a:rPr lang="en-US" sz="1000" b="1" i="0" u="none" strike="noStrike">
              <a:solidFill>
                <a:srgbClr val="4E0FBD"/>
              </a:solidFill>
              <a:latin typeface="Arial" panose="020B0604020202020204" pitchFamily="34" charset="0"/>
              <a:ea typeface="+mn-ea"/>
              <a:cs typeface="Arial" panose="020B0604020202020204" pitchFamily="34" charset="0"/>
            </a:rPr>
            <a:pPr marL="0" indent="0" algn="ctr"/>
            <a:t>51.5%</a:t>
          </a:fld>
          <a:endParaRPr lang="en-US" sz="8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10</xdr:col>
      <xdr:colOff>791940</xdr:colOff>
      <xdr:row>16</xdr:row>
      <xdr:rowOff>11535</xdr:rowOff>
    </xdr:from>
    <xdr:to>
      <xdr:col>15</xdr:col>
      <xdr:colOff>190499</xdr:colOff>
      <xdr:row>21</xdr:row>
      <xdr:rowOff>128260</xdr:rowOff>
    </xdr:to>
    <xdr:sp macro="" textlink="">
      <xdr:nvSpPr>
        <xdr:cNvPr id="60" name="Rectangle: Rounded Corners 59">
          <a:extLst>
            <a:ext uri="{FF2B5EF4-FFF2-40B4-BE49-F238E27FC236}">
              <a16:creationId xmlns:a16="http://schemas.microsoft.com/office/drawing/2014/main" id="{58B010D5-FA47-BE0D-22C9-FB0D6FB469E8}"/>
            </a:ext>
          </a:extLst>
        </xdr:cNvPr>
        <xdr:cNvSpPr/>
      </xdr:nvSpPr>
      <xdr:spPr>
        <a:xfrm>
          <a:off x="9191258" y="3890808"/>
          <a:ext cx="3598218" cy="1328997"/>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11</xdr:col>
      <xdr:colOff>45983</xdr:colOff>
      <xdr:row>16</xdr:row>
      <xdr:rowOff>50458</xdr:rowOff>
    </xdr:from>
    <xdr:to>
      <xdr:col>15</xdr:col>
      <xdr:colOff>111672</xdr:colOff>
      <xdr:row>21</xdr:row>
      <xdr:rowOff>142424</xdr:rowOff>
    </xdr:to>
    <xdr:graphicFrame macro="">
      <xdr:nvGraphicFramePr>
        <xdr:cNvPr id="3075" name="Chart 3074">
          <a:extLst>
            <a:ext uri="{FF2B5EF4-FFF2-40B4-BE49-F238E27FC236}">
              <a16:creationId xmlns:a16="http://schemas.microsoft.com/office/drawing/2014/main" id="{01BD64DC-B801-44BC-90F0-C454F7630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36606</xdr:colOff>
      <xdr:row>16</xdr:row>
      <xdr:rowOff>5216</xdr:rowOff>
    </xdr:from>
    <xdr:to>
      <xdr:col>14</xdr:col>
      <xdr:colOff>547637</xdr:colOff>
      <xdr:row>17</xdr:row>
      <xdr:rowOff>119654</xdr:rowOff>
    </xdr:to>
    <xdr:sp macro="" textlink="Pivot_Customers_Analysis!V25">
      <xdr:nvSpPr>
        <xdr:cNvPr id="3076" name="TextBox 3075">
          <a:extLst>
            <a:ext uri="{FF2B5EF4-FFF2-40B4-BE49-F238E27FC236}">
              <a16:creationId xmlns:a16="http://schemas.microsoft.com/office/drawing/2014/main" id="{DE23B051-6271-79B5-A431-BD95A7ACB6C9}"/>
            </a:ext>
          </a:extLst>
        </xdr:cNvPr>
        <xdr:cNvSpPr txBox="1"/>
      </xdr:nvSpPr>
      <xdr:spPr>
        <a:xfrm>
          <a:off x="9245777" y="3855321"/>
          <a:ext cx="3022623" cy="35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2CB1E2-0257-4548-B175-97CCFEC0446E}" type="TxLink">
            <a:rPr lang="en-US" sz="1200" b="0" i="0" u="none" strike="noStrike">
              <a:solidFill>
                <a:srgbClr val="000000"/>
              </a:solidFill>
              <a:latin typeface="Arial" panose="020B0604020202020204" pitchFamily="34" charset="0"/>
              <a:cs typeface="Arial" panose="020B0604020202020204" pitchFamily="34" charset="0"/>
            </a:rPr>
            <a:pPr algn="l"/>
            <a:t>The 50 Plus Age Group Contributed </a:t>
          </a:fld>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11</xdr:col>
      <xdr:colOff>171</xdr:colOff>
      <xdr:row>16</xdr:row>
      <xdr:rowOff>204375</xdr:rowOff>
    </xdr:from>
    <xdr:to>
      <xdr:col>11</xdr:col>
      <xdr:colOff>789878</xdr:colOff>
      <xdr:row>18</xdr:row>
      <xdr:rowOff>4586</xdr:rowOff>
    </xdr:to>
    <xdr:sp macro="" textlink="Pivot_Customers_Analysis!V22">
      <xdr:nvSpPr>
        <xdr:cNvPr id="3077" name="TextBox 3076">
          <a:extLst>
            <a:ext uri="{FF2B5EF4-FFF2-40B4-BE49-F238E27FC236}">
              <a16:creationId xmlns:a16="http://schemas.microsoft.com/office/drawing/2014/main" id="{C2D68B48-1995-1782-1C35-DC6684F3DDFB}"/>
            </a:ext>
          </a:extLst>
        </xdr:cNvPr>
        <xdr:cNvSpPr txBox="1"/>
      </xdr:nvSpPr>
      <xdr:spPr>
        <a:xfrm>
          <a:off x="9209342" y="4054480"/>
          <a:ext cx="789707" cy="28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0CBCA1F-122E-4EE9-9904-31E4EB4610BF}" type="TxLink">
            <a:rPr lang="en-US" sz="1400" b="1" i="0" u="none" strike="noStrike">
              <a:solidFill>
                <a:srgbClr val="4E0FBD"/>
              </a:solidFill>
              <a:latin typeface="Arial" panose="020B0604020202020204" pitchFamily="34" charset="0"/>
              <a:ea typeface="+mn-ea"/>
              <a:cs typeface="Arial" panose="020B0604020202020204" pitchFamily="34" charset="0"/>
            </a:rPr>
            <a:pPr marL="0" indent="0" algn="l"/>
            <a:t>41.6%</a:t>
          </a:fld>
          <a:endParaRPr lang="en-US" sz="14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11</xdr:col>
      <xdr:colOff>584652</xdr:colOff>
      <xdr:row>17</xdr:row>
      <xdr:rowOff>3788</xdr:rowOff>
    </xdr:from>
    <xdr:to>
      <xdr:col>13</xdr:col>
      <xdr:colOff>386862</xdr:colOff>
      <xdr:row>17</xdr:row>
      <xdr:rowOff>212762</xdr:rowOff>
    </xdr:to>
    <xdr:sp macro="" textlink="">
      <xdr:nvSpPr>
        <xdr:cNvPr id="3078" name="TextBox 3077">
          <a:extLst>
            <a:ext uri="{FF2B5EF4-FFF2-40B4-BE49-F238E27FC236}">
              <a16:creationId xmlns:a16="http://schemas.microsoft.com/office/drawing/2014/main" id="{4306F8CB-253C-661C-26B5-F354BA6277E4}"/>
            </a:ext>
          </a:extLst>
        </xdr:cNvPr>
        <xdr:cNvSpPr txBox="1"/>
      </xdr:nvSpPr>
      <xdr:spPr>
        <a:xfrm>
          <a:off x="9289037" y="3889988"/>
          <a:ext cx="1384825" cy="208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of Total Profit</a:t>
          </a:r>
        </a:p>
      </xdr:txBody>
    </xdr:sp>
    <xdr:clientData/>
  </xdr:twoCellAnchor>
  <xdr:twoCellAnchor>
    <xdr:from>
      <xdr:col>10</xdr:col>
      <xdr:colOff>791940</xdr:colOff>
      <xdr:row>21</xdr:row>
      <xdr:rowOff>224340</xdr:rowOff>
    </xdr:from>
    <xdr:to>
      <xdr:col>15</xdr:col>
      <xdr:colOff>190499</xdr:colOff>
      <xdr:row>27</xdr:row>
      <xdr:rowOff>104580</xdr:rowOff>
    </xdr:to>
    <xdr:sp macro="" textlink="">
      <xdr:nvSpPr>
        <xdr:cNvPr id="3079" name="Rectangle: Rounded Corners 3078">
          <a:extLst>
            <a:ext uri="{FF2B5EF4-FFF2-40B4-BE49-F238E27FC236}">
              <a16:creationId xmlns:a16="http://schemas.microsoft.com/office/drawing/2014/main" id="{864B0A7E-1418-363A-F072-57BBF06715BD}"/>
            </a:ext>
          </a:extLst>
        </xdr:cNvPr>
        <xdr:cNvSpPr/>
      </xdr:nvSpPr>
      <xdr:spPr>
        <a:xfrm>
          <a:off x="9191258" y="5315885"/>
          <a:ext cx="3598218" cy="1334968"/>
        </a:xfrm>
        <a:prstGeom prst="roundRect">
          <a:avLst>
            <a:gd name="adj" fmla="val 1489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oneCell">
    <xdr:from>
      <xdr:col>11</xdr:col>
      <xdr:colOff>19708</xdr:colOff>
      <xdr:row>23</xdr:row>
      <xdr:rowOff>115302</xdr:rowOff>
    </xdr:from>
    <xdr:to>
      <xdr:col>15</xdr:col>
      <xdr:colOff>97963</xdr:colOff>
      <xdr:row>27</xdr:row>
      <xdr:rowOff>70164</xdr:rowOff>
    </xdr:to>
    <mc:AlternateContent xmlns:mc="http://schemas.openxmlformats.org/markup-compatibility/2006" xmlns:a14="http://schemas.microsoft.com/office/drawing/2010/main">
      <mc:Choice Requires="a14">
        <xdr:graphicFrame macro="">
          <xdr:nvGraphicFramePr>
            <xdr:cNvPr id="3080" name="Year 1">
              <a:extLst>
                <a:ext uri="{FF2B5EF4-FFF2-40B4-BE49-F238E27FC236}">
                  <a16:creationId xmlns:a16="http://schemas.microsoft.com/office/drawing/2014/main" id="{7C954322-2208-406D-AD01-DA06554EAF8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221686" y="5639802"/>
              <a:ext cx="3424429" cy="915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386797</xdr:colOff>
      <xdr:row>16</xdr:row>
      <xdr:rowOff>11535</xdr:rowOff>
    </xdr:from>
    <xdr:to>
      <xdr:col>19</xdr:col>
      <xdr:colOff>822613</xdr:colOff>
      <xdr:row>27</xdr:row>
      <xdr:rowOff>116147</xdr:rowOff>
    </xdr:to>
    <xdr:sp macro="" textlink="">
      <xdr:nvSpPr>
        <xdr:cNvPr id="3081" name="Rectangle: Rounded Corners 3080">
          <a:extLst>
            <a:ext uri="{FF2B5EF4-FFF2-40B4-BE49-F238E27FC236}">
              <a16:creationId xmlns:a16="http://schemas.microsoft.com/office/drawing/2014/main" id="{AA318DF9-FAEC-11D1-BD0B-D71178202088}"/>
            </a:ext>
          </a:extLst>
        </xdr:cNvPr>
        <xdr:cNvSpPr/>
      </xdr:nvSpPr>
      <xdr:spPr>
        <a:xfrm>
          <a:off x="12985774" y="3890808"/>
          <a:ext cx="3795544" cy="2771612"/>
        </a:xfrm>
        <a:prstGeom prst="roundRect">
          <a:avLst>
            <a:gd name="adj" fmla="val 955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15</xdr:col>
      <xdr:colOff>515743</xdr:colOff>
      <xdr:row>18</xdr:row>
      <xdr:rowOff>102850</xdr:rowOff>
    </xdr:from>
    <xdr:to>
      <xdr:col>19</xdr:col>
      <xdr:colOff>515744</xdr:colOff>
      <xdr:row>26</xdr:row>
      <xdr:rowOff>193056</xdr:rowOff>
    </xdr:to>
    <xdr:graphicFrame macro="">
      <xdr:nvGraphicFramePr>
        <xdr:cNvPr id="52" name="Chart 51">
          <a:extLst>
            <a:ext uri="{FF2B5EF4-FFF2-40B4-BE49-F238E27FC236}">
              <a16:creationId xmlns:a16="http://schemas.microsoft.com/office/drawing/2014/main" id="{A428D4AF-E648-4096-A0A2-B4F227978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452137</xdr:colOff>
      <xdr:row>16</xdr:row>
      <xdr:rowOff>84373</xdr:rowOff>
    </xdr:from>
    <xdr:to>
      <xdr:col>19</xdr:col>
      <xdr:colOff>283427</xdr:colOff>
      <xdr:row>17</xdr:row>
      <xdr:rowOff>126083</xdr:rowOff>
    </xdr:to>
    <xdr:sp macro="" textlink="Pivot_Customers_Analysis!AE10">
      <xdr:nvSpPr>
        <xdr:cNvPr id="54" name="TextBox 53">
          <a:extLst>
            <a:ext uri="{FF2B5EF4-FFF2-40B4-BE49-F238E27FC236}">
              <a16:creationId xmlns:a16="http://schemas.microsoft.com/office/drawing/2014/main" id="{A501B9E6-DD60-1F6A-8A99-DEF7764570FD}"/>
            </a:ext>
          </a:extLst>
        </xdr:cNvPr>
        <xdr:cNvSpPr txBox="1"/>
      </xdr:nvSpPr>
      <xdr:spPr>
        <a:xfrm>
          <a:off x="13051114" y="3963646"/>
          <a:ext cx="3191018" cy="284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88C4BF9-8415-46C3-9DA3-E74752595798}" type="TxLink">
            <a:rPr lang="en-US" sz="1200" b="0" i="0" u="none" strike="noStrike">
              <a:solidFill>
                <a:srgbClr val="000000"/>
              </a:solidFill>
              <a:latin typeface="Arial" panose="020B0604020202020204" pitchFamily="34" charset="0"/>
              <a:cs typeface="Arial" panose="020B0604020202020204" pitchFamily="34" charset="0"/>
            </a:rPr>
            <a:pPr algn="l"/>
            <a:t>Australia and United States contribuited</a:t>
          </a:fld>
          <a:endParaRPr lang="en-US" sz="12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19</xdr:col>
      <xdr:colOff>8791</xdr:colOff>
      <xdr:row>16</xdr:row>
      <xdr:rowOff>80117</xdr:rowOff>
    </xdr:from>
    <xdr:to>
      <xdr:col>20</xdr:col>
      <xdr:colOff>28133</xdr:colOff>
      <xdr:row>17</xdr:row>
      <xdr:rowOff>117292</xdr:rowOff>
    </xdr:to>
    <xdr:sp macro="" textlink="Pivot_Customers_Analysis!AE7">
      <xdr:nvSpPr>
        <xdr:cNvPr id="3082" name="TextBox 3081">
          <a:extLst>
            <a:ext uri="{FF2B5EF4-FFF2-40B4-BE49-F238E27FC236}">
              <a16:creationId xmlns:a16="http://schemas.microsoft.com/office/drawing/2014/main" id="{8D09CBD7-8D2D-74BA-F67A-37FB7A7915A5}"/>
            </a:ext>
          </a:extLst>
        </xdr:cNvPr>
        <xdr:cNvSpPr txBox="1"/>
      </xdr:nvSpPr>
      <xdr:spPr>
        <a:xfrm>
          <a:off x="15043637" y="3737717"/>
          <a:ext cx="810650" cy="26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5430C4-6ADD-490C-8D21-146F7AA22CE0}" type="TxLink">
            <a:rPr lang="en-US" sz="1600" b="1" i="0" u="none" strike="noStrike">
              <a:solidFill>
                <a:srgbClr val="4E0FBD"/>
              </a:solidFill>
              <a:latin typeface="Arial" panose="020B0604020202020204" pitchFamily="34" charset="0"/>
              <a:ea typeface="+mn-ea"/>
              <a:cs typeface="Arial" panose="020B0604020202020204" pitchFamily="34" charset="0"/>
            </a:rPr>
            <a:pPr marL="0" indent="0" algn="l"/>
            <a:t>72.8%</a:t>
          </a:fld>
          <a:endParaRPr lang="en-US" sz="1600" b="1" i="0" u="none" strike="noStrike">
            <a:solidFill>
              <a:srgbClr val="4E0FBD"/>
            </a:solidFill>
            <a:latin typeface="Arial" panose="020B0604020202020204" pitchFamily="34" charset="0"/>
            <a:ea typeface="+mn-ea"/>
            <a:cs typeface="Arial" panose="020B0604020202020204" pitchFamily="34" charset="0"/>
          </a:endParaRPr>
        </a:p>
      </xdr:txBody>
    </xdr:sp>
    <xdr:clientData/>
  </xdr:twoCellAnchor>
  <xdr:twoCellAnchor>
    <xdr:from>
      <xdr:col>15</xdr:col>
      <xdr:colOff>472208</xdr:colOff>
      <xdr:row>17</xdr:row>
      <xdr:rowOff>94199</xdr:rowOff>
    </xdr:from>
    <xdr:to>
      <xdr:col>17</xdr:col>
      <xdr:colOff>380999</xdr:colOff>
      <xdr:row>18</xdr:row>
      <xdr:rowOff>72443</xdr:rowOff>
    </xdr:to>
    <xdr:sp macro="" textlink="">
      <xdr:nvSpPr>
        <xdr:cNvPr id="3083" name="TextBox 3082">
          <a:extLst>
            <a:ext uri="{FF2B5EF4-FFF2-40B4-BE49-F238E27FC236}">
              <a16:creationId xmlns:a16="http://schemas.microsoft.com/office/drawing/2014/main" id="{86C7BE1B-76B4-3A20-8582-CBBCB9FDB15D}"/>
            </a:ext>
          </a:extLst>
        </xdr:cNvPr>
        <xdr:cNvSpPr txBox="1"/>
      </xdr:nvSpPr>
      <xdr:spPr>
        <a:xfrm>
          <a:off x="12341823" y="3980399"/>
          <a:ext cx="1491407" cy="206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ysClr val="windowText" lastClr="000000"/>
              </a:solidFill>
              <a:latin typeface="Arial" panose="020B0604020202020204" pitchFamily="34" charset="0"/>
              <a:cs typeface="Arial" panose="020B0604020202020204" pitchFamily="34" charset="0"/>
            </a:rPr>
            <a:t>of Total Profit</a:t>
          </a:r>
        </a:p>
      </xdr:txBody>
    </xdr:sp>
    <xdr:clientData/>
  </xdr:twoCellAnchor>
  <xdr:twoCellAnchor editAs="oneCell">
    <xdr:from>
      <xdr:col>11</xdr:col>
      <xdr:colOff>754672</xdr:colOff>
      <xdr:row>0</xdr:row>
      <xdr:rowOff>115881</xdr:rowOff>
    </xdr:from>
    <xdr:to>
      <xdr:col>19</xdr:col>
      <xdr:colOff>740020</xdr:colOff>
      <xdr:row>3</xdr:row>
      <xdr:rowOff>176493</xdr:rowOff>
    </xdr:to>
    <mc:AlternateContent xmlns:mc="http://schemas.openxmlformats.org/markup-compatibility/2006" xmlns:a14="http://schemas.microsoft.com/office/drawing/2010/main">
      <mc:Choice Requires="a14">
        <xdr:graphicFrame macro="">
          <xdr:nvGraphicFramePr>
            <xdr:cNvPr id="3084" name="Country 1">
              <a:extLst>
                <a:ext uri="{FF2B5EF4-FFF2-40B4-BE49-F238E27FC236}">
                  <a16:creationId xmlns:a16="http://schemas.microsoft.com/office/drawing/2014/main" id="{85D4B0DF-E44E-461D-AE8B-ABE21A42D0DA}"/>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942634" y="115881"/>
              <a:ext cx="6667501" cy="785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752460</xdr:colOff>
      <xdr:row>0</xdr:row>
      <xdr:rowOff>161974</xdr:rowOff>
    </xdr:from>
    <xdr:to>
      <xdr:col>7</xdr:col>
      <xdr:colOff>87973</xdr:colOff>
      <xdr:row>3</xdr:row>
      <xdr:rowOff>91517</xdr:rowOff>
    </xdr:to>
    <xdr:sp macro="" textlink="">
      <xdr:nvSpPr>
        <xdr:cNvPr id="3085" name="Rectangle: Rounded Corners 3084">
          <a:hlinkClick xmlns:r="http://schemas.openxmlformats.org/officeDocument/2006/relationships" r:id="rId19" tooltip="Previous Dahsboard"/>
          <a:extLst>
            <a:ext uri="{FF2B5EF4-FFF2-40B4-BE49-F238E27FC236}">
              <a16:creationId xmlns:a16="http://schemas.microsoft.com/office/drawing/2014/main" id="{F5EB8011-85BC-444D-A0B3-260C6E23CCFB}"/>
            </a:ext>
          </a:extLst>
        </xdr:cNvPr>
        <xdr:cNvSpPr/>
      </xdr:nvSpPr>
      <xdr:spPr>
        <a:xfrm>
          <a:off x="4105260" y="161974"/>
          <a:ext cx="1850113" cy="648000"/>
        </a:xfrm>
        <a:prstGeom prst="roundRect">
          <a:avLst>
            <a:gd name="adj" fmla="val 89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Time Series Dashboard</a:t>
          </a:r>
        </a:p>
      </xdr:txBody>
    </xdr:sp>
    <xdr:clientData/>
  </xdr:twoCellAnchor>
  <xdr:twoCellAnchor>
    <xdr:from>
      <xdr:col>7</xdr:col>
      <xdr:colOff>187895</xdr:colOff>
      <xdr:row>0</xdr:row>
      <xdr:rowOff>161974</xdr:rowOff>
    </xdr:from>
    <xdr:to>
      <xdr:col>9</xdr:col>
      <xdr:colOff>361829</xdr:colOff>
      <xdr:row>3</xdr:row>
      <xdr:rowOff>91517</xdr:rowOff>
    </xdr:to>
    <xdr:sp macro="" textlink="">
      <xdr:nvSpPr>
        <xdr:cNvPr id="3086" name="Rectangle: Rounded Corners 3085">
          <a:extLst>
            <a:ext uri="{FF2B5EF4-FFF2-40B4-BE49-F238E27FC236}">
              <a16:creationId xmlns:a16="http://schemas.microsoft.com/office/drawing/2014/main" id="{FE8F6461-D6E0-4725-8A7D-D708B416C85E}"/>
            </a:ext>
          </a:extLst>
        </xdr:cNvPr>
        <xdr:cNvSpPr/>
      </xdr:nvSpPr>
      <xdr:spPr>
        <a:xfrm>
          <a:off x="6034780" y="161974"/>
          <a:ext cx="1844472" cy="654908"/>
        </a:xfrm>
        <a:prstGeom prst="roundRect">
          <a:avLst>
            <a:gd name="adj" fmla="val 897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Products &amp;</a:t>
          </a:r>
          <a:r>
            <a:rPr lang="en-US" sz="1200" baseline="0">
              <a:solidFill>
                <a:schemeClr val="bg1"/>
              </a:solidFill>
              <a:latin typeface="Arial" panose="020B0604020202020204" pitchFamily="34" charset="0"/>
              <a:cs typeface="Arial" panose="020B0604020202020204" pitchFamily="34" charset="0"/>
            </a:rPr>
            <a:t> Customers Dashboard</a:t>
          </a:r>
          <a:endParaRPr lang="en-US" sz="1200">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82827</xdr:colOff>
      <xdr:row>22</xdr:row>
      <xdr:rowOff>82826</xdr:rowOff>
    </xdr:from>
    <xdr:to>
      <xdr:col>12</xdr:col>
      <xdr:colOff>443096</xdr:colOff>
      <xdr:row>23</xdr:row>
      <xdr:rowOff>116797</xdr:rowOff>
    </xdr:to>
    <xdr:sp macro="" textlink="">
      <xdr:nvSpPr>
        <xdr:cNvPr id="3087" name="TextBox 3086">
          <a:extLst>
            <a:ext uri="{FF2B5EF4-FFF2-40B4-BE49-F238E27FC236}">
              <a16:creationId xmlns:a16="http://schemas.microsoft.com/office/drawing/2014/main" id="{625D55C7-8CFC-4953-9164-9438D1D411A2}"/>
            </a:ext>
          </a:extLst>
        </xdr:cNvPr>
        <xdr:cNvSpPr txBox="1"/>
      </xdr:nvSpPr>
      <xdr:spPr>
        <a:xfrm>
          <a:off x="9284805" y="5367130"/>
          <a:ext cx="1196813"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none" strike="noStrike">
              <a:solidFill>
                <a:srgbClr val="000000"/>
              </a:solidFill>
              <a:latin typeface="Arial" panose="020B0604020202020204" pitchFamily="34" charset="0"/>
              <a:cs typeface="Arial" panose="020B0604020202020204" pitchFamily="34" charset="0"/>
            </a:rPr>
            <a:t>Year</a:t>
          </a:r>
          <a:r>
            <a:rPr lang="en-US" sz="1200" b="1" i="0" u="none" strike="noStrike" baseline="0">
              <a:solidFill>
                <a:srgbClr val="000000"/>
              </a:solidFill>
              <a:latin typeface="Arial" panose="020B0604020202020204" pitchFamily="34" charset="0"/>
              <a:cs typeface="Arial" panose="020B0604020202020204" pitchFamily="34" charset="0"/>
            </a:rPr>
            <a:t> Filter</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9</xdr:col>
      <xdr:colOff>476908</xdr:colOff>
      <xdr:row>0</xdr:row>
      <xdr:rowOff>161974</xdr:rowOff>
    </xdr:from>
    <xdr:to>
      <xdr:col>11</xdr:col>
      <xdr:colOff>658138</xdr:colOff>
      <xdr:row>3</xdr:row>
      <xdr:rowOff>91809</xdr:rowOff>
    </xdr:to>
    <xdr:sp macro="[0]!ClearFilterDashboard2" textlink="">
      <xdr:nvSpPr>
        <xdr:cNvPr id="3088" name="Rectangle: Rounded Corners 3087">
          <a:extLst>
            <a:ext uri="{FF2B5EF4-FFF2-40B4-BE49-F238E27FC236}">
              <a16:creationId xmlns:a16="http://schemas.microsoft.com/office/drawing/2014/main" id="{8CE3F56F-0631-4B3F-A854-16FFDD3AD4FF}"/>
            </a:ext>
          </a:extLst>
        </xdr:cNvPr>
        <xdr:cNvSpPr/>
      </xdr:nvSpPr>
      <xdr:spPr>
        <a:xfrm>
          <a:off x="7994331" y="161974"/>
          <a:ext cx="1851769" cy="655200"/>
        </a:xfrm>
        <a:prstGeom prst="roundRect">
          <a:avLst>
            <a:gd name="adj" fmla="val 8978"/>
          </a:avLst>
        </a:prstGeom>
        <a:solidFill>
          <a:srgbClr val="4E0FB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Arial" panose="020B0604020202020204" pitchFamily="34" charset="0"/>
              <a:cs typeface="Arial" panose="020B0604020202020204" pitchFamily="34" charset="0"/>
            </a:rPr>
            <a:t>Clear 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41558564815" backgroundQuery="1" createdVersion="8" refreshedVersion="8" minRefreshableVersion="3" recordCount="0" supportSubquery="1" supportAdvancedDrill="1" xr:uid="{BF3648FF-A85A-4D38-B6AB-D0D3EB97E84B}">
  <cacheSource type="external" connectionId="8"/>
  <cacheFields count="5">
    <cacheField name="[Measures].[#Transactions]" caption="#Transactions" numFmtId="0" hierarchy="49" level="32767"/>
    <cacheField name="[Measures].[Sum of TotalProfit]" caption="Sum of TotalProfit" numFmtId="0" hierarchy="44" level="32767"/>
    <cacheField name="[Measures].[Sum of TotalRevenue]" caption="Sum of TotalRevenue" numFmtId="0" hierarchy="46"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57.541569791669" backgroundQuery="1" createdVersion="8" refreshedVersion="8" minRefreshableVersion="3" recordCount="0" supportSubquery="1" supportAdvancedDrill="1" xr:uid="{8D29FB1D-E12D-459D-8420-441FCFE2E49B}">
  <cacheSource type="external" connectionId="8"/>
  <cacheFields count="8">
    <cacheField name="[Measures].[#Transactions]" caption="#Transactions" numFmtId="0" hierarchy="49" level="32767"/>
    <cacheField name="[Measures].[Sum of TotalProfit]" caption="Sum of TotalProfit" numFmtId="0" hierarchy="44" level="32767"/>
    <cacheField name="[Measures].[Sum of COGS]" caption="Sum of COGS" numFmtId="0" hierarchy="45" level="32767"/>
    <cacheField name="[Measures].[Sum of TotalRevenue]" caption="Sum of TotalRevenue" numFmtId="0" hierarchy="46" level="32767"/>
    <cacheField name="[Measures].[Sum of OrderQuantity]" caption="Sum of OrderQuantity" numFmtId="0" hierarchy="47" level="32767"/>
    <cacheField name="[Measures].[% Profit Margin]" caption="% Profit Margin" numFmtId="0" hierarchy="53"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2"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15046295" backgroundQuery="1" createdVersion="8" refreshedVersion="8" minRefreshableVersion="3" recordCount="0" supportSubquery="1" supportAdvancedDrill="1" xr:uid="{C283DC1B-9BFC-4726-A3F4-EA956C4085A6}">
  <cacheSource type="external" connectionId="8"/>
  <cacheFields count="10">
    <cacheField name="[Measures].[#Transactions]" caption="#Transactions" numFmtId="0" hierarchy="49" level="32767"/>
    <cacheField name="[Measures].[Sum of TotalProfit]" caption="Sum of TotalProfit" numFmtId="0" hierarchy="44" level="32767"/>
    <cacheField name="[Measures].[Sum of COGS]" caption="Sum of COGS" numFmtId="0" hierarchy="45" level="32767"/>
    <cacheField name="[Measures].[Sum of TotalRevenue]" caption="Sum of TotalRevenue" numFmtId="0" hierarchy="46" level="32767"/>
    <cacheField name="[Measures].[Sum of OrderQuantity]" caption="Sum of OrderQuantity" numFmtId="0" hierarchy="47" level="32767"/>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Measures].[% Profit Margin]" caption="% Profit Margin" numFmtId="0" hierarchy="53"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20023145" backgroundQuery="1" createdVersion="8" refreshedVersion="8" minRefreshableVersion="3" recordCount="0" supportSubquery="1" supportAdvancedDrill="1" xr:uid="{FECD4F45-EAE6-40A1-B451-C1CDB6DD9B4C}">
  <cacheSource type="external" connectionId="8"/>
  <cacheFields count="1">
    <cacheField name="[DimDate].[Year].[Year]" caption="Year" numFmtId="0" hierarchy="10" level="1">
      <sharedItems containsSemiMixedTypes="0" containsString="0" containsNumber="1" containsInteger="1" minValue="2005" maxValue="2005" count="1">
        <n v="2005"/>
      </sharedItems>
      <extLst>
        <ext xmlns:x15="http://schemas.microsoft.com/office/spreadsheetml/2010/11/main" uri="{4F2E5C28-24EA-4eb8-9CBF-B6C8F9C3D259}">
          <x15:cachedUniqueNames>
            <x15:cachedUniqueName index="0" name="[DimDate].[Year].&amp;[2005]"/>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2291667" backgroundQuery="1" createdVersion="8" refreshedVersion="8" minRefreshableVersion="3" recordCount="0" supportSubquery="1" supportAdvancedDrill="1" xr:uid="{13308241-AD1B-42AB-977F-59E1CE81F0E3}">
  <cacheSource type="external" connectionId="8"/>
  <cacheFields count="3">
    <cacheField name="[Measures].[Sum of TotalProfit]" caption="Sum of TotalProfit" numFmtId="0" hierarchy="44" level="32767"/>
    <cacheField name="[DimDate].[Month Name].[Month Name]" caption="Month Name" numFmtId="0" hierarchy="12" level="1">
      <sharedItems count="10">
        <s v="Jul"/>
        <s v="Aug"/>
        <s v="Sep"/>
        <s v="Oct"/>
        <s v="Nov"/>
        <s v="Dec"/>
        <s v="Jan" u="1"/>
        <s v="Feb" u="1"/>
        <s v="May" u="1"/>
        <s v="Jun" u="1"/>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25810187" backgroundQuery="1" createdVersion="8" refreshedVersion="8" minRefreshableVersion="3" recordCount="0" supportSubquery="1" supportAdvancedDrill="1" xr:uid="{B331FEC5-DFF5-4458-8EF2-95A49EDA9A9C}">
  <cacheSource type="external" connectionId="8"/>
  <cacheFields count="3">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28819443" backgroundQuery="1" createdVersion="8" refreshedVersion="8" minRefreshableVersion="3" recordCount="0" supportSubquery="1" supportAdvancedDrill="1" xr:uid="{D9F2A8D4-0A63-448C-AA1F-289398BD7A73}">
  <cacheSource type="external" connectionId="8"/>
  <cacheFields count="4">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WeekTypes].[WeekTypes]" caption="WeekTypes" numFmtId="0" hierarchy="14" level="1">
      <sharedItems count="2">
        <s v="Weekday"/>
        <s v="Weekend"/>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29861113" backgroundQuery="1" createdVersion="8" refreshedVersion="8" minRefreshableVersion="3" recordCount="0" supportSubquery="1" supportAdvancedDrill="1" xr:uid="{DEE2DA14-2DEA-495E-A0EA-E70CD66FFA20}">
  <cacheSource type="external" connectionId="8"/>
  <cacheFields count="5">
    <cacheField name="[Measures].[Sum of TotalProfit]" caption="Sum of TotalProfit" numFmtId="0" hierarchy="44" level="32767"/>
    <cacheField name="[DimDate].[Day Name].[Day Name]" caption="Day Name" numFmtId="0" hierarchy="13" level="1">
      <sharedItems count="7">
        <s v="Mon"/>
        <s v="Tue"/>
        <s v="Wed"/>
        <s v="Thu"/>
        <s v="Fri"/>
        <s v="Sat"/>
        <s v="Sun"/>
      </sharedItems>
    </cacheField>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3275463" backgroundQuery="1" createdVersion="8" refreshedVersion="8" minRefreshableVersion="3" recordCount="0" supportSubquery="1" supportAdvancedDrill="1" xr:uid="{73D8AB7D-EF22-4D78-AE37-BF28E154CB5F}">
  <cacheSource type="external" connectionId="8"/>
  <cacheFields count="3">
    <cacheField name="[Measures].[Sum of TotalProfit]" caption="Sum of TotalProfit" numFmtId="0" hierarchy="44"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33796293" backgroundQuery="1" createdVersion="8" refreshedVersion="8" minRefreshableVersion="3" recordCount="0" supportSubquery="1" supportAdvancedDrill="1" xr:uid="{A4E83891-4CA4-468A-8037-BF68026E5122}">
  <cacheSource type="external" connectionId="8"/>
  <cacheFields count="4">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34606485" backgroundQuery="1" createdVersion="8" refreshedVersion="8" minRefreshableVersion="3" recordCount="0" supportSubquery="1" supportAdvancedDrill="1" xr:uid="{6CF106F4-36B7-49C4-AC60-C048CB195FB6}">
  <cacheSource type="external" connectionId="8"/>
  <cacheFields count="3">
    <cacheField name="[Measures].[Sum of TotalProfit]" caption="Sum of TotalProfit" numFmtId="0" hierarchy="44" level="32767"/>
    <cacheField name="[DimProduct].[Color].[Color]" caption="Color" numFmtId="0" hierarchy="23" level="1">
      <sharedItems count="8">
        <s v="Black"/>
        <s v="Blue"/>
        <s v="Multi"/>
        <s v="Red"/>
        <s v="Silver"/>
        <s v="Unspecified"/>
        <s v="White"/>
        <s v="Yellow"/>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37615741" backgroundQuery="1" createdVersion="8" refreshedVersion="8" minRefreshableVersion="3" recordCount="0" supportSubquery="1" supportAdvancedDrill="1" xr:uid="{C7AD9C80-3DDA-48AF-A47B-05AACD51E3AE}">
  <cacheSource type="external" connectionId="8"/>
  <cacheFields count="4">
    <cacheField name="[Measures].[Sum of TotalProfit]" caption="Sum of TotalProfit" numFmtId="0" hierarchy="44" level="32767"/>
    <cacheField name="[DimProduct].[Color].[Color]" caption="Color" numFmtId="0" hierarchy="23" level="1">
      <sharedItems count="8">
        <s v="Black"/>
        <s v="Blue"/>
        <s v="Multi"/>
        <s v="Red"/>
        <s v="Silver"/>
        <s v="Unspecified"/>
        <s v="White"/>
        <s v="Yellow"/>
      </sharedItems>
    </cacheField>
    <cacheField name="[FactInternetSales].[Product Price Type].[Product Price Type]" caption="Product Price Type" numFmtId="0" hierarchy="42" level="1">
      <sharedItems count="2">
        <s v="Expensive"/>
        <s v="Less Expensive"/>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45138892" backgroundQuery="1" createdVersion="8" refreshedVersion="8" minRefreshableVersion="3" recordCount="0" supportSubquery="1" supportAdvancedDrill="1" xr:uid="{8C65F404-CB98-49D2-8DB8-63AF39C88660}">
  <cacheSource type="external" connectionId="8"/>
  <cacheFields count="4">
    <cacheField name="[Measures].[Sum of TotalProfit]" caption="Sum of TotalProfit" numFmtId="0" hierarchy="44" level="32767"/>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50925927" backgroundQuery="1" createdVersion="8" refreshedVersion="8" minRefreshableVersion="3" recordCount="0" supportSubquery="1" supportAdvancedDrill="1" xr:uid="{EA3F287C-13F5-4F20-AB02-DC8BD050B03D}">
  <cacheSource type="external" connectionId="8"/>
  <cacheFields count="3">
    <cacheField name="[Measures].[# customers]" caption="# customers" numFmtId="0" hierarchy="54" level="32767"/>
    <cacheField name="[Measures].[Average Customer Age]" caption="Average Customer Age" numFmtId="0" hierarchy="55"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54398145" backgroundQuery="1" createdVersion="8" refreshedVersion="8" minRefreshableVersion="3" recordCount="0" supportSubquery="1" supportAdvancedDrill="1" xr:uid="{4DD26A36-E5C5-4980-B77B-6C4CFA807601}">
  <cacheSource type="external" connectionId="8"/>
  <cacheFields count="3">
    <cacheField name="[Measures].[Sum of TotalProfit]" caption="Sum of TotalProfit" numFmtId="0" hierarchy="44"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5787037" backgroundQuery="1" createdVersion="8" refreshedVersion="8" minRefreshableVersion="3" recordCount="0" supportSubquery="1" supportAdvancedDrill="1" xr:uid="{FC613B7F-64DE-415F-AA3F-88D82CBA16CE}">
  <cacheSource type="external" connectionId="8"/>
  <cacheFields count="3">
    <cacheField name="[Measures].[Sum of TotalProfit]" caption="Sum of TotalProfit" numFmtId="0" hierarchy="44" level="32767"/>
    <cacheField name="[DimCustomer].[Age Group].[Age Group]" caption="Age Group" numFmtId="0" hierarchy="8" level="1">
      <sharedItems count="6">
        <s v="25-29"/>
        <s v="30-34"/>
        <s v="35-39"/>
        <s v="40-44"/>
        <s v="45-49"/>
        <s v="50 Plu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63.494559837964" backgroundQuery="1" createdVersion="8" refreshedVersion="8" minRefreshableVersion="3" recordCount="0" supportSubquery="1" supportAdvancedDrill="1" xr:uid="{EAC9DB71-6A39-4F17-BA01-A7F0750B49F8}">
  <cacheSource type="external" connectionId="8"/>
  <cacheFields count="4">
    <cacheField name="[DimDate].[Year].[Year]" caption="Year" numFmtId="0" hierarchy="10" level="1">
      <sharedItems containsSemiMixedTypes="0" containsNonDate="0" containsString="0"/>
    </cacheField>
    <cacheField name="[Measures].[Sum of TotalProfit]" caption="Sum of TotalProfit" numFmtId="0" hierarchy="44" level="32767"/>
    <cacheField name="[DimCustomer].[Age Group].[Age Group]" caption="Age Group" numFmtId="0" hierarchy="8" level="1">
      <sharedItems count="6">
        <s v="25-29"/>
        <s v="30-34"/>
        <s v="35-39"/>
        <s v="40-44"/>
        <s v="45-49"/>
        <s v="50 Plus"/>
      </sharedItems>
    </cacheField>
    <cacheField name="[DimGeography].[Country].[Country]" caption="Country" numFmtId="0" hierarchy="19" level="1">
      <sharedItems count="6">
        <s v="Australia"/>
        <s v="Canada"/>
        <s v="France"/>
        <s v="Germany"/>
        <s v="United Kingdom"/>
        <s v="United States"/>
      </sharedItems>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jandra L G" refreshedDate="45848.670415740744" backgroundQuery="1" createdVersion="3" refreshedVersion="8" minRefreshableVersion="3" recordCount="0" supportSubquery="1" supportAdvancedDrill="1" xr:uid="{8AA0114B-60BA-482C-B4CC-02D4754049B5}">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Number]" caption="DayNumber" attribute="1" defaultMemberUniqueName="[DimDate].[DayNumber].[All]" allUniqueName="[DimDate].[Day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Profit]" caption="TotalProfit" attribute="1" defaultMemberUniqueName="[FactInternetSales].[TotalProfit].[All]" allUniqueName="[FactInternetSales].[Total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Profit]" caption="Sum of Total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012302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E97419-B8BB-4992-9BD0-2787B4617AB7}" name="PivotTable8" cacheId="1" applyNumberFormats="0" applyBorderFormats="0" applyFontFormats="0" applyPatternFormats="0" applyAlignmentFormats="0" applyWidthHeightFormats="1" dataCaption="Values" tag="b65f3e9a-778b-4c60-b6b7-36ea567bf3cd" updatedVersion="8" minRefreshableVersion="3" useAutoFormatting="1" subtotalHiddenItems="1" rowGrandTotals="0" colGrandTotals="0" itemPrintTitles="1" createdVersion="8" indent="0" compact="0" compactData="0" multipleFieldFilters="0">
  <location ref="O2:U6"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2" baseField="0" baseItem="0" numFmtId="166"/>
    <dataField name=" TotalRevenue" fld="3" baseField="0" baseItem="0" numFmtId="166"/>
    <dataField fld="5" subtotal="count" baseField="0" baseItem="0"/>
    <dataField name=" TotalProfit" fld="1" baseField="0" baseItem="0" numFmtId="166"/>
    <dataField name=" OrderQuantity" fld="4" baseField="0" baseItem="0" numFmtId="165"/>
  </dataFields>
  <formats count="8">
    <format dxfId="58">
      <pivotArea outline="0" collapsedLevelsAreSubtotals="1" fieldPosition="0">
        <references count="1">
          <reference field="4294967294" count="1" selected="0">
            <x v="5"/>
          </reference>
        </references>
      </pivotArea>
    </format>
    <format dxfId="57">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1" selected="0">
            <x v="1"/>
          </reference>
        </references>
      </pivotArea>
    </format>
    <format dxfId="55">
      <pivotArea outline="0" collapsedLevelsAreSubtotals="1" fieldPosition="0">
        <references count="1">
          <reference field="4294967294" count="1" selected="0">
            <x v="2"/>
          </reference>
        </references>
      </pivotArea>
    </format>
    <format dxfId="54">
      <pivotArea outline="0" collapsedLevelsAreSubtotals="1" fieldPosition="0">
        <references count="1">
          <reference field="4294967294" count="1" selected="0">
            <x v="4"/>
          </reference>
        </references>
      </pivotArea>
    </format>
    <format dxfId="53">
      <pivotArea type="all" dataOnly="0" outline="0" fieldPosition="0"/>
    </format>
    <format dxfId="52">
      <pivotArea outline="0" collapsedLevelsAreSubtotals="1" fieldPosition="0"/>
    </format>
    <format dxfId="51">
      <pivotArea dataOnly="0" labelOnly="1" outline="0" fieldPosition="0">
        <references count="1">
          <reference field="4294967294" count="6">
            <x v="0"/>
            <x v="1"/>
            <x v="2"/>
            <x v="3"/>
            <x v="4"/>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A738A1-B7C5-4CFD-998E-8FDD6194FB97}" name="PivotTable7" cacheId="3" applyNumberFormats="0" applyBorderFormats="0" applyFontFormats="0" applyPatternFormats="0" applyAlignmentFormats="0" applyWidthHeightFormats="1" dataCaption="Values" tag="2cfb18df-2816-4cb4-bc9c-3f067a5fd4a6" updatedVersion="8" minRefreshableVersion="3" useAutoFormatting="1" subtotalHiddenItems="1" rowGrandTotals="0" colGrandTotals="0" itemPrintTitles="1" createdVersion="8" indent="0" compact="0" compactData="0" multipleFieldFilters="0">
  <location ref="W2:W3"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62">
      <pivotArea type="all" dataOnly="0" outline="0" fieldPosition="0"/>
    </format>
    <format dxfId="61">
      <pivotArea outline="0" collapsedLevelsAreSubtotals="1" fieldPosition="0"/>
    </format>
    <format dxfId="60">
      <pivotArea field="0" type="button" dataOnly="0" labelOnly="1" outline="0" axis="axisRow" fieldPosition="0"/>
    </format>
    <format dxfId="59">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 COGS"/>
    <pivotHierarchy dragToData="1" caption="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2E559F-36A3-453C-91CB-69B9DB5A2B85}" name="PivotTable1" cacheId="2" applyNumberFormats="0" applyBorderFormats="0" applyFontFormats="0" applyPatternFormats="0" applyAlignmentFormats="0" applyWidthHeightFormats="1" dataCaption="Values" tag="062a7afd-50ee-48d3-ad2e-36638297f316" updatedVersion="8" minRefreshableVersion="3" useAutoFormatting="1" subtotalHiddenItems="1" itemPrintTitles="1" createdVersion="8" indent="0" outline="1" outlineData="1" multipleFieldFilters="0">
  <location ref="C2:K3"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2" baseField="0" baseItem="0" numFmtId="166"/>
    <dataField name=" TotalRevenue" fld="3" baseField="0" baseItem="0" numFmtId="166"/>
    <dataField fld="8" subtotal="count" baseField="0" baseItem="0"/>
    <dataField name=" TotalProfit" fld="1" baseField="0" baseItem="0" numFmtId="166"/>
    <dataField name=" OrderQuantity" fld="4" baseField="0" baseItem="0" numFmtId="165"/>
    <dataField fld="5" subtotal="count" baseField="0" baseItem="0"/>
    <dataField fld="6" subtotal="count" baseField="0" baseItem="0"/>
    <dataField fld="7" subtotal="count" baseField="0" baseItem="0"/>
  </dataFields>
  <formats count="9">
    <format dxfId="71">
      <pivotArea outline="0" collapsedLevelsAreSubtotals="1" fieldPosition="0">
        <references count="1">
          <reference field="4294967294" count="1" selected="0">
            <x v="5"/>
          </reference>
        </references>
      </pivotArea>
    </format>
    <format dxfId="70">
      <pivotArea outline="0" collapsedLevelsAreSubtotals="1" fieldPosition="0">
        <references count="1">
          <reference field="4294967294" count="1" selected="0">
            <x v="0"/>
          </reference>
        </references>
      </pivotArea>
    </format>
    <format dxfId="69">
      <pivotArea outline="0" collapsedLevelsAreSubtotals="1" fieldPosition="0">
        <references count="1">
          <reference field="4294967294" count="1" selected="0">
            <x v="1"/>
          </reference>
        </references>
      </pivotArea>
    </format>
    <format dxfId="68">
      <pivotArea outline="0" collapsedLevelsAreSubtotals="1" fieldPosition="0">
        <references count="1">
          <reference field="4294967294" count="1" selected="0">
            <x v="2"/>
          </reference>
        </references>
      </pivotArea>
    </format>
    <format dxfId="67">
      <pivotArea outline="0" collapsedLevelsAreSubtotals="1" fieldPosition="0">
        <references count="1">
          <reference field="4294967294" count="1" selected="0">
            <x v="4"/>
          </reference>
        </references>
      </pivotArea>
    </format>
    <format dxfId="66">
      <pivotArea type="all" dataOnly="0" outline="0" fieldPosition="0"/>
    </format>
    <format dxfId="65">
      <pivotArea outline="0" collapsedLevelsAreSubtotals="1" fieldPosition="0"/>
    </format>
    <format dxfId="64">
      <pivotArea dataOnly="0" labelOnly="1" outline="0" fieldPosition="0">
        <references count="1">
          <reference field="4294967294" count="9">
            <x v="0"/>
            <x v="1"/>
            <x v="2"/>
            <x v="3"/>
            <x v="4"/>
            <x v="5"/>
            <x v="6"/>
            <x v="7"/>
            <x v="8"/>
          </reference>
        </references>
      </pivotArea>
    </format>
    <format dxfId="63">
      <pivotArea dataOnly="0" labelOnly="1" outline="0" fieldPosition="0">
        <references count="1">
          <reference field="4294967294" count="1">
            <x v="3"/>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FB9E14-8A0E-4511-82F1-99F9124DAEE2}" name="PivotTable2" cacheId="0" applyNumberFormats="0" applyBorderFormats="0" applyFontFormats="0" applyPatternFormats="0" applyAlignmentFormats="0" applyWidthHeightFormats="1" dataCaption="Values" tag="a1745df1-0a4d-4eae-b3e4-c2c3c7732cd6" updatedVersion="8" minRefreshableVersion="3" useAutoFormatting="1" subtotalHiddenItems="1" rowGrandTotals="0" colGrandTotals="0" itemPrintTitles="1" createdVersion="8" indent="0" compact="0" compactData="0" multipleFieldFilters="0">
  <location ref="C8:F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2" baseField="0" baseItem="0" numFmtId="166"/>
    <dataField name="Profit" fld="1" baseField="0" baseItem="0" numFmtId="166"/>
    <dataField fld="0" subtotal="count" baseField="0" baseItem="0" numFmtId="165"/>
  </dataFields>
  <formats count="8">
    <format dxfId="79">
      <pivotArea outline="0" collapsedLevelsAreSubtotals="1" fieldPosition="0">
        <references count="1">
          <reference field="4294967294" count="1" selected="0">
            <x v="2"/>
          </reference>
        </references>
      </pivotArea>
    </format>
    <format dxfId="78">
      <pivotArea outline="0" collapsedLevelsAreSubtotals="1" fieldPosition="0">
        <references count="1">
          <reference field="4294967294" count="1" selected="0">
            <x v="0"/>
          </reference>
        </references>
      </pivotArea>
    </format>
    <format dxfId="77">
      <pivotArea outline="0" collapsedLevelsAreSubtotals="1" fieldPosition="0">
        <references count="1">
          <reference field="4294967294" count="1" selected="0">
            <x v="1"/>
          </reference>
        </references>
      </pivotArea>
    </format>
    <format dxfId="76">
      <pivotArea type="all" dataOnly="0" outline="0" fieldPosition="0"/>
    </format>
    <format dxfId="75">
      <pivotArea outline="0" collapsedLevelsAreSubtotals="1" fieldPosition="0"/>
    </format>
    <format dxfId="74">
      <pivotArea field="3" type="button" dataOnly="0" labelOnly="1" outline="0" axis="axisRow" fieldPosition="0"/>
    </format>
    <format dxfId="73">
      <pivotArea dataOnly="0" labelOnly="1" outline="0" fieldPosition="0">
        <references count="1">
          <reference field="3" count="0"/>
        </references>
      </pivotArea>
    </format>
    <format dxfId="72">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 COGS"/>
    <pivotHierarchy dragToData="1" caption="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36F0AB-1026-405D-B417-7DFFC54890A1}" name="PivotTable2" cacheId="5" applyNumberFormats="0" applyBorderFormats="0" applyFontFormats="0" applyPatternFormats="0" applyAlignmentFormats="0" applyWidthHeightFormats="1" dataCaption="Values" tag="4ff2c885-8459-4f87-9b42-a3e5c2919cea" updatedVersion="8" minRefreshableVersion="3" useAutoFormatting="1" subtotalHiddenItems="1" rowGrandTotals="0" colGrandTotals="0" itemPrintTitles="1" createdVersion="8" indent="0" compact="0" compactData="0" multipleFieldFilters="0" chartFormat="10">
  <location ref="C20:D27"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Profit" fld="0" baseField="0" baseItem="0" numFmtId="166"/>
  </dataFields>
  <formats count="4">
    <format dxfId="34">
      <pivotArea outline="0" collapsedLevelsAreSubtotals="1" fieldPosition="0">
        <references count="1">
          <reference field="4294967294" count="1" selected="0">
            <x v="0"/>
          </reference>
        </references>
      </pivotArea>
    </format>
    <format dxfId="33">
      <pivotArea type="all" dataOnly="0" outline="0" fieldPosition="0"/>
    </format>
    <format dxfId="32">
      <pivotArea outline="0" collapsedLevelsAreSubtotals="1" fieldPosition="0"/>
    </format>
    <format dxfId="31">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2D7FC7-C1E2-48AE-B1F9-2301625DDC19}" name="PivotTable1" cacheId="4" applyNumberFormats="0" applyBorderFormats="0" applyFontFormats="0" applyPatternFormats="0" applyAlignmentFormats="0" applyWidthHeightFormats="1" dataCaption="Values" tag="da79903e-30a7-496c-af7d-65a24bae2201" updatedVersion="8" minRefreshableVersion="3" useAutoFormatting="1" subtotalHiddenItems="1" rowGrandTotals="0" colGrandTotals="0" itemPrintTitles="1" createdVersion="8" indent="0" compact="0" compactData="0" multipleFieldFilters="0" chartFormat="12">
  <location ref="C2:D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 TotalProfit" fld="0" baseField="0" baseItem="0" numFmtId="166"/>
  </dataFields>
  <formats count="6">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 dxfId="36">
      <pivotArea outline="0" fieldPosition="0">
        <references count="1">
          <reference field="1" count="1" selected="0">
            <x v="4"/>
          </reference>
        </references>
      </pivotArea>
    </format>
    <format dxfId="35">
      <pivotArea dataOnly="0" labelOnly="1" outline="0" fieldPosition="0">
        <references count="1">
          <reference field="1" count="1">
            <x v="4"/>
          </reference>
        </references>
      </pivotArea>
    </format>
  </formats>
  <chartFormats count="9">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4"/>
          </reference>
        </references>
      </pivotArea>
    </chartFormat>
    <chartFormat chart="3" format="4">
      <pivotArea type="data" outline="0" fieldPosition="0">
        <references count="2">
          <reference field="4294967294" count="1" selected="0">
            <x v="0"/>
          </reference>
          <reference field="1" count="1" selected="0">
            <x v="0"/>
          </reference>
        </references>
      </pivotArea>
    </chartFormat>
    <chartFormat chart="3" format="5">
      <pivotArea type="data" outline="0" fieldPosition="0">
        <references count="2">
          <reference field="4294967294" count="1" selected="0">
            <x v="0"/>
          </reference>
          <reference field="1" count="1" selected="0">
            <x v="1"/>
          </reference>
        </references>
      </pivotArea>
    </chartFormat>
    <chartFormat chart="3" format="6">
      <pivotArea type="data" outline="0" fieldPosition="0">
        <references count="2">
          <reference field="4294967294" count="1" selected="0">
            <x v="0"/>
          </reference>
          <reference field="1" count="1" selected="0">
            <x v="9"/>
          </reference>
        </references>
      </pivotArea>
    </chartFormat>
    <chartFormat chart="3" format="7">
      <pivotArea type="data" outline="0" fieldPosition="0">
        <references count="2">
          <reference field="4294967294" count="1" selected="0">
            <x v="0"/>
          </reference>
          <reference field="1" count="1" selected="0">
            <x v="5"/>
          </reference>
        </references>
      </pivotArea>
    </chartFormat>
    <chartFormat chart="3" format="8">
      <pivotArea type="data" outline="0" fieldPosition="0">
        <references count="2">
          <reference field="4294967294" count="1" selected="0">
            <x v="0"/>
          </reference>
          <reference field="1" count="1" selected="0">
            <x v="6"/>
          </reference>
        </references>
      </pivotArea>
    </chartFormat>
    <chartFormat chart="3" format="9">
      <pivotArea type="data" outline="0" fieldPosition="0">
        <references count="2">
          <reference field="4294967294" count="1" selected="0">
            <x v="0"/>
          </reference>
          <reference field="1" count="1" selected="0">
            <x v="7"/>
          </reference>
        </references>
      </pivotArea>
    </chartFormat>
    <chartFormat chart="3" format="10">
      <pivotArea type="data" outline="0" fieldPosition="0">
        <references count="2">
          <reference field="4294967294" count="1" selected="0">
            <x v="0"/>
          </reference>
          <reference field="1" count="1" selected="0">
            <x v="8"/>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664ADB-A8F9-4B0B-AFD1-449DE8A98BC0}" name="PivotTable5" cacheId="7" applyNumberFormats="0" applyBorderFormats="0" applyFontFormats="0" applyPatternFormats="0" applyAlignmentFormats="0" applyWidthHeightFormats="1" dataCaption="Values" missingCaption="0" tag="6ca75f8e-6ff6-4a5b-895f-103d41f79118" updatedVersion="8" minRefreshableVersion="3" useAutoFormatting="1" subtotalHiddenItems="1" rowGrandTotals="0" colGrandTotals="0" itemPrintTitles="1" createdVersion="8" indent="0" showEmptyRow="1" showEmptyCol="1" compact="0" compactData="0" multipleFieldFilters="0" chartFormat="20">
  <location ref="L4:N8"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Profit" fld="0" baseField="0" baseItem="0" numFmtId="166"/>
    <dataField name="Percentage from Total" fld="4" showDataAs="percentOfTotal" baseField="0" baseItem="0" numFmtId="9">
      <extLst>
        <ext xmlns:x14="http://schemas.microsoft.com/office/spreadsheetml/2009/9/main" uri="{E15A36E0-9728-4e99-A89B-3F7291B0FE68}">
          <x14:dataField sourceField="0" uniqueName="[__Xl2].[Measures].[Sum of TotalProfit]"/>
        </ext>
      </extLst>
    </dataField>
  </dataFields>
  <formats count="6">
    <format dxfId="46">
      <pivotArea outline="0" collapsedLevelsAreSubtotals="1" fieldPosition="0">
        <references count="1">
          <reference field="4294967294" count="1" selected="0">
            <x v="0"/>
          </reference>
        </references>
      </pivotArea>
    </format>
    <format dxfId="45">
      <pivotArea type="all" dataOnly="0" outline="0" fieldPosition="0"/>
    </format>
    <format dxfId="44">
      <pivotArea outline="0" collapsedLevelsAreSubtotals="1" fieldPosition="0"/>
    </format>
    <format dxfId="43">
      <pivotArea dataOnly="0" labelOnly="1"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selected="0">
            <x v="1"/>
          </reference>
        </references>
      </pivotArea>
    </format>
  </formats>
  <chartFormats count="2">
    <chartFormat chart="3"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ercentage from Total"/>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8C98C1-0C1A-4DB7-888B-52E74776E48F}" name="PivotTable3" cacheId="6" applyNumberFormats="0" applyBorderFormats="0" applyFontFormats="0" applyPatternFormats="0" applyAlignmentFormats="0" applyWidthHeightFormats="1" dataCaption="Values" tag="6ca75f8e-6ff6-4a5b-895f-103d41f79118" updatedVersion="8" minRefreshableVersion="3" useAutoFormatting="1" subtotalHiddenItems="1" rowGrandTotals="0" colGrandTotals="0" itemPrintTitles="1" createdVersion="8" indent="0" compact="0" compactData="0" multipleFieldFilters="0" chartFormat="23">
  <location ref="C33:D35"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Profit" fld="0" baseField="0" baseItem="0" numFmtId="166"/>
  </dataFields>
  <formats count="4">
    <format dxfId="50">
      <pivotArea outline="0" collapsedLevelsAreSubtotals="1" fieldPosition="0">
        <references count="1">
          <reference field="4294967294" count="1" selected="0">
            <x v="0"/>
          </reference>
        </references>
      </pivotArea>
    </format>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s>
  <chartFormats count="4">
    <chartFormat chart="3"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2" count="1" selected="0">
            <x v="0"/>
          </reference>
        </references>
      </pivotArea>
    </chartFormat>
    <chartFormat chart="19"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B40023-BA34-4151-AAFB-D57AF6B00079}" name="PivotTable2" cacheId="9" applyNumberFormats="0" applyBorderFormats="0" applyFontFormats="0" applyPatternFormats="0" applyAlignmentFormats="0" applyWidthHeightFormats="1" dataCaption="Values" missingCaption="0" tag="9e28fbd1-966c-494e-bfc9-24493cd0c1a3" updatedVersion="8" minRefreshableVersion="3" useAutoFormatting="1" subtotalHiddenItems="1" rowGrandTotals="0" colGrandTotals="0" itemPrintTitles="1" createdVersion="8" indent="0" showEmptyRow="1" showEmptyCol="1" compact="0" compactData="0" multipleFieldFilters="0" chartFormat="12">
  <location ref="O3:Q4"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20">
      <pivotArea type="all" dataOnly="0" outline="0" fieldPosition="0"/>
    </format>
    <format dxfId="1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9075EC-DC16-4104-B11C-AFD259E798AF}" name="PivotTable1" cacheId="8" applyNumberFormats="0" applyBorderFormats="0" applyFontFormats="0" applyPatternFormats="0" applyAlignmentFormats="0" applyWidthHeightFormats="1" dataCaption="Values" missingCaption="0" tag="a18a454c-9bb9-40fa-9441-c43d2f061f91" updatedVersion="8" minRefreshableVersion="3" useAutoFormatting="1" subtotalHiddenItems="1" rowGrandTotals="0" colGrandTotals="0" itemPrintTitles="1" createdVersion="8" indent="0" showEmptyRow="1" showEmptyCol="1" compact="0" compactData="0" multipleFieldFilters="0" chartFormat="12">
  <location ref="C3:D507"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79"/>
    </i>
    <i>
      <x v="375"/>
    </i>
    <i>
      <x v="377"/>
    </i>
    <i>
      <x v="378"/>
    </i>
    <i>
      <x v="376"/>
    </i>
    <i>
      <x v="331"/>
    </i>
    <i>
      <x v="329"/>
    </i>
    <i>
      <x v="327"/>
    </i>
    <i>
      <x v="330"/>
    </i>
    <i>
      <x v="333"/>
    </i>
    <i>
      <x v="328"/>
    </i>
    <i>
      <x v="332"/>
    </i>
    <i>
      <x v="334"/>
    </i>
    <i>
      <x v="404"/>
    </i>
    <i>
      <x v="402"/>
    </i>
    <i>
      <x v="407"/>
    </i>
    <i>
      <x v="405"/>
    </i>
    <i>
      <x v="410"/>
    </i>
    <i>
      <x v="412"/>
    </i>
    <i>
      <x v="406"/>
    </i>
    <i>
      <x v="411"/>
    </i>
    <i>
      <x v="409"/>
    </i>
    <i>
      <x v="408"/>
    </i>
    <i>
      <x v="413"/>
    </i>
    <i>
      <x v="403"/>
    </i>
    <i>
      <x v="280"/>
    </i>
    <i>
      <x v="433"/>
    </i>
    <i>
      <x v="344"/>
    </i>
    <i>
      <x v="26"/>
    </i>
    <i>
      <x v="497"/>
    </i>
    <i>
      <x v="27"/>
    </i>
    <i>
      <x v="312"/>
    </i>
    <i>
      <x v="28"/>
    </i>
    <i>
      <x v="10"/>
    </i>
    <i>
      <x v="29"/>
    </i>
    <i>
      <x v="465"/>
    </i>
    <i>
      <x v="30"/>
    </i>
    <i>
      <x v="264"/>
    </i>
    <i>
      <x v="31"/>
    </i>
    <i>
      <x v="296"/>
    </i>
    <i>
      <x v="32"/>
    </i>
    <i>
      <x v="2"/>
    </i>
    <i>
      <x v="33"/>
    </i>
    <i>
      <x v="360"/>
    </i>
    <i>
      <x v="34"/>
    </i>
    <i>
      <x v="392"/>
    </i>
    <i>
      <x v="35"/>
    </i>
    <i>
      <x v="449"/>
    </i>
    <i>
      <x v="36"/>
    </i>
    <i>
      <x v="481"/>
    </i>
    <i>
      <x v="37"/>
    </i>
    <i>
      <x v="256"/>
    </i>
    <i>
      <x v="38"/>
    </i>
    <i>
      <x v="272"/>
    </i>
    <i>
      <x v="39"/>
    </i>
    <i>
      <x v="288"/>
    </i>
    <i>
      <x v="40"/>
    </i>
    <i>
      <x v="304"/>
    </i>
    <i>
      <x v="41"/>
    </i>
    <i>
      <x v="320"/>
    </i>
    <i>
      <x v="42"/>
    </i>
    <i>
      <x v="336"/>
    </i>
    <i>
      <x v="43"/>
    </i>
    <i>
      <x v="352"/>
    </i>
    <i>
      <x v="44"/>
    </i>
    <i>
      <x v="368"/>
    </i>
    <i>
      <x v="45"/>
    </i>
    <i>
      <x v="384"/>
    </i>
    <i>
      <x v="46"/>
    </i>
    <i>
      <x v="400"/>
    </i>
    <i>
      <x v="47"/>
    </i>
    <i>
      <x v="441"/>
    </i>
    <i>
      <x v="48"/>
    </i>
    <i>
      <x v="457"/>
    </i>
    <i>
      <x v="49"/>
    </i>
    <i>
      <x v="473"/>
    </i>
    <i>
      <x v="50"/>
    </i>
    <i>
      <x v="489"/>
    </i>
    <i>
      <x v="51"/>
    </i>
    <i>
      <x v="252"/>
    </i>
    <i>
      <x v="52"/>
    </i>
    <i>
      <x v="260"/>
    </i>
    <i>
      <x v="53"/>
    </i>
    <i>
      <x v="268"/>
    </i>
    <i>
      <x v="54"/>
    </i>
    <i>
      <x v="276"/>
    </i>
    <i>
      <x v="55"/>
    </i>
    <i>
      <x v="284"/>
    </i>
    <i>
      <x v="56"/>
    </i>
    <i>
      <x v="292"/>
    </i>
    <i>
      <x v="57"/>
    </i>
    <i>
      <x v="300"/>
    </i>
    <i>
      <x v="58"/>
    </i>
    <i>
      <x v="308"/>
    </i>
    <i>
      <x v="59"/>
    </i>
    <i>
      <x v="316"/>
    </i>
    <i>
      <x v="60"/>
    </i>
    <i>
      <x v="324"/>
    </i>
    <i>
      <x v="61"/>
    </i>
    <i>
      <x v="6"/>
    </i>
    <i>
      <x v="62"/>
    </i>
    <i>
      <x v="340"/>
    </i>
    <i>
      <x v="63"/>
    </i>
    <i>
      <x v="348"/>
    </i>
    <i>
      <x v="64"/>
    </i>
    <i>
      <x v="356"/>
    </i>
    <i>
      <x v="65"/>
    </i>
    <i>
      <x v="364"/>
    </i>
    <i>
      <x v="66"/>
    </i>
    <i>
      <x v="372"/>
    </i>
    <i>
      <x v="67"/>
    </i>
    <i>
      <x v="380"/>
    </i>
    <i>
      <x v="68"/>
    </i>
    <i>
      <x v="388"/>
    </i>
    <i>
      <x v="69"/>
    </i>
    <i>
      <x v="396"/>
    </i>
    <i>
      <x v="70"/>
    </i>
    <i>
      <x v="23"/>
    </i>
    <i>
      <x v="71"/>
    </i>
    <i>
      <x v="437"/>
    </i>
    <i>
      <x v="72"/>
    </i>
    <i>
      <x v="445"/>
    </i>
    <i>
      <x v="73"/>
    </i>
    <i>
      <x v="453"/>
    </i>
    <i>
      <x v="74"/>
    </i>
    <i>
      <x v="461"/>
    </i>
    <i>
      <x v="75"/>
    </i>
    <i>
      <x v="469"/>
    </i>
    <i>
      <x v="76"/>
    </i>
    <i>
      <x v="477"/>
    </i>
    <i>
      <x v="77"/>
    </i>
    <i>
      <x v="485"/>
    </i>
    <i>
      <x v="78"/>
    </i>
    <i>
      <x v="493"/>
    </i>
    <i>
      <x v="79"/>
    </i>
    <i>
      <x v="501"/>
    </i>
    <i>
      <x v="80"/>
    </i>
    <i>
      <x v="254"/>
    </i>
    <i>
      <x v="81"/>
    </i>
    <i>
      <x v="258"/>
    </i>
    <i>
      <x v="82"/>
    </i>
    <i>
      <x v="262"/>
    </i>
    <i>
      <x v="83"/>
    </i>
    <i>
      <x v="266"/>
    </i>
    <i>
      <x v="84"/>
    </i>
    <i>
      <x v="270"/>
    </i>
    <i>
      <x v="85"/>
    </i>
    <i>
      <x v="274"/>
    </i>
    <i>
      <x v="86"/>
    </i>
    <i>
      <x v="278"/>
    </i>
    <i>
      <x v="87"/>
    </i>
    <i>
      <x v="282"/>
    </i>
    <i>
      <x v="88"/>
    </i>
    <i>
      <x v="286"/>
    </i>
    <i>
      <x v="89"/>
    </i>
    <i>
      <x v="290"/>
    </i>
    <i>
      <x v="90"/>
    </i>
    <i>
      <x v="294"/>
    </i>
    <i>
      <x v="91"/>
    </i>
    <i>
      <x v="298"/>
    </i>
    <i>
      <x v="92"/>
    </i>
    <i>
      <x v="302"/>
    </i>
    <i>
      <x v="93"/>
    </i>
    <i>
      <x v="306"/>
    </i>
    <i>
      <x v="94"/>
    </i>
    <i>
      <x v="310"/>
    </i>
    <i>
      <x v="95"/>
    </i>
    <i>
      <x v="314"/>
    </i>
    <i>
      <x v="96"/>
    </i>
    <i>
      <x v="318"/>
    </i>
    <i>
      <x v="97"/>
    </i>
    <i>
      <x v="322"/>
    </i>
    <i>
      <x v="98"/>
    </i>
    <i>
      <x v="326"/>
    </i>
    <i>
      <x v="99"/>
    </i>
    <i>
      <x v="4"/>
    </i>
    <i>
      <x v="100"/>
    </i>
    <i>
      <x v="8"/>
    </i>
    <i>
      <x v="101"/>
    </i>
    <i>
      <x v="338"/>
    </i>
    <i>
      <x v="102"/>
    </i>
    <i>
      <x v="342"/>
    </i>
    <i>
      <x v="103"/>
    </i>
    <i>
      <x v="346"/>
    </i>
    <i>
      <x v="104"/>
    </i>
    <i>
      <x v="350"/>
    </i>
    <i>
      <x v="105"/>
    </i>
    <i>
      <x v="354"/>
    </i>
    <i>
      <x v="106"/>
    </i>
    <i>
      <x v="358"/>
    </i>
    <i>
      <x v="107"/>
    </i>
    <i>
      <x v="362"/>
    </i>
    <i>
      <x v="108"/>
    </i>
    <i>
      <x v="366"/>
    </i>
    <i>
      <x v="109"/>
    </i>
    <i>
      <x v="370"/>
    </i>
    <i>
      <x v="110"/>
    </i>
    <i>
      <x v="374"/>
    </i>
    <i>
      <x v="111"/>
    </i>
    <i>
      <x v="12"/>
    </i>
    <i>
      <x v="112"/>
    </i>
    <i>
      <x v="382"/>
    </i>
    <i>
      <x v="113"/>
    </i>
    <i>
      <x v="386"/>
    </i>
    <i>
      <x v="114"/>
    </i>
    <i>
      <x v="390"/>
    </i>
    <i>
      <x v="115"/>
    </i>
    <i>
      <x v="394"/>
    </i>
    <i>
      <x v="116"/>
    </i>
    <i>
      <x v="398"/>
    </i>
    <i>
      <x v="117"/>
    </i>
    <i>
      <x v="25"/>
    </i>
    <i>
      <x v="118"/>
    </i>
    <i>
      <x v="431"/>
    </i>
    <i>
      <x v="119"/>
    </i>
    <i>
      <x v="435"/>
    </i>
    <i>
      <x v="120"/>
    </i>
    <i>
      <x v="439"/>
    </i>
    <i>
      <x v="121"/>
    </i>
    <i>
      <x v="443"/>
    </i>
    <i>
      <x v="122"/>
    </i>
    <i>
      <x v="447"/>
    </i>
    <i>
      <x v="123"/>
    </i>
    <i>
      <x v="451"/>
    </i>
    <i>
      <x v="124"/>
    </i>
    <i>
      <x v="455"/>
    </i>
    <i>
      <x v="125"/>
    </i>
    <i>
      <x v="459"/>
    </i>
    <i>
      <x v="126"/>
    </i>
    <i>
      <x v="463"/>
    </i>
    <i>
      <x v="127"/>
    </i>
    <i>
      <x v="467"/>
    </i>
    <i>
      <x v="128"/>
    </i>
    <i>
      <x v="471"/>
    </i>
    <i>
      <x v="129"/>
    </i>
    <i>
      <x v="475"/>
    </i>
    <i>
      <x v="130"/>
    </i>
    <i>
      <x v="479"/>
    </i>
    <i>
      <x v="131"/>
    </i>
    <i>
      <x v="483"/>
    </i>
    <i>
      <x v="132"/>
    </i>
    <i>
      <x v="487"/>
    </i>
    <i>
      <x v="133"/>
    </i>
    <i>
      <x v="491"/>
    </i>
    <i>
      <x v="134"/>
    </i>
    <i>
      <x v="495"/>
    </i>
    <i>
      <x v="135"/>
    </i>
    <i>
      <x v="499"/>
    </i>
    <i>
      <x v="136"/>
    </i>
    <i>
      <x v="503"/>
    </i>
    <i>
      <x v="137"/>
    </i>
    <i>
      <x v="253"/>
    </i>
    <i>
      <x v="138"/>
    </i>
    <i>
      <x v="255"/>
    </i>
    <i>
      <x v="139"/>
    </i>
    <i>
      <x v="257"/>
    </i>
    <i>
      <x v="140"/>
    </i>
    <i>
      <x v="259"/>
    </i>
    <i>
      <x v="141"/>
    </i>
    <i>
      <x v="261"/>
    </i>
    <i>
      <x v="142"/>
    </i>
    <i>
      <x v="263"/>
    </i>
    <i>
      <x v="143"/>
    </i>
    <i>
      <x v="265"/>
    </i>
    <i>
      <x v="144"/>
    </i>
    <i>
      <x v="267"/>
    </i>
    <i>
      <x v="145"/>
    </i>
    <i>
      <x v="269"/>
    </i>
    <i>
      <x v="146"/>
    </i>
    <i>
      <x v="271"/>
    </i>
    <i>
      <x v="147"/>
    </i>
    <i>
      <x v="273"/>
    </i>
    <i>
      <x v="148"/>
    </i>
    <i>
      <x v="275"/>
    </i>
    <i>
      <x v="149"/>
    </i>
    <i>
      <x v="277"/>
    </i>
    <i>
      <x v="150"/>
    </i>
    <i>
      <x v="279"/>
    </i>
    <i>
      <x v="151"/>
    </i>
    <i>
      <x v="281"/>
    </i>
    <i>
      <x v="152"/>
    </i>
    <i>
      <x v="283"/>
    </i>
    <i>
      <x v="153"/>
    </i>
    <i>
      <x v="285"/>
    </i>
    <i>
      <x v="154"/>
    </i>
    <i>
      <x v="287"/>
    </i>
    <i>
      <x v="155"/>
    </i>
    <i>
      <x v="289"/>
    </i>
    <i>
      <x v="156"/>
    </i>
    <i>
      <x v="291"/>
    </i>
    <i>
      <x v="157"/>
    </i>
    <i>
      <x v="293"/>
    </i>
    <i>
      <x v="158"/>
    </i>
    <i>
      <x v="295"/>
    </i>
    <i>
      <x v="159"/>
    </i>
    <i>
      <x v="297"/>
    </i>
    <i>
      <x v="160"/>
    </i>
    <i>
      <x v="299"/>
    </i>
    <i>
      <x v="161"/>
    </i>
    <i>
      <x v="301"/>
    </i>
    <i>
      <x v="162"/>
    </i>
    <i>
      <x v="303"/>
    </i>
    <i>
      <x v="163"/>
    </i>
    <i>
      <x v="305"/>
    </i>
    <i>
      <x v="164"/>
    </i>
    <i>
      <x v="307"/>
    </i>
    <i>
      <x v="165"/>
    </i>
    <i>
      <x v="309"/>
    </i>
    <i>
      <x v="166"/>
    </i>
    <i>
      <x v="311"/>
    </i>
    <i>
      <x v="167"/>
    </i>
    <i>
      <x v="313"/>
    </i>
    <i>
      <x v="168"/>
    </i>
    <i>
      <x v="315"/>
    </i>
    <i>
      <x v="169"/>
    </i>
    <i>
      <x v="317"/>
    </i>
    <i>
      <x v="170"/>
    </i>
    <i>
      <x v="319"/>
    </i>
    <i>
      <x v="171"/>
    </i>
    <i>
      <x v="321"/>
    </i>
    <i>
      <x v="172"/>
    </i>
    <i>
      <x v="323"/>
    </i>
    <i>
      <x v="173"/>
    </i>
    <i>
      <x v="325"/>
    </i>
    <i>
      <x v="174"/>
    </i>
    <i>
      <x v="1"/>
    </i>
    <i>
      <x v="175"/>
    </i>
    <i>
      <x v="3"/>
    </i>
    <i>
      <x v="176"/>
    </i>
    <i>
      <x v="5"/>
    </i>
    <i>
      <x v="177"/>
    </i>
    <i>
      <x v="7"/>
    </i>
    <i>
      <x v="178"/>
    </i>
    <i>
      <x v="335"/>
    </i>
    <i>
      <x v="179"/>
    </i>
    <i>
      <x v="337"/>
    </i>
    <i>
      <x v="180"/>
    </i>
    <i>
      <x v="339"/>
    </i>
    <i>
      <x v="181"/>
    </i>
    <i>
      <x v="341"/>
    </i>
    <i>
      <x v="182"/>
    </i>
    <i>
      <x v="343"/>
    </i>
    <i>
      <x v="183"/>
    </i>
    <i>
      <x v="345"/>
    </i>
    <i>
      <x v="184"/>
    </i>
    <i>
      <x v="347"/>
    </i>
    <i>
      <x v="185"/>
    </i>
    <i>
      <x v="349"/>
    </i>
    <i>
      <x v="186"/>
    </i>
    <i>
      <x v="351"/>
    </i>
    <i>
      <x v="187"/>
    </i>
    <i>
      <x v="353"/>
    </i>
    <i>
      <x v="188"/>
    </i>
    <i>
      <x v="355"/>
    </i>
    <i>
      <x v="189"/>
    </i>
    <i>
      <x v="357"/>
    </i>
    <i>
      <x v="190"/>
    </i>
    <i>
      <x v="359"/>
    </i>
    <i>
      <x v="191"/>
    </i>
    <i>
      <x v="361"/>
    </i>
    <i>
      <x v="192"/>
    </i>
    <i>
      <x v="363"/>
    </i>
    <i>
      <x v="193"/>
    </i>
    <i>
      <x v="365"/>
    </i>
    <i>
      <x v="194"/>
    </i>
    <i>
      <x v="367"/>
    </i>
    <i>
      <x v="195"/>
    </i>
    <i>
      <x v="369"/>
    </i>
    <i>
      <x v="196"/>
    </i>
    <i>
      <x v="371"/>
    </i>
    <i>
      <x v="197"/>
    </i>
    <i>
      <x v="373"/>
    </i>
    <i>
      <x v="198"/>
    </i>
    <i>
      <x v="9"/>
    </i>
    <i>
      <x v="199"/>
    </i>
    <i>
      <x v="11"/>
    </i>
    <i>
      <x v="200"/>
    </i>
    <i>
      <x v="13"/>
    </i>
    <i>
      <x v="201"/>
    </i>
    <i>
      <x v="381"/>
    </i>
    <i>
      <x v="202"/>
    </i>
    <i>
      <x v="383"/>
    </i>
    <i>
      <x v="203"/>
    </i>
    <i>
      <x v="385"/>
    </i>
    <i>
      <x v="204"/>
    </i>
    <i>
      <x v="387"/>
    </i>
    <i>
      <x v="20"/>
    </i>
    <i>
      <x v="389"/>
    </i>
    <i>
      <x v="24"/>
    </i>
    <i>
      <x v="391"/>
    </i>
    <i>
      <x v="415"/>
    </i>
    <i>
      <x v="393"/>
    </i>
    <i>
      <x v="417"/>
    </i>
    <i>
      <x v="395"/>
    </i>
    <i>
      <x v="419"/>
    </i>
    <i>
      <x v="397"/>
    </i>
    <i>
      <x v="421"/>
    </i>
    <i>
      <x v="399"/>
    </i>
    <i>
      <x v="423"/>
    </i>
    <i>
      <x v="401"/>
    </i>
    <i>
      <x v="14"/>
    </i>
    <i>
      <x v="15"/>
    </i>
    <i>
      <x v="425"/>
    </i>
    <i>
      <x v="16"/>
    </i>
    <i>
      <x v="21"/>
    </i>
    <i>
      <x v="17"/>
    </i>
    <i>
      <x v="22"/>
    </i>
    <i>
      <x v="18"/>
    </i>
    <i>
      <x v="427"/>
    </i>
    <i>
      <x v="19"/>
    </i>
    <i>
      <x v="429"/>
    </i>
    <i>
      <x v="205"/>
    </i>
    <i>
      <x v="414"/>
    </i>
    <i>
      <x v="206"/>
    </i>
    <i>
      <x v="416"/>
    </i>
    <i>
      <x v="207"/>
    </i>
    <i>
      <x v="418"/>
    </i>
    <i>
      <x v="208"/>
    </i>
    <i>
      <x v="420"/>
    </i>
    <i>
      <x v="209"/>
    </i>
    <i>
      <x v="422"/>
    </i>
    <i>
      <x v="210"/>
    </i>
    <i>
      <x v="424"/>
    </i>
    <i>
      <x v="211"/>
    </i>
    <i>
      <x v="426"/>
    </i>
    <i>
      <x v="212"/>
    </i>
    <i>
      <x v="428"/>
    </i>
    <i>
      <x v="213"/>
    </i>
    <i>
      <x v="430"/>
    </i>
    <i>
      <x v="214"/>
    </i>
    <i>
      <x v="432"/>
    </i>
    <i>
      <x v="215"/>
    </i>
    <i>
      <x v="434"/>
    </i>
    <i>
      <x v="216"/>
    </i>
    <i>
      <x v="436"/>
    </i>
    <i>
      <x v="217"/>
    </i>
    <i>
      <x v="438"/>
    </i>
    <i>
      <x v="218"/>
    </i>
    <i>
      <x v="440"/>
    </i>
    <i>
      <x v="219"/>
    </i>
    <i>
      <x v="442"/>
    </i>
    <i>
      <x v="220"/>
    </i>
    <i>
      <x v="444"/>
    </i>
    <i>
      <x v="221"/>
    </i>
    <i>
      <x v="446"/>
    </i>
    <i>
      <x v="222"/>
    </i>
    <i>
      <x v="448"/>
    </i>
    <i>
      <x v="223"/>
    </i>
    <i>
      <x v="450"/>
    </i>
    <i>
      <x v="224"/>
    </i>
    <i>
      <x v="452"/>
    </i>
    <i>
      <x v="225"/>
    </i>
    <i>
      <x v="454"/>
    </i>
    <i>
      <x v="226"/>
    </i>
    <i>
      <x v="456"/>
    </i>
    <i>
      <x v="227"/>
    </i>
    <i>
      <x v="458"/>
    </i>
    <i>
      <x v="228"/>
    </i>
    <i>
      <x v="460"/>
    </i>
    <i>
      <x v="229"/>
    </i>
    <i>
      <x v="462"/>
    </i>
    <i>
      <x v="230"/>
    </i>
    <i>
      <x v="464"/>
    </i>
    <i>
      <x v="231"/>
    </i>
    <i>
      <x v="466"/>
    </i>
    <i>
      <x v="232"/>
    </i>
    <i>
      <x v="468"/>
    </i>
    <i>
      <x v="233"/>
    </i>
    <i>
      <x v="470"/>
    </i>
    <i>
      <x v="234"/>
    </i>
    <i>
      <x v="472"/>
    </i>
    <i>
      <x v="235"/>
    </i>
    <i>
      <x v="474"/>
    </i>
    <i>
      <x v="236"/>
    </i>
    <i>
      <x v="476"/>
    </i>
    <i>
      <x v="237"/>
    </i>
    <i>
      <x v="478"/>
    </i>
    <i>
      <x v="238"/>
    </i>
    <i>
      <x v="480"/>
    </i>
    <i>
      <x v="239"/>
    </i>
    <i>
      <x v="482"/>
    </i>
    <i>
      <x v="240"/>
    </i>
    <i>
      <x v="484"/>
    </i>
    <i>
      <x v="241"/>
    </i>
    <i>
      <x v="486"/>
    </i>
    <i>
      <x v="242"/>
    </i>
    <i>
      <x v="488"/>
    </i>
    <i>
      <x v="243"/>
    </i>
    <i>
      <x v="490"/>
    </i>
    <i>
      <x v="244"/>
    </i>
    <i>
      <x v="492"/>
    </i>
    <i>
      <x v="245"/>
    </i>
    <i>
      <x v="494"/>
    </i>
    <i>
      <x v="246"/>
    </i>
    <i>
      <x v="496"/>
    </i>
    <i>
      <x v="247"/>
    </i>
    <i>
      <x v="498"/>
    </i>
    <i>
      <x v="248"/>
    </i>
    <i>
      <x v="500"/>
    </i>
    <i>
      <x v="249"/>
    </i>
    <i>
      <x v="502"/>
    </i>
    <i>
      <x v="250"/>
    </i>
    <i>
      <x/>
    </i>
    <i>
      <x v="251"/>
    </i>
  </rowItems>
  <colItems count="1">
    <i/>
  </colItems>
  <dataFields count="1">
    <dataField name=" TotalProfit" fld="0" baseField="0" baseItem="0" numFmtId="166"/>
  </dataFields>
  <formats count="4">
    <format dxfId="24">
      <pivotArea outline="0" collapsedLevelsAreSubtotals="1" fieldPosition="0">
        <references count="1">
          <reference field="4294967294" count="1" selected="0">
            <x v="0"/>
          </reference>
        </references>
      </pivotArea>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1608CAD-CDE1-4B77-B791-8BF1D1E49682}" name="PivotTable6" cacheId="11" applyNumberFormats="0" applyBorderFormats="0" applyFontFormats="0" applyPatternFormats="0" applyAlignmentFormats="0" applyWidthHeightFormats="1" dataCaption="Values" missingCaption="0" tag="60575a1f-5928-459b-a811-f1f26ee3576a" updatedVersion="8" minRefreshableVersion="3" useAutoFormatting="1" subtotalHiddenItems="1" rowGrandTotals="0" colGrandTotals="0" itemPrintTitles="1" createdVersion="8" indent="0" showEmptyRow="1" showEmptyCol="1" compact="0" compactData="0" multipleFieldFilters="0" chartFormat="12">
  <location ref="O26:P28"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Profit" fld="0" baseField="0" baseItem="0" numFmtId="3"/>
  </dataFields>
  <formats count="3">
    <format dxfId="27">
      <pivotArea type="all" dataOnly="0" outline="0" fieldPosition="0"/>
    </format>
    <format dxfId="26">
      <pivotArea outline="0" collapsedLevelsAreSubtotals="1" fieldPosition="0"/>
    </format>
    <format dxfId="2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E8E355A-2623-4AB9-B8CB-F748166A8BFA}" name="PivotTable3" cacheId="10" applyNumberFormats="0" applyBorderFormats="0" applyFontFormats="0" applyPatternFormats="0" applyAlignmentFormats="0" applyWidthHeightFormats="1" dataCaption="Values" missingCaption="0" tag="e6e9a66a-d270-49fd-960d-9af1572fd62f" updatedVersion="8" minRefreshableVersion="3" useAutoFormatting="1" subtotalHiddenItems="1" rowGrandTotals="0" colGrandTotals="0" itemPrintTitles="1" createdVersion="8" indent="0" showEmptyRow="1" showEmptyCol="1" compact="0" compactData="0" multipleFieldFilters="0" chartFormat="12">
  <location ref="O11:P19"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v="3"/>
    </i>
    <i>
      <x/>
    </i>
    <i>
      <x v="4"/>
    </i>
    <i>
      <x v="6"/>
    </i>
    <i>
      <x v="2"/>
    </i>
    <i>
      <x v="7"/>
    </i>
    <i>
      <x v="1"/>
    </i>
    <i>
      <x v="5"/>
    </i>
  </rowItems>
  <colItems count="1">
    <i/>
  </colItems>
  <dataFields count="1">
    <dataField name=" TotalProfit" fld="0" baseField="0" baseItem="0" numFmtId="3"/>
  </dataFields>
  <formats count="3">
    <format dxfId="30">
      <pivotArea type="all" dataOnly="0" outline="0" fieldPosition="0"/>
    </format>
    <format dxfId="29">
      <pivotArea outline="0" collapsedLevelsAreSubtotals="1" fieldPosition="0"/>
    </format>
    <format dxfId="28">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9881652-5B04-421F-817F-20A405576BD0}" name="PivotTable4" cacheId="15"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U3:V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Sum of TotalProfit" fld="0" baseField="0" baseItem="0" numFmtId="166"/>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71C832F-D4E0-473A-902A-949A9CEC6D8B}" name="PivotTable1" cacheId="12" applyNumberFormats="0" applyBorderFormats="0" applyFontFormats="0" applyPatternFormats="0" applyAlignmentFormats="0" applyWidthHeightFormats="1" dataCaption="Values" missingCaption="0" tag="727e01d4-f5a2-4450-a4c0-e66eaec633d8" updatedVersion="8" minRefreshableVersion="3" useAutoFormatting="1" subtotalHiddenItems="1" rowGrandTotals="0" colGrandTotals="0" itemPrintTitles="1" createdVersion="8" indent="0" showEmptyRow="1" showEmptyCol="1" compact="0" compactData="0" multipleFieldFilters="0" chartFormat="12">
  <location ref="B3:C1840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6330"/>
    </i>
    <i>
      <x v="15061"/>
    </i>
    <i>
      <x v="7347"/>
    </i>
    <i>
      <x v="3952"/>
    </i>
    <i>
      <x v="13908"/>
    </i>
    <i>
      <x v="12727"/>
    </i>
    <i>
      <x v="10262"/>
    </i>
    <i>
      <x v="5999"/>
    </i>
    <i>
      <x v="16893"/>
    </i>
    <i>
      <x v="15545"/>
    </i>
    <i>
      <x v="18130"/>
    </i>
    <i>
      <x v="18034"/>
    </i>
    <i>
      <x v="16898"/>
    </i>
    <i>
      <x v="16114"/>
    </i>
    <i>
      <x v="16534"/>
    </i>
    <i>
      <x v="15281"/>
    </i>
    <i>
      <x v="14572"/>
    </i>
    <i>
      <x v="13739"/>
    </i>
    <i>
      <x v="13226"/>
    </i>
    <i>
      <x v="12504"/>
    </i>
    <i>
      <x v="13428"/>
    </i>
    <i>
      <x v="12245"/>
    </i>
    <i>
      <x v="11611"/>
    </i>
    <i>
      <x v="10021"/>
    </i>
    <i>
      <x v="9573"/>
    </i>
    <i>
      <x v="8385"/>
    </i>
    <i>
      <x v="6757"/>
    </i>
    <i>
      <x v="6335"/>
    </i>
    <i>
      <x v="6074"/>
    </i>
    <i>
      <x v="5717"/>
    </i>
    <i>
      <x v="4689"/>
    </i>
    <i>
      <x v="5393"/>
    </i>
    <i>
      <x v="6105"/>
    </i>
    <i>
      <x v="3970"/>
    </i>
    <i>
      <x v="795"/>
    </i>
    <i>
      <x v="1076"/>
    </i>
    <i>
      <x v="15936"/>
    </i>
    <i>
      <x v="10041"/>
    </i>
    <i>
      <x v="3396"/>
    </i>
    <i>
      <x v="13205"/>
    </i>
    <i>
      <x v="8459"/>
    </i>
    <i>
      <x v="9156"/>
    </i>
    <i>
      <x v="5943"/>
    </i>
    <i>
      <x v="18135"/>
    </i>
    <i>
      <x v="17707"/>
    </i>
    <i>
      <x v="17028"/>
    </i>
    <i>
      <x v="15897"/>
    </i>
    <i>
      <x v="16023"/>
    </i>
    <i>
      <x v="16290"/>
    </i>
    <i>
      <x v="16103"/>
    </i>
    <i>
      <x v="14644"/>
    </i>
    <i>
      <x v="13272"/>
    </i>
    <i>
      <x v="11250"/>
    </i>
    <i>
      <x v="12192"/>
    </i>
    <i>
      <x v="11619"/>
    </i>
    <i>
      <x v="11499"/>
    </i>
    <i>
      <x v="10474"/>
    </i>
    <i>
      <x v="9558"/>
    </i>
    <i>
      <x v="8562"/>
    </i>
    <i>
      <x v="9140"/>
    </i>
    <i>
      <x v="6993"/>
    </i>
    <i>
      <x v="6222"/>
    </i>
    <i>
      <x v="4651"/>
    </i>
    <i>
      <x v="5774"/>
    </i>
    <i>
      <x v="4956"/>
    </i>
    <i>
      <x v="5412"/>
    </i>
    <i>
      <x v="4115"/>
    </i>
    <i>
      <x v="2028"/>
    </i>
    <i>
      <x v="2867"/>
    </i>
    <i>
      <x v="2188"/>
    </i>
    <i>
      <x v="1572"/>
    </i>
    <i>
      <x v="1606"/>
    </i>
    <i>
      <x v="2313"/>
    </i>
    <i>
      <x v="992"/>
    </i>
    <i>
      <x v="11"/>
    </i>
    <i>
      <x v="970"/>
    </i>
    <i>
      <x v="228"/>
    </i>
    <i>
      <x v="17425"/>
    </i>
    <i>
      <x v="13336"/>
    </i>
    <i>
      <x v="11393"/>
    </i>
    <i>
      <x v="11253"/>
    </i>
    <i>
      <x v="5743"/>
    </i>
    <i>
      <x v="17151"/>
    </i>
    <i>
      <x v="18247"/>
    </i>
    <i>
      <x v="17963"/>
    </i>
    <i>
      <x v="17321"/>
    </i>
    <i>
      <x v="16518"/>
    </i>
    <i>
      <x v="15533"/>
    </i>
    <i>
      <x v="14872"/>
    </i>
    <i>
      <x v="14938"/>
    </i>
    <i>
      <x v="14985"/>
    </i>
    <i>
      <x v="12615"/>
    </i>
    <i>
      <x v="12655"/>
    </i>
    <i>
      <x v="13237"/>
    </i>
    <i>
      <x v="13153"/>
    </i>
    <i>
      <x v="13371"/>
    </i>
    <i>
      <x v="12840"/>
    </i>
    <i>
      <x v="13753"/>
    </i>
    <i>
      <x v="12220"/>
    </i>
    <i>
      <x v="10899"/>
    </i>
    <i>
      <x v="10908"/>
    </i>
    <i>
      <x v="11350"/>
    </i>
    <i>
      <x v="9660"/>
    </i>
    <i>
      <x v="8712"/>
    </i>
    <i>
      <x v="9000"/>
    </i>
    <i>
      <x v="8979"/>
    </i>
    <i>
      <x v="7836"/>
    </i>
    <i>
      <x v="7885"/>
    </i>
    <i>
      <x v="9171"/>
    </i>
    <i>
      <x v="6623"/>
    </i>
    <i>
      <x v="5010"/>
    </i>
    <i>
      <x v="4315"/>
    </i>
    <i>
      <x v="4021"/>
    </i>
    <i>
      <x v="3241"/>
    </i>
    <i>
      <x v="3763"/>
    </i>
    <i>
      <x v="3948"/>
    </i>
    <i>
      <x v="3848"/>
    </i>
    <i>
      <x v="2282"/>
    </i>
    <i>
      <x v="212"/>
    </i>
    <i>
      <x v="1280"/>
    </i>
    <i>
      <x v="93"/>
    </i>
    <i>
      <x v="1210"/>
    </i>
    <i>
      <x v="11884"/>
    </i>
    <i>
      <x v="3860"/>
    </i>
    <i>
      <x v="2156"/>
    </i>
    <i>
      <x v="18030"/>
    </i>
    <i>
      <x v="17635"/>
    </i>
    <i>
      <x v="16295"/>
    </i>
    <i>
      <x v="11534"/>
    </i>
    <i>
      <x v="4409"/>
    </i>
    <i>
      <x v="17540"/>
    </i>
    <i>
      <x v="17345"/>
    </i>
    <i>
      <x v="16187"/>
    </i>
    <i>
      <x v="15369"/>
    </i>
    <i>
      <x v="15858"/>
    </i>
    <i>
      <x v="14014"/>
    </i>
    <i>
      <x v="13823"/>
    </i>
    <i>
      <x v="14527"/>
    </i>
    <i>
      <x v="14665"/>
    </i>
    <i>
      <x v="14777"/>
    </i>
    <i>
      <x v="14546"/>
    </i>
    <i>
      <x v="12761"/>
    </i>
    <i>
      <x v="12337"/>
    </i>
    <i>
      <x v="12461"/>
    </i>
    <i>
      <x v="11846"/>
    </i>
    <i>
      <x v="9510"/>
    </i>
    <i>
      <x v="9334"/>
    </i>
    <i>
      <x v="10735"/>
    </i>
    <i>
      <x v="7875"/>
    </i>
    <i>
      <x v="7938"/>
    </i>
    <i>
      <x v="6243"/>
    </i>
    <i>
      <x v="6815"/>
    </i>
    <i>
      <x v="5320"/>
    </i>
    <i>
      <x v="6041"/>
    </i>
    <i>
      <x v="3261"/>
    </i>
    <i>
      <x v="3576"/>
    </i>
    <i>
      <x v="3987"/>
    </i>
    <i>
      <x v="3716"/>
    </i>
    <i>
      <x v="2592"/>
    </i>
    <i>
      <x v="262"/>
    </i>
    <i>
      <x v="14714"/>
    </i>
    <i>
      <x v="4921"/>
    </i>
    <i>
      <x v="111"/>
    </i>
    <i>
      <x v="16266"/>
    </i>
    <i>
      <x v="14861"/>
    </i>
    <i>
      <x v="13637"/>
    </i>
    <i>
      <x v="4372"/>
    </i>
    <i>
      <x v="2577"/>
    </i>
    <i>
      <x v="17623"/>
    </i>
    <i>
      <x v="16972"/>
    </i>
    <i>
      <x v="17815"/>
    </i>
    <i>
      <x v="17509"/>
    </i>
    <i>
      <x v="17495"/>
    </i>
    <i>
      <x v="16793"/>
    </i>
    <i>
      <x v="15732"/>
    </i>
    <i>
      <x v="15862"/>
    </i>
    <i>
      <x v="14506"/>
    </i>
    <i>
      <x v="14325"/>
    </i>
    <i>
      <x v="14654"/>
    </i>
    <i>
      <x v="14333"/>
    </i>
    <i>
      <x v="14791"/>
    </i>
    <i>
      <x v="14884"/>
    </i>
    <i>
      <x v="15173"/>
    </i>
    <i>
      <x v="14442"/>
    </i>
    <i>
      <x v="12850"/>
    </i>
    <i>
      <x v="13252"/>
    </i>
    <i>
      <x v="11713"/>
    </i>
    <i>
      <x v="10966"/>
    </i>
    <i>
      <x v="9310"/>
    </i>
    <i>
      <x v="8528"/>
    </i>
    <i>
      <x v="8221"/>
    </i>
    <i>
      <x v="8269"/>
    </i>
    <i>
      <x v="7904"/>
    </i>
    <i>
      <x v="7310"/>
    </i>
    <i>
      <x v="5643"/>
    </i>
    <i>
      <x v="5298"/>
    </i>
    <i>
      <x v="3980"/>
    </i>
    <i>
      <x v="4239"/>
    </i>
    <i>
      <x v="3441"/>
    </i>
    <i>
      <x v="2715"/>
    </i>
    <i>
      <x v="2901"/>
    </i>
    <i>
      <x v="3041"/>
    </i>
    <i>
      <x v="2545"/>
    </i>
    <i>
      <x v="1387"/>
    </i>
    <i>
      <x v="459"/>
    </i>
    <i>
      <x v="1102"/>
    </i>
    <i>
      <x v="280"/>
    </i>
    <i>
      <x v="320"/>
    </i>
    <i>
      <x v="1313"/>
    </i>
    <i>
      <x v="5537"/>
    </i>
    <i>
      <x v="3086"/>
    </i>
    <i>
      <x v="68"/>
    </i>
    <i>
      <x v="13092"/>
    </i>
    <i>
      <x v="8968"/>
    </i>
    <i>
      <x v="8771"/>
    </i>
    <i>
      <x v="3595"/>
    </i>
    <i>
      <x v="17672"/>
    </i>
    <i>
      <x v="17320"/>
    </i>
    <i>
      <x v="16960"/>
    </i>
    <i>
      <x v="15599"/>
    </i>
    <i>
      <x v="16037"/>
    </i>
    <i>
      <x v="16332"/>
    </i>
    <i>
      <x v="16050"/>
    </i>
    <i>
      <x v="14330"/>
    </i>
    <i>
      <x v="15271"/>
    </i>
    <i>
      <x v="14421"/>
    </i>
    <i>
      <x v="13926"/>
    </i>
    <i>
      <x v="13527"/>
    </i>
    <i>
      <x v="13432"/>
    </i>
    <i>
      <x v="13134"/>
    </i>
    <i>
      <x v="11364"/>
    </i>
    <i>
      <x v="11672"/>
    </i>
    <i>
      <x v="10090"/>
    </i>
    <i>
      <x v="10617"/>
    </i>
    <i>
      <x v="9103"/>
    </i>
    <i>
      <x v="8870"/>
    </i>
    <i>
      <x v="8629"/>
    </i>
    <i>
      <x v="8969"/>
    </i>
    <i>
      <x v="7371"/>
    </i>
    <i>
      <x v="6462"/>
    </i>
    <i>
      <x v="7446"/>
    </i>
    <i>
      <x v="5118"/>
    </i>
    <i>
      <x v="5882"/>
    </i>
    <i>
      <x v="5938"/>
    </i>
    <i>
      <x v="5439"/>
    </i>
    <i>
      <x v="5472"/>
    </i>
    <i>
      <x v="4726"/>
    </i>
    <i>
      <x v="5527"/>
    </i>
    <i>
      <x v="4328"/>
    </i>
    <i>
      <x v="3202"/>
    </i>
    <i>
      <x v="4463"/>
    </i>
    <i>
      <x v="4255"/>
    </i>
    <i>
      <x v="3467"/>
    </i>
    <i>
      <x v="2542"/>
    </i>
    <i>
      <x v="2091"/>
    </i>
    <i>
      <x v="1482"/>
    </i>
    <i>
      <x v="790"/>
    </i>
    <i>
      <x v="784"/>
    </i>
    <i>
      <x v="310"/>
    </i>
    <i>
      <x v="821"/>
    </i>
    <i>
      <x v="296"/>
    </i>
    <i>
      <x v="325"/>
    </i>
    <i>
      <x v="1393"/>
    </i>
    <i>
      <x v="392"/>
    </i>
    <i>
      <x v="13078"/>
    </i>
    <i>
      <x v="11692"/>
    </i>
    <i>
      <x v="9505"/>
    </i>
    <i>
      <x v="8018"/>
    </i>
    <i>
      <x v="7376"/>
    </i>
    <i>
      <x v="176"/>
    </i>
    <i>
      <x v="787"/>
    </i>
    <i>
      <x v="662"/>
    </i>
    <i>
      <x v="3503"/>
    </i>
    <i>
      <x v="17808"/>
    </i>
    <i>
      <x v="17271"/>
    </i>
    <i>
      <x v="16934"/>
    </i>
    <i>
      <x v="14747"/>
    </i>
    <i>
      <x v="14264"/>
    </i>
    <i>
      <x v="14496"/>
    </i>
    <i>
      <x v="12945"/>
    </i>
    <i>
      <x v="13649"/>
    </i>
    <i>
      <x v="13171"/>
    </i>
    <i>
      <x v="12587"/>
    </i>
    <i>
      <x v="12055"/>
    </i>
    <i>
      <x v="11999"/>
    </i>
    <i>
      <x v="11287"/>
    </i>
    <i>
      <x v="11530"/>
    </i>
    <i>
      <x v="11281"/>
    </i>
    <i>
      <x v="9458"/>
    </i>
    <i>
      <x v="10368"/>
    </i>
    <i>
      <x v="10281"/>
    </i>
    <i>
      <x v="10560"/>
    </i>
    <i>
      <x v="9919"/>
    </i>
    <i>
      <x v="8764"/>
    </i>
    <i>
      <x v="4884"/>
    </i>
    <i>
      <x v="5021"/>
    </i>
    <i>
      <x v="5654"/>
    </i>
    <i>
      <x v="5714"/>
    </i>
    <i>
      <x v="4356"/>
    </i>
    <i>
      <x v="4001"/>
    </i>
    <i>
      <x v="3326"/>
    </i>
    <i>
      <x v="3556"/>
    </i>
    <i>
      <x v="2763"/>
    </i>
    <i>
      <x v="2357"/>
    </i>
    <i>
      <x v="1096"/>
    </i>
    <i>
      <x v="230"/>
    </i>
    <i>
      <x v="16282"/>
    </i>
    <i>
      <x v="10273"/>
    </i>
    <i>
      <x v="9420"/>
    </i>
    <i>
      <x v="2301"/>
    </i>
    <i>
      <x v="2110"/>
    </i>
    <i>
      <x v="16268"/>
    </i>
    <i>
      <x v="14865"/>
    </i>
    <i>
      <x v="9470"/>
    </i>
    <i>
      <x v="6985"/>
    </i>
    <i>
      <x v="5530"/>
    </i>
    <i>
      <x v="2486"/>
    </i>
    <i>
      <x v="1446"/>
    </i>
    <i>
      <x v="18243"/>
    </i>
    <i>
      <x v="18223"/>
    </i>
    <i>
      <x v="17378"/>
    </i>
    <i>
      <x v="17154"/>
    </i>
    <i>
      <x v="16802"/>
    </i>
    <i>
      <x v="16033"/>
    </i>
    <i>
      <x v="14600"/>
    </i>
    <i>
      <x v="14449"/>
    </i>
    <i>
      <x v="13556"/>
    </i>
    <i>
      <x v="12914"/>
    </i>
    <i>
      <x v="11786"/>
    </i>
    <i>
      <x v="11737"/>
    </i>
    <i>
      <x v="9393"/>
    </i>
    <i>
      <x v="9798"/>
    </i>
    <i>
      <x v="9061"/>
    </i>
    <i>
      <x v="7926"/>
    </i>
    <i>
      <x v="8783"/>
    </i>
    <i>
      <x v="8250"/>
    </i>
    <i>
      <x v="6497"/>
    </i>
    <i>
      <x v="4407"/>
    </i>
    <i>
      <x v="3190"/>
    </i>
    <i>
      <x v="3968"/>
    </i>
    <i>
      <x v="2413"/>
    </i>
    <i>
      <x v="2551"/>
    </i>
    <i>
      <x v="2557"/>
    </i>
    <i>
      <x v="2008"/>
    </i>
    <i>
      <x v="818"/>
    </i>
    <i>
      <x v="9511"/>
    </i>
    <i>
      <x v="8576"/>
    </i>
    <i>
      <x v="17438"/>
    </i>
    <i>
      <x v="13586"/>
    </i>
    <i>
      <x v="4987"/>
    </i>
    <i>
      <x v="3268"/>
    </i>
    <i>
      <x v="1480"/>
    </i>
    <i>
      <x v="17891"/>
    </i>
    <i>
      <x v="17195"/>
    </i>
    <i>
      <x v="17555"/>
    </i>
    <i>
      <x v="16441"/>
    </i>
    <i>
      <x v="16491"/>
    </i>
    <i>
      <x v="14625"/>
    </i>
    <i>
      <x v="15169"/>
    </i>
    <i>
      <x v="14093"/>
    </i>
    <i>
      <x v="13799"/>
    </i>
    <i>
      <x v="12688"/>
    </i>
    <i>
      <x v="13403"/>
    </i>
    <i>
      <x v="11869"/>
    </i>
    <i>
      <x v="9286"/>
    </i>
    <i>
      <x v="10486"/>
    </i>
    <i>
      <x v="10015"/>
    </i>
    <i>
      <x v="7756"/>
    </i>
    <i>
      <x v="7851"/>
    </i>
    <i>
      <x v="5845"/>
    </i>
    <i>
      <x v="5854"/>
    </i>
    <i>
      <x v="5810"/>
    </i>
    <i>
      <x v="3492"/>
    </i>
    <i>
      <x v="3829"/>
    </i>
    <i>
      <x v="1588"/>
    </i>
    <i>
      <x v="2523"/>
    </i>
    <i>
      <x v="3048"/>
    </i>
    <i>
      <x v="609"/>
    </i>
    <i>
      <x v="281"/>
    </i>
    <i>
      <x v="3318"/>
    </i>
    <i>
      <x v="14219"/>
    </i>
    <i>
      <x v="12444"/>
    </i>
    <i>
      <x v="8412"/>
    </i>
    <i>
      <x v="6630"/>
    </i>
    <i>
      <x v="3836"/>
    </i>
    <i>
      <x v="17582"/>
    </i>
    <i>
      <x v="18083"/>
    </i>
    <i>
      <x v="16880"/>
    </i>
    <i>
      <x v="17906"/>
    </i>
    <i>
      <x v="18352"/>
    </i>
    <i>
      <x v="16516"/>
    </i>
    <i>
      <x v="16862"/>
    </i>
    <i>
      <x v="16643"/>
    </i>
    <i>
      <x v="15522"/>
    </i>
    <i>
      <x v="15467"/>
    </i>
    <i>
      <x v="15245"/>
    </i>
    <i>
      <x v="14285"/>
    </i>
    <i>
      <x v="14870"/>
    </i>
    <i>
      <x v="14106"/>
    </i>
    <i>
      <x v="14058"/>
    </i>
    <i>
      <x v="14115"/>
    </i>
    <i>
      <x v="15284"/>
    </i>
    <i>
      <x v="12416"/>
    </i>
    <i>
      <x v="13722"/>
    </i>
    <i>
      <x v="10776"/>
    </i>
    <i>
      <x v="11803"/>
    </i>
    <i>
      <x v="11977"/>
    </i>
    <i>
      <x v="12263"/>
    </i>
    <i>
      <x v="9824"/>
    </i>
    <i>
      <x v="9786"/>
    </i>
    <i>
      <x v="6936"/>
    </i>
    <i>
      <x v="6749"/>
    </i>
    <i>
      <x v="4847"/>
    </i>
    <i>
      <x v="5228"/>
    </i>
    <i>
      <x v="4466"/>
    </i>
    <i>
      <x v="4278"/>
    </i>
    <i>
      <x v="3995"/>
    </i>
    <i>
      <x v="4586"/>
    </i>
    <i>
      <x v="1552"/>
    </i>
    <i>
      <x v="1750"/>
    </i>
    <i>
      <x v="1205"/>
    </i>
    <i>
      <x v="909"/>
    </i>
    <i>
      <x v="11362"/>
    </i>
    <i>
      <x v="8131"/>
    </i>
    <i>
      <x v="9135"/>
    </i>
    <i>
      <x v="6162"/>
    </i>
    <i>
      <x v="6766"/>
    </i>
    <i>
      <x v="5257"/>
    </i>
    <i>
      <x v="892"/>
    </i>
    <i>
      <x v="18118"/>
    </i>
    <i>
      <x v="17919"/>
    </i>
    <i>
      <x v="17192"/>
    </i>
    <i>
      <x v="16497"/>
    </i>
    <i>
      <x v="16409"/>
    </i>
    <i>
      <x v="14164"/>
    </i>
    <i>
      <x v="14160"/>
    </i>
    <i>
      <x v="13698"/>
    </i>
    <i>
      <x v="12696"/>
    </i>
    <i>
      <x v="12551"/>
    </i>
    <i>
      <x v="13297"/>
    </i>
    <i>
      <x v="11822"/>
    </i>
    <i>
      <x v="11739"/>
    </i>
    <i>
      <x v="11900"/>
    </i>
    <i>
      <x v="10237"/>
    </i>
    <i>
      <x v="8752"/>
    </i>
    <i>
      <x v="7975"/>
    </i>
    <i>
      <x v="6962"/>
    </i>
    <i>
      <x v="7183"/>
    </i>
    <i>
      <x v="6314"/>
    </i>
    <i>
      <x v="6736"/>
    </i>
    <i>
      <x v="5045"/>
    </i>
    <i>
      <x v="5968"/>
    </i>
    <i>
      <x v="4771"/>
    </i>
    <i>
      <x v="5707"/>
    </i>
    <i>
      <x v="5168"/>
    </i>
    <i>
      <x v="5423"/>
    </i>
    <i>
      <x v="5363"/>
    </i>
    <i>
      <x v="4400"/>
    </i>
    <i>
      <x v="3139"/>
    </i>
    <i>
      <x v="1613"/>
    </i>
    <i>
      <x v="2745"/>
    </i>
    <i>
      <x v="294"/>
    </i>
    <i>
      <x v="1376"/>
    </i>
    <i>
      <x v="471"/>
    </i>
    <i>
      <x v="1187"/>
    </i>
    <i>
      <x v="15366"/>
    </i>
    <i>
      <x v="14909"/>
    </i>
    <i>
      <x v="12283"/>
    </i>
    <i>
      <x v="12922"/>
    </i>
    <i>
      <x v="8406"/>
    </i>
    <i>
      <x v="5337"/>
    </i>
    <i>
      <x v="15954"/>
    </i>
    <i>
      <x v="15632"/>
    </i>
    <i>
      <x v="12663"/>
    </i>
    <i>
      <x v="11903"/>
    </i>
    <i>
      <x v="8723"/>
    </i>
    <i>
      <x v="8211"/>
    </i>
    <i>
      <x v="7091"/>
    </i>
    <i>
      <x v="4581"/>
    </i>
    <i>
      <x v="362"/>
    </i>
    <i>
      <x v="16906"/>
    </i>
    <i>
      <x v="18306"/>
    </i>
    <i>
      <x v="18262"/>
    </i>
    <i>
      <x v="16336"/>
    </i>
    <i>
      <x v="16259"/>
    </i>
    <i>
      <x v="15728"/>
    </i>
    <i>
      <x v="16690"/>
    </i>
    <i>
      <x v="16313"/>
    </i>
    <i>
      <x v="16072"/>
    </i>
    <i>
      <x v="16310"/>
    </i>
    <i>
      <x v="13548"/>
    </i>
    <i>
      <x v="12618"/>
    </i>
    <i>
      <x v="11621"/>
    </i>
    <i>
      <x v="11280"/>
    </i>
    <i>
      <x v="11381"/>
    </i>
    <i>
      <x v="11397"/>
    </i>
    <i>
      <x v="7778"/>
    </i>
    <i>
      <x v="7945"/>
    </i>
    <i>
      <x v="8014"/>
    </i>
    <i>
      <x v="8364"/>
    </i>
    <i>
      <x v="6763"/>
    </i>
    <i>
      <x v="6426"/>
    </i>
    <i>
      <x v="6785"/>
    </i>
    <i>
      <x v="4303"/>
    </i>
    <i>
      <x v="3474"/>
    </i>
    <i>
      <x v="3984"/>
    </i>
    <i>
      <x v="2629"/>
    </i>
    <i>
      <x v="2286"/>
    </i>
    <i>
      <x v="3061"/>
    </i>
    <i>
      <x v="1361"/>
    </i>
    <i>
      <x v="911"/>
    </i>
    <i>
      <x v="503"/>
    </i>
    <i>
      <x v="344"/>
    </i>
    <i>
      <x v="707"/>
    </i>
    <i>
      <x v="14097"/>
    </i>
    <i>
      <x v="13768"/>
    </i>
    <i>
      <x v="11249"/>
    </i>
    <i>
      <x v="11410"/>
    </i>
    <i>
      <x v="9670"/>
    </i>
    <i>
      <x v="9245"/>
    </i>
    <i>
      <x v="7902"/>
    </i>
    <i>
      <x v="5888"/>
    </i>
    <i>
      <x v="4390"/>
    </i>
    <i>
      <x v="3237"/>
    </i>
    <i>
      <x v="277"/>
    </i>
    <i>
      <x v="1473"/>
    </i>
    <i>
      <x v="11324"/>
    </i>
    <i>
      <x v="10759"/>
    </i>
    <i>
      <x v="9305"/>
    </i>
    <i>
      <x v="6003"/>
    </i>
    <i>
      <x v="1488"/>
    </i>
    <i>
      <x v="18015"/>
    </i>
    <i>
      <x v="17171"/>
    </i>
    <i>
      <x v="18029"/>
    </i>
    <i>
      <x v="17516"/>
    </i>
    <i>
      <x v="17132"/>
    </i>
    <i>
      <x v="14678"/>
    </i>
    <i>
      <x v="14650"/>
    </i>
    <i>
      <x v="14743"/>
    </i>
    <i>
      <x v="13871"/>
    </i>
    <i>
      <x v="13608"/>
    </i>
    <i>
      <x v="13751"/>
    </i>
    <i>
      <x v="12703"/>
    </i>
    <i>
      <x v="12420"/>
    </i>
    <i>
      <x v="13517"/>
    </i>
    <i>
      <x v="12468"/>
    </i>
    <i>
      <x v="12681"/>
    </i>
    <i>
      <x v="13164"/>
    </i>
    <i>
      <x v="11305"/>
    </i>
    <i>
      <x v="11651"/>
    </i>
    <i>
      <x v="11888"/>
    </i>
    <i>
      <x v="11437"/>
    </i>
    <i>
      <x v="9247"/>
    </i>
    <i>
      <x v="10156"/>
    </i>
    <i>
      <x v="10622"/>
    </i>
    <i>
      <x v="8978"/>
    </i>
    <i>
      <x v="8851"/>
    </i>
    <i>
      <x v="8223"/>
    </i>
    <i>
      <x v="7884"/>
    </i>
    <i>
      <x v="7395"/>
    </i>
    <i>
      <x v="7137"/>
    </i>
    <i>
      <x v="6791"/>
    </i>
    <i>
      <x v="6643"/>
    </i>
    <i>
      <x v="5626"/>
    </i>
    <i>
      <x v="5042"/>
    </i>
    <i>
      <x v="5054"/>
    </i>
    <i>
      <x v="4349"/>
    </i>
    <i>
      <x v="3677"/>
    </i>
    <i>
      <x v="1889"/>
    </i>
    <i>
      <x v="2186"/>
    </i>
    <i>
      <x v="499"/>
    </i>
    <i>
      <x v="14215"/>
    </i>
    <i>
      <x v="12308"/>
    </i>
    <i>
      <x v="17181"/>
    </i>
    <i>
      <x v="17647"/>
    </i>
    <i>
      <x v="15272"/>
    </i>
    <i>
      <x v="7498"/>
    </i>
    <i>
      <x v="3639"/>
    </i>
    <i>
      <x v="3036"/>
    </i>
    <i>
      <x v="1195"/>
    </i>
    <i>
      <x v="148"/>
    </i>
    <i>
      <x v="17562"/>
    </i>
    <i>
      <x v="15785"/>
    </i>
    <i>
      <x v="15849"/>
    </i>
    <i>
      <x v="15432"/>
    </i>
    <i>
      <x v="16379"/>
    </i>
    <i>
      <x v="15683"/>
    </i>
    <i>
      <x v="14327"/>
    </i>
    <i>
      <x v="14671"/>
    </i>
    <i>
      <x v="15086"/>
    </i>
    <i>
      <x v="13319"/>
    </i>
    <i>
      <x v="10842"/>
    </i>
    <i>
      <x v="11208"/>
    </i>
    <i>
      <x v="11788"/>
    </i>
    <i>
      <x v="11558"/>
    </i>
    <i>
      <x v="10196"/>
    </i>
    <i>
      <x v="9513"/>
    </i>
    <i>
      <x v="7852"/>
    </i>
    <i>
      <x v="7927"/>
    </i>
    <i>
      <x v="6011"/>
    </i>
    <i>
      <x v="4919"/>
    </i>
    <i>
      <x v="5447"/>
    </i>
    <i>
      <x v="4214"/>
    </i>
    <i>
      <x v="4326"/>
    </i>
    <i>
      <x v="4493"/>
    </i>
    <i>
      <x v="2320"/>
    </i>
    <i>
      <x v="1763"/>
    </i>
    <i>
      <x v="2810"/>
    </i>
    <i>
      <x v="2904"/>
    </i>
    <i>
      <x v="2287"/>
    </i>
    <i>
      <x v="2349"/>
    </i>
    <i>
      <x v="1463"/>
    </i>
    <i>
      <x v="673"/>
    </i>
    <i>
      <x v="18127"/>
    </i>
    <i>
      <x v="17721"/>
    </i>
    <i>
      <x v="13821"/>
    </i>
    <i>
      <x v="12276"/>
    </i>
    <i>
      <x v="12522"/>
    </i>
    <i>
      <x v="6807"/>
    </i>
    <i>
      <x v="2598"/>
    </i>
    <i>
      <x v="11377"/>
    </i>
    <i>
      <x v="9191"/>
    </i>
    <i>
      <x v="6228"/>
    </i>
    <i>
      <x v="6428"/>
    </i>
    <i>
      <x v="2074"/>
    </i>
    <i>
      <x v="17987"/>
    </i>
    <i>
      <x v="18156"/>
    </i>
    <i>
      <x v="17498"/>
    </i>
    <i>
      <x v="17081"/>
    </i>
    <i>
      <x v="17760"/>
    </i>
    <i>
      <x v="15386"/>
    </i>
    <i>
      <x v="15809"/>
    </i>
    <i>
      <x v="16873"/>
    </i>
    <i>
      <x v="14580"/>
    </i>
    <i>
      <x v="14201"/>
    </i>
    <i>
      <x v="15119"/>
    </i>
    <i>
      <x v="14298"/>
    </i>
    <i>
      <x v="12486"/>
    </i>
    <i>
      <x v="12859"/>
    </i>
    <i>
      <x v="12459"/>
    </i>
    <i>
      <x v="12046"/>
    </i>
    <i>
      <x v="11257"/>
    </i>
    <i>
      <x v="10048"/>
    </i>
    <i>
      <x v="9592"/>
    </i>
    <i>
      <x v="8106"/>
    </i>
    <i>
      <x v="7982"/>
    </i>
    <i>
      <x v="8550"/>
    </i>
    <i>
      <x v="8634"/>
    </i>
    <i>
      <x v="8544"/>
    </i>
    <i>
      <x v="6519"/>
    </i>
    <i>
      <x v="6498"/>
    </i>
    <i>
      <x v="4985"/>
    </i>
    <i>
      <x v="4758"/>
    </i>
    <i>
      <x v="5312"/>
    </i>
    <i>
      <x v="4408"/>
    </i>
    <i>
      <x v="4302"/>
    </i>
    <i>
      <x v="3236"/>
    </i>
    <i>
      <x v="4284"/>
    </i>
    <i>
      <x v="4032"/>
    </i>
    <i>
      <x v="1632"/>
    </i>
    <i>
      <x v="2144"/>
    </i>
    <i>
      <x v="2616"/>
    </i>
    <i>
      <x v="94"/>
    </i>
    <i>
      <x v="942"/>
    </i>
    <i>
      <x v="317"/>
    </i>
    <i>
      <x v="319"/>
    </i>
    <i>
      <x v="1175"/>
    </i>
    <i>
      <x v="464"/>
    </i>
    <i>
      <x v="1265"/>
    </i>
    <i>
      <x v="9999"/>
    </i>
    <i>
      <x v="5607"/>
    </i>
    <i>
      <x v="2974"/>
    </i>
    <i>
      <x v="8207"/>
    </i>
    <i>
      <x v="7430"/>
    </i>
    <i>
      <x v="3988"/>
    </i>
    <i>
      <x v="17812"/>
    </i>
    <i>
      <x v="17114"/>
    </i>
    <i>
      <x v="17729"/>
    </i>
    <i>
      <x v="15753"/>
    </i>
    <i>
      <x v="16172"/>
    </i>
    <i>
      <x v="15840"/>
    </i>
    <i>
      <x v="15489"/>
    </i>
    <i>
      <x v="16543"/>
    </i>
    <i>
      <x v="15226"/>
    </i>
    <i>
      <x v="13187"/>
    </i>
    <i>
      <x v="13080"/>
    </i>
    <i>
      <x v="10926"/>
    </i>
    <i>
      <x v="11178"/>
    </i>
    <i>
      <x v="11216"/>
    </i>
    <i>
      <x v="11183"/>
    </i>
    <i>
      <x v="11851"/>
    </i>
    <i>
      <x v="9853"/>
    </i>
    <i>
      <x v="10369"/>
    </i>
    <i>
      <x v="7752"/>
    </i>
    <i>
      <x v="8830"/>
    </i>
    <i>
      <x v="7621"/>
    </i>
    <i>
      <x v="6297"/>
    </i>
    <i>
      <x v="6661"/>
    </i>
    <i>
      <x v="6546"/>
    </i>
    <i>
      <x v="6175"/>
    </i>
    <i>
      <x v="4688"/>
    </i>
    <i>
      <x v="4694"/>
    </i>
    <i>
      <x v="4527"/>
    </i>
    <i>
      <x v="3497"/>
    </i>
    <i>
      <x v="2964"/>
    </i>
    <i>
      <x v="2331"/>
    </i>
    <i>
      <x v="1747"/>
    </i>
    <i>
      <x v="2721"/>
    </i>
    <i>
      <x v="1827"/>
    </i>
    <i>
      <x v="1755"/>
    </i>
    <i>
      <x v="2643"/>
    </i>
    <i>
      <x v="3040"/>
    </i>
    <i>
      <x v="1204"/>
    </i>
    <i>
      <x v="727"/>
    </i>
    <i>
      <x v="1232"/>
    </i>
    <i>
      <x v="5538"/>
    </i>
    <i>
      <x v="1647"/>
    </i>
    <i>
      <x v="17715"/>
    </i>
    <i>
      <x v="15694"/>
    </i>
    <i>
      <x v="14082"/>
    </i>
    <i>
      <x v="6535"/>
    </i>
    <i>
      <x v="6483"/>
    </i>
    <i>
      <x v="5062"/>
    </i>
    <i>
      <x v="17893"/>
    </i>
    <i>
      <x v="18001"/>
    </i>
    <i>
      <x v="18278"/>
    </i>
    <i>
      <x v="17002"/>
    </i>
    <i>
      <x v="15397"/>
    </i>
    <i>
      <x v="15719"/>
    </i>
    <i>
      <x v="15212"/>
    </i>
    <i>
      <x v="14306"/>
    </i>
    <i>
      <x v="15279"/>
    </i>
    <i>
      <x v="13676"/>
    </i>
    <i>
      <x v="11226"/>
    </i>
    <i>
      <x v="12132"/>
    </i>
    <i>
      <x v="11131"/>
    </i>
    <i>
      <x v="12178"/>
    </i>
    <i>
      <x v="11685"/>
    </i>
    <i>
      <x v="11427"/>
    </i>
    <i>
      <x v="11513"/>
    </i>
    <i>
      <x v="10588"/>
    </i>
    <i>
      <x v="10443"/>
    </i>
    <i>
      <x v="9535"/>
    </i>
    <i>
      <x v="9611"/>
    </i>
    <i>
      <x v="9399"/>
    </i>
    <i>
      <x v="8797"/>
    </i>
    <i>
      <x v="7966"/>
    </i>
    <i>
      <x v="8541"/>
    </i>
    <i>
      <x v="7783"/>
    </i>
    <i>
      <x v="8573"/>
    </i>
    <i>
      <x v="7609"/>
    </i>
    <i>
      <x v="7404"/>
    </i>
    <i>
      <x v="5438"/>
    </i>
    <i>
      <x v="4442"/>
    </i>
    <i>
      <x v="3897"/>
    </i>
    <i>
      <x v="3100"/>
    </i>
    <i>
      <x v="2162"/>
    </i>
    <i>
      <x v="2000"/>
    </i>
    <i>
      <x v="1146"/>
    </i>
    <i>
      <x v="10"/>
    </i>
    <i>
      <x v="829"/>
    </i>
    <i>
      <x v="17990"/>
    </i>
    <i>
      <x v="13747"/>
    </i>
    <i>
      <x v="2273"/>
    </i>
    <i>
      <x v="16079"/>
    </i>
    <i>
      <x v="11459"/>
    </i>
    <i>
      <x v="9268"/>
    </i>
    <i>
      <x v="10664"/>
    </i>
    <i>
      <x v="8196"/>
    </i>
    <i>
      <x v="8857"/>
    </i>
    <i>
      <x v="5013"/>
    </i>
    <i>
      <x v="5477"/>
    </i>
    <i>
      <x v="3168"/>
    </i>
    <i>
      <x v="1634"/>
    </i>
    <i>
      <x v="17240"/>
    </i>
    <i>
      <x v="16206"/>
    </i>
    <i>
      <x v="13529"/>
    </i>
    <i>
      <x v="12547"/>
    </i>
    <i>
      <x v="10911"/>
    </i>
    <i>
      <x v="6537"/>
    </i>
    <i>
      <x v="1441"/>
    </i>
    <i>
      <x v="10945"/>
    </i>
    <i>
      <x v="7085"/>
    </i>
    <i>
      <x v="5160"/>
    </i>
    <i>
      <x v="13220"/>
    </i>
    <i>
      <x v="11914"/>
    </i>
    <i>
      <x v="9032"/>
    </i>
    <i>
      <x v="1536"/>
    </i>
    <i>
      <x v="2742"/>
    </i>
    <i>
      <x v="990"/>
    </i>
    <i>
      <x v="2547"/>
    </i>
    <i>
      <x v="2120"/>
    </i>
    <i>
      <x v="18010"/>
    </i>
    <i>
      <x v="17619"/>
    </i>
    <i>
      <x v="15642"/>
    </i>
    <i>
      <x v="6096"/>
    </i>
    <i>
      <x v="382"/>
    </i>
    <i>
      <x v="581"/>
    </i>
    <i>
      <x v="17424"/>
    </i>
    <i>
      <x v="18260"/>
    </i>
    <i>
      <x v="17347"/>
    </i>
    <i>
      <x v="17055"/>
    </i>
    <i>
      <x v="18198"/>
    </i>
    <i>
      <x v="16991"/>
    </i>
    <i>
      <x v="15516"/>
    </i>
    <i>
      <x v="15468"/>
    </i>
    <i>
      <x v="15898"/>
    </i>
    <i>
      <x v="15508"/>
    </i>
    <i>
      <x v="15238"/>
    </i>
    <i>
      <x v="13345"/>
    </i>
    <i>
      <x v="13487"/>
    </i>
    <i>
      <x v="13464"/>
    </i>
    <i>
      <x v="13340"/>
    </i>
    <i>
      <x v="11842"/>
    </i>
    <i>
      <x v="11634"/>
    </i>
    <i>
      <x v="11864"/>
    </i>
    <i>
      <x v="10886"/>
    </i>
    <i>
      <x v="12134"/>
    </i>
    <i>
      <x v="10998"/>
    </i>
    <i>
      <x v="12254"/>
    </i>
    <i>
      <x v="10108"/>
    </i>
    <i>
      <x v="10669"/>
    </i>
    <i>
      <x v="9474"/>
    </i>
    <i>
      <x v="10681"/>
    </i>
    <i>
      <x v="8915"/>
    </i>
    <i>
      <x v="8908"/>
    </i>
    <i>
      <x v="8761"/>
    </i>
    <i>
      <x v="8647"/>
    </i>
    <i>
      <x v="8672"/>
    </i>
    <i>
      <x v="8003"/>
    </i>
    <i>
      <x v="6743"/>
    </i>
    <i>
      <x v="5440"/>
    </i>
    <i>
      <x v="6053"/>
    </i>
    <i>
      <x v="4052"/>
    </i>
    <i>
      <x v="3195"/>
    </i>
    <i>
      <x v="3374"/>
    </i>
    <i>
      <x v="3250"/>
    </i>
    <i>
      <x v="2724"/>
    </i>
    <i>
      <x v="2178"/>
    </i>
    <i>
      <x v="2128"/>
    </i>
    <i>
      <x v="2132"/>
    </i>
    <i>
      <x v="869"/>
    </i>
    <i>
      <x v="594"/>
    </i>
    <i>
      <x v="17766"/>
    </i>
    <i>
      <x v="15713"/>
    </i>
    <i>
      <x v="10838"/>
    </i>
    <i>
      <x v="7387"/>
    </i>
    <i>
      <x v="3026"/>
    </i>
    <i>
      <x v="13841"/>
    </i>
    <i>
      <x v="13805"/>
    </i>
    <i>
      <x v="4443"/>
    </i>
    <i>
      <x v="15847"/>
    </i>
    <i>
      <x v="13882"/>
    </i>
    <i>
      <x v="11099"/>
    </i>
    <i>
      <x v="10721"/>
    </i>
    <i>
      <x v="7745"/>
    </i>
    <i>
      <x v="3457"/>
    </i>
    <i>
      <x v="3586"/>
    </i>
    <i>
      <x v="2040"/>
    </i>
    <i>
      <x v="2260"/>
    </i>
    <i>
      <x v="1072"/>
    </i>
    <i>
      <x v="14"/>
    </i>
    <i>
      <x v="1505"/>
    </i>
    <i>
      <x v="16320"/>
    </i>
    <i>
      <x v="12921"/>
    </i>
    <i>
      <x v="11617"/>
    </i>
    <i>
      <x v="10984"/>
    </i>
    <i>
      <x v="6064"/>
    </i>
    <i>
      <x v="17256"/>
    </i>
    <i>
      <x v="14779"/>
    </i>
    <i>
      <x v="9081"/>
    </i>
    <i>
      <x v="9133"/>
    </i>
    <i>
      <x v="4396"/>
    </i>
    <i>
      <x v="2092"/>
    </i>
    <i>
      <x v="7222"/>
    </i>
    <i>
      <x v="5793"/>
    </i>
    <i>
      <x v="315"/>
    </i>
    <i>
      <x v="12081"/>
    </i>
    <i>
      <x v="10312"/>
    </i>
    <i>
      <x v="8965"/>
    </i>
    <i>
      <x v="2266"/>
    </i>
    <i>
      <x v="665"/>
    </i>
    <i>
      <x v="16953"/>
    </i>
    <i>
      <x v="17927"/>
    </i>
    <i>
      <x v="17456"/>
    </i>
    <i>
      <x v="17939"/>
    </i>
    <i>
      <x v="17960"/>
    </i>
    <i>
      <x v="17708"/>
    </i>
    <i>
      <x v="17615"/>
    </i>
    <i>
      <x v="16357"/>
    </i>
    <i>
      <x v="16390"/>
    </i>
    <i>
      <x v="16254"/>
    </i>
    <i>
      <x v="16074"/>
    </i>
    <i>
      <x v="14443"/>
    </i>
    <i>
      <x v="14053"/>
    </i>
    <i>
      <x v="13958"/>
    </i>
    <i>
      <x v="14656"/>
    </i>
    <i>
      <x v="12288"/>
    </i>
    <i>
      <x v="13430"/>
    </i>
    <i>
      <x v="12692"/>
    </i>
    <i>
      <x v="13542"/>
    </i>
    <i>
      <x v="11110"/>
    </i>
    <i>
      <x v="11015"/>
    </i>
    <i>
      <x v="11542"/>
    </i>
    <i>
      <x v="10868"/>
    </i>
    <i>
      <x v="11029"/>
    </i>
    <i>
      <x v="9677"/>
    </i>
    <i>
      <x v="10298"/>
    </i>
    <i>
      <x v="10344"/>
    </i>
    <i>
      <x v="10116"/>
    </i>
    <i>
      <x v="8486"/>
    </i>
    <i>
      <x v="9041"/>
    </i>
    <i>
      <x v="7662"/>
    </i>
    <i>
      <x v="5700"/>
    </i>
    <i>
      <x v="5217"/>
    </i>
    <i>
      <x v="3148"/>
    </i>
    <i>
      <x v="4008"/>
    </i>
    <i>
      <x v="4059"/>
    </i>
    <i>
      <x v="4568"/>
    </i>
    <i>
      <x v="2458"/>
    </i>
    <i>
      <x v="1668"/>
    </i>
    <i>
      <x v="585"/>
    </i>
    <i>
      <x v="91"/>
    </i>
    <i>
      <x v="1057"/>
    </i>
    <i>
      <x v="1469"/>
    </i>
    <i>
      <x v="7053"/>
    </i>
    <i>
      <x v="7424"/>
    </i>
    <i>
      <x v="6846"/>
    </i>
    <i>
      <x v="4163"/>
    </i>
    <i>
      <x v="18374"/>
    </i>
    <i>
      <x v="16034"/>
    </i>
    <i>
      <x v="10797"/>
    </i>
    <i>
      <x v="5014"/>
    </i>
    <i>
      <x v="5486"/>
    </i>
    <i>
      <x v="3949"/>
    </i>
    <i>
      <x v="17673"/>
    </i>
    <i>
      <x v="17928"/>
    </i>
    <i>
      <x v="17541"/>
    </i>
    <i>
      <x v="10616"/>
    </i>
    <i>
      <x v="5656"/>
    </i>
    <i>
      <x v="15960"/>
    </i>
    <i>
      <x v="12610"/>
    </i>
    <i>
      <x v="11229"/>
    </i>
    <i>
      <x v="6768"/>
    </i>
    <i>
      <x v="5255"/>
    </i>
    <i>
      <x v="3540"/>
    </i>
    <i>
      <x v="3893"/>
    </i>
    <i>
      <x v="2986"/>
    </i>
    <i>
      <x v="172"/>
    </i>
    <i>
      <x v="15658"/>
    </i>
    <i>
      <x v="3899"/>
    </i>
    <i>
      <x v="18021"/>
    </i>
    <i>
      <x v="8474"/>
    </i>
    <i>
      <x v="8916"/>
    </i>
    <i>
      <x v="6293"/>
    </i>
    <i>
      <x v="2668"/>
    </i>
    <i>
      <x v="2356"/>
    </i>
    <i>
      <x v="12620"/>
    </i>
    <i>
      <x v="7668"/>
    </i>
    <i>
      <x v="1802"/>
    </i>
    <i>
      <x v="1062"/>
    </i>
    <i>
      <x v="17247"/>
    </i>
    <i>
      <x v="18144"/>
    </i>
    <i>
      <x v="17207"/>
    </i>
    <i>
      <x v="18090"/>
    </i>
    <i>
      <x v="15384"/>
    </i>
    <i>
      <x v="15081"/>
    </i>
    <i>
      <x v="15080"/>
    </i>
    <i>
      <x v="15123"/>
    </i>
    <i>
      <x v="14660"/>
    </i>
    <i>
      <x v="14544"/>
    </i>
    <i>
      <x v="13619"/>
    </i>
    <i>
      <x v="12315"/>
    </i>
    <i>
      <x v="12687"/>
    </i>
    <i>
      <x v="11658"/>
    </i>
    <i>
      <x v="10147"/>
    </i>
    <i>
      <x v="9861"/>
    </i>
    <i>
      <x v="9056"/>
    </i>
    <i>
      <x v="8006"/>
    </i>
    <i>
      <x v="7021"/>
    </i>
    <i>
      <x v="7465"/>
    </i>
    <i>
      <x v="6233"/>
    </i>
    <i>
      <x v="7050"/>
    </i>
    <i>
      <x v="5983"/>
    </i>
    <i>
      <x v="6039"/>
    </i>
    <i>
      <x v="4114"/>
    </i>
    <i>
      <x v="1681"/>
    </i>
    <i>
      <x v="3021"/>
    </i>
    <i>
      <x v="2306"/>
    </i>
    <i>
      <x v="573"/>
    </i>
    <i>
      <x v="954"/>
    </i>
    <i>
      <x v="407"/>
    </i>
    <i>
      <x v="1203"/>
    </i>
    <i>
      <x v="15075"/>
    </i>
    <i>
      <x v="7725"/>
    </i>
    <i>
      <x v="6018"/>
    </i>
    <i>
      <x v="2819"/>
    </i>
    <i>
      <x v="1069"/>
    </i>
    <i>
      <x v="13256"/>
    </i>
    <i>
      <x v="12297"/>
    </i>
    <i>
      <x v="13536"/>
    </i>
    <i>
      <x v="11834"/>
    </i>
    <i>
      <x v="9375"/>
    </i>
    <i>
      <x v="10723"/>
    </i>
    <i>
      <x v="5808"/>
    </i>
    <i>
      <x v="11123"/>
    </i>
    <i>
      <x v="9440"/>
    </i>
    <i>
      <x v="15670"/>
    </i>
    <i>
      <x v="13053"/>
    </i>
    <i>
      <x v="13505"/>
    </i>
    <i>
      <x v="11322"/>
    </i>
    <i>
      <x v="7030"/>
    </i>
    <i>
      <x v="3449"/>
    </i>
    <i>
      <x v="17994"/>
    </i>
    <i>
      <x v="17738"/>
    </i>
    <i>
      <x v="18258"/>
    </i>
    <i>
      <x v="16875"/>
    </i>
    <i>
      <x v="17866"/>
    </i>
    <i>
      <x v="16973"/>
    </i>
    <i>
      <x v="16885"/>
    </i>
    <i>
      <x v="16974"/>
    </i>
    <i>
      <x v="17674"/>
    </i>
    <i>
      <x v="16975"/>
    </i>
    <i>
      <x v="17802"/>
    </i>
    <i>
      <x v="16976"/>
    </i>
    <i>
      <x v="17930"/>
    </i>
    <i>
      <x v="16977"/>
    </i>
    <i>
      <x v="18058"/>
    </i>
    <i>
      <x v="16978"/>
    </i>
    <i>
      <x v="18194"/>
    </i>
    <i>
      <x v="16979"/>
    </i>
    <i>
      <x v="18322"/>
    </i>
    <i>
      <x v="16980"/>
    </i>
    <i>
      <x v="17706"/>
    </i>
    <i>
      <x v="16981"/>
    </i>
    <i>
      <x v="17770"/>
    </i>
    <i>
      <x v="16982"/>
    </i>
    <i>
      <x v="17834"/>
    </i>
    <i>
      <x v="16983"/>
    </i>
    <i>
      <x v="17898"/>
    </i>
    <i>
      <x v="16984"/>
    </i>
    <i>
      <x v="17962"/>
    </i>
    <i>
      <x v="16985"/>
    </i>
    <i>
      <x v="18026"/>
    </i>
    <i>
      <x v="16986"/>
    </i>
    <i>
      <x v="18095"/>
    </i>
    <i>
      <x v="16987"/>
    </i>
    <i>
      <x v="18162"/>
    </i>
    <i>
      <x v="16988"/>
    </i>
    <i>
      <x v="18226"/>
    </i>
    <i>
      <x v="16989"/>
    </i>
    <i>
      <x v="18290"/>
    </i>
    <i>
      <x v="16990"/>
    </i>
    <i>
      <x v="18354"/>
    </i>
    <i>
      <x v="16894"/>
    </i>
    <i>
      <x v="17690"/>
    </i>
    <i>
      <x v="16992"/>
    </i>
    <i>
      <x v="17722"/>
    </i>
    <i>
      <x v="16993"/>
    </i>
    <i>
      <x v="17754"/>
    </i>
    <i>
      <x v="16994"/>
    </i>
    <i>
      <x v="17786"/>
    </i>
    <i>
      <x v="16995"/>
    </i>
    <i>
      <x v="17818"/>
    </i>
    <i>
      <x v="16996"/>
    </i>
    <i>
      <x v="17850"/>
    </i>
    <i>
      <x v="16997"/>
    </i>
    <i>
      <x v="17882"/>
    </i>
    <i>
      <x v="16998"/>
    </i>
    <i>
      <x v="17914"/>
    </i>
    <i>
      <x v="16999"/>
    </i>
    <i>
      <x v="17946"/>
    </i>
    <i>
      <x v="17000"/>
    </i>
    <i>
      <x v="17978"/>
    </i>
    <i>
      <x v="17001"/>
    </i>
    <i>
      <x v="16948"/>
    </i>
    <i>
      <x v="16895"/>
    </i>
    <i>
      <x v="18042"/>
    </i>
    <i>
      <x v="17003"/>
    </i>
    <i>
      <x v="18074"/>
    </i>
    <i>
      <x v="17004"/>
    </i>
    <i>
      <x v="18111"/>
    </i>
    <i>
      <x v="17005"/>
    </i>
    <i>
      <x v="18146"/>
    </i>
    <i>
      <x v="17006"/>
    </i>
    <i>
      <x v="18178"/>
    </i>
    <i>
      <x v="17007"/>
    </i>
    <i>
      <x v="18210"/>
    </i>
    <i>
      <x v="17008"/>
    </i>
    <i>
      <x v="18242"/>
    </i>
    <i>
      <x v="17009"/>
    </i>
    <i>
      <x v="18274"/>
    </i>
    <i>
      <x v="17010"/>
    </i>
    <i>
      <x v="16961"/>
    </i>
    <i>
      <x v="17011"/>
    </i>
    <i>
      <x v="18338"/>
    </i>
    <i>
      <x v="17012"/>
    </i>
    <i>
      <x v="18370"/>
    </i>
    <i>
      <x v="17013"/>
    </i>
    <i>
      <x v="17682"/>
    </i>
    <i>
      <x v="17014"/>
    </i>
    <i>
      <x v="17698"/>
    </i>
    <i>
      <x v="17015"/>
    </i>
    <i>
      <x v="17714"/>
    </i>
    <i>
      <x v="17016"/>
    </i>
    <i>
      <x v="17730"/>
    </i>
    <i>
      <x v="17017"/>
    </i>
    <i>
      <x v="17746"/>
    </i>
    <i>
      <x v="17018"/>
    </i>
    <i>
      <x v="17762"/>
    </i>
    <i>
      <x v="17019"/>
    </i>
    <i>
      <x v="17778"/>
    </i>
    <i>
      <x v="17020"/>
    </i>
    <i>
      <x v="17794"/>
    </i>
    <i>
      <x v="17021"/>
    </i>
    <i>
      <x v="17810"/>
    </i>
    <i>
      <x v="17022"/>
    </i>
    <i>
      <x v="17826"/>
    </i>
    <i>
      <x v="17023"/>
    </i>
    <i>
      <x v="17842"/>
    </i>
    <i>
      <x v="17024"/>
    </i>
    <i>
      <x v="17858"/>
    </i>
    <i>
      <x v="17025"/>
    </i>
    <i>
      <x v="17874"/>
    </i>
    <i>
      <x v="17026"/>
    </i>
    <i>
      <x v="17890"/>
    </i>
    <i>
      <x v="17027"/>
    </i>
    <i>
      <x v="16940"/>
    </i>
    <i>
      <x v="16877"/>
    </i>
    <i>
      <x v="17922"/>
    </i>
    <i>
      <x v="17029"/>
    </i>
    <i>
      <x v="17938"/>
    </i>
    <i>
      <x v="17030"/>
    </i>
    <i>
      <x v="17954"/>
    </i>
    <i>
      <x v="17031"/>
    </i>
    <i>
      <x v="17970"/>
    </i>
    <i>
      <x v="17032"/>
    </i>
    <i>
      <x v="17986"/>
    </i>
    <i>
      <x v="17033"/>
    </i>
    <i>
      <x v="18002"/>
    </i>
    <i>
      <x v="17034"/>
    </i>
    <i>
      <x v="18018"/>
    </i>
    <i>
      <x v="17035"/>
    </i>
    <i>
      <x v="16884"/>
    </i>
    <i>
      <x v="17036"/>
    </i>
    <i>
      <x v="18050"/>
    </i>
    <i>
      <x v="17037"/>
    </i>
    <i>
      <x v="18066"/>
    </i>
    <i>
      <x v="17038"/>
    </i>
    <i>
      <x v="18082"/>
    </i>
    <i>
      <x v="17039"/>
    </i>
    <i>
      <x v="18103"/>
    </i>
    <i>
      <x v="17040"/>
    </i>
    <i>
      <x v="18119"/>
    </i>
    <i>
      <x v="17041"/>
    </i>
    <i>
      <x v="18138"/>
    </i>
    <i>
      <x v="17042"/>
    </i>
    <i>
      <x v="18154"/>
    </i>
    <i>
      <x v="17043"/>
    </i>
    <i>
      <x v="18170"/>
    </i>
    <i>
      <x v="17044"/>
    </i>
    <i>
      <x v="18186"/>
    </i>
    <i>
      <x v="17045"/>
    </i>
    <i>
      <x v="18202"/>
    </i>
    <i>
      <x v="17046"/>
    </i>
    <i>
      <x v="18218"/>
    </i>
    <i>
      <x v="17047"/>
    </i>
    <i>
      <x v="18234"/>
    </i>
    <i>
      <x v="17048"/>
    </i>
    <i>
      <x v="18250"/>
    </i>
    <i>
      <x v="17049"/>
    </i>
    <i>
      <x v="18266"/>
    </i>
    <i>
      <x v="17050"/>
    </i>
    <i>
      <x v="18282"/>
    </i>
    <i>
      <x v="17051"/>
    </i>
    <i>
      <x v="18298"/>
    </i>
    <i>
      <x v="17052"/>
    </i>
    <i>
      <x v="18314"/>
    </i>
    <i>
      <x v="17053"/>
    </i>
    <i>
      <x v="18330"/>
    </i>
    <i>
      <x v="17054"/>
    </i>
    <i>
      <x v="18346"/>
    </i>
    <i>
      <x v="16896"/>
    </i>
    <i>
      <x v="18362"/>
    </i>
    <i>
      <x v="17056"/>
    </i>
    <i>
      <x v="17670"/>
    </i>
    <i>
      <x v="17057"/>
    </i>
    <i>
      <x v="17678"/>
    </i>
    <i>
      <x v="17058"/>
    </i>
    <i>
      <x v="17686"/>
    </i>
    <i>
      <x v="17059"/>
    </i>
    <i>
      <x v="17694"/>
    </i>
    <i>
      <x v="17060"/>
    </i>
    <i>
      <x v="17702"/>
    </i>
    <i>
      <x v="17061"/>
    </i>
    <i>
      <x v="17710"/>
    </i>
    <i>
      <x v="17062"/>
    </i>
    <i>
      <x v="17718"/>
    </i>
    <i>
      <x v="17063"/>
    </i>
    <i>
      <x v="17726"/>
    </i>
    <i>
      <x v="17064"/>
    </i>
    <i>
      <x v="17734"/>
    </i>
    <i>
      <x v="17065"/>
    </i>
    <i>
      <x v="17742"/>
    </i>
    <i>
      <x v="17066"/>
    </i>
    <i>
      <x v="17750"/>
    </i>
    <i>
      <x v="17067"/>
    </i>
    <i>
      <x v="17758"/>
    </i>
    <i>
      <x v="17068"/>
    </i>
    <i>
      <x v="16890"/>
    </i>
    <i>
      <x v="17069"/>
    </i>
    <i>
      <x v="17774"/>
    </i>
    <i>
      <x v="17070"/>
    </i>
    <i>
      <x v="17782"/>
    </i>
    <i>
      <x v="17071"/>
    </i>
    <i>
      <x v="17790"/>
    </i>
    <i>
      <x v="17072"/>
    </i>
    <i>
      <x v="17798"/>
    </i>
    <i>
      <x v="17073"/>
    </i>
    <i>
      <x v="17806"/>
    </i>
    <i>
      <x v="17074"/>
    </i>
    <i>
      <x v="17814"/>
    </i>
    <i>
      <x v="17075"/>
    </i>
    <i>
      <x v="17822"/>
    </i>
    <i>
      <x v="17076"/>
    </i>
    <i>
      <x v="17830"/>
    </i>
    <i>
      <x v="17077"/>
    </i>
    <i>
      <x v="17838"/>
    </i>
    <i>
      <x v="17078"/>
    </i>
    <i>
      <x v="17846"/>
    </i>
    <i>
      <x v="17079"/>
    </i>
    <i>
      <x v="17854"/>
    </i>
    <i>
      <x v="17080"/>
    </i>
    <i>
      <x v="17862"/>
    </i>
    <i>
      <x v="16897"/>
    </i>
    <i>
      <x v="17870"/>
    </i>
    <i>
      <x v="17082"/>
    </i>
    <i>
      <x v="17878"/>
    </i>
    <i>
      <x v="17083"/>
    </i>
    <i>
      <x v="17886"/>
    </i>
    <i>
      <x v="17084"/>
    </i>
    <i>
      <x v="17894"/>
    </i>
    <i>
      <x v="17085"/>
    </i>
    <i>
      <x v="17902"/>
    </i>
    <i>
      <x v="17086"/>
    </i>
    <i>
      <x v="17910"/>
    </i>
    <i>
      <x v="17087"/>
    </i>
    <i>
      <x v="17918"/>
    </i>
    <i>
      <x v="17088"/>
    </i>
    <i>
      <x v="17926"/>
    </i>
    <i>
      <x v="17089"/>
    </i>
    <i>
      <x v="17934"/>
    </i>
    <i>
      <x v="17090"/>
    </i>
    <i>
      <x v="17942"/>
    </i>
    <i>
      <x v="17091"/>
    </i>
    <i>
      <x v="17950"/>
    </i>
    <i>
      <x v="17092"/>
    </i>
    <i>
      <x v="17958"/>
    </i>
    <i>
      <x v="17093"/>
    </i>
    <i>
      <x v="17966"/>
    </i>
    <i>
      <x v="17094"/>
    </i>
    <i>
      <x v="17974"/>
    </i>
    <i>
      <x v="17095"/>
    </i>
    <i>
      <x v="17982"/>
    </i>
    <i>
      <x v="17096"/>
    </i>
    <i>
      <x v="16946"/>
    </i>
    <i>
      <x v="17097"/>
    </i>
    <i>
      <x v="17998"/>
    </i>
    <i>
      <x v="17098"/>
    </i>
    <i>
      <x v="18006"/>
    </i>
    <i>
      <x v="17099"/>
    </i>
    <i>
      <x v="18014"/>
    </i>
    <i>
      <x v="17100"/>
    </i>
    <i>
      <x v="18022"/>
    </i>
    <i>
      <x v="17101"/>
    </i>
    <i>
      <x v="16883"/>
    </i>
    <i>
      <x v="17102"/>
    </i>
    <i>
      <x v="18038"/>
    </i>
    <i>
      <x v="17103"/>
    </i>
    <i>
      <x v="18046"/>
    </i>
    <i>
      <x v="17104"/>
    </i>
    <i>
      <x v="18054"/>
    </i>
    <i>
      <x v="17105"/>
    </i>
    <i>
      <x v="18062"/>
    </i>
    <i>
      <x v="17106"/>
    </i>
    <i>
      <x v="18070"/>
    </i>
    <i>
      <x v="17107"/>
    </i>
    <i>
      <x v="18078"/>
    </i>
    <i>
      <x v="17108"/>
    </i>
    <i>
      <x v="18086"/>
    </i>
    <i>
      <x v="17109"/>
    </i>
    <i>
      <x v="18099"/>
    </i>
    <i>
      <x v="17110"/>
    </i>
    <i>
      <x v="18107"/>
    </i>
    <i>
      <x v="17111"/>
    </i>
    <i>
      <x v="18115"/>
    </i>
    <i>
      <x v="17112"/>
    </i>
    <i>
      <x v="18126"/>
    </i>
    <i>
      <x v="17113"/>
    </i>
    <i>
      <x v="18134"/>
    </i>
    <i>
      <x v="16876"/>
    </i>
    <i>
      <x v="18142"/>
    </i>
    <i>
      <x v="17115"/>
    </i>
    <i>
      <x v="18150"/>
    </i>
    <i>
      <x v="17116"/>
    </i>
    <i>
      <x v="18158"/>
    </i>
    <i>
      <x v="17117"/>
    </i>
    <i>
      <x v="18166"/>
    </i>
    <i>
      <x v="17118"/>
    </i>
    <i>
      <x v="18174"/>
    </i>
    <i>
      <x v="17119"/>
    </i>
    <i>
      <x v="18182"/>
    </i>
    <i>
      <x v="17120"/>
    </i>
    <i>
      <x v="18190"/>
    </i>
    <i>
      <x v="17121"/>
    </i>
    <i>
      <x v="16955"/>
    </i>
    <i>
      <x v="17122"/>
    </i>
    <i>
      <x v="18206"/>
    </i>
    <i>
      <x v="17123"/>
    </i>
    <i>
      <x v="18214"/>
    </i>
    <i>
      <x v="17124"/>
    </i>
    <i>
      <x v="18222"/>
    </i>
    <i>
      <x v="17125"/>
    </i>
    <i>
      <x v="18230"/>
    </i>
    <i>
      <x v="17126"/>
    </i>
    <i>
      <x v="18238"/>
    </i>
    <i>
      <x v="17127"/>
    </i>
    <i>
      <x v="18246"/>
    </i>
    <i>
      <x v="17128"/>
    </i>
    <i>
      <x v="18254"/>
    </i>
    <i>
      <x v="17129"/>
    </i>
    <i>
      <x v="16959"/>
    </i>
    <i>
      <x v="17130"/>
    </i>
    <i>
      <x v="18270"/>
    </i>
    <i>
      <x v="17131"/>
    </i>
    <i>
      <x v="16892"/>
    </i>
    <i>
      <x v="16899"/>
    </i>
    <i>
      <x v="18286"/>
    </i>
    <i>
      <x v="17133"/>
    </i>
    <i>
      <x v="18294"/>
    </i>
    <i>
      <x v="17134"/>
    </i>
    <i>
      <x v="18302"/>
    </i>
    <i>
      <x v="17135"/>
    </i>
    <i>
      <x v="18310"/>
    </i>
    <i>
      <x v="17136"/>
    </i>
    <i>
      <x v="18318"/>
    </i>
    <i>
      <x v="17137"/>
    </i>
    <i>
      <x v="18326"/>
    </i>
    <i>
      <x v="17138"/>
    </i>
    <i>
      <x v="18334"/>
    </i>
    <i>
      <x v="17139"/>
    </i>
    <i>
      <x v="18342"/>
    </i>
    <i>
      <x v="17140"/>
    </i>
    <i>
      <x v="18350"/>
    </i>
    <i>
      <x v="17141"/>
    </i>
    <i>
      <x v="18358"/>
    </i>
    <i>
      <x v="17142"/>
    </i>
    <i>
      <x v="18366"/>
    </i>
    <i>
      <x v="17143"/>
    </i>
    <i>
      <x v="17668"/>
    </i>
    <i>
      <x v="17144"/>
    </i>
    <i>
      <x v="16928"/>
    </i>
    <i>
      <x v="17145"/>
    </i>
    <i>
      <x v="17676"/>
    </i>
    <i>
      <x v="17146"/>
    </i>
    <i>
      <x v="17680"/>
    </i>
    <i>
      <x v="17147"/>
    </i>
    <i>
      <x v="17684"/>
    </i>
    <i>
      <x v="17148"/>
    </i>
    <i>
      <x v="17688"/>
    </i>
    <i>
      <x v="17149"/>
    </i>
    <i>
      <x v="17692"/>
    </i>
    <i>
      <x v="17150"/>
    </i>
    <i>
      <x v="17696"/>
    </i>
    <i>
      <x v="16878"/>
    </i>
    <i>
      <x v="17700"/>
    </i>
    <i>
      <x v="17152"/>
    </i>
    <i>
      <x v="17704"/>
    </i>
    <i>
      <x v="17153"/>
    </i>
    <i>
      <x v="16929"/>
    </i>
    <i>
      <x v="16900"/>
    </i>
    <i>
      <x v="17712"/>
    </i>
    <i>
      <x v="17155"/>
    </i>
    <i>
      <x v="17716"/>
    </i>
    <i>
      <x v="17156"/>
    </i>
    <i>
      <x v="17720"/>
    </i>
    <i>
      <x v="17157"/>
    </i>
    <i>
      <x v="17724"/>
    </i>
    <i>
      <x v="17158"/>
    </i>
    <i>
      <x v="17728"/>
    </i>
    <i>
      <x v="17159"/>
    </i>
    <i>
      <x v="17732"/>
    </i>
    <i>
      <x v="17160"/>
    </i>
    <i>
      <x v="17736"/>
    </i>
    <i>
      <x v="17161"/>
    </i>
    <i>
      <x v="17740"/>
    </i>
    <i>
      <x v="17162"/>
    </i>
    <i>
      <x v="17744"/>
    </i>
    <i>
      <x v="17163"/>
    </i>
    <i>
      <x v="17748"/>
    </i>
    <i>
      <x v="17164"/>
    </i>
    <i>
      <x v="17752"/>
    </i>
    <i>
      <x v="17165"/>
    </i>
    <i>
      <x v="17756"/>
    </i>
    <i>
      <x v="17166"/>
    </i>
    <i>
      <x v="16933"/>
    </i>
    <i>
      <x v="17167"/>
    </i>
    <i>
      <x v="17764"/>
    </i>
    <i>
      <x v="17168"/>
    </i>
    <i>
      <x v="17768"/>
    </i>
    <i>
      <x v="17169"/>
    </i>
    <i>
      <x v="17772"/>
    </i>
    <i>
      <x v="17170"/>
    </i>
    <i>
      <x v="17776"/>
    </i>
    <i>
      <x v="16901"/>
    </i>
    <i>
      <x v="17780"/>
    </i>
    <i>
      <x v="17172"/>
    </i>
    <i>
      <x v="17784"/>
    </i>
    <i>
      <x v="17173"/>
    </i>
    <i>
      <x v="17788"/>
    </i>
    <i>
      <x v="17174"/>
    </i>
    <i>
      <x v="17792"/>
    </i>
    <i>
      <x v="17175"/>
    </i>
    <i>
      <x v="17796"/>
    </i>
    <i>
      <x v="17176"/>
    </i>
    <i>
      <x v="17800"/>
    </i>
    <i>
      <x v="17177"/>
    </i>
    <i>
      <x v="17804"/>
    </i>
    <i>
      <x v="17178"/>
    </i>
    <i>
      <x v="16935"/>
    </i>
    <i>
      <x v="17179"/>
    </i>
    <i>
      <x v="16936"/>
    </i>
    <i>
      <x v="17180"/>
    </i>
    <i>
      <x v="17816"/>
    </i>
    <i>
      <x v="16902"/>
    </i>
    <i>
      <x v="17820"/>
    </i>
    <i>
      <x v="17182"/>
    </i>
    <i>
      <x v="17824"/>
    </i>
    <i>
      <x v="17183"/>
    </i>
    <i>
      <x v="17828"/>
    </i>
    <i>
      <x v="17184"/>
    </i>
    <i>
      <x v="17832"/>
    </i>
    <i>
      <x v="17185"/>
    </i>
    <i>
      <x v="17836"/>
    </i>
    <i>
      <x v="17186"/>
    </i>
    <i>
      <x v="17840"/>
    </i>
    <i>
      <x v="17187"/>
    </i>
    <i>
      <x v="17844"/>
    </i>
    <i>
      <x v="17188"/>
    </i>
    <i>
      <x v="17848"/>
    </i>
    <i>
      <x v="17189"/>
    </i>
    <i>
      <x v="17852"/>
    </i>
    <i>
      <x v="17190"/>
    </i>
    <i>
      <x v="17856"/>
    </i>
    <i>
      <x v="17191"/>
    </i>
    <i>
      <x v="17860"/>
    </i>
    <i>
      <x v="16903"/>
    </i>
    <i>
      <x v="17864"/>
    </i>
    <i>
      <x v="17193"/>
    </i>
    <i>
      <x v="17868"/>
    </i>
    <i>
      <x v="17194"/>
    </i>
    <i>
      <x v="17872"/>
    </i>
    <i>
      <x v="16904"/>
    </i>
    <i>
      <x v="17876"/>
    </i>
    <i>
      <x v="17196"/>
    </i>
    <i>
      <x v="17880"/>
    </i>
    <i>
      <x v="17197"/>
    </i>
    <i>
      <x v="17884"/>
    </i>
    <i>
      <x v="17198"/>
    </i>
    <i>
      <x v="17888"/>
    </i>
    <i>
      <x v="17199"/>
    </i>
    <i>
      <x v="17892"/>
    </i>
    <i>
      <x v="17200"/>
    </i>
    <i>
      <x v="17896"/>
    </i>
    <i>
      <x v="17201"/>
    </i>
    <i>
      <x v="17900"/>
    </i>
    <i>
      <x v="17202"/>
    </i>
    <i>
      <x v="17904"/>
    </i>
    <i>
      <x v="17203"/>
    </i>
    <i>
      <x v="17908"/>
    </i>
    <i>
      <x v="17204"/>
    </i>
    <i>
      <x v="17912"/>
    </i>
    <i>
      <x v="17205"/>
    </i>
    <i>
      <x v="17916"/>
    </i>
    <i>
      <x v="17206"/>
    </i>
    <i>
      <x v="17920"/>
    </i>
    <i>
      <x v="16967"/>
    </i>
    <i>
      <x v="17924"/>
    </i>
    <i>
      <x v="17208"/>
    </i>
    <i>
      <x v="16965"/>
    </i>
    <i>
      <x v="17209"/>
    </i>
    <i>
      <x v="17932"/>
    </i>
    <i>
      <x v="17210"/>
    </i>
    <i>
      <x v="17936"/>
    </i>
    <i>
      <x v="17211"/>
    </i>
    <i>
      <x v="17940"/>
    </i>
    <i>
      <x v="17212"/>
    </i>
    <i>
      <x v="17944"/>
    </i>
    <i>
      <x v="17213"/>
    </i>
    <i>
      <x v="17948"/>
    </i>
    <i>
      <x v="17214"/>
    </i>
    <i>
      <x v="17952"/>
    </i>
    <i>
      <x v="17215"/>
    </i>
    <i>
      <x v="17956"/>
    </i>
    <i>
      <x v="17216"/>
    </i>
    <i>
      <x v="16944"/>
    </i>
    <i>
      <x v="17217"/>
    </i>
    <i>
      <x v="17964"/>
    </i>
    <i>
      <x v="17218"/>
    </i>
    <i>
      <x v="17968"/>
    </i>
    <i>
      <x v="17219"/>
    </i>
    <i>
      <x v="17972"/>
    </i>
    <i>
      <x v="17220"/>
    </i>
    <i>
      <x v="17976"/>
    </i>
    <i>
      <x v="17221"/>
    </i>
    <i>
      <x v="17980"/>
    </i>
    <i>
      <x v="17222"/>
    </i>
    <i>
      <x v="17984"/>
    </i>
    <i>
      <x v="17223"/>
    </i>
    <i>
      <x v="17988"/>
    </i>
    <i>
      <x v="17224"/>
    </i>
    <i>
      <x v="17992"/>
    </i>
    <i>
      <x v="17225"/>
    </i>
    <i>
      <x v="17996"/>
    </i>
    <i>
      <x v="17226"/>
    </i>
    <i>
      <x v="18000"/>
    </i>
    <i>
      <x v="17227"/>
    </i>
    <i>
      <x v="18004"/>
    </i>
    <i>
      <x v="17228"/>
    </i>
    <i>
      <x v="18008"/>
    </i>
    <i>
      <x v="17229"/>
    </i>
    <i>
      <x v="18012"/>
    </i>
    <i>
      <x v="17230"/>
    </i>
    <i>
      <x v="18016"/>
    </i>
    <i>
      <x v="17231"/>
    </i>
    <i>
      <x v="18020"/>
    </i>
    <i>
      <x v="17232"/>
    </i>
    <i>
      <x v="18024"/>
    </i>
    <i>
      <x v="17233"/>
    </i>
    <i>
      <x v="18028"/>
    </i>
    <i>
      <x v="17234"/>
    </i>
    <i>
      <x v="18032"/>
    </i>
    <i>
      <x v="17235"/>
    </i>
    <i>
      <x v="18036"/>
    </i>
    <i>
      <x v="17236"/>
    </i>
    <i>
      <x v="18040"/>
    </i>
    <i>
      <x v="17237"/>
    </i>
    <i>
      <x v="18044"/>
    </i>
    <i>
      <x v="17238"/>
    </i>
    <i>
      <x v="18048"/>
    </i>
    <i>
      <x v="17239"/>
    </i>
    <i>
      <x v="18052"/>
    </i>
    <i>
      <x v="16905"/>
    </i>
    <i>
      <x v="18056"/>
    </i>
    <i>
      <x v="17241"/>
    </i>
    <i>
      <x v="18060"/>
    </i>
    <i>
      <x v="17242"/>
    </i>
    <i>
      <x v="18064"/>
    </i>
    <i>
      <x v="17243"/>
    </i>
    <i>
      <x v="18068"/>
    </i>
    <i>
      <x v="17244"/>
    </i>
    <i>
      <x v="18072"/>
    </i>
    <i>
      <x v="17245"/>
    </i>
    <i>
      <x v="18076"/>
    </i>
    <i>
      <x v="17246"/>
    </i>
    <i>
      <x v="18080"/>
    </i>
    <i>
      <x v="16968"/>
    </i>
    <i>
      <x v="18084"/>
    </i>
    <i>
      <x v="17248"/>
    </i>
    <i>
      <x v="18088"/>
    </i>
    <i>
      <x v="17249"/>
    </i>
    <i>
      <x v="18097"/>
    </i>
    <i>
      <x v="17250"/>
    </i>
    <i>
      <x v="18101"/>
    </i>
    <i>
      <x v="17251"/>
    </i>
    <i>
      <x v="18105"/>
    </i>
    <i>
      <x v="17252"/>
    </i>
    <i>
      <x v="18109"/>
    </i>
    <i>
      <x v="17253"/>
    </i>
    <i>
      <x v="18113"/>
    </i>
    <i>
      <x v="17254"/>
    </i>
    <i>
      <x v="18117"/>
    </i>
    <i>
      <x v="17255"/>
    </i>
    <i>
      <x v="16966"/>
    </i>
    <i>
      <x v="16889"/>
    </i>
    <i>
      <x v="18128"/>
    </i>
    <i>
      <x v="17257"/>
    </i>
    <i>
      <x v="18132"/>
    </i>
    <i>
      <x v="17258"/>
    </i>
    <i>
      <x v="18136"/>
    </i>
    <i>
      <x v="17259"/>
    </i>
    <i>
      <x v="18140"/>
    </i>
    <i>
      <x v="17260"/>
    </i>
    <i>
      <x v="16969"/>
    </i>
    <i>
      <x v="17261"/>
    </i>
    <i>
      <x v="18148"/>
    </i>
    <i>
      <x v="17262"/>
    </i>
    <i>
      <x v="18152"/>
    </i>
    <i>
      <x v="17263"/>
    </i>
    <i>
      <x v="16954"/>
    </i>
    <i>
      <x v="17264"/>
    </i>
    <i>
      <x v="18160"/>
    </i>
    <i>
      <x v="17265"/>
    </i>
    <i>
      <x v="18164"/>
    </i>
    <i>
      <x v="17266"/>
    </i>
    <i>
      <x v="18168"/>
    </i>
    <i>
      <x v="17267"/>
    </i>
    <i>
      <x v="18172"/>
    </i>
    <i>
      <x v="17268"/>
    </i>
    <i>
      <x v="18176"/>
    </i>
    <i>
      <x v="17269"/>
    </i>
    <i>
      <x v="18180"/>
    </i>
    <i>
      <x v="17270"/>
    </i>
    <i>
      <x v="18184"/>
    </i>
    <i>
      <x v="16907"/>
    </i>
    <i>
      <x v="18188"/>
    </i>
    <i>
      <x v="17272"/>
    </i>
    <i>
      <x v="18192"/>
    </i>
    <i>
      <x v="17273"/>
    </i>
    <i>
      <x v="18196"/>
    </i>
    <i>
      <x v="17274"/>
    </i>
    <i>
      <x v="18200"/>
    </i>
    <i>
      <x v="17275"/>
    </i>
    <i>
      <x v="18204"/>
    </i>
    <i>
      <x v="17276"/>
    </i>
    <i>
      <x v="18208"/>
    </i>
    <i>
      <x v="17277"/>
    </i>
    <i>
      <x v="18212"/>
    </i>
    <i>
      <x v="17278"/>
    </i>
    <i>
      <x v="18216"/>
    </i>
    <i>
      <x v="17279"/>
    </i>
    <i>
      <x v="18220"/>
    </i>
    <i>
      <x v="17280"/>
    </i>
    <i>
      <x v="18224"/>
    </i>
    <i>
      <x v="17281"/>
    </i>
    <i>
      <x v="18228"/>
    </i>
    <i>
      <x v="17282"/>
    </i>
    <i>
      <x v="18232"/>
    </i>
    <i>
      <x v="17283"/>
    </i>
    <i>
      <x v="18236"/>
    </i>
    <i>
      <x v="17284"/>
    </i>
    <i>
      <x v="18240"/>
    </i>
    <i>
      <x v="17285"/>
    </i>
    <i>
      <x v="18244"/>
    </i>
    <i>
      <x v="17286"/>
    </i>
    <i>
      <x v="18248"/>
    </i>
    <i>
      <x v="17287"/>
    </i>
    <i>
      <x v="18252"/>
    </i>
    <i>
      <x v="17288"/>
    </i>
    <i>
      <x v="18256"/>
    </i>
    <i>
      <x v="17289"/>
    </i>
    <i>
      <x v="16958"/>
    </i>
    <i>
      <x v="17290"/>
    </i>
    <i>
      <x v="18264"/>
    </i>
    <i>
      <x v="17291"/>
    </i>
    <i>
      <x v="18268"/>
    </i>
    <i>
      <x v="17292"/>
    </i>
    <i>
      <x v="18272"/>
    </i>
    <i>
      <x v="17293"/>
    </i>
    <i>
      <x v="18276"/>
    </i>
    <i>
      <x v="17294"/>
    </i>
    <i>
      <x v="18280"/>
    </i>
    <i>
      <x v="17295"/>
    </i>
    <i>
      <x v="18284"/>
    </i>
    <i>
      <x v="17296"/>
    </i>
    <i>
      <x v="18288"/>
    </i>
    <i>
      <x v="17297"/>
    </i>
    <i>
      <x v="18292"/>
    </i>
    <i>
      <x v="17298"/>
    </i>
    <i>
      <x v="18296"/>
    </i>
    <i>
      <x v="17299"/>
    </i>
    <i>
      <x v="18300"/>
    </i>
    <i>
      <x v="17300"/>
    </i>
    <i>
      <x v="18304"/>
    </i>
    <i>
      <x v="17301"/>
    </i>
    <i>
      <x v="18308"/>
    </i>
    <i>
      <x v="17302"/>
    </i>
    <i>
      <x v="18312"/>
    </i>
    <i>
      <x v="17303"/>
    </i>
    <i>
      <x v="18316"/>
    </i>
    <i>
      <x v="17304"/>
    </i>
    <i>
      <x v="18320"/>
    </i>
    <i>
      <x v="17305"/>
    </i>
    <i>
      <x v="18324"/>
    </i>
    <i>
      <x v="17306"/>
    </i>
    <i>
      <x v="18328"/>
    </i>
    <i>
      <x v="17307"/>
    </i>
    <i>
      <x v="18332"/>
    </i>
    <i>
      <x v="17308"/>
    </i>
    <i>
      <x v="18336"/>
    </i>
    <i>
      <x v="17309"/>
    </i>
    <i>
      <x v="18340"/>
    </i>
    <i>
      <x v="17310"/>
    </i>
    <i>
      <x v="18344"/>
    </i>
    <i>
      <x v="17311"/>
    </i>
    <i>
      <x v="18348"/>
    </i>
    <i>
      <x v="17312"/>
    </i>
    <i>
      <x v="16962"/>
    </i>
    <i>
      <x v="17313"/>
    </i>
    <i>
      <x v="18356"/>
    </i>
    <i>
      <x v="17314"/>
    </i>
    <i>
      <x v="18360"/>
    </i>
    <i>
      <x v="17315"/>
    </i>
    <i>
      <x v="18364"/>
    </i>
    <i>
      <x v="17316"/>
    </i>
    <i>
      <x v="18368"/>
    </i>
    <i>
      <x v="17317"/>
    </i>
    <i>
      <x v="18372"/>
    </i>
    <i>
      <x v="17318"/>
    </i>
    <i>
      <x v="17669"/>
    </i>
    <i>
      <x v="17319"/>
    </i>
    <i>
      <x v="17671"/>
    </i>
    <i>
      <x v="16908"/>
    </i>
    <i>
      <x v="16964"/>
    </i>
    <i>
      <x v="16879"/>
    </i>
    <i>
      <x v="17675"/>
    </i>
    <i>
      <x v="17322"/>
    </i>
    <i>
      <x v="17677"/>
    </i>
    <i>
      <x v="17323"/>
    </i>
    <i>
      <x v="17679"/>
    </i>
    <i>
      <x v="17324"/>
    </i>
    <i>
      <x v="17681"/>
    </i>
    <i>
      <x v="17325"/>
    </i>
    <i>
      <x v="17683"/>
    </i>
    <i>
      <x v="17326"/>
    </i>
    <i>
      <x v="17685"/>
    </i>
    <i>
      <x v="17327"/>
    </i>
    <i>
      <x v="17687"/>
    </i>
    <i>
      <x v="17328"/>
    </i>
    <i>
      <x v="17689"/>
    </i>
    <i>
      <x v="17329"/>
    </i>
    <i>
      <x v="17691"/>
    </i>
    <i>
      <x v="17330"/>
    </i>
    <i>
      <x v="17693"/>
    </i>
    <i>
      <x v="17331"/>
    </i>
    <i>
      <x v="17695"/>
    </i>
    <i>
      <x v="17332"/>
    </i>
    <i>
      <x v="17697"/>
    </i>
    <i>
      <x v="17333"/>
    </i>
    <i>
      <x v="17699"/>
    </i>
    <i>
      <x v="17334"/>
    </i>
    <i>
      <x v="17701"/>
    </i>
    <i>
      <x v="17335"/>
    </i>
    <i>
      <x v="17703"/>
    </i>
    <i>
      <x v="17336"/>
    </i>
    <i>
      <x v="17705"/>
    </i>
    <i>
      <x v="17337"/>
    </i>
    <i>
      <x v="16881"/>
    </i>
    <i>
      <x v="17338"/>
    </i>
    <i>
      <x v="17709"/>
    </i>
    <i>
      <x v="17339"/>
    </i>
    <i>
      <x v="17711"/>
    </i>
    <i>
      <x v="17340"/>
    </i>
    <i>
      <x v="17713"/>
    </i>
    <i>
      <x v="17341"/>
    </i>
    <i>
      <x v="16930"/>
    </i>
    <i>
      <x v="17342"/>
    </i>
    <i>
      <x v="17717"/>
    </i>
    <i>
      <x v="17343"/>
    </i>
    <i>
      <x v="17719"/>
    </i>
    <i>
      <x v="17344"/>
    </i>
    <i>
      <x v="16931"/>
    </i>
    <i>
      <x v="16909"/>
    </i>
    <i>
      <x v="17723"/>
    </i>
    <i>
      <x v="17346"/>
    </i>
    <i>
      <x v="17725"/>
    </i>
    <i>
      <x v="16910"/>
    </i>
    <i>
      <x v="17727"/>
    </i>
    <i>
      <x v="17348"/>
    </i>
    <i>
      <x v="16932"/>
    </i>
    <i>
      <x v="17349"/>
    </i>
    <i>
      <x v="17731"/>
    </i>
    <i>
      <x v="17350"/>
    </i>
    <i>
      <x v="17733"/>
    </i>
    <i>
      <x v="17351"/>
    </i>
    <i>
      <x v="17735"/>
    </i>
    <i>
      <x v="17352"/>
    </i>
    <i>
      <x v="17737"/>
    </i>
    <i>
      <x v="17353"/>
    </i>
    <i>
      <x v="17739"/>
    </i>
    <i>
      <x v="17354"/>
    </i>
    <i>
      <x v="17741"/>
    </i>
    <i>
      <x v="17355"/>
    </i>
    <i>
      <x v="17743"/>
    </i>
    <i>
      <x v="17356"/>
    </i>
    <i>
      <x v="17745"/>
    </i>
    <i>
      <x v="17357"/>
    </i>
    <i>
      <x v="17747"/>
    </i>
    <i>
      <x v="17358"/>
    </i>
    <i>
      <x v="17749"/>
    </i>
    <i>
      <x v="17359"/>
    </i>
    <i>
      <x v="17751"/>
    </i>
    <i>
      <x v="17360"/>
    </i>
    <i>
      <x v="17753"/>
    </i>
    <i>
      <x v="17361"/>
    </i>
    <i>
      <x v="17755"/>
    </i>
    <i>
      <x v="17362"/>
    </i>
    <i>
      <x v="17757"/>
    </i>
    <i>
      <x v="17363"/>
    </i>
    <i>
      <x v="17759"/>
    </i>
    <i>
      <x v="17364"/>
    </i>
    <i>
      <x v="17761"/>
    </i>
    <i>
      <x v="17365"/>
    </i>
    <i>
      <x v="17763"/>
    </i>
    <i>
      <x v="17366"/>
    </i>
    <i>
      <x v="17765"/>
    </i>
    <i>
      <x v="17367"/>
    </i>
    <i>
      <x v="17767"/>
    </i>
    <i>
      <x v="17368"/>
    </i>
    <i>
      <x v="17769"/>
    </i>
    <i>
      <x v="17369"/>
    </i>
    <i>
      <x v="17771"/>
    </i>
    <i>
      <x v="17370"/>
    </i>
    <i>
      <x v="17773"/>
    </i>
    <i>
      <x v="17371"/>
    </i>
    <i>
      <x v="17775"/>
    </i>
    <i>
      <x v="17372"/>
    </i>
    <i>
      <x v="17777"/>
    </i>
    <i>
      <x v="17373"/>
    </i>
    <i>
      <x v="17779"/>
    </i>
    <i>
      <x v="17374"/>
    </i>
    <i>
      <x v="17781"/>
    </i>
    <i>
      <x v="17375"/>
    </i>
    <i>
      <x v="17783"/>
    </i>
    <i>
      <x v="17376"/>
    </i>
    <i>
      <x v="17785"/>
    </i>
    <i>
      <x v="17377"/>
    </i>
    <i>
      <x v="17787"/>
    </i>
    <i>
      <x v="16911"/>
    </i>
    <i>
      <x v="17789"/>
    </i>
    <i>
      <x v="17379"/>
    </i>
    <i>
      <x v="17791"/>
    </i>
    <i>
      <x v="17380"/>
    </i>
    <i>
      <x v="17793"/>
    </i>
    <i>
      <x v="17381"/>
    </i>
    <i>
      <x v="17795"/>
    </i>
    <i>
      <x v="17382"/>
    </i>
    <i>
      <x v="17797"/>
    </i>
    <i>
      <x v="17383"/>
    </i>
    <i>
      <x v="17799"/>
    </i>
    <i>
      <x v="17384"/>
    </i>
    <i>
      <x v="17801"/>
    </i>
    <i>
      <x v="17385"/>
    </i>
    <i>
      <x v="17803"/>
    </i>
    <i>
      <x v="17386"/>
    </i>
    <i>
      <x v="17805"/>
    </i>
    <i>
      <x v="17387"/>
    </i>
    <i>
      <x v="17807"/>
    </i>
    <i>
      <x v="17388"/>
    </i>
    <i>
      <x v="17809"/>
    </i>
    <i>
      <x v="17389"/>
    </i>
    <i>
      <x v="17811"/>
    </i>
    <i>
      <x v="17390"/>
    </i>
    <i>
      <x v="17813"/>
    </i>
    <i>
      <x v="17391"/>
    </i>
    <i>
      <x v="16937"/>
    </i>
    <i>
      <x v="17392"/>
    </i>
    <i>
      <x v="17817"/>
    </i>
    <i>
      <x v="17393"/>
    </i>
    <i>
      <x v="17819"/>
    </i>
    <i>
      <x v="17394"/>
    </i>
    <i>
      <x v="17821"/>
    </i>
    <i>
      <x v="17395"/>
    </i>
    <i>
      <x v="17823"/>
    </i>
    <i>
      <x v="17396"/>
    </i>
    <i>
      <x v="17825"/>
    </i>
    <i>
      <x v="17397"/>
    </i>
    <i>
      <x v="17827"/>
    </i>
    <i>
      <x v="17398"/>
    </i>
    <i>
      <x v="17829"/>
    </i>
    <i>
      <x v="17399"/>
    </i>
    <i>
      <x v="17831"/>
    </i>
    <i>
      <x v="17400"/>
    </i>
    <i>
      <x v="17833"/>
    </i>
    <i>
      <x v="17401"/>
    </i>
    <i>
      <x v="17835"/>
    </i>
    <i>
      <x v="17402"/>
    </i>
    <i>
      <x v="17837"/>
    </i>
    <i>
      <x v="17403"/>
    </i>
    <i>
      <x v="17839"/>
    </i>
    <i>
      <x v="17404"/>
    </i>
    <i>
      <x v="17841"/>
    </i>
    <i>
      <x v="17405"/>
    </i>
    <i>
      <x v="17843"/>
    </i>
    <i>
      <x v="17406"/>
    </i>
    <i>
      <x v="17845"/>
    </i>
    <i>
      <x v="17407"/>
    </i>
    <i>
      <x v="17847"/>
    </i>
    <i>
      <x v="17408"/>
    </i>
    <i>
      <x v="17849"/>
    </i>
    <i>
      <x v="17409"/>
    </i>
    <i>
      <x v="17851"/>
    </i>
    <i>
      <x v="17410"/>
    </i>
    <i>
      <x v="17853"/>
    </i>
    <i>
      <x v="17411"/>
    </i>
    <i>
      <x v="17855"/>
    </i>
    <i>
      <x v="17412"/>
    </i>
    <i>
      <x v="17857"/>
    </i>
    <i>
      <x v="17413"/>
    </i>
    <i>
      <x v="17859"/>
    </i>
    <i>
      <x v="17414"/>
    </i>
    <i>
      <x v="17861"/>
    </i>
    <i>
      <x v="17415"/>
    </i>
    <i>
      <x v="17863"/>
    </i>
    <i>
      <x v="17416"/>
    </i>
    <i>
      <x v="17865"/>
    </i>
    <i>
      <x v="17417"/>
    </i>
    <i>
      <x v="17867"/>
    </i>
    <i>
      <x v="17418"/>
    </i>
    <i>
      <x v="17869"/>
    </i>
    <i>
      <x v="17419"/>
    </i>
    <i>
      <x v="17871"/>
    </i>
    <i>
      <x v="17420"/>
    </i>
    <i>
      <x v="17873"/>
    </i>
    <i>
      <x v="17421"/>
    </i>
    <i>
      <x v="17875"/>
    </i>
    <i>
      <x v="17422"/>
    </i>
    <i>
      <x v="17877"/>
    </i>
    <i>
      <x v="17423"/>
    </i>
    <i>
      <x v="17879"/>
    </i>
    <i>
      <x v="16912"/>
    </i>
    <i>
      <x v="17881"/>
    </i>
    <i>
      <x v="16913"/>
    </i>
    <i>
      <x v="17883"/>
    </i>
    <i>
      <x v="17426"/>
    </i>
    <i>
      <x v="17885"/>
    </i>
    <i>
      <x v="17427"/>
    </i>
    <i>
      <x v="17887"/>
    </i>
    <i>
      <x v="17428"/>
    </i>
    <i>
      <x v="17889"/>
    </i>
    <i>
      <x v="17429"/>
    </i>
    <i>
      <x v="16938"/>
    </i>
    <i>
      <x v="17430"/>
    </i>
    <i>
      <x v="16939"/>
    </i>
    <i>
      <x v="17431"/>
    </i>
    <i>
      <x v="17895"/>
    </i>
    <i>
      <x v="17432"/>
    </i>
    <i>
      <x v="17897"/>
    </i>
    <i>
      <x v="17433"/>
    </i>
    <i>
      <x v="17899"/>
    </i>
    <i>
      <x v="17434"/>
    </i>
    <i>
      <x v="17901"/>
    </i>
    <i>
      <x v="17435"/>
    </i>
    <i>
      <x v="17903"/>
    </i>
    <i>
      <x v="17436"/>
    </i>
    <i>
      <x v="17905"/>
    </i>
    <i>
      <x v="17437"/>
    </i>
    <i>
      <x v="17907"/>
    </i>
    <i>
      <x v="16914"/>
    </i>
    <i>
      <x v="17909"/>
    </i>
    <i>
      <x v="17439"/>
    </i>
    <i>
      <x v="17911"/>
    </i>
    <i>
      <x v="17440"/>
    </i>
    <i>
      <x v="17913"/>
    </i>
    <i>
      <x v="17441"/>
    </i>
    <i>
      <x v="17915"/>
    </i>
    <i>
      <x v="17442"/>
    </i>
    <i>
      <x v="17917"/>
    </i>
    <i>
      <x v="17443"/>
    </i>
    <i>
      <x v="16941"/>
    </i>
    <i>
      <x v="17444"/>
    </i>
    <i>
      <x v="17921"/>
    </i>
    <i>
      <x v="17445"/>
    </i>
    <i>
      <x v="17923"/>
    </i>
    <i>
      <x v="17446"/>
    </i>
    <i>
      <x v="17925"/>
    </i>
    <i>
      <x v="17447"/>
    </i>
    <i>
      <x v="16942"/>
    </i>
    <i>
      <x v="17448"/>
    </i>
    <i>
      <x v="17929"/>
    </i>
    <i>
      <x v="17449"/>
    </i>
    <i>
      <x v="17931"/>
    </i>
    <i>
      <x v="17450"/>
    </i>
    <i>
      <x v="17933"/>
    </i>
    <i>
      <x v="17451"/>
    </i>
    <i>
      <x v="17935"/>
    </i>
    <i>
      <x v="17452"/>
    </i>
    <i>
      <x v="17937"/>
    </i>
    <i>
      <x v="17453"/>
    </i>
    <i>
      <x v="16943"/>
    </i>
    <i>
      <x v="17454"/>
    </i>
    <i>
      <x v="17941"/>
    </i>
    <i>
      <x v="17455"/>
    </i>
    <i>
      <x v="17943"/>
    </i>
    <i>
      <x v="16915"/>
    </i>
    <i>
      <x v="17945"/>
    </i>
    <i>
      <x v="17457"/>
    </i>
    <i>
      <x v="17947"/>
    </i>
    <i>
      <x v="17458"/>
    </i>
    <i>
      <x v="17949"/>
    </i>
    <i>
      <x v="17459"/>
    </i>
    <i>
      <x v="17951"/>
    </i>
    <i>
      <x v="17460"/>
    </i>
    <i>
      <x v="17953"/>
    </i>
    <i>
      <x v="17461"/>
    </i>
    <i>
      <x v="17955"/>
    </i>
    <i>
      <x v="17462"/>
    </i>
    <i>
      <x v="17957"/>
    </i>
    <i>
      <x v="17463"/>
    </i>
    <i>
      <x v="17959"/>
    </i>
    <i>
      <x v="17464"/>
    </i>
    <i>
      <x v="17961"/>
    </i>
    <i>
      <x v="17465"/>
    </i>
    <i>
      <x v="16882"/>
    </i>
    <i>
      <x v="17466"/>
    </i>
    <i>
      <x v="17965"/>
    </i>
    <i>
      <x v="17467"/>
    </i>
    <i>
      <x v="17967"/>
    </i>
    <i>
      <x v="17468"/>
    </i>
    <i>
      <x v="17969"/>
    </i>
    <i>
      <x v="17469"/>
    </i>
    <i>
      <x v="17971"/>
    </i>
    <i>
      <x v="17470"/>
    </i>
    <i>
      <x v="17973"/>
    </i>
    <i>
      <x v="17471"/>
    </i>
    <i>
      <x v="17975"/>
    </i>
    <i>
      <x v="17472"/>
    </i>
    <i>
      <x v="17977"/>
    </i>
    <i>
      <x v="17473"/>
    </i>
    <i>
      <x v="17979"/>
    </i>
    <i>
      <x v="17474"/>
    </i>
    <i>
      <x v="17981"/>
    </i>
    <i>
      <x v="17475"/>
    </i>
    <i>
      <x v="17983"/>
    </i>
    <i>
      <x v="17476"/>
    </i>
    <i>
      <x v="17985"/>
    </i>
    <i>
      <x v="17477"/>
    </i>
    <i>
      <x v="16945"/>
    </i>
    <i>
      <x v="17478"/>
    </i>
    <i>
      <x v="17989"/>
    </i>
    <i>
      <x v="17479"/>
    </i>
    <i>
      <x v="17991"/>
    </i>
    <i>
      <x v="17480"/>
    </i>
    <i>
      <x v="17993"/>
    </i>
    <i>
      <x v="17481"/>
    </i>
    <i>
      <x v="17995"/>
    </i>
    <i>
      <x v="17482"/>
    </i>
    <i>
      <x v="17997"/>
    </i>
    <i>
      <x v="17483"/>
    </i>
    <i>
      <x v="17999"/>
    </i>
    <i>
      <x v="17484"/>
    </i>
    <i>
      <x v="16947"/>
    </i>
    <i>
      <x v="17485"/>
    </i>
    <i>
      <x v="18003"/>
    </i>
    <i>
      <x v="17486"/>
    </i>
    <i>
      <x v="18005"/>
    </i>
    <i>
      <x v="17487"/>
    </i>
    <i>
      <x v="18007"/>
    </i>
    <i>
      <x v="17488"/>
    </i>
    <i>
      <x v="18009"/>
    </i>
    <i>
      <x v="17489"/>
    </i>
    <i>
      <x v="18011"/>
    </i>
    <i>
      <x v="17490"/>
    </i>
    <i>
      <x v="18013"/>
    </i>
    <i>
      <x v="17491"/>
    </i>
    <i>
      <x v="16949"/>
    </i>
    <i>
      <x v="17492"/>
    </i>
    <i>
      <x v="18017"/>
    </i>
    <i>
      <x v="17493"/>
    </i>
    <i>
      <x v="18019"/>
    </i>
    <i>
      <x v="17494"/>
    </i>
    <i>
      <x v="16970"/>
    </i>
    <i>
      <x v="16916"/>
    </i>
    <i>
      <x v="18023"/>
    </i>
    <i>
      <x v="17496"/>
    </i>
    <i>
      <x v="18025"/>
    </i>
    <i>
      <x v="17497"/>
    </i>
    <i>
      <x v="18027"/>
    </i>
    <i>
      <x v="16917"/>
    </i>
    <i>
      <x v="16950"/>
    </i>
    <i>
      <x v="17499"/>
    </i>
    <i>
      <x v="18031"/>
    </i>
    <i>
      <x v="17500"/>
    </i>
    <i>
      <x v="18033"/>
    </i>
    <i>
      <x v="17501"/>
    </i>
    <i>
      <x v="18035"/>
    </i>
    <i>
      <x v="17502"/>
    </i>
    <i>
      <x v="18037"/>
    </i>
    <i>
      <x v="17503"/>
    </i>
    <i>
      <x v="18039"/>
    </i>
    <i>
      <x v="17504"/>
    </i>
    <i>
      <x v="18041"/>
    </i>
    <i>
      <x v="17505"/>
    </i>
    <i>
      <x v="18043"/>
    </i>
    <i>
      <x v="17506"/>
    </i>
    <i>
      <x v="18045"/>
    </i>
    <i>
      <x v="17507"/>
    </i>
    <i>
      <x v="18047"/>
    </i>
    <i>
      <x v="17508"/>
    </i>
    <i>
      <x v="18049"/>
    </i>
    <i>
      <x v="16918"/>
    </i>
    <i>
      <x v="18051"/>
    </i>
    <i>
      <x v="17510"/>
    </i>
    <i>
      <x v="18053"/>
    </i>
    <i>
      <x v="17511"/>
    </i>
    <i>
      <x v="18055"/>
    </i>
    <i>
      <x v="17512"/>
    </i>
    <i>
      <x v="18057"/>
    </i>
    <i>
      <x v="17513"/>
    </i>
    <i>
      <x v="18059"/>
    </i>
    <i>
      <x v="17514"/>
    </i>
    <i>
      <x v="18061"/>
    </i>
    <i>
      <x v="17515"/>
    </i>
    <i>
      <x v="18063"/>
    </i>
    <i>
      <x v="16919"/>
    </i>
    <i>
      <x v="18065"/>
    </i>
    <i>
      <x v="17517"/>
    </i>
    <i>
      <x v="18067"/>
    </i>
    <i>
      <x v="17518"/>
    </i>
    <i>
      <x v="18069"/>
    </i>
    <i>
      <x v="17519"/>
    </i>
    <i>
      <x v="18071"/>
    </i>
    <i>
      <x v="17520"/>
    </i>
    <i>
      <x v="18073"/>
    </i>
    <i>
      <x v="17521"/>
    </i>
    <i>
      <x v="18075"/>
    </i>
    <i>
      <x v="17522"/>
    </i>
    <i>
      <x v="18077"/>
    </i>
    <i>
      <x v="17523"/>
    </i>
    <i>
      <x v="18079"/>
    </i>
    <i>
      <x v="17524"/>
    </i>
    <i>
      <x v="18081"/>
    </i>
    <i>
      <x v="17525"/>
    </i>
    <i>
      <x v="16951"/>
    </i>
    <i>
      <x v="17526"/>
    </i>
    <i>
      <x v="18085"/>
    </i>
    <i>
      <x v="18089"/>
    </i>
    <i>
      <x v="18087"/>
    </i>
    <i>
      <x v="18091"/>
    </i>
    <i>
      <x v="16971"/>
    </i>
    <i>
      <x v="18093"/>
    </i>
    <i>
      <x v="17527"/>
    </i>
    <i>
      <x v="18092"/>
    </i>
    <i>
      <x v="17528"/>
    </i>
    <i>
      <x v="18094"/>
    </i>
    <i>
      <x v="17529"/>
    </i>
    <i>
      <x v="18096"/>
    </i>
    <i>
      <x v="17530"/>
    </i>
    <i>
      <x v="18098"/>
    </i>
    <i>
      <x v="17531"/>
    </i>
    <i>
      <x v="18100"/>
    </i>
    <i>
      <x v="17532"/>
    </i>
    <i>
      <x v="18102"/>
    </i>
    <i>
      <x v="17533"/>
    </i>
    <i>
      <x v="18104"/>
    </i>
    <i>
      <x v="17534"/>
    </i>
    <i>
      <x v="18106"/>
    </i>
    <i>
      <x v="17535"/>
    </i>
    <i>
      <x v="18108"/>
    </i>
    <i>
      <x v="17536"/>
    </i>
    <i>
      <x v="18110"/>
    </i>
    <i>
      <x v="17537"/>
    </i>
    <i>
      <x v="18112"/>
    </i>
    <i>
      <x v="17538"/>
    </i>
    <i>
      <x v="18114"/>
    </i>
    <i>
      <x v="17539"/>
    </i>
    <i>
      <x v="18116"/>
    </i>
    <i>
      <x v="16920"/>
    </i>
    <i>
      <x v="16952"/>
    </i>
    <i>
      <x v="18121"/>
    </i>
    <i>
      <x v="18120"/>
    </i>
    <i>
      <x v="18122"/>
    </i>
    <i>
      <x v="18124"/>
    </i>
    <i>
      <x v="18123"/>
    </i>
    <i>
      <x v="17542"/>
    </i>
    <i>
      <x v="18125"/>
    </i>
    <i>
      <x v="17543"/>
    </i>
    <i>
      <x v="16891"/>
    </i>
    <i>
      <x v="17544"/>
    </i>
    <i>
      <x v="18129"/>
    </i>
    <i>
      <x v="17545"/>
    </i>
    <i>
      <x v="18131"/>
    </i>
    <i>
      <x v="17546"/>
    </i>
    <i>
      <x v="18133"/>
    </i>
    <i>
      <x v="17547"/>
    </i>
    <i>
      <x v="16886"/>
    </i>
    <i>
      <x v="17548"/>
    </i>
    <i>
      <x v="18137"/>
    </i>
    <i>
      <x v="17549"/>
    </i>
    <i>
      <x v="18139"/>
    </i>
    <i>
      <x v="17550"/>
    </i>
    <i>
      <x v="18141"/>
    </i>
    <i>
      <x v="17551"/>
    </i>
    <i>
      <x v="18143"/>
    </i>
    <i>
      <x v="17552"/>
    </i>
    <i>
      <x v="18145"/>
    </i>
    <i>
      <x v="17553"/>
    </i>
    <i>
      <x v="18147"/>
    </i>
    <i>
      <x v="17554"/>
    </i>
    <i>
      <x v="18149"/>
    </i>
    <i>
      <x v="16921"/>
    </i>
    <i>
      <x v="18151"/>
    </i>
    <i>
      <x v="17556"/>
    </i>
    <i>
      <x v="18153"/>
    </i>
    <i>
      <x v="17557"/>
    </i>
    <i>
      <x v="18155"/>
    </i>
    <i>
      <x v="17558"/>
    </i>
    <i>
      <x v="18157"/>
    </i>
    <i>
      <x v="17559"/>
    </i>
    <i>
      <x v="18159"/>
    </i>
    <i>
      <x v="17560"/>
    </i>
    <i>
      <x v="18161"/>
    </i>
    <i>
      <x v="17561"/>
    </i>
    <i>
      <x v="18163"/>
    </i>
    <i>
      <x v="16922"/>
    </i>
    <i>
      <x v="18165"/>
    </i>
    <i>
      <x v="17563"/>
    </i>
    <i>
      <x v="18167"/>
    </i>
    <i>
      <x v="17564"/>
    </i>
    <i>
      <x v="18169"/>
    </i>
    <i>
      <x v="17565"/>
    </i>
    <i>
      <x v="18171"/>
    </i>
    <i>
      <x v="17566"/>
    </i>
    <i>
      <x v="18173"/>
    </i>
    <i>
      <x v="17567"/>
    </i>
    <i>
      <x v="18175"/>
    </i>
    <i>
      <x v="17568"/>
    </i>
    <i>
      <x v="18177"/>
    </i>
    <i>
      <x v="17569"/>
    </i>
    <i>
      <x v="18179"/>
    </i>
    <i>
      <x v="17570"/>
    </i>
    <i>
      <x v="18181"/>
    </i>
    <i>
      <x v="17571"/>
    </i>
    <i>
      <x v="18183"/>
    </i>
    <i>
      <x v="17572"/>
    </i>
    <i>
      <x v="18185"/>
    </i>
    <i>
      <x v="17573"/>
    </i>
    <i>
      <x v="18187"/>
    </i>
    <i>
      <x v="17574"/>
    </i>
    <i>
      <x v="18189"/>
    </i>
    <i>
      <x v="17575"/>
    </i>
    <i>
      <x v="18191"/>
    </i>
    <i>
      <x v="17576"/>
    </i>
    <i>
      <x v="18193"/>
    </i>
    <i>
      <x v="17577"/>
    </i>
    <i>
      <x v="18195"/>
    </i>
    <i>
      <x v="17578"/>
    </i>
    <i>
      <x v="18197"/>
    </i>
    <i>
      <x v="17579"/>
    </i>
    <i>
      <x v="18199"/>
    </i>
    <i>
      <x v="17580"/>
    </i>
    <i>
      <x v="18201"/>
    </i>
    <i>
      <x v="17581"/>
    </i>
    <i>
      <x v="18203"/>
    </i>
    <i>
      <x v="16923"/>
    </i>
    <i>
      <x v="18205"/>
    </i>
    <i>
      <x v="17583"/>
    </i>
    <i>
      <x v="18207"/>
    </i>
    <i>
      <x v="17584"/>
    </i>
    <i>
      <x v="18209"/>
    </i>
    <i>
      <x v="17585"/>
    </i>
    <i>
      <x v="18211"/>
    </i>
    <i>
      <x v="17586"/>
    </i>
    <i>
      <x v="18213"/>
    </i>
    <i>
      <x v="17587"/>
    </i>
    <i>
      <x v="18215"/>
    </i>
    <i>
      <x v="17588"/>
    </i>
    <i>
      <x v="18217"/>
    </i>
    <i>
      <x v="17589"/>
    </i>
    <i>
      <x v="18219"/>
    </i>
    <i>
      <x v="17590"/>
    </i>
    <i>
      <x v="18221"/>
    </i>
    <i>
      <x v="17591"/>
    </i>
    <i>
      <x v="16956"/>
    </i>
    <i>
      <x v="17592"/>
    </i>
    <i>
      <x v="18225"/>
    </i>
    <i>
      <x v="17593"/>
    </i>
    <i>
      <x v="18227"/>
    </i>
    <i>
      <x v="17594"/>
    </i>
    <i>
      <x v="18229"/>
    </i>
    <i>
      <x v="17595"/>
    </i>
    <i>
      <x v="18231"/>
    </i>
    <i>
      <x v="17596"/>
    </i>
    <i>
      <x v="18233"/>
    </i>
    <i>
      <x v="17597"/>
    </i>
    <i>
      <x v="18235"/>
    </i>
    <i>
      <x v="17598"/>
    </i>
    <i>
      <x v="18237"/>
    </i>
    <i>
      <x v="17599"/>
    </i>
    <i>
      <x v="18239"/>
    </i>
    <i>
      <x v="17600"/>
    </i>
    <i>
      <x v="18241"/>
    </i>
    <i>
      <x v="17601"/>
    </i>
    <i>
      <x v="16957"/>
    </i>
    <i>
      <x v="17602"/>
    </i>
    <i>
      <x v="18245"/>
    </i>
    <i>
      <x v="17603"/>
    </i>
    <i>
      <x v="16887"/>
    </i>
    <i>
      <x v="17604"/>
    </i>
    <i>
      <x v="18249"/>
    </i>
    <i>
      <x v="17605"/>
    </i>
    <i>
      <x v="18251"/>
    </i>
    <i>
      <x v="17606"/>
    </i>
    <i>
      <x v="18253"/>
    </i>
    <i>
      <x v="17607"/>
    </i>
    <i>
      <x v="18255"/>
    </i>
    <i>
      <x v="17608"/>
    </i>
    <i>
      <x v="18257"/>
    </i>
    <i>
      <x v="17609"/>
    </i>
    <i>
      <x v="18259"/>
    </i>
    <i>
      <x v="17610"/>
    </i>
    <i>
      <x v="18261"/>
    </i>
    <i>
      <x v="17611"/>
    </i>
    <i>
      <x v="18263"/>
    </i>
    <i>
      <x v="17612"/>
    </i>
    <i>
      <x v="18265"/>
    </i>
    <i>
      <x v="17613"/>
    </i>
    <i>
      <x v="18267"/>
    </i>
    <i>
      <x v="17614"/>
    </i>
    <i>
      <x v="18269"/>
    </i>
    <i>
      <x v="16924"/>
    </i>
    <i>
      <x v="18271"/>
    </i>
    <i>
      <x v="17616"/>
    </i>
    <i>
      <x v="18273"/>
    </i>
    <i>
      <x v="17617"/>
    </i>
    <i>
      <x v="18275"/>
    </i>
    <i>
      <x v="17618"/>
    </i>
    <i>
      <x v="18277"/>
    </i>
    <i>
      <x v="16925"/>
    </i>
    <i>
      <x v="18279"/>
    </i>
    <i>
      <x v="17620"/>
    </i>
    <i>
      <x v="18281"/>
    </i>
    <i>
      <x v="17621"/>
    </i>
    <i>
      <x v="18283"/>
    </i>
    <i>
      <x v="17622"/>
    </i>
    <i>
      <x v="18285"/>
    </i>
    <i>
      <x v="16926"/>
    </i>
    <i>
      <x v="18287"/>
    </i>
    <i>
      <x v="17624"/>
    </i>
    <i>
      <x v="18289"/>
    </i>
    <i>
      <x v="17625"/>
    </i>
    <i>
      <x v="18291"/>
    </i>
    <i>
      <x v="17626"/>
    </i>
    <i>
      <x v="18293"/>
    </i>
    <i>
      <x v="17627"/>
    </i>
    <i>
      <x v="18295"/>
    </i>
    <i>
      <x v="17628"/>
    </i>
    <i>
      <x v="18297"/>
    </i>
    <i>
      <x v="17629"/>
    </i>
    <i>
      <x v="18299"/>
    </i>
    <i>
      <x v="18373"/>
    </i>
    <i>
      <x v="18301"/>
    </i>
    <i>
      <x v="18375"/>
    </i>
    <i>
      <x v="18303"/>
    </i>
    <i>
      <x v="18377"/>
    </i>
    <i>
      <x v="18305"/>
    </i>
    <i>
      <x v="18379"/>
    </i>
    <i>
      <x v="18307"/>
    </i>
    <i>
      <x v="18381"/>
    </i>
    <i>
      <x v="18309"/>
    </i>
    <i>
      <x v="18383"/>
    </i>
    <i>
      <x v="18311"/>
    </i>
    <i>
      <x v="18385"/>
    </i>
    <i>
      <x v="18313"/>
    </i>
    <i>
      <x v="18387"/>
    </i>
    <i>
      <x v="18315"/>
    </i>
    <i>
      <x v="18389"/>
    </i>
    <i>
      <x v="18317"/>
    </i>
    <i>
      <x v="18391"/>
    </i>
    <i>
      <x v="18319"/>
    </i>
    <i>
      <x v="18393"/>
    </i>
    <i>
      <x v="18321"/>
    </i>
    <i>
      <x v="18395"/>
    </i>
    <i>
      <x v="18323"/>
    </i>
    <i>
      <x v="18397"/>
    </i>
    <i>
      <x v="18325"/>
    </i>
    <i>
      <x v="17643"/>
    </i>
    <i>
      <x v="18327"/>
    </i>
    <i>
      <x v="17644"/>
    </i>
    <i>
      <x v="18329"/>
    </i>
    <i>
      <x v="17645"/>
    </i>
    <i>
      <x v="18331"/>
    </i>
    <i>
      <x v="17646"/>
    </i>
    <i>
      <x v="18333"/>
    </i>
    <i>
      <x v="16927"/>
    </i>
    <i>
      <x v="18335"/>
    </i>
    <i>
      <x v="17648"/>
    </i>
    <i>
      <x v="18337"/>
    </i>
    <i>
      <x v="17649"/>
    </i>
    <i>
      <x v="18339"/>
    </i>
    <i>
      <x v="17650"/>
    </i>
    <i>
      <x v="18341"/>
    </i>
    <i>
      <x v="17651"/>
    </i>
    <i>
      <x v="18343"/>
    </i>
    <i>
      <x v="17652"/>
    </i>
    <i>
      <x v="18345"/>
    </i>
    <i>
      <x v="17653"/>
    </i>
    <i>
      <x v="18347"/>
    </i>
    <i>
      <x v="17654"/>
    </i>
    <i>
      <x v="18349"/>
    </i>
    <i>
      <x v="17655"/>
    </i>
    <i>
      <x v="18351"/>
    </i>
    <i>
      <x v="17656"/>
    </i>
    <i>
      <x v="18353"/>
    </i>
    <i>
      <x v="17657"/>
    </i>
    <i>
      <x v="18355"/>
    </i>
    <i>
      <x v="17658"/>
    </i>
    <i>
      <x v="18357"/>
    </i>
    <i>
      <x v="17659"/>
    </i>
    <i>
      <x v="18359"/>
    </i>
    <i>
      <x v="17660"/>
    </i>
    <i>
      <x v="18361"/>
    </i>
    <i>
      <x v="17661"/>
    </i>
    <i>
      <x v="18363"/>
    </i>
    <i>
      <x v="17662"/>
    </i>
    <i>
      <x v="18365"/>
    </i>
    <i>
      <x v="17663"/>
    </i>
    <i>
      <x v="18367"/>
    </i>
    <i>
      <x v="17664"/>
    </i>
    <i>
      <x v="18369"/>
    </i>
    <i>
      <x v="17665"/>
    </i>
    <i>
      <x v="18371"/>
    </i>
    <i>
      <x v="17666"/>
    </i>
    <i>
      <x v="16963"/>
    </i>
    <i>
      <x v="17667"/>
    </i>
    <i>
      <x v="17630"/>
    </i>
    <i>
      <x v="18376"/>
    </i>
    <i>
      <x v="17631"/>
    </i>
    <i>
      <x v="18378"/>
    </i>
    <i>
      <x v="17632"/>
    </i>
    <i>
      <x v="18380"/>
    </i>
    <i>
      <x v="17633"/>
    </i>
    <i>
      <x v="18382"/>
    </i>
    <i>
      <x v="17634"/>
    </i>
    <i>
      <x v="18384"/>
    </i>
    <i>
      <x v="18398"/>
    </i>
    <i>
      <x v="18386"/>
    </i>
    <i>
      <x v="18399"/>
    </i>
    <i>
      <x v="18388"/>
    </i>
    <i>
      <x v="17637"/>
    </i>
    <i>
      <x v="18390"/>
    </i>
    <i>
      <x v="17638"/>
    </i>
    <i>
      <x v="18392"/>
    </i>
    <i>
      <x v="17639"/>
    </i>
    <i>
      <x v="18394"/>
    </i>
    <i>
      <x v="17640"/>
    </i>
    <i>
      <x v="18396"/>
    </i>
    <i>
      <x v="17641"/>
    </i>
    <i>
      <x v="16888"/>
    </i>
    <i>
      <x v="17642"/>
    </i>
    <i>
      <x v="16874"/>
    </i>
    <i>
      <x v="17636"/>
    </i>
    <i>
      <x v="16453"/>
    </i>
    <i>
      <x v="16191"/>
    </i>
    <i>
      <x v="16711"/>
    </i>
    <i>
      <x v="15422"/>
    </i>
    <i>
      <x v="16319"/>
    </i>
    <i>
      <x v="15423"/>
    </i>
    <i>
      <x v="16582"/>
    </i>
    <i>
      <x v="15424"/>
    </i>
    <i>
      <x v="16861"/>
    </i>
    <i>
      <x v="15425"/>
    </i>
    <i>
      <x v="16255"/>
    </i>
    <i>
      <x v="15426"/>
    </i>
    <i>
      <x v="16383"/>
    </i>
    <i>
      <x v="15427"/>
    </i>
    <i>
      <x v="15388"/>
    </i>
    <i>
      <x v="15428"/>
    </i>
    <i>
      <x v="16646"/>
    </i>
    <i>
      <x v="15429"/>
    </i>
    <i>
      <x v="16797"/>
    </i>
    <i>
      <x v="15430"/>
    </i>
    <i>
      <x v="16159"/>
    </i>
    <i>
      <x v="15431"/>
    </i>
    <i>
      <x v="16223"/>
    </i>
    <i>
      <x v="15353"/>
    </i>
    <i>
      <x v="16287"/>
    </i>
    <i>
      <x v="15433"/>
    </i>
    <i>
      <x v="16351"/>
    </i>
    <i>
      <x v="15434"/>
    </i>
    <i>
      <x v="16415"/>
    </i>
    <i>
      <x v="15435"/>
    </i>
    <i>
      <x v="16485"/>
    </i>
    <i>
      <x v="15436"/>
    </i>
    <i>
      <x v="16550"/>
    </i>
    <i>
      <x v="15437"/>
    </i>
    <i>
      <x v="16614"/>
    </i>
    <i>
      <x v="15438"/>
    </i>
    <i>
      <x v="16679"/>
    </i>
    <i>
      <x v="15439"/>
    </i>
    <i>
      <x v="16743"/>
    </i>
    <i>
      <x v="15440"/>
    </i>
    <i>
      <x v="16829"/>
    </i>
    <i>
      <x v="15441"/>
    </i>
    <i>
      <x v="16143"/>
    </i>
    <i>
      <x v="15442"/>
    </i>
    <i>
      <x v="16175"/>
    </i>
    <i>
      <x v="15443"/>
    </i>
    <i>
      <x v="16207"/>
    </i>
    <i>
      <x v="15444"/>
    </i>
    <i>
      <x v="16239"/>
    </i>
    <i>
      <x v="15445"/>
    </i>
    <i>
      <x v="16271"/>
    </i>
    <i>
      <x v="15446"/>
    </i>
    <i>
      <x v="16303"/>
    </i>
    <i>
      <x v="15447"/>
    </i>
    <i>
      <x v="16335"/>
    </i>
    <i>
      <x v="15448"/>
    </i>
    <i>
      <x v="16367"/>
    </i>
    <i>
      <x v="15449"/>
    </i>
    <i>
      <x v="16399"/>
    </i>
    <i>
      <x v="15450"/>
    </i>
    <i>
      <x v="15421"/>
    </i>
    <i>
      <x v="15451"/>
    </i>
    <i>
      <x v="16469"/>
    </i>
    <i>
      <x v="15452"/>
    </i>
    <i>
      <x v="16501"/>
    </i>
    <i>
      <x v="15453"/>
    </i>
    <i>
      <x v="15348"/>
    </i>
    <i>
      <x v="15454"/>
    </i>
    <i>
      <x v="16566"/>
    </i>
    <i>
      <x v="15455"/>
    </i>
    <i>
      <x v="16598"/>
    </i>
    <i>
      <x v="15456"/>
    </i>
    <i>
      <x v="16630"/>
    </i>
    <i>
      <x v="15457"/>
    </i>
    <i>
      <x v="16663"/>
    </i>
    <i>
      <x v="15458"/>
    </i>
    <i>
      <x v="16695"/>
    </i>
    <i>
      <x v="15459"/>
    </i>
    <i>
      <x v="16727"/>
    </i>
    <i>
      <x v="15460"/>
    </i>
    <i>
      <x v="16781"/>
    </i>
    <i>
      <x v="15461"/>
    </i>
    <i>
      <x v="16813"/>
    </i>
    <i>
      <x v="15462"/>
    </i>
    <i>
      <x v="16845"/>
    </i>
    <i>
      <x v="15463"/>
    </i>
    <i>
      <x v="16135"/>
    </i>
    <i>
      <x v="15464"/>
    </i>
    <i>
      <x v="16151"/>
    </i>
    <i>
      <x v="15465"/>
    </i>
    <i>
      <x v="16167"/>
    </i>
    <i>
      <x v="15466"/>
    </i>
    <i>
      <x v="16183"/>
    </i>
    <i>
      <x v="15354"/>
    </i>
    <i>
      <x v="16199"/>
    </i>
    <i>
      <x v="15404"/>
    </i>
    <i>
      <x v="16215"/>
    </i>
    <i>
      <x v="15469"/>
    </i>
    <i>
      <x v="16231"/>
    </i>
    <i>
      <x v="15470"/>
    </i>
    <i>
      <x v="16247"/>
    </i>
    <i>
      <x v="15471"/>
    </i>
    <i>
      <x v="16263"/>
    </i>
    <i>
      <x v="15472"/>
    </i>
    <i>
      <x v="16279"/>
    </i>
    <i>
      <x v="15473"/>
    </i>
    <i>
      <x v="15377"/>
    </i>
    <i>
      <x v="15474"/>
    </i>
    <i>
      <x v="16311"/>
    </i>
    <i>
      <x v="15475"/>
    </i>
    <i>
      <x v="16327"/>
    </i>
    <i>
      <x v="15476"/>
    </i>
    <i>
      <x v="16343"/>
    </i>
    <i>
      <x v="15477"/>
    </i>
    <i>
      <x v="16359"/>
    </i>
    <i>
      <x v="15478"/>
    </i>
    <i>
      <x v="16375"/>
    </i>
    <i>
      <x v="15479"/>
    </i>
    <i>
      <x v="16391"/>
    </i>
    <i>
      <x v="15480"/>
    </i>
    <i>
      <x v="16407"/>
    </i>
    <i>
      <x v="15481"/>
    </i>
    <i>
      <x v="16423"/>
    </i>
    <i>
      <x v="15482"/>
    </i>
    <i>
      <x v="16445"/>
    </i>
    <i>
      <x v="15483"/>
    </i>
    <i>
      <x v="16461"/>
    </i>
    <i>
      <x v="15484"/>
    </i>
    <i>
      <x v="16477"/>
    </i>
    <i>
      <x v="15485"/>
    </i>
    <i>
      <x v="16493"/>
    </i>
    <i>
      <x v="15486"/>
    </i>
    <i>
      <x v="16510"/>
    </i>
    <i>
      <x v="15487"/>
    </i>
    <i>
      <x v="16526"/>
    </i>
    <i>
      <x v="15488"/>
    </i>
    <i>
      <x v="16542"/>
    </i>
    <i>
      <x v="15396"/>
    </i>
    <i>
      <x v="16558"/>
    </i>
    <i>
      <x v="15490"/>
    </i>
    <i>
      <x v="16574"/>
    </i>
    <i>
      <x v="15491"/>
    </i>
    <i>
      <x v="16590"/>
    </i>
    <i>
      <x v="15492"/>
    </i>
    <i>
      <x v="16606"/>
    </i>
    <i>
      <x v="15493"/>
    </i>
    <i>
      <x v="16622"/>
    </i>
    <i>
      <x v="15494"/>
    </i>
    <i>
      <x v="16638"/>
    </i>
    <i>
      <x v="15495"/>
    </i>
    <i>
      <x v="15417"/>
    </i>
    <i>
      <x v="15496"/>
    </i>
    <i>
      <x v="16671"/>
    </i>
    <i>
      <x v="15497"/>
    </i>
    <i>
      <x v="16687"/>
    </i>
    <i>
      <x v="15498"/>
    </i>
    <i>
      <x v="16703"/>
    </i>
    <i>
      <x v="15499"/>
    </i>
    <i>
      <x v="16719"/>
    </i>
    <i>
      <x v="15500"/>
    </i>
    <i>
      <x v="16735"/>
    </i>
    <i>
      <x v="15501"/>
    </i>
    <i>
      <x v="16764"/>
    </i>
    <i>
      <x v="15502"/>
    </i>
    <i>
      <x v="16789"/>
    </i>
    <i>
      <x v="15503"/>
    </i>
    <i>
      <x v="16805"/>
    </i>
    <i>
      <x v="15504"/>
    </i>
    <i>
      <x v="16821"/>
    </i>
    <i>
      <x v="15505"/>
    </i>
    <i>
      <x v="16837"/>
    </i>
    <i>
      <x v="15506"/>
    </i>
    <i>
      <x v="16853"/>
    </i>
    <i>
      <x v="15507"/>
    </i>
    <i>
      <x v="16131"/>
    </i>
    <i>
      <x v="15405"/>
    </i>
    <i>
      <x v="16139"/>
    </i>
    <i>
      <x v="15509"/>
    </i>
    <i>
      <x v="16147"/>
    </i>
    <i>
      <x v="15510"/>
    </i>
    <i>
      <x v="16155"/>
    </i>
    <i>
      <x v="15511"/>
    </i>
    <i>
      <x v="16163"/>
    </i>
    <i>
      <x v="15512"/>
    </i>
    <i>
      <x v="16171"/>
    </i>
    <i>
      <x v="15513"/>
    </i>
    <i>
      <x v="16179"/>
    </i>
    <i>
      <x v="15514"/>
    </i>
    <i>
      <x v="15372"/>
    </i>
    <i>
      <x v="15515"/>
    </i>
    <i>
      <x v="16195"/>
    </i>
    <i>
      <x v="15406"/>
    </i>
    <i>
      <x v="16203"/>
    </i>
    <i>
      <x v="15517"/>
    </i>
    <i>
      <x v="16211"/>
    </i>
    <i>
      <x v="15518"/>
    </i>
    <i>
      <x v="16219"/>
    </i>
    <i>
      <x v="15519"/>
    </i>
    <i>
      <x v="16227"/>
    </i>
    <i>
      <x v="15520"/>
    </i>
    <i>
      <x v="16235"/>
    </i>
    <i>
      <x v="15521"/>
    </i>
    <i>
      <x v="16243"/>
    </i>
    <i>
      <x v="15355"/>
    </i>
    <i>
      <x v="16251"/>
    </i>
    <i>
      <x v="15523"/>
    </i>
    <i>
      <x v="15373"/>
    </i>
    <i>
      <x v="15524"/>
    </i>
    <i>
      <x v="16267"/>
    </i>
    <i>
      <x v="15525"/>
    </i>
    <i>
      <x v="16275"/>
    </i>
    <i>
      <x v="15526"/>
    </i>
    <i>
      <x v="16283"/>
    </i>
    <i>
      <x v="15527"/>
    </i>
    <i>
      <x v="16291"/>
    </i>
    <i>
      <x v="15528"/>
    </i>
    <i>
      <x v="16299"/>
    </i>
    <i>
      <x v="15529"/>
    </i>
    <i>
      <x v="16307"/>
    </i>
    <i>
      <x v="15530"/>
    </i>
    <i>
      <x v="16315"/>
    </i>
    <i>
      <x v="15531"/>
    </i>
    <i>
      <x v="16323"/>
    </i>
    <i>
      <x v="15532"/>
    </i>
    <i>
      <x v="16331"/>
    </i>
    <i>
      <x v="15356"/>
    </i>
    <i>
      <x v="16339"/>
    </i>
    <i>
      <x v="15534"/>
    </i>
    <i>
      <x v="16347"/>
    </i>
    <i>
      <x v="15535"/>
    </i>
    <i>
      <x v="16355"/>
    </i>
    <i>
      <x v="15536"/>
    </i>
    <i>
      <x v="16363"/>
    </i>
    <i>
      <x v="15537"/>
    </i>
    <i>
      <x v="16371"/>
    </i>
    <i>
      <x v="15538"/>
    </i>
    <i>
      <x v="15382"/>
    </i>
    <i>
      <x v="15539"/>
    </i>
    <i>
      <x v="16387"/>
    </i>
    <i>
      <x v="15540"/>
    </i>
    <i>
      <x v="16395"/>
    </i>
    <i>
      <x v="15541"/>
    </i>
    <i>
      <x v="16403"/>
    </i>
    <i>
      <x v="15542"/>
    </i>
    <i>
      <x v="16411"/>
    </i>
    <i>
      <x v="15543"/>
    </i>
    <i>
      <x v="16419"/>
    </i>
    <i>
      <x v="15544"/>
    </i>
    <i>
      <x v="16427"/>
    </i>
    <i>
      <x v="15341"/>
    </i>
    <i>
      <x v="15420"/>
    </i>
    <i>
      <x v="15546"/>
    </i>
    <i>
      <x v="16449"/>
    </i>
    <i>
      <x v="15547"/>
    </i>
    <i>
      <x v="16457"/>
    </i>
    <i>
      <x v="15548"/>
    </i>
    <i>
      <x v="16465"/>
    </i>
    <i>
      <x v="15549"/>
    </i>
    <i>
      <x v="16473"/>
    </i>
    <i>
      <x v="15550"/>
    </i>
    <i>
      <x v="16481"/>
    </i>
    <i>
      <x v="15551"/>
    </i>
    <i>
      <x v="16489"/>
    </i>
    <i>
      <x v="15552"/>
    </i>
    <i>
      <x v="15352"/>
    </i>
    <i>
      <x v="15553"/>
    </i>
    <i>
      <x v="15418"/>
    </i>
    <i>
      <x v="15554"/>
    </i>
    <i>
      <x v="16514"/>
    </i>
    <i>
      <x v="15555"/>
    </i>
    <i>
      <x v="16522"/>
    </i>
    <i>
      <x v="15556"/>
    </i>
    <i>
      <x v="16530"/>
    </i>
    <i>
      <x v="15557"/>
    </i>
    <i>
      <x v="16538"/>
    </i>
    <i>
      <x v="15558"/>
    </i>
    <i>
      <x v="16546"/>
    </i>
    <i>
      <x v="15559"/>
    </i>
    <i>
      <x v="16554"/>
    </i>
    <i>
      <x v="15560"/>
    </i>
    <i>
      <x v="16562"/>
    </i>
    <i>
      <x v="15561"/>
    </i>
    <i>
      <x v="16570"/>
    </i>
    <i>
      <x v="15562"/>
    </i>
    <i>
      <x v="16578"/>
    </i>
    <i>
      <x v="15563"/>
    </i>
    <i>
      <x v="16586"/>
    </i>
    <i>
      <x v="15564"/>
    </i>
    <i>
      <x v="16594"/>
    </i>
    <i>
      <x v="15565"/>
    </i>
    <i>
      <x v="16602"/>
    </i>
    <i>
      <x v="15566"/>
    </i>
    <i>
      <x v="16610"/>
    </i>
    <i>
      <x v="15567"/>
    </i>
    <i>
      <x v="16618"/>
    </i>
    <i>
      <x v="15568"/>
    </i>
    <i>
      <x v="16626"/>
    </i>
    <i>
      <x v="15569"/>
    </i>
    <i>
      <x v="16634"/>
    </i>
    <i>
      <x v="15570"/>
    </i>
    <i>
      <x v="16642"/>
    </i>
    <i>
      <x v="15571"/>
    </i>
    <i>
      <x v="16650"/>
    </i>
    <i>
      <x v="15572"/>
    </i>
    <i>
      <x v="16659"/>
    </i>
    <i>
      <x v="15573"/>
    </i>
    <i>
      <x v="16667"/>
    </i>
    <i>
      <x v="15574"/>
    </i>
    <i>
      <x v="16675"/>
    </i>
    <i>
      <x v="15575"/>
    </i>
    <i>
      <x v="16683"/>
    </i>
    <i>
      <x v="15576"/>
    </i>
    <i>
      <x v="16691"/>
    </i>
    <i>
      <x v="15577"/>
    </i>
    <i>
      <x v="16699"/>
    </i>
    <i>
      <x v="15578"/>
    </i>
    <i>
      <x v="16707"/>
    </i>
    <i>
      <x v="15579"/>
    </i>
    <i>
      <x v="16715"/>
    </i>
    <i>
      <x v="15580"/>
    </i>
    <i>
      <x v="16723"/>
    </i>
    <i>
      <x v="15581"/>
    </i>
    <i>
      <x v="16731"/>
    </i>
    <i>
      <x v="15582"/>
    </i>
    <i>
      <x v="16739"/>
    </i>
    <i>
      <x v="15583"/>
    </i>
    <i>
      <x v="15416"/>
    </i>
    <i>
      <x v="15584"/>
    </i>
    <i>
      <x v="16777"/>
    </i>
    <i>
      <x v="15585"/>
    </i>
    <i>
      <x v="16785"/>
    </i>
    <i>
      <x v="15586"/>
    </i>
    <i>
      <x v="15391"/>
    </i>
    <i>
      <x v="15587"/>
    </i>
    <i>
      <x v="16801"/>
    </i>
    <i>
      <x v="15588"/>
    </i>
    <i>
      <x v="16809"/>
    </i>
    <i>
      <x v="15589"/>
    </i>
    <i>
      <x v="16817"/>
    </i>
    <i>
      <x v="15590"/>
    </i>
    <i>
      <x v="16825"/>
    </i>
    <i>
      <x v="15591"/>
    </i>
    <i>
      <x v="16833"/>
    </i>
    <i>
      <x v="15592"/>
    </i>
    <i>
      <x v="16841"/>
    </i>
    <i>
      <x v="15593"/>
    </i>
    <i>
      <x v="16849"/>
    </i>
    <i>
      <x v="15594"/>
    </i>
    <i>
      <x v="16857"/>
    </i>
    <i>
      <x v="15595"/>
    </i>
    <i>
      <x v="15394"/>
    </i>
    <i>
      <x v="15596"/>
    </i>
    <i>
      <x v="16133"/>
    </i>
    <i>
      <x v="15597"/>
    </i>
    <i>
      <x v="16137"/>
    </i>
    <i>
      <x v="15598"/>
    </i>
    <i>
      <x v="16141"/>
    </i>
    <i>
      <x v="15357"/>
    </i>
    <i>
      <x v="16145"/>
    </i>
    <i>
      <x v="15600"/>
    </i>
    <i>
      <x v="16149"/>
    </i>
    <i>
      <x v="15601"/>
    </i>
    <i>
      <x v="16153"/>
    </i>
    <i>
      <x v="15602"/>
    </i>
    <i>
      <x v="16157"/>
    </i>
    <i>
      <x v="15603"/>
    </i>
    <i>
      <x v="16161"/>
    </i>
    <i>
      <x v="15604"/>
    </i>
    <i>
      <x v="16165"/>
    </i>
    <i>
      <x v="15605"/>
    </i>
    <i>
      <x v="16169"/>
    </i>
    <i>
      <x v="15606"/>
    </i>
    <i>
      <x v="16173"/>
    </i>
    <i>
      <x v="15607"/>
    </i>
    <i>
      <x v="16177"/>
    </i>
    <i>
      <x v="15608"/>
    </i>
    <i>
      <x v="16181"/>
    </i>
    <i>
      <x v="15609"/>
    </i>
    <i>
      <x v="16185"/>
    </i>
    <i>
      <x v="15610"/>
    </i>
    <i>
      <x v="16189"/>
    </i>
    <i>
      <x v="15611"/>
    </i>
    <i>
      <x v="16193"/>
    </i>
    <i>
      <x v="15612"/>
    </i>
    <i>
      <x v="16197"/>
    </i>
    <i>
      <x v="15613"/>
    </i>
    <i>
      <x v="16201"/>
    </i>
    <i>
      <x v="15614"/>
    </i>
    <i>
      <x v="16205"/>
    </i>
    <i>
      <x v="15615"/>
    </i>
    <i>
      <x v="16209"/>
    </i>
    <i>
      <x v="15616"/>
    </i>
    <i>
      <x v="16213"/>
    </i>
    <i>
      <x v="15617"/>
    </i>
    <i>
      <x v="16217"/>
    </i>
    <i>
      <x v="15618"/>
    </i>
    <i>
      <x v="16221"/>
    </i>
    <i>
      <x v="15619"/>
    </i>
    <i>
      <x v="16225"/>
    </i>
    <i>
      <x v="15620"/>
    </i>
    <i>
      <x v="16229"/>
    </i>
    <i>
      <x v="15621"/>
    </i>
    <i>
      <x v="16233"/>
    </i>
    <i>
      <x v="15622"/>
    </i>
    <i>
      <x v="16237"/>
    </i>
    <i>
      <x v="15623"/>
    </i>
    <i>
      <x v="16241"/>
    </i>
    <i>
      <x v="15624"/>
    </i>
    <i>
      <x v="16245"/>
    </i>
    <i>
      <x v="15625"/>
    </i>
    <i>
      <x v="16249"/>
    </i>
    <i>
      <x v="15626"/>
    </i>
    <i>
      <x v="16253"/>
    </i>
    <i>
      <x v="15627"/>
    </i>
    <i>
      <x v="16257"/>
    </i>
    <i>
      <x v="15628"/>
    </i>
    <i>
      <x v="16261"/>
    </i>
    <i>
      <x v="15629"/>
    </i>
    <i>
      <x v="16265"/>
    </i>
    <i>
      <x v="15630"/>
    </i>
    <i>
      <x v="16269"/>
    </i>
    <i>
      <x v="15631"/>
    </i>
    <i>
      <x v="16273"/>
    </i>
    <i>
      <x v="15358"/>
    </i>
    <i>
      <x v="16277"/>
    </i>
    <i>
      <x v="15633"/>
    </i>
    <i>
      <x v="16281"/>
    </i>
    <i>
      <x v="15634"/>
    </i>
    <i>
      <x v="16285"/>
    </i>
    <i>
      <x v="15635"/>
    </i>
    <i>
      <x v="16289"/>
    </i>
    <i>
      <x v="15636"/>
    </i>
    <i>
      <x v="16293"/>
    </i>
    <i>
      <x v="15637"/>
    </i>
    <i>
      <x v="16297"/>
    </i>
    <i>
      <x v="15638"/>
    </i>
    <i>
      <x v="16301"/>
    </i>
    <i>
      <x v="15639"/>
    </i>
    <i>
      <x v="16305"/>
    </i>
    <i>
      <x v="15640"/>
    </i>
    <i>
      <x v="16309"/>
    </i>
    <i>
      <x v="15641"/>
    </i>
    <i>
      <x v="15379"/>
    </i>
    <i>
      <x v="15407"/>
    </i>
    <i>
      <x v="16317"/>
    </i>
    <i>
      <x v="15643"/>
    </i>
    <i>
      <x v="16321"/>
    </i>
    <i>
      <x v="15644"/>
    </i>
    <i>
      <x v="16325"/>
    </i>
    <i>
      <x v="15645"/>
    </i>
    <i>
      <x v="16329"/>
    </i>
    <i>
      <x v="15646"/>
    </i>
    <i>
      <x v="16333"/>
    </i>
    <i>
      <x v="15647"/>
    </i>
    <i>
      <x v="16337"/>
    </i>
    <i>
      <x v="15648"/>
    </i>
    <i>
      <x v="16341"/>
    </i>
    <i>
      <x v="15649"/>
    </i>
    <i>
      <x v="16345"/>
    </i>
    <i>
      <x v="15650"/>
    </i>
    <i>
      <x v="16349"/>
    </i>
    <i>
      <x v="15651"/>
    </i>
    <i>
      <x v="16353"/>
    </i>
    <i>
      <x v="15652"/>
    </i>
    <i>
      <x v="15414"/>
    </i>
    <i>
      <x v="15653"/>
    </i>
    <i>
      <x v="16361"/>
    </i>
    <i>
      <x v="15654"/>
    </i>
    <i>
      <x v="16365"/>
    </i>
    <i>
      <x v="15655"/>
    </i>
    <i>
      <x v="16369"/>
    </i>
    <i>
      <x v="15656"/>
    </i>
    <i>
      <x v="16373"/>
    </i>
    <i>
      <x v="15657"/>
    </i>
    <i>
      <x v="16377"/>
    </i>
    <i>
      <x v="15419"/>
    </i>
    <i>
      <x v="16381"/>
    </i>
    <i>
      <x v="15659"/>
    </i>
    <i>
      <x v="16385"/>
    </i>
    <i>
      <x v="15660"/>
    </i>
    <i>
      <x v="16389"/>
    </i>
    <i>
      <x v="15661"/>
    </i>
    <i>
      <x v="16393"/>
    </i>
    <i>
      <x v="15662"/>
    </i>
    <i>
      <x v="16397"/>
    </i>
    <i>
      <x v="15663"/>
    </i>
    <i>
      <x v="16401"/>
    </i>
    <i>
      <x v="15664"/>
    </i>
    <i>
      <x v="16405"/>
    </i>
    <i>
      <x v="15665"/>
    </i>
    <i>
      <x v="15383"/>
    </i>
    <i>
      <x v="15666"/>
    </i>
    <i>
      <x v="16413"/>
    </i>
    <i>
      <x v="15667"/>
    </i>
    <i>
      <x v="16417"/>
    </i>
    <i>
      <x v="15668"/>
    </i>
    <i>
      <x v="16421"/>
    </i>
    <i>
      <x v="15669"/>
    </i>
    <i>
      <x v="16425"/>
    </i>
    <i>
      <x v="16431"/>
    </i>
    <i>
      <x v="16429"/>
    </i>
    <i>
      <x v="16433"/>
    </i>
    <i>
      <x v="16437"/>
    </i>
    <i>
      <x v="16435"/>
    </i>
    <i>
      <x v="15671"/>
    </i>
    <i>
      <x v="16439"/>
    </i>
    <i>
      <x v="15672"/>
    </i>
    <i>
      <x v="16443"/>
    </i>
    <i>
      <x v="15673"/>
    </i>
    <i>
      <x v="16447"/>
    </i>
    <i>
      <x v="15674"/>
    </i>
    <i>
      <x v="16451"/>
    </i>
    <i>
      <x v="15675"/>
    </i>
    <i>
      <x v="16455"/>
    </i>
    <i>
      <x v="15676"/>
    </i>
    <i>
      <x v="16459"/>
    </i>
    <i>
      <x v="15677"/>
    </i>
    <i>
      <x v="16463"/>
    </i>
    <i>
      <x v="15678"/>
    </i>
    <i>
      <x v="16467"/>
    </i>
    <i>
      <x v="15679"/>
    </i>
    <i>
      <x v="16471"/>
    </i>
    <i>
      <x v="15680"/>
    </i>
    <i>
      <x v="16475"/>
    </i>
    <i>
      <x v="15681"/>
    </i>
    <i>
      <x v="16479"/>
    </i>
    <i>
      <x v="15682"/>
    </i>
    <i>
      <x v="16483"/>
    </i>
    <i>
      <x v="15359"/>
    </i>
    <i>
      <x v="16487"/>
    </i>
    <i>
      <x v="15684"/>
    </i>
    <i>
      <x v="15385"/>
    </i>
    <i>
      <x v="15685"/>
    </i>
    <i>
      <x v="16495"/>
    </i>
    <i>
      <x v="15686"/>
    </i>
    <i>
      <x v="16499"/>
    </i>
    <i>
      <x v="15687"/>
    </i>
    <i>
      <x v="16503"/>
    </i>
    <i>
      <x v="15688"/>
    </i>
    <i>
      <x v="16508"/>
    </i>
    <i>
      <x v="15689"/>
    </i>
    <i>
      <x v="16512"/>
    </i>
    <i>
      <x v="15690"/>
    </i>
    <i>
      <x v="15387"/>
    </i>
    <i>
      <x v="15691"/>
    </i>
    <i>
      <x v="16520"/>
    </i>
    <i>
      <x v="15692"/>
    </i>
    <i>
      <x v="16524"/>
    </i>
    <i>
      <x v="15693"/>
    </i>
    <i>
      <x v="16528"/>
    </i>
    <i>
      <x v="15395"/>
    </i>
    <i>
      <x v="16532"/>
    </i>
    <i>
      <x v="15695"/>
    </i>
    <i>
      <x v="16536"/>
    </i>
    <i>
      <x v="15696"/>
    </i>
    <i>
      <x v="16540"/>
    </i>
    <i>
      <x v="15697"/>
    </i>
    <i>
      <x v="16544"/>
    </i>
    <i>
      <x v="15698"/>
    </i>
    <i>
      <x v="16548"/>
    </i>
    <i>
      <x v="15699"/>
    </i>
    <i>
      <x v="16552"/>
    </i>
    <i>
      <x v="15700"/>
    </i>
    <i>
      <x v="16556"/>
    </i>
    <i>
      <x v="15701"/>
    </i>
    <i>
      <x v="16560"/>
    </i>
    <i>
      <x v="15702"/>
    </i>
    <i>
      <x v="16564"/>
    </i>
    <i>
      <x v="15703"/>
    </i>
    <i>
      <x v="16568"/>
    </i>
    <i>
      <x v="15704"/>
    </i>
    <i>
      <x v="16572"/>
    </i>
    <i>
      <x v="15705"/>
    </i>
    <i>
      <x v="16576"/>
    </i>
    <i>
      <x v="15706"/>
    </i>
    <i>
      <x v="16580"/>
    </i>
    <i>
      <x v="15707"/>
    </i>
    <i>
      <x v="16584"/>
    </i>
    <i>
      <x v="15708"/>
    </i>
    <i>
      <x v="16588"/>
    </i>
    <i>
      <x v="15709"/>
    </i>
    <i>
      <x v="16592"/>
    </i>
    <i>
      <x v="15710"/>
    </i>
    <i>
      <x v="16596"/>
    </i>
    <i>
      <x v="15711"/>
    </i>
    <i>
      <x v="16600"/>
    </i>
    <i>
      <x v="15712"/>
    </i>
    <i>
      <x v="16604"/>
    </i>
    <i>
      <x v="15408"/>
    </i>
    <i>
      <x v="16608"/>
    </i>
    <i>
      <x v="15714"/>
    </i>
    <i>
      <x v="16612"/>
    </i>
    <i>
      <x v="15715"/>
    </i>
    <i>
      <x v="16616"/>
    </i>
    <i>
      <x v="15716"/>
    </i>
    <i>
      <x v="16620"/>
    </i>
    <i>
      <x v="15717"/>
    </i>
    <i>
      <x v="16624"/>
    </i>
    <i>
      <x v="15718"/>
    </i>
    <i>
      <x v="16628"/>
    </i>
    <i>
      <x v="15398"/>
    </i>
    <i>
      <x v="16632"/>
    </i>
    <i>
      <x v="15720"/>
    </i>
    <i>
      <x v="16636"/>
    </i>
    <i>
      <x v="15721"/>
    </i>
    <i>
      <x v="16640"/>
    </i>
    <i>
      <x v="15722"/>
    </i>
    <i>
      <x v="16644"/>
    </i>
    <i>
      <x v="15723"/>
    </i>
    <i>
      <x v="16648"/>
    </i>
    <i>
      <x v="15724"/>
    </i>
    <i>
      <x v="16652"/>
    </i>
    <i>
      <x v="15725"/>
    </i>
    <i>
      <x v="16657"/>
    </i>
    <i>
      <x v="15726"/>
    </i>
    <i>
      <x v="16661"/>
    </i>
    <i>
      <x v="15727"/>
    </i>
    <i>
      <x v="16665"/>
    </i>
    <i>
      <x v="15360"/>
    </i>
    <i>
      <x v="16669"/>
    </i>
    <i>
      <x v="15729"/>
    </i>
    <i>
      <x v="16673"/>
    </i>
    <i>
      <x v="15730"/>
    </i>
    <i>
      <x v="16677"/>
    </i>
    <i>
      <x v="15731"/>
    </i>
    <i>
      <x v="16681"/>
    </i>
    <i>
      <x v="15361"/>
    </i>
    <i>
      <x v="16685"/>
    </i>
    <i>
      <x v="15733"/>
    </i>
    <i>
      <x v="16689"/>
    </i>
    <i>
      <x v="15734"/>
    </i>
    <i>
      <x v="16693"/>
    </i>
    <i>
      <x v="15735"/>
    </i>
    <i>
      <x v="16697"/>
    </i>
    <i>
      <x v="15736"/>
    </i>
    <i>
      <x v="16701"/>
    </i>
    <i>
      <x v="15737"/>
    </i>
    <i>
      <x v="16705"/>
    </i>
    <i>
      <x v="15738"/>
    </i>
    <i>
      <x v="16709"/>
    </i>
    <i>
      <x v="15739"/>
    </i>
    <i>
      <x v="16713"/>
    </i>
    <i>
      <x v="15740"/>
    </i>
    <i>
      <x v="16717"/>
    </i>
    <i>
      <x v="15741"/>
    </i>
    <i>
      <x v="16721"/>
    </i>
    <i>
      <x v="15742"/>
    </i>
    <i>
      <x v="16725"/>
    </i>
    <i>
      <x v="15743"/>
    </i>
    <i>
      <x v="16729"/>
    </i>
    <i>
      <x v="15744"/>
    </i>
    <i>
      <x v="16733"/>
    </i>
    <i>
      <x v="15745"/>
    </i>
    <i>
      <x v="16737"/>
    </i>
    <i>
      <x v="15746"/>
    </i>
    <i>
      <x v="16741"/>
    </i>
    <i>
      <x v="15747"/>
    </i>
    <i>
      <x v="16745"/>
    </i>
    <i>
      <x v="15748"/>
    </i>
    <i>
      <x v="16762"/>
    </i>
    <i>
      <x v="15749"/>
    </i>
    <i>
      <x v="15403"/>
    </i>
    <i>
      <x v="15750"/>
    </i>
    <i>
      <x v="16779"/>
    </i>
    <i>
      <x v="15751"/>
    </i>
    <i>
      <x v="16783"/>
    </i>
    <i>
      <x v="15752"/>
    </i>
    <i>
      <x v="16787"/>
    </i>
    <i>
      <x v="15399"/>
    </i>
    <i>
      <x v="16791"/>
    </i>
    <i>
      <x v="15754"/>
    </i>
    <i>
      <x v="16795"/>
    </i>
    <i>
      <x v="15755"/>
    </i>
    <i>
      <x v="16799"/>
    </i>
    <i>
      <x v="15756"/>
    </i>
    <i>
      <x v="16803"/>
    </i>
    <i>
      <x v="15757"/>
    </i>
    <i>
      <x v="16807"/>
    </i>
    <i>
      <x v="15758"/>
    </i>
    <i>
      <x v="16811"/>
    </i>
    <i>
      <x v="15759"/>
    </i>
    <i>
      <x v="16815"/>
    </i>
    <i>
      <x v="15760"/>
    </i>
    <i>
      <x v="16819"/>
    </i>
    <i>
      <x v="15761"/>
    </i>
    <i>
      <x v="16823"/>
    </i>
    <i>
      <x v="15762"/>
    </i>
    <i>
      <x v="16827"/>
    </i>
    <i>
      <x v="15763"/>
    </i>
    <i>
      <x v="16831"/>
    </i>
    <i>
      <x v="15764"/>
    </i>
    <i>
      <x v="16835"/>
    </i>
    <i>
      <x v="15765"/>
    </i>
    <i>
      <x v="16839"/>
    </i>
    <i>
      <x v="15766"/>
    </i>
    <i>
      <x v="16843"/>
    </i>
    <i>
      <x v="15767"/>
    </i>
    <i>
      <x v="16847"/>
    </i>
    <i>
      <x v="15768"/>
    </i>
    <i>
      <x v="16851"/>
    </i>
    <i>
      <x v="15769"/>
    </i>
    <i>
      <x v="16855"/>
    </i>
    <i>
      <x v="15770"/>
    </i>
    <i>
      <x v="16859"/>
    </i>
    <i>
      <x v="15771"/>
    </i>
    <i>
      <x v="16863"/>
    </i>
    <i>
      <x v="15772"/>
    </i>
    <i>
      <x v="16130"/>
    </i>
    <i>
      <x v="15773"/>
    </i>
    <i>
      <x v="16132"/>
    </i>
    <i>
      <x v="15774"/>
    </i>
    <i>
      <x v="16134"/>
    </i>
    <i>
      <x v="15775"/>
    </i>
    <i>
      <x v="16136"/>
    </i>
    <i>
      <x v="15776"/>
    </i>
    <i>
      <x v="16138"/>
    </i>
    <i>
      <x v="15777"/>
    </i>
    <i>
      <x v="16140"/>
    </i>
    <i>
      <x v="15778"/>
    </i>
    <i>
      <x v="16142"/>
    </i>
    <i>
      <x v="15779"/>
    </i>
    <i>
      <x v="16144"/>
    </i>
    <i>
      <x v="15780"/>
    </i>
    <i>
      <x v="16146"/>
    </i>
    <i>
      <x v="15781"/>
    </i>
    <i>
      <x v="16148"/>
    </i>
    <i>
      <x v="15782"/>
    </i>
    <i>
      <x v="16150"/>
    </i>
    <i>
      <x v="15783"/>
    </i>
    <i>
      <x v="16152"/>
    </i>
    <i>
      <x v="15784"/>
    </i>
    <i>
      <x v="16154"/>
    </i>
    <i>
      <x v="15362"/>
    </i>
    <i>
      <x v="16156"/>
    </i>
    <i>
      <x v="15786"/>
    </i>
    <i>
      <x v="16158"/>
    </i>
    <i>
      <x v="15787"/>
    </i>
    <i>
      <x v="16160"/>
    </i>
    <i>
      <x v="15788"/>
    </i>
    <i>
      <x v="16162"/>
    </i>
    <i>
      <x v="15789"/>
    </i>
    <i>
      <x v="16164"/>
    </i>
    <i>
      <x v="15790"/>
    </i>
    <i>
      <x v="16166"/>
    </i>
    <i>
      <x v="15791"/>
    </i>
    <i>
      <x v="16168"/>
    </i>
    <i>
      <x v="15792"/>
    </i>
    <i>
      <x v="16170"/>
    </i>
    <i>
      <x v="15793"/>
    </i>
    <i>
      <x v="15401"/>
    </i>
    <i>
      <x v="15794"/>
    </i>
    <i>
      <x v="16174"/>
    </i>
    <i>
      <x v="15795"/>
    </i>
    <i>
      <x v="16176"/>
    </i>
    <i>
      <x v="15796"/>
    </i>
    <i>
      <x v="16178"/>
    </i>
    <i>
      <x v="15797"/>
    </i>
    <i>
      <x v="16180"/>
    </i>
    <i>
      <x v="15798"/>
    </i>
    <i>
      <x v="16182"/>
    </i>
    <i>
      <x v="15799"/>
    </i>
    <i>
      <x v="16184"/>
    </i>
    <i>
      <x v="15800"/>
    </i>
    <i>
      <x v="16186"/>
    </i>
    <i>
      <x v="15801"/>
    </i>
    <i>
      <x v="16188"/>
    </i>
    <i>
      <x v="15802"/>
    </i>
    <i>
      <x v="16190"/>
    </i>
    <i>
      <x v="15803"/>
    </i>
    <i>
      <x v="16192"/>
    </i>
    <i>
      <x v="15804"/>
    </i>
    <i>
      <x v="16194"/>
    </i>
    <i>
      <x v="15805"/>
    </i>
    <i>
      <x v="16196"/>
    </i>
    <i>
      <x v="15806"/>
    </i>
    <i>
      <x v="16198"/>
    </i>
    <i>
      <x v="15807"/>
    </i>
    <i>
      <x v="16200"/>
    </i>
    <i>
      <x v="15808"/>
    </i>
    <i>
      <x v="16202"/>
    </i>
    <i>
      <x v="15363"/>
    </i>
    <i>
      <x v="16204"/>
    </i>
    <i>
      <x v="15810"/>
    </i>
    <i>
      <x v="15411"/>
    </i>
    <i>
      <x v="15811"/>
    </i>
    <i>
      <x v="16208"/>
    </i>
    <i>
      <x v="15812"/>
    </i>
    <i>
      <x v="16210"/>
    </i>
    <i>
      <x v="15813"/>
    </i>
    <i>
      <x v="16212"/>
    </i>
    <i>
      <x v="15814"/>
    </i>
    <i>
      <x v="16214"/>
    </i>
    <i>
      <x v="15815"/>
    </i>
    <i>
      <x v="16216"/>
    </i>
    <i>
      <x v="15816"/>
    </i>
    <i>
      <x v="16218"/>
    </i>
    <i>
      <x v="15817"/>
    </i>
    <i>
      <x v="16220"/>
    </i>
    <i>
      <x v="15818"/>
    </i>
    <i>
      <x v="16222"/>
    </i>
    <i>
      <x v="15819"/>
    </i>
    <i>
      <x v="16224"/>
    </i>
    <i>
      <x v="15820"/>
    </i>
    <i>
      <x v="16226"/>
    </i>
    <i>
      <x v="15821"/>
    </i>
    <i>
      <x v="16228"/>
    </i>
    <i>
      <x v="15822"/>
    </i>
    <i>
      <x v="16230"/>
    </i>
    <i>
      <x v="15823"/>
    </i>
    <i>
      <x v="16232"/>
    </i>
    <i>
      <x v="15824"/>
    </i>
    <i>
      <x v="16234"/>
    </i>
    <i>
      <x v="15825"/>
    </i>
    <i>
      <x v="16236"/>
    </i>
    <i>
      <x v="15826"/>
    </i>
    <i>
      <x v="16238"/>
    </i>
    <i>
      <x v="15827"/>
    </i>
    <i>
      <x v="16240"/>
    </i>
    <i>
      <x v="15828"/>
    </i>
    <i>
      <x v="16242"/>
    </i>
    <i>
      <x v="15829"/>
    </i>
    <i>
      <x v="16244"/>
    </i>
    <i>
      <x v="15830"/>
    </i>
    <i>
      <x v="16246"/>
    </i>
    <i>
      <x v="15831"/>
    </i>
    <i>
      <x v="16248"/>
    </i>
    <i>
      <x v="15832"/>
    </i>
    <i>
      <x v="16250"/>
    </i>
    <i>
      <x v="15833"/>
    </i>
    <i>
      <x v="16252"/>
    </i>
    <i>
      <x v="15834"/>
    </i>
    <i>
      <x v="15412"/>
    </i>
    <i>
      <x v="15835"/>
    </i>
    <i>
      <x v="16256"/>
    </i>
    <i>
      <x v="15836"/>
    </i>
    <i>
      <x v="16258"/>
    </i>
    <i>
      <x v="15837"/>
    </i>
    <i>
      <x v="16260"/>
    </i>
    <i>
      <x v="15838"/>
    </i>
    <i>
      <x v="16262"/>
    </i>
    <i>
      <x v="15839"/>
    </i>
    <i>
      <x v="16264"/>
    </i>
    <i>
      <x v="15400"/>
    </i>
    <i>
      <x v="15374"/>
    </i>
    <i>
      <x v="15841"/>
    </i>
    <i>
      <x v="15375"/>
    </i>
    <i>
      <x v="15842"/>
    </i>
    <i>
      <x v="16270"/>
    </i>
    <i>
      <x v="15843"/>
    </i>
    <i>
      <x v="16272"/>
    </i>
    <i>
      <x v="15844"/>
    </i>
    <i>
      <x v="16274"/>
    </i>
    <i>
      <x v="15845"/>
    </i>
    <i>
      <x v="16276"/>
    </i>
    <i>
      <x v="15846"/>
    </i>
    <i>
      <x v="16278"/>
    </i>
    <i>
      <x v="15409"/>
    </i>
    <i>
      <x v="16280"/>
    </i>
    <i>
      <x v="15848"/>
    </i>
    <i>
      <x v="15376"/>
    </i>
    <i>
      <x v="15364"/>
    </i>
    <i>
      <x v="16284"/>
    </i>
    <i>
      <x v="15850"/>
    </i>
    <i>
      <x v="16286"/>
    </i>
    <i>
      <x v="15851"/>
    </i>
    <i>
      <x v="16288"/>
    </i>
    <i>
      <x v="15852"/>
    </i>
    <i>
      <x v="15346"/>
    </i>
    <i>
      <x v="15853"/>
    </i>
    <i>
      <x v="16292"/>
    </i>
    <i>
      <x v="15854"/>
    </i>
    <i>
      <x v="16294"/>
    </i>
    <i>
      <x v="15855"/>
    </i>
    <i>
      <x v="16296"/>
    </i>
    <i>
      <x v="15856"/>
    </i>
    <i>
      <x v="16298"/>
    </i>
    <i>
      <x v="15857"/>
    </i>
    <i>
      <x v="16300"/>
    </i>
    <i>
      <x v="15365"/>
    </i>
    <i>
      <x v="16302"/>
    </i>
    <i>
      <x v="15859"/>
    </i>
    <i>
      <x v="16304"/>
    </i>
    <i>
      <x v="15860"/>
    </i>
    <i>
      <x v="16306"/>
    </i>
    <i>
      <x v="15861"/>
    </i>
    <i>
      <x v="16308"/>
    </i>
    <i>
      <x v="15350"/>
    </i>
    <i>
      <x v="15378"/>
    </i>
    <i>
      <x v="15863"/>
    </i>
    <i>
      <x v="16312"/>
    </i>
    <i>
      <x v="15864"/>
    </i>
    <i>
      <x v="16314"/>
    </i>
    <i>
      <x v="15865"/>
    </i>
    <i>
      <x v="16316"/>
    </i>
    <i>
      <x v="15866"/>
    </i>
    <i>
      <x v="16318"/>
    </i>
    <i>
      <x v="15867"/>
    </i>
    <i>
      <x v="15413"/>
    </i>
    <i>
      <x v="15868"/>
    </i>
    <i>
      <x v="16322"/>
    </i>
    <i>
      <x v="15869"/>
    </i>
    <i>
      <x v="16324"/>
    </i>
    <i>
      <x v="15870"/>
    </i>
    <i>
      <x v="16326"/>
    </i>
    <i>
      <x v="15871"/>
    </i>
    <i>
      <x v="16328"/>
    </i>
    <i>
      <x v="15872"/>
    </i>
    <i>
      <x v="15347"/>
    </i>
    <i>
      <x v="15873"/>
    </i>
    <i>
      <x v="15380"/>
    </i>
    <i>
      <x v="15874"/>
    </i>
    <i>
      <x v="16334"/>
    </i>
    <i>
      <x v="15875"/>
    </i>
    <i>
      <x v="15381"/>
    </i>
    <i>
      <x v="15876"/>
    </i>
    <i>
      <x v="16338"/>
    </i>
    <i>
      <x v="15877"/>
    </i>
    <i>
      <x v="16340"/>
    </i>
    <i>
      <x v="15878"/>
    </i>
    <i>
      <x v="16342"/>
    </i>
    <i>
      <x v="15879"/>
    </i>
    <i>
      <x v="16344"/>
    </i>
    <i>
      <x v="15880"/>
    </i>
    <i>
      <x v="16346"/>
    </i>
    <i>
      <x v="15881"/>
    </i>
    <i>
      <x v="16348"/>
    </i>
    <i>
      <x v="15882"/>
    </i>
    <i>
      <x v="16350"/>
    </i>
    <i>
      <x v="15883"/>
    </i>
    <i>
      <x v="16352"/>
    </i>
    <i>
      <x v="15884"/>
    </i>
    <i>
      <x v="16354"/>
    </i>
    <i>
      <x v="15885"/>
    </i>
    <i>
      <x v="16356"/>
    </i>
    <i>
      <x v="15886"/>
    </i>
    <i>
      <x v="16358"/>
    </i>
    <i>
      <x v="15887"/>
    </i>
    <i>
      <x v="16360"/>
    </i>
    <i>
      <x v="15888"/>
    </i>
    <i>
      <x v="16362"/>
    </i>
    <i>
      <x v="15889"/>
    </i>
    <i>
      <x v="16364"/>
    </i>
    <i>
      <x v="15890"/>
    </i>
    <i>
      <x v="16366"/>
    </i>
    <i>
      <x v="15891"/>
    </i>
    <i>
      <x v="16368"/>
    </i>
    <i>
      <x v="15892"/>
    </i>
    <i>
      <x v="16370"/>
    </i>
    <i>
      <x v="15893"/>
    </i>
    <i>
      <x v="16372"/>
    </i>
    <i>
      <x v="15894"/>
    </i>
    <i>
      <x v="16374"/>
    </i>
    <i>
      <x v="15895"/>
    </i>
    <i>
      <x v="16376"/>
    </i>
    <i>
      <x v="15896"/>
    </i>
    <i>
      <x v="16378"/>
    </i>
    <i>
      <x v="15342"/>
    </i>
    <i>
      <x v="16380"/>
    </i>
    <i>
      <x v="15410"/>
    </i>
    <i>
      <x v="16382"/>
    </i>
    <i>
      <x v="15899"/>
    </i>
    <i>
      <x v="16384"/>
    </i>
    <i>
      <x v="15900"/>
    </i>
    <i>
      <x v="16386"/>
    </i>
    <i>
      <x v="15901"/>
    </i>
    <i>
      <x v="16388"/>
    </i>
    <i>
      <x v="15902"/>
    </i>
    <i>
      <x v="15415"/>
    </i>
    <i>
      <x v="15903"/>
    </i>
    <i>
      <x v="16392"/>
    </i>
    <i>
      <x v="15904"/>
    </i>
    <i>
      <x v="16394"/>
    </i>
    <i>
      <x v="15905"/>
    </i>
    <i>
      <x v="16396"/>
    </i>
    <i>
      <x v="15906"/>
    </i>
    <i>
      <x v="16398"/>
    </i>
    <i>
      <x v="15907"/>
    </i>
    <i>
      <x v="16400"/>
    </i>
    <i>
      <x v="15908"/>
    </i>
    <i>
      <x v="16402"/>
    </i>
    <i>
      <x v="15909"/>
    </i>
    <i>
      <x v="16404"/>
    </i>
    <i>
      <x v="15910"/>
    </i>
    <i>
      <x v="16406"/>
    </i>
    <i>
      <x v="15911"/>
    </i>
    <i>
      <x v="16408"/>
    </i>
    <i>
      <x v="15912"/>
    </i>
    <i>
      <x v="16410"/>
    </i>
    <i>
      <x v="15913"/>
    </i>
    <i>
      <x v="16412"/>
    </i>
    <i>
      <x v="15914"/>
    </i>
    <i>
      <x v="16414"/>
    </i>
    <i>
      <x v="15915"/>
    </i>
    <i>
      <x v="16416"/>
    </i>
    <i>
      <x v="15916"/>
    </i>
    <i>
      <x v="16418"/>
    </i>
    <i>
      <x v="15917"/>
    </i>
    <i>
      <x v="16420"/>
    </i>
    <i>
      <x v="15918"/>
    </i>
    <i>
      <x v="16422"/>
    </i>
    <i>
      <x v="15919"/>
    </i>
    <i>
      <x v="16424"/>
    </i>
    <i>
      <x v="15920"/>
    </i>
    <i>
      <x v="16426"/>
    </i>
    <i>
      <x v="15921"/>
    </i>
    <i>
      <x v="16428"/>
    </i>
    <i>
      <x v="15922"/>
    </i>
    <i>
      <x v="16430"/>
    </i>
    <i>
      <x v="15923"/>
    </i>
    <i>
      <x v="16432"/>
    </i>
    <i>
      <x v="15924"/>
    </i>
    <i>
      <x v="16434"/>
    </i>
    <i>
      <x v="15925"/>
    </i>
    <i>
      <x v="16436"/>
    </i>
    <i>
      <x v="15926"/>
    </i>
    <i>
      <x v="16438"/>
    </i>
    <i>
      <x v="15927"/>
    </i>
    <i>
      <x v="16440"/>
    </i>
    <i>
      <x v="15928"/>
    </i>
    <i>
      <x v="16442"/>
    </i>
    <i>
      <x v="15929"/>
    </i>
    <i>
      <x v="16444"/>
    </i>
    <i>
      <x v="15930"/>
    </i>
    <i>
      <x v="16446"/>
    </i>
    <i>
      <x v="15931"/>
    </i>
    <i>
      <x v="16448"/>
    </i>
    <i>
      <x v="15932"/>
    </i>
    <i>
      <x v="16450"/>
    </i>
    <i>
      <x v="15933"/>
    </i>
    <i>
      <x v="16452"/>
    </i>
    <i>
      <x v="15934"/>
    </i>
    <i>
      <x v="16454"/>
    </i>
    <i>
      <x v="15935"/>
    </i>
    <i>
      <x v="16456"/>
    </i>
    <i>
      <x v="15343"/>
    </i>
    <i>
      <x v="16458"/>
    </i>
    <i>
      <x v="15937"/>
    </i>
    <i>
      <x v="16460"/>
    </i>
    <i>
      <x v="15938"/>
    </i>
    <i>
      <x v="16462"/>
    </i>
    <i>
      <x v="15939"/>
    </i>
    <i>
      <x v="16464"/>
    </i>
    <i>
      <x v="15940"/>
    </i>
    <i>
      <x v="16466"/>
    </i>
    <i>
      <x v="15941"/>
    </i>
    <i>
      <x v="16468"/>
    </i>
    <i>
      <x v="15942"/>
    </i>
    <i>
      <x v="16470"/>
    </i>
    <i>
      <x v="15943"/>
    </i>
    <i>
      <x v="16472"/>
    </i>
    <i>
      <x v="15944"/>
    </i>
    <i>
      <x v="16474"/>
    </i>
    <i>
      <x v="15945"/>
    </i>
    <i>
      <x v="16476"/>
    </i>
    <i>
      <x v="15946"/>
    </i>
    <i>
      <x v="16478"/>
    </i>
    <i>
      <x v="15947"/>
    </i>
    <i>
      <x v="16480"/>
    </i>
    <i>
      <x v="15948"/>
    </i>
    <i>
      <x v="16482"/>
    </i>
    <i>
      <x v="15949"/>
    </i>
    <i>
      <x v="16484"/>
    </i>
    <i>
      <x v="15950"/>
    </i>
    <i>
      <x v="16486"/>
    </i>
    <i>
      <x v="15951"/>
    </i>
    <i>
      <x v="16488"/>
    </i>
    <i>
      <x v="15952"/>
    </i>
    <i>
      <x v="16490"/>
    </i>
    <i>
      <x v="15953"/>
    </i>
    <i>
      <x v="16492"/>
    </i>
    <i>
      <x v="15367"/>
    </i>
    <i>
      <x v="16494"/>
    </i>
    <i>
      <x v="15955"/>
    </i>
    <i>
      <x v="16496"/>
    </i>
    <i>
      <x v="15956"/>
    </i>
    <i>
      <x v="16498"/>
    </i>
    <i>
      <x v="15957"/>
    </i>
    <i>
      <x v="16500"/>
    </i>
    <i>
      <x v="15958"/>
    </i>
    <i>
      <x v="16502"/>
    </i>
    <i>
      <x v="15959"/>
    </i>
    <i>
      <x v="16504"/>
    </i>
    <i>
      <x v="16505"/>
    </i>
    <i>
      <x v="16506"/>
    </i>
    <i>
      <x v="16507"/>
    </i>
    <i>
      <x v="15961"/>
    </i>
    <i>
      <x v="16509"/>
    </i>
    <i>
      <x v="15962"/>
    </i>
    <i>
      <x v="16511"/>
    </i>
    <i>
      <x v="15963"/>
    </i>
    <i>
      <x v="16513"/>
    </i>
    <i>
      <x v="15964"/>
    </i>
    <i>
      <x v="16515"/>
    </i>
    <i>
      <x v="15965"/>
    </i>
    <i>
      <x v="16517"/>
    </i>
    <i>
      <x v="15966"/>
    </i>
    <i>
      <x v="16519"/>
    </i>
    <i>
      <x v="15967"/>
    </i>
    <i>
      <x v="16521"/>
    </i>
    <i>
      <x v="15968"/>
    </i>
    <i>
      <x v="16523"/>
    </i>
    <i>
      <x v="15969"/>
    </i>
    <i>
      <x v="16525"/>
    </i>
    <i>
      <x v="15970"/>
    </i>
    <i>
      <x v="16527"/>
    </i>
    <i>
      <x v="15971"/>
    </i>
    <i>
      <x v="16529"/>
    </i>
    <i>
      <x v="15972"/>
    </i>
    <i>
      <x v="16531"/>
    </i>
    <i>
      <x v="15973"/>
    </i>
    <i>
      <x v="16533"/>
    </i>
    <i>
      <x v="15974"/>
    </i>
    <i>
      <x v="16535"/>
    </i>
    <i>
      <x v="15975"/>
    </i>
    <i>
      <x v="16537"/>
    </i>
    <i>
      <x v="15976"/>
    </i>
    <i>
      <x v="16539"/>
    </i>
    <i>
      <x v="15977"/>
    </i>
    <i>
      <x v="16541"/>
    </i>
    <i>
      <x v="15978"/>
    </i>
    <i>
      <x v="15402"/>
    </i>
    <i>
      <x v="15979"/>
    </i>
    <i>
      <x v="16545"/>
    </i>
    <i>
      <x v="15980"/>
    </i>
    <i>
      <x v="16547"/>
    </i>
    <i>
      <x v="15981"/>
    </i>
    <i>
      <x v="16549"/>
    </i>
    <i>
      <x v="15982"/>
    </i>
    <i>
      <x v="16551"/>
    </i>
    <i>
      <x v="15983"/>
    </i>
    <i>
      <x v="16553"/>
    </i>
    <i>
      <x v="15984"/>
    </i>
    <i>
      <x v="16555"/>
    </i>
    <i>
      <x v="15985"/>
    </i>
    <i>
      <x v="16557"/>
    </i>
    <i>
      <x v="15986"/>
    </i>
    <i>
      <x v="16559"/>
    </i>
    <i>
      <x v="15987"/>
    </i>
    <i>
      <x v="16561"/>
    </i>
    <i>
      <x v="15988"/>
    </i>
    <i>
      <x v="16563"/>
    </i>
    <i>
      <x v="15989"/>
    </i>
    <i>
      <x v="16565"/>
    </i>
    <i>
      <x v="15990"/>
    </i>
    <i>
      <x v="16567"/>
    </i>
    <i>
      <x v="15991"/>
    </i>
    <i>
      <x v="16569"/>
    </i>
    <i>
      <x v="15992"/>
    </i>
    <i>
      <x v="16571"/>
    </i>
    <i>
      <x v="15993"/>
    </i>
    <i>
      <x v="16573"/>
    </i>
    <i>
      <x v="15994"/>
    </i>
    <i>
      <x v="16575"/>
    </i>
    <i>
      <x v="15995"/>
    </i>
    <i>
      <x v="16577"/>
    </i>
    <i>
      <x v="15996"/>
    </i>
    <i>
      <x v="16579"/>
    </i>
    <i>
      <x v="15997"/>
    </i>
    <i>
      <x v="16581"/>
    </i>
    <i>
      <x v="15998"/>
    </i>
    <i>
      <x v="16583"/>
    </i>
    <i>
      <x v="15999"/>
    </i>
    <i>
      <x v="16585"/>
    </i>
    <i>
      <x v="16000"/>
    </i>
    <i>
      <x v="16587"/>
    </i>
    <i>
      <x v="16001"/>
    </i>
    <i>
      <x v="16589"/>
    </i>
    <i>
      <x v="16002"/>
    </i>
    <i>
      <x v="16591"/>
    </i>
    <i>
      <x v="16003"/>
    </i>
    <i>
      <x v="16593"/>
    </i>
    <i>
      <x v="16004"/>
    </i>
    <i>
      <x v="16595"/>
    </i>
    <i>
      <x v="16005"/>
    </i>
    <i>
      <x v="16597"/>
    </i>
    <i>
      <x v="16006"/>
    </i>
    <i>
      <x v="16599"/>
    </i>
    <i>
      <x v="16007"/>
    </i>
    <i>
      <x v="16601"/>
    </i>
    <i>
      <x v="16008"/>
    </i>
    <i>
      <x v="16603"/>
    </i>
    <i>
      <x v="16009"/>
    </i>
    <i>
      <x v="16605"/>
    </i>
    <i>
      <x v="16010"/>
    </i>
    <i>
      <x v="16607"/>
    </i>
    <i>
      <x v="16011"/>
    </i>
    <i>
      <x v="16609"/>
    </i>
    <i>
      <x v="16012"/>
    </i>
    <i>
      <x v="16611"/>
    </i>
    <i>
      <x v="16013"/>
    </i>
    <i>
      <x v="16613"/>
    </i>
    <i>
      <x v="16014"/>
    </i>
    <i>
      <x v="16615"/>
    </i>
    <i>
      <x v="16015"/>
    </i>
    <i>
      <x v="16617"/>
    </i>
    <i>
      <x v="16016"/>
    </i>
    <i>
      <x v="16619"/>
    </i>
    <i>
      <x v="16017"/>
    </i>
    <i>
      <x v="16621"/>
    </i>
    <i>
      <x v="16018"/>
    </i>
    <i>
      <x v="16623"/>
    </i>
    <i>
      <x v="16019"/>
    </i>
    <i>
      <x v="16625"/>
    </i>
    <i>
      <x v="16020"/>
    </i>
    <i>
      <x v="16627"/>
    </i>
    <i>
      <x v="16021"/>
    </i>
    <i>
      <x v="16629"/>
    </i>
    <i>
      <x v="16022"/>
    </i>
    <i>
      <x v="16631"/>
    </i>
    <i>
      <x v="15344"/>
    </i>
    <i>
      <x v="16633"/>
    </i>
    <i>
      <x v="16024"/>
    </i>
    <i>
      <x v="16635"/>
    </i>
    <i>
      <x v="16025"/>
    </i>
    <i>
      <x v="16637"/>
    </i>
    <i>
      <x v="16026"/>
    </i>
    <i>
      <x v="16639"/>
    </i>
    <i>
      <x v="16027"/>
    </i>
    <i>
      <x v="16641"/>
    </i>
    <i>
      <x v="16028"/>
    </i>
    <i>
      <x v="15389"/>
    </i>
    <i>
      <x v="16029"/>
    </i>
    <i>
      <x v="16645"/>
    </i>
    <i>
      <x v="16030"/>
    </i>
    <i>
      <x v="16647"/>
    </i>
    <i>
      <x v="16031"/>
    </i>
    <i>
      <x v="16649"/>
    </i>
    <i>
      <x v="16032"/>
    </i>
    <i>
      <x v="16651"/>
    </i>
    <i>
      <x v="15368"/>
    </i>
    <i>
      <x v="16653"/>
    </i>
    <i>
      <x v="16654"/>
    </i>
    <i>
      <x v="16655"/>
    </i>
    <i>
      <x v="16656"/>
    </i>
    <i>
      <x v="16035"/>
    </i>
    <i>
      <x v="16658"/>
    </i>
    <i>
      <x v="16036"/>
    </i>
    <i>
      <x v="16660"/>
    </i>
    <i>
      <x v="15351"/>
    </i>
    <i>
      <x v="16662"/>
    </i>
    <i>
      <x v="16038"/>
    </i>
    <i>
      <x v="16664"/>
    </i>
    <i>
      <x v="16039"/>
    </i>
    <i>
      <x v="16666"/>
    </i>
    <i>
      <x v="16040"/>
    </i>
    <i>
      <x v="16668"/>
    </i>
    <i>
      <x v="16041"/>
    </i>
    <i>
      <x v="16670"/>
    </i>
    <i>
      <x v="16042"/>
    </i>
    <i>
      <x v="16672"/>
    </i>
    <i>
      <x v="16043"/>
    </i>
    <i>
      <x v="16674"/>
    </i>
    <i>
      <x v="16044"/>
    </i>
    <i>
      <x v="16676"/>
    </i>
    <i>
      <x v="16045"/>
    </i>
    <i>
      <x v="16678"/>
    </i>
    <i>
      <x v="16046"/>
    </i>
    <i>
      <x v="16680"/>
    </i>
    <i>
      <x v="16047"/>
    </i>
    <i>
      <x v="16682"/>
    </i>
    <i>
      <x v="16048"/>
    </i>
    <i>
      <x v="16684"/>
    </i>
    <i>
      <x v="16049"/>
    </i>
    <i>
      <x v="16686"/>
    </i>
    <i>
      <x v="15370"/>
    </i>
    <i>
      <x v="16688"/>
    </i>
    <i>
      <x v="16051"/>
    </i>
    <i>
      <x v="15390"/>
    </i>
    <i>
      <x v="16052"/>
    </i>
    <i>
      <x v="16692"/>
    </i>
    <i>
      <x v="16053"/>
    </i>
    <i>
      <x v="16694"/>
    </i>
    <i>
      <x v="16054"/>
    </i>
    <i>
      <x v="16696"/>
    </i>
    <i>
      <x v="16055"/>
    </i>
    <i>
      <x v="16698"/>
    </i>
    <i>
      <x v="16056"/>
    </i>
    <i>
      <x v="16700"/>
    </i>
    <i>
      <x v="16057"/>
    </i>
    <i>
      <x v="16702"/>
    </i>
    <i>
      <x v="16058"/>
    </i>
    <i>
      <x v="16704"/>
    </i>
    <i>
      <x v="16059"/>
    </i>
    <i>
      <x v="16706"/>
    </i>
    <i>
      <x v="16060"/>
    </i>
    <i>
      <x v="16708"/>
    </i>
    <i>
      <x v="16061"/>
    </i>
    <i>
      <x v="16710"/>
    </i>
    <i>
      <x v="16062"/>
    </i>
    <i>
      <x v="16712"/>
    </i>
    <i>
      <x v="16063"/>
    </i>
    <i>
      <x v="16714"/>
    </i>
    <i>
      <x v="16064"/>
    </i>
    <i>
      <x v="16716"/>
    </i>
    <i>
      <x v="16065"/>
    </i>
    <i>
      <x v="16718"/>
    </i>
    <i>
      <x v="16066"/>
    </i>
    <i>
      <x v="16720"/>
    </i>
    <i>
      <x v="16067"/>
    </i>
    <i>
      <x v="16722"/>
    </i>
    <i>
      <x v="16068"/>
    </i>
    <i>
      <x v="16724"/>
    </i>
    <i>
      <x v="16069"/>
    </i>
    <i>
      <x v="16726"/>
    </i>
    <i>
      <x v="16070"/>
    </i>
    <i>
      <x v="16728"/>
    </i>
    <i>
      <x v="16071"/>
    </i>
    <i>
      <x v="16730"/>
    </i>
    <i>
      <x v="15371"/>
    </i>
    <i>
      <x v="16732"/>
    </i>
    <i>
      <x v="16073"/>
    </i>
    <i>
      <x v="16734"/>
    </i>
    <i>
      <x v="16747"/>
    </i>
    <i>
      <x v="16736"/>
    </i>
    <i>
      <x v="16748"/>
    </i>
    <i>
      <x v="16738"/>
    </i>
    <i>
      <x v="16750"/>
    </i>
    <i>
      <x v="16740"/>
    </i>
    <i>
      <x v="16752"/>
    </i>
    <i>
      <x v="16742"/>
    </i>
    <i>
      <x v="16754"/>
    </i>
    <i>
      <x v="16744"/>
    </i>
    <i>
      <x v="16756"/>
    </i>
    <i>
      <x v="16746"/>
    </i>
    <i>
      <x v="16758"/>
    </i>
    <i>
      <x v="16760"/>
    </i>
    <i>
      <x v="16749"/>
    </i>
    <i>
      <x v="16075"/>
    </i>
    <i>
      <x v="16751"/>
    </i>
    <i>
      <x v="16076"/>
    </i>
    <i>
      <x v="16753"/>
    </i>
    <i>
      <x v="16077"/>
    </i>
    <i>
      <x v="16755"/>
    </i>
    <i>
      <x v="16078"/>
    </i>
    <i>
      <x v="16757"/>
    </i>
    <i>
      <x v="16766"/>
    </i>
    <i>
      <x v="16759"/>
    </i>
    <i>
      <x v="16767"/>
    </i>
    <i>
      <x v="16761"/>
    </i>
    <i>
      <x v="16769"/>
    </i>
    <i>
      <x v="16763"/>
    </i>
    <i>
      <x v="16771"/>
    </i>
    <i>
      <x v="16765"/>
    </i>
    <i>
      <x v="16773"/>
    </i>
    <i>
      <x v="16775"/>
    </i>
    <i>
      <x v="16768"/>
    </i>
    <i>
      <x v="16080"/>
    </i>
    <i>
      <x v="16770"/>
    </i>
    <i>
      <x v="16081"/>
    </i>
    <i>
      <x v="16772"/>
    </i>
    <i>
      <x v="16082"/>
    </i>
    <i>
      <x v="16774"/>
    </i>
    <i>
      <x v="16083"/>
    </i>
    <i>
      <x v="16776"/>
    </i>
    <i>
      <x v="16084"/>
    </i>
    <i>
      <x v="16778"/>
    </i>
    <i>
      <x v="16085"/>
    </i>
    <i>
      <x v="16780"/>
    </i>
    <i>
      <x v="16086"/>
    </i>
    <i>
      <x v="16782"/>
    </i>
    <i>
      <x v="16087"/>
    </i>
    <i>
      <x v="16784"/>
    </i>
    <i>
      <x v="16088"/>
    </i>
    <i>
      <x v="16786"/>
    </i>
    <i>
      <x v="16089"/>
    </i>
    <i>
      <x v="16788"/>
    </i>
    <i>
      <x v="16090"/>
    </i>
    <i>
      <x v="16790"/>
    </i>
    <i>
      <x v="16091"/>
    </i>
    <i>
      <x v="16792"/>
    </i>
    <i>
      <x v="16092"/>
    </i>
    <i>
      <x v="16794"/>
    </i>
    <i>
      <x v="16093"/>
    </i>
    <i>
      <x v="16796"/>
    </i>
    <i>
      <x v="16094"/>
    </i>
    <i>
      <x v="16798"/>
    </i>
    <i>
      <x v="16095"/>
    </i>
    <i>
      <x v="16800"/>
    </i>
    <i>
      <x v="16096"/>
    </i>
    <i>
      <x v="15392"/>
    </i>
    <i>
      <x v="16097"/>
    </i>
    <i>
      <x v="16804"/>
    </i>
    <i>
      <x v="16098"/>
    </i>
    <i>
      <x v="16806"/>
    </i>
    <i>
      <x v="16099"/>
    </i>
    <i>
      <x v="16808"/>
    </i>
    <i>
      <x v="16100"/>
    </i>
    <i>
      <x v="16810"/>
    </i>
    <i>
      <x v="16101"/>
    </i>
    <i>
      <x v="16812"/>
    </i>
    <i>
      <x v="16102"/>
    </i>
    <i>
      <x v="16814"/>
    </i>
    <i>
      <x v="16868"/>
    </i>
    <i>
      <x v="16816"/>
    </i>
    <i>
      <x v="16869"/>
    </i>
    <i>
      <x v="16818"/>
    </i>
    <i>
      <x v="16871"/>
    </i>
    <i>
      <x v="16820"/>
    </i>
    <i>
      <x v="16865"/>
    </i>
    <i>
      <x v="16822"/>
    </i>
    <i>
      <x v="16866"/>
    </i>
    <i>
      <x v="16824"/>
    </i>
    <i>
      <x v="15349"/>
    </i>
    <i>
      <x v="16826"/>
    </i>
    <i>
      <x v="16109"/>
    </i>
    <i>
      <x v="16828"/>
    </i>
    <i>
      <x v="16110"/>
    </i>
    <i>
      <x v="16830"/>
    </i>
    <i>
      <x v="16111"/>
    </i>
    <i>
      <x v="16832"/>
    </i>
    <i>
      <x v="16112"/>
    </i>
    <i>
      <x v="16834"/>
    </i>
    <i>
      <x v="16113"/>
    </i>
    <i>
      <x v="16836"/>
    </i>
    <i>
      <x v="15345"/>
    </i>
    <i>
      <x v="16838"/>
    </i>
    <i>
      <x v="16115"/>
    </i>
    <i>
      <x v="16840"/>
    </i>
    <i>
      <x v="16116"/>
    </i>
    <i>
      <x v="16842"/>
    </i>
    <i>
      <x v="16117"/>
    </i>
    <i>
      <x v="16844"/>
    </i>
    <i>
      <x v="16118"/>
    </i>
    <i>
      <x v="16846"/>
    </i>
    <i>
      <x v="16119"/>
    </i>
    <i>
      <x v="16848"/>
    </i>
    <i>
      <x v="16120"/>
    </i>
    <i>
      <x v="16850"/>
    </i>
    <i>
      <x v="16121"/>
    </i>
    <i>
      <x v="16852"/>
    </i>
    <i>
      <x v="16122"/>
    </i>
    <i>
      <x v="16854"/>
    </i>
    <i>
      <x v="16123"/>
    </i>
    <i>
      <x v="16856"/>
    </i>
    <i>
      <x v="16124"/>
    </i>
    <i>
      <x v="16858"/>
    </i>
    <i>
      <x v="16125"/>
    </i>
    <i>
      <x v="16860"/>
    </i>
    <i>
      <x v="16126"/>
    </i>
    <i>
      <x v="15393"/>
    </i>
    <i>
      <x v="16127"/>
    </i>
    <i>
      <x v="16864"/>
    </i>
    <i>
      <x v="16128"/>
    </i>
    <i>
      <x v="16129"/>
    </i>
    <i>
      <x v="16867"/>
    </i>
    <i>
      <x v="16107"/>
    </i>
    <i>
      <x v="16108"/>
    </i>
    <i>
      <x v="16870"/>
    </i>
    <i>
      <x v="16104"/>
    </i>
    <i>
      <x v="16872"/>
    </i>
    <i>
      <x v="16105"/>
    </i>
    <i>
      <x v="15340"/>
    </i>
    <i>
      <x v="16106"/>
    </i>
    <i>
      <x v="14911"/>
    </i>
    <i>
      <x v="14655"/>
    </i>
    <i>
      <x v="15168"/>
    </i>
    <i>
      <x v="13889"/>
    </i>
    <i>
      <x v="14783"/>
    </i>
    <i>
      <x v="13890"/>
    </i>
    <i>
      <x v="15039"/>
    </i>
    <i>
      <x v="13891"/>
    </i>
    <i>
      <x v="14591"/>
    </i>
    <i>
      <x v="13892"/>
    </i>
    <i>
      <x v="14719"/>
    </i>
    <i>
      <x v="13893"/>
    </i>
    <i>
      <x v="14847"/>
    </i>
    <i>
      <x v="13894"/>
    </i>
    <i>
      <x v="14975"/>
    </i>
    <i>
      <x v="13895"/>
    </i>
    <i>
      <x v="15104"/>
    </i>
    <i>
      <x v="13896"/>
    </i>
    <i>
      <x v="13849"/>
    </i>
    <i>
      <x v="13897"/>
    </i>
    <i>
      <x v="14623"/>
    </i>
    <i>
      <x v="13898"/>
    </i>
    <i>
      <x v="14687"/>
    </i>
    <i>
      <x v="13899"/>
    </i>
    <i>
      <x v="14751"/>
    </i>
    <i>
      <x v="13900"/>
    </i>
    <i>
      <x v="14815"/>
    </i>
    <i>
      <x v="13901"/>
    </i>
    <i>
      <x v="14879"/>
    </i>
    <i>
      <x v="13902"/>
    </i>
    <i>
      <x v="14943"/>
    </i>
    <i>
      <x v="13903"/>
    </i>
    <i>
      <x v="15007"/>
    </i>
    <i>
      <x v="13904"/>
    </i>
    <i>
      <x v="15071"/>
    </i>
    <i>
      <x v="13905"/>
    </i>
    <i>
      <x v="15136"/>
    </i>
    <i>
      <x v="13906"/>
    </i>
    <i>
      <x v="15200"/>
    </i>
    <i>
      <x v="13907"/>
    </i>
    <i>
      <x v="14575"/>
    </i>
    <i>
      <x v="13807"/>
    </i>
    <i>
      <x v="14607"/>
    </i>
    <i>
      <x v="13909"/>
    </i>
    <i>
      <x v="14639"/>
    </i>
    <i>
      <x v="13910"/>
    </i>
    <i>
      <x v="13866"/>
    </i>
    <i>
      <x v="13911"/>
    </i>
    <i>
      <x v="14703"/>
    </i>
    <i>
      <x v="13912"/>
    </i>
    <i>
      <x v="14735"/>
    </i>
    <i>
      <x v="13913"/>
    </i>
    <i>
      <x v="14767"/>
    </i>
    <i>
      <x v="13914"/>
    </i>
    <i>
      <x v="14799"/>
    </i>
    <i>
      <x v="13915"/>
    </i>
    <i>
      <x v="14831"/>
    </i>
    <i>
      <x v="13916"/>
    </i>
    <i>
      <x v="14863"/>
    </i>
    <i>
      <x v="13917"/>
    </i>
    <i>
      <x v="14895"/>
    </i>
    <i>
      <x v="13918"/>
    </i>
    <i>
      <x v="14927"/>
    </i>
    <i>
      <x v="13919"/>
    </i>
    <i>
      <x v="14959"/>
    </i>
    <i>
      <x v="13920"/>
    </i>
    <i>
      <x v="14991"/>
    </i>
    <i>
      <x v="13921"/>
    </i>
    <i>
      <x v="15023"/>
    </i>
    <i>
      <x v="13922"/>
    </i>
    <i>
      <x v="15055"/>
    </i>
    <i>
      <x v="13923"/>
    </i>
    <i>
      <x v="15088"/>
    </i>
    <i>
      <x v="13924"/>
    </i>
    <i>
      <x v="15120"/>
    </i>
    <i>
      <x v="13925"/>
    </i>
    <i>
      <x v="15152"/>
    </i>
    <i>
      <x v="13853"/>
    </i>
    <i>
      <x v="15184"/>
    </i>
    <i>
      <x v="13927"/>
    </i>
    <i>
      <x v="15228"/>
    </i>
    <i>
      <x v="13928"/>
    </i>
    <i>
      <x v="15325"/>
    </i>
    <i>
      <x v="13929"/>
    </i>
    <i>
      <x v="14583"/>
    </i>
    <i>
      <x v="13930"/>
    </i>
    <i>
      <x v="14599"/>
    </i>
    <i>
      <x v="13931"/>
    </i>
    <i>
      <x v="14615"/>
    </i>
    <i>
      <x v="13932"/>
    </i>
    <i>
      <x v="14631"/>
    </i>
    <i>
      <x v="13933"/>
    </i>
    <i>
      <x v="14647"/>
    </i>
    <i>
      <x v="13934"/>
    </i>
    <i>
      <x v="14663"/>
    </i>
    <i>
      <x v="13935"/>
    </i>
    <i>
      <x v="14679"/>
    </i>
    <i>
      <x v="13936"/>
    </i>
    <i>
      <x v="14695"/>
    </i>
    <i>
      <x v="13937"/>
    </i>
    <i>
      <x v="14711"/>
    </i>
    <i>
      <x v="13938"/>
    </i>
    <i>
      <x v="14727"/>
    </i>
    <i>
      <x v="13939"/>
    </i>
    <i>
      <x v="13868"/>
    </i>
    <i>
      <x v="13940"/>
    </i>
    <i>
      <x v="14759"/>
    </i>
    <i>
      <x v="13941"/>
    </i>
    <i>
      <x v="14775"/>
    </i>
    <i>
      <x v="13942"/>
    </i>
    <i>
      <x v="13842"/>
    </i>
    <i>
      <x v="13943"/>
    </i>
    <i>
      <x v="14807"/>
    </i>
    <i>
      <x v="13944"/>
    </i>
    <i>
      <x v="14823"/>
    </i>
    <i>
      <x v="13945"/>
    </i>
    <i>
      <x v="14839"/>
    </i>
    <i>
      <x v="13946"/>
    </i>
    <i>
      <x v="14855"/>
    </i>
    <i>
      <x v="13947"/>
    </i>
    <i>
      <x v="14871"/>
    </i>
    <i>
      <x v="13948"/>
    </i>
    <i>
      <x v="14887"/>
    </i>
    <i>
      <x v="13949"/>
    </i>
    <i>
      <x v="14903"/>
    </i>
    <i>
      <x v="13950"/>
    </i>
    <i>
      <x v="14919"/>
    </i>
    <i>
      <x v="13951"/>
    </i>
    <i>
      <x v="14935"/>
    </i>
    <i>
      <x v="13952"/>
    </i>
    <i>
      <x v="14951"/>
    </i>
    <i>
      <x v="13953"/>
    </i>
    <i>
      <x v="14967"/>
    </i>
    <i>
      <x v="13954"/>
    </i>
    <i>
      <x v="14983"/>
    </i>
    <i>
      <x v="13955"/>
    </i>
    <i>
      <x v="14999"/>
    </i>
    <i>
      <x v="13956"/>
    </i>
    <i>
      <x v="15015"/>
    </i>
    <i>
      <x v="13957"/>
    </i>
    <i>
      <x v="15031"/>
    </i>
    <i>
      <x v="13877"/>
    </i>
    <i>
      <x v="15047"/>
    </i>
    <i>
      <x v="13959"/>
    </i>
    <i>
      <x v="15063"/>
    </i>
    <i>
      <x v="13960"/>
    </i>
    <i>
      <x v="13884"/>
    </i>
    <i>
      <x v="13961"/>
    </i>
    <i>
      <x v="15096"/>
    </i>
    <i>
      <x v="13962"/>
    </i>
    <i>
      <x v="15112"/>
    </i>
    <i>
      <x v="13963"/>
    </i>
    <i>
      <x v="15128"/>
    </i>
    <i>
      <x v="13964"/>
    </i>
    <i>
      <x v="15144"/>
    </i>
    <i>
      <x v="13965"/>
    </i>
    <i>
      <x v="15160"/>
    </i>
    <i>
      <x v="13966"/>
    </i>
    <i>
      <x v="15176"/>
    </i>
    <i>
      <x v="13967"/>
    </i>
    <i>
      <x v="15192"/>
    </i>
    <i>
      <x v="13968"/>
    </i>
    <i>
      <x v="15208"/>
    </i>
    <i>
      <x v="13969"/>
    </i>
    <i>
      <x v="15236"/>
    </i>
    <i>
      <x v="13970"/>
    </i>
    <i>
      <x v="15317"/>
    </i>
    <i>
      <x v="13971"/>
    </i>
    <i>
      <x v="15333"/>
    </i>
    <i>
      <x v="13972"/>
    </i>
    <i>
      <x v="14579"/>
    </i>
    <i>
      <x v="13973"/>
    </i>
    <i>
      <x v="14587"/>
    </i>
    <i>
      <x v="13974"/>
    </i>
    <i>
      <x v="14595"/>
    </i>
    <i>
      <x v="13975"/>
    </i>
    <i>
      <x v="14603"/>
    </i>
    <i>
      <x v="13976"/>
    </i>
    <i>
      <x v="14611"/>
    </i>
    <i>
      <x v="13977"/>
    </i>
    <i>
      <x v="14619"/>
    </i>
    <i>
      <x v="13978"/>
    </i>
    <i>
      <x v="14627"/>
    </i>
    <i>
      <x v="13979"/>
    </i>
    <i>
      <x v="14635"/>
    </i>
    <i>
      <x v="13980"/>
    </i>
    <i>
      <x v="14643"/>
    </i>
    <i>
      <x v="13981"/>
    </i>
    <i>
      <x v="14651"/>
    </i>
    <i>
      <x v="13982"/>
    </i>
    <i>
      <x v="14659"/>
    </i>
    <i>
      <x v="13983"/>
    </i>
    <i>
      <x v="14667"/>
    </i>
    <i>
      <x v="13984"/>
    </i>
    <i>
      <x v="14675"/>
    </i>
    <i>
      <x v="13985"/>
    </i>
    <i>
      <x v="14683"/>
    </i>
    <i>
      <x v="13986"/>
    </i>
    <i>
      <x v="14691"/>
    </i>
    <i>
      <x v="13987"/>
    </i>
    <i>
      <x v="14699"/>
    </i>
    <i>
      <x v="13988"/>
    </i>
    <i>
      <x v="14707"/>
    </i>
    <i>
      <x v="13989"/>
    </i>
    <i>
      <x v="14715"/>
    </i>
    <i>
      <x v="13990"/>
    </i>
    <i>
      <x v="14723"/>
    </i>
    <i>
      <x v="13991"/>
    </i>
    <i>
      <x v="14731"/>
    </i>
    <i>
      <x v="13992"/>
    </i>
    <i>
      <x v="14739"/>
    </i>
    <i>
      <x v="13993"/>
    </i>
    <i>
      <x v="13876"/>
    </i>
    <i>
      <x v="13994"/>
    </i>
    <i>
      <x v="14755"/>
    </i>
    <i>
      <x v="13995"/>
    </i>
    <i>
      <x v="14763"/>
    </i>
    <i>
      <x v="13996"/>
    </i>
    <i>
      <x v="14771"/>
    </i>
    <i>
      <x v="13997"/>
    </i>
    <i>
      <x v="13883"/>
    </i>
    <i>
      <x v="13998"/>
    </i>
    <i>
      <x v="14787"/>
    </i>
    <i>
      <x v="13999"/>
    </i>
    <i>
      <x v="14795"/>
    </i>
    <i>
      <x v="14000"/>
    </i>
    <i>
      <x v="14803"/>
    </i>
    <i>
      <x v="14001"/>
    </i>
    <i>
      <x v="14811"/>
    </i>
    <i>
      <x v="14002"/>
    </i>
    <i>
      <x v="14819"/>
    </i>
    <i>
      <x v="14003"/>
    </i>
    <i>
      <x v="14827"/>
    </i>
    <i>
      <x v="14004"/>
    </i>
    <i>
      <x v="14835"/>
    </i>
    <i>
      <x v="14005"/>
    </i>
    <i>
      <x v="14843"/>
    </i>
    <i>
      <x v="14006"/>
    </i>
    <i>
      <x v="14851"/>
    </i>
    <i>
      <x v="14007"/>
    </i>
    <i>
      <x v="14859"/>
    </i>
    <i>
      <x v="14008"/>
    </i>
    <i>
      <x v="14867"/>
    </i>
    <i>
      <x v="14009"/>
    </i>
    <i>
      <x v="14875"/>
    </i>
    <i>
      <x v="14010"/>
    </i>
    <i>
      <x v="14883"/>
    </i>
    <i>
      <x v="14011"/>
    </i>
    <i>
      <x v="14891"/>
    </i>
    <i>
      <x v="14012"/>
    </i>
    <i>
      <x v="14899"/>
    </i>
    <i>
      <x v="14013"/>
    </i>
    <i>
      <x v="14907"/>
    </i>
    <i>
      <x v="13812"/>
    </i>
    <i>
      <x v="14915"/>
    </i>
    <i>
      <x v="14015"/>
    </i>
    <i>
      <x v="14923"/>
    </i>
    <i>
      <x v="14016"/>
    </i>
    <i>
      <x v="14931"/>
    </i>
    <i>
      <x v="14017"/>
    </i>
    <i>
      <x v="14939"/>
    </i>
    <i>
      <x v="14018"/>
    </i>
    <i>
      <x v="14947"/>
    </i>
    <i>
      <x v="14019"/>
    </i>
    <i>
      <x v="14955"/>
    </i>
    <i>
      <x v="14020"/>
    </i>
    <i>
      <x v="14963"/>
    </i>
    <i>
      <x v="14021"/>
    </i>
    <i>
      <x v="14971"/>
    </i>
    <i>
      <x v="14022"/>
    </i>
    <i>
      <x v="14979"/>
    </i>
    <i>
      <x v="14023"/>
    </i>
    <i>
      <x v="14987"/>
    </i>
    <i>
      <x v="14024"/>
    </i>
    <i>
      <x v="14995"/>
    </i>
    <i>
      <x v="14025"/>
    </i>
    <i>
      <x v="15003"/>
    </i>
    <i>
      <x v="14026"/>
    </i>
    <i>
      <x v="15011"/>
    </i>
    <i>
      <x v="14027"/>
    </i>
    <i>
      <x v="15019"/>
    </i>
    <i>
      <x v="14028"/>
    </i>
    <i>
      <x v="15027"/>
    </i>
    <i>
      <x v="14029"/>
    </i>
    <i>
      <x v="15035"/>
    </i>
    <i>
      <x v="14030"/>
    </i>
    <i>
      <x v="15043"/>
    </i>
    <i>
      <x v="14031"/>
    </i>
    <i>
      <x v="15051"/>
    </i>
    <i>
      <x v="14032"/>
    </i>
    <i>
      <x v="15059"/>
    </i>
    <i>
      <x v="14033"/>
    </i>
    <i>
      <x v="15067"/>
    </i>
    <i>
      <x v="14034"/>
    </i>
    <i>
      <x v="15076"/>
    </i>
    <i>
      <x v="14035"/>
    </i>
    <i>
      <x v="15084"/>
    </i>
    <i>
      <x v="14036"/>
    </i>
    <i>
      <x v="15092"/>
    </i>
    <i>
      <x v="14037"/>
    </i>
    <i>
      <x v="15100"/>
    </i>
    <i>
      <x v="14038"/>
    </i>
    <i>
      <x v="15108"/>
    </i>
    <i>
      <x v="14039"/>
    </i>
    <i>
      <x v="15116"/>
    </i>
    <i>
      <x v="14040"/>
    </i>
    <i>
      <x v="15124"/>
    </i>
    <i>
      <x v="14041"/>
    </i>
    <i>
      <x v="15132"/>
    </i>
    <i>
      <x v="14042"/>
    </i>
    <i>
      <x v="15140"/>
    </i>
    <i>
      <x v="14043"/>
    </i>
    <i>
      <x v="15148"/>
    </i>
    <i>
      <x v="14044"/>
    </i>
    <i>
      <x v="15156"/>
    </i>
    <i>
      <x v="14045"/>
    </i>
    <i>
      <x v="15164"/>
    </i>
    <i>
      <x v="14046"/>
    </i>
    <i>
      <x v="15172"/>
    </i>
    <i>
      <x v="14047"/>
    </i>
    <i>
      <x v="15180"/>
    </i>
    <i>
      <x v="14048"/>
    </i>
    <i>
      <x v="15188"/>
    </i>
    <i>
      <x v="14049"/>
    </i>
    <i>
      <x v="15196"/>
    </i>
    <i>
      <x v="14050"/>
    </i>
    <i>
      <x v="15204"/>
    </i>
    <i>
      <x v="14051"/>
    </i>
    <i>
      <x v="13872"/>
    </i>
    <i>
      <x v="14052"/>
    </i>
    <i>
      <x v="15232"/>
    </i>
    <i>
      <x v="13878"/>
    </i>
    <i>
      <x v="15241"/>
    </i>
    <i>
      <x v="14054"/>
    </i>
    <i>
      <x v="13874"/>
    </i>
    <i>
      <x v="14055"/>
    </i>
    <i>
      <x v="15321"/>
    </i>
    <i>
      <x v="14056"/>
    </i>
    <i>
      <x v="15329"/>
    </i>
    <i>
      <x v="14057"/>
    </i>
    <i>
      <x v="15337"/>
    </i>
    <i>
      <x v="13822"/>
    </i>
    <i>
      <x v="14577"/>
    </i>
    <i>
      <x v="14059"/>
    </i>
    <i>
      <x v="14581"/>
    </i>
    <i>
      <x v="14060"/>
    </i>
    <i>
      <x v="14585"/>
    </i>
    <i>
      <x v="14061"/>
    </i>
    <i>
      <x v="14589"/>
    </i>
    <i>
      <x v="14062"/>
    </i>
    <i>
      <x v="14593"/>
    </i>
    <i>
      <x v="14063"/>
    </i>
    <i>
      <x v="14597"/>
    </i>
    <i>
      <x v="14064"/>
    </i>
    <i>
      <x v="14601"/>
    </i>
    <i>
      <x v="14065"/>
    </i>
    <i>
      <x v="14605"/>
    </i>
    <i>
      <x v="14066"/>
    </i>
    <i>
      <x v="14609"/>
    </i>
    <i>
      <x v="14067"/>
    </i>
    <i>
      <x v="14613"/>
    </i>
    <i>
      <x v="14068"/>
    </i>
    <i>
      <x v="14617"/>
    </i>
    <i>
      <x v="14069"/>
    </i>
    <i>
      <x v="14621"/>
    </i>
    <i>
      <x v="14070"/>
    </i>
    <i>
      <x v="13838"/>
    </i>
    <i>
      <x v="14071"/>
    </i>
    <i>
      <x v="14629"/>
    </i>
    <i>
      <x v="14072"/>
    </i>
    <i>
      <x v="14633"/>
    </i>
    <i>
      <x v="14073"/>
    </i>
    <i>
      <x v="14637"/>
    </i>
    <i>
      <x v="14074"/>
    </i>
    <i>
      <x v="14641"/>
    </i>
    <i>
      <x v="14075"/>
    </i>
    <i>
      <x v="14645"/>
    </i>
    <i>
      <x v="14076"/>
    </i>
    <i>
      <x v="14649"/>
    </i>
    <i>
      <x v="14077"/>
    </i>
    <i>
      <x v="14653"/>
    </i>
    <i>
      <x v="14078"/>
    </i>
    <i>
      <x v="14657"/>
    </i>
    <i>
      <x v="14079"/>
    </i>
    <i>
      <x v="14661"/>
    </i>
    <i>
      <x v="14080"/>
    </i>
    <i>
      <x v="13815"/>
    </i>
    <i>
      <x v="14081"/>
    </i>
    <i>
      <x v="14669"/>
    </i>
    <i>
      <x v="13854"/>
    </i>
    <i>
      <x v="14673"/>
    </i>
    <i>
      <x v="14083"/>
    </i>
    <i>
      <x v="14677"/>
    </i>
    <i>
      <x v="14084"/>
    </i>
    <i>
      <x v="14681"/>
    </i>
    <i>
      <x v="14085"/>
    </i>
    <i>
      <x v="14685"/>
    </i>
    <i>
      <x v="14086"/>
    </i>
    <i>
      <x v="14689"/>
    </i>
    <i>
      <x v="14087"/>
    </i>
    <i>
      <x v="14693"/>
    </i>
    <i>
      <x v="14088"/>
    </i>
    <i>
      <x v="14697"/>
    </i>
    <i>
      <x v="14089"/>
    </i>
    <i>
      <x v="14701"/>
    </i>
    <i>
      <x v="14090"/>
    </i>
    <i>
      <x v="14705"/>
    </i>
    <i>
      <x v="14091"/>
    </i>
    <i>
      <x v="14709"/>
    </i>
    <i>
      <x v="14092"/>
    </i>
    <i>
      <x v="14713"/>
    </i>
    <i>
      <x v="13811"/>
    </i>
    <i>
      <x v="14717"/>
    </i>
    <i>
      <x v="14094"/>
    </i>
    <i>
      <x v="14721"/>
    </i>
    <i>
      <x v="14095"/>
    </i>
    <i>
      <x v="14725"/>
    </i>
    <i>
      <x v="14096"/>
    </i>
    <i>
      <x v="14729"/>
    </i>
    <i>
      <x v="13855"/>
    </i>
    <i>
      <x v="14733"/>
    </i>
    <i>
      <x v="14098"/>
    </i>
    <i>
      <x v="14737"/>
    </i>
    <i>
      <x v="14099"/>
    </i>
    <i>
      <x v="14741"/>
    </i>
    <i>
      <x v="14100"/>
    </i>
    <i>
      <x v="14745"/>
    </i>
    <i>
      <x v="14101"/>
    </i>
    <i>
      <x v="14749"/>
    </i>
    <i>
      <x v="14102"/>
    </i>
    <i>
      <x v="14753"/>
    </i>
    <i>
      <x v="14103"/>
    </i>
    <i>
      <x v="14757"/>
    </i>
    <i>
      <x v="14104"/>
    </i>
    <i>
      <x v="14761"/>
    </i>
    <i>
      <x v="14105"/>
    </i>
    <i>
      <x v="14765"/>
    </i>
    <i>
      <x v="13824"/>
    </i>
    <i>
      <x v="14769"/>
    </i>
    <i>
      <x v="14107"/>
    </i>
    <i>
      <x v="14773"/>
    </i>
    <i>
      <x v="14108"/>
    </i>
    <i>
      <x v="13816"/>
    </i>
    <i>
      <x v="14109"/>
    </i>
    <i>
      <x v="14781"/>
    </i>
    <i>
      <x v="14110"/>
    </i>
    <i>
      <x v="14785"/>
    </i>
    <i>
      <x v="14111"/>
    </i>
    <i>
      <x v="14789"/>
    </i>
    <i>
      <x v="14112"/>
    </i>
    <i>
      <x v="14793"/>
    </i>
    <i>
      <x v="14113"/>
    </i>
    <i>
      <x v="14797"/>
    </i>
    <i>
      <x v="14114"/>
    </i>
    <i>
      <x v="14801"/>
    </i>
    <i>
      <x v="13825"/>
    </i>
    <i>
      <x v="14805"/>
    </i>
    <i>
      <x v="14116"/>
    </i>
    <i>
      <x v="14809"/>
    </i>
    <i>
      <x v="14117"/>
    </i>
    <i>
      <x v="14813"/>
    </i>
    <i>
      <x v="14118"/>
    </i>
    <i>
      <x v="14817"/>
    </i>
    <i>
      <x v="14119"/>
    </i>
    <i>
      <x v="14821"/>
    </i>
    <i>
      <x v="14120"/>
    </i>
    <i>
      <x v="14825"/>
    </i>
    <i>
      <x v="14121"/>
    </i>
    <i>
      <x v="14829"/>
    </i>
    <i>
      <x v="14122"/>
    </i>
    <i>
      <x v="14833"/>
    </i>
    <i>
      <x v="14123"/>
    </i>
    <i>
      <x v="14837"/>
    </i>
    <i>
      <x v="14124"/>
    </i>
    <i>
      <x v="14841"/>
    </i>
    <i>
      <x v="14125"/>
    </i>
    <i>
      <x v="14845"/>
    </i>
    <i>
      <x v="14126"/>
    </i>
    <i>
      <x v="14849"/>
    </i>
    <i>
      <x v="14127"/>
    </i>
    <i>
      <x v="14853"/>
    </i>
    <i>
      <x v="14128"/>
    </i>
    <i>
      <x v="14857"/>
    </i>
    <i>
      <x v="14129"/>
    </i>
    <i>
      <x v="13843"/>
    </i>
    <i>
      <x v="14130"/>
    </i>
    <i>
      <x v="13844"/>
    </i>
    <i>
      <x v="14131"/>
    </i>
    <i>
      <x v="14869"/>
    </i>
    <i>
      <x v="14132"/>
    </i>
    <i>
      <x v="14873"/>
    </i>
    <i>
      <x v="14133"/>
    </i>
    <i>
      <x v="14877"/>
    </i>
    <i>
      <x v="14134"/>
    </i>
    <i>
      <x v="14881"/>
    </i>
    <i>
      <x v="14135"/>
    </i>
    <i>
      <x v="14885"/>
    </i>
    <i>
      <x v="14136"/>
    </i>
    <i>
      <x v="14889"/>
    </i>
    <i>
      <x v="14137"/>
    </i>
    <i>
      <x v="14893"/>
    </i>
    <i>
      <x v="14138"/>
    </i>
    <i>
      <x v="14897"/>
    </i>
    <i>
      <x v="14139"/>
    </i>
    <i>
      <x v="14901"/>
    </i>
    <i>
      <x v="14140"/>
    </i>
    <i>
      <x v="14905"/>
    </i>
    <i>
      <x v="14141"/>
    </i>
    <i>
      <x v="13869"/>
    </i>
    <i>
      <x v="14142"/>
    </i>
    <i>
      <x v="14913"/>
    </i>
    <i>
      <x v="14143"/>
    </i>
    <i>
      <x v="14917"/>
    </i>
    <i>
      <x v="14144"/>
    </i>
    <i>
      <x v="14921"/>
    </i>
    <i>
      <x v="14145"/>
    </i>
    <i>
      <x v="14925"/>
    </i>
    <i>
      <x v="14146"/>
    </i>
    <i>
      <x v="14929"/>
    </i>
    <i>
      <x v="14147"/>
    </i>
    <i>
      <x v="14933"/>
    </i>
    <i>
      <x v="14148"/>
    </i>
    <i>
      <x v="14937"/>
    </i>
    <i>
      <x v="14149"/>
    </i>
    <i>
      <x v="14941"/>
    </i>
    <i>
      <x v="14150"/>
    </i>
    <i>
      <x v="14945"/>
    </i>
    <i>
      <x v="14151"/>
    </i>
    <i>
      <x v="14949"/>
    </i>
    <i>
      <x v="14152"/>
    </i>
    <i>
      <x v="14953"/>
    </i>
    <i>
      <x v="14153"/>
    </i>
    <i>
      <x v="14957"/>
    </i>
    <i>
      <x v="14154"/>
    </i>
    <i>
      <x v="14961"/>
    </i>
    <i>
      <x v="14155"/>
    </i>
    <i>
      <x v="14965"/>
    </i>
    <i>
      <x v="14156"/>
    </i>
    <i>
      <x v="14969"/>
    </i>
    <i>
      <x v="14157"/>
    </i>
    <i>
      <x v="14973"/>
    </i>
    <i>
      <x v="14158"/>
    </i>
    <i>
      <x v="14977"/>
    </i>
    <i>
      <x v="14159"/>
    </i>
    <i>
      <x v="14981"/>
    </i>
    <i>
      <x v="13856"/>
    </i>
    <i>
      <x v="13819"/>
    </i>
    <i>
      <x v="14161"/>
    </i>
    <i>
      <x v="14989"/>
    </i>
    <i>
      <x v="14162"/>
    </i>
    <i>
      <x v="14993"/>
    </i>
    <i>
      <x v="14163"/>
    </i>
    <i>
      <x v="14997"/>
    </i>
    <i>
      <x v="13857"/>
    </i>
    <i>
      <x v="15001"/>
    </i>
    <i>
      <x v="14165"/>
    </i>
    <i>
      <x v="15005"/>
    </i>
    <i>
      <x v="14166"/>
    </i>
    <i>
      <x v="15009"/>
    </i>
    <i>
      <x v="14167"/>
    </i>
    <i>
      <x v="15013"/>
    </i>
    <i>
      <x v="14168"/>
    </i>
    <i>
      <x v="15017"/>
    </i>
    <i>
      <x v="14169"/>
    </i>
    <i>
      <x v="15021"/>
    </i>
    <i>
      <x v="14170"/>
    </i>
    <i>
      <x v="15025"/>
    </i>
    <i>
      <x v="14171"/>
    </i>
    <i>
      <x v="15029"/>
    </i>
    <i>
      <x v="14172"/>
    </i>
    <i>
      <x v="15033"/>
    </i>
    <i>
      <x v="14173"/>
    </i>
    <i>
      <x v="15037"/>
    </i>
    <i>
      <x v="14174"/>
    </i>
    <i>
      <x v="15041"/>
    </i>
    <i>
      <x v="14175"/>
    </i>
    <i>
      <x v="15045"/>
    </i>
    <i>
      <x v="14176"/>
    </i>
    <i>
      <x v="15049"/>
    </i>
    <i>
      <x v="14177"/>
    </i>
    <i>
      <x v="15053"/>
    </i>
    <i>
      <x v="14178"/>
    </i>
    <i>
      <x v="15057"/>
    </i>
    <i>
      <x v="14179"/>
    </i>
    <i>
      <x v="13808"/>
    </i>
    <i>
      <x v="14180"/>
    </i>
    <i>
      <x v="15065"/>
    </i>
    <i>
      <x v="14181"/>
    </i>
    <i>
      <x v="15069"/>
    </i>
    <i>
      <x v="14182"/>
    </i>
    <i>
      <x v="15073"/>
    </i>
    <i>
      <x v="14183"/>
    </i>
    <i>
      <x v="15078"/>
    </i>
    <i>
      <x v="14184"/>
    </i>
    <i>
      <x v="15082"/>
    </i>
    <i>
      <x v="14185"/>
    </i>
    <i>
      <x v="13870"/>
    </i>
    <i>
      <x v="14186"/>
    </i>
    <i>
      <x v="15090"/>
    </i>
    <i>
      <x v="14187"/>
    </i>
    <i>
      <x v="15094"/>
    </i>
    <i>
      <x v="14188"/>
    </i>
    <i>
      <x v="15098"/>
    </i>
    <i>
      <x v="14189"/>
    </i>
    <i>
      <x v="15102"/>
    </i>
    <i>
      <x v="14190"/>
    </i>
    <i>
      <x v="15106"/>
    </i>
    <i>
      <x v="14191"/>
    </i>
    <i>
      <x v="15110"/>
    </i>
    <i>
      <x v="14192"/>
    </i>
    <i>
      <x v="15114"/>
    </i>
    <i>
      <x v="14193"/>
    </i>
    <i>
      <x v="15118"/>
    </i>
    <i>
      <x v="14194"/>
    </i>
    <i>
      <x v="15122"/>
    </i>
    <i>
      <x v="14195"/>
    </i>
    <i>
      <x v="15126"/>
    </i>
    <i>
      <x v="14196"/>
    </i>
    <i>
      <x v="15130"/>
    </i>
    <i>
      <x v="14197"/>
    </i>
    <i>
      <x v="15134"/>
    </i>
    <i>
      <x v="14198"/>
    </i>
    <i>
      <x v="15138"/>
    </i>
    <i>
      <x v="14199"/>
    </i>
    <i>
      <x v="15142"/>
    </i>
    <i>
      <x v="14200"/>
    </i>
    <i>
      <x v="15146"/>
    </i>
    <i>
      <x v="13858"/>
    </i>
    <i>
      <x v="15150"/>
    </i>
    <i>
      <x v="14202"/>
    </i>
    <i>
      <x v="15154"/>
    </i>
    <i>
      <x v="14203"/>
    </i>
    <i>
      <x v="15158"/>
    </i>
    <i>
      <x v="14204"/>
    </i>
    <i>
      <x v="15162"/>
    </i>
    <i>
      <x v="14205"/>
    </i>
    <i>
      <x v="15166"/>
    </i>
    <i>
      <x v="14206"/>
    </i>
    <i>
      <x v="15170"/>
    </i>
    <i>
      <x v="14207"/>
    </i>
    <i>
      <x v="15174"/>
    </i>
    <i>
      <x v="14208"/>
    </i>
    <i>
      <x v="15178"/>
    </i>
    <i>
      <x v="14209"/>
    </i>
    <i>
      <x v="15182"/>
    </i>
    <i>
      <x v="14210"/>
    </i>
    <i>
      <x v="15186"/>
    </i>
    <i>
      <x v="14211"/>
    </i>
    <i>
      <x v="15190"/>
    </i>
    <i>
      <x v="14212"/>
    </i>
    <i>
      <x v="15194"/>
    </i>
    <i>
      <x v="14213"/>
    </i>
    <i>
      <x v="15198"/>
    </i>
    <i>
      <x v="14214"/>
    </i>
    <i>
      <x v="15202"/>
    </i>
    <i>
      <x v="13859"/>
    </i>
    <i>
      <x v="15206"/>
    </i>
    <i>
      <x v="14216"/>
    </i>
    <i>
      <x v="15210"/>
    </i>
    <i>
      <x v="14217"/>
    </i>
    <i>
      <x v="15214"/>
    </i>
    <i>
      <x v="14218"/>
    </i>
    <i>
      <x v="15230"/>
    </i>
    <i>
      <x v="13826"/>
    </i>
    <i>
      <x v="15234"/>
    </i>
    <i>
      <x v="14220"/>
    </i>
    <i>
      <x v="15239"/>
    </i>
    <i>
      <x v="14221"/>
    </i>
    <i>
      <x v="15243"/>
    </i>
    <i>
      <x v="14222"/>
    </i>
    <i>
      <x v="15247"/>
    </i>
    <i>
      <x v="14223"/>
    </i>
    <i>
      <x v="13851"/>
    </i>
    <i>
      <x v="14224"/>
    </i>
    <i>
      <x v="15319"/>
    </i>
    <i>
      <x v="14225"/>
    </i>
    <i>
      <x v="15323"/>
    </i>
    <i>
      <x v="14226"/>
    </i>
    <i>
      <x v="15327"/>
    </i>
    <i>
      <x v="14227"/>
    </i>
    <i>
      <x v="15331"/>
    </i>
    <i>
      <x v="14228"/>
    </i>
    <i>
      <x v="15335"/>
    </i>
    <i>
      <x v="14229"/>
    </i>
    <i>
      <x v="15339"/>
    </i>
    <i>
      <x v="14230"/>
    </i>
    <i>
      <x v="14576"/>
    </i>
    <i>
      <x v="14231"/>
    </i>
    <i>
      <x v="14578"/>
    </i>
    <i>
      <x v="14232"/>
    </i>
    <i>
      <x v="13864"/>
    </i>
    <i>
      <x v="14233"/>
    </i>
    <i>
      <x v="14582"/>
    </i>
    <i>
      <x v="14234"/>
    </i>
    <i>
      <x v="14584"/>
    </i>
    <i>
      <x v="14235"/>
    </i>
    <i>
      <x v="14586"/>
    </i>
    <i>
      <x v="14236"/>
    </i>
    <i>
      <x v="14588"/>
    </i>
    <i>
      <x v="14237"/>
    </i>
    <i>
      <x v="14590"/>
    </i>
    <i>
      <x v="14238"/>
    </i>
    <i>
      <x v="14592"/>
    </i>
    <i>
      <x v="14239"/>
    </i>
    <i>
      <x v="14594"/>
    </i>
    <i>
      <x v="14240"/>
    </i>
    <i>
      <x v="14596"/>
    </i>
    <i>
      <x v="14241"/>
    </i>
    <i>
      <x v="14598"/>
    </i>
    <i>
      <x v="14242"/>
    </i>
    <i>
      <x v="13837"/>
    </i>
    <i>
      <x v="14243"/>
    </i>
    <i>
      <x v="14602"/>
    </i>
    <i>
      <x v="14244"/>
    </i>
    <i>
      <x v="14604"/>
    </i>
    <i>
      <x v="14245"/>
    </i>
    <i>
      <x v="14606"/>
    </i>
    <i>
      <x v="14246"/>
    </i>
    <i>
      <x v="14608"/>
    </i>
    <i>
      <x v="14247"/>
    </i>
    <i>
      <x v="14610"/>
    </i>
    <i>
      <x v="14248"/>
    </i>
    <i>
      <x v="14612"/>
    </i>
    <i>
      <x v="14249"/>
    </i>
    <i>
      <x v="14614"/>
    </i>
    <i>
      <x v="14250"/>
    </i>
    <i>
      <x v="14616"/>
    </i>
    <i>
      <x v="14251"/>
    </i>
    <i>
      <x v="14618"/>
    </i>
    <i>
      <x v="14252"/>
    </i>
    <i>
      <x v="14620"/>
    </i>
    <i>
      <x v="14253"/>
    </i>
    <i>
      <x v="14622"/>
    </i>
    <i>
      <x v="14254"/>
    </i>
    <i>
      <x v="14624"/>
    </i>
    <i>
      <x v="14255"/>
    </i>
    <i>
      <x v="14626"/>
    </i>
    <i>
      <x v="14256"/>
    </i>
    <i>
      <x v="14628"/>
    </i>
    <i>
      <x v="14257"/>
    </i>
    <i>
      <x v="14630"/>
    </i>
    <i>
      <x v="14258"/>
    </i>
    <i>
      <x v="14632"/>
    </i>
    <i>
      <x v="14259"/>
    </i>
    <i>
      <x v="14634"/>
    </i>
    <i>
      <x v="14260"/>
    </i>
    <i>
      <x v="14636"/>
    </i>
    <i>
      <x v="14261"/>
    </i>
    <i>
      <x v="14638"/>
    </i>
    <i>
      <x v="14262"/>
    </i>
    <i>
      <x v="14640"/>
    </i>
    <i>
      <x v="14263"/>
    </i>
    <i>
      <x v="14642"/>
    </i>
    <i>
      <x v="13827"/>
    </i>
    <i>
      <x v="13814"/>
    </i>
    <i>
      <x v="14265"/>
    </i>
    <i>
      <x v="14646"/>
    </i>
    <i>
      <x v="14266"/>
    </i>
    <i>
      <x v="14648"/>
    </i>
    <i>
      <x v="14267"/>
    </i>
    <i>
      <x v="13865"/>
    </i>
    <i>
      <x v="14268"/>
    </i>
    <i>
      <x v="14652"/>
    </i>
    <i>
      <x v="14269"/>
    </i>
    <i>
      <x v="13839"/>
    </i>
    <i>
      <x v="14270"/>
    </i>
    <i>
      <x v="13880"/>
    </i>
    <i>
      <x v="14271"/>
    </i>
    <i>
      <x v="14658"/>
    </i>
    <i>
      <x v="14272"/>
    </i>
    <i>
      <x v="13881"/>
    </i>
    <i>
      <x v="14273"/>
    </i>
    <i>
      <x v="14662"/>
    </i>
    <i>
      <x v="14274"/>
    </i>
    <i>
      <x v="14664"/>
    </i>
    <i>
      <x v="14275"/>
    </i>
    <i>
      <x v="14666"/>
    </i>
    <i>
      <x v="14276"/>
    </i>
    <i>
      <x v="14668"/>
    </i>
    <i>
      <x v="14277"/>
    </i>
    <i>
      <x v="14670"/>
    </i>
    <i>
      <x v="14278"/>
    </i>
    <i>
      <x v="14672"/>
    </i>
    <i>
      <x v="14279"/>
    </i>
    <i>
      <x v="14674"/>
    </i>
    <i>
      <x v="14280"/>
    </i>
    <i>
      <x v="14676"/>
    </i>
    <i>
      <x v="14281"/>
    </i>
    <i>
      <x v="13867"/>
    </i>
    <i>
      <x v="14282"/>
    </i>
    <i>
      <x v="14680"/>
    </i>
    <i>
      <x v="14283"/>
    </i>
    <i>
      <x v="14682"/>
    </i>
    <i>
      <x v="14284"/>
    </i>
    <i>
      <x v="14684"/>
    </i>
    <i>
      <x v="13828"/>
    </i>
    <i>
      <x v="14686"/>
    </i>
    <i>
      <x v="14286"/>
    </i>
    <i>
      <x v="14688"/>
    </i>
    <i>
      <x v="14287"/>
    </i>
    <i>
      <x v="14690"/>
    </i>
    <i>
      <x v="14288"/>
    </i>
    <i>
      <x v="14692"/>
    </i>
    <i>
      <x v="14289"/>
    </i>
    <i>
      <x v="14694"/>
    </i>
    <i>
      <x v="14290"/>
    </i>
    <i>
      <x v="14696"/>
    </i>
    <i>
      <x v="14291"/>
    </i>
    <i>
      <x v="14698"/>
    </i>
    <i>
      <x v="14292"/>
    </i>
    <i>
      <x v="14700"/>
    </i>
    <i>
      <x v="14293"/>
    </i>
    <i>
      <x v="14702"/>
    </i>
    <i>
      <x v="14294"/>
    </i>
    <i>
      <x v="14704"/>
    </i>
    <i>
      <x v="14295"/>
    </i>
    <i>
      <x v="14706"/>
    </i>
    <i>
      <x v="14296"/>
    </i>
    <i>
      <x v="14708"/>
    </i>
    <i>
      <x v="14297"/>
    </i>
    <i>
      <x v="14710"/>
    </i>
    <i>
      <x v="13860"/>
    </i>
    <i>
      <x v="14712"/>
    </i>
    <i>
      <x v="14299"/>
    </i>
    <i>
      <x v="13840"/>
    </i>
    <i>
      <x v="14300"/>
    </i>
    <i>
      <x v="14716"/>
    </i>
    <i>
      <x v="14301"/>
    </i>
    <i>
      <x v="14718"/>
    </i>
    <i>
      <x v="14302"/>
    </i>
    <i>
      <x v="14720"/>
    </i>
    <i>
      <x v="14303"/>
    </i>
    <i>
      <x v="14722"/>
    </i>
    <i>
      <x v="14304"/>
    </i>
    <i>
      <x v="14724"/>
    </i>
    <i>
      <x v="14305"/>
    </i>
    <i>
      <x v="14726"/>
    </i>
    <i>
      <x v="13861"/>
    </i>
    <i>
      <x v="14728"/>
    </i>
    <i>
      <x v="14307"/>
    </i>
    <i>
      <x v="14730"/>
    </i>
    <i>
      <x v="14308"/>
    </i>
    <i>
      <x v="14732"/>
    </i>
    <i>
      <x v="14309"/>
    </i>
    <i>
      <x v="14734"/>
    </i>
    <i>
      <x v="14310"/>
    </i>
    <i>
      <x v="14736"/>
    </i>
    <i>
      <x v="14311"/>
    </i>
    <i>
      <x v="14738"/>
    </i>
    <i>
      <x v="14312"/>
    </i>
    <i>
      <x v="14740"/>
    </i>
    <i>
      <x v="14313"/>
    </i>
    <i>
      <x v="14742"/>
    </i>
    <i>
      <x v="14314"/>
    </i>
    <i>
      <x v="14744"/>
    </i>
    <i>
      <x v="14315"/>
    </i>
    <i>
      <x v="14746"/>
    </i>
    <i>
      <x v="14316"/>
    </i>
    <i>
      <x v="14748"/>
    </i>
    <i>
      <x v="14317"/>
    </i>
    <i>
      <x v="14750"/>
    </i>
    <i>
      <x v="14318"/>
    </i>
    <i>
      <x v="14752"/>
    </i>
    <i>
      <x v="14319"/>
    </i>
    <i>
      <x v="14754"/>
    </i>
    <i>
      <x v="14320"/>
    </i>
    <i>
      <x v="14756"/>
    </i>
    <i>
      <x v="14321"/>
    </i>
    <i>
      <x v="14758"/>
    </i>
    <i>
      <x v="14322"/>
    </i>
    <i>
      <x v="14760"/>
    </i>
    <i>
      <x v="14323"/>
    </i>
    <i>
      <x v="14762"/>
    </i>
    <i>
      <x v="14324"/>
    </i>
    <i>
      <x v="14764"/>
    </i>
    <i>
      <x v="13829"/>
    </i>
    <i>
      <x v="14766"/>
    </i>
    <i>
      <x v="14326"/>
    </i>
    <i>
      <x v="14768"/>
    </i>
    <i>
      <x v="13862"/>
    </i>
    <i>
      <x v="14770"/>
    </i>
    <i>
      <x v="14328"/>
    </i>
    <i>
      <x v="14772"/>
    </i>
    <i>
      <x v="14329"/>
    </i>
    <i>
      <x v="14774"/>
    </i>
    <i>
      <x v="13830"/>
    </i>
    <i>
      <x v="14776"/>
    </i>
    <i>
      <x v="14331"/>
    </i>
    <i>
      <x v="14778"/>
    </i>
    <i>
      <x v="14332"/>
    </i>
    <i>
      <x v="14780"/>
    </i>
    <i>
      <x v="13831"/>
    </i>
    <i>
      <x v="14782"/>
    </i>
    <i>
      <x v="14334"/>
    </i>
    <i>
      <x v="14784"/>
    </i>
    <i>
      <x v="14335"/>
    </i>
    <i>
      <x v="14786"/>
    </i>
    <i>
      <x v="14336"/>
    </i>
    <i>
      <x v="14788"/>
    </i>
    <i>
      <x v="14337"/>
    </i>
    <i>
      <x v="14790"/>
    </i>
    <i>
      <x v="14338"/>
    </i>
    <i>
      <x v="14792"/>
    </i>
    <i>
      <x v="14339"/>
    </i>
    <i>
      <x v="14794"/>
    </i>
    <i>
      <x v="14340"/>
    </i>
    <i>
      <x v="14796"/>
    </i>
    <i>
      <x v="14341"/>
    </i>
    <i>
      <x v="14798"/>
    </i>
    <i>
      <x v="14342"/>
    </i>
    <i>
      <x v="14800"/>
    </i>
    <i>
      <x v="14343"/>
    </i>
    <i>
      <x v="14802"/>
    </i>
    <i>
      <x v="14344"/>
    </i>
    <i>
      <x v="14804"/>
    </i>
    <i>
      <x v="14345"/>
    </i>
    <i>
      <x v="14806"/>
    </i>
    <i>
      <x v="14346"/>
    </i>
    <i>
      <x v="14808"/>
    </i>
    <i>
      <x v="14347"/>
    </i>
    <i>
      <x v="14810"/>
    </i>
    <i>
      <x v="14348"/>
    </i>
    <i>
      <x v="14812"/>
    </i>
    <i>
      <x v="14349"/>
    </i>
    <i>
      <x v="14814"/>
    </i>
    <i>
      <x v="14350"/>
    </i>
    <i>
      <x v="14816"/>
    </i>
    <i>
      <x v="14351"/>
    </i>
    <i>
      <x v="14818"/>
    </i>
    <i>
      <x v="14352"/>
    </i>
    <i>
      <x v="14820"/>
    </i>
    <i>
      <x v="14353"/>
    </i>
    <i>
      <x v="14822"/>
    </i>
    <i>
      <x v="14354"/>
    </i>
    <i>
      <x v="14824"/>
    </i>
    <i>
      <x v="14355"/>
    </i>
    <i>
      <x v="14826"/>
    </i>
    <i>
      <x v="14356"/>
    </i>
    <i>
      <x v="14828"/>
    </i>
    <i>
      <x v="14357"/>
    </i>
    <i>
      <x v="14830"/>
    </i>
    <i>
      <x v="14358"/>
    </i>
    <i>
      <x v="14832"/>
    </i>
    <i>
      <x v="14359"/>
    </i>
    <i>
      <x v="14834"/>
    </i>
    <i>
      <x v="14360"/>
    </i>
    <i>
      <x v="14836"/>
    </i>
    <i>
      <x v="14361"/>
    </i>
    <i>
      <x v="14838"/>
    </i>
    <i>
      <x v="14362"/>
    </i>
    <i>
      <x v="14840"/>
    </i>
    <i>
      <x v="14363"/>
    </i>
    <i>
      <x v="14842"/>
    </i>
    <i>
      <x v="14364"/>
    </i>
    <i>
      <x v="14844"/>
    </i>
    <i>
      <x v="14365"/>
    </i>
    <i>
      <x v="14846"/>
    </i>
    <i>
      <x v="14366"/>
    </i>
    <i>
      <x v="14848"/>
    </i>
    <i>
      <x v="14367"/>
    </i>
    <i>
      <x v="14850"/>
    </i>
    <i>
      <x v="14368"/>
    </i>
    <i>
      <x v="14852"/>
    </i>
    <i>
      <x v="14369"/>
    </i>
    <i>
      <x v="14854"/>
    </i>
    <i>
      <x v="14370"/>
    </i>
    <i>
      <x v="14856"/>
    </i>
    <i>
      <x v="14371"/>
    </i>
    <i>
      <x v="14858"/>
    </i>
    <i>
      <x v="14372"/>
    </i>
    <i>
      <x v="14860"/>
    </i>
    <i>
      <x v="14373"/>
    </i>
    <i>
      <x v="14862"/>
    </i>
    <i>
      <x v="14374"/>
    </i>
    <i>
      <x v="14864"/>
    </i>
    <i>
      <x v="14375"/>
    </i>
    <i>
      <x v="14866"/>
    </i>
    <i>
      <x v="14376"/>
    </i>
    <i>
      <x v="14868"/>
    </i>
    <i>
      <x v="14377"/>
    </i>
    <i>
      <x v="13845"/>
    </i>
    <i>
      <x v="14378"/>
    </i>
    <i>
      <x v="13817"/>
    </i>
    <i>
      <x v="14379"/>
    </i>
    <i>
      <x v="14874"/>
    </i>
    <i>
      <x v="14380"/>
    </i>
    <i>
      <x v="14876"/>
    </i>
    <i>
      <x v="14381"/>
    </i>
    <i>
      <x v="14878"/>
    </i>
    <i>
      <x v="14382"/>
    </i>
    <i>
      <x v="14880"/>
    </i>
    <i>
      <x v="14383"/>
    </i>
    <i>
      <x v="14882"/>
    </i>
    <i>
      <x v="14384"/>
    </i>
    <i>
      <x v="13846"/>
    </i>
    <i>
      <x v="14385"/>
    </i>
    <i>
      <x v="14886"/>
    </i>
    <i>
      <x v="14386"/>
    </i>
    <i>
      <x v="14888"/>
    </i>
    <i>
      <x v="14387"/>
    </i>
    <i>
      <x v="14890"/>
    </i>
    <i>
      <x v="14388"/>
    </i>
    <i>
      <x v="14892"/>
    </i>
    <i>
      <x v="14389"/>
    </i>
    <i>
      <x v="14894"/>
    </i>
    <i>
      <x v="14390"/>
    </i>
    <i>
      <x v="14896"/>
    </i>
    <i>
      <x v="14391"/>
    </i>
    <i>
      <x v="14898"/>
    </i>
    <i>
      <x v="14392"/>
    </i>
    <i>
      <x v="14900"/>
    </i>
    <i>
      <x v="14393"/>
    </i>
    <i>
      <x v="14902"/>
    </i>
    <i>
      <x v="14394"/>
    </i>
    <i>
      <x v="14904"/>
    </i>
    <i>
      <x v="14395"/>
    </i>
    <i>
      <x v="14906"/>
    </i>
    <i>
      <x v="14396"/>
    </i>
    <i>
      <x v="14908"/>
    </i>
    <i>
      <x v="14397"/>
    </i>
    <i>
      <x v="14910"/>
    </i>
    <i>
      <x v="14398"/>
    </i>
    <i>
      <x v="14912"/>
    </i>
    <i>
      <x v="14399"/>
    </i>
    <i>
      <x v="14914"/>
    </i>
    <i>
      <x v="14400"/>
    </i>
    <i>
      <x v="14916"/>
    </i>
    <i>
      <x v="14401"/>
    </i>
    <i>
      <x v="14918"/>
    </i>
    <i>
      <x v="14402"/>
    </i>
    <i>
      <x v="14920"/>
    </i>
    <i>
      <x v="14403"/>
    </i>
    <i>
      <x v="14922"/>
    </i>
    <i>
      <x v="14404"/>
    </i>
    <i>
      <x v="14924"/>
    </i>
    <i>
      <x v="14405"/>
    </i>
    <i>
      <x v="14926"/>
    </i>
    <i>
      <x v="14406"/>
    </i>
    <i>
      <x v="14928"/>
    </i>
    <i>
      <x v="14407"/>
    </i>
    <i>
      <x v="14930"/>
    </i>
    <i>
      <x v="14408"/>
    </i>
    <i>
      <x v="14932"/>
    </i>
    <i>
      <x v="14409"/>
    </i>
    <i>
      <x v="14934"/>
    </i>
    <i>
      <x v="14410"/>
    </i>
    <i>
      <x v="14936"/>
    </i>
    <i>
      <x v="14411"/>
    </i>
    <i>
      <x v="13818"/>
    </i>
    <i>
      <x v="14412"/>
    </i>
    <i>
      <x v="14940"/>
    </i>
    <i>
      <x v="14413"/>
    </i>
    <i>
      <x v="14942"/>
    </i>
    <i>
      <x v="14414"/>
    </i>
    <i>
      <x v="14944"/>
    </i>
    <i>
      <x v="14415"/>
    </i>
    <i>
      <x v="14946"/>
    </i>
    <i>
      <x v="14416"/>
    </i>
    <i>
      <x v="14948"/>
    </i>
    <i>
      <x v="14417"/>
    </i>
    <i>
      <x v="14950"/>
    </i>
    <i>
      <x v="14418"/>
    </i>
    <i>
      <x v="14952"/>
    </i>
    <i>
      <x v="14419"/>
    </i>
    <i>
      <x v="14954"/>
    </i>
    <i>
      <x v="14420"/>
    </i>
    <i>
      <x v="14956"/>
    </i>
    <i>
      <x v="13832"/>
    </i>
    <i>
      <x v="14958"/>
    </i>
    <i>
      <x v="14422"/>
    </i>
    <i>
      <x v="14960"/>
    </i>
    <i>
      <x v="14423"/>
    </i>
    <i>
      <x v="14962"/>
    </i>
    <i>
      <x v="14424"/>
    </i>
    <i>
      <x v="14964"/>
    </i>
    <i>
      <x v="14425"/>
    </i>
    <i>
      <x v="14966"/>
    </i>
    <i>
      <x v="14426"/>
    </i>
    <i>
      <x v="14968"/>
    </i>
    <i>
      <x v="14427"/>
    </i>
    <i>
      <x v="14970"/>
    </i>
    <i>
      <x v="14428"/>
    </i>
    <i>
      <x v="14972"/>
    </i>
    <i>
      <x v="14429"/>
    </i>
    <i>
      <x v="14974"/>
    </i>
    <i>
      <x v="14430"/>
    </i>
    <i>
      <x v="14976"/>
    </i>
    <i>
      <x v="14431"/>
    </i>
    <i>
      <x v="14978"/>
    </i>
    <i>
      <x v="14432"/>
    </i>
    <i>
      <x v="14980"/>
    </i>
    <i>
      <x v="14433"/>
    </i>
    <i>
      <x v="14982"/>
    </i>
    <i>
      <x v="14434"/>
    </i>
    <i>
      <x v="14984"/>
    </i>
    <i>
      <x v="14435"/>
    </i>
    <i>
      <x v="14986"/>
    </i>
    <i>
      <x v="14436"/>
    </i>
    <i>
      <x v="14988"/>
    </i>
    <i>
      <x v="14437"/>
    </i>
    <i>
      <x v="14990"/>
    </i>
    <i>
      <x v="14438"/>
    </i>
    <i>
      <x v="14992"/>
    </i>
    <i>
      <x v="14439"/>
    </i>
    <i>
      <x v="14994"/>
    </i>
    <i>
      <x v="14440"/>
    </i>
    <i>
      <x v="14996"/>
    </i>
    <i>
      <x v="14441"/>
    </i>
    <i>
      <x v="14998"/>
    </i>
    <i>
      <x v="13833"/>
    </i>
    <i>
      <x v="15000"/>
    </i>
    <i>
      <x v="13879"/>
    </i>
    <i>
      <x v="15002"/>
    </i>
    <i>
      <x v="14444"/>
    </i>
    <i>
      <x v="15004"/>
    </i>
    <i>
      <x v="14445"/>
    </i>
    <i>
      <x v="15006"/>
    </i>
    <i>
      <x v="14446"/>
    </i>
    <i>
      <x v="15008"/>
    </i>
    <i>
      <x v="14447"/>
    </i>
    <i>
      <x v="15010"/>
    </i>
    <i>
      <x v="14448"/>
    </i>
    <i>
      <x v="15012"/>
    </i>
    <i>
      <x v="13834"/>
    </i>
    <i>
      <x v="15014"/>
    </i>
    <i>
      <x v="14450"/>
    </i>
    <i>
      <x v="15016"/>
    </i>
    <i>
      <x v="14451"/>
    </i>
    <i>
      <x v="15018"/>
    </i>
    <i>
      <x v="14452"/>
    </i>
    <i>
      <x v="15020"/>
    </i>
    <i>
      <x v="14453"/>
    </i>
    <i>
      <x v="15022"/>
    </i>
    <i>
      <x v="14454"/>
    </i>
    <i>
      <x v="15024"/>
    </i>
    <i>
      <x v="14455"/>
    </i>
    <i>
      <x v="15026"/>
    </i>
    <i>
      <x v="14456"/>
    </i>
    <i>
      <x v="15028"/>
    </i>
    <i>
      <x v="14457"/>
    </i>
    <i>
      <x v="15030"/>
    </i>
    <i>
      <x v="14458"/>
    </i>
    <i>
      <x v="15032"/>
    </i>
    <i>
      <x v="14459"/>
    </i>
    <i>
      <x v="15034"/>
    </i>
    <i>
      <x v="14460"/>
    </i>
    <i>
      <x v="15036"/>
    </i>
    <i>
      <x v="14461"/>
    </i>
    <i>
      <x v="15038"/>
    </i>
    <i>
      <x v="14462"/>
    </i>
    <i>
      <x v="15040"/>
    </i>
    <i>
      <x v="14463"/>
    </i>
    <i>
      <x v="15042"/>
    </i>
    <i>
      <x v="14464"/>
    </i>
    <i>
      <x v="15044"/>
    </i>
    <i>
      <x v="14465"/>
    </i>
    <i>
      <x v="15046"/>
    </i>
    <i>
      <x v="14466"/>
    </i>
    <i>
      <x v="15048"/>
    </i>
    <i>
      <x v="14467"/>
    </i>
    <i>
      <x v="15050"/>
    </i>
    <i>
      <x v="14468"/>
    </i>
    <i>
      <x v="15052"/>
    </i>
    <i>
      <x v="14469"/>
    </i>
    <i>
      <x v="15054"/>
    </i>
    <i>
      <x v="14470"/>
    </i>
    <i>
      <x v="15056"/>
    </i>
    <i>
      <x v="14471"/>
    </i>
    <i>
      <x v="15058"/>
    </i>
    <i>
      <x v="14472"/>
    </i>
    <i>
      <x v="15060"/>
    </i>
    <i>
      <x v="14473"/>
    </i>
    <i>
      <x v="15062"/>
    </i>
    <i>
      <x v="14474"/>
    </i>
    <i>
      <x v="15064"/>
    </i>
    <i>
      <x v="14475"/>
    </i>
    <i>
      <x v="15066"/>
    </i>
    <i>
      <x v="14476"/>
    </i>
    <i>
      <x v="15068"/>
    </i>
    <i>
      <x v="14477"/>
    </i>
    <i>
      <x v="15070"/>
    </i>
    <i>
      <x v="14478"/>
    </i>
    <i>
      <x v="15072"/>
    </i>
    <i>
      <x v="14479"/>
    </i>
    <i>
      <x v="13888"/>
    </i>
    <i>
      <x v="15074"/>
    </i>
    <i>
      <x v="14480"/>
    </i>
    <i>
      <x v="15077"/>
    </i>
    <i>
      <x v="14481"/>
    </i>
    <i>
      <x v="15079"/>
    </i>
    <i>
      <x v="14482"/>
    </i>
    <i>
      <x v="13885"/>
    </i>
    <i>
      <x v="14483"/>
    </i>
    <i>
      <x v="15083"/>
    </i>
    <i>
      <x v="14484"/>
    </i>
    <i>
      <x v="15085"/>
    </i>
    <i>
      <x v="14485"/>
    </i>
    <i>
      <x v="15087"/>
    </i>
    <i>
      <x v="14486"/>
    </i>
    <i>
      <x v="15089"/>
    </i>
    <i>
      <x v="14487"/>
    </i>
    <i>
      <x v="15091"/>
    </i>
    <i>
      <x v="14488"/>
    </i>
    <i>
      <x v="15093"/>
    </i>
    <i>
      <x v="14489"/>
    </i>
    <i>
      <x v="15095"/>
    </i>
    <i>
      <x v="14490"/>
    </i>
    <i>
      <x v="15097"/>
    </i>
    <i>
      <x v="14491"/>
    </i>
    <i>
      <x v="15099"/>
    </i>
    <i>
      <x v="14492"/>
    </i>
    <i>
      <x v="15101"/>
    </i>
    <i>
      <x v="14493"/>
    </i>
    <i>
      <x v="15103"/>
    </i>
    <i>
      <x v="14494"/>
    </i>
    <i>
      <x v="15105"/>
    </i>
    <i>
      <x v="14495"/>
    </i>
    <i>
      <x v="15107"/>
    </i>
    <i>
      <x v="13835"/>
    </i>
    <i>
      <x v="15109"/>
    </i>
    <i>
      <x v="14497"/>
    </i>
    <i>
      <x v="15111"/>
    </i>
    <i>
      <x v="14498"/>
    </i>
    <i>
      <x v="15113"/>
    </i>
    <i>
      <x v="14499"/>
    </i>
    <i>
      <x v="15115"/>
    </i>
    <i>
      <x v="14500"/>
    </i>
    <i>
      <x v="15117"/>
    </i>
    <i>
      <x v="14501"/>
    </i>
    <i>
      <x v="13852"/>
    </i>
    <i>
      <x v="14502"/>
    </i>
    <i>
      <x v="15121"/>
    </i>
    <i>
      <x v="14503"/>
    </i>
    <i>
      <x v="13886"/>
    </i>
    <i>
      <x v="14504"/>
    </i>
    <i>
      <x v="15125"/>
    </i>
    <i>
      <x v="14505"/>
    </i>
    <i>
      <x v="15127"/>
    </i>
    <i>
      <x v="13836"/>
    </i>
    <i>
      <x v="15129"/>
    </i>
    <i>
      <x v="14507"/>
    </i>
    <i>
      <x v="15131"/>
    </i>
    <i>
      <x v="14508"/>
    </i>
    <i>
      <x v="15133"/>
    </i>
    <i>
      <x v="14509"/>
    </i>
    <i>
      <x v="15135"/>
    </i>
    <i>
      <x v="14510"/>
    </i>
    <i>
      <x v="15137"/>
    </i>
    <i>
      <x v="14511"/>
    </i>
    <i>
      <x v="15139"/>
    </i>
    <i>
      <x v="14512"/>
    </i>
    <i>
      <x v="15141"/>
    </i>
    <i>
      <x v="14513"/>
    </i>
    <i>
      <x v="15143"/>
    </i>
    <i>
      <x v="14514"/>
    </i>
    <i>
      <x v="15145"/>
    </i>
    <i>
      <x v="14515"/>
    </i>
    <i>
      <x v="15147"/>
    </i>
    <i>
      <x v="14516"/>
    </i>
    <i>
      <x v="15149"/>
    </i>
    <i>
      <x v="14517"/>
    </i>
    <i>
      <x v="15151"/>
    </i>
    <i>
      <x v="14518"/>
    </i>
    <i>
      <x v="15153"/>
    </i>
    <i>
      <x v="14519"/>
    </i>
    <i>
      <x v="15155"/>
    </i>
    <i>
      <x v="14520"/>
    </i>
    <i>
      <x v="15157"/>
    </i>
    <i>
      <x v="14521"/>
    </i>
    <i>
      <x v="15159"/>
    </i>
    <i>
      <x v="14522"/>
    </i>
    <i>
      <x v="15161"/>
    </i>
    <i>
      <x v="14523"/>
    </i>
    <i>
      <x v="15163"/>
    </i>
    <i>
      <x v="14524"/>
    </i>
    <i>
      <x v="15165"/>
    </i>
    <i>
      <x v="14525"/>
    </i>
    <i>
      <x v="15167"/>
    </i>
    <i>
      <x v="14526"/>
    </i>
    <i>
      <x v="13847"/>
    </i>
    <i>
      <x v="13813"/>
    </i>
    <i>
      <x v="15171"/>
    </i>
    <i>
      <x v="14528"/>
    </i>
    <i>
      <x v="13848"/>
    </i>
    <i>
      <x v="14529"/>
    </i>
    <i>
      <x v="15175"/>
    </i>
    <i>
      <x v="14530"/>
    </i>
    <i>
      <x v="15177"/>
    </i>
    <i>
      <x v="14531"/>
    </i>
    <i>
      <x v="15179"/>
    </i>
    <i>
      <x v="14532"/>
    </i>
    <i>
      <x v="15181"/>
    </i>
    <i>
      <x v="14533"/>
    </i>
    <i>
      <x v="15183"/>
    </i>
    <i>
      <x v="14534"/>
    </i>
    <i>
      <x v="15185"/>
    </i>
    <i>
      <x v="14535"/>
    </i>
    <i>
      <x v="15187"/>
    </i>
    <i>
      <x v="14536"/>
    </i>
    <i>
      <x v="15189"/>
    </i>
    <i>
      <x v="14537"/>
    </i>
    <i>
      <x v="15191"/>
    </i>
    <i>
      <x v="14538"/>
    </i>
    <i>
      <x v="15193"/>
    </i>
    <i>
      <x v="14539"/>
    </i>
    <i>
      <x v="15195"/>
    </i>
    <i>
      <x v="14540"/>
    </i>
    <i>
      <x v="15197"/>
    </i>
    <i>
      <x v="14541"/>
    </i>
    <i>
      <x v="15199"/>
    </i>
    <i>
      <x v="14542"/>
    </i>
    <i>
      <x v="15201"/>
    </i>
    <i>
      <x v="14543"/>
    </i>
    <i>
      <x v="15203"/>
    </i>
    <i>
      <x v="15215"/>
    </i>
    <i>
      <x v="15205"/>
    </i>
    <i>
      <x v="15216"/>
    </i>
    <i>
      <x v="15207"/>
    </i>
    <i>
      <x v="15218"/>
    </i>
    <i>
      <x v="15209"/>
    </i>
    <i>
      <x v="15220"/>
    </i>
    <i>
      <x v="15211"/>
    </i>
    <i>
      <x v="15222"/>
    </i>
    <i>
      <x v="15213"/>
    </i>
    <i>
      <x v="15224"/>
    </i>
    <i>
      <x v="13887"/>
    </i>
    <i>
      <x v="13873"/>
    </i>
    <i>
      <x v="15217"/>
    </i>
    <i>
      <x v="14545"/>
    </i>
    <i>
      <x v="15219"/>
    </i>
    <i>
      <x v="15274"/>
    </i>
    <i>
      <x v="15221"/>
    </i>
    <i>
      <x v="15275"/>
    </i>
    <i>
      <x v="15223"/>
    </i>
    <i>
      <x v="15277"/>
    </i>
    <i>
      <x v="15225"/>
    </i>
    <i>
      <x v="15249"/>
    </i>
    <i>
      <x v="15227"/>
    </i>
    <i>
      <x v="15250"/>
    </i>
    <i>
      <x v="15229"/>
    </i>
    <i>
      <x v="15252"/>
    </i>
    <i>
      <x v="15231"/>
    </i>
    <i>
      <x v="15254"/>
    </i>
    <i>
      <x v="15233"/>
    </i>
    <i>
      <x v="15256"/>
    </i>
    <i>
      <x v="15235"/>
    </i>
    <i>
      <x v="15258"/>
    </i>
    <i>
      <x v="13875"/>
    </i>
    <i>
      <x v="15237"/>
    </i>
    <i>
      <x v="15260"/>
    </i>
    <i>
      <x v="15240"/>
    </i>
    <i>
      <x v="15262"/>
    </i>
    <i>
      <x v="15242"/>
    </i>
    <i>
      <x v="15264"/>
    </i>
    <i>
      <x v="15244"/>
    </i>
    <i>
      <x v="15266"/>
    </i>
    <i>
      <x v="15246"/>
    </i>
    <i>
      <x v="15268"/>
    </i>
    <i>
      <x v="15248"/>
    </i>
    <i>
      <x v="15270"/>
    </i>
    <i>
      <x v="13863"/>
    </i>
    <i>
      <x v="15251"/>
    </i>
    <i>
      <x v="13809"/>
    </i>
    <i>
      <x v="15253"/>
    </i>
    <i>
      <x v="15283"/>
    </i>
    <i>
      <x v="15255"/>
    </i>
    <i>
      <x v="15295"/>
    </i>
    <i>
      <x v="15257"/>
    </i>
    <i>
      <x v="15297"/>
    </i>
    <i>
      <x v="15259"/>
    </i>
    <i>
      <x v="15299"/>
    </i>
    <i>
      <x v="15261"/>
    </i>
    <i>
      <x v="15301"/>
    </i>
    <i>
      <x v="15263"/>
    </i>
    <i>
      <x v="15303"/>
    </i>
    <i>
      <x v="15265"/>
    </i>
    <i>
      <x v="15305"/>
    </i>
    <i>
      <x v="15267"/>
    </i>
    <i>
      <x v="15307"/>
    </i>
    <i>
      <x v="15269"/>
    </i>
    <i>
      <x v="15309"/>
    </i>
    <i>
      <x v="13850"/>
    </i>
    <i>
      <x v="15311"/>
    </i>
    <i>
      <x v="15273"/>
    </i>
    <i>
      <x v="15313"/>
    </i>
    <i>
      <x v="15315"/>
    </i>
    <i>
      <x v="15276"/>
    </i>
    <i>
      <x v="15285"/>
    </i>
    <i>
      <x v="15278"/>
    </i>
    <i>
      <x v="15287"/>
    </i>
    <i>
      <x v="15280"/>
    </i>
    <i>
      <x v="15289"/>
    </i>
    <i>
      <x v="15282"/>
    </i>
    <i>
      <x v="15291"/>
    </i>
    <i>
      <x v="13820"/>
    </i>
    <i>
      <x v="15293"/>
    </i>
    <i>
      <x v="15286"/>
    </i>
    <i>
      <x v="14547"/>
    </i>
    <i>
      <x v="15288"/>
    </i>
    <i>
      <x v="14548"/>
    </i>
    <i>
      <x v="15290"/>
    </i>
    <i>
      <x v="14549"/>
    </i>
    <i>
      <x v="15292"/>
    </i>
    <i>
      <x v="14550"/>
    </i>
    <i>
      <x v="15294"/>
    </i>
    <i>
      <x v="14551"/>
    </i>
    <i>
      <x v="15296"/>
    </i>
    <i>
      <x v="14552"/>
    </i>
    <i>
      <x v="15298"/>
    </i>
    <i>
      <x v="14553"/>
    </i>
    <i>
      <x v="15300"/>
    </i>
    <i>
      <x v="14554"/>
    </i>
    <i>
      <x v="15302"/>
    </i>
    <i>
      <x v="14555"/>
    </i>
    <i>
      <x v="15304"/>
    </i>
    <i>
      <x v="14556"/>
    </i>
    <i>
      <x v="15306"/>
    </i>
    <i>
      <x v="14557"/>
    </i>
    <i>
      <x v="15308"/>
    </i>
    <i>
      <x v="14558"/>
    </i>
    <i>
      <x v="15310"/>
    </i>
    <i>
      <x v="14559"/>
    </i>
    <i>
      <x v="15312"/>
    </i>
    <i>
      <x v="14560"/>
    </i>
    <i>
      <x v="15314"/>
    </i>
    <i>
      <x v="14561"/>
    </i>
    <i>
      <x v="15316"/>
    </i>
    <i>
      <x v="14562"/>
    </i>
    <i>
      <x v="15318"/>
    </i>
    <i>
      <x v="14563"/>
    </i>
    <i>
      <x v="15320"/>
    </i>
    <i>
      <x v="14564"/>
    </i>
    <i>
      <x v="15322"/>
    </i>
    <i>
      <x v="14565"/>
    </i>
    <i>
      <x v="15324"/>
    </i>
    <i>
      <x v="14566"/>
    </i>
    <i>
      <x v="15326"/>
    </i>
    <i>
      <x v="14567"/>
    </i>
    <i>
      <x v="15328"/>
    </i>
    <i>
      <x v="14568"/>
    </i>
    <i>
      <x v="15330"/>
    </i>
    <i>
      <x v="14569"/>
    </i>
    <i>
      <x v="15332"/>
    </i>
    <i>
      <x v="14570"/>
    </i>
    <i>
      <x v="15334"/>
    </i>
    <i>
      <x v="14571"/>
    </i>
    <i>
      <x v="15336"/>
    </i>
    <i>
      <x v="13806"/>
    </i>
    <i>
      <x v="15338"/>
    </i>
    <i>
      <x v="14573"/>
    </i>
    <i>
      <x v="13810"/>
    </i>
    <i>
      <x v="14574"/>
    </i>
    <i>
      <x v="13386"/>
    </i>
    <i>
      <x v="13130"/>
    </i>
    <i>
      <x v="13657"/>
    </i>
    <i>
      <x v="12364"/>
    </i>
    <i>
      <x v="13258"/>
    </i>
    <i>
      <x v="12365"/>
    </i>
    <i>
      <x v="13524"/>
    </i>
    <i>
      <x v="12366"/>
    </i>
    <i>
      <x v="13066"/>
    </i>
    <i>
      <x v="12367"/>
    </i>
    <i>
      <x v="13194"/>
    </i>
    <i>
      <x v="12368"/>
    </i>
    <i>
      <x v="13322"/>
    </i>
    <i>
      <x v="12369"/>
    </i>
    <i>
      <x v="13450"/>
    </i>
    <i>
      <x v="12370"/>
    </i>
    <i>
      <x v="13593"/>
    </i>
    <i>
      <x v="12371"/>
    </i>
    <i>
      <x v="13721"/>
    </i>
    <i>
      <x v="12372"/>
    </i>
    <i>
      <x v="13098"/>
    </i>
    <i>
      <x v="12373"/>
    </i>
    <i>
      <x v="13162"/>
    </i>
    <i>
      <x v="12374"/>
    </i>
    <i>
      <x v="12301"/>
    </i>
    <i>
      <x v="12375"/>
    </i>
    <i>
      <x v="13290"/>
    </i>
    <i>
      <x v="12376"/>
    </i>
    <i>
      <x v="13354"/>
    </i>
    <i>
      <x v="12377"/>
    </i>
    <i>
      <x v="13418"/>
    </i>
    <i>
      <x v="12378"/>
    </i>
    <i>
      <x v="13482"/>
    </i>
    <i>
      <x v="12379"/>
    </i>
    <i>
      <x v="13561"/>
    </i>
    <i>
      <x v="12380"/>
    </i>
    <i>
      <x v="13625"/>
    </i>
    <i>
      <x v="12381"/>
    </i>
    <i>
      <x v="13689"/>
    </i>
    <i>
      <x v="12382"/>
    </i>
    <i>
      <x v="12320"/>
    </i>
    <i>
      <x v="12383"/>
    </i>
    <i>
      <x v="13082"/>
    </i>
    <i>
      <x v="12384"/>
    </i>
    <i>
      <x v="13114"/>
    </i>
    <i>
      <x v="12385"/>
    </i>
    <i>
      <x v="13146"/>
    </i>
    <i>
      <x v="12386"/>
    </i>
    <i>
      <x v="13178"/>
    </i>
    <i>
      <x v="12387"/>
    </i>
    <i>
      <x v="13210"/>
    </i>
    <i>
      <x v="12388"/>
    </i>
    <i>
      <x v="13242"/>
    </i>
    <i>
      <x v="12389"/>
    </i>
    <i>
      <x v="13274"/>
    </i>
    <i>
      <x v="12390"/>
    </i>
    <i>
      <x v="13306"/>
    </i>
    <i>
      <x v="12391"/>
    </i>
    <i>
      <x v="13338"/>
    </i>
    <i>
      <x v="12392"/>
    </i>
    <i>
      <x v="13370"/>
    </i>
    <i>
      <x v="12393"/>
    </i>
    <i>
      <x v="13402"/>
    </i>
    <i>
      <x v="12394"/>
    </i>
    <i>
      <x v="13434"/>
    </i>
    <i>
      <x v="12395"/>
    </i>
    <i>
      <x v="13466"/>
    </i>
    <i>
      <x v="12396"/>
    </i>
    <i>
      <x v="13498"/>
    </i>
    <i>
      <x v="12397"/>
    </i>
    <i>
      <x v="13540"/>
    </i>
    <i>
      <x v="12398"/>
    </i>
    <i>
      <x v="13577"/>
    </i>
    <i>
      <x v="12399"/>
    </i>
    <i>
      <x v="13609"/>
    </i>
    <i>
      <x v="12400"/>
    </i>
    <i>
      <x v="13641"/>
    </i>
    <i>
      <x v="12401"/>
    </i>
    <i>
      <x v="13673"/>
    </i>
    <i>
      <x v="12402"/>
    </i>
    <i>
      <x v="13705"/>
    </i>
    <i>
      <x v="12403"/>
    </i>
    <i>
      <x v="13737"/>
    </i>
    <i>
      <x v="12404"/>
    </i>
    <i>
      <x v="13058"/>
    </i>
    <i>
      <x v="12405"/>
    </i>
    <i>
      <x v="13074"/>
    </i>
    <i>
      <x v="12406"/>
    </i>
    <i>
      <x v="13090"/>
    </i>
    <i>
      <x v="12407"/>
    </i>
    <i>
      <x v="13106"/>
    </i>
    <i>
      <x v="12408"/>
    </i>
    <i>
      <x v="13122"/>
    </i>
    <i>
      <x v="12409"/>
    </i>
    <i>
      <x v="13138"/>
    </i>
    <i>
      <x v="12410"/>
    </i>
    <i>
      <x v="13154"/>
    </i>
    <i>
      <x v="12411"/>
    </i>
    <i>
      <x v="13170"/>
    </i>
    <i>
      <x v="12412"/>
    </i>
    <i>
      <x v="13186"/>
    </i>
    <i>
      <x v="12413"/>
    </i>
    <i>
      <x v="13202"/>
    </i>
    <i>
      <x v="12414"/>
    </i>
    <i>
      <x v="13218"/>
    </i>
    <i>
      <x v="12415"/>
    </i>
    <i>
      <x v="13234"/>
    </i>
    <i>
      <x v="12275"/>
    </i>
    <i>
      <x v="13250"/>
    </i>
    <i>
      <x v="12417"/>
    </i>
    <i>
      <x v="13266"/>
    </i>
    <i>
      <x v="12418"/>
    </i>
    <i>
      <x v="13282"/>
    </i>
    <i>
      <x v="12419"/>
    </i>
    <i>
      <x v="13298"/>
    </i>
    <i>
      <x v="12322"/>
    </i>
    <i>
      <x v="13314"/>
    </i>
    <i>
      <x v="12421"/>
    </i>
    <i>
      <x v="13330"/>
    </i>
    <i>
      <x v="12422"/>
    </i>
    <i>
      <x v="13346"/>
    </i>
    <i>
      <x v="12423"/>
    </i>
    <i>
      <x v="13362"/>
    </i>
    <i>
      <x v="12424"/>
    </i>
    <i>
      <x v="13378"/>
    </i>
    <i>
      <x v="12425"/>
    </i>
    <i>
      <x v="13394"/>
    </i>
    <i>
      <x v="12426"/>
    </i>
    <i>
      <x v="13410"/>
    </i>
    <i>
      <x v="12427"/>
    </i>
    <i>
      <x v="13426"/>
    </i>
    <i>
      <x v="12428"/>
    </i>
    <i>
      <x v="13442"/>
    </i>
    <i>
      <x v="12429"/>
    </i>
    <i>
      <x v="13458"/>
    </i>
    <i>
      <x v="12430"/>
    </i>
    <i>
      <x v="13474"/>
    </i>
    <i>
      <x v="12431"/>
    </i>
    <i>
      <x v="13490"/>
    </i>
    <i>
      <x v="12432"/>
    </i>
    <i>
      <x v="13516"/>
    </i>
    <i>
      <x v="12433"/>
    </i>
    <i>
      <x v="13532"/>
    </i>
    <i>
      <x v="12434"/>
    </i>
    <i>
      <x v="13553"/>
    </i>
    <i>
      <x v="12435"/>
    </i>
    <i>
      <x v="13569"/>
    </i>
    <i>
      <x v="12436"/>
    </i>
    <i>
      <x v="13585"/>
    </i>
    <i>
      <x v="12437"/>
    </i>
    <i>
      <x v="13601"/>
    </i>
    <i>
      <x v="12438"/>
    </i>
    <i>
      <x v="13617"/>
    </i>
    <i>
      <x v="12439"/>
    </i>
    <i>
      <x v="13633"/>
    </i>
    <i>
      <x v="12440"/>
    </i>
    <i>
      <x v="12316"/>
    </i>
    <i>
      <x v="12441"/>
    </i>
    <i>
      <x v="13665"/>
    </i>
    <i>
      <x v="12442"/>
    </i>
    <i>
      <x v="13681"/>
    </i>
    <i>
      <x v="12443"/>
    </i>
    <i>
      <x v="13697"/>
    </i>
    <i>
      <x v="12323"/>
    </i>
    <i>
      <x v="13713"/>
    </i>
    <i>
      <x v="12445"/>
    </i>
    <i>
      <x v="13729"/>
    </i>
    <i>
      <x v="12446"/>
    </i>
    <i>
      <x v="13745"/>
    </i>
    <i>
      <x v="12447"/>
    </i>
    <i>
      <x v="13054"/>
    </i>
    <i>
      <x v="12448"/>
    </i>
    <i>
      <x v="13062"/>
    </i>
    <i>
      <x v="12449"/>
    </i>
    <i>
      <x v="13070"/>
    </i>
    <i>
      <x v="12450"/>
    </i>
    <i>
      <x v="12295"/>
    </i>
    <i>
      <x v="12451"/>
    </i>
    <i>
      <x v="13086"/>
    </i>
    <i>
      <x v="12452"/>
    </i>
    <i>
      <x v="13094"/>
    </i>
    <i>
      <x v="12453"/>
    </i>
    <i>
      <x v="13102"/>
    </i>
    <i>
      <x v="12454"/>
    </i>
    <i>
      <x v="13110"/>
    </i>
    <i>
      <x v="12455"/>
    </i>
    <i>
      <x v="13118"/>
    </i>
    <i>
      <x v="12456"/>
    </i>
    <i>
      <x v="13126"/>
    </i>
    <i>
      <x v="12457"/>
    </i>
    <i>
      <x v="12361"/>
    </i>
    <i>
      <x v="12458"/>
    </i>
    <i>
      <x v="13142"/>
    </i>
    <i>
      <x v="12324"/>
    </i>
    <i>
      <x v="13150"/>
    </i>
    <i>
      <x v="12460"/>
    </i>
    <i>
      <x v="13158"/>
    </i>
    <i>
      <x v="12277"/>
    </i>
    <i>
      <x v="13166"/>
    </i>
    <i>
      <x v="12462"/>
    </i>
    <i>
      <x v="13174"/>
    </i>
    <i>
      <x v="12463"/>
    </i>
    <i>
      <x v="13182"/>
    </i>
    <i>
      <x v="12464"/>
    </i>
    <i>
      <x v="13190"/>
    </i>
    <i>
      <x v="12465"/>
    </i>
    <i>
      <x v="13198"/>
    </i>
    <i>
      <x v="12466"/>
    </i>
    <i>
      <x v="13206"/>
    </i>
    <i>
      <x v="12467"/>
    </i>
    <i>
      <x v="13214"/>
    </i>
    <i>
      <x v="12325"/>
    </i>
    <i>
      <x v="13222"/>
    </i>
    <i>
      <x v="12469"/>
    </i>
    <i>
      <x v="13230"/>
    </i>
    <i>
      <x v="12470"/>
    </i>
    <i>
      <x v="13238"/>
    </i>
    <i>
      <x v="12471"/>
    </i>
    <i>
      <x v="13246"/>
    </i>
    <i>
      <x v="12472"/>
    </i>
    <i>
      <x v="13254"/>
    </i>
    <i>
      <x v="12473"/>
    </i>
    <i>
      <x v="13262"/>
    </i>
    <i>
      <x v="12474"/>
    </i>
    <i>
      <x v="13270"/>
    </i>
    <i>
      <x v="12475"/>
    </i>
    <i>
      <x v="13278"/>
    </i>
    <i>
      <x v="12476"/>
    </i>
    <i>
      <x v="13286"/>
    </i>
    <i>
      <x v="12477"/>
    </i>
    <i>
      <x v="13294"/>
    </i>
    <i>
      <x v="12478"/>
    </i>
    <i>
      <x v="13302"/>
    </i>
    <i>
      <x v="12479"/>
    </i>
    <i>
      <x v="13310"/>
    </i>
    <i>
      <x v="12480"/>
    </i>
    <i>
      <x v="13318"/>
    </i>
    <i>
      <x v="12481"/>
    </i>
    <i>
      <x v="13326"/>
    </i>
    <i>
      <x v="12482"/>
    </i>
    <i>
      <x v="13334"/>
    </i>
    <i>
      <x v="12483"/>
    </i>
    <i>
      <x v="13342"/>
    </i>
    <i>
      <x v="12484"/>
    </i>
    <i>
      <x v="13350"/>
    </i>
    <i>
      <x v="12485"/>
    </i>
    <i>
      <x v="13358"/>
    </i>
    <i>
      <x v="12326"/>
    </i>
    <i>
      <x v="13366"/>
    </i>
    <i>
      <x v="12487"/>
    </i>
    <i>
      <x v="13374"/>
    </i>
    <i>
      <x v="12488"/>
    </i>
    <i>
      <x v="13382"/>
    </i>
    <i>
      <x v="12489"/>
    </i>
    <i>
      <x v="13390"/>
    </i>
    <i>
      <x v="12490"/>
    </i>
    <i>
      <x v="13398"/>
    </i>
    <i>
      <x v="12491"/>
    </i>
    <i>
      <x v="13406"/>
    </i>
    <i>
      <x v="12492"/>
    </i>
    <i>
      <x v="13414"/>
    </i>
    <i>
      <x v="12493"/>
    </i>
    <i>
      <x v="13422"/>
    </i>
    <i>
      <x v="12494"/>
    </i>
    <i>
      <x v="12352"/>
    </i>
    <i>
      <x v="12495"/>
    </i>
    <i>
      <x v="13438"/>
    </i>
    <i>
      <x v="12496"/>
    </i>
    <i>
      <x v="13446"/>
    </i>
    <i>
      <x v="12497"/>
    </i>
    <i>
      <x v="13454"/>
    </i>
    <i>
      <x v="12498"/>
    </i>
    <i>
      <x v="13462"/>
    </i>
    <i>
      <x v="12499"/>
    </i>
    <i>
      <x v="13470"/>
    </i>
    <i>
      <x v="12500"/>
    </i>
    <i>
      <x v="13478"/>
    </i>
    <i>
      <x v="12501"/>
    </i>
    <i>
      <x v="13486"/>
    </i>
    <i>
      <x v="12502"/>
    </i>
    <i>
      <x v="13494"/>
    </i>
    <i>
      <x v="12503"/>
    </i>
    <i>
      <x v="13502"/>
    </i>
    <i>
      <x v="12278"/>
    </i>
    <i>
      <x v="13520"/>
    </i>
    <i>
      <x v="12505"/>
    </i>
    <i>
      <x v="13528"/>
    </i>
    <i>
      <x v="12506"/>
    </i>
    <i>
      <x v="12357"/>
    </i>
    <i>
      <x v="12507"/>
    </i>
    <i>
      <x v="13549"/>
    </i>
    <i>
      <x v="12508"/>
    </i>
    <i>
      <x v="13557"/>
    </i>
    <i>
      <x v="12509"/>
    </i>
    <i>
      <x v="13565"/>
    </i>
    <i>
      <x v="12510"/>
    </i>
    <i>
      <x v="13573"/>
    </i>
    <i>
      <x v="12511"/>
    </i>
    <i>
      <x v="13581"/>
    </i>
    <i>
      <x v="12512"/>
    </i>
    <i>
      <x v="13589"/>
    </i>
    <i>
      <x v="12513"/>
    </i>
    <i>
      <x v="13597"/>
    </i>
    <i>
      <x v="12514"/>
    </i>
    <i>
      <x v="13605"/>
    </i>
    <i>
      <x v="12515"/>
    </i>
    <i>
      <x v="13613"/>
    </i>
    <i>
      <x v="12516"/>
    </i>
    <i>
      <x v="13621"/>
    </i>
    <i>
      <x v="12517"/>
    </i>
    <i>
      <x v="13629"/>
    </i>
    <i>
      <x v="12518"/>
    </i>
    <i>
      <x v="12359"/>
    </i>
    <i>
      <x v="12519"/>
    </i>
    <i>
      <x v="13645"/>
    </i>
    <i>
      <x v="12520"/>
    </i>
    <i>
      <x v="13653"/>
    </i>
    <i>
      <x v="12521"/>
    </i>
    <i>
      <x v="13661"/>
    </i>
    <i>
      <x v="12327"/>
    </i>
    <i>
      <x v="13669"/>
    </i>
    <i>
      <x v="12523"/>
    </i>
    <i>
      <x v="13677"/>
    </i>
    <i>
      <x v="12524"/>
    </i>
    <i>
      <x v="13685"/>
    </i>
    <i>
      <x v="12525"/>
    </i>
    <i>
      <x v="13693"/>
    </i>
    <i>
      <x v="12526"/>
    </i>
    <i>
      <x v="13701"/>
    </i>
    <i>
      <x v="12527"/>
    </i>
    <i>
      <x v="13709"/>
    </i>
    <i>
      <x v="12528"/>
    </i>
    <i>
      <x v="13717"/>
    </i>
    <i>
      <x v="12529"/>
    </i>
    <i>
      <x v="13725"/>
    </i>
    <i>
      <x v="12530"/>
    </i>
    <i>
      <x v="13733"/>
    </i>
    <i>
      <x v="12531"/>
    </i>
    <i>
      <x v="13741"/>
    </i>
    <i>
      <x v="12532"/>
    </i>
    <i>
      <x v="13749"/>
    </i>
    <i>
      <x v="12533"/>
    </i>
    <i>
      <x v="12348"/>
    </i>
    <i>
      <x v="12534"/>
    </i>
    <i>
      <x v="13056"/>
    </i>
    <i>
      <x v="12535"/>
    </i>
    <i>
      <x v="13060"/>
    </i>
    <i>
      <x v="12536"/>
    </i>
    <i>
      <x v="13064"/>
    </i>
    <i>
      <x v="12537"/>
    </i>
    <i>
      <x v="13068"/>
    </i>
    <i>
      <x v="12538"/>
    </i>
    <i>
      <x v="13072"/>
    </i>
    <i>
      <x v="12539"/>
    </i>
    <i>
      <x v="13076"/>
    </i>
    <i>
      <x v="12540"/>
    </i>
    <i>
      <x v="12332"/>
    </i>
    <i>
      <x v="12541"/>
    </i>
    <i>
      <x v="13084"/>
    </i>
    <i>
      <x v="12542"/>
    </i>
    <i>
      <x v="13088"/>
    </i>
    <i>
      <x v="12543"/>
    </i>
    <i>
      <x v="12296"/>
    </i>
    <i>
      <x v="12544"/>
    </i>
    <i>
      <x v="13096"/>
    </i>
    <i>
      <x v="12545"/>
    </i>
    <i>
      <x v="13100"/>
    </i>
    <i>
      <x v="12546"/>
    </i>
    <i>
      <x v="13104"/>
    </i>
    <i>
      <x v="12328"/>
    </i>
    <i>
      <x v="13108"/>
    </i>
    <i>
      <x v="12548"/>
    </i>
    <i>
      <x v="13112"/>
    </i>
    <i>
      <x v="12549"/>
    </i>
    <i>
      <x v="13116"/>
    </i>
    <i>
      <x v="12550"/>
    </i>
    <i>
      <x v="13120"/>
    </i>
    <i>
      <x v="12279"/>
    </i>
    <i>
      <x v="13124"/>
    </i>
    <i>
      <x v="12552"/>
    </i>
    <i>
      <x v="13128"/>
    </i>
    <i>
      <x v="12553"/>
    </i>
    <i>
      <x v="13132"/>
    </i>
    <i>
      <x v="12554"/>
    </i>
    <i>
      <x v="13136"/>
    </i>
    <i>
      <x v="12555"/>
    </i>
    <i>
      <x v="13140"/>
    </i>
    <i>
      <x v="12556"/>
    </i>
    <i>
      <x v="13144"/>
    </i>
    <i>
      <x v="12557"/>
    </i>
    <i>
      <x v="13148"/>
    </i>
    <i>
      <x v="12558"/>
    </i>
    <i>
      <x v="13152"/>
    </i>
    <i>
      <x v="12559"/>
    </i>
    <i>
      <x v="13156"/>
    </i>
    <i>
      <x v="12560"/>
    </i>
    <i>
      <x v="13160"/>
    </i>
    <i>
      <x v="12561"/>
    </i>
    <i>
      <x v="12333"/>
    </i>
    <i>
      <x v="12562"/>
    </i>
    <i>
      <x v="13168"/>
    </i>
    <i>
      <x v="12563"/>
    </i>
    <i>
      <x v="13172"/>
    </i>
    <i>
      <x v="12564"/>
    </i>
    <i>
      <x v="13176"/>
    </i>
    <i>
      <x v="12565"/>
    </i>
    <i>
      <x v="13180"/>
    </i>
    <i>
      <x v="12566"/>
    </i>
    <i>
      <x v="13184"/>
    </i>
    <i>
      <x v="12567"/>
    </i>
    <i>
      <x v="13188"/>
    </i>
    <i>
      <x v="12568"/>
    </i>
    <i>
      <x v="13192"/>
    </i>
    <i>
      <x v="12569"/>
    </i>
    <i>
      <x v="13196"/>
    </i>
    <i>
      <x v="12570"/>
    </i>
    <i>
      <x v="13200"/>
    </i>
    <i>
      <x v="12571"/>
    </i>
    <i>
      <x v="13204"/>
    </i>
    <i>
      <x v="12572"/>
    </i>
    <i>
      <x v="13208"/>
    </i>
    <i>
      <x v="12573"/>
    </i>
    <i>
      <x v="13212"/>
    </i>
    <i>
      <x v="12574"/>
    </i>
    <i>
      <x v="13216"/>
    </i>
    <i>
      <x v="12575"/>
    </i>
    <i>
      <x v="12335"/>
    </i>
    <i>
      <x v="12576"/>
    </i>
    <i>
      <x v="13224"/>
    </i>
    <i>
      <x v="12577"/>
    </i>
    <i>
      <x v="13228"/>
    </i>
    <i>
      <x v="12578"/>
    </i>
    <i>
      <x v="13232"/>
    </i>
    <i>
      <x v="12579"/>
    </i>
    <i>
      <x v="13236"/>
    </i>
    <i>
      <x v="12580"/>
    </i>
    <i>
      <x v="13240"/>
    </i>
    <i>
      <x v="12581"/>
    </i>
    <i>
      <x v="13244"/>
    </i>
    <i>
      <x v="12582"/>
    </i>
    <i>
      <x v="13248"/>
    </i>
    <i>
      <x v="12583"/>
    </i>
    <i>
      <x v="12303"/>
    </i>
    <i>
      <x v="12584"/>
    </i>
    <i>
      <x v="12362"/>
    </i>
    <i>
      <x v="12585"/>
    </i>
    <i>
      <x v="13260"/>
    </i>
    <i>
      <x v="12586"/>
    </i>
    <i>
      <x v="13264"/>
    </i>
    <i>
      <x v="12280"/>
    </i>
    <i>
      <x v="13268"/>
    </i>
    <i>
      <x v="12588"/>
    </i>
    <i>
      <x v="12304"/>
    </i>
    <i>
      <x v="12589"/>
    </i>
    <i>
      <x v="13276"/>
    </i>
    <i>
      <x v="12590"/>
    </i>
    <i>
      <x v="13280"/>
    </i>
    <i>
      <x v="12591"/>
    </i>
    <i>
      <x v="13284"/>
    </i>
    <i>
      <x v="12592"/>
    </i>
    <i>
      <x v="13288"/>
    </i>
    <i>
      <x v="12593"/>
    </i>
    <i>
      <x v="13292"/>
    </i>
    <i>
      <x v="12594"/>
    </i>
    <i>
      <x v="13296"/>
    </i>
    <i>
      <x v="12595"/>
    </i>
    <i>
      <x v="13300"/>
    </i>
    <i>
      <x v="12596"/>
    </i>
    <i>
      <x v="13304"/>
    </i>
    <i>
      <x v="12597"/>
    </i>
    <i>
      <x v="13308"/>
    </i>
    <i>
      <x v="12598"/>
    </i>
    <i>
      <x v="13312"/>
    </i>
    <i>
      <x v="12599"/>
    </i>
    <i>
      <x v="13316"/>
    </i>
    <i>
      <x v="12600"/>
    </i>
    <i>
      <x v="13320"/>
    </i>
    <i>
      <x v="12601"/>
    </i>
    <i>
      <x v="13324"/>
    </i>
    <i>
      <x v="12602"/>
    </i>
    <i>
      <x v="13328"/>
    </i>
    <i>
      <x v="12603"/>
    </i>
    <i>
      <x v="13332"/>
    </i>
    <i>
      <x v="12604"/>
    </i>
    <i>
      <x v="12306"/>
    </i>
    <i>
      <x v="12605"/>
    </i>
    <i>
      <x v="12274"/>
    </i>
    <i>
      <x v="12606"/>
    </i>
    <i>
      <x v="13344"/>
    </i>
    <i>
      <x v="12607"/>
    </i>
    <i>
      <x v="13348"/>
    </i>
    <i>
      <x v="12608"/>
    </i>
    <i>
      <x v="13352"/>
    </i>
    <i>
      <x v="12609"/>
    </i>
    <i>
      <x v="13356"/>
    </i>
    <i>
      <x v="12354"/>
    </i>
    <i>
      <x v="13360"/>
    </i>
    <i>
      <x v="12611"/>
    </i>
    <i>
      <x v="13364"/>
    </i>
    <i>
      <x v="12612"/>
    </i>
    <i>
      <x v="13368"/>
    </i>
    <i>
      <x v="12613"/>
    </i>
    <i>
      <x v="13372"/>
    </i>
    <i>
      <x v="12614"/>
    </i>
    <i>
      <x v="13376"/>
    </i>
    <i>
      <x v="12281"/>
    </i>
    <i>
      <x v="13380"/>
    </i>
    <i>
      <x v="12616"/>
    </i>
    <i>
      <x v="13384"/>
    </i>
    <i>
      <x v="12617"/>
    </i>
    <i>
      <x v="13388"/>
    </i>
    <i>
      <x v="12282"/>
    </i>
    <i>
      <x v="13392"/>
    </i>
    <i>
      <x v="12619"/>
    </i>
    <i>
      <x v="13396"/>
    </i>
    <i>
      <x v="12355"/>
    </i>
    <i>
      <x v="13400"/>
    </i>
    <i>
      <x v="12621"/>
    </i>
    <i>
      <x v="13404"/>
    </i>
    <i>
      <x v="12622"/>
    </i>
    <i>
      <x v="13408"/>
    </i>
    <i>
      <x v="12623"/>
    </i>
    <i>
      <x v="13412"/>
    </i>
    <i>
      <x v="12624"/>
    </i>
    <i>
      <x v="13416"/>
    </i>
    <i>
      <x v="12625"/>
    </i>
    <i>
      <x v="13420"/>
    </i>
    <i>
      <x v="12626"/>
    </i>
    <i>
      <x v="13424"/>
    </i>
    <i>
      <x v="12627"/>
    </i>
    <i>
      <x v="12309"/>
    </i>
    <i>
      <x v="12628"/>
    </i>
    <i>
      <x v="12310"/>
    </i>
    <i>
      <x v="12629"/>
    </i>
    <i>
      <x v="13436"/>
    </i>
    <i>
      <x v="12630"/>
    </i>
    <i>
      <x v="13440"/>
    </i>
    <i>
      <x v="12631"/>
    </i>
    <i>
      <x v="13444"/>
    </i>
    <i>
      <x v="12632"/>
    </i>
    <i>
      <x v="13448"/>
    </i>
    <i>
      <x v="12633"/>
    </i>
    <i>
      <x v="13452"/>
    </i>
    <i>
      <x v="12634"/>
    </i>
    <i>
      <x v="13456"/>
    </i>
    <i>
      <x v="12635"/>
    </i>
    <i>
      <x v="13460"/>
    </i>
    <i>
      <x v="12636"/>
    </i>
    <i>
      <x v="12340"/>
    </i>
    <i>
      <x v="12637"/>
    </i>
    <i>
      <x v="13468"/>
    </i>
    <i>
      <x v="12638"/>
    </i>
    <i>
      <x v="13472"/>
    </i>
    <i>
      <x v="12639"/>
    </i>
    <i>
      <x v="13476"/>
    </i>
    <i>
      <x v="12640"/>
    </i>
    <i>
      <x v="13480"/>
    </i>
    <i>
      <x v="12641"/>
    </i>
    <i>
      <x v="13484"/>
    </i>
    <i>
      <x v="12642"/>
    </i>
    <i>
      <x v="13488"/>
    </i>
    <i>
      <x v="12643"/>
    </i>
    <i>
      <x v="13492"/>
    </i>
    <i>
      <x v="12644"/>
    </i>
    <i>
      <x v="13496"/>
    </i>
    <i>
      <x v="12645"/>
    </i>
    <i>
      <x v="13500"/>
    </i>
    <i>
      <x v="12646"/>
    </i>
    <i>
      <x v="12363"/>
    </i>
    <i>
      <x v="12647"/>
    </i>
    <i>
      <x v="13518"/>
    </i>
    <i>
      <x v="12648"/>
    </i>
    <i>
      <x v="13522"/>
    </i>
    <i>
      <x v="12649"/>
    </i>
    <i>
      <x v="13526"/>
    </i>
    <i>
      <x v="12650"/>
    </i>
    <i>
      <x v="13530"/>
    </i>
    <i>
      <x v="12651"/>
    </i>
    <i>
      <x v="13534"/>
    </i>
    <i>
      <x v="12652"/>
    </i>
    <i>
      <x v="13538"/>
    </i>
    <i>
      <x v="12653"/>
    </i>
    <i>
      <x v="13547"/>
    </i>
    <i>
      <x v="12654"/>
    </i>
    <i>
      <x v="13551"/>
    </i>
    <i>
      <x v="12273"/>
    </i>
    <i>
      <x v="13555"/>
    </i>
    <i>
      <x v="12656"/>
    </i>
    <i>
      <x v="13559"/>
    </i>
    <i>
      <x v="12657"/>
    </i>
    <i>
      <x v="13563"/>
    </i>
    <i>
      <x v="12658"/>
    </i>
    <i>
      <x v="13567"/>
    </i>
    <i>
      <x v="12659"/>
    </i>
    <i>
      <x v="13571"/>
    </i>
    <i>
      <x v="12660"/>
    </i>
    <i>
      <x v="13575"/>
    </i>
    <i>
      <x v="12661"/>
    </i>
    <i>
      <x v="13579"/>
    </i>
    <i>
      <x v="12662"/>
    </i>
    <i>
      <x v="13583"/>
    </i>
    <i>
      <x v="12284"/>
    </i>
    <i>
      <x v="13587"/>
    </i>
    <i>
      <x v="12664"/>
    </i>
    <i>
      <x v="13591"/>
    </i>
    <i>
      <x v="12665"/>
    </i>
    <i>
      <x v="13595"/>
    </i>
    <i>
      <x v="12666"/>
    </i>
    <i>
      <x v="13599"/>
    </i>
    <i>
      <x v="12667"/>
    </i>
    <i>
      <x v="13603"/>
    </i>
    <i>
      <x v="12668"/>
    </i>
    <i>
      <x v="13607"/>
    </i>
    <i>
      <x v="12669"/>
    </i>
    <i>
      <x v="13611"/>
    </i>
    <i>
      <x v="12670"/>
    </i>
    <i>
      <x v="13615"/>
    </i>
    <i>
      <x v="12671"/>
    </i>
    <i>
      <x v="12358"/>
    </i>
    <i>
      <x v="12672"/>
    </i>
    <i>
      <x v="13623"/>
    </i>
    <i>
      <x v="12673"/>
    </i>
    <i>
      <x v="13627"/>
    </i>
    <i>
      <x v="12674"/>
    </i>
    <i>
      <x v="13631"/>
    </i>
    <i>
      <x v="12675"/>
    </i>
    <i>
      <x v="13635"/>
    </i>
    <i>
      <x v="12676"/>
    </i>
    <i>
      <x v="13639"/>
    </i>
    <i>
      <x v="12677"/>
    </i>
    <i>
      <x v="13643"/>
    </i>
    <i>
      <x v="12678"/>
    </i>
    <i>
      <x v="13647"/>
    </i>
    <i>
      <x v="12679"/>
    </i>
    <i>
      <x v="13651"/>
    </i>
    <i>
      <x v="12680"/>
    </i>
    <i>
      <x v="13655"/>
    </i>
    <i>
      <x v="12329"/>
    </i>
    <i>
      <x v="13659"/>
    </i>
    <i>
      <x v="12682"/>
    </i>
    <i>
      <x v="13663"/>
    </i>
    <i>
      <x v="12683"/>
    </i>
    <i>
      <x v="13667"/>
    </i>
    <i>
      <x v="12684"/>
    </i>
    <i>
      <x v="13671"/>
    </i>
    <i>
      <x v="12685"/>
    </i>
    <i>
      <x v="13675"/>
    </i>
    <i>
      <x v="12686"/>
    </i>
    <i>
      <x v="13679"/>
    </i>
    <i>
      <x v="12356"/>
    </i>
    <i>
      <x v="13683"/>
    </i>
    <i>
      <x v="12285"/>
    </i>
    <i>
      <x v="13687"/>
    </i>
    <i>
      <x v="12689"/>
    </i>
    <i>
      <x v="13691"/>
    </i>
    <i>
      <x v="12690"/>
    </i>
    <i>
      <x v="13695"/>
    </i>
    <i>
      <x v="12691"/>
    </i>
    <i>
      <x v="13699"/>
    </i>
    <i>
      <x v="12349"/>
    </i>
    <i>
      <x v="13703"/>
    </i>
    <i>
      <x v="12693"/>
    </i>
    <i>
      <x v="13707"/>
    </i>
    <i>
      <x v="12694"/>
    </i>
    <i>
      <x v="13711"/>
    </i>
    <i>
      <x v="12695"/>
    </i>
    <i>
      <x v="13715"/>
    </i>
    <i>
      <x v="12286"/>
    </i>
    <i>
      <x v="13719"/>
    </i>
    <i>
      <x v="12697"/>
    </i>
    <i>
      <x v="13723"/>
    </i>
    <i>
      <x v="12698"/>
    </i>
    <i>
      <x v="13727"/>
    </i>
    <i>
      <x v="12699"/>
    </i>
    <i>
      <x v="13731"/>
    </i>
    <i>
      <x v="12700"/>
    </i>
    <i>
      <x v="13735"/>
    </i>
    <i>
      <x v="12701"/>
    </i>
    <i>
      <x v="12319"/>
    </i>
    <i>
      <x v="12702"/>
    </i>
    <i>
      <x v="13743"/>
    </i>
    <i>
      <x v="12330"/>
    </i>
    <i>
      <x v="12346"/>
    </i>
    <i>
      <x v="12704"/>
    </i>
    <i>
      <x v="12347"/>
    </i>
    <i>
      <x v="12705"/>
    </i>
    <i>
      <x v="13755"/>
    </i>
    <i>
      <x v="12706"/>
    </i>
    <i>
      <x v="12360"/>
    </i>
    <i>
      <x v="12707"/>
    </i>
    <i>
      <x v="13055"/>
    </i>
    <i>
      <x v="12708"/>
    </i>
    <i>
      <x v="13057"/>
    </i>
    <i>
      <x v="12709"/>
    </i>
    <i>
      <x v="13059"/>
    </i>
    <i>
      <x v="12710"/>
    </i>
    <i>
      <x v="13061"/>
    </i>
    <i>
      <x v="12711"/>
    </i>
    <i>
      <x v="13063"/>
    </i>
    <i>
      <x v="12712"/>
    </i>
    <i>
      <x v="13065"/>
    </i>
    <i>
      <x v="12713"/>
    </i>
    <i>
      <x v="13067"/>
    </i>
    <i>
      <x v="12714"/>
    </i>
    <i>
      <x v="13069"/>
    </i>
    <i>
      <x v="12715"/>
    </i>
    <i>
      <x v="13071"/>
    </i>
    <i>
      <x v="12716"/>
    </i>
    <i>
      <x v="13073"/>
    </i>
    <i>
      <x v="12717"/>
    </i>
    <i>
      <x v="13075"/>
    </i>
    <i>
      <x v="12718"/>
    </i>
    <i>
      <x v="13077"/>
    </i>
    <i>
      <x v="12719"/>
    </i>
    <i>
      <x v="13079"/>
    </i>
    <i>
      <x v="12720"/>
    </i>
    <i>
      <x v="13081"/>
    </i>
    <i>
      <x v="12721"/>
    </i>
    <i>
      <x v="13083"/>
    </i>
    <i>
      <x v="12722"/>
    </i>
    <i>
      <x v="13085"/>
    </i>
    <i>
      <x v="12723"/>
    </i>
    <i>
      <x v="13087"/>
    </i>
    <i>
      <x v="12724"/>
    </i>
    <i>
      <x v="13089"/>
    </i>
    <i>
      <x v="12725"/>
    </i>
    <i>
      <x v="13091"/>
    </i>
    <i>
      <x v="12726"/>
    </i>
    <i>
      <x v="13093"/>
    </i>
    <i>
      <x v="12287"/>
    </i>
    <i>
      <x v="13095"/>
    </i>
    <i>
      <x v="12728"/>
    </i>
    <i>
      <x v="13097"/>
    </i>
    <i>
      <x v="12729"/>
    </i>
    <i>
      <x v="13099"/>
    </i>
    <i>
      <x v="12730"/>
    </i>
    <i>
      <x v="13101"/>
    </i>
    <i>
      <x v="12731"/>
    </i>
    <i>
      <x v="13103"/>
    </i>
    <i>
      <x v="12732"/>
    </i>
    <i>
      <x v="13105"/>
    </i>
    <i>
      <x v="12733"/>
    </i>
    <i>
      <x v="13107"/>
    </i>
    <i>
      <x v="12734"/>
    </i>
    <i>
      <x v="13109"/>
    </i>
    <i>
      <x v="12735"/>
    </i>
    <i>
      <x v="13111"/>
    </i>
    <i>
      <x v="12736"/>
    </i>
    <i>
      <x v="13113"/>
    </i>
    <i>
      <x v="12737"/>
    </i>
    <i>
      <x v="13115"/>
    </i>
    <i>
      <x v="12738"/>
    </i>
    <i>
      <x v="13117"/>
    </i>
    <i>
      <x v="12739"/>
    </i>
    <i>
      <x v="13119"/>
    </i>
    <i>
      <x v="12740"/>
    </i>
    <i>
      <x v="13121"/>
    </i>
    <i>
      <x v="12741"/>
    </i>
    <i>
      <x v="13123"/>
    </i>
    <i>
      <x v="12742"/>
    </i>
    <i>
      <x v="13125"/>
    </i>
    <i>
      <x v="12743"/>
    </i>
    <i>
      <x v="13127"/>
    </i>
    <i>
      <x v="12744"/>
    </i>
    <i>
      <x v="13129"/>
    </i>
    <i>
      <x v="12745"/>
    </i>
    <i>
      <x v="13131"/>
    </i>
    <i>
      <x v="12746"/>
    </i>
    <i>
      <x v="13133"/>
    </i>
    <i>
      <x v="12747"/>
    </i>
    <i>
      <x v="13135"/>
    </i>
    <i>
      <x v="12748"/>
    </i>
    <i>
      <x v="13137"/>
    </i>
    <i>
      <x v="12749"/>
    </i>
    <i>
      <x v="13139"/>
    </i>
    <i>
      <x v="12750"/>
    </i>
    <i>
      <x v="13141"/>
    </i>
    <i>
      <x v="12751"/>
    </i>
    <i>
      <x v="13143"/>
    </i>
    <i>
      <x v="12752"/>
    </i>
    <i>
      <x v="13145"/>
    </i>
    <i>
      <x v="12753"/>
    </i>
    <i>
      <x v="13147"/>
    </i>
    <i>
      <x v="12754"/>
    </i>
    <i>
      <x v="13149"/>
    </i>
    <i>
      <x v="12755"/>
    </i>
    <i>
      <x v="13151"/>
    </i>
    <i>
      <x v="12756"/>
    </i>
    <i>
      <x v="12298"/>
    </i>
    <i>
      <x v="12757"/>
    </i>
    <i>
      <x v="13155"/>
    </i>
    <i>
      <x v="12758"/>
    </i>
    <i>
      <x v="13157"/>
    </i>
    <i>
      <x v="12759"/>
    </i>
    <i>
      <x v="13159"/>
    </i>
    <i>
      <x v="12760"/>
    </i>
    <i>
      <x v="13161"/>
    </i>
    <i>
      <x v="12350"/>
    </i>
    <i>
      <x v="13163"/>
    </i>
    <i>
      <x v="12762"/>
    </i>
    <i>
      <x v="13165"/>
    </i>
    <i>
      <x v="12763"/>
    </i>
    <i>
      <x v="13167"/>
    </i>
    <i>
      <x v="12764"/>
    </i>
    <i>
      <x v="13169"/>
    </i>
    <i>
      <x v="12765"/>
    </i>
    <i>
      <x v="12299"/>
    </i>
    <i>
      <x v="12766"/>
    </i>
    <i>
      <x v="13173"/>
    </i>
    <i>
      <x v="12767"/>
    </i>
    <i>
      <x v="13175"/>
    </i>
    <i>
      <x v="12768"/>
    </i>
    <i>
      <x v="13177"/>
    </i>
    <i>
      <x v="12769"/>
    </i>
    <i>
      <x v="13179"/>
    </i>
    <i>
      <x v="12770"/>
    </i>
    <i>
      <x v="13181"/>
    </i>
    <i>
      <x v="12771"/>
    </i>
    <i>
      <x v="13183"/>
    </i>
    <i>
      <x v="12772"/>
    </i>
    <i>
      <x v="13185"/>
    </i>
    <i>
      <x v="12773"/>
    </i>
    <i>
      <x v="12334"/>
    </i>
    <i>
      <x v="12774"/>
    </i>
    <i>
      <x v="13189"/>
    </i>
    <i>
      <x v="12775"/>
    </i>
    <i>
      <x v="13191"/>
    </i>
    <i>
      <x v="12776"/>
    </i>
    <i>
      <x v="13193"/>
    </i>
    <i>
      <x v="12777"/>
    </i>
    <i>
      <x v="13195"/>
    </i>
    <i>
      <x v="12778"/>
    </i>
    <i>
      <x v="13197"/>
    </i>
    <i>
      <x v="12779"/>
    </i>
    <i>
      <x v="13199"/>
    </i>
    <i>
      <x v="12780"/>
    </i>
    <i>
      <x v="13201"/>
    </i>
    <i>
      <x v="12781"/>
    </i>
    <i>
      <x v="13203"/>
    </i>
    <i>
      <x v="12782"/>
    </i>
    <i>
      <x v="12300"/>
    </i>
    <i>
      <x v="12783"/>
    </i>
    <i>
      <x v="13207"/>
    </i>
    <i>
      <x v="12784"/>
    </i>
    <i>
      <x v="13209"/>
    </i>
    <i>
      <x v="12785"/>
    </i>
    <i>
      <x v="13211"/>
    </i>
    <i>
      <x v="12786"/>
    </i>
    <i>
      <x v="13213"/>
    </i>
    <i>
      <x v="12787"/>
    </i>
    <i>
      <x v="13215"/>
    </i>
    <i>
      <x v="12788"/>
    </i>
    <i>
      <x v="13217"/>
    </i>
    <i>
      <x v="12789"/>
    </i>
    <i>
      <x v="13219"/>
    </i>
    <i>
      <x v="12790"/>
    </i>
    <i>
      <x v="13221"/>
    </i>
    <i>
      <x v="12791"/>
    </i>
    <i>
      <x v="13223"/>
    </i>
    <i>
      <x v="12792"/>
    </i>
    <i>
      <x v="13225"/>
    </i>
    <i>
      <x v="12793"/>
    </i>
    <i>
      <x v="13227"/>
    </i>
    <i>
      <x v="12794"/>
    </i>
    <i>
      <x v="13229"/>
    </i>
    <i>
      <x v="12795"/>
    </i>
    <i>
      <x v="13231"/>
    </i>
    <i>
      <x v="12796"/>
    </i>
    <i>
      <x v="13233"/>
    </i>
    <i>
      <x v="12797"/>
    </i>
    <i>
      <x v="13235"/>
    </i>
    <i>
      <x v="12798"/>
    </i>
    <i>
      <x v="12302"/>
    </i>
    <i>
      <x v="12799"/>
    </i>
    <i>
      <x v="13239"/>
    </i>
    <i>
      <x v="12800"/>
    </i>
    <i>
      <x v="13241"/>
    </i>
    <i>
      <x v="12801"/>
    </i>
    <i>
      <x v="13243"/>
    </i>
    <i>
      <x v="12802"/>
    </i>
    <i>
      <x v="13245"/>
    </i>
    <i>
      <x v="12803"/>
    </i>
    <i>
      <x v="13247"/>
    </i>
    <i>
      <x v="12804"/>
    </i>
    <i>
      <x v="13249"/>
    </i>
    <i>
      <x v="12805"/>
    </i>
    <i>
      <x v="13251"/>
    </i>
    <i>
      <x v="12806"/>
    </i>
    <i>
      <x v="13253"/>
    </i>
    <i>
      <x v="12807"/>
    </i>
    <i>
      <x v="13255"/>
    </i>
    <i>
      <x v="12808"/>
    </i>
    <i>
      <x v="13257"/>
    </i>
    <i>
      <x v="12809"/>
    </i>
    <i>
      <x v="13259"/>
    </i>
    <i>
      <x v="12810"/>
    </i>
    <i>
      <x v="13261"/>
    </i>
    <i>
      <x v="12811"/>
    </i>
    <i>
      <x v="13263"/>
    </i>
    <i>
      <x v="12812"/>
    </i>
    <i>
      <x v="13265"/>
    </i>
    <i>
      <x v="12813"/>
    </i>
    <i>
      <x v="13267"/>
    </i>
    <i>
      <x v="12814"/>
    </i>
    <i>
      <x v="13269"/>
    </i>
    <i>
      <x v="12815"/>
    </i>
    <i>
      <x v="13271"/>
    </i>
    <i>
      <x v="12816"/>
    </i>
    <i>
      <x v="13273"/>
    </i>
    <i>
      <x v="12817"/>
    </i>
    <i>
      <x v="13275"/>
    </i>
    <i>
      <x v="12818"/>
    </i>
    <i>
      <x v="13277"/>
    </i>
    <i>
      <x v="12819"/>
    </i>
    <i>
      <x v="13279"/>
    </i>
    <i>
      <x v="12820"/>
    </i>
    <i>
      <x v="13281"/>
    </i>
    <i>
      <x v="12821"/>
    </i>
    <i>
      <x v="13283"/>
    </i>
    <i>
      <x v="12822"/>
    </i>
    <i>
      <x v="13285"/>
    </i>
    <i>
      <x v="12823"/>
    </i>
    <i>
      <x v="13287"/>
    </i>
    <i>
      <x v="12824"/>
    </i>
    <i>
      <x v="13289"/>
    </i>
    <i>
      <x v="12825"/>
    </i>
    <i>
      <x v="13291"/>
    </i>
    <i>
      <x v="12826"/>
    </i>
    <i>
      <x v="13293"/>
    </i>
    <i>
      <x v="12827"/>
    </i>
    <i>
      <x v="13295"/>
    </i>
    <i>
      <x v="12828"/>
    </i>
    <i>
      <x v="12305"/>
    </i>
    <i>
      <x v="12829"/>
    </i>
    <i>
      <x v="13299"/>
    </i>
    <i>
      <x v="12830"/>
    </i>
    <i>
      <x v="13301"/>
    </i>
    <i>
      <x v="12831"/>
    </i>
    <i>
      <x v="13303"/>
    </i>
    <i>
      <x v="12832"/>
    </i>
    <i>
      <x v="13305"/>
    </i>
    <i>
      <x v="12833"/>
    </i>
    <i>
      <x v="13307"/>
    </i>
    <i>
      <x v="12834"/>
    </i>
    <i>
      <x v="13309"/>
    </i>
    <i>
      <x v="12835"/>
    </i>
    <i>
      <x v="13311"/>
    </i>
    <i>
      <x v="12836"/>
    </i>
    <i>
      <x v="13313"/>
    </i>
    <i>
      <x v="12837"/>
    </i>
    <i>
      <x v="13315"/>
    </i>
    <i>
      <x v="12838"/>
    </i>
    <i>
      <x v="13317"/>
    </i>
    <i>
      <x v="12839"/>
    </i>
    <i>
      <x v="12336"/>
    </i>
    <i>
      <x v="12289"/>
    </i>
    <i>
      <x v="13321"/>
    </i>
    <i>
      <x v="12841"/>
    </i>
    <i>
      <x v="13323"/>
    </i>
    <i>
      <x v="12842"/>
    </i>
    <i>
      <x v="13325"/>
    </i>
    <i>
      <x v="12843"/>
    </i>
    <i>
      <x v="13327"/>
    </i>
    <i>
      <x v="12844"/>
    </i>
    <i>
      <x v="13329"/>
    </i>
    <i>
      <x v="12845"/>
    </i>
    <i>
      <x v="13331"/>
    </i>
    <i>
      <x v="12846"/>
    </i>
    <i>
      <x v="13333"/>
    </i>
    <i>
      <x v="12847"/>
    </i>
    <i>
      <x v="13335"/>
    </i>
    <i>
      <x v="12848"/>
    </i>
    <i>
      <x v="13337"/>
    </i>
    <i>
      <x v="12849"/>
    </i>
    <i>
      <x v="13339"/>
    </i>
    <i>
      <x v="12290"/>
    </i>
    <i>
      <x v="13341"/>
    </i>
    <i>
      <x v="12851"/>
    </i>
    <i>
      <x v="13343"/>
    </i>
    <i>
      <x v="12852"/>
    </i>
    <i>
      <x v="12338"/>
    </i>
    <i>
      <x v="12853"/>
    </i>
    <i>
      <x v="13347"/>
    </i>
    <i>
      <x v="12854"/>
    </i>
    <i>
      <x v="13349"/>
    </i>
    <i>
      <x v="12855"/>
    </i>
    <i>
      <x v="13351"/>
    </i>
    <i>
      <x v="12856"/>
    </i>
    <i>
      <x v="13353"/>
    </i>
    <i>
      <x v="12857"/>
    </i>
    <i>
      <x v="13355"/>
    </i>
    <i>
      <x v="12858"/>
    </i>
    <i>
      <x v="13357"/>
    </i>
    <i>
      <x v="12331"/>
    </i>
    <i>
      <x v="13359"/>
    </i>
    <i>
      <x v="12860"/>
    </i>
    <i>
      <x v="13361"/>
    </i>
    <i>
      <x v="12861"/>
    </i>
    <i>
      <x v="13363"/>
    </i>
    <i>
      <x v="12862"/>
    </i>
    <i>
      <x v="13365"/>
    </i>
    <i>
      <x v="12863"/>
    </i>
    <i>
      <x v="13367"/>
    </i>
    <i>
      <x v="12864"/>
    </i>
    <i>
      <x v="13369"/>
    </i>
    <i>
      <x v="12865"/>
    </i>
    <i>
      <x v="12307"/>
    </i>
    <i>
      <x v="12866"/>
    </i>
    <i>
      <x v="13373"/>
    </i>
    <i>
      <x v="12867"/>
    </i>
    <i>
      <x v="13375"/>
    </i>
    <i>
      <x v="12868"/>
    </i>
    <i>
      <x v="13377"/>
    </i>
    <i>
      <x v="12869"/>
    </i>
    <i>
      <x v="13379"/>
    </i>
    <i>
      <x v="12870"/>
    </i>
    <i>
      <x v="13381"/>
    </i>
    <i>
      <x v="12871"/>
    </i>
    <i>
      <x v="13383"/>
    </i>
    <i>
      <x v="12872"/>
    </i>
    <i>
      <x v="13385"/>
    </i>
    <i>
      <x v="12873"/>
    </i>
    <i>
      <x v="13387"/>
    </i>
    <i>
      <x v="12874"/>
    </i>
    <i>
      <x v="13389"/>
    </i>
    <i>
      <x v="12875"/>
    </i>
    <i>
      <x v="13391"/>
    </i>
    <i>
      <x v="12876"/>
    </i>
    <i>
      <x v="13393"/>
    </i>
    <i>
      <x v="12877"/>
    </i>
    <i>
      <x v="13395"/>
    </i>
    <i>
      <x v="12878"/>
    </i>
    <i>
      <x v="13397"/>
    </i>
    <i>
      <x v="12879"/>
    </i>
    <i>
      <x v="13399"/>
    </i>
    <i>
      <x v="12880"/>
    </i>
    <i>
      <x v="13401"/>
    </i>
    <i>
      <x v="12881"/>
    </i>
    <i>
      <x v="12339"/>
    </i>
    <i>
      <x v="12882"/>
    </i>
    <i>
      <x v="13405"/>
    </i>
    <i>
      <x v="12883"/>
    </i>
    <i>
      <x v="13407"/>
    </i>
    <i>
      <x v="12884"/>
    </i>
    <i>
      <x v="13409"/>
    </i>
    <i>
      <x v="12885"/>
    </i>
    <i>
      <x v="13411"/>
    </i>
    <i>
      <x v="12886"/>
    </i>
    <i>
      <x v="13413"/>
    </i>
    <i>
      <x v="12887"/>
    </i>
    <i>
      <x v="13415"/>
    </i>
    <i>
      <x v="12888"/>
    </i>
    <i>
      <x v="13417"/>
    </i>
    <i>
      <x v="12889"/>
    </i>
    <i>
      <x v="13419"/>
    </i>
    <i>
      <x v="12890"/>
    </i>
    <i>
      <x v="13421"/>
    </i>
    <i>
      <x v="12891"/>
    </i>
    <i>
      <x v="13423"/>
    </i>
    <i>
      <x v="12892"/>
    </i>
    <i>
      <x v="13425"/>
    </i>
    <i>
      <x v="12893"/>
    </i>
    <i>
      <x v="13427"/>
    </i>
    <i>
      <x v="12894"/>
    </i>
    <i>
      <x v="13429"/>
    </i>
    <i>
      <x v="12895"/>
    </i>
    <i>
      <x v="13431"/>
    </i>
    <i>
      <x v="12896"/>
    </i>
    <i>
      <x v="13433"/>
    </i>
    <i>
      <x v="12897"/>
    </i>
    <i>
      <x v="13435"/>
    </i>
    <i>
      <x v="12898"/>
    </i>
    <i>
      <x v="13437"/>
    </i>
    <i>
      <x v="12899"/>
    </i>
    <i>
      <x v="13439"/>
    </i>
    <i>
      <x v="12900"/>
    </i>
    <i>
      <x v="13441"/>
    </i>
    <i>
      <x v="12901"/>
    </i>
    <i>
      <x v="13443"/>
    </i>
    <i>
      <x v="12902"/>
    </i>
    <i>
      <x v="13445"/>
    </i>
    <i>
      <x v="12903"/>
    </i>
    <i>
      <x v="13447"/>
    </i>
    <i>
      <x v="12904"/>
    </i>
    <i>
      <x v="13449"/>
    </i>
    <i>
      <x v="12905"/>
    </i>
    <i>
      <x v="13451"/>
    </i>
    <i>
      <x v="12906"/>
    </i>
    <i>
      <x v="13453"/>
    </i>
    <i>
      <x v="12907"/>
    </i>
    <i>
      <x v="13455"/>
    </i>
    <i>
      <x v="12908"/>
    </i>
    <i>
      <x v="13457"/>
    </i>
    <i>
      <x v="12909"/>
    </i>
    <i>
      <x v="13459"/>
    </i>
    <i>
      <x v="12910"/>
    </i>
    <i>
      <x v="13461"/>
    </i>
    <i>
      <x v="12911"/>
    </i>
    <i>
      <x v="13463"/>
    </i>
    <i>
      <x v="12912"/>
    </i>
    <i>
      <x v="13465"/>
    </i>
    <i>
      <x v="12913"/>
    </i>
    <i>
      <x v="13467"/>
    </i>
    <i>
      <x v="12291"/>
    </i>
    <i>
      <x v="13469"/>
    </i>
    <i>
      <x v="12915"/>
    </i>
    <i>
      <x v="13471"/>
    </i>
    <i>
      <x v="12916"/>
    </i>
    <i>
      <x v="13473"/>
    </i>
    <i>
      <x v="12917"/>
    </i>
    <i>
      <x v="13475"/>
    </i>
    <i>
      <x v="12918"/>
    </i>
    <i>
      <x v="13477"/>
    </i>
    <i>
      <x v="12919"/>
    </i>
    <i>
      <x v="13479"/>
    </i>
    <i>
      <x v="12920"/>
    </i>
    <i>
      <x v="13481"/>
    </i>
    <i>
      <x v="12351"/>
    </i>
    <i>
      <x v="13483"/>
    </i>
    <i>
      <x v="12292"/>
    </i>
    <i>
      <x v="13485"/>
    </i>
    <i>
      <x v="12923"/>
    </i>
    <i>
      <x v="12341"/>
    </i>
    <i>
      <x v="12924"/>
    </i>
    <i>
      <x v="13489"/>
    </i>
    <i>
      <x v="12925"/>
    </i>
    <i>
      <x v="13491"/>
    </i>
    <i>
      <x v="12926"/>
    </i>
    <i>
      <x v="13493"/>
    </i>
    <i>
      <x v="12927"/>
    </i>
    <i>
      <x v="13495"/>
    </i>
    <i>
      <x v="13504"/>
    </i>
    <i>
      <x v="13497"/>
    </i>
    <i>
      <x v="13506"/>
    </i>
    <i>
      <x v="13499"/>
    </i>
    <i>
      <x v="13508"/>
    </i>
    <i>
      <x v="13501"/>
    </i>
    <i>
      <x v="13510"/>
    </i>
    <i>
      <x v="13503"/>
    </i>
    <i>
      <x v="13512"/>
    </i>
    <i>
      <x v="13514"/>
    </i>
    <i>
      <x v="12928"/>
    </i>
    <i>
      <x v="13507"/>
    </i>
    <i>
      <x v="12929"/>
    </i>
    <i>
      <x v="13509"/>
    </i>
    <i>
      <x v="12930"/>
    </i>
    <i>
      <x v="13511"/>
    </i>
    <i>
      <x v="12931"/>
    </i>
    <i>
      <x v="13513"/>
    </i>
    <i>
      <x v="12932"/>
    </i>
    <i>
      <x v="13515"/>
    </i>
    <i>
      <x v="12933"/>
    </i>
    <i>
      <x v="12342"/>
    </i>
    <i>
      <x v="12934"/>
    </i>
    <i>
      <x v="13519"/>
    </i>
    <i>
      <x v="12935"/>
    </i>
    <i>
      <x v="13521"/>
    </i>
    <i>
      <x v="12936"/>
    </i>
    <i>
      <x v="13523"/>
    </i>
    <i>
      <x v="12937"/>
    </i>
    <i>
      <x v="13525"/>
    </i>
    <i>
      <x v="12938"/>
    </i>
    <i>
      <x v="12311"/>
    </i>
    <i>
      <x v="12939"/>
    </i>
    <i>
      <x v="12343"/>
    </i>
    <i>
      <x v="12940"/>
    </i>
    <i>
      <x v="13531"/>
    </i>
    <i>
      <x v="12941"/>
    </i>
    <i>
      <x v="13533"/>
    </i>
    <i>
      <x v="12942"/>
    </i>
    <i>
      <x v="13535"/>
    </i>
    <i>
      <x v="12943"/>
    </i>
    <i>
      <x v="13537"/>
    </i>
    <i>
      <x v="13541"/>
    </i>
    <i>
      <x v="13539"/>
    </i>
    <i>
      <x v="13543"/>
    </i>
    <i>
      <x v="12353"/>
    </i>
    <i>
      <x v="13545"/>
    </i>
    <i>
      <x v="12944"/>
    </i>
    <i>
      <x v="13544"/>
    </i>
    <i>
      <x v="12293"/>
    </i>
    <i>
      <x v="13546"/>
    </i>
    <i>
      <x v="12946"/>
    </i>
    <i>
      <x v="12312"/>
    </i>
    <i>
      <x v="12947"/>
    </i>
    <i>
      <x v="13550"/>
    </i>
    <i>
      <x v="12948"/>
    </i>
    <i>
      <x v="13552"/>
    </i>
    <i>
      <x v="12949"/>
    </i>
    <i>
      <x v="13554"/>
    </i>
    <i>
      <x v="12950"/>
    </i>
    <i>
      <x v="12313"/>
    </i>
    <i>
      <x v="12951"/>
    </i>
    <i>
      <x v="13558"/>
    </i>
    <i>
      <x v="12952"/>
    </i>
    <i>
      <x v="13560"/>
    </i>
    <i>
      <x v="12953"/>
    </i>
    <i>
      <x v="13562"/>
    </i>
    <i>
      <x v="12954"/>
    </i>
    <i>
      <x v="13564"/>
    </i>
    <i>
      <x v="12955"/>
    </i>
    <i>
      <x v="13566"/>
    </i>
    <i>
      <x v="12956"/>
    </i>
    <i>
      <x v="13568"/>
    </i>
    <i>
      <x v="12957"/>
    </i>
    <i>
      <x v="13570"/>
    </i>
    <i>
      <x v="12958"/>
    </i>
    <i>
      <x v="13572"/>
    </i>
    <i>
      <x v="12959"/>
    </i>
    <i>
      <x v="13574"/>
    </i>
    <i>
      <x v="12960"/>
    </i>
    <i>
      <x v="13576"/>
    </i>
    <i>
      <x v="12961"/>
    </i>
    <i>
      <x v="13578"/>
    </i>
    <i>
      <x v="12962"/>
    </i>
    <i>
      <x v="13580"/>
    </i>
    <i>
      <x v="12963"/>
    </i>
    <i>
      <x v="13582"/>
    </i>
    <i>
      <x v="12964"/>
    </i>
    <i>
      <x v="13584"/>
    </i>
    <i>
      <x v="12965"/>
    </i>
    <i>
      <x v="12314"/>
    </i>
    <i>
      <x v="12966"/>
    </i>
    <i>
      <x v="13588"/>
    </i>
    <i>
      <x v="12967"/>
    </i>
    <i>
      <x v="13590"/>
    </i>
    <i>
      <x v="12968"/>
    </i>
    <i>
      <x v="13592"/>
    </i>
    <i>
      <x v="12969"/>
    </i>
    <i>
      <x v="13594"/>
    </i>
    <i>
      <x v="12970"/>
    </i>
    <i>
      <x v="13596"/>
    </i>
    <i>
      <x v="12971"/>
    </i>
    <i>
      <x v="13598"/>
    </i>
    <i>
      <x v="12972"/>
    </i>
    <i>
      <x v="13600"/>
    </i>
    <i>
      <x v="12973"/>
    </i>
    <i>
      <x v="13602"/>
    </i>
    <i>
      <x v="12974"/>
    </i>
    <i>
      <x v="13604"/>
    </i>
    <i>
      <x v="12975"/>
    </i>
    <i>
      <x v="13606"/>
    </i>
    <i>
      <x v="12976"/>
    </i>
    <i>
      <x v="12344"/>
    </i>
    <i>
      <x v="12977"/>
    </i>
    <i>
      <x v="13610"/>
    </i>
    <i>
      <x v="12978"/>
    </i>
    <i>
      <x v="13612"/>
    </i>
    <i>
      <x v="12979"/>
    </i>
    <i>
      <x v="13614"/>
    </i>
    <i>
      <x v="12980"/>
    </i>
    <i>
      <x v="13616"/>
    </i>
    <i>
      <x v="12981"/>
    </i>
    <i>
      <x v="13618"/>
    </i>
    <i>
      <x v="12982"/>
    </i>
    <i>
      <x v="13620"/>
    </i>
    <i>
      <x v="12983"/>
    </i>
    <i>
      <x v="13622"/>
    </i>
    <i>
      <x v="12984"/>
    </i>
    <i>
      <x v="13624"/>
    </i>
    <i>
      <x v="12985"/>
    </i>
    <i>
      <x v="13626"/>
    </i>
    <i>
      <x v="12986"/>
    </i>
    <i>
      <x v="13628"/>
    </i>
    <i>
      <x v="12987"/>
    </i>
    <i>
      <x v="13630"/>
    </i>
    <i>
      <x v="12988"/>
    </i>
    <i>
      <x v="13632"/>
    </i>
    <i>
      <x v="12989"/>
    </i>
    <i>
      <x v="13634"/>
    </i>
    <i>
      <x v="12990"/>
    </i>
    <i>
      <x v="13636"/>
    </i>
    <i>
      <x v="12991"/>
    </i>
    <i>
      <x v="13638"/>
    </i>
    <i>
      <x v="12992"/>
    </i>
    <i>
      <x v="13640"/>
    </i>
    <i>
      <x v="12993"/>
    </i>
    <i>
      <x v="13642"/>
    </i>
    <i>
      <x v="12994"/>
    </i>
    <i>
      <x v="13644"/>
    </i>
    <i>
      <x v="12995"/>
    </i>
    <i>
      <x v="13646"/>
    </i>
    <i>
      <x v="12996"/>
    </i>
    <i>
      <x v="13648"/>
    </i>
    <i>
      <x v="12997"/>
    </i>
    <i>
      <x v="13650"/>
    </i>
    <i>
      <x v="12998"/>
    </i>
    <i>
      <x v="13652"/>
    </i>
    <i>
      <x v="12999"/>
    </i>
    <i>
      <x v="13654"/>
    </i>
    <i>
      <x v="13000"/>
    </i>
    <i>
      <x v="13656"/>
    </i>
    <i>
      <x v="13001"/>
    </i>
    <i>
      <x v="13658"/>
    </i>
    <i>
      <x v="13002"/>
    </i>
    <i>
      <x v="13660"/>
    </i>
    <i>
      <x v="13003"/>
    </i>
    <i>
      <x v="13662"/>
    </i>
    <i>
      <x v="13004"/>
    </i>
    <i>
      <x v="13664"/>
    </i>
    <i>
      <x v="13005"/>
    </i>
    <i>
      <x v="13666"/>
    </i>
    <i>
      <x v="13006"/>
    </i>
    <i>
      <x v="13668"/>
    </i>
    <i>
      <x v="13007"/>
    </i>
    <i>
      <x v="13670"/>
    </i>
    <i>
      <x v="13008"/>
    </i>
    <i>
      <x v="13672"/>
    </i>
    <i>
      <x v="13009"/>
    </i>
    <i>
      <x v="13674"/>
    </i>
    <i>
      <x v="13010"/>
    </i>
    <i>
      <x v="12345"/>
    </i>
    <i>
      <x v="13011"/>
    </i>
    <i>
      <x v="13678"/>
    </i>
    <i>
      <x v="13012"/>
    </i>
    <i>
      <x v="13680"/>
    </i>
    <i>
      <x v="13013"/>
    </i>
    <i>
      <x v="13682"/>
    </i>
    <i>
      <x v="13014"/>
    </i>
    <i>
      <x v="13684"/>
    </i>
    <i>
      <x v="13015"/>
    </i>
    <i>
      <x v="13686"/>
    </i>
    <i>
      <x v="13016"/>
    </i>
    <i>
      <x v="13688"/>
    </i>
    <i>
      <x v="13017"/>
    </i>
    <i>
      <x v="13690"/>
    </i>
    <i>
      <x v="13018"/>
    </i>
    <i>
      <x v="13692"/>
    </i>
    <i>
      <x v="13767"/>
    </i>
    <i>
      <x v="13694"/>
    </i>
    <i>
      <x v="13769"/>
    </i>
    <i>
      <x v="13696"/>
    </i>
    <i>
      <x v="13771"/>
    </i>
    <i>
      <x v="12317"/>
    </i>
    <i>
      <x v="13773"/>
    </i>
    <i>
      <x v="13700"/>
    </i>
    <i>
      <x v="13775"/>
    </i>
    <i>
      <x v="13702"/>
    </i>
    <i>
      <x v="13777"/>
    </i>
    <i>
      <x v="13704"/>
    </i>
    <i>
      <x v="13779"/>
    </i>
    <i>
      <x v="13706"/>
    </i>
    <i>
      <x v="13781"/>
    </i>
    <i>
      <x v="13708"/>
    </i>
    <i>
      <x v="13783"/>
    </i>
    <i>
      <x v="13710"/>
    </i>
    <i>
      <x v="13785"/>
    </i>
    <i>
      <x v="13712"/>
    </i>
    <i>
      <x v="13787"/>
    </i>
    <i>
      <x v="13714"/>
    </i>
    <i>
      <x v="13789"/>
    </i>
    <i>
      <x v="13716"/>
    </i>
    <i>
      <x v="13791"/>
    </i>
    <i>
      <x v="13718"/>
    </i>
    <i>
      <x v="13793"/>
    </i>
    <i>
      <x v="13720"/>
    </i>
    <i>
      <x v="13795"/>
    </i>
    <i>
      <x v="12318"/>
    </i>
    <i>
      <x v="13797"/>
    </i>
    <i>
      <x v="13724"/>
    </i>
    <i>
      <x v="12294"/>
    </i>
    <i>
      <x v="13726"/>
    </i>
    <i>
      <x v="13801"/>
    </i>
    <i>
      <x v="13728"/>
    </i>
    <i>
      <x v="13803"/>
    </i>
    <i>
      <x v="13730"/>
    </i>
    <i>
      <x v="13757"/>
    </i>
    <i>
      <x v="13732"/>
    </i>
    <i>
      <x v="13758"/>
    </i>
    <i>
      <x v="13734"/>
    </i>
    <i>
      <x v="13760"/>
    </i>
    <i>
      <x v="13736"/>
    </i>
    <i>
      <x v="13762"/>
    </i>
    <i>
      <x v="13738"/>
    </i>
    <i>
      <x v="13764"/>
    </i>
    <i>
      <x v="13740"/>
    </i>
    <i>
      <x v="13766"/>
    </i>
    <i>
      <x v="13742"/>
    </i>
    <i>
      <x v="13044"/>
    </i>
    <i>
      <x v="13744"/>
    </i>
    <i>
      <x v="13045"/>
    </i>
    <i>
      <x v="13746"/>
    </i>
    <i>
      <x v="13046"/>
    </i>
    <i>
      <x v="13748"/>
    </i>
    <i>
      <x v="13047"/>
    </i>
    <i>
      <x v="13750"/>
    </i>
    <i>
      <x v="13048"/>
    </i>
    <i>
      <x v="13752"/>
    </i>
    <i>
      <x v="13049"/>
    </i>
    <i>
      <x v="13754"/>
    </i>
    <i>
      <x v="13050"/>
    </i>
    <i>
      <x v="13756"/>
    </i>
    <i>
      <x v="13051"/>
    </i>
    <i>
      <x v="13052"/>
    </i>
    <i>
      <x v="13759"/>
    </i>
    <i>
      <x v="13039"/>
    </i>
    <i>
      <x v="13761"/>
    </i>
    <i>
      <x v="13040"/>
    </i>
    <i>
      <x v="13763"/>
    </i>
    <i>
      <x v="13041"/>
    </i>
    <i>
      <x v="13765"/>
    </i>
    <i>
      <x v="13042"/>
    </i>
    <i>
      <x v="12321"/>
    </i>
    <i>
      <x v="13043"/>
    </i>
    <i>
      <x v="13019"/>
    </i>
    <i>
      <x v="13770"/>
    </i>
    <i>
      <x v="13020"/>
    </i>
    <i>
      <x v="13772"/>
    </i>
    <i>
      <x v="13021"/>
    </i>
    <i>
      <x v="13774"/>
    </i>
    <i>
      <x v="13022"/>
    </i>
    <i>
      <x v="13776"/>
    </i>
    <i>
      <x v="13023"/>
    </i>
    <i>
      <x v="13778"/>
    </i>
    <i>
      <x v="13024"/>
    </i>
    <i>
      <x v="13780"/>
    </i>
    <i>
      <x v="13025"/>
    </i>
    <i>
      <x v="13782"/>
    </i>
    <i>
      <x v="13026"/>
    </i>
    <i>
      <x v="13784"/>
    </i>
    <i>
      <x v="13027"/>
    </i>
    <i>
      <x v="13786"/>
    </i>
    <i>
      <x v="13028"/>
    </i>
    <i>
      <x v="13788"/>
    </i>
    <i>
      <x v="13029"/>
    </i>
    <i>
      <x v="13790"/>
    </i>
    <i>
      <x v="13030"/>
    </i>
    <i>
      <x v="13792"/>
    </i>
    <i>
      <x v="13031"/>
    </i>
    <i>
      <x v="13794"/>
    </i>
    <i>
      <x v="13032"/>
    </i>
    <i>
      <x v="13796"/>
    </i>
    <i>
      <x v="13033"/>
    </i>
    <i>
      <x v="13798"/>
    </i>
    <i>
      <x v="13034"/>
    </i>
    <i>
      <x v="13800"/>
    </i>
    <i>
      <x v="13035"/>
    </i>
    <i>
      <x v="13802"/>
    </i>
    <i>
      <x v="13036"/>
    </i>
    <i>
      <x v="13804"/>
    </i>
    <i>
      <x v="13037"/>
    </i>
    <i>
      <x v="12272"/>
    </i>
    <i>
      <x v="13038"/>
    </i>
    <i>
      <x v="11867"/>
    </i>
    <i>
      <x v="11600"/>
    </i>
    <i>
      <x v="12128"/>
    </i>
    <i>
      <x v="10834"/>
    </i>
    <i>
      <x v="11728"/>
    </i>
    <i>
      <x v="10835"/>
    </i>
    <i>
      <x v="11995"/>
    </i>
    <i>
      <x v="10836"/>
    </i>
    <i>
      <x v="11536"/>
    </i>
    <i>
      <x v="10837"/>
    </i>
    <i>
      <x v="11664"/>
    </i>
    <i>
      <x v="10818"/>
    </i>
    <i>
      <x v="11792"/>
    </i>
    <i>
      <x v="10839"/>
    </i>
    <i>
      <x v="11931"/>
    </i>
    <i>
      <x v="10840"/>
    </i>
    <i>
      <x v="12059"/>
    </i>
    <i>
      <x v="10841"/>
    </i>
    <i>
      <x v="10742"/>
    </i>
    <i>
      <x v="10771"/>
    </i>
    <i>
      <x v="11568"/>
    </i>
    <i>
      <x v="10843"/>
    </i>
    <i>
      <x v="11632"/>
    </i>
    <i>
      <x v="10844"/>
    </i>
    <i>
      <x v="11696"/>
    </i>
    <i>
      <x v="10845"/>
    </i>
    <i>
      <x v="11760"/>
    </i>
    <i>
      <x v="10846"/>
    </i>
    <i>
      <x v="11826"/>
    </i>
    <i>
      <x v="10847"/>
    </i>
    <i>
      <x v="11899"/>
    </i>
    <i>
      <x v="10848"/>
    </i>
    <i>
      <x v="11963"/>
    </i>
    <i>
      <x v="10849"/>
    </i>
    <i>
      <x v="12027"/>
    </i>
    <i>
      <x v="10850"/>
    </i>
    <i>
      <x v="12096"/>
    </i>
    <i>
      <x v="10851"/>
    </i>
    <i>
      <x v="12160"/>
    </i>
    <i>
      <x v="10852"/>
    </i>
    <i>
      <x v="12224"/>
    </i>
    <i>
      <x v="10853"/>
    </i>
    <i>
      <x v="11552"/>
    </i>
    <i>
      <x v="10854"/>
    </i>
    <i>
      <x v="11584"/>
    </i>
    <i>
      <x v="10855"/>
    </i>
    <i>
      <x v="11616"/>
    </i>
    <i>
      <x v="10856"/>
    </i>
    <i>
      <x v="11648"/>
    </i>
    <i>
      <x v="10857"/>
    </i>
    <i>
      <x v="11680"/>
    </i>
    <i>
      <x v="10858"/>
    </i>
    <i>
      <x v="11712"/>
    </i>
    <i>
      <x v="10859"/>
    </i>
    <i>
      <x v="11744"/>
    </i>
    <i>
      <x v="10860"/>
    </i>
    <i>
      <x v="11776"/>
    </i>
    <i>
      <x v="10861"/>
    </i>
    <i>
      <x v="11808"/>
    </i>
    <i>
      <x v="10862"/>
    </i>
    <i>
      <x v="10799"/>
    </i>
    <i>
      <x v="10863"/>
    </i>
    <i>
      <x v="11883"/>
    </i>
    <i>
      <x v="10864"/>
    </i>
    <i>
      <x v="11915"/>
    </i>
    <i>
      <x v="10865"/>
    </i>
    <i>
      <x v="11947"/>
    </i>
    <i>
      <x v="10866"/>
    </i>
    <i>
      <x v="11979"/>
    </i>
    <i>
      <x v="10867"/>
    </i>
    <i>
      <x v="12011"/>
    </i>
    <i>
      <x v="10823"/>
    </i>
    <i>
      <x v="12043"/>
    </i>
    <i>
      <x v="10869"/>
    </i>
    <i>
      <x v="12075"/>
    </i>
    <i>
      <x v="10870"/>
    </i>
    <i>
      <x v="12112"/>
    </i>
    <i>
      <x v="10871"/>
    </i>
    <i>
      <x v="12144"/>
    </i>
    <i>
      <x v="10872"/>
    </i>
    <i>
      <x v="12176"/>
    </i>
    <i>
      <x v="10873"/>
    </i>
    <i>
      <x v="12208"/>
    </i>
    <i>
      <x v="10874"/>
    </i>
    <i>
      <x v="12240"/>
    </i>
    <i>
      <x v="10875"/>
    </i>
    <i>
      <x v="11544"/>
    </i>
    <i>
      <x v="10876"/>
    </i>
    <i>
      <x v="11560"/>
    </i>
    <i>
      <x v="10877"/>
    </i>
    <i>
      <x v="11576"/>
    </i>
    <i>
      <x v="10878"/>
    </i>
    <i>
      <x v="11592"/>
    </i>
    <i>
      <x v="10879"/>
    </i>
    <i>
      <x v="11608"/>
    </i>
    <i>
      <x v="10880"/>
    </i>
    <i>
      <x v="11624"/>
    </i>
    <i>
      <x v="10881"/>
    </i>
    <i>
      <x v="11640"/>
    </i>
    <i>
      <x v="10882"/>
    </i>
    <i>
      <x v="11656"/>
    </i>
    <i>
      <x v="10883"/>
    </i>
    <i>
      <x v="10757"/>
    </i>
    <i>
      <x v="10884"/>
    </i>
    <i>
      <x v="11688"/>
    </i>
    <i>
      <x v="10885"/>
    </i>
    <i>
      <x v="11704"/>
    </i>
    <i>
      <x v="10807"/>
    </i>
    <i>
      <x v="11720"/>
    </i>
    <i>
      <x v="10887"/>
    </i>
    <i>
      <x v="11736"/>
    </i>
    <i>
      <x v="10888"/>
    </i>
    <i>
      <x v="11752"/>
    </i>
    <i>
      <x v="10889"/>
    </i>
    <i>
      <x v="11768"/>
    </i>
    <i>
      <x v="10890"/>
    </i>
    <i>
      <x v="11784"/>
    </i>
    <i>
      <x v="10891"/>
    </i>
    <i>
      <x v="11800"/>
    </i>
    <i>
      <x v="10892"/>
    </i>
    <i>
      <x v="11818"/>
    </i>
    <i>
      <x v="10893"/>
    </i>
    <i>
      <x v="11843"/>
    </i>
    <i>
      <x v="10894"/>
    </i>
    <i>
      <x v="11859"/>
    </i>
    <i>
      <x v="10895"/>
    </i>
    <i>
      <x v="11875"/>
    </i>
    <i>
      <x v="10896"/>
    </i>
    <i>
      <x v="11891"/>
    </i>
    <i>
      <x v="10897"/>
    </i>
    <i>
      <x v="11907"/>
    </i>
    <i>
      <x v="10898"/>
    </i>
    <i>
      <x v="11923"/>
    </i>
    <i>
      <x v="10746"/>
    </i>
    <i>
      <x v="11939"/>
    </i>
    <i>
      <x v="10900"/>
    </i>
    <i>
      <x v="11955"/>
    </i>
    <i>
      <x v="10901"/>
    </i>
    <i>
      <x v="11971"/>
    </i>
    <i>
      <x v="10902"/>
    </i>
    <i>
      <x v="11987"/>
    </i>
    <i>
      <x v="10903"/>
    </i>
    <i>
      <x v="12003"/>
    </i>
    <i>
      <x v="10904"/>
    </i>
    <i>
      <x v="12019"/>
    </i>
    <i>
      <x v="10905"/>
    </i>
    <i>
      <x v="12035"/>
    </i>
    <i>
      <x v="10906"/>
    </i>
    <i>
      <x v="12051"/>
    </i>
    <i>
      <x v="10907"/>
    </i>
    <i>
      <x v="12067"/>
    </i>
    <i>
      <x v="10747"/>
    </i>
    <i>
      <x v="12088"/>
    </i>
    <i>
      <x v="10909"/>
    </i>
    <i>
      <x v="12104"/>
    </i>
    <i>
      <x v="10910"/>
    </i>
    <i>
      <x v="12120"/>
    </i>
    <i>
      <x v="10808"/>
    </i>
    <i>
      <x v="12136"/>
    </i>
    <i>
      <x v="10912"/>
    </i>
    <i>
      <x v="12152"/>
    </i>
    <i>
      <x v="10913"/>
    </i>
    <i>
      <x v="12168"/>
    </i>
    <i>
      <x v="10914"/>
    </i>
    <i>
      <x v="12184"/>
    </i>
    <i>
      <x v="10915"/>
    </i>
    <i>
      <x v="12200"/>
    </i>
    <i>
      <x v="10916"/>
    </i>
    <i>
      <x v="12216"/>
    </i>
    <i>
      <x v="10917"/>
    </i>
    <i>
      <x v="12232"/>
    </i>
    <i>
      <x v="10918"/>
    </i>
    <i>
      <x v="12248"/>
    </i>
    <i>
      <x v="10919"/>
    </i>
    <i>
      <x v="11540"/>
    </i>
    <i>
      <x v="10920"/>
    </i>
    <i>
      <x v="11548"/>
    </i>
    <i>
      <x v="10921"/>
    </i>
    <i>
      <x v="11556"/>
    </i>
    <i>
      <x v="10922"/>
    </i>
    <i>
      <x v="11564"/>
    </i>
    <i>
      <x v="10923"/>
    </i>
    <i>
      <x v="11572"/>
    </i>
    <i>
      <x v="10924"/>
    </i>
    <i>
      <x v="11580"/>
    </i>
    <i>
      <x v="10925"/>
    </i>
    <i>
      <x v="11588"/>
    </i>
    <i>
      <x v="10772"/>
    </i>
    <i>
      <x v="11596"/>
    </i>
    <i>
      <x v="10927"/>
    </i>
    <i>
      <x v="11604"/>
    </i>
    <i>
      <x v="10928"/>
    </i>
    <i>
      <x v="11612"/>
    </i>
    <i>
      <x v="10929"/>
    </i>
    <i>
      <x v="11620"/>
    </i>
    <i>
      <x v="10930"/>
    </i>
    <i>
      <x v="11628"/>
    </i>
    <i>
      <x v="10931"/>
    </i>
    <i>
      <x v="11636"/>
    </i>
    <i>
      <x v="10932"/>
    </i>
    <i>
      <x v="11644"/>
    </i>
    <i>
      <x v="10933"/>
    </i>
    <i>
      <x v="11652"/>
    </i>
    <i>
      <x v="10934"/>
    </i>
    <i>
      <x v="11660"/>
    </i>
    <i>
      <x v="10935"/>
    </i>
    <i>
      <x v="11668"/>
    </i>
    <i>
      <x v="10936"/>
    </i>
    <i>
      <x v="11676"/>
    </i>
    <i>
      <x v="10937"/>
    </i>
    <i>
      <x v="11684"/>
    </i>
    <i>
      <x v="10938"/>
    </i>
    <i>
      <x v="10758"/>
    </i>
    <i>
      <x v="10939"/>
    </i>
    <i>
      <x v="11700"/>
    </i>
    <i>
      <x v="10940"/>
    </i>
    <i>
      <x v="11708"/>
    </i>
    <i>
      <x v="10941"/>
    </i>
    <i>
      <x v="11716"/>
    </i>
    <i>
      <x v="10942"/>
    </i>
    <i>
      <x v="11724"/>
    </i>
    <i>
      <x v="10943"/>
    </i>
    <i>
      <x v="11732"/>
    </i>
    <i>
      <x v="10944"/>
    </i>
    <i>
      <x v="11740"/>
    </i>
    <i>
      <x v="10809"/>
    </i>
    <i>
      <x v="11748"/>
    </i>
    <i>
      <x v="10946"/>
    </i>
    <i>
      <x v="11756"/>
    </i>
    <i>
      <x v="10947"/>
    </i>
    <i>
      <x v="11764"/>
    </i>
    <i>
      <x v="10948"/>
    </i>
    <i>
      <x v="11772"/>
    </i>
    <i>
      <x v="10949"/>
    </i>
    <i>
      <x v="11780"/>
    </i>
    <i>
      <x v="10950"/>
    </i>
    <i>
      <x v="10830"/>
    </i>
    <i>
      <x v="10951"/>
    </i>
    <i>
      <x v="11796"/>
    </i>
    <i>
      <x v="10952"/>
    </i>
    <i>
      <x v="11804"/>
    </i>
    <i>
      <x v="10953"/>
    </i>
    <i>
      <x v="11812"/>
    </i>
    <i>
      <x v="10954"/>
    </i>
    <i>
      <x v="10798"/>
    </i>
    <i>
      <x v="10955"/>
    </i>
    <i>
      <x v="11830"/>
    </i>
    <i>
      <x v="10956"/>
    </i>
    <i>
      <x v="11847"/>
    </i>
    <i>
      <x v="10957"/>
    </i>
    <i>
      <x v="11855"/>
    </i>
    <i>
      <x v="10958"/>
    </i>
    <i>
      <x v="11863"/>
    </i>
    <i>
      <x v="10959"/>
    </i>
    <i>
      <x v="11871"/>
    </i>
    <i>
      <x v="10960"/>
    </i>
    <i>
      <x v="11879"/>
    </i>
    <i>
      <x v="10961"/>
    </i>
    <i>
      <x v="11887"/>
    </i>
    <i>
      <x v="10962"/>
    </i>
    <i>
      <x v="11895"/>
    </i>
    <i>
      <x v="10963"/>
    </i>
    <i>
      <x v="10802"/>
    </i>
    <i>
      <x v="10964"/>
    </i>
    <i>
      <x v="11911"/>
    </i>
    <i>
      <x v="10965"/>
    </i>
    <i>
      <x v="11919"/>
    </i>
    <i>
      <x v="10748"/>
    </i>
    <i>
      <x v="11927"/>
    </i>
    <i>
      <x v="10967"/>
    </i>
    <i>
      <x v="11935"/>
    </i>
    <i>
      <x v="10968"/>
    </i>
    <i>
      <x v="11943"/>
    </i>
    <i>
      <x v="10969"/>
    </i>
    <i>
      <x v="11951"/>
    </i>
    <i>
      <x v="10970"/>
    </i>
    <i>
      <x v="11959"/>
    </i>
    <i>
      <x v="10971"/>
    </i>
    <i>
      <x v="11967"/>
    </i>
    <i>
      <x v="10972"/>
    </i>
    <i>
      <x v="11975"/>
    </i>
    <i>
      <x v="10973"/>
    </i>
    <i>
      <x v="11983"/>
    </i>
    <i>
      <x v="10974"/>
    </i>
    <i>
      <x v="11991"/>
    </i>
    <i>
      <x v="10975"/>
    </i>
    <i>
      <x v="10767"/>
    </i>
    <i>
      <x v="10976"/>
    </i>
    <i>
      <x v="12007"/>
    </i>
    <i>
      <x v="10977"/>
    </i>
    <i>
      <x v="12015"/>
    </i>
    <i>
      <x v="10978"/>
    </i>
    <i>
      <x v="12023"/>
    </i>
    <i>
      <x v="10979"/>
    </i>
    <i>
      <x v="12031"/>
    </i>
    <i>
      <x v="10980"/>
    </i>
    <i>
      <x v="12039"/>
    </i>
    <i>
      <x v="10981"/>
    </i>
    <i>
      <x v="12047"/>
    </i>
    <i>
      <x v="10982"/>
    </i>
    <i>
      <x v="10768"/>
    </i>
    <i>
      <x v="10983"/>
    </i>
    <i>
      <x v="12063"/>
    </i>
    <i>
      <x v="10819"/>
    </i>
    <i>
      <x v="12071"/>
    </i>
    <i>
      <x v="10985"/>
    </i>
    <i>
      <x v="12079"/>
    </i>
    <i>
      <x v="10986"/>
    </i>
    <i>
      <x v="12092"/>
    </i>
    <i>
      <x v="10987"/>
    </i>
    <i>
      <x v="12100"/>
    </i>
    <i>
      <x v="10988"/>
    </i>
    <i>
      <x v="12108"/>
    </i>
    <i>
      <x v="10989"/>
    </i>
    <i>
      <x v="12116"/>
    </i>
    <i>
      <x v="10990"/>
    </i>
    <i>
      <x v="12124"/>
    </i>
    <i>
      <x v="10991"/>
    </i>
    <i>
      <x v="10804"/>
    </i>
    <i>
      <x v="10992"/>
    </i>
    <i>
      <x v="12140"/>
    </i>
    <i>
      <x v="10993"/>
    </i>
    <i>
      <x v="12148"/>
    </i>
    <i>
      <x v="10994"/>
    </i>
    <i>
      <x v="12156"/>
    </i>
    <i>
      <x v="10995"/>
    </i>
    <i>
      <x v="12164"/>
    </i>
    <i>
      <x v="10996"/>
    </i>
    <i>
      <x v="12172"/>
    </i>
    <i>
      <x v="10997"/>
    </i>
    <i>
      <x v="12180"/>
    </i>
    <i>
      <x v="10810"/>
    </i>
    <i>
      <x v="12188"/>
    </i>
    <i>
      <x v="10999"/>
    </i>
    <i>
      <x v="12196"/>
    </i>
    <i>
      <x v="11000"/>
    </i>
    <i>
      <x v="12204"/>
    </i>
    <i>
      <x v="11001"/>
    </i>
    <i>
      <x v="12212"/>
    </i>
    <i>
      <x v="11002"/>
    </i>
    <i>
      <x v="10769"/>
    </i>
    <i>
      <x v="11003"/>
    </i>
    <i>
      <x v="12228"/>
    </i>
    <i>
      <x v="11004"/>
    </i>
    <i>
      <x v="12236"/>
    </i>
    <i>
      <x v="11005"/>
    </i>
    <i>
      <x v="12244"/>
    </i>
    <i>
      <x v="11006"/>
    </i>
    <i>
      <x v="12252"/>
    </i>
    <i>
      <x v="11007"/>
    </i>
    <i>
      <x v="11538"/>
    </i>
    <i>
      <x v="11008"/>
    </i>
    <i>
      <x v="10828"/>
    </i>
    <i>
      <x v="11009"/>
    </i>
    <i>
      <x v="11546"/>
    </i>
    <i>
      <x v="11010"/>
    </i>
    <i>
      <x v="11550"/>
    </i>
    <i>
      <x v="11011"/>
    </i>
    <i>
      <x v="11554"/>
    </i>
    <i>
      <x v="11012"/>
    </i>
    <i>
      <x v="10791"/>
    </i>
    <i>
      <x v="11013"/>
    </i>
    <i>
      <x v="11562"/>
    </i>
    <i>
      <x v="11014"/>
    </i>
    <i>
      <x v="11566"/>
    </i>
    <i>
      <x v="10824"/>
    </i>
    <i>
      <x v="11570"/>
    </i>
    <i>
      <x v="11016"/>
    </i>
    <i>
      <x v="11574"/>
    </i>
    <i>
      <x v="11017"/>
    </i>
    <i>
      <x v="11578"/>
    </i>
    <i>
      <x v="11018"/>
    </i>
    <i>
      <x v="11582"/>
    </i>
    <i>
      <x v="11019"/>
    </i>
    <i>
      <x v="11586"/>
    </i>
    <i>
      <x v="11020"/>
    </i>
    <i>
      <x v="11590"/>
    </i>
    <i>
      <x v="11021"/>
    </i>
    <i>
      <x v="11594"/>
    </i>
    <i>
      <x v="11022"/>
    </i>
    <i>
      <x v="11598"/>
    </i>
    <i>
      <x v="11023"/>
    </i>
    <i>
      <x v="11602"/>
    </i>
    <i>
      <x v="11024"/>
    </i>
    <i>
      <x v="11606"/>
    </i>
    <i>
      <x v="11025"/>
    </i>
    <i>
      <x v="11610"/>
    </i>
    <i>
      <x v="11026"/>
    </i>
    <i>
      <x v="11614"/>
    </i>
    <i>
      <x v="11027"/>
    </i>
    <i>
      <x v="11618"/>
    </i>
    <i>
      <x v="11028"/>
    </i>
    <i>
      <x v="11622"/>
    </i>
    <i>
      <x v="10825"/>
    </i>
    <i>
      <x v="11626"/>
    </i>
    <i>
      <x v="11030"/>
    </i>
    <i>
      <x v="11630"/>
    </i>
    <i>
      <x v="11031"/>
    </i>
    <i>
      <x v="10812"/>
    </i>
    <i>
      <x v="11032"/>
    </i>
    <i>
      <x v="11638"/>
    </i>
    <i>
      <x v="11033"/>
    </i>
    <i>
      <x v="11642"/>
    </i>
    <i>
      <x v="11034"/>
    </i>
    <i>
      <x v="11646"/>
    </i>
    <i>
      <x v="11035"/>
    </i>
    <i>
      <x v="11650"/>
    </i>
    <i>
      <x v="11036"/>
    </i>
    <i>
      <x v="11654"/>
    </i>
    <i>
      <x v="11037"/>
    </i>
    <i>
      <x v="10829"/>
    </i>
    <i>
      <x v="11038"/>
    </i>
    <i>
      <x v="11662"/>
    </i>
    <i>
      <x v="11039"/>
    </i>
    <i>
      <x v="11666"/>
    </i>
    <i>
      <x v="11040"/>
    </i>
    <i>
      <x v="11670"/>
    </i>
    <i>
      <x v="11041"/>
    </i>
    <i>
      <x v="11674"/>
    </i>
    <i>
      <x v="11042"/>
    </i>
    <i>
      <x v="11678"/>
    </i>
    <i>
      <x v="11043"/>
    </i>
    <i>
      <x v="11682"/>
    </i>
    <i>
      <x v="11044"/>
    </i>
    <i>
      <x v="11686"/>
    </i>
    <i>
      <x v="11045"/>
    </i>
    <i>
      <x v="11690"/>
    </i>
    <i>
      <x v="11046"/>
    </i>
    <i>
      <x v="11694"/>
    </i>
    <i>
      <x v="11047"/>
    </i>
    <i>
      <x v="11698"/>
    </i>
    <i>
      <x v="11048"/>
    </i>
    <i>
      <x v="11702"/>
    </i>
    <i>
      <x v="11049"/>
    </i>
    <i>
      <x v="11706"/>
    </i>
    <i>
      <x v="11050"/>
    </i>
    <i>
      <x v="11710"/>
    </i>
    <i>
      <x v="11051"/>
    </i>
    <i>
      <x v="11714"/>
    </i>
    <i>
      <x v="11052"/>
    </i>
    <i>
      <x v="11718"/>
    </i>
    <i>
      <x v="11053"/>
    </i>
    <i>
      <x v="11722"/>
    </i>
    <i>
      <x v="11054"/>
    </i>
    <i>
      <x v="11726"/>
    </i>
    <i>
      <x v="11055"/>
    </i>
    <i>
      <x v="11730"/>
    </i>
    <i>
      <x v="11056"/>
    </i>
    <i>
      <x v="11734"/>
    </i>
    <i>
      <x v="11057"/>
    </i>
    <i>
      <x v="11738"/>
    </i>
    <i>
      <x v="11058"/>
    </i>
    <i>
      <x v="11742"/>
    </i>
    <i>
      <x v="11059"/>
    </i>
    <i>
      <x v="11746"/>
    </i>
    <i>
      <x v="11060"/>
    </i>
    <i>
      <x v="11750"/>
    </i>
    <i>
      <x v="11061"/>
    </i>
    <i>
      <x v="11754"/>
    </i>
    <i>
      <x v="11062"/>
    </i>
    <i>
      <x v="11758"/>
    </i>
    <i>
      <x v="11063"/>
    </i>
    <i>
      <x v="11762"/>
    </i>
    <i>
      <x v="11064"/>
    </i>
    <i>
      <x v="11766"/>
    </i>
    <i>
      <x v="11065"/>
    </i>
    <i>
      <x v="11770"/>
    </i>
    <i>
      <x v="11066"/>
    </i>
    <i>
      <x v="11774"/>
    </i>
    <i>
      <x v="11067"/>
    </i>
    <i>
      <x v="11778"/>
    </i>
    <i>
      <x v="11068"/>
    </i>
    <i>
      <x v="11782"/>
    </i>
    <i>
      <x v="11069"/>
    </i>
    <i>
      <x v="10761"/>
    </i>
    <i>
      <x v="11070"/>
    </i>
    <i>
      <x v="11790"/>
    </i>
    <i>
      <x v="11071"/>
    </i>
    <i>
      <x v="11794"/>
    </i>
    <i>
      <x v="11072"/>
    </i>
    <i>
      <x v="11798"/>
    </i>
    <i>
      <x v="11073"/>
    </i>
    <i>
      <x v="11802"/>
    </i>
    <i>
      <x v="11074"/>
    </i>
    <i>
      <x v="11806"/>
    </i>
    <i>
      <x v="11075"/>
    </i>
    <i>
      <x v="11810"/>
    </i>
    <i>
      <x v="11076"/>
    </i>
    <i>
      <x v="11814"/>
    </i>
    <i>
      <x v="11077"/>
    </i>
    <i>
      <x v="11820"/>
    </i>
    <i>
      <x v="11078"/>
    </i>
    <i>
      <x v="11824"/>
    </i>
    <i>
      <x v="11079"/>
    </i>
    <i>
      <x v="11828"/>
    </i>
    <i>
      <x v="11080"/>
    </i>
    <i>
      <x v="11832"/>
    </i>
    <i>
      <x v="11081"/>
    </i>
    <i>
      <x v="11845"/>
    </i>
    <i>
      <x v="11082"/>
    </i>
    <i>
      <x v="11849"/>
    </i>
    <i>
      <x v="11083"/>
    </i>
    <i>
      <x v="11853"/>
    </i>
    <i>
      <x v="11084"/>
    </i>
    <i>
      <x v="11857"/>
    </i>
    <i>
      <x v="11085"/>
    </i>
    <i>
      <x v="11861"/>
    </i>
    <i>
      <x v="11086"/>
    </i>
    <i>
      <x v="11865"/>
    </i>
    <i>
      <x v="11087"/>
    </i>
    <i>
      <x v="10764"/>
    </i>
    <i>
      <x v="11088"/>
    </i>
    <i>
      <x v="11873"/>
    </i>
    <i>
      <x v="11089"/>
    </i>
    <i>
      <x v="11877"/>
    </i>
    <i>
      <x v="11090"/>
    </i>
    <i>
      <x v="11881"/>
    </i>
    <i>
      <x v="11091"/>
    </i>
    <i>
      <x v="11885"/>
    </i>
    <i>
      <x v="11092"/>
    </i>
    <i>
      <x v="11889"/>
    </i>
    <i>
      <x v="11093"/>
    </i>
    <i>
      <x v="11893"/>
    </i>
    <i>
      <x v="11094"/>
    </i>
    <i>
      <x v="11897"/>
    </i>
    <i>
      <x v="11095"/>
    </i>
    <i>
      <x v="11901"/>
    </i>
    <i>
      <x v="11096"/>
    </i>
    <i>
      <x v="11905"/>
    </i>
    <i>
      <x v="11097"/>
    </i>
    <i>
      <x v="11909"/>
    </i>
    <i>
      <x v="11098"/>
    </i>
    <i>
      <x v="11913"/>
    </i>
    <i>
      <x v="10820"/>
    </i>
    <i>
      <x v="11917"/>
    </i>
    <i>
      <x v="11100"/>
    </i>
    <i>
      <x v="11921"/>
    </i>
    <i>
      <x v="11101"/>
    </i>
    <i>
      <x v="11925"/>
    </i>
    <i>
      <x v="11102"/>
    </i>
    <i>
      <x v="11929"/>
    </i>
    <i>
      <x v="11103"/>
    </i>
    <i>
      <x v="11933"/>
    </i>
    <i>
      <x v="11104"/>
    </i>
    <i>
      <x v="11937"/>
    </i>
    <i>
      <x v="11105"/>
    </i>
    <i>
      <x v="11941"/>
    </i>
    <i>
      <x v="11106"/>
    </i>
    <i>
      <x v="11945"/>
    </i>
    <i>
      <x v="11107"/>
    </i>
    <i>
      <x v="11949"/>
    </i>
    <i>
      <x v="11108"/>
    </i>
    <i>
      <x v="11953"/>
    </i>
    <i>
      <x v="11109"/>
    </i>
    <i>
      <x v="11957"/>
    </i>
    <i>
      <x v="10826"/>
    </i>
    <i>
      <x v="11961"/>
    </i>
    <i>
      <x v="11111"/>
    </i>
    <i>
      <x v="11965"/>
    </i>
    <i>
      <x v="11112"/>
    </i>
    <i>
      <x v="11969"/>
    </i>
    <i>
      <x v="11113"/>
    </i>
    <i>
      <x v="11973"/>
    </i>
    <i>
      <x v="11114"/>
    </i>
    <i>
      <x v="10766"/>
    </i>
    <i>
      <x v="11115"/>
    </i>
    <i>
      <x v="11981"/>
    </i>
    <i>
      <x v="11116"/>
    </i>
    <i>
      <x v="11985"/>
    </i>
    <i>
      <x v="11117"/>
    </i>
    <i>
      <x v="11989"/>
    </i>
    <i>
      <x v="11118"/>
    </i>
    <i>
      <x v="11993"/>
    </i>
    <i>
      <x v="11119"/>
    </i>
    <i>
      <x v="11997"/>
    </i>
    <i>
      <x v="11120"/>
    </i>
    <i>
      <x v="12001"/>
    </i>
    <i>
      <x v="11121"/>
    </i>
    <i>
      <x v="12005"/>
    </i>
    <i>
      <x v="11122"/>
    </i>
    <i>
      <x v="12009"/>
    </i>
    <i>
      <x v="10832"/>
    </i>
    <i>
      <x v="12013"/>
    </i>
    <i>
      <x v="11124"/>
    </i>
    <i>
      <x v="12017"/>
    </i>
    <i>
      <x v="11125"/>
    </i>
    <i>
      <x v="12021"/>
    </i>
    <i>
      <x v="11126"/>
    </i>
    <i>
      <x v="12025"/>
    </i>
    <i>
      <x v="11127"/>
    </i>
    <i>
      <x v="12029"/>
    </i>
    <i>
      <x v="11128"/>
    </i>
    <i>
      <x v="12033"/>
    </i>
    <i>
      <x v="11129"/>
    </i>
    <i>
      <x v="12037"/>
    </i>
    <i>
      <x v="11130"/>
    </i>
    <i>
      <x v="12041"/>
    </i>
    <i>
      <x v="10773"/>
    </i>
    <i>
      <x v="12045"/>
    </i>
    <i>
      <x v="11132"/>
    </i>
    <i>
      <x v="12049"/>
    </i>
    <i>
      <x v="11133"/>
    </i>
    <i>
      <x v="12053"/>
    </i>
    <i>
      <x v="11134"/>
    </i>
    <i>
      <x v="12057"/>
    </i>
    <i>
      <x v="11135"/>
    </i>
    <i>
      <x v="12061"/>
    </i>
    <i>
      <x v="11136"/>
    </i>
    <i>
      <x v="12065"/>
    </i>
    <i>
      <x v="11137"/>
    </i>
    <i>
      <x v="12069"/>
    </i>
    <i>
      <x v="11138"/>
    </i>
    <i>
      <x v="12073"/>
    </i>
    <i>
      <x v="11139"/>
    </i>
    <i>
      <x v="12077"/>
    </i>
    <i>
      <x v="11140"/>
    </i>
    <i>
      <x v="12086"/>
    </i>
    <i>
      <x v="11141"/>
    </i>
    <i>
      <x v="12090"/>
    </i>
    <i>
      <x v="11142"/>
    </i>
    <i>
      <x v="12094"/>
    </i>
    <i>
      <x v="11143"/>
    </i>
    <i>
      <x v="12098"/>
    </i>
    <i>
      <x v="11144"/>
    </i>
    <i>
      <x v="12102"/>
    </i>
    <i>
      <x v="11145"/>
    </i>
    <i>
      <x v="12106"/>
    </i>
    <i>
      <x v="11146"/>
    </i>
    <i>
      <x v="12110"/>
    </i>
    <i>
      <x v="11147"/>
    </i>
    <i>
      <x v="12114"/>
    </i>
    <i>
      <x v="11148"/>
    </i>
    <i>
      <x v="12118"/>
    </i>
    <i>
      <x v="11149"/>
    </i>
    <i>
      <x v="12122"/>
    </i>
    <i>
      <x v="11150"/>
    </i>
    <i>
      <x v="12126"/>
    </i>
    <i>
      <x v="11151"/>
    </i>
    <i>
      <x v="12130"/>
    </i>
    <i>
      <x v="11152"/>
    </i>
    <i>
      <x v="10816"/>
    </i>
    <i>
      <x v="11153"/>
    </i>
    <i>
      <x v="12138"/>
    </i>
    <i>
      <x v="11154"/>
    </i>
    <i>
      <x v="12142"/>
    </i>
    <i>
      <x v="11155"/>
    </i>
    <i>
      <x v="12146"/>
    </i>
    <i>
      <x v="11156"/>
    </i>
    <i>
      <x v="12150"/>
    </i>
    <i>
      <x v="11157"/>
    </i>
    <i>
      <x v="12154"/>
    </i>
    <i>
      <x v="11158"/>
    </i>
    <i>
      <x v="12158"/>
    </i>
    <i>
      <x v="11159"/>
    </i>
    <i>
      <x v="12162"/>
    </i>
    <i>
      <x v="11160"/>
    </i>
    <i>
      <x v="12166"/>
    </i>
    <i>
      <x v="11161"/>
    </i>
    <i>
      <x v="12170"/>
    </i>
    <i>
      <x v="11162"/>
    </i>
    <i>
      <x v="12174"/>
    </i>
    <i>
      <x v="11163"/>
    </i>
    <i>
      <x v="10805"/>
    </i>
    <i>
      <x v="11164"/>
    </i>
    <i>
      <x v="12182"/>
    </i>
    <i>
      <x v="11165"/>
    </i>
    <i>
      <x v="12186"/>
    </i>
    <i>
      <x v="11166"/>
    </i>
    <i>
      <x v="12190"/>
    </i>
    <i>
      <x v="11167"/>
    </i>
    <i>
      <x v="12194"/>
    </i>
    <i>
      <x v="11168"/>
    </i>
    <i>
      <x v="12198"/>
    </i>
    <i>
      <x v="11169"/>
    </i>
    <i>
      <x v="12202"/>
    </i>
    <i>
      <x v="11170"/>
    </i>
    <i>
      <x v="12206"/>
    </i>
    <i>
      <x v="11171"/>
    </i>
    <i>
      <x v="12210"/>
    </i>
    <i>
      <x v="11172"/>
    </i>
    <i>
      <x v="12214"/>
    </i>
    <i>
      <x v="11173"/>
    </i>
    <i>
      <x v="12218"/>
    </i>
    <i>
      <x v="11174"/>
    </i>
    <i>
      <x v="12222"/>
    </i>
    <i>
      <x v="11175"/>
    </i>
    <i>
      <x v="12226"/>
    </i>
    <i>
      <x v="11176"/>
    </i>
    <i>
      <x v="12230"/>
    </i>
    <i>
      <x v="11177"/>
    </i>
    <i>
      <x v="12234"/>
    </i>
    <i>
      <x v="10774"/>
    </i>
    <i>
      <x v="12238"/>
    </i>
    <i>
      <x v="11179"/>
    </i>
    <i>
      <x v="12242"/>
    </i>
    <i>
      <x v="11180"/>
    </i>
    <i>
      <x v="12246"/>
    </i>
    <i>
      <x v="11181"/>
    </i>
    <i>
      <x v="12250"/>
    </i>
    <i>
      <x v="11182"/>
    </i>
    <i>
      <x v="11535"/>
    </i>
    <i>
      <x v="10775"/>
    </i>
    <i>
      <x v="11537"/>
    </i>
    <i>
      <x v="11184"/>
    </i>
    <i>
      <x v="11539"/>
    </i>
    <i>
      <x v="11185"/>
    </i>
    <i>
      <x v="11541"/>
    </i>
    <i>
      <x v="11186"/>
    </i>
    <i>
      <x v="11543"/>
    </i>
    <i>
      <x v="11187"/>
    </i>
    <i>
      <x v="11545"/>
    </i>
    <i>
      <x v="11188"/>
    </i>
    <i>
      <x v="11547"/>
    </i>
    <i>
      <x v="11189"/>
    </i>
    <i>
      <x v="11549"/>
    </i>
    <i>
      <x v="11190"/>
    </i>
    <i>
      <x v="11551"/>
    </i>
    <i>
      <x v="11191"/>
    </i>
    <i>
      <x v="11553"/>
    </i>
    <i>
      <x v="11192"/>
    </i>
    <i>
      <x v="11555"/>
    </i>
    <i>
      <x v="11193"/>
    </i>
    <i>
      <x v="11557"/>
    </i>
    <i>
      <x v="11194"/>
    </i>
    <i>
      <x v="11559"/>
    </i>
    <i>
      <x v="11195"/>
    </i>
    <i>
      <x v="11561"/>
    </i>
    <i>
      <x v="11196"/>
    </i>
    <i>
      <x v="11563"/>
    </i>
    <i>
      <x v="11197"/>
    </i>
    <i>
      <x v="11565"/>
    </i>
    <i>
      <x v="11198"/>
    </i>
    <i>
      <x v="11567"/>
    </i>
    <i>
      <x v="11199"/>
    </i>
    <i>
      <x v="11569"/>
    </i>
    <i>
      <x v="11200"/>
    </i>
    <i>
      <x v="11571"/>
    </i>
    <i>
      <x v="11201"/>
    </i>
    <i>
      <x v="11573"/>
    </i>
    <i>
      <x v="11202"/>
    </i>
    <i>
      <x v="11575"/>
    </i>
    <i>
      <x v="11203"/>
    </i>
    <i>
      <x v="11577"/>
    </i>
    <i>
      <x v="11204"/>
    </i>
    <i>
      <x v="11579"/>
    </i>
    <i>
      <x v="11205"/>
    </i>
    <i>
      <x v="11581"/>
    </i>
    <i>
      <x v="11206"/>
    </i>
    <i>
      <x v="11583"/>
    </i>
    <i>
      <x v="11207"/>
    </i>
    <i>
      <x v="11585"/>
    </i>
    <i>
      <x v="10745"/>
    </i>
    <i>
      <x v="11587"/>
    </i>
    <i>
      <x v="11209"/>
    </i>
    <i>
      <x v="11589"/>
    </i>
    <i>
      <x v="11210"/>
    </i>
    <i>
      <x v="11591"/>
    </i>
    <i>
      <x v="11211"/>
    </i>
    <i>
      <x v="11593"/>
    </i>
    <i>
      <x v="11212"/>
    </i>
    <i>
      <x v="11595"/>
    </i>
    <i>
      <x v="11213"/>
    </i>
    <i>
      <x v="11597"/>
    </i>
    <i>
      <x v="11214"/>
    </i>
    <i>
      <x v="11599"/>
    </i>
    <i>
      <x v="11215"/>
    </i>
    <i>
      <x v="11601"/>
    </i>
    <i>
      <x v="10777"/>
    </i>
    <i>
      <x v="11603"/>
    </i>
    <i>
      <x v="11217"/>
    </i>
    <i>
      <x v="11605"/>
    </i>
    <i>
      <x v="11218"/>
    </i>
    <i>
      <x v="11607"/>
    </i>
    <i>
      <x v="11219"/>
    </i>
    <i>
      <x v="11609"/>
    </i>
    <i>
      <x v="11220"/>
    </i>
    <i>
      <x v="10740"/>
    </i>
    <i>
      <x v="11221"/>
    </i>
    <i>
      <x v="11613"/>
    </i>
    <i>
      <x v="11222"/>
    </i>
    <i>
      <x v="11615"/>
    </i>
    <i>
      <x v="11223"/>
    </i>
    <i>
      <x v="10821"/>
    </i>
    <i>
      <x v="11224"/>
    </i>
    <i>
      <x v="10741"/>
    </i>
    <i>
      <x v="11225"/>
    </i>
    <i>
      <x v="10792"/>
    </i>
    <i>
      <x v="10778"/>
    </i>
    <i>
      <x v="11623"/>
    </i>
    <i>
      <x v="11227"/>
    </i>
    <i>
      <x v="11625"/>
    </i>
    <i>
      <x v="11228"/>
    </i>
    <i>
      <x v="11627"/>
    </i>
    <i>
      <x v="10827"/>
    </i>
    <i>
      <x v="11629"/>
    </i>
    <i>
      <x v="11230"/>
    </i>
    <i>
      <x v="11631"/>
    </i>
    <i>
      <x v="11231"/>
    </i>
    <i>
      <x v="11633"/>
    </i>
    <i>
      <x v="11232"/>
    </i>
    <i>
      <x v="11635"/>
    </i>
    <i>
      <x v="11233"/>
    </i>
    <i>
      <x v="11637"/>
    </i>
    <i>
      <x v="11234"/>
    </i>
    <i>
      <x v="11639"/>
    </i>
    <i>
      <x v="11235"/>
    </i>
    <i>
      <x v="11641"/>
    </i>
    <i>
      <x v="11236"/>
    </i>
    <i>
      <x v="11643"/>
    </i>
    <i>
      <x v="11237"/>
    </i>
    <i>
      <x v="11645"/>
    </i>
    <i>
      <x v="11238"/>
    </i>
    <i>
      <x v="11647"/>
    </i>
    <i>
      <x v="11239"/>
    </i>
    <i>
      <x v="11649"/>
    </i>
    <i>
      <x v="11240"/>
    </i>
    <i>
      <x v="10793"/>
    </i>
    <i>
      <x v="11241"/>
    </i>
    <i>
      <x v="11653"/>
    </i>
    <i>
      <x v="11242"/>
    </i>
    <i>
      <x v="11655"/>
    </i>
    <i>
      <x v="11243"/>
    </i>
    <i>
      <x v="11657"/>
    </i>
    <i>
      <x v="11244"/>
    </i>
    <i>
      <x v="11659"/>
    </i>
    <i>
      <x v="11245"/>
    </i>
    <i>
      <x v="11661"/>
    </i>
    <i>
      <x v="11246"/>
    </i>
    <i>
      <x v="11663"/>
    </i>
    <i>
      <x v="11247"/>
    </i>
    <i>
      <x v="11665"/>
    </i>
    <i>
      <x v="11248"/>
    </i>
    <i>
      <x v="11667"/>
    </i>
    <i>
      <x v="10779"/>
    </i>
    <i>
      <x v="11669"/>
    </i>
    <i>
      <x v="10739"/>
    </i>
    <i>
      <x v="11671"/>
    </i>
    <i>
      <x v="11251"/>
    </i>
    <i>
      <x v="11673"/>
    </i>
    <i>
      <x v="11252"/>
    </i>
    <i>
      <x v="11675"/>
    </i>
    <i>
      <x v="10749"/>
    </i>
    <i>
      <x v="11677"/>
    </i>
    <i>
      <x v="11254"/>
    </i>
    <i>
      <x v="11679"/>
    </i>
    <i>
      <x v="11255"/>
    </i>
    <i>
      <x v="11681"/>
    </i>
    <i>
      <x v="11256"/>
    </i>
    <i>
      <x v="11683"/>
    </i>
    <i>
      <x v="10780"/>
    </i>
    <i>
      <x v="10794"/>
    </i>
    <i>
      <x v="11258"/>
    </i>
    <i>
      <x v="11687"/>
    </i>
    <i>
      <x v="11259"/>
    </i>
    <i>
      <x v="11689"/>
    </i>
    <i>
      <x v="11260"/>
    </i>
    <i>
      <x v="11691"/>
    </i>
    <i>
      <x v="11261"/>
    </i>
    <i>
      <x v="11693"/>
    </i>
    <i>
      <x v="11262"/>
    </i>
    <i>
      <x v="11695"/>
    </i>
    <i>
      <x v="11263"/>
    </i>
    <i>
      <x v="11697"/>
    </i>
    <i>
      <x v="11264"/>
    </i>
    <i>
      <x v="11699"/>
    </i>
    <i>
      <x v="11265"/>
    </i>
    <i>
      <x v="11701"/>
    </i>
    <i>
      <x v="11266"/>
    </i>
    <i>
      <x v="11703"/>
    </i>
    <i>
      <x v="11267"/>
    </i>
    <i>
      <x v="11705"/>
    </i>
    <i>
      <x v="11268"/>
    </i>
    <i>
      <x v="11707"/>
    </i>
    <i>
      <x v="11269"/>
    </i>
    <i>
      <x v="11709"/>
    </i>
    <i>
      <x v="11270"/>
    </i>
    <i>
      <x v="11711"/>
    </i>
    <i>
      <x v="11271"/>
    </i>
    <i>
      <x v="10795"/>
    </i>
    <i>
      <x v="11272"/>
    </i>
    <i>
      <x v="11715"/>
    </i>
    <i>
      <x v="11273"/>
    </i>
    <i>
      <x v="11717"/>
    </i>
    <i>
      <x v="11274"/>
    </i>
    <i>
      <x v="11719"/>
    </i>
    <i>
      <x v="11275"/>
    </i>
    <i>
      <x v="11721"/>
    </i>
    <i>
      <x v="11276"/>
    </i>
    <i>
      <x v="11723"/>
    </i>
    <i>
      <x v="11277"/>
    </i>
    <i>
      <x v="11725"/>
    </i>
    <i>
      <x v="11278"/>
    </i>
    <i>
      <x v="11727"/>
    </i>
    <i>
      <x v="11279"/>
    </i>
    <i>
      <x v="11729"/>
    </i>
    <i>
      <x v="10781"/>
    </i>
    <i>
      <x v="11731"/>
    </i>
    <i>
      <x v="10750"/>
    </i>
    <i>
      <x v="11733"/>
    </i>
    <i>
      <x v="11282"/>
    </i>
    <i>
      <x v="11735"/>
    </i>
    <i>
      <x v="11283"/>
    </i>
    <i>
      <x v="10760"/>
    </i>
    <i>
      <x v="11284"/>
    </i>
    <i>
      <x v="10796"/>
    </i>
    <i>
      <x v="11285"/>
    </i>
    <i>
      <x v="11741"/>
    </i>
    <i>
      <x v="11286"/>
    </i>
    <i>
      <x v="11743"/>
    </i>
    <i>
      <x v="10751"/>
    </i>
    <i>
      <x v="11745"/>
    </i>
    <i>
      <x v="11288"/>
    </i>
    <i>
      <x v="11747"/>
    </i>
    <i>
      <x v="11289"/>
    </i>
    <i>
      <x v="11749"/>
    </i>
    <i>
      <x v="11290"/>
    </i>
    <i>
      <x v="11751"/>
    </i>
    <i>
      <x v="11291"/>
    </i>
    <i>
      <x v="11753"/>
    </i>
    <i>
      <x v="11292"/>
    </i>
    <i>
      <x v="11755"/>
    </i>
    <i>
      <x v="11293"/>
    </i>
    <i>
      <x v="11757"/>
    </i>
    <i>
      <x v="11294"/>
    </i>
    <i>
      <x v="11759"/>
    </i>
    <i>
      <x v="11295"/>
    </i>
    <i>
      <x v="11761"/>
    </i>
    <i>
      <x v="11296"/>
    </i>
    <i>
      <x v="11763"/>
    </i>
    <i>
      <x v="11297"/>
    </i>
    <i>
      <x v="11765"/>
    </i>
    <i>
      <x v="11298"/>
    </i>
    <i>
      <x v="11767"/>
    </i>
    <i>
      <x v="11299"/>
    </i>
    <i>
      <x v="11769"/>
    </i>
    <i>
      <x v="11300"/>
    </i>
    <i>
      <x v="11771"/>
    </i>
    <i>
      <x v="11301"/>
    </i>
    <i>
      <x v="11773"/>
    </i>
    <i>
      <x v="11302"/>
    </i>
    <i>
      <x v="11775"/>
    </i>
    <i>
      <x v="11303"/>
    </i>
    <i>
      <x v="11777"/>
    </i>
    <i>
      <x v="11304"/>
    </i>
    <i>
      <x v="11779"/>
    </i>
    <i>
      <x v="10782"/>
    </i>
    <i>
      <x v="11781"/>
    </i>
    <i>
      <x v="11306"/>
    </i>
    <i>
      <x v="11783"/>
    </i>
    <i>
      <x v="11307"/>
    </i>
    <i>
      <x v="11785"/>
    </i>
    <i>
      <x v="11308"/>
    </i>
    <i>
      <x v="11787"/>
    </i>
    <i>
      <x v="11309"/>
    </i>
    <i>
      <x v="11789"/>
    </i>
    <i>
      <x v="11310"/>
    </i>
    <i>
      <x v="11791"/>
    </i>
    <i>
      <x v="11311"/>
    </i>
    <i>
      <x v="11793"/>
    </i>
    <i>
      <x v="11312"/>
    </i>
    <i>
      <x v="11795"/>
    </i>
    <i>
      <x v="11313"/>
    </i>
    <i>
      <x v="11797"/>
    </i>
    <i>
      <x v="11314"/>
    </i>
    <i>
      <x v="11799"/>
    </i>
    <i>
      <x v="11315"/>
    </i>
    <i>
      <x v="11801"/>
    </i>
    <i>
      <x v="11316"/>
    </i>
    <i>
      <x v="10762"/>
    </i>
    <i>
      <x v="11317"/>
    </i>
    <i>
      <x v="11805"/>
    </i>
    <i>
      <x v="11318"/>
    </i>
    <i>
      <x v="11807"/>
    </i>
    <i>
      <x v="11319"/>
    </i>
    <i>
      <x v="11809"/>
    </i>
    <i>
      <x v="11320"/>
    </i>
    <i>
      <x v="11811"/>
    </i>
    <i>
      <x v="11321"/>
    </i>
    <i>
      <x v="11813"/>
    </i>
    <i>
      <x v="11815"/>
    </i>
    <i>
      <x v="10833"/>
    </i>
    <i>
      <x v="11816"/>
    </i>
    <i>
      <x v="11817"/>
    </i>
    <i>
      <x v="11323"/>
    </i>
    <i>
      <x v="11819"/>
    </i>
    <i>
      <x v="10783"/>
    </i>
    <i>
      <x v="11821"/>
    </i>
    <i>
      <x v="11325"/>
    </i>
    <i>
      <x v="11823"/>
    </i>
    <i>
      <x v="11326"/>
    </i>
    <i>
      <x v="11825"/>
    </i>
    <i>
      <x v="11833"/>
    </i>
    <i>
      <x v="11827"/>
    </i>
    <i>
      <x v="11835"/>
    </i>
    <i>
      <x v="11829"/>
    </i>
    <i>
      <x v="11837"/>
    </i>
    <i>
      <x v="11831"/>
    </i>
    <i>
      <x v="11839"/>
    </i>
    <i>
      <x v="10831"/>
    </i>
    <i>
      <x v="11841"/>
    </i>
    <i>
      <x v="11327"/>
    </i>
    <i>
      <x v="11836"/>
    </i>
    <i>
      <x v="11328"/>
    </i>
    <i>
      <x v="11838"/>
    </i>
    <i>
      <x v="11329"/>
    </i>
    <i>
      <x v="11840"/>
    </i>
    <i>
      <x v="11330"/>
    </i>
    <i>
      <x v="10813"/>
    </i>
    <i>
      <x v="11331"/>
    </i>
    <i>
      <x v="11844"/>
    </i>
    <i>
      <x v="11332"/>
    </i>
    <i>
      <x v="10763"/>
    </i>
    <i>
      <x v="11333"/>
    </i>
    <i>
      <x v="11848"/>
    </i>
    <i>
      <x v="11334"/>
    </i>
    <i>
      <x v="11850"/>
    </i>
    <i>
      <x v="11335"/>
    </i>
    <i>
      <x v="11852"/>
    </i>
    <i>
      <x v="11336"/>
    </i>
    <i>
      <x v="11854"/>
    </i>
    <i>
      <x v="11337"/>
    </i>
    <i>
      <x v="11856"/>
    </i>
    <i>
      <x v="11338"/>
    </i>
    <i>
      <x v="11858"/>
    </i>
    <i>
      <x v="11339"/>
    </i>
    <i>
      <x v="11860"/>
    </i>
    <i>
      <x v="11340"/>
    </i>
    <i>
      <x v="11862"/>
    </i>
    <i>
      <x v="11341"/>
    </i>
    <i>
      <x v="10814"/>
    </i>
    <i>
      <x v="11342"/>
    </i>
    <i>
      <x v="11866"/>
    </i>
    <i>
      <x v="11343"/>
    </i>
    <i>
      <x v="11868"/>
    </i>
    <i>
      <x v="11344"/>
    </i>
    <i>
      <x v="11870"/>
    </i>
    <i>
      <x v="11345"/>
    </i>
    <i>
      <x v="11872"/>
    </i>
    <i>
      <x v="11346"/>
    </i>
    <i>
      <x v="11874"/>
    </i>
    <i>
      <x v="11347"/>
    </i>
    <i>
      <x v="11876"/>
    </i>
    <i>
      <x v="11348"/>
    </i>
    <i>
      <x v="11878"/>
    </i>
    <i>
      <x v="11349"/>
    </i>
    <i>
      <x v="11880"/>
    </i>
    <i>
      <x v="10752"/>
    </i>
    <i>
      <x v="11882"/>
    </i>
    <i>
      <x v="11351"/>
    </i>
    <i>
      <x v="10765"/>
    </i>
    <i>
      <x v="11352"/>
    </i>
    <i>
      <x v="11886"/>
    </i>
    <i>
      <x v="11353"/>
    </i>
    <i>
      <x v="10800"/>
    </i>
    <i>
      <x v="11354"/>
    </i>
    <i>
      <x v="11890"/>
    </i>
    <i>
      <x v="11355"/>
    </i>
    <i>
      <x v="11892"/>
    </i>
    <i>
      <x v="11356"/>
    </i>
    <i>
      <x v="11894"/>
    </i>
    <i>
      <x v="11357"/>
    </i>
    <i>
      <x v="11896"/>
    </i>
    <i>
      <x v="11358"/>
    </i>
    <i>
      <x v="11898"/>
    </i>
    <i>
      <x v="11359"/>
    </i>
    <i>
      <x v="10801"/>
    </i>
    <i>
      <x v="11360"/>
    </i>
    <i>
      <x v="11902"/>
    </i>
    <i>
      <x v="11361"/>
    </i>
    <i>
      <x v="11904"/>
    </i>
    <i>
      <x v="10784"/>
    </i>
    <i>
      <x v="11906"/>
    </i>
    <i>
      <x v="11363"/>
    </i>
    <i>
      <x v="11908"/>
    </i>
    <i>
      <x v="10753"/>
    </i>
    <i>
      <x v="11910"/>
    </i>
    <i>
      <x v="11365"/>
    </i>
    <i>
      <x v="11912"/>
    </i>
    <i>
      <x v="11366"/>
    </i>
    <i>
      <x v="10815"/>
    </i>
    <i>
      <x v="11367"/>
    </i>
    <i>
      <x v="11916"/>
    </i>
    <i>
      <x v="11368"/>
    </i>
    <i>
      <x v="11918"/>
    </i>
    <i>
      <x v="11369"/>
    </i>
    <i>
      <x v="11920"/>
    </i>
    <i>
      <x v="11370"/>
    </i>
    <i>
      <x v="11922"/>
    </i>
    <i>
      <x v="11371"/>
    </i>
    <i>
      <x v="11924"/>
    </i>
    <i>
      <x v="11372"/>
    </i>
    <i>
      <x v="11926"/>
    </i>
    <i>
      <x v="11373"/>
    </i>
    <i>
      <x v="11928"/>
    </i>
    <i>
      <x v="11374"/>
    </i>
    <i>
      <x v="11930"/>
    </i>
    <i>
      <x v="11375"/>
    </i>
    <i>
      <x v="11932"/>
    </i>
    <i>
      <x v="11376"/>
    </i>
    <i>
      <x v="11934"/>
    </i>
    <i>
      <x v="10785"/>
    </i>
    <i>
      <x v="11936"/>
    </i>
    <i>
      <x v="11378"/>
    </i>
    <i>
      <x v="11938"/>
    </i>
    <i>
      <x v="11379"/>
    </i>
    <i>
      <x v="11940"/>
    </i>
    <i>
      <x v="11380"/>
    </i>
    <i>
      <x v="11942"/>
    </i>
    <i>
      <x v="10786"/>
    </i>
    <i>
      <x v="11944"/>
    </i>
    <i>
      <x v="11382"/>
    </i>
    <i>
      <x v="11946"/>
    </i>
    <i>
      <x v="11383"/>
    </i>
    <i>
      <x v="11948"/>
    </i>
    <i>
      <x v="11384"/>
    </i>
    <i>
      <x v="11950"/>
    </i>
    <i>
      <x v="11385"/>
    </i>
    <i>
      <x v="11952"/>
    </i>
    <i>
      <x v="11386"/>
    </i>
    <i>
      <x v="11954"/>
    </i>
    <i>
      <x v="11387"/>
    </i>
    <i>
      <x v="11956"/>
    </i>
    <i>
      <x v="11388"/>
    </i>
    <i>
      <x v="11958"/>
    </i>
    <i>
      <x v="11389"/>
    </i>
    <i>
      <x v="11960"/>
    </i>
    <i>
      <x v="11390"/>
    </i>
    <i>
      <x v="11962"/>
    </i>
    <i>
      <x v="11391"/>
    </i>
    <i>
      <x v="11964"/>
    </i>
    <i>
      <x v="11392"/>
    </i>
    <i>
      <x v="11966"/>
    </i>
    <i>
      <x v="10754"/>
    </i>
    <i>
      <x v="11968"/>
    </i>
    <i>
      <x v="11394"/>
    </i>
    <i>
      <x v="11970"/>
    </i>
    <i>
      <x v="11395"/>
    </i>
    <i>
      <x v="11972"/>
    </i>
    <i>
      <x v="11396"/>
    </i>
    <i>
      <x v="11974"/>
    </i>
    <i>
      <x v="10787"/>
    </i>
    <i>
      <x v="11976"/>
    </i>
    <i>
      <x v="11398"/>
    </i>
    <i>
      <x v="11978"/>
    </i>
    <i>
      <x v="11399"/>
    </i>
    <i>
      <x v="11980"/>
    </i>
    <i>
      <x v="11400"/>
    </i>
    <i>
      <x v="11982"/>
    </i>
    <i>
      <x v="11401"/>
    </i>
    <i>
      <x v="11984"/>
    </i>
    <i>
      <x v="11402"/>
    </i>
    <i>
      <x v="11986"/>
    </i>
    <i>
      <x v="11403"/>
    </i>
    <i>
      <x v="11988"/>
    </i>
    <i>
      <x v="11404"/>
    </i>
    <i>
      <x v="11990"/>
    </i>
    <i>
      <x v="11405"/>
    </i>
    <i>
      <x v="11992"/>
    </i>
    <i>
      <x v="11406"/>
    </i>
    <i>
      <x v="11994"/>
    </i>
    <i>
      <x v="11407"/>
    </i>
    <i>
      <x v="11996"/>
    </i>
    <i>
      <x v="11408"/>
    </i>
    <i>
      <x v="11998"/>
    </i>
    <i>
      <x v="11409"/>
    </i>
    <i>
      <x v="12000"/>
    </i>
    <i>
      <x v="10788"/>
    </i>
    <i>
      <x v="12002"/>
    </i>
    <i>
      <x v="11411"/>
    </i>
    <i>
      <x v="12004"/>
    </i>
    <i>
      <x v="11412"/>
    </i>
    <i>
      <x v="12006"/>
    </i>
    <i>
      <x v="11413"/>
    </i>
    <i>
      <x v="12008"/>
    </i>
    <i>
      <x v="11414"/>
    </i>
    <i>
      <x v="12010"/>
    </i>
    <i>
      <x v="11415"/>
    </i>
    <i>
      <x v="12012"/>
    </i>
    <i>
      <x v="11416"/>
    </i>
    <i>
      <x v="12014"/>
    </i>
    <i>
      <x v="11417"/>
    </i>
    <i>
      <x v="12016"/>
    </i>
    <i>
      <x v="11418"/>
    </i>
    <i>
      <x v="12018"/>
    </i>
    <i>
      <x v="11419"/>
    </i>
    <i>
      <x v="12020"/>
    </i>
    <i>
      <x v="11420"/>
    </i>
    <i>
      <x v="12022"/>
    </i>
    <i>
      <x v="11421"/>
    </i>
    <i>
      <x v="12024"/>
    </i>
    <i>
      <x v="11422"/>
    </i>
    <i>
      <x v="12026"/>
    </i>
    <i>
      <x v="11423"/>
    </i>
    <i>
      <x v="12028"/>
    </i>
    <i>
      <x v="11424"/>
    </i>
    <i>
      <x v="12030"/>
    </i>
    <i>
      <x v="11425"/>
    </i>
    <i>
      <x v="12032"/>
    </i>
    <i>
      <x v="11426"/>
    </i>
    <i>
      <x v="12034"/>
    </i>
    <i>
      <x v="10789"/>
    </i>
    <i>
      <x v="12036"/>
    </i>
    <i>
      <x v="11428"/>
    </i>
    <i>
      <x v="12038"/>
    </i>
    <i>
      <x v="11429"/>
    </i>
    <i>
      <x v="12040"/>
    </i>
    <i>
      <x v="11430"/>
    </i>
    <i>
      <x v="12042"/>
    </i>
    <i>
      <x v="11431"/>
    </i>
    <i>
      <x v="12044"/>
    </i>
    <i>
      <x v="11432"/>
    </i>
    <i>
      <x v="10803"/>
    </i>
    <i>
      <x v="11433"/>
    </i>
    <i>
      <x v="12048"/>
    </i>
    <i>
      <x v="11434"/>
    </i>
    <i>
      <x v="12050"/>
    </i>
    <i>
      <x v="11435"/>
    </i>
    <i>
      <x v="12052"/>
    </i>
    <i>
      <x v="11436"/>
    </i>
    <i>
      <x v="12054"/>
    </i>
    <i>
      <x v="10790"/>
    </i>
    <i>
      <x v="12056"/>
    </i>
    <i>
      <x v="11438"/>
    </i>
    <i>
      <x v="12058"/>
    </i>
    <i>
      <x v="11439"/>
    </i>
    <i>
      <x v="12060"/>
    </i>
    <i>
      <x v="11440"/>
    </i>
    <i>
      <x v="12062"/>
    </i>
    <i>
      <x v="11441"/>
    </i>
    <i>
      <x v="12064"/>
    </i>
    <i>
      <x v="11442"/>
    </i>
    <i>
      <x v="12066"/>
    </i>
    <i>
      <x v="11443"/>
    </i>
    <i>
      <x v="12068"/>
    </i>
    <i>
      <x v="11444"/>
    </i>
    <i>
      <x v="12070"/>
    </i>
    <i>
      <x v="11445"/>
    </i>
    <i>
      <x v="12072"/>
    </i>
    <i>
      <x v="11446"/>
    </i>
    <i>
      <x v="12074"/>
    </i>
    <i>
      <x v="11447"/>
    </i>
    <i>
      <x v="12076"/>
    </i>
    <i>
      <x v="12080"/>
    </i>
    <i>
      <x v="12078"/>
    </i>
    <i>
      <x v="12082"/>
    </i>
    <i>
      <x v="10822"/>
    </i>
    <i>
      <x v="12084"/>
    </i>
    <i>
      <x v="11448"/>
    </i>
    <i>
      <x v="12083"/>
    </i>
    <i>
      <x v="11449"/>
    </i>
    <i>
      <x v="12085"/>
    </i>
    <i>
      <x v="11450"/>
    </i>
    <i>
      <x v="12087"/>
    </i>
    <i>
      <x v="11451"/>
    </i>
    <i>
      <x v="12089"/>
    </i>
    <i>
      <x v="11452"/>
    </i>
    <i>
      <x v="12091"/>
    </i>
    <i>
      <x v="11453"/>
    </i>
    <i>
      <x v="12093"/>
    </i>
    <i>
      <x v="11454"/>
    </i>
    <i>
      <x v="12095"/>
    </i>
    <i>
      <x v="11455"/>
    </i>
    <i>
      <x v="12097"/>
    </i>
    <i>
      <x v="11456"/>
    </i>
    <i>
      <x v="12099"/>
    </i>
    <i>
      <x v="11457"/>
    </i>
    <i>
      <x v="12101"/>
    </i>
    <i>
      <x v="11458"/>
    </i>
    <i>
      <x v="12103"/>
    </i>
    <i>
      <x v="10811"/>
    </i>
    <i>
      <x v="12105"/>
    </i>
    <i>
      <x v="11460"/>
    </i>
    <i>
      <x v="12107"/>
    </i>
    <i>
      <x v="11461"/>
    </i>
    <i>
      <x v="12109"/>
    </i>
    <i>
      <x v="11462"/>
    </i>
    <i>
      <x v="12111"/>
    </i>
    <i>
      <x v="11463"/>
    </i>
    <i>
      <x v="12113"/>
    </i>
    <i>
      <x v="11464"/>
    </i>
    <i>
      <x v="12115"/>
    </i>
    <i>
      <x v="11465"/>
    </i>
    <i>
      <x v="12117"/>
    </i>
    <i>
      <x v="11466"/>
    </i>
    <i>
      <x v="12119"/>
    </i>
    <i>
      <x v="11467"/>
    </i>
    <i>
      <x v="12121"/>
    </i>
    <i>
      <x v="11468"/>
    </i>
    <i>
      <x v="12123"/>
    </i>
    <i>
      <x v="11469"/>
    </i>
    <i>
      <x v="12125"/>
    </i>
    <i>
      <x v="11470"/>
    </i>
    <i>
      <x v="12127"/>
    </i>
    <i>
      <x v="11471"/>
    </i>
    <i>
      <x v="12129"/>
    </i>
    <i>
      <x v="11472"/>
    </i>
    <i>
      <x v="12131"/>
    </i>
    <i>
      <x v="11473"/>
    </i>
    <i>
      <x v="12133"/>
    </i>
    <i>
      <x v="11474"/>
    </i>
    <i>
      <x v="12135"/>
    </i>
    <i>
      <x v="11475"/>
    </i>
    <i>
      <x v="12137"/>
    </i>
    <i>
      <x v="11476"/>
    </i>
    <i>
      <x v="12139"/>
    </i>
    <i>
      <x v="11477"/>
    </i>
    <i>
      <x v="12141"/>
    </i>
    <i>
      <x v="11478"/>
    </i>
    <i>
      <x v="12143"/>
    </i>
    <i>
      <x v="11479"/>
    </i>
    <i>
      <x v="12145"/>
    </i>
    <i>
      <x v="11480"/>
    </i>
    <i>
      <x v="12147"/>
    </i>
    <i>
      <x v="11481"/>
    </i>
    <i>
      <x v="12149"/>
    </i>
    <i>
      <x v="11482"/>
    </i>
    <i>
      <x v="12151"/>
    </i>
    <i>
      <x v="11483"/>
    </i>
    <i>
      <x v="12153"/>
    </i>
    <i>
      <x v="11484"/>
    </i>
    <i>
      <x v="12155"/>
    </i>
    <i>
      <x v="11485"/>
    </i>
    <i>
      <x v="12157"/>
    </i>
    <i>
      <x v="11486"/>
    </i>
    <i>
      <x v="12159"/>
    </i>
    <i>
      <x v="11487"/>
    </i>
    <i>
      <x v="12161"/>
    </i>
    <i>
      <x v="11488"/>
    </i>
    <i>
      <x v="12163"/>
    </i>
    <i>
      <x v="11489"/>
    </i>
    <i>
      <x v="12165"/>
    </i>
    <i>
      <x v="11490"/>
    </i>
    <i>
      <x v="12167"/>
    </i>
    <i>
      <x v="11491"/>
    </i>
    <i>
      <x v="12169"/>
    </i>
    <i>
      <x v="11492"/>
    </i>
    <i>
      <x v="12171"/>
    </i>
    <i>
      <x v="11493"/>
    </i>
    <i>
      <x v="12173"/>
    </i>
    <i>
      <x v="11494"/>
    </i>
    <i>
      <x v="12175"/>
    </i>
    <i>
      <x v="11495"/>
    </i>
    <i>
      <x v="12177"/>
    </i>
    <i>
      <x v="11496"/>
    </i>
    <i>
      <x v="12179"/>
    </i>
    <i>
      <x v="11497"/>
    </i>
    <i>
      <x v="12181"/>
    </i>
    <i>
      <x v="11498"/>
    </i>
    <i>
      <x v="12183"/>
    </i>
    <i>
      <x v="12262"/>
    </i>
    <i>
      <x v="12185"/>
    </i>
    <i>
      <x v="12258"/>
    </i>
    <i>
      <x v="12187"/>
    </i>
    <i>
      <x v="12259"/>
    </i>
    <i>
      <x v="12189"/>
    </i>
    <i>
      <x v="12261"/>
    </i>
    <i>
      <x v="12191"/>
    </i>
    <i>
      <x v="12269"/>
    </i>
    <i>
      <x v="12193"/>
    </i>
    <i>
      <x v="12271"/>
    </i>
    <i>
      <x v="12195"/>
    </i>
    <i>
      <x v="11505"/>
    </i>
    <i>
      <x v="12197"/>
    </i>
    <i>
      <x v="11506"/>
    </i>
    <i>
      <x v="12199"/>
    </i>
    <i>
      <x v="11507"/>
    </i>
    <i>
      <x v="12201"/>
    </i>
    <i>
      <x v="11508"/>
    </i>
    <i>
      <x v="12203"/>
    </i>
    <i>
      <x v="11509"/>
    </i>
    <i>
      <x v="12205"/>
    </i>
    <i>
      <x v="11510"/>
    </i>
    <i>
      <x v="12207"/>
    </i>
    <i>
      <x v="11511"/>
    </i>
    <i>
      <x v="12209"/>
    </i>
    <i>
      <x v="11512"/>
    </i>
    <i>
      <x v="12211"/>
    </i>
    <i>
      <x v="10770"/>
    </i>
    <i>
      <x v="12213"/>
    </i>
    <i>
      <x v="11514"/>
    </i>
    <i>
      <x v="12215"/>
    </i>
    <i>
      <x v="11515"/>
    </i>
    <i>
      <x v="12217"/>
    </i>
    <i>
      <x v="11516"/>
    </i>
    <i>
      <x v="12219"/>
    </i>
    <i>
      <x v="11517"/>
    </i>
    <i>
      <x v="12221"/>
    </i>
    <i>
      <x v="11518"/>
    </i>
    <i>
      <x v="12223"/>
    </i>
    <i>
      <x v="11519"/>
    </i>
    <i>
      <x v="12225"/>
    </i>
    <i>
      <x v="11520"/>
    </i>
    <i>
      <x v="12227"/>
    </i>
    <i>
      <x v="11521"/>
    </i>
    <i>
      <x v="12229"/>
    </i>
    <i>
      <x v="11522"/>
    </i>
    <i>
      <x v="12231"/>
    </i>
    <i>
      <x v="11523"/>
    </i>
    <i>
      <x v="12233"/>
    </i>
    <i>
      <x v="11524"/>
    </i>
    <i>
      <x v="12235"/>
    </i>
    <i>
      <x v="11525"/>
    </i>
    <i>
      <x v="12237"/>
    </i>
    <i>
      <x v="11526"/>
    </i>
    <i>
      <x v="12239"/>
    </i>
    <i>
      <x v="11527"/>
    </i>
    <i>
      <x v="12241"/>
    </i>
    <i>
      <x v="11528"/>
    </i>
    <i>
      <x v="12243"/>
    </i>
    <i>
      <x v="12253"/>
    </i>
    <i>
      <x v="10743"/>
    </i>
    <i>
      <x v="12255"/>
    </i>
    <i>
      <x v="12247"/>
    </i>
    <i>
      <x v="12257"/>
    </i>
    <i>
      <x v="12249"/>
    </i>
    <i>
      <x v="11532"/>
    </i>
    <i>
      <x v="12251"/>
    </i>
    <i>
      <x v="11533"/>
    </i>
    <i>
      <x v="10817"/>
    </i>
    <i>
      <x v="10756"/>
    </i>
    <i>
      <x v="11529"/>
    </i>
    <i>
      <x v="12256"/>
    </i>
    <i>
      <x v="10755"/>
    </i>
    <i>
      <x v="10806"/>
    </i>
    <i>
      <x v="11531"/>
    </i>
    <i>
      <x v="12260"/>
    </i>
    <i>
      <x v="12265"/>
    </i>
    <i>
      <x v="10744"/>
    </i>
    <i>
      <x v="12267"/>
    </i>
    <i>
      <x v="12264"/>
    </i>
    <i>
      <x v="11500"/>
    </i>
    <i>
      <x v="12266"/>
    </i>
    <i>
      <x v="11501"/>
    </i>
    <i>
      <x v="12268"/>
    </i>
    <i>
      <x v="11502"/>
    </i>
    <i>
      <x v="12270"/>
    </i>
    <i>
      <x v="11503"/>
    </i>
    <i>
      <x v="10738"/>
    </i>
    <i>
      <x v="11504"/>
    </i>
    <i>
      <x v="10303"/>
    </i>
    <i>
      <x v="10047"/>
    </i>
    <i>
      <x v="10568"/>
    </i>
    <i>
      <x v="9272"/>
    </i>
    <i>
      <x v="10175"/>
    </i>
    <i>
      <x v="9273"/>
    </i>
    <i>
      <x v="10431"/>
    </i>
    <i>
      <x v="9274"/>
    </i>
    <i>
      <x v="9983"/>
    </i>
    <i>
      <x v="9275"/>
    </i>
    <i>
      <x v="10111"/>
    </i>
    <i>
      <x v="9276"/>
    </i>
    <i>
      <x v="10239"/>
    </i>
    <i>
      <x v="9277"/>
    </i>
    <i>
      <x v="10367"/>
    </i>
    <i>
      <x v="9278"/>
    </i>
    <i>
      <x v="10504"/>
    </i>
    <i>
      <x v="9279"/>
    </i>
    <i>
      <x v="10636"/>
    </i>
    <i>
      <x v="9280"/>
    </i>
    <i>
      <x v="9235"/>
    </i>
    <i>
      <x v="9281"/>
    </i>
    <i>
      <x v="10079"/>
    </i>
    <i>
      <x v="9282"/>
    </i>
    <i>
      <x v="10143"/>
    </i>
    <i>
      <x v="9283"/>
    </i>
    <i>
      <x v="10207"/>
    </i>
    <i>
      <x v="9284"/>
    </i>
    <i>
      <x v="10271"/>
    </i>
    <i>
      <x v="9285"/>
    </i>
    <i>
      <x v="10335"/>
    </i>
    <i>
      <x v="9208"/>
    </i>
    <i>
      <x v="10399"/>
    </i>
    <i>
      <x v="9287"/>
    </i>
    <i>
      <x v="10463"/>
    </i>
    <i>
      <x v="9288"/>
    </i>
    <i>
      <x v="10536"/>
    </i>
    <i>
      <x v="9289"/>
    </i>
    <i>
      <x v="10600"/>
    </i>
    <i>
      <x v="9290"/>
    </i>
    <i>
      <x v="9271"/>
    </i>
    <i>
      <x v="9291"/>
    </i>
    <i>
      <x v="9234"/>
    </i>
    <i>
      <x v="9292"/>
    </i>
    <i>
      <x v="10031"/>
    </i>
    <i>
      <x v="9293"/>
    </i>
    <i>
      <x v="10063"/>
    </i>
    <i>
      <x v="9294"/>
    </i>
    <i>
      <x v="10095"/>
    </i>
    <i>
      <x v="9295"/>
    </i>
    <i>
      <x v="10127"/>
    </i>
    <i>
      <x v="9296"/>
    </i>
    <i>
      <x v="10159"/>
    </i>
    <i>
      <x v="9297"/>
    </i>
    <i>
      <x v="10191"/>
    </i>
    <i>
      <x v="9298"/>
    </i>
    <i>
      <x v="10223"/>
    </i>
    <i>
      <x v="9299"/>
    </i>
    <i>
      <x v="10255"/>
    </i>
    <i>
      <x v="9300"/>
    </i>
    <i>
      <x v="10287"/>
    </i>
    <i>
      <x v="9301"/>
    </i>
    <i>
      <x v="10319"/>
    </i>
    <i>
      <x v="9302"/>
    </i>
    <i>
      <x v="10351"/>
    </i>
    <i>
      <x v="9303"/>
    </i>
    <i>
      <x v="10383"/>
    </i>
    <i>
      <x v="9304"/>
    </i>
    <i>
      <x v="10415"/>
    </i>
    <i>
      <x v="9209"/>
    </i>
    <i>
      <x v="10447"/>
    </i>
    <i>
      <x v="9306"/>
    </i>
    <i>
      <x v="10488"/>
    </i>
    <i>
      <x v="9307"/>
    </i>
    <i>
      <x v="10520"/>
    </i>
    <i>
      <x v="9308"/>
    </i>
    <i>
      <x v="10552"/>
    </i>
    <i>
      <x v="9309"/>
    </i>
    <i>
      <x v="10584"/>
    </i>
    <i>
      <x v="9210"/>
    </i>
    <i>
      <x v="9261"/>
    </i>
    <i>
      <x v="9311"/>
    </i>
    <i>
      <x v="10652"/>
    </i>
    <i>
      <x v="9312"/>
    </i>
    <i>
      <x v="9975"/>
    </i>
    <i>
      <x v="9313"/>
    </i>
    <i>
      <x v="9991"/>
    </i>
    <i>
      <x v="9314"/>
    </i>
    <i>
      <x v="10007"/>
    </i>
    <i>
      <x v="9315"/>
    </i>
    <i>
      <x v="10023"/>
    </i>
    <i>
      <x v="9316"/>
    </i>
    <i>
      <x v="10039"/>
    </i>
    <i>
      <x v="9317"/>
    </i>
    <i>
      <x v="10055"/>
    </i>
    <i>
      <x v="9318"/>
    </i>
    <i>
      <x v="10071"/>
    </i>
    <i>
      <x v="9319"/>
    </i>
    <i>
      <x v="10087"/>
    </i>
    <i>
      <x v="9320"/>
    </i>
    <i>
      <x v="10103"/>
    </i>
    <i>
      <x v="9321"/>
    </i>
    <i>
      <x v="10119"/>
    </i>
    <i>
      <x v="9322"/>
    </i>
    <i>
      <x v="10135"/>
    </i>
    <i>
      <x v="9323"/>
    </i>
    <i>
      <x v="10151"/>
    </i>
    <i>
      <x v="9324"/>
    </i>
    <i>
      <x v="10167"/>
    </i>
    <i>
      <x v="9325"/>
    </i>
    <i>
      <x v="10183"/>
    </i>
    <i>
      <x v="9326"/>
    </i>
    <i>
      <x v="10199"/>
    </i>
    <i>
      <x v="9327"/>
    </i>
    <i>
      <x v="10215"/>
    </i>
    <i>
      <x v="9328"/>
    </i>
    <i>
      <x v="10231"/>
    </i>
    <i>
      <x v="9329"/>
    </i>
    <i>
      <x v="10247"/>
    </i>
    <i>
      <x v="9330"/>
    </i>
    <i>
      <x v="10263"/>
    </i>
    <i>
      <x v="9331"/>
    </i>
    <i>
      <x v="10279"/>
    </i>
    <i>
      <x v="9332"/>
    </i>
    <i>
      <x v="10295"/>
    </i>
    <i>
      <x v="9333"/>
    </i>
    <i>
      <x v="10311"/>
    </i>
    <i>
      <x v="9211"/>
    </i>
    <i>
      <x v="10327"/>
    </i>
    <i>
      <x v="9335"/>
    </i>
    <i>
      <x v="10343"/>
    </i>
    <i>
      <x v="9336"/>
    </i>
    <i>
      <x v="10359"/>
    </i>
    <i>
      <x v="9337"/>
    </i>
    <i>
      <x v="10375"/>
    </i>
    <i>
      <x v="9338"/>
    </i>
    <i>
      <x v="10391"/>
    </i>
    <i>
      <x v="9339"/>
    </i>
    <i>
      <x v="10407"/>
    </i>
    <i>
      <x v="9340"/>
    </i>
    <i>
      <x v="10423"/>
    </i>
    <i>
      <x v="9341"/>
    </i>
    <i>
      <x v="10439"/>
    </i>
    <i>
      <x v="9342"/>
    </i>
    <i>
      <x v="10455"/>
    </i>
    <i>
      <x v="9343"/>
    </i>
    <i>
      <x v="10480"/>
    </i>
    <i>
      <x v="9344"/>
    </i>
    <i>
      <x v="10496"/>
    </i>
    <i>
      <x v="9345"/>
    </i>
    <i>
      <x v="10512"/>
    </i>
    <i>
      <x v="9346"/>
    </i>
    <i>
      <x v="10528"/>
    </i>
    <i>
      <x v="9347"/>
    </i>
    <i>
      <x v="10544"/>
    </i>
    <i>
      <x v="9348"/>
    </i>
    <i>
      <x v="9251"/>
    </i>
    <i>
      <x v="9349"/>
    </i>
    <i>
      <x v="10576"/>
    </i>
    <i>
      <x v="9350"/>
    </i>
    <i>
      <x v="10592"/>
    </i>
    <i>
      <x v="9351"/>
    </i>
    <i>
      <x v="10608"/>
    </i>
    <i>
      <x v="9352"/>
    </i>
    <i>
      <x v="10624"/>
    </i>
    <i>
      <x v="9353"/>
    </i>
    <i>
      <x v="10644"/>
    </i>
    <i>
      <x v="9354"/>
    </i>
    <i>
      <x v="10660"/>
    </i>
    <i>
      <x v="9355"/>
    </i>
    <i>
      <x v="9971"/>
    </i>
    <i>
      <x v="9356"/>
    </i>
    <i>
      <x v="9979"/>
    </i>
    <i>
      <x v="9357"/>
    </i>
    <i>
      <x v="9987"/>
    </i>
    <i>
      <x v="9358"/>
    </i>
    <i>
      <x v="9995"/>
    </i>
    <i>
      <x v="9359"/>
    </i>
    <i>
      <x v="10003"/>
    </i>
    <i>
      <x v="9360"/>
    </i>
    <i>
      <x v="10011"/>
    </i>
    <i>
      <x v="9361"/>
    </i>
    <i>
      <x v="10019"/>
    </i>
    <i>
      <x v="9362"/>
    </i>
    <i>
      <x v="10027"/>
    </i>
    <i>
      <x v="9363"/>
    </i>
    <i>
      <x v="10035"/>
    </i>
    <i>
      <x v="9364"/>
    </i>
    <i>
      <x v="10043"/>
    </i>
    <i>
      <x v="9365"/>
    </i>
    <i>
      <x v="10051"/>
    </i>
    <i>
      <x v="9366"/>
    </i>
    <i>
      <x v="10059"/>
    </i>
    <i>
      <x v="9367"/>
    </i>
    <i>
      <x v="10067"/>
    </i>
    <i>
      <x v="9368"/>
    </i>
    <i>
      <x v="10075"/>
    </i>
    <i>
      <x v="9369"/>
    </i>
    <i>
      <x v="10083"/>
    </i>
    <i>
      <x v="9370"/>
    </i>
    <i>
      <x v="10091"/>
    </i>
    <i>
      <x v="9371"/>
    </i>
    <i>
      <x v="10099"/>
    </i>
    <i>
      <x v="9372"/>
    </i>
    <i>
      <x v="10107"/>
    </i>
    <i>
      <x v="9373"/>
    </i>
    <i>
      <x v="10115"/>
    </i>
    <i>
      <x v="9374"/>
    </i>
    <i>
      <x v="10123"/>
    </i>
    <i>
      <x v="9269"/>
    </i>
    <i>
      <x v="10131"/>
    </i>
    <i>
      <x v="9376"/>
    </i>
    <i>
      <x v="10139"/>
    </i>
    <i>
      <x v="9377"/>
    </i>
    <i>
      <x v="9264"/>
    </i>
    <i>
      <x v="9378"/>
    </i>
    <i>
      <x v="10155"/>
    </i>
    <i>
      <x v="9379"/>
    </i>
    <i>
      <x v="10163"/>
    </i>
    <i>
      <x v="9380"/>
    </i>
    <i>
      <x v="10171"/>
    </i>
    <i>
      <x v="9381"/>
    </i>
    <i>
      <x v="10179"/>
    </i>
    <i>
      <x v="9382"/>
    </i>
    <i>
      <x v="10187"/>
    </i>
    <i>
      <x v="9383"/>
    </i>
    <i>
      <x v="10195"/>
    </i>
    <i>
      <x v="9384"/>
    </i>
    <i>
      <x v="10203"/>
    </i>
    <i>
      <x v="9385"/>
    </i>
    <i>
      <x v="10211"/>
    </i>
    <i>
      <x v="9386"/>
    </i>
    <i>
      <x v="10219"/>
    </i>
    <i>
      <x v="9387"/>
    </i>
    <i>
      <x v="10227"/>
    </i>
    <i>
      <x v="9388"/>
    </i>
    <i>
      <x v="10235"/>
    </i>
    <i>
      <x v="9389"/>
    </i>
    <i>
      <x v="10243"/>
    </i>
    <i>
      <x v="9390"/>
    </i>
    <i>
      <x v="10251"/>
    </i>
    <i>
      <x v="9391"/>
    </i>
    <i>
      <x v="10259"/>
    </i>
    <i>
      <x v="9392"/>
    </i>
    <i>
      <x v="10267"/>
    </i>
    <i>
      <x v="9212"/>
    </i>
    <i>
      <x v="10275"/>
    </i>
    <i>
      <x v="9394"/>
    </i>
    <i>
      <x v="10283"/>
    </i>
    <i>
      <x v="9395"/>
    </i>
    <i>
      <x v="10291"/>
    </i>
    <i>
      <x v="9396"/>
    </i>
    <i>
      <x v="10299"/>
    </i>
    <i>
      <x v="9397"/>
    </i>
    <i>
      <x v="10307"/>
    </i>
    <i>
      <x v="9398"/>
    </i>
    <i>
      <x v="10315"/>
    </i>
    <i>
      <x v="9213"/>
    </i>
    <i>
      <x v="10323"/>
    </i>
    <i>
      <x v="9400"/>
    </i>
    <i>
      <x v="10331"/>
    </i>
    <i>
      <x v="9401"/>
    </i>
    <i>
      <x v="10339"/>
    </i>
    <i>
      <x v="9402"/>
    </i>
    <i>
      <x v="10347"/>
    </i>
    <i>
      <x v="9403"/>
    </i>
    <i>
      <x v="10355"/>
    </i>
    <i>
      <x v="9404"/>
    </i>
    <i>
      <x v="10363"/>
    </i>
    <i>
      <x v="9405"/>
    </i>
    <i>
      <x v="10371"/>
    </i>
    <i>
      <x v="9406"/>
    </i>
    <i>
      <x v="10379"/>
    </i>
    <i>
      <x v="9407"/>
    </i>
    <i>
      <x v="10387"/>
    </i>
    <i>
      <x v="9408"/>
    </i>
    <i>
      <x v="10395"/>
    </i>
    <i>
      <x v="9409"/>
    </i>
    <i>
      <x v="10403"/>
    </i>
    <i>
      <x v="9410"/>
    </i>
    <i>
      <x v="10411"/>
    </i>
    <i>
      <x v="9411"/>
    </i>
    <i>
      <x v="10419"/>
    </i>
    <i>
      <x v="9412"/>
    </i>
    <i>
      <x v="10427"/>
    </i>
    <i>
      <x v="9413"/>
    </i>
    <i>
      <x v="10435"/>
    </i>
    <i>
      <x v="9414"/>
    </i>
    <i>
      <x v="9248"/>
    </i>
    <i>
      <x v="9415"/>
    </i>
    <i>
      <x v="10451"/>
    </i>
    <i>
      <x v="9416"/>
    </i>
    <i>
      <x v="10459"/>
    </i>
    <i>
      <x v="9417"/>
    </i>
    <i>
      <x v="10476"/>
    </i>
    <i>
      <x v="9418"/>
    </i>
    <i>
      <x v="10484"/>
    </i>
    <i>
      <x v="9419"/>
    </i>
    <i>
      <x v="10492"/>
    </i>
    <i>
      <x v="9214"/>
    </i>
    <i>
      <x v="10500"/>
    </i>
    <i>
      <x v="9421"/>
    </i>
    <i>
      <x v="10508"/>
    </i>
    <i>
      <x v="9422"/>
    </i>
    <i>
      <x v="10516"/>
    </i>
    <i>
      <x v="9423"/>
    </i>
    <i>
      <x v="10524"/>
    </i>
    <i>
      <x v="9424"/>
    </i>
    <i>
      <x v="10532"/>
    </i>
    <i>
      <x v="9425"/>
    </i>
    <i>
      <x v="10540"/>
    </i>
    <i>
      <x v="9426"/>
    </i>
    <i>
      <x v="10548"/>
    </i>
    <i>
      <x v="9427"/>
    </i>
    <i>
      <x v="10556"/>
    </i>
    <i>
      <x v="9428"/>
    </i>
    <i>
      <x v="10564"/>
    </i>
    <i>
      <x v="9429"/>
    </i>
    <i>
      <x v="10572"/>
    </i>
    <i>
      <x v="9430"/>
    </i>
    <i>
      <x v="10580"/>
    </i>
    <i>
      <x v="9431"/>
    </i>
    <i>
      <x v="9252"/>
    </i>
    <i>
      <x v="9432"/>
    </i>
    <i>
      <x v="10596"/>
    </i>
    <i>
      <x v="9433"/>
    </i>
    <i>
      <x v="10604"/>
    </i>
    <i>
      <x v="9434"/>
    </i>
    <i>
      <x v="10612"/>
    </i>
    <i>
      <x v="9435"/>
    </i>
    <i>
      <x v="10620"/>
    </i>
    <i>
      <x v="9436"/>
    </i>
    <i>
      <x v="10628"/>
    </i>
    <i>
      <x v="9437"/>
    </i>
    <i>
      <x v="10640"/>
    </i>
    <i>
      <x v="9438"/>
    </i>
    <i>
      <x v="10648"/>
    </i>
    <i>
      <x v="9439"/>
    </i>
    <i>
      <x v="10656"/>
    </i>
    <i>
      <x v="10719"/>
    </i>
    <i>
      <x v="10715"/>
    </i>
    <i>
      <x v="9270"/>
    </i>
    <i>
      <x v="10731"/>
    </i>
    <i>
      <x v="10727"/>
    </i>
    <i>
      <x v="9441"/>
    </i>
    <i>
      <x v="9233"/>
    </i>
    <i>
      <x v="9442"/>
    </i>
    <i>
      <x v="9973"/>
    </i>
    <i>
      <x v="9443"/>
    </i>
    <i>
      <x v="9977"/>
    </i>
    <i>
      <x v="9444"/>
    </i>
    <i>
      <x v="9981"/>
    </i>
    <i>
      <x v="9445"/>
    </i>
    <i>
      <x v="9985"/>
    </i>
    <i>
      <x v="9446"/>
    </i>
    <i>
      <x v="9989"/>
    </i>
    <i>
      <x v="9447"/>
    </i>
    <i>
      <x v="9993"/>
    </i>
    <i>
      <x v="9448"/>
    </i>
    <i>
      <x v="9997"/>
    </i>
    <i>
      <x v="9449"/>
    </i>
    <i>
      <x v="10001"/>
    </i>
    <i>
      <x v="9450"/>
    </i>
    <i>
      <x v="10005"/>
    </i>
    <i>
      <x v="9451"/>
    </i>
    <i>
      <x v="10009"/>
    </i>
    <i>
      <x v="9452"/>
    </i>
    <i>
      <x v="10013"/>
    </i>
    <i>
      <x v="9453"/>
    </i>
    <i>
      <x v="10017"/>
    </i>
    <i>
      <x v="9454"/>
    </i>
    <i>
      <x v="9236"/>
    </i>
    <i>
      <x v="9455"/>
    </i>
    <i>
      <x v="10025"/>
    </i>
    <i>
      <x v="9456"/>
    </i>
    <i>
      <x v="10029"/>
    </i>
    <i>
      <x v="9457"/>
    </i>
    <i>
      <x v="10033"/>
    </i>
    <i>
      <x v="9215"/>
    </i>
    <i>
      <x v="10037"/>
    </i>
    <i>
      <x v="9459"/>
    </i>
    <i>
      <x v="9237"/>
    </i>
    <i>
      <x v="9460"/>
    </i>
    <i>
      <x v="10045"/>
    </i>
    <i>
      <x v="9461"/>
    </i>
    <i>
      <x v="10049"/>
    </i>
    <i>
      <x v="9462"/>
    </i>
    <i>
      <x v="10053"/>
    </i>
    <i>
      <x v="9463"/>
    </i>
    <i>
      <x v="10057"/>
    </i>
    <i>
      <x v="9464"/>
    </i>
    <i>
      <x v="10061"/>
    </i>
    <i>
      <x v="9465"/>
    </i>
    <i>
      <x v="10065"/>
    </i>
    <i>
      <x v="9466"/>
    </i>
    <i>
      <x v="10069"/>
    </i>
    <i>
      <x v="9467"/>
    </i>
    <i>
      <x v="10073"/>
    </i>
    <i>
      <x v="9468"/>
    </i>
    <i>
      <x v="10077"/>
    </i>
    <i>
      <x v="9469"/>
    </i>
    <i>
      <x v="10081"/>
    </i>
    <i>
      <x v="9216"/>
    </i>
    <i>
      <x v="10085"/>
    </i>
    <i>
      <x v="9471"/>
    </i>
    <i>
      <x v="10089"/>
    </i>
    <i>
      <x v="9472"/>
    </i>
    <i>
      <x v="10093"/>
    </i>
    <i>
      <x v="9473"/>
    </i>
    <i>
      <x v="10097"/>
    </i>
    <i>
      <x v="9256"/>
    </i>
    <i>
      <x v="10101"/>
    </i>
    <i>
      <x v="9475"/>
    </i>
    <i>
      <x v="10105"/>
    </i>
    <i>
      <x v="9476"/>
    </i>
    <i>
      <x v="10109"/>
    </i>
    <i>
      <x v="9477"/>
    </i>
    <i>
      <x v="10113"/>
    </i>
    <i>
      <x v="9478"/>
    </i>
    <i>
      <x v="10117"/>
    </i>
    <i>
      <x v="9479"/>
    </i>
    <i>
      <x v="10121"/>
    </i>
    <i>
      <x v="9480"/>
    </i>
    <i>
      <x v="10125"/>
    </i>
    <i>
      <x v="9481"/>
    </i>
    <i>
      <x v="10129"/>
    </i>
    <i>
      <x v="9482"/>
    </i>
    <i>
      <x v="10133"/>
    </i>
    <i>
      <x v="9483"/>
    </i>
    <i>
      <x v="10137"/>
    </i>
    <i>
      <x v="9484"/>
    </i>
    <i>
      <x v="10141"/>
    </i>
    <i>
      <x v="9485"/>
    </i>
    <i>
      <x v="10145"/>
    </i>
    <i>
      <x v="9486"/>
    </i>
    <i>
      <x v="10149"/>
    </i>
    <i>
      <x v="9487"/>
    </i>
    <i>
      <x v="10153"/>
    </i>
    <i>
      <x v="9488"/>
    </i>
    <i>
      <x v="10157"/>
    </i>
    <i>
      <x v="9489"/>
    </i>
    <i>
      <x v="10161"/>
    </i>
    <i>
      <x v="9490"/>
    </i>
    <i>
      <x v="10165"/>
    </i>
    <i>
      <x v="9491"/>
    </i>
    <i>
      <x v="10169"/>
    </i>
    <i>
      <x v="9492"/>
    </i>
    <i>
      <x v="10173"/>
    </i>
    <i>
      <x v="9493"/>
    </i>
    <i>
      <x v="10177"/>
    </i>
    <i>
      <x v="9494"/>
    </i>
    <i>
      <x v="10181"/>
    </i>
    <i>
      <x v="9495"/>
    </i>
    <i>
      <x v="10185"/>
    </i>
    <i>
      <x v="9496"/>
    </i>
    <i>
      <x v="10189"/>
    </i>
    <i>
      <x v="9497"/>
    </i>
    <i>
      <x v="10193"/>
    </i>
    <i>
      <x v="9498"/>
    </i>
    <i>
      <x v="10197"/>
    </i>
    <i>
      <x v="9499"/>
    </i>
    <i>
      <x v="10201"/>
    </i>
    <i>
      <x v="9500"/>
    </i>
    <i>
      <x v="10205"/>
    </i>
    <i>
      <x v="9501"/>
    </i>
    <i>
      <x v="10209"/>
    </i>
    <i>
      <x v="9502"/>
    </i>
    <i>
      <x v="10213"/>
    </i>
    <i>
      <x v="9503"/>
    </i>
    <i>
      <x v="10217"/>
    </i>
    <i>
      <x v="9504"/>
    </i>
    <i>
      <x v="10221"/>
    </i>
    <i>
      <x v="9217"/>
    </i>
    <i>
      <x v="10225"/>
    </i>
    <i>
      <x v="9506"/>
    </i>
    <i>
      <x v="10229"/>
    </i>
    <i>
      <x v="9507"/>
    </i>
    <i>
      <x v="10233"/>
    </i>
    <i>
      <x v="9508"/>
    </i>
    <i>
      <x v="9242"/>
    </i>
    <i>
      <x v="9509"/>
    </i>
    <i>
      <x v="10241"/>
    </i>
    <i>
      <x v="9218"/>
    </i>
    <i>
      <x v="10245"/>
    </i>
    <i>
      <x v="9219"/>
    </i>
    <i>
      <x v="10249"/>
    </i>
    <i>
      <x v="9512"/>
    </i>
    <i>
      <x v="10253"/>
    </i>
    <i>
      <x v="9220"/>
    </i>
    <i>
      <x v="10257"/>
    </i>
    <i>
      <x v="9514"/>
    </i>
    <i>
      <x v="10261"/>
    </i>
    <i>
      <x v="9515"/>
    </i>
    <i>
      <x v="10265"/>
    </i>
    <i>
      <x v="9516"/>
    </i>
    <i>
      <x v="10269"/>
    </i>
    <i>
      <x v="9517"/>
    </i>
    <i>
      <x v="9244"/>
    </i>
    <i>
      <x v="9518"/>
    </i>
    <i>
      <x v="10277"/>
    </i>
    <i>
      <x v="9519"/>
    </i>
    <i>
      <x v="9205"/>
    </i>
    <i>
      <x v="9520"/>
    </i>
    <i>
      <x v="10285"/>
    </i>
    <i>
      <x v="9521"/>
    </i>
    <i>
      <x v="10289"/>
    </i>
    <i>
      <x v="9522"/>
    </i>
    <i>
      <x v="10293"/>
    </i>
    <i>
      <x v="9523"/>
    </i>
    <i>
      <x v="10297"/>
    </i>
    <i>
      <x v="9524"/>
    </i>
    <i>
      <x v="10301"/>
    </i>
    <i>
      <x v="9525"/>
    </i>
    <i>
      <x v="10305"/>
    </i>
    <i>
      <x v="9526"/>
    </i>
    <i>
      <x v="10309"/>
    </i>
    <i>
      <x v="9527"/>
    </i>
    <i>
      <x v="10313"/>
    </i>
    <i>
      <x v="9528"/>
    </i>
    <i>
      <x v="10317"/>
    </i>
    <i>
      <x v="9529"/>
    </i>
    <i>
      <x v="10321"/>
    </i>
    <i>
      <x v="9530"/>
    </i>
    <i>
      <x v="10325"/>
    </i>
    <i>
      <x v="9531"/>
    </i>
    <i>
      <x v="10329"/>
    </i>
    <i>
      <x v="9532"/>
    </i>
    <i>
      <x v="10333"/>
    </i>
    <i>
      <x v="9533"/>
    </i>
    <i>
      <x v="10337"/>
    </i>
    <i>
      <x v="9534"/>
    </i>
    <i>
      <x v="10341"/>
    </i>
    <i>
      <x v="9221"/>
    </i>
    <i>
      <x v="10345"/>
    </i>
    <i>
      <x v="9536"/>
    </i>
    <i>
      <x v="10349"/>
    </i>
    <i>
      <x v="9537"/>
    </i>
    <i>
      <x v="10353"/>
    </i>
    <i>
      <x v="9538"/>
    </i>
    <i>
      <x v="10357"/>
    </i>
    <i>
      <x v="9539"/>
    </i>
    <i>
      <x v="10361"/>
    </i>
    <i>
      <x v="9540"/>
    </i>
    <i>
      <x v="10365"/>
    </i>
    <i>
      <x v="9541"/>
    </i>
    <i>
      <x v="9206"/>
    </i>
    <i>
      <x v="9542"/>
    </i>
    <i>
      <x v="10373"/>
    </i>
    <i>
      <x v="9543"/>
    </i>
    <i>
      <x v="10377"/>
    </i>
    <i>
      <x v="9544"/>
    </i>
    <i>
      <x v="10381"/>
    </i>
    <i>
      <x v="9545"/>
    </i>
    <i>
      <x v="10385"/>
    </i>
    <i>
      <x v="9546"/>
    </i>
    <i>
      <x v="10389"/>
    </i>
    <i>
      <x v="9547"/>
    </i>
    <i>
      <x v="10393"/>
    </i>
    <i>
      <x v="9548"/>
    </i>
    <i>
      <x v="10397"/>
    </i>
    <i>
      <x v="9549"/>
    </i>
    <i>
      <x v="10401"/>
    </i>
    <i>
      <x v="9550"/>
    </i>
    <i>
      <x v="10405"/>
    </i>
    <i>
      <x v="9551"/>
    </i>
    <i>
      <x v="10409"/>
    </i>
    <i>
      <x v="9552"/>
    </i>
    <i>
      <x v="10413"/>
    </i>
    <i>
      <x v="9553"/>
    </i>
    <i>
      <x v="10417"/>
    </i>
    <i>
      <x v="9554"/>
    </i>
    <i>
      <x v="10421"/>
    </i>
    <i>
      <x v="9555"/>
    </i>
    <i>
      <x v="10425"/>
    </i>
    <i>
      <x v="9556"/>
    </i>
    <i>
      <x v="10429"/>
    </i>
    <i>
      <x v="9557"/>
    </i>
    <i>
      <x v="10433"/>
    </i>
    <i>
      <x v="9222"/>
    </i>
    <i>
      <x v="10437"/>
    </i>
    <i>
      <x v="9559"/>
    </i>
    <i>
      <x v="10441"/>
    </i>
    <i>
      <x v="9560"/>
    </i>
    <i>
      <x v="10445"/>
    </i>
    <i>
      <x v="9561"/>
    </i>
    <i>
      <x v="10449"/>
    </i>
    <i>
      <x v="9562"/>
    </i>
    <i>
      <x v="10453"/>
    </i>
    <i>
      <x v="9563"/>
    </i>
    <i>
      <x v="10457"/>
    </i>
    <i>
      <x v="9564"/>
    </i>
    <i>
      <x v="10461"/>
    </i>
    <i>
      <x v="9565"/>
    </i>
    <i>
      <x v="9207"/>
    </i>
    <i>
      <x v="9566"/>
    </i>
    <i>
      <x v="10478"/>
    </i>
    <i>
      <x v="9567"/>
    </i>
    <i>
      <x v="10482"/>
    </i>
    <i>
      <x v="9568"/>
    </i>
    <i>
      <x v="9250"/>
    </i>
    <i>
      <x v="9569"/>
    </i>
    <i>
      <x v="10490"/>
    </i>
    <i>
      <x v="9570"/>
    </i>
    <i>
      <x v="10494"/>
    </i>
    <i>
      <x v="9571"/>
    </i>
    <i>
      <x v="10498"/>
    </i>
    <i>
      <x v="9572"/>
    </i>
    <i>
      <x v="10502"/>
    </i>
    <i>
      <x v="9223"/>
    </i>
    <i>
      <x v="10506"/>
    </i>
    <i>
      <x v="9574"/>
    </i>
    <i>
      <x v="10510"/>
    </i>
    <i>
      <x v="9575"/>
    </i>
    <i>
      <x v="10514"/>
    </i>
    <i>
      <x v="9576"/>
    </i>
    <i>
      <x v="10518"/>
    </i>
    <i>
      <x v="9577"/>
    </i>
    <i>
      <x v="10522"/>
    </i>
    <i>
      <x v="9578"/>
    </i>
    <i>
      <x v="10526"/>
    </i>
    <i>
      <x v="9579"/>
    </i>
    <i>
      <x v="10530"/>
    </i>
    <i>
      <x v="9580"/>
    </i>
    <i>
      <x v="10534"/>
    </i>
    <i>
      <x v="9581"/>
    </i>
    <i>
      <x v="10538"/>
    </i>
    <i>
      <x v="9582"/>
    </i>
    <i>
      <x v="10542"/>
    </i>
    <i>
      <x v="9583"/>
    </i>
    <i>
      <x v="10546"/>
    </i>
    <i>
      <x v="9584"/>
    </i>
    <i>
      <x v="10550"/>
    </i>
    <i>
      <x v="9585"/>
    </i>
    <i>
      <x v="10554"/>
    </i>
    <i>
      <x v="9586"/>
    </i>
    <i>
      <x v="10558"/>
    </i>
    <i>
      <x v="9587"/>
    </i>
    <i>
      <x v="10562"/>
    </i>
    <i>
      <x v="9588"/>
    </i>
    <i>
      <x v="10566"/>
    </i>
    <i>
      <x v="9589"/>
    </i>
    <i>
      <x v="10570"/>
    </i>
    <i>
      <x v="9590"/>
    </i>
    <i>
      <x v="10574"/>
    </i>
    <i>
      <x v="9591"/>
    </i>
    <i>
      <x v="10578"/>
    </i>
    <i>
      <x v="9224"/>
    </i>
    <i>
      <x v="10582"/>
    </i>
    <i>
      <x v="9593"/>
    </i>
    <i>
      <x v="10586"/>
    </i>
    <i>
      <x v="9594"/>
    </i>
    <i>
      <x v="10590"/>
    </i>
    <i>
      <x v="9595"/>
    </i>
    <i>
      <x v="10594"/>
    </i>
    <i>
      <x v="9596"/>
    </i>
    <i>
      <x v="10598"/>
    </i>
    <i>
      <x v="9597"/>
    </i>
    <i>
      <x v="10602"/>
    </i>
    <i>
      <x v="9598"/>
    </i>
    <i>
      <x v="10606"/>
    </i>
    <i>
      <x v="9599"/>
    </i>
    <i>
      <x v="10610"/>
    </i>
    <i>
      <x v="9600"/>
    </i>
    <i>
      <x v="10614"/>
    </i>
    <i>
      <x v="9601"/>
    </i>
    <i>
      <x v="10618"/>
    </i>
    <i>
      <x v="9602"/>
    </i>
    <i>
      <x v="9254"/>
    </i>
    <i>
      <x v="9603"/>
    </i>
    <i>
      <x v="10626"/>
    </i>
    <i>
      <x v="9604"/>
    </i>
    <i>
      <x v="10630"/>
    </i>
    <i>
      <x v="9605"/>
    </i>
    <i>
      <x v="10638"/>
    </i>
    <i>
      <x v="9606"/>
    </i>
    <i>
      <x v="10642"/>
    </i>
    <i>
      <x v="9607"/>
    </i>
    <i>
      <x v="10646"/>
    </i>
    <i>
      <x v="9608"/>
    </i>
    <i>
      <x v="10650"/>
    </i>
    <i>
      <x v="9609"/>
    </i>
    <i>
      <x v="10654"/>
    </i>
    <i>
      <x v="9610"/>
    </i>
    <i>
      <x v="10658"/>
    </i>
    <i>
      <x v="9225"/>
    </i>
    <i>
      <x v="10662"/>
    </i>
    <i>
      <x v="9612"/>
    </i>
    <i>
      <x v="10717"/>
    </i>
    <i>
      <x v="9613"/>
    </i>
    <i>
      <x v="9262"/>
    </i>
    <i>
      <x v="9614"/>
    </i>
    <i>
      <x v="10725"/>
    </i>
    <i>
      <x v="9615"/>
    </i>
    <i>
      <x v="10729"/>
    </i>
    <i>
      <x v="9616"/>
    </i>
    <i>
      <x v="10733"/>
    </i>
    <i>
      <x v="9617"/>
    </i>
    <i>
      <x v="10737"/>
    </i>
    <i>
      <x v="9618"/>
    </i>
    <i>
      <x v="9972"/>
    </i>
    <i>
      <x v="9619"/>
    </i>
    <i>
      <x v="9974"/>
    </i>
    <i>
      <x v="9620"/>
    </i>
    <i>
      <x v="9976"/>
    </i>
    <i>
      <x v="9621"/>
    </i>
    <i>
      <x v="9978"/>
    </i>
    <i>
      <x v="9622"/>
    </i>
    <i>
      <x v="9980"/>
    </i>
    <i>
      <x v="9623"/>
    </i>
    <i>
      <x v="9982"/>
    </i>
    <i>
      <x v="9624"/>
    </i>
    <i>
      <x v="9984"/>
    </i>
    <i>
      <x v="9625"/>
    </i>
    <i>
      <x v="9986"/>
    </i>
    <i>
      <x v="9626"/>
    </i>
    <i>
      <x v="9988"/>
    </i>
    <i>
      <x v="9627"/>
    </i>
    <i>
      <x v="9990"/>
    </i>
    <i>
      <x v="9628"/>
    </i>
    <i>
      <x v="9992"/>
    </i>
    <i>
      <x v="9629"/>
    </i>
    <i>
      <x v="9994"/>
    </i>
    <i>
      <x v="9630"/>
    </i>
    <i>
      <x v="9996"/>
    </i>
    <i>
      <x v="9631"/>
    </i>
    <i>
      <x v="9998"/>
    </i>
    <i>
      <x v="9632"/>
    </i>
    <i>
      <x v="10000"/>
    </i>
    <i>
      <x v="9633"/>
    </i>
    <i>
      <x v="10002"/>
    </i>
    <i>
      <x v="9634"/>
    </i>
    <i>
      <x v="10004"/>
    </i>
    <i>
      <x v="9635"/>
    </i>
    <i>
      <x v="10006"/>
    </i>
    <i>
      <x v="9636"/>
    </i>
    <i>
      <x v="10008"/>
    </i>
    <i>
      <x v="9637"/>
    </i>
    <i>
      <x v="10010"/>
    </i>
    <i>
      <x v="9638"/>
    </i>
    <i>
      <x v="10012"/>
    </i>
    <i>
      <x v="9639"/>
    </i>
    <i>
      <x v="10014"/>
    </i>
    <i>
      <x v="9640"/>
    </i>
    <i>
      <x v="10016"/>
    </i>
    <i>
      <x v="9641"/>
    </i>
    <i>
      <x v="10018"/>
    </i>
    <i>
      <x v="9642"/>
    </i>
    <i>
      <x v="10020"/>
    </i>
    <i>
      <x v="9643"/>
    </i>
    <i>
      <x v="10022"/>
    </i>
    <i>
      <x v="9644"/>
    </i>
    <i>
      <x v="10024"/>
    </i>
    <i>
      <x v="9645"/>
    </i>
    <i>
      <x v="10026"/>
    </i>
    <i>
      <x v="9646"/>
    </i>
    <i>
      <x v="10028"/>
    </i>
    <i>
      <x v="9647"/>
    </i>
    <i>
      <x v="10030"/>
    </i>
    <i>
      <x v="9648"/>
    </i>
    <i>
      <x v="10032"/>
    </i>
    <i>
      <x v="9649"/>
    </i>
    <i>
      <x v="10034"/>
    </i>
    <i>
      <x v="9650"/>
    </i>
    <i>
      <x v="10036"/>
    </i>
    <i>
      <x v="9651"/>
    </i>
    <i>
      <x v="10038"/>
    </i>
    <i>
      <x v="9652"/>
    </i>
    <i>
      <x v="10040"/>
    </i>
    <i>
      <x v="9653"/>
    </i>
    <i>
      <x v="10042"/>
    </i>
    <i>
      <x v="9654"/>
    </i>
    <i>
      <x v="10044"/>
    </i>
    <i>
      <x v="9655"/>
    </i>
    <i>
      <x v="10046"/>
    </i>
    <i>
      <x v="9656"/>
    </i>
    <i>
      <x v="9238"/>
    </i>
    <i>
      <x v="9657"/>
    </i>
    <i>
      <x v="10050"/>
    </i>
    <i>
      <x v="9658"/>
    </i>
    <i>
      <x v="10052"/>
    </i>
    <i>
      <x v="9659"/>
    </i>
    <i>
      <x v="10054"/>
    </i>
    <i>
      <x v="9226"/>
    </i>
    <i>
      <x v="10056"/>
    </i>
    <i>
      <x v="9661"/>
    </i>
    <i>
      <x v="10058"/>
    </i>
    <i>
      <x v="9662"/>
    </i>
    <i>
      <x v="10060"/>
    </i>
    <i>
      <x v="9663"/>
    </i>
    <i>
      <x v="10062"/>
    </i>
    <i>
      <x v="9664"/>
    </i>
    <i>
      <x v="10064"/>
    </i>
    <i>
      <x v="9665"/>
    </i>
    <i>
      <x v="10066"/>
    </i>
    <i>
      <x v="9666"/>
    </i>
    <i>
      <x v="10068"/>
    </i>
    <i>
      <x v="9667"/>
    </i>
    <i>
      <x v="10070"/>
    </i>
    <i>
      <x v="9668"/>
    </i>
    <i>
      <x v="10072"/>
    </i>
    <i>
      <x v="9669"/>
    </i>
    <i>
      <x v="10074"/>
    </i>
    <i>
      <x v="9227"/>
    </i>
    <i>
      <x v="10076"/>
    </i>
    <i>
      <x v="9671"/>
    </i>
    <i>
      <x v="10078"/>
    </i>
    <i>
      <x v="9672"/>
    </i>
    <i>
      <x v="10080"/>
    </i>
    <i>
      <x v="9673"/>
    </i>
    <i>
      <x v="10082"/>
    </i>
    <i>
      <x v="9674"/>
    </i>
    <i>
      <x v="10084"/>
    </i>
    <i>
      <x v="9675"/>
    </i>
    <i>
      <x v="10086"/>
    </i>
    <i>
      <x v="9676"/>
    </i>
    <i>
      <x v="10088"/>
    </i>
    <i>
      <x v="9260"/>
    </i>
    <i>
      <x v="9239"/>
    </i>
    <i>
      <x v="9678"/>
    </i>
    <i>
      <x v="10092"/>
    </i>
    <i>
      <x v="9679"/>
    </i>
    <i>
      <x v="10094"/>
    </i>
    <i>
      <x v="9680"/>
    </i>
    <i>
      <x v="10096"/>
    </i>
    <i>
      <x v="9681"/>
    </i>
    <i>
      <x v="10098"/>
    </i>
    <i>
      <x v="9682"/>
    </i>
    <i>
      <x v="10100"/>
    </i>
    <i>
      <x v="9683"/>
    </i>
    <i>
      <x v="10102"/>
    </i>
    <i>
      <x v="9684"/>
    </i>
    <i>
      <x v="10104"/>
    </i>
    <i>
      <x v="9685"/>
    </i>
    <i>
      <x v="10106"/>
    </i>
    <i>
      <x v="9686"/>
    </i>
    <i>
      <x v="9258"/>
    </i>
    <i>
      <x v="9687"/>
    </i>
    <i>
      <x v="10110"/>
    </i>
    <i>
      <x v="9688"/>
    </i>
    <i>
      <x v="10112"/>
    </i>
    <i>
      <x v="9689"/>
    </i>
    <i>
      <x v="10114"/>
    </i>
    <i>
      <x v="9690"/>
    </i>
    <i>
      <x v="9263"/>
    </i>
    <i>
      <x v="9691"/>
    </i>
    <i>
      <x v="10118"/>
    </i>
    <i>
      <x v="9692"/>
    </i>
    <i>
      <x v="10120"/>
    </i>
    <i>
      <x v="9693"/>
    </i>
    <i>
      <x v="10122"/>
    </i>
    <i>
      <x v="9694"/>
    </i>
    <i>
      <x v="10124"/>
    </i>
    <i>
      <x v="9695"/>
    </i>
    <i>
      <x v="10126"/>
    </i>
    <i>
      <x v="9696"/>
    </i>
    <i>
      <x v="10128"/>
    </i>
    <i>
      <x v="9697"/>
    </i>
    <i>
      <x v="10130"/>
    </i>
    <i>
      <x v="9698"/>
    </i>
    <i>
      <x v="10132"/>
    </i>
    <i>
      <x v="9699"/>
    </i>
    <i>
      <x v="10134"/>
    </i>
    <i>
      <x v="9700"/>
    </i>
    <i>
      <x v="10136"/>
    </i>
    <i>
      <x v="9701"/>
    </i>
    <i>
      <x v="10138"/>
    </i>
    <i>
      <x v="9702"/>
    </i>
    <i>
      <x v="10140"/>
    </i>
    <i>
      <x v="9703"/>
    </i>
    <i>
      <x v="10142"/>
    </i>
    <i>
      <x v="9704"/>
    </i>
    <i>
      <x v="10144"/>
    </i>
    <i>
      <x v="9705"/>
    </i>
    <i>
      <x v="10146"/>
    </i>
    <i>
      <x v="9706"/>
    </i>
    <i>
      <x v="10148"/>
    </i>
    <i>
      <x v="9707"/>
    </i>
    <i>
      <x v="10150"/>
    </i>
    <i>
      <x v="9708"/>
    </i>
    <i>
      <x v="10152"/>
    </i>
    <i>
      <x v="9709"/>
    </i>
    <i>
      <x v="10154"/>
    </i>
    <i>
      <x v="9710"/>
    </i>
    <i>
      <x v="9240"/>
    </i>
    <i>
      <x v="9711"/>
    </i>
    <i>
      <x v="10158"/>
    </i>
    <i>
      <x v="9712"/>
    </i>
    <i>
      <x v="10160"/>
    </i>
    <i>
      <x v="9713"/>
    </i>
    <i>
      <x v="10162"/>
    </i>
    <i>
      <x v="9714"/>
    </i>
    <i>
      <x v="10164"/>
    </i>
    <i>
      <x v="9715"/>
    </i>
    <i>
      <x v="10166"/>
    </i>
    <i>
      <x v="9716"/>
    </i>
    <i>
      <x v="10168"/>
    </i>
    <i>
      <x v="9717"/>
    </i>
    <i>
      <x v="10170"/>
    </i>
    <i>
      <x v="9718"/>
    </i>
    <i>
      <x v="10172"/>
    </i>
    <i>
      <x v="9719"/>
    </i>
    <i>
      <x v="10174"/>
    </i>
    <i>
      <x v="9720"/>
    </i>
    <i>
      <x v="10176"/>
    </i>
    <i>
      <x v="9721"/>
    </i>
    <i>
      <x v="10178"/>
    </i>
    <i>
      <x v="9722"/>
    </i>
    <i>
      <x v="10180"/>
    </i>
    <i>
      <x v="9723"/>
    </i>
    <i>
      <x v="10182"/>
    </i>
    <i>
      <x v="9724"/>
    </i>
    <i>
      <x v="10184"/>
    </i>
    <i>
      <x v="9725"/>
    </i>
    <i>
      <x v="10186"/>
    </i>
    <i>
      <x v="9726"/>
    </i>
    <i>
      <x v="10188"/>
    </i>
    <i>
      <x v="9727"/>
    </i>
    <i>
      <x v="10190"/>
    </i>
    <i>
      <x v="9728"/>
    </i>
    <i>
      <x v="10192"/>
    </i>
    <i>
      <x v="9729"/>
    </i>
    <i>
      <x v="10194"/>
    </i>
    <i>
      <x v="9730"/>
    </i>
    <i>
      <x v="9241"/>
    </i>
    <i>
      <x v="9731"/>
    </i>
    <i>
      <x v="10198"/>
    </i>
    <i>
      <x v="9732"/>
    </i>
    <i>
      <x v="10200"/>
    </i>
    <i>
      <x v="9733"/>
    </i>
    <i>
      <x v="10202"/>
    </i>
    <i>
      <x v="9734"/>
    </i>
    <i>
      <x v="10204"/>
    </i>
    <i>
      <x v="9735"/>
    </i>
    <i>
      <x v="10206"/>
    </i>
    <i>
      <x v="9736"/>
    </i>
    <i>
      <x v="10208"/>
    </i>
    <i>
      <x v="9737"/>
    </i>
    <i>
      <x v="10210"/>
    </i>
    <i>
      <x v="9738"/>
    </i>
    <i>
      <x v="10212"/>
    </i>
    <i>
      <x v="9739"/>
    </i>
    <i>
      <x v="10214"/>
    </i>
    <i>
      <x v="9740"/>
    </i>
    <i>
      <x v="10216"/>
    </i>
    <i>
      <x v="9741"/>
    </i>
    <i>
      <x v="10218"/>
    </i>
    <i>
      <x v="9742"/>
    </i>
    <i>
      <x v="10220"/>
    </i>
    <i>
      <x v="9743"/>
    </i>
    <i>
      <x v="10222"/>
    </i>
    <i>
      <x v="9744"/>
    </i>
    <i>
      <x v="10224"/>
    </i>
    <i>
      <x v="9745"/>
    </i>
    <i>
      <x v="10226"/>
    </i>
    <i>
      <x v="9746"/>
    </i>
    <i>
      <x v="10228"/>
    </i>
    <i>
      <x v="9747"/>
    </i>
    <i>
      <x v="10230"/>
    </i>
    <i>
      <x v="9748"/>
    </i>
    <i>
      <x v="10232"/>
    </i>
    <i>
      <x v="9749"/>
    </i>
    <i>
      <x v="10234"/>
    </i>
    <i>
      <x v="9750"/>
    </i>
    <i>
      <x v="10236"/>
    </i>
    <i>
      <x v="9751"/>
    </i>
    <i>
      <x v="10238"/>
    </i>
    <i>
      <x v="9752"/>
    </i>
    <i>
      <x v="10240"/>
    </i>
    <i>
      <x v="9753"/>
    </i>
    <i>
      <x v="10242"/>
    </i>
    <i>
      <x v="9754"/>
    </i>
    <i>
      <x v="10244"/>
    </i>
    <i>
      <x v="9755"/>
    </i>
    <i>
      <x v="10246"/>
    </i>
    <i>
      <x v="9756"/>
    </i>
    <i>
      <x v="10248"/>
    </i>
    <i>
      <x v="9757"/>
    </i>
    <i>
      <x v="10250"/>
    </i>
    <i>
      <x v="9758"/>
    </i>
    <i>
      <x v="10252"/>
    </i>
    <i>
      <x v="9759"/>
    </i>
    <i>
      <x v="10254"/>
    </i>
    <i>
      <x v="9760"/>
    </i>
    <i>
      <x v="10256"/>
    </i>
    <i>
      <x v="9761"/>
    </i>
    <i>
      <x v="10258"/>
    </i>
    <i>
      <x v="9762"/>
    </i>
    <i>
      <x v="10260"/>
    </i>
    <i>
      <x v="9763"/>
    </i>
    <i>
      <x v="9243"/>
    </i>
    <i>
      <x v="9764"/>
    </i>
    <i>
      <x v="10264"/>
    </i>
    <i>
      <x v="9765"/>
    </i>
    <i>
      <x v="10266"/>
    </i>
    <i>
      <x v="9766"/>
    </i>
    <i>
      <x v="10268"/>
    </i>
    <i>
      <x v="9767"/>
    </i>
    <i>
      <x v="10270"/>
    </i>
    <i>
      <x v="9768"/>
    </i>
    <i>
      <x v="10272"/>
    </i>
    <i>
      <x v="9769"/>
    </i>
    <i>
      <x v="10274"/>
    </i>
    <i>
      <x v="9770"/>
    </i>
    <i>
      <x v="10276"/>
    </i>
    <i>
      <x v="9771"/>
    </i>
    <i>
      <x v="10278"/>
    </i>
    <i>
      <x v="9772"/>
    </i>
    <i>
      <x v="10280"/>
    </i>
    <i>
      <x v="9773"/>
    </i>
    <i>
      <x v="10282"/>
    </i>
    <i>
      <x v="9774"/>
    </i>
    <i>
      <x v="10284"/>
    </i>
    <i>
      <x v="9775"/>
    </i>
    <i>
      <x v="10286"/>
    </i>
    <i>
      <x v="9776"/>
    </i>
    <i>
      <x v="10288"/>
    </i>
    <i>
      <x v="9777"/>
    </i>
    <i>
      <x v="10290"/>
    </i>
    <i>
      <x v="9778"/>
    </i>
    <i>
      <x v="10292"/>
    </i>
    <i>
      <x v="9779"/>
    </i>
    <i>
      <x v="10294"/>
    </i>
    <i>
      <x v="9780"/>
    </i>
    <i>
      <x v="10296"/>
    </i>
    <i>
      <x v="9781"/>
    </i>
    <i>
      <x v="9265"/>
    </i>
    <i>
      <x v="9782"/>
    </i>
    <i>
      <x v="10300"/>
    </i>
    <i>
      <x v="9783"/>
    </i>
    <i>
      <x v="10302"/>
    </i>
    <i>
      <x v="9784"/>
    </i>
    <i>
      <x v="10304"/>
    </i>
    <i>
      <x v="9785"/>
    </i>
    <i>
      <x v="10306"/>
    </i>
    <i>
      <x v="9228"/>
    </i>
    <i>
      <x v="10308"/>
    </i>
    <i>
      <x v="9787"/>
    </i>
    <i>
      <x v="10310"/>
    </i>
    <i>
      <x v="9788"/>
    </i>
    <i>
      <x v="9266"/>
    </i>
    <i>
      <x v="9789"/>
    </i>
    <i>
      <x v="10314"/>
    </i>
    <i>
      <x v="9790"/>
    </i>
    <i>
      <x v="10316"/>
    </i>
    <i>
      <x v="9791"/>
    </i>
    <i>
      <x v="10318"/>
    </i>
    <i>
      <x v="9792"/>
    </i>
    <i>
      <x v="10320"/>
    </i>
    <i>
      <x v="9793"/>
    </i>
    <i>
      <x v="10322"/>
    </i>
    <i>
      <x v="9794"/>
    </i>
    <i>
      <x v="10324"/>
    </i>
    <i>
      <x v="9795"/>
    </i>
    <i>
      <x v="10326"/>
    </i>
    <i>
      <x v="9796"/>
    </i>
    <i>
      <x v="10328"/>
    </i>
    <i>
      <x v="9797"/>
    </i>
    <i>
      <x v="10330"/>
    </i>
    <i>
      <x v="9229"/>
    </i>
    <i>
      <x v="10332"/>
    </i>
    <i>
      <x v="9799"/>
    </i>
    <i>
      <x v="10334"/>
    </i>
    <i>
      <x v="9800"/>
    </i>
    <i>
      <x v="10336"/>
    </i>
    <i>
      <x v="9801"/>
    </i>
    <i>
      <x v="10338"/>
    </i>
    <i>
      <x v="9802"/>
    </i>
    <i>
      <x v="10340"/>
    </i>
    <i>
      <x v="9803"/>
    </i>
    <i>
      <x v="10342"/>
    </i>
    <i>
      <x v="9804"/>
    </i>
    <i>
      <x v="9267"/>
    </i>
    <i>
      <x v="9805"/>
    </i>
    <i>
      <x v="10346"/>
    </i>
    <i>
      <x v="9806"/>
    </i>
    <i>
      <x v="10348"/>
    </i>
    <i>
      <x v="9807"/>
    </i>
    <i>
      <x v="10350"/>
    </i>
    <i>
      <x v="9808"/>
    </i>
    <i>
      <x v="10352"/>
    </i>
    <i>
      <x v="9809"/>
    </i>
    <i>
      <x v="10354"/>
    </i>
    <i>
      <x v="9810"/>
    </i>
    <i>
      <x v="10356"/>
    </i>
    <i>
      <x v="9811"/>
    </i>
    <i>
      <x v="10358"/>
    </i>
    <i>
      <x v="9812"/>
    </i>
    <i>
      <x v="10360"/>
    </i>
    <i>
      <x v="9813"/>
    </i>
    <i>
      <x v="10362"/>
    </i>
    <i>
      <x v="9814"/>
    </i>
    <i>
      <x v="10364"/>
    </i>
    <i>
      <x v="9815"/>
    </i>
    <i>
      <x v="10366"/>
    </i>
    <i>
      <x v="9816"/>
    </i>
    <i>
      <x v="9246"/>
    </i>
    <i>
      <x v="9817"/>
    </i>
    <i>
      <x v="10370"/>
    </i>
    <i>
      <x v="9818"/>
    </i>
    <i>
      <x v="10372"/>
    </i>
    <i>
      <x v="9819"/>
    </i>
    <i>
      <x v="10374"/>
    </i>
    <i>
      <x v="9820"/>
    </i>
    <i>
      <x v="10376"/>
    </i>
    <i>
      <x v="9821"/>
    </i>
    <i>
      <x v="10378"/>
    </i>
    <i>
      <x v="9822"/>
    </i>
    <i>
      <x v="10380"/>
    </i>
    <i>
      <x v="9823"/>
    </i>
    <i>
      <x v="10382"/>
    </i>
    <i>
      <x v="9230"/>
    </i>
    <i>
      <x v="10384"/>
    </i>
    <i>
      <x v="9825"/>
    </i>
    <i>
      <x v="10386"/>
    </i>
    <i>
      <x v="9826"/>
    </i>
    <i>
      <x v="10388"/>
    </i>
    <i>
      <x v="9827"/>
    </i>
    <i>
      <x v="10390"/>
    </i>
    <i>
      <x v="9828"/>
    </i>
    <i>
      <x v="10392"/>
    </i>
    <i>
      <x v="9829"/>
    </i>
    <i>
      <x v="10394"/>
    </i>
    <i>
      <x v="9830"/>
    </i>
    <i>
      <x v="10396"/>
    </i>
    <i>
      <x v="9831"/>
    </i>
    <i>
      <x v="10398"/>
    </i>
    <i>
      <x v="9832"/>
    </i>
    <i>
      <x v="10400"/>
    </i>
    <i>
      <x v="9833"/>
    </i>
    <i>
      <x v="10402"/>
    </i>
    <i>
      <x v="9834"/>
    </i>
    <i>
      <x v="10404"/>
    </i>
    <i>
      <x v="9835"/>
    </i>
    <i>
      <x v="10406"/>
    </i>
    <i>
      <x v="9836"/>
    </i>
    <i>
      <x v="10408"/>
    </i>
    <i>
      <x v="9837"/>
    </i>
    <i>
      <x v="10410"/>
    </i>
    <i>
      <x v="9838"/>
    </i>
    <i>
      <x v="10412"/>
    </i>
    <i>
      <x v="9839"/>
    </i>
    <i>
      <x v="10414"/>
    </i>
    <i>
      <x v="9840"/>
    </i>
    <i>
      <x v="10416"/>
    </i>
    <i>
      <x v="9841"/>
    </i>
    <i>
      <x v="10418"/>
    </i>
    <i>
      <x v="9842"/>
    </i>
    <i>
      <x v="10420"/>
    </i>
    <i>
      <x v="9843"/>
    </i>
    <i>
      <x v="10422"/>
    </i>
    <i>
      <x v="9844"/>
    </i>
    <i>
      <x v="10424"/>
    </i>
    <i>
      <x v="9845"/>
    </i>
    <i>
      <x v="10426"/>
    </i>
    <i>
      <x v="9846"/>
    </i>
    <i>
      <x v="10428"/>
    </i>
    <i>
      <x v="9847"/>
    </i>
    <i>
      <x v="10430"/>
    </i>
    <i>
      <x v="9848"/>
    </i>
    <i>
      <x v="10432"/>
    </i>
    <i>
      <x v="9849"/>
    </i>
    <i>
      <x v="10434"/>
    </i>
    <i>
      <x v="9850"/>
    </i>
    <i>
      <x v="10436"/>
    </i>
    <i>
      <x v="9851"/>
    </i>
    <i>
      <x v="10438"/>
    </i>
    <i>
      <x v="9852"/>
    </i>
    <i>
      <x v="10440"/>
    </i>
    <i>
      <x v="9231"/>
    </i>
    <i>
      <x v="10442"/>
    </i>
    <i>
      <x v="9854"/>
    </i>
    <i>
      <x v="10444"/>
    </i>
    <i>
      <x v="9855"/>
    </i>
    <i>
      <x v="10446"/>
    </i>
    <i>
      <x v="9856"/>
    </i>
    <i>
      <x v="10448"/>
    </i>
    <i>
      <x v="9857"/>
    </i>
    <i>
      <x v="10450"/>
    </i>
    <i>
      <x v="9858"/>
    </i>
    <i>
      <x v="10452"/>
    </i>
    <i>
      <x v="9859"/>
    </i>
    <i>
      <x v="10454"/>
    </i>
    <i>
      <x v="9860"/>
    </i>
    <i>
      <x v="10456"/>
    </i>
    <i>
      <x v="10465"/>
    </i>
    <i>
      <x v="10458"/>
    </i>
    <i>
      <x v="10466"/>
    </i>
    <i>
      <x v="10460"/>
    </i>
    <i>
      <x v="10468"/>
    </i>
    <i>
      <x v="10462"/>
    </i>
    <i>
      <x v="10470"/>
    </i>
    <i>
      <x v="10464"/>
    </i>
    <i>
      <x v="10472"/>
    </i>
    <i>
      <x v="9249"/>
    </i>
    <i>
      <x v="10467"/>
    </i>
    <i>
      <x v="9862"/>
    </i>
    <i>
      <x v="10469"/>
    </i>
    <i>
      <x v="9863"/>
    </i>
    <i>
      <x v="10471"/>
    </i>
    <i>
      <x v="9864"/>
    </i>
    <i>
      <x v="10473"/>
    </i>
    <i>
      <x v="9865"/>
    </i>
    <i>
      <x v="10475"/>
    </i>
    <i>
      <x v="9866"/>
    </i>
    <i>
      <x v="10477"/>
    </i>
    <i>
      <x v="9867"/>
    </i>
    <i>
      <x v="10479"/>
    </i>
    <i>
      <x v="9868"/>
    </i>
    <i>
      <x v="10481"/>
    </i>
    <i>
      <x v="9869"/>
    </i>
    <i>
      <x v="10483"/>
    </i>
    <i>
      <x v="9870"/>
    </i>
    <i>
      <x v="10485"/>
    </i>
    <i>
      <x v="9871"/>
    </i>
    <i>
      <x v="10487"/>
    </i>
    <i>
      <x v="9872"/>
    </i>
    <i>
      <x v="10489"/>
    </i>
    <i>
      <x v="9873"/>
    </i>
    <i>
      <x v="10491"/>
    </i>
    <i>
      <x v="9874"/>
    </i>
    <i>
      <x v="10493"/>
    </i>
    <i>
      <x v="9875"/>
    </i>
    <i>
      <x v="10495"/>
    </i>
    <i>
      <x v="9876"/>
    </i>
    <i>
      <x v="10497"/>
    </i>
    <i>
      <x v="9877"/>
    </i>
    <i>
      <x v="10499"/>
    </i>
    <i>
      <x v="9878"/>
    </i>
    <i>
      <x v="10501"/>
    </i>
    <i>
      <x v="9879"/>
    </i>
    <i>
      <x v="10503"/>
    </i>
    <i>
      <x v="9880"/>
    </i>
    <i>
      <x v="10505"/>
    </i>
    <i>
      <x v="9881"/>
    </i>
    <i>
      <x v="10507"/>
    </i>
    <i>
      <x v="9882"/>
    </i>
    <i>
      <x v="10509"/>
    </i>
    <i>
      <x v="9883"/>
    </i>
    <i>
      <x v="10511"/>
    </i>
    <i>
      <x v="9884"/>
    </i>
    <i>
      <x v="10513"/>
    </i>
    <i>
      <x v="9885"/>
    </i>
    <i>
      <x v="10515"/>
    </i>
    <i>
      <x v="9886"/>
    </i>
    <i>
      <x v="10517"/>
    </i>
    <i>
      <x v="9887"/>
    </i>
    <i>
      <x v="10519"/>
    </i>
    <i>
      <x v="9888"/>
    </i>
    <i>
      <x v="10521"/>
    </i>
    <i>
      <x v="9889"/>
    </i>
    <i>
      <x v="10523"/>
    </i>
    <i>
      <x v="9890"/>
    </i>
    <i>
      <x v="10525"/>
    </i>
    <i>
      <x v="9891"/>
    </i>
    <i>
      <x v="10527"/>
    </i>
    <i>
      <x v="9892"/>
    </i>
    <i>
      <x v="10529"/>
    </i>
    <i>
      <x v="9893"/>
    </i>
    <i>
      <x v="10531"/>
    </i>
    <i>
      <x v="9894"/>
    </i>
    <i>
      <x v="10533"/>
    </i>
    <i>
      <x v="9895"/>
    </i>
    <i>
      <x v="10535"/>
    </i>
    <i>
      <x v="9896"/>
    </i>
    <i>
      <x v="10537"/>
    </i>
    <i>
      <x v="9897"/>
    </i>
    <i>
      <x v="10539"/>
    </i>
    <i>
      <x v="9898"/>
    </i>
    <i>
      <x v="10541"/>
    </i>
    <i>
      <x v="9899"/>
    </i>
    <i>
      <x v="10543"/>
    </i>
    <i>
      <x v="9900"/>
    </i>
    <i>
      <x v="10545"/>
    </i>
    <i>
      <x v="9901"/>
    </i>
    <i>
      <x v="10547"/>
    </i>
    <i>
      <x v="9902"/>
    </i>
    <i>
      <x v="10549"/>
    </i>
    <i>
      <x v="9903"/>
    </i>
    <i>
      <x v="10551"/>
    </i>
    <i>
      <x v="9904"/>
    </i>
    <i>
      <x v="10553"/>
    </i>
    <i>
      <x v="9905"/>
    </i>
    <i>
      <x v="10555"/>
    </i>
    <i>
      <x v="9906"/>
    </i>
    <i>
      <x v="10557"/>
    </i>
    <i>
      <x v="9907"/>
    </i>
    <i>
      <x v="10559"/>
    </i>
    <i>
      <x v="9908"/>
    </i>
    <i>
      <x v="10561"/>
    </i>
    <i>
      <x v="9909"/>
    </i>
    <i>
      <x v="10563"/>
    </i>
    <i>
      <x v="9910"/>
    </i>
    <i>
      <x v="10565"/>
    </i>
    <i>
      <x v="9911"/>
    </i>
    <i>
      <x v="10567"/>
    </i>
    <i>
      <x v="9912"/>
    </i>
    <i>
      <x v="10569"/>
    </i>
    <i>
      <x v="9913"/>
    </i>
    <i>
      <x v="10571"/>
    </i>
    <i>
      <x v="9914"/>
    </i>
    <i>
      <x v="10573"/>
    </i>
    <i>
      <x v="9915"/>
    </i>
    <i>
      <x v="10575"/>
    </i>
    <i>
      <x v="9916"/>
    </i>
    <i>
      <x v="10577"/>
    </i>
    <i>
      <x v="9917"/>
    </i>
    <i>
      <x v="10579"/>
    </i>
    <i>
      <x v="9918"/>
    </i>
    <i>
      <x v="10581"/>
    </i>
    <i>
      <x v="9232"/>
    </i>
    <i>
      <x v="10583"/>
    </i>
    <i>
      <x v="9920"/>
    </i>
    <i>
      <x v="10585"/>
    </i>
    <i>
      <x v="9921"/>
    </i>
    <i>
      <x v="10587"/>
    </i>
    <i>
      <x v="9922"/>
    </i>
    <i>
      <x v="10589"/>
    </i>
    <i>
      <x v="9923"/>
    </i>
    <i>
      <x v="10591"/>
    </i>
    <i>
      <x v="9924"/>
    </i>
    <i>
      <x v="10593"/>
    </i>
    <i>
      <x v="9925"/>
    </i>
    <i>
      <x v="10595"/>
    </i>
    <i>
      <x v="9926"/>
    </i>
    <i>
      <x v="10597"/>
    </i>
    <i>
      <x v="9927"/>
    </i>
    <i>
      <x v="10599"/>
    </i>
    <i>
      <x v="9928"/>
    </i>
    <i>
      <x v="10601"/>
    </i>
    <i>
      <x v="9929"/>
    </i>
    <i>
      <x v="10603"/>
    </i>
    <i>
      <x v="9930"/>
    </i>
    <i>
      <x v="10605"/>
    </i>
    <i>
      <x v="9931"/>
    </i>
    <i>
      <x v="10607"/>
    </i>
    <i>
      <x v="9932"/>
    </i>
    <i>
      <x v="10609"/>
    </i>
    <i>
      <x v="10663"/>
    </i>
    <i>
      <x v="10611"/>
    </i>
    <i>
      <x v="10665"/>
    </i>
    <i>
      <x v="10613"/>
    </i>
    <i>
      <x v="10667"/>
    </i>
    <i>
      <x v="10615"/>
    </i>
    <i>
      <x v="9257"/>
    </i>
    <i>
      <x v="9253"/>
    </i>
    <i>
      <x v="10671"/>
    </i>
    <i>
      <x v="10619"/>
    </i>
    <i>
      <x v="10673"/>
    </i>
    <i>
      <x v="10621"/>
    </i>
    <i>
      <x v="10675"/>
    </i>
    <i>
      <x v="10623"/>
    </i>
    <i>
      <x v="10677"/>
    </i>
    <i>
      <x v="10625"/>
    </i>
    <i>
      <x v="10679"/>
    </i>
    <i>
      <x v="10627"/>
    </i>
    <i>
      <x v="10631"/>
    </i>
    <i>
      <x v="10629"/>
    </i>
    <i>
      <x v="10632"/>
    </i>
    <i>
      <x v="9259"/>
    </i>
    <i>
      <x v="10634"/>
    </i>
    <i>
      <x v="10633"/>
    </i>
    <i>
      <x v="10683"/>
    </i>
    <i>
      <x v="10635"/>
    </i>
    <i>
      <x v="10685"/>
    </i>
    <i>
      <x v="10637"/>
    </i>
    <i>
      <x v="10687"/>
    </i>
    <i>
      <x v="10639"/>
    </i>
    <i>
      <x v="10689"/>
    </i>
    <i>
      <x v="10641"/>
    </i>
    <i>
      <x v="10691"/>
    </i>
    <i>
      <x v="10643"/>
    </i>
    <i>
      <x v="10693"/>
    </i>
    <i>
      <x v="10645"/>
    </i>
    <i>
      <x v="10695"/>
    </i>
    <i>
      <x v="10647"/>
    </i>
    <i>
      <x v="10697"/>
    </i>
    <i>
      <x v="10649"/>
    </i>
    <i>
      <x v="10699"/>
    </i>
    <i>
      <x v="10651"/>
    </i>
    <i>
      <x v="10701"/>
    </i>
    <i>
      <x v="10653"/>
    </i>
    <i>
      <x v="10703"/>
    </i>
    <i>
      <x v="10655"/>
    </i>
    <i>
      <x v="10705"/>
    </i>
    <i>
      <x v="10657"/>
    </i>
    <i>
      <x v="10707"/>
    </i>
    <i>
      <x v="10659"/>
    </i>
    <i>
      <x v="10709"/>
    </i>
    <i>
      <x v="10661"/>
    </i>
    <i>
      <x v="10711"/>
    </i>
    <i>
      <x v="9255"/>
    </i>
    <i>
      <x v="10713"/>
    </i>
    <i>
      <x v="9933"/>
    </i>
    <i>
      <x v="10666"/>
    </i>
    <i>
      <x v="9934"/>
    </i>
    <i>
      <x v="10668"/>
    </i>
    <i>
      <x v="9935"/>
    </i>
    <i>
      <x v="10670"/>
    </i>
    <i>
      <x v="9936"/>
    </i>
    <i>
      <x v="10672"/>
    </i>
    <i>
      <x v="9937"/>
    </i>
    <i>
      <x v="10674"/>
    </i>
    <i>
      <x v="9938"/>
    </i>
    <i>
      <x v="10676"/>
    </i>
    <i>
      <x v="9939"/>
    </i>
    <i>
      <x v="10678"/>
    </i>
    <i>
      <x v="9940"/>
    </i>
    <i>
      <x v="10680"/>
    </i>
    <i>
      <x v="9941"/>
    </i>
    <i>
      <x v="10682"/>
    </i>
    <i>
      <x v="9942"/>
    </i>
    <i>
      <x v="10684"/>
    </i>
    <i>
      <x v="9943"/>
    </i>
    <i>
      <x v="10686"/>
    </i>
    <i>
      <x v="9944"/>
    </i>
    <i>
      <x v="10688"/>
    </i>
    <i>
      <x v="9945"/>
    </i>
    <i>
      <x v="10690"/>
    </i>
    <i>
      <x v="9946"/>
    </i>
    <i>
      <x v="10692"/>
    </i>
    <i>
      <x v="9947"/>
    </i>
    <i>
      <x v="10694"/>
    </i>
    <i>
      <x v="9948"/>
    </i>
    <i>
      <x v="10696"/>
    </i>
    <i>
      <x v="9949"/>
    </i>
    <i>
      <x v="10698"/>
    </i>
    <i>
      <x v="9950"/>
    </i>
    <i>
      <x v="10700"/>
    </i>
    <i>
      <x v="9951"/>
    </i>
    <i>
      <x v="10702"/>
    </i>
    <i>
      <x v="9952"/>
    </i>
    <i>
      <x v="10704"/>
    </i>
    <i>
      <x v="9953"/>
    </i>
    <i>
      <x v="10706"/>
    </i>
    <i>
      <x v="9954"/>
    </i>
    <i>
      <x v="10708"/>
    </i>
    <i>
      <x v="9955"/>
    </i>
    <i>
      <x v="10710"/>
    </i>
    <i>
      <x v="9956"/>
    </i>
    <i>
      <x v="10712"/>
    </i>
    <i>
      <x v="9957"/>
    </i>
    <i>
      <x v="10714"/>
    </i>
    <i>
      <x v="9958"/>
    </i>
    <i>
      <x v="10716"/>
    </i>
    <i>
      <x v="9959"/>
    </i>
    <i>
      <x v="10718"/>
    </i>
    <i>
      <x v="9960"/>
    </i>
    <i>
      <x v="10720"/>
    </i>
    <i>
      <x v="9961"/>
    </i>
    <i>
      <x v="10722"/>
    </i>
    <i>
      <x v="9962"/>
    </i>
    <i>
      <x v="10724"/>
    </i>
    <i>
      <x v="9963"/>
    </i>
    <i>
      <x v="10726"/>
    </i>
    <i>
      <x v="9964"/>
    </i>
    <i>
      <x v="10728"/>
    </i>
    <i>
      <x v="9965"/>
    </i>
    <i>
      <x v="10730"/>
    </i>
    <i>
      <x v="9966"/>
    </i>
    <i>
      <x v="10732"/>
    </i>
    <i>
      <x v="9967"/>
    </i>
    <i>
      <x v="10734"/>
    </i>
    <i>
      <x v="9968"/>
    </i>
    <i>
      <x v="10736"/>
    </i>
    <i>
      <x v="9969"/>
    </i>
    <i>
      <x v="9204"/>
    </i>
    <i>
      <x v="9970"/>
    </i>
    <i>
      <x v="8778"/>
    </i>
    <i>
      <x v="8522"/>
    </i>
    <i>
      <x v="9039"/>
    </i>
    <i>
      <x v="7671"/>
    </i>
    <i>
      <x v="8650"/>
    </i>
    <i>
      <x v="7757"/>
    </i>
    <i>
      <x v="8906"/>
    </i>
    <i>
      <x v="7758"/>
    </i>
    <i>
      <x v="8458"/>
    </i>
    <i>
      <x v="7759"/>
    </i>
    <i>
      <x v="8586"/>
    </i>
    <i>
      <x v="7760"/>
    </i>
    <i>
      <x v="8714"/>
    </i>
    <i>
      <x v="7761"/>
    </i>
    <i>
      <x v="8842"/>
    </i>
    <i>
      <x v="7762"/>
    </i>
    <i>
      <x v="8970"/>
    </i>
    <i>
      <x v="7763"/>
    </i>
    <i>
      <x v="9106"/>
    </i>
    <i>
      <x v="7764"/>
    </i>
    <i>
      <x v="8490"/>
    </i>
    <i>
      <x v="7765"/>
    </i>
    <i>
      <x v="8554"/>
    </i>
    <i>
      <x v="7766"/>
    </i>
    <i>
      <x v="8618"/>
    </i>
    <i>
      <x v="7767"/>
    </i>
    <i>
      <x v="8682"/>
    </i>
    <i>
      <x v="7768"/>
    </i>
    <i>
      <x v="8746"/>
    </i>
    <i>
      <x v="7769"/>
    </i>
    <i>
      <x v="8810"/>
    </i>
    <i>
      <x v="7770"/>
    </i>
    <i>
      <x v="8874"/>
    </i>
    <i>
      <x v="7771"/>
    </i>
    <i>
      <x v="8938"/>
    </i>
    <i>
      <x v="7772"/>
    </i>
    <i>
      <x v="9007"/>
    </i>
    <i>
      <x v="7773"/>
    </i>
    <i>
      <x v="9074"/>
    </i>
    <i>
      <x v="7774"/>
    </i>
    <i>
      <x v="8442"/>
    </i>
    <i>
      <x v="7775"/>
    </i>
    <i>
      <x v="7753"/>
    </i>
    <i>
      <x v="7776"/>
    </i>
    <i>
      <x v="8506"/>
    </i>
    <i>
      <x v="7777"/>
    </i>
    <i>
      <x v="8538"/>
    </i>
    <i>
      <x v="7708"/>
    </i>
    <i>
      <x v="8570"/>
    </i>
    <i>
      <x v="7779"/>
    </i>
    <i>
      <x v="8602"/>
    </i>
    <i>
      <x v="7780"/>
    </i>
    <i>
      <x v="7732"/>
    </i>
    <i>
      <x v="7781"/>
    </i>
    <i>
      <x v="8666"/>
    </i>
    <i>
      <x v="7782"/>
    </i>
    <i>
      <x v="8698"/>
    </i>
    <i>
      <x v="7709"/>
    </i>
    <i>
      <x v="8730"/>
    </i>
    <i>
      <x v="7784"/>
    </i>
    <i>
      <x v="8762"/>
    </i>
    <i>
      <x v="7785"/>
    </i>
    <i>
      <x v="8794"/>
    </i>
    <i>
      <x v="7786"/>
    </i>
    <i>
      <x v="8826"/>
    </i>
    <i>
      <x v="7787"/>
    </i>
    <i>
      <x v="8858"/>
    </i>
    <i>
      <x v="7788"/>
    </i>
    <i>
      <x v="8890"/>
    </i>
    <i>
      <x v="7789"/>
    </i>
    <i>
      <x v="8922"/>
    </i>
    <i>
      <x v="7790"/>
    </i>
    <i>
      <x v="8954"/>
    </i>
    <i>
      <x v="7791"/>
    </i>
    <i>
      <x v="8991"/>
    </i>
    <i>
      <x v="7792"/>
    </i>
    <i>
      <x v="9023"/>
    </i>
    <i>
      <x v="7793"/>
    </i>
    <i>
      <x v="9058"/>
    </i>
    <i>
      <x v="7794"/>
    </i>
    <i>
      <x v="9090"/>
    </i>
    <i>
      <x v="7795"/>
    </i>
    <i>
      <x v="9122"/>
    </i>
    <i>
      <x v="7796"/>
    </i>
    <i>
      <x v="8450"/>
    </i>
    <i>
      <x v="7797"/>
    </i>
    <i>
      <x v="8466"/>
    </i>
    <i>
      <x v="7798"/>
    </i>
    <i>
      <x v="8482"/>
    </i>
    <i>
      <x v="7799"/>
    </i>
    <i>
      <x v="8498"/>
    </i>
    <i>
      <x v="7800"/>
    </i>
    <i>
      <x v="8514"/>
    </i>
    <i>
      <x v="7801"/>
    </i>
    <i>
      <x v="8530"/>
    </i>
    <i>
      <x v="7802"/>
    </i>
    <i>
      <x v="8546"/>
    </i>
    <i>
      <x v="7803"/>
    </i>
    <i>
      <x v="7688"/>
    </i>
    <i>
      <x v="7804"/>
    </i>
    <i>
      <x v="8578"/>
    </i>
    <i>
      <x v="7805"/>
    </i>
    <i>
      <x v="8594"/>
    </i>
    <i>
      <x v="7806"/>
    </i>
    <i>
      <x v="8610"/>
    </i>
    <i>
      <x v="7807"/>
    </i>
    <i>
      <x v="8626"/>
    </i>
    <i>
      <x v="7808"/>
    </i>
    <i>
      <x v="8642"/>
    </i>
    <i>
      <x v="7809"/>
    </i>
    <i>
      <x v="8658"/>
    </i>
    <i>
      <x v="7810"/>
    </i>
    <i>
      <x v="8674"/>
    </i>
    <i>
      <x v="7811"/>
    </i>
    <i>
      <x v="8690"/>
    </i>
    <i>
      <x v="7812"/>
    </i>
    <i>
      <x v="8706"/>
    </i>
    <i>
      <x v="7813"/>
    </i>
    <i>
      <x v="8722"/>
    </i>
    <i>
      <x v="7814"/>
    </i>
    <i>
      <x v="8738"/>
    </i>
    <i>
      <x v="7815"/>
    </i>
    <i>
      <x v="8754"/>
    </i>
    <i>
      <x v="7816"/>
    </i>
    <i>
      <x v="8770"/>
    </i>
    <i>
      <x v="7817"/>
    </i>
    <i>
      <x v="8786"/>
    </i>
    <i>
      <x v="7818"/>
    </i>
    <i>
      <x v="8802"/>
    </i>
    <i>
      <x v="7819"/>
    </i>
    <i>
      <x v="8818"/>
    </i>
    <i>
      <x v="7820"/>
    </i>
    <i>
      <x v="8834"/>
    </i>
    <i>
      <x v="7821"/>
    </i>
    <i>
      <x v="8850"/>
    </i>
    <i>
      <x v="7822"/>
    </i>
    <i>
      <x v="8866"/>
    </i>
    <i>
      <x v="7823"/>
    </i>
    <i>
      <x v="8882"/>
    </i>
    <i>
      <x v="7824"/>
    </i>
    <i>
      <x v="8898"/>
    </i>
    <i>
      <x v="7825"/>
    </i>
    <i>
      <x v="8914"/>
    </i>
    <i>
      <x v="7826"/>
    </i>
    <i>
      <x v="8930"/>
    </i>
    <i>
      <x v="7827"/>
    </i>
    <i>
      <x v="8946"/>
    </i>
    <i>
      <x v="7828"/>
    </i>
    <i>
      <x v="8962"/>
    </i>
    <i>
      <x v="7829"/>
    </i>
    <i>
      <x v="7744"/>
    </i>
    <i>
      <x v="7830"/>
    </i>
    <i>
      <x v="8999"/>
    </i>
    <i>
      <x v="7831"/>
    </i>
    <i>
      <x v="9015"/>
    </i>
    <i>
      <x v="7832"/>
    </i>
    <i>
      <x v="9031"/>
    </i>
    <i>
      <x v="7833"/>
    </i>
    <i>
      <x v="9050"/>
    </i>
    <i>
      <x v="7834"/>
    </i>
    <i>
      <x v="9066"/>
    </i>
    <i>
      <x v="7835"/>
    </i>
    <i>
      <x v="9082"/>
    </i>
    <i>
      <x v="7672"/>
    </i>
    <i>
      <x v="9098"/>
    </i>
    <i>
      <x v="7837"/>
    </i>
    <i>
      <x v="9114"/>
    </i>
    <i>
      <x v="7838"/>
    </i>
    <i>
      <x v="9130"/>
    </i>
    <i>
      <x v="7839"/>
    </i>
    <i>
      <x v="8446"/>
    </i>
    <i>
      <x v="7840"/>
    </i>
    <i>
      <x v="8454"/>
    </i>
    <i>
      <x v="7841"/>
    </i>
    <i>
      <x v="8462"/>
    </i>
    <i>
      <x v="7842"/>
    </i>
    <i>
      <x v="8470"/>
    </i>
    <i>
      <x v="7843"/>
    </i>
    <i>
      <x v="8478"/>
    </i>
    <i>
      <x v="7844"/>
    </i>
    <i>
      <x v="7748"/>
    </i>
    <i>
      <x v="7845"/>
    </i>
    <i>
      <x v="8494"/>
    </i>
    <i>
      <x v="7846"/>
    </i>
    <i>
      <x v="8502"/>
    </i>
    <i>
      <x v="7847"/>
    </i>
    <i>
      <x v="8510"/>
    </i>
    <i>
      <x v="7848"/>
    </i>
    <i>
      <x v="8518"/>
    </i>
    <i>
      <x v="7849"/>
    </i>
    <i>
      <x v="8526"/>
    </i>
    <i>
      <x v="7850"/>
    </i>
    <i>
      <x v="8534"/>
    </i>
    <i>
      <x v="7673"/>
    </i>
    <i>
      <x v="8542"/>
    </i>
    <i>
      <x v="7710"/>
    </i>
    <i>
      <x v="7730"/>
    </i>
    <i>
      <x v="7853"/>
    </i>
    <i>
      <x v="8558"/>
    </i>
    <i>
      <x v="7854"/>
    </i>
    <i>
      <x v="8566"/>
    </i>
    <i>
      <x v="7855"/>
    </i>
    <i>
      <x v="8574"/>
    </i>
    <i>
      <x v="7856"/>
    </i>
    <i>
      <x v="8582"/>
    </i>
    <i>
      <x v="7857"/>
    </i>
    <i>
      <x v="8590"/>
    </i>
    <i>
      <x v="7858"/>
    </i>
    <i>
      <x v="8598"/>
    </i>
    <i>
      <x v="7859"/>
    </i>
    <i>
      <x v="8606"/>
    </i>
    <i>
      <x v="7860"/>
    </i>
    <i>
      <x v="8614"/>
    </i>
    <i>
      <x v="7861"/>
    </i>
    <i>
      <x v="8622"/>
    </i>
    <i>
      <x v="7862"/>
    </i>
    <i>
      <x v="8630"/>
    </i>
    <i>
      <x v="7863"/>
    </i>
    <i>
      <x v="8638"/>
    </i>
    <i>
      <x v="7864"/>
    </i>
    <i>
      <x v="8646"/>
    </i>
    <i>
      <x v="7865"/>
    </i>
    <i>
      <x v="8654"/>
    </i>
    <i>
      <x v="7866"/>
    </i>
    <i>
      <x v="8662"/>
    </i>
    <i>
      <x v="7867"/>
    </i>
    <i>
      <x v="8670"/>
    </i>
    <i>
      <x v="7868"/>
    </i>
    <i>
      <x v="8678"/>
    </i>
    <i>
      <x v="7869"/>
    </i>
    <i>
      <x v="8686"/>
    </i>
    <i>
      <x v="7870"/>
    </i>
    <i>
      <x v="8694"/>
    </i>
    <i>
      <x v="7871"/>
    </i>
    <i>
      <x v="8702"/>
    </i>
    <i>
      <x v="7872"/>
    </i>
    <i>
      <x v="8710"/>
    </i>
    <i>
      <x v="7873"/>
    </i>
    <i>
      <x v="8718"/>
    </i>
    <i>
      <x v="7874"/>
    </i>
    <i>
      <x v="8726"/>
    </i>
    <i>
      <x v="7674"/>
    </i>
    <i>
      <x v="8734"/>
    </i>
    <i>
      <x v="7876"/>
    </i>
    <i>
      <x v="8742"/>
    </i>
    <i>
      <x v="7877"/>
    </i>
    <i>
      <x v="8750"/>
    </i>
    <i>
      <x v="7878"/>
    </i>
    <i>
      <x v="8758"/>
    </i>
    <i>
      <x v="7879"/>
    </i>
    <i>
      <x v="8766"/>
    </i>
    <i>
      <x v="7880"/>
    </i>
    <i>
      <x v="8774"/>
    </i>
    <i>
      <x v="7881"/>
    </i>
    <i>
      <x v="8782"/>
    </i>
    <i>
      <x v="7882"/>
    </i>
    <i>
      <x v="8790"/>
    </i>
    <i>
      <x v="7883"/>
    </i>
    <i>
      <x v="8798"/>
    </i>
    <i>
      <x v="7711"/>
    </i>
    <i>
      <x v="8806"/>
    </i>
    <i>
      <x v="7675"/>
    </i>
    <i>
      <x v="8814"/>
    </i>
    <i>
      <x v="7886"/>
    </i>
    <i>
      <x v="8822"/>
    </i>
    <i>
      <x v="7887"/>
    </i>
    <i>
      <x v="7739"/>
    </i>
    <i>
      <x v="7888"/>
    </i>
    <i>
      <x v="8838"/>
    </i>
    <i>
      <x v="7889"/>
    </i>
    <i>
      <x v="8846"/>
    </i>
    <i>
      <x v="7890"/>
    </i>
    <i>
      <x v="8854"/>
    </i>
    <i>
      <x v="7891"/>
    </i>
    <i>
      <x v="8862"/>
    </i>
    <i>
      <x v="7892"/>
    </i>
    <i>
      <x v="7695"/>
    </i>
    <i>
      <x v="7893"/>
    </i>
    <i>
      <x v="8878"/>
    </i>
    <i>
      <x v="7894"/>
    </i>
    <i>
      <x v="8886"/>
    </i>
    <i>
      <x v="7895"/>
    </i>
    <i>
      <x v="8894"/>
    </i>
    <i>
      <x v="7896"/>
    </i>
    <i>
      <x v="8902"/>
    </i>
    <i>
      <x v="7897"/>
    </i>
    <i>
      <x v="8910"/>
    </i>
    <i>
      <x v="7898"/>
    </i>
    <i>
      <x v="8918"/>
    </i>
    <i>
      <x v="7899"/>
    </i>
    <i>
      <x v="8926"/>
    </i>
    <i>
      <x v="7900"/>
    </i>
    <i>
      <x v="8934"/>
    </i>
    <i>
      <x v="7901"/>
    </i>
    <i>
      <x v="8942"/>
    </i>
    <i>
      <x v="7712"/>
    </i>
    <i>
      <x v="8950"/>
    </i>
    <i>
      <x v="7903"/>
    </i>
    <i>
      <x v="8958"/>
    </i>
    <i>
      <x v="7676"/>
    </i>
    <i>
      <x v="8966"/>
    </i>
    <i>
      <x v="7905"/>
    </i>
    <i>
      <x v="8974"/>
    </i>
    <i>
      <x v="7906"/>
    </i>
    <i>
      <x v="8987"/>
    </i>
    <i>
      <x v="7907"/>
    </i>
    <i>
      <x v="8995"/>
    </i>
    <i>
      <x v="7908"/>
    </i>
    <i>
      <x v="9003"/>
    </i>
    <i>
      <x v="7909"/>
    </i>
    <i>
      <x v="9011"/>
    </i>
    <i>
      <x v="7910"/>
    </i>
    <i>
      <x v="9019"/>
    </i>
    <i>
      <x v="7911"/>
    </i>
    <i>
      <x v="9027"/>
    </i>
    <i>
      <x v="7912"/>
    </i>
    <i>
      <x v="9035"/>
    </i>
    <i>
      <x v="7913"/>
    </i>
    <i>
      <x v="9046"/>
    </i>
    <i>
      <x v="7914"/>
    </i>
    <i>
      <x v="9054"/>
    </i>
    <i>
      <x v="7915"/>
    </i>
    <i>
      <x v="9062"/>
    </i>
    <i>
      <x v="7916"/>
    </i>
    <i>
      <x v="9070"/>
    </i>
    <i>
      <x v="7917"/>
    </i>
    <i>
      <x v="9078"/>
    </i>
    <i>
      <x v="7918"/>
    </i>
    <i>
      <x v="9086"/>
    </i>
    <i>
      <x v="7919"/>
    </i>
    <i>
      <x v="9094"/>
    </i>
    <i>
      <x v="7920"/>
    </i>
    <i>
      <x v="9102"/>
    </i>
    <i>
      <x v="7921"/>
    </i>
    <i>
      <x v="9110"/>
    </i>
    <i>
      <x v="7922"/>
    </i>
    <i>
      <x v="9118"/>
    </i>
    <i>
      <x v="7923"/>
    </i>
    <i>
      <x v="9126"/>
    </i>
    <i>
      <x v="7924"/>
    </i>
    <i>
      <x v="8440"/>
    </i>
    <i>
      <x v="7925"/>
    </i>
    <i>
      <x v="8444"/>
    </i>
    <i>
      <x v="7677"/>
    </i>
    <i>
      <x v="8448"/>
    </i>
    <i>
      <x v="7713"/>
    </i>
    <i>
      <x v="8452"/>
    </i>
    <i>
      <x v="7928"/>
    </i>
    <i>
      <x v="8456"/>
    </i>
    <i>
      <x v="7929"/>
    </i>
    <i>
      <x v="8460"/>
    </i>
    <i>
      <x v="7930"/>
    </i>
    <i>
      <x v="8464"/>
    </i>
    <i>
      <x v="7931"/>
    </i>
    <i>
      <x v="8468"/>
    </i>
    <i>
      <x v="7932"/>
    </i>
    <i>
      <x v="8472"/>
    </i>
    <i>
      <x v="7933"/>
    </i>
    <i>
      <x v="8476"/>
    </i>
    <i>
      <x v="7934"/>
    </i>
    <i>
      <x v="8480"/>
    </i>
    <i>
      <x v="7935"/>
    </i>
    <i>
      <x v="8484"/>
    </i>
    <i>
      <x v="7936"/>
    </i>
    <i>
      <x v="8488"/>
    </i>
    <i>
      <x v="7937"/>
    </i>
    <i>
      <x v="8492"/>
    </i>
    <i>
      <x v="7678"/>
    </i>
    <i>
      <x v="8496"/>
    </i>
    <i>
      <x v="7939"/>
    </i>
    <i>
      <x v="8500"/>
    </i>
    <i>
      <x v="7940"/>
    </i>
    <i>
      <x v="8504"/>
    </i>
    <i>
      <x v="7941"/>
    </i>
    <i>
      <x v="8508"/>
    </i>
    <i>
      <x v="7942"/>
    </i>
    <i>
      <x v="8512"/>
    </i>
    <i>
      <x v="7943"/>
    </i>
    <i>
      <x v="8516"/>
    </i>
    <i>
      <x v="7944"/>
    </i>
    <i>
      <x v="8520"/>
    </i>
    <i>
      <x v="7714"/>
    </i>
    <i>
      <x v="8524"/>
    </i>
    <i>
      <x v="7946"/>
    </i>
    <i>
      <x v="7687"/>
    </i>
    <i>
      <x v="7947"/>
    </i>
    <i>
      <x v="8532"/>
    </i>
    <i>
      <x v="7948"/>
    </i>
    <i>
      <x v="8536"/>
    </i>
    <i>
      <x v="7949"/>
    </i>
    <i>
      <x v="8540"/>
    </i>
    <i>
      <x v="7950"/>
    </i>
    <i>
      <x v="7729"/>
    </i>
    <i>
      <x v="7951"/>
    </i>
    <i>
      <x v="8548"/>
    </i>
    <i>
      <x v="7952"/>
    </i>
    <i>
      <x v="8552"/>
    </i>
    <i>
      <x v="7953"/>
    </i>
    <i>
      <x v="8556"/>
    </i>
    <i>
      <x v="7954"/>
    </i>
    <i>
      <x v="8560"/>
    </i>
    <i>
      <x v="7955"/>
    </i>
    <i>
      <x v="8564"/>
    </i>
    <i>
      <x v="7956"/>
    </i>
    <i>
      <x v="8568"/>
    </i>
    <i>
      <x v="7957"/>
    </i>
    <i>
      <x v="8572"/>
    </i>
    <i>
      <x v="7958"/>
    </i>
    <i>
      <x v="7689"/>
    </i>
    <i>
      <x v="7959"/>
    </i>
    <i>
      <x v="8580"/>
    </i>
    <i>
      <x v="7960"/>
    </i>
    <i>
      <x v="8584"/>
    </i>
    <i>
      <x v="7961"/>
    </i>
    <i>
      <x v="8588"/>
    </i>
    <i>
      <x v="7962"/>
    </i>
    <i>
      <x v="8592"/>
    </i>
    <i>
      <x v="7963"/>
    </i>
    <i>
      <x v="8596"/>
    </i>
    <i>
      <x v="7964"/>
    </i>
    <i>
      <x v="8600"/>
    </i>
    <i>
      <x v="7965"/>
    </i>
    <i>
      <x v="8604"/>
    </i>
    <i>
      <x v="7715"/>
    </i>
    <i>
      <x v="8608"/>
    </i>
    <i>
      <x v="7967"/>
    </i>
    <i>
      <x v="8612"/>
    </i>
    <i>
      <x v="7968"/>
    </i>
    <i>
      <x v="8616"/>
    </i>
    <i>
      <x v="7969"/>
    </i>
    <i>
      <x v="8620"/>
    </i>
    <i>
      <x v="7970"/>
    </i>
    <i>
      <x v="8624"/>
    </i>
    <i>
      <x v="7971"/>
    </i>
    <i>
      <x v="8628"/>
    </i>
    <i>
      <x v="7972"/>
    </i>
    <i>
      <x v="8632"/>
    </i>
    <i>
      <x v="7973"/>
    </i>
    <i>
      <x v="8636"/>
    </i>
    <i>
      <x v="7974"/>
    </i>
    <i>
      <x v="8640"/>
    </i>
    <i>
      <x v="7716"/>
    </i>
    <i>
      <x v="8644"/>
    </i>
    <i>
      <x v="7976"/>
    </i>
    <i>
      <x v="8648"/>
    </i>
    <i>
      <x v="7977"/>
    </i>
    <i>
      <x v="8652"/>
    </i>
    <i>
      <x v="7978"/>
    </i>
    <i>
      <x v="8656"/>
    </i>
    <i>
      <x v="7979"/>
    </i>
    <i>
      <x v="8660"/>
    </i>
    <i>
      <x v="7980"/>
    </i>
    <i>
      <x v="8664"/>
    </i>
    <i>
      <x v="7981"/>
    </i>
    <i>
      <x v="8668"/>
    </i>
    <i>
      <x v="7717"/>
    </i>
    <i>
      <x v="7734"/>
    </i>
    <i>
      <x v="7983"/>
    </i>
    <i>
      <x v="8676"/>
    </i>
    <i>
      <x v="7984"/>
    </i>
    <i>
      <x v="8680"/>
    </i>
    <i>
      <x v="7985"/>
    </i>
    <i>
      <x v="8684"/>
    </i>
    <i>
      <x v="7986"/>
    </i>
    <i>
      <x v="8688"/>
    </i>
    <i>
      <x v="7987"/>
    </i>
    <i>
      <x v="8692"/>
    </i>
    <i>
      <x v="7988"/>
    </i>
    <i>
      <x v="8696"/>
    </i>
    <i>
      <x v="7989"/>
    </i>
    <i>
      <x v="8700"/>
    </i>
    <i>
      <x v="7990"/>
    </i>
    <i>
      <x v="8704"/>
    </i>
    <i>
      <x v="7991"/>
    </i>
    <i>
      <x v="8708"/>
    </i>
    <i>
      <x v="7992"/>
    </i>
    <i>
      <x v="7691"/>
    </i>
    <i>
      <x v="7993"/>
    </i>
    <i>
      <x v="8716"/>
    </i>
    <i>
      <x v="7994"/>
    </i>
    <i>
      <x v="8720"/>
    </i>
    <i>
      <x v="7995"/>
    </i>
    <i>
      <x v="8724"/>
    </i>
    <i>
      <x v="7996"/>
    </i>
    <i>
      <x v="8728"/>
    </i>
    <i>
      <x v="7997"/>
    </i>
    <i>
      <x v="8732"/>
    </i>
    <i>
      <x v="7998"/>
    </i>
    <i>
      <x v="8736"/>
    </i>
    <i>
      <x v="7999"/>
    </i>
    <i>
      <x v="8740"/>
    </i>
    <i>
      <x v="8000"/>
    </i>
    <i>
      <x v="8744"/>
    </i>
    <i>
      <x v="8001"/>
    </i>
    <i>
      <x v="8748"/>
    </i>
    <i>
      <x v="8002"/>
    </i>
    <i>
      <x v="7736"/>
    </i>
    <i>
      <x v="7718"/>
    </i>
    <i>
      <x v="8756"/>
    </i>
    <i>
      <x v="8004"/>
    </i>
    <i>
      <x v="8760"/>
    </i>
    <i>
      <x v="8005"/>
    </i>
    <i>
      <x v="7692"/>
    </i>
    <i>
      <x v="7751"/>
    </i>
    <i>
      <x v="8768"/>
    </i>
    <i>
      <x v="8007"/>
    </i>
    <i>
      <x v="8772"/>
    </i>
    <i>
      <x v="8008"/>
    </i>
    <i>
      <x v="8776"/>
    </i>
    <i>
      <x v="8009"/>
    </i>
    <i>
      <x v="8780"/>
    </i>
    <i>
      <x v="8010"/>
    </i>
    <i>
      <x v="8784"/>
    </i>
    <i>
      <x v="8011"/>
    </i>
    <i>
      <x v="8788"/>
    </i>
    <i>
      <x v="8012"/>
    </i>
    <i>
      <x v="8792"/>
    </i>
    <i>
      <x v="8013"/>
    </i>
    <i>
      <x v="8796"/>
    </i>
    <i>
      <x v="7719"/>
    </i>
    <i>
      <x v="8800"/>
    </i>
    <i>
      <x v="8015"/>
    </i>
    <i>
      <x v="8804"/>
    </i>
    <i>
      <x v="8016"/>
    </i>
    <i>
      <x v="8808"/>
    </i>
    <i>
      <x v="8017"/>
    </i>
    <i>
      <x v="8812"/>
    </i>
    <i>
      <x v="7679"/>
    </i>
    <i>
      <x v="8816"/>
    </i>
    <i>
      <x v="8019"/>
    </i>
    <i>
      <x v="8820"/>
    </i>
    <i>
      <x v="8020"/>
    </i>
    <i>
      <x v="8824"/>
    </i>
    <i>
      <x v="8021"/>
    </i>
    <i>
      <x v="8828"/>
    </i>
    <i>
      <x v="8022"/>
    </i>
    <i>
      <x v="8832"/>
    </i>
    <i>
      <x v="8023"/>
    </i>
    <i>
      <x v="8836"/>
    </i>
    <i>
      <x v="8024"/>
    </i>
    <i>
      <x v="8840"/>
    </i>
    <i>
      <x v="8025"/>
    </i>
    <i>
      <x v="8844"/>
    </i>
    <i>
      <x v="8026"/>
    </i>
    <i>
      <x v="8848"/>
    </i>
    <i>
      <x v="8027"/>
    </i>
    <i>
      <x v="8852"/>
    </i>
    <i>
      <x v="8028"/>
    </i>
    <i>
      <x v="8856"/>
    </i>
    <i>
      <x v="8029"/>
    </i>
    <i>
      <x v="8860"/>
    </i>
    <i>
      <x v="8030"/>
    </i>
    <i>
      <x v="8864"/>
    </i>
    <i>
      <x v="8031"/>
    </i>
    <i>
      <x v="8868"/>
    </i>
    <i>
      <x v="8032"/>
    </i>
    <i>
      <x v="8872"/>
    </i>
    <i>
      <x v="8033"/>
    </i>
    <i>
      <x v="8876"/>
    </i>
    <i>
      <x v="8034"/>
    </i>
    <i>
      <x v="8880"/>
    </i>
    <i>
      <x v="8035"/>
    </i>
    <i>
      <x v="8884"/>
    </i>
    <i>
      <x v="8036"/>
    </i>
    <i>
      <x v="8888"/>
    </i>
    <i>
      <x v="8037"/>
    </i>
    <i>
      <x v="8892"/>
    </i>
    <i>
      <x v="8038"/>
    </i>
    <i>
      <x v="8896"/>
    </i>
    <i>
      <x v="8039"/>
    </i>
    <i>
      <x v="8900"/>
    </i>
    <i>
      <x v="8040"/>
    </i>
    <i>
      <x v="8904"/>
    </i>
    <i>
      <x v="8041"/>
    </i>
    <i>
      <x v="7742"/>
    </i>
    <i>
      <x v="8042"/>
    </i>
    <i>
      <x v="8912"/>
    </i>
    <i>
      <x v="8043"/>
    </i>
    <i>
      <x v="7754"/>
    </i>
    <i>
      <x v="8044"/>
    </i>
    <i>
      <x v="8920"/>
    </i>
    <i>
      <x v="8045"/>
    </i>
    <i>
      <x v="8924"/>
    </i>
    <i>
      <x v="8046"/>
    </i>
    <i>
      <x v="8928"/>
    </i>
    <i>
      <x v="8047"/>
    </i>
    <i>
      <x v="8932"/>
    </i>
    <i>
      <x v="8048"/>
    </i>
    <i>
      <x v="8936"/>
    </i>
    <i>
      <x v="8049"/>
    </i>
    <i>
      <x v="8940"/>
    </i>
    <i>
      <x v="8050"/>
    </i>
    <i>
      <x v="8944"/>
    </i>
    <i>
      <x v="8051"/>
    </i>
    <i>
      <x v="8948"/>
    </i>
    <i>
      <x v="8052"/>
    </i>
    <i>
      <x v="8952"/>
    </i>
    <i>
      <x v="8053"/>
    </i>
    <i>
      <x v="8956"/>
    </i>
    <i>
      <x v="8054"/>
    </i>
    <i>
      <x v="8960"/>
    </i>
    <i>
      <x v="8055"/>
    </i>
    <i>
      <x v="8964"/>
    </i>
    <i>
      <x v="8056"/>
    </i>
    <i>
      <x v="7696"/>
    </i>
    <i>
      <x v="8057"/>
    </i>
    <i>
      <x v="8972"/>
    </i>
    <i>
      <x v="8058"/>
    </i>
    <i>
      <x v="8976"/>
    </i>
    <i>
      <x v="8059"/>
    </i>
    <i>
      <x v="7755"/>
    </i>
    <i>
      <x v="8060"/>
    </i>
    <i>
      <x v="8989"/>
    </i>
    <i>
      <x v="8061"/>
    </i>
    <i>
      <x v="8993"/>
    </i>
    <i>
      <x v="8062"/>
    </i>
    <i>
      <x v="8997"/>
    </i>
    <i>
      <x v="8063"/>
    </i>
    <i>
      <x v="9001"/>
    </i>
    <i>
      <x v="8064"/>
    </i>
    <i>
      <x v="9005"/>
    </i>
    <i>
      <x v="8065"/>
    </i>
    <i>
      <x v="9009"/>
    </i>
    <i>
      <x v="8066"/>
    </i>
    <i>
      <x v="9013"/>
    </i>
    <i>
      <x v="8067"/>
    </i>
    <i>
      <x v="9017"/>
    </i>
    <i>
      <x v="8068"/>
    </i>
    <i>
      <x v="9021"/>
    </i>
    <i>
      <x v="8069"/>
    </i>
    <i>
      <x v="9025"/>
    </i>
    <i>
      <x v="8070"/>
    </i>
    <i>
      <x v="9029"/>
    </i>
    <i>
      <x v="8071"/>
    </i>
    <i>
      <x v="9033"/>
    </i>
    <i>
      <x v="8072"/>
    </i>
    <i>
      <x v="9037"/>
    </i>
    <i>
      <x v="8073"/>
    </i>
    <i>
      <x v="9044"/>
    </i>
    <i>
      <x v="8074"/>
    </i>
    <i>
      <x v="9048"/>
    </i>
    <i>
      <x v="8075"/>
    </i>
    <i>
      <x v="9052"/>
    </i>
    <i>
      <x v="8076"/>
    </i>
    <i>
      <x v="7707"/>
    </i>
    <i>
      <x v="8077"/>
    </i>
    <i>
      <x v="9060"/>
    </i>
    <i>
      <x v="8078"/>
    </i>
    <i>
      <x v="9064"/>
    </i>
    <i>
      <x v="8079"/>
    </i>
    <i>
      <x v="9068"/>
    </i>
    <i>
      <x v="8080"/>
    </i>
    <i>
      <x v="9072"/>
    </i>
    <i>
      <x v="8081"/>
    </i>
    <i>
      <x v="9076"/>
    </i>
    <i>
      <x v="8082"/>
    </i>
    <i>
      <x v="9080"/>
    </i>
    <i>
      <x v="8083"/>
    </i>
    <i>
      <x v="9084"/>
    </i>
    <i>
      <x v="8084"/>
    </i>
    <i>
      <x v="9088"/>
    </i>
    <i>
      <x v="8085"/>
    </i>
    <i>
      <x v="9092"/>
    </i>
    <i>
      <x v="8086"/>
    </i>
    <i>
      <x v="9096"/>
    </i>
    <i>
      <x v="8087"/>
    </i>
    <i>
      <x v="9100"/>
    </i>
    <i>
      <x v="8088"/>
    </i>
    <i>
      <x v="9104"/>
    </i>
    <i>
      <x v="8089"/>
    </i>
    <i>
      <x v="9108"/>
    </i>
    <i>
      <x v="8090"/>
    </i>
    <i>
      <x v="9112"/>
    </i>
    <i>
      <x v="8091"/>
    </i>
    <i>
      <x v="9116"/>
    </i>
    <i>
      <x v="8092"/>
    </i>
    <i>
      <x v="9120"/>
    </i>
    <i>
      <x v="8093"/>
    </i>
    <i>
      <x v="9124"/>
    </i>
    <i>
      <x v="8094"/>
    </i>
    <i>
      <x v="9128"/>
    </i>
    <i>
      <x v="8095"/>
    </i>
    <i>
      <x v="7747"/>
    </i>
    <i>
      <x v="8096"/>
    </i>
    <i>
      <x v="8441"/>
    </i>
    <i>
      <x v="8097"/>
    </i>
    <i>
      <x v="8443"/>
    </i>
    <i>
      <x v="8098"/>
    </i>
    <i>
      <x v="8445"/>
    </i>
    <i>
      <x v="8099"/>
    </i>
    <i>
      <x v="8447"/>
    </i>
    <i>
      <x v="8100"/>
    </i>
    <i>
      <x v="8449"/>
    </i>
    <i>
      <x v="8101"/>
    </i>
    <i>
      <x v="8451"/>
    </i>
    <i>
      <x v="8102"/>
    </i>
    <i>
      <x v="8453"/>
    </i>
    <i>
      <x v="8103"/>
    </i>
    <i>
      <x v="8455"/>
    </i>
    <i>
      <x v="8104"/>
    </i>
    <i>
      <x v="8457"/>
    </i>
    <i>
      <x v="8105"/>
    </i>
    <i>
      <x v="7686"/>
    </i>
    <i>
      <x v="7720"/>
    </i>
    <i>
      <x v="8461"/>
    </i>
    <i>
      <x v="8107"/>
    </i>
    <i>
      <x v="8463"/>
    </i>
    <i>
      <x v="8108"/>
    </i>
    <i>
      <x v="8465"/>
    </i>
    <i>
      <x v="8109"/>
    </i>
    <i>
      <x v="8467"/>
    </i>
    <i>
      <x v="8110"/>
    </i>
    <i>
      <x v="8469"/>
    </i>
    <i>
      <x v="8111"/>
    </i>
    <i>
      <x v="8471"/>
    </i>
    <i>
      <x v="8112"/>
    </i>
    <i>
      <x v="8473"/>
    </i>
    <i>
      <x v="8113"/>
    </i>
    <i>
      <x v="8475"/>
    </i>
    <i>
      <x v="8114"/>
    </i>
    <i>
      <x v="8477"/>
    </i>
    <i>
      <x v="8115"/>
    </i>
    <i>
      <x v="8479"/>
    </i>
    <i>
      <x v="8116"/>
    </i>
    <i>
      <x v="8481"/>
    </i>
    <i>
      <x v="8117"/>
    </i>
    <i>
      <x v="8483"/>
    </i>
    <i>
      <x v="8118"/>
    </i>
    <i>
      <x v="8485"/>
    </i>
    <i>
      <x v="8119"/>
    </i>
    <i>
      <x v="8487"/>
    </i>
    <i>
      <x v="8120"/>
    </i>
    <i>
      <x v="8489"/>
    </i>
    <i>
      <x v="8121"/>
    </i>
    <i>
      <x v="8491"/>
    </i>
    <i>
      <x v="8122"/>
    </i>
    <i>
      <x v="8493"/>
    </i>
    <i>
      <x v="8123"/>
    </i>
    <i>
      <x v="8495"/>
    </i>
    <i>
      <x v="8124"/>
    </i>
    <i>
      <x v="8497"/>
    </i>
    <i>
      <x v="8125"/>
    </i>
    <i>
      <x v="8499"/>
    </i>
    <i>
      <x v="8126"/>
    </i>
    <i>
      <x v="8501"/>
    </i>
    <i>
      <x v="8127"/>
    </i>
    <i>
      <x v="8503"/>
    </i>
    <i>
      <x v="8128"/>
    </i>
    <i>
      <x v="8505"/>
    </i>
    <i>
      <x v="8129"/>
    </i>
    <i>
      <x v="8507"/>
    </i>
    <i>
      <x v="8130"/>
    </i>
    <i>
      <x v="8509"/>
    </i>
    <i>
      <x v="7704"/>
    </i>
    <i>
      <x v="8511"/>
    </i>
    <i>
      <x v="8132"/>
    </i>
    <i>
      <x v="8513"/>
    </i>
    <i>
      <x v="8133"/>
    </i>
    <i>
      <x v="8515"/>
    </i>
    <i>
      <x v="8134"/>
    </i>
    <i>
      <x v="8517"/>
    </i>
    <i>
      <x v="8135"/>
    </i>
    <i>
      <x v="8519"/>
    </i>
    <i>
      <x v="8136"/>
    </i>
    <i>
      <x v="8521"/>
    </i>
    <i>
      <x v="8137"/>
    </i>
    <i>
      <x v="8523"/>
    </i>
    <i>
      <x v="8138"/>
    </i>
    <i>
      <x v="8525"/>
    </i>
    <i>
      <x v="8139"/>
    </i>
    <i>
      <x v="8527"/>
    </i>
    <i>
      <x v="8140"/>
    </i>
    <i>
      <x v="8529"/>
    </i>
    <i>
      <x v="8141"/>
    </i>
    <i>
      <x v="8531"/>
    </i>
    <i>
      <x v="8142"/>
    </i>
    <i>
      <x v="8533"/>
    </i>
    <i>
      <x v="8143"/>
    </i>
    <i>
      <x v="8535"/>
    </i>
    <i>
      <x v="8144"/>
    </i>
    <i>
      <x v="8537"/>
    </i>
    <i>
      <x v="8145"/>
    </i>
    <i>
      <x v="8539"/>
    </i>
    <i>
      <x v="8146"/>
    </i>
    <i>
      <x v="7728"/>
    </i>
    <i>
      <x v="8147"/>
    </i>
    <i>
      <x v="8543"/>
    </i>
    <i>
      <x v="8148"/>
    </i>
    <i>
      <x v="8545"/>
    </i>
    <i>
      <x v="8149"/>
    </i>
    <i>
      <x v="8547"/>
    </i>
    <i>
      <x v="8150"/>
    </i>
    <i>
      <x v="8549"/>
    </i>
    <i>
      <x v="8151"/>
    </i>
    <i>
      <x v="8551"/>
    </i>
    <i>
      <x v="8152"/>
    </i>
    <i>
      <x v="8553"/>
    </i>
    <i>
      <x v="8153"/>
    </i>
    <i>
      <x v="8555"/>
    </i>
    <i>
      <x v="8154"/>
    </i>
    <i>
      <x v="8557"/>
    </i>
    <i>
      <x v="8155"/>
    </i>
    <i>
      <x v="8559"/>
    </i>
    <i>
      <x v="8156"/>
    </i>
    <i>
      <x v="8561"/>
    </i>
    <i>
      <x v="8157"/>
    </i>
    <i>
      <x v="8563"/>
    </i>
    <i>
      <x v="8158"/>
    </i>
    <i>
      <x v="8565"/>
    </i>
    <i>
      <x v="8159"/>
    </i>
    <i>
      <x v="8567"/>
    </i>
    <i>
      <x v="8160"/>
    </i>
    <i>
      <x v="8569"/>
    </i>
    <i>
      <x v="8161"/>
    </i>
    <i>
      <x v="8571"/>
    </i>
    <i>
      <x v="8162"/>
    </i>
    <i>
      <x v="7731"/>
    </i>
    <i>
      <x v="8163"/>
    </i>
    <i>
      <x v="8575"/>
    </i>
    <i>
      <x v="8164"/>
    </i>
    <i>
      <x v="8577"/>
    </i>
    <i>
      <x v="8165"/>
    </i>
    <i>
      <x v="8579"/>
    </i>
    <i>
      <x v="8166"/>
    </i>
    <i>
      <x v="8581"/>
    </i>
    <i>
      <x v="8167"/>
    </i>
    <i>
      <x v="8583"/>
    </i>
    <i>
      <x v="8168"/>
    </i>
    <i>
      <x v="8585"/>
    </i>
    <i>
      <x v="8169"/>
    </i>
    <i>
      <x v="8587"/>
    </i>
    <i>
      <x v="8170"/>
    </i>
    <i>
      <x v="8589"/>
    </i>
    <i>
      <x v="8171"/>
    </i>
    <i>
      <x v="8591"/>
    </i>
    <i>
      <x v="8172"/>
    </i>
    <i>
      <x v="8593"/>
    </i>
    <i>
      <x v="8173"/>
    </i>
    <i>
      <x v="8595"/>
    </i>
    <i>
      <x v="8174"/>
    </i>
    <i>
      <x v="8597"/>
    </i>
    <i>
      <x v="8175"/>
    </i>
    <i>
      <x v="8599"/>
    </i>
    <i>
      <x v="8176"/>
    </i>
    <i>
      <x v="8601"/>
    </i>
    <i>
      <x v="8177"/>
    </i>
    <i>
      <x v="8603"/>
    </i>
    <i>
      <x v="8178"/>
    </i>
    <i>
      <x v="8605"/>
    </i>
    <i>
      <x v="8179"/>
    </i>
    <i>
      <x v="8607"/>
    </i>
    <i>
      <x v="8180"/>
    </i>
    <i>
      <x v="8609"/>
    </i>
    <i>
      <x v="8181"/>
    </i>
    <i>
      <x v="8611"/>
    </i>
    <i>
      <x v="8182"/>
    </i>
    <i>
      <x v="8613"/>
    </i>
    <i>
      <x v="8183"/>
    </i>
    <i>
      <x v="8615"/>
    </i>
    <i>
      <x v="8184"/>
    </i>
    <i>
      <x v="8617"/>
    </i>
    <i>
      <x v="8185"/>
    </i>
    <i>
      <x v="8619"/>
    </i>
    <i>
      <x v="8186"/>
    </i>
    <i>
      <x v="8621"/>
    </i>
    <i>
      <x v="8187"/>
    </i>
    <i>
      <x v="8623"/>
    </i>
    <i>
      <x v="8188"/>
    </i>
    <i>
      <x v="8625"/>
    </i>
    <i>
      <x v="8189"/>
    </i>
    <i>
      <x v="8627"/>
    </i>
    <i>
      <x v="8190"/>
    </i>
    <i>
      <x v="7690"/>
    </i>
    <i>
      <x v="8191"/>
    </i>
    <i>
      <x v="8631"/>
    </i>
    <i>
      <x v="8192"/>
    </i>
    <i>
      <x v="8633"/>
    </i>
    <i>
      <x v="8193"/>
    </i>
    <i>
      <x v="8635"/>
    </i>
    <i>
      <x v="8194"/>
    </i>
    <i>
      <x v="8637"/>
    </i>
    <i>
      <x v="8195"/>
    </i>
    <i>
      <x v="8639"/>
    </i>
    <i>
      <x v="7721"/>
    </i>
    <i>
      <x v="8641"/>
    </i>
    <i>
      <x v="8197"/>
    </i>
    <i>
      <x v="8643"/>
    </i>
    <i>
      <x v="8198"/>
    </i>
    <i>
      <x v="8645"/>
    </i>
    <i>
      <x v="8199"/>
    </i>
    <i>
      <x v="7733"/>
    </i>
    <i>
      <x v="8200"/>
    </i>
    <i>
      <x v="8649"/>
    </i>
    <i>
      <x v="8201"/>
    </i>
    <i>
      <x v="8651"/>
    </i>
    <i>
      <x v="8202"/>
    </i>
    <i>
      <x v="8653"/>
    </i>
    <i>
      <x v="8203"/>
    </i>
    <i>
      <x v="8655"/>
    </i>
    <i>
      <x v="8204"/>
    </i>
    <i>
      <x v="8657"/>
    </i>
    <i>
      <x v="8205"/>
    </i>
    <i>
      <x v="8659"/>
    </i>
    <i>
      <x v="8206"/>
    </i>
    <i>
      <x v="8661"/>
    </i>
    <i>
      <x v="7722"/>
    </i>
    <i>
      <x v="8663"/>
    </i>
    <i>
      <x v="8208"/>
    </i>
    <i>
      <x v="8665"/>
    </i>
    <i>
      <x v="8209"/>
    </i>
    <i>
      <x v="8667"/>
    </i>
    <i>
      <x v="8210"/>
    </i>
    <i>
      <x v="8669"/>
    </i>
    <i>
      <x v="7723"/>
    </i>
    <i>
      <x v="8671"/>
    </i>
    <i>
      <x v="8212"/>
    </i>
    <i>
      <x v="8673"/>
    </i>
    <i>
      <x v="8213"/>
    </i>
    <i>
      <x v="8675"/>
    </i>
    <i>
      <x v="8214"/>
    </i>
    <i>
      <x v="8677"/>
    </i>
    <i>
      <x v="8215"/>
    </i>
    <i>
      <x v="8679"/>
    </i>
    <i>
      <x v="8216"/>
    </i>
    <i>
      <x v="8681"/>
    </i>
    <i>
      <x v="8217"/>
    </i>
    <i>
      <x v="8683"/>
    </i>
    <i>
      <x v="8218"/>
    </i>
    <i>
      <x v="8685"/>
    </i>
    <i>
      <x v="8219"/>
    </i>
    <i>
      <x v="8687"/>
    </i>
    <i>
      <x v="8220"/>
    </i>
    <i>
      <x v="8689"/>
    </i>
    <i>
      <x v="7680"/>
    </i>
    <i>
      <x v="8691"/>
    </i>
    <i>
      <x v="8222"/>
    </i>
    <i>
      <x v="8693"/>
    </i>
    <i>
      <x v="7724"/>
    </i>
    <i>
      <x v="8695"/>
    </i>
    <i>
      <x v="8224"/>
    </i>
    <i>
      <x v="8697"/>
    </i>
    <i>
      <x v="8225"/>
    </i>
    <i>
      <x v="8699"/>
    </i>
    <i>
      <x v="8226"/>
    </i>
    <i>
      <x v="8701"/>
    </i>
    <i>
      <x v="8227"/>
    </i>
    <i>
      <x v="8703"/>
    </i>
    <i>
      <x v="8228"/>
    </i>
    <i>
      <x v="8705"/>
    </i>
    <i>
      <x v="8229"/>
    </i>
    <i>
      <x v="8707"/>
    </i>
    <i>
      <x v="8230"/>
    </i>
    <i>
      <x v="8709"/>
    </i>
    <i>
      <x v="8231"/>
    </i>
    <i>
      <x v="8711"/>
    </i>
    <i>
      <x v="8232"/>
    </i>
    <i>
      <x v="8713"/>
    </i>
    <i>
      <x v="8233"/>
    </i>
    <i>
      <x v="8715"/>
    </i>
    <i>
      <x v="8234"/>
    </i>
    <i>
      <x v="8717"/>
    </i>
    <i>
      <x v="8235"/>
    </i>
    <i>
      <x v="8719"/>
    </i>
    <i>
      <x v="8236"/>
    </i>
    <i>
      <x v="8721"/>
    </i>
    <i>
      <x v="8237"/>
    </i>
    <i>
      <x v="7735"/>
    </i>
    <i>
      <x v="8238"/>
    </i>
    <i>
      <x v="8725"/>
    </i>
    <i>
      <x v="8239"/>
    </i>
    <i>
      <x v="8727"/>
    </i>
    <i>
      <x v="8240"/>
    </i>
    <i>
      <x v="8729"/>
    </i>
    <i>
      <x v="8241"/>
    </i>
    <i>
      <x v="8731"/>
    </i>
    <i>
      <x v="8242"/>
    </i>
    <i>
      <x v="8733"/>
    </i>
    <i>
      <x v="8243"/>
    </i>
    <i>
      <x v="8735"/>
    </i>
    <i>
      <x v="8244"/>
    </i>
    <i>
      <x v="8737"/>
    </i>
    <i>
      <x v="8245"/>
    </i>
    <i>
      <x v="8739"/>
    </i>
    <i>
      <x v="8246"/>
    </i>
    <i>
      <x v="8741"/>
    </i>
    <i>
      <x v="8247"/>
    </i>
    <i>
      <x v="8743"/>
    </i>
    <i>
      <x v="8248"/>
    </i>
    <i>
      <x v="8745"/>
    </i>
    <i>
      <x v="8249"/>
    </i>
    <i>
      <x v="8747"/>
    </i>
    <i>
      <x v="7681"/>
    </i>
    <i>
      <x v="8749"/>
    </i>
    <i>
      <x v="8251"/>
    </i>
    <i>
      <x v="8751"/>
    </i>
    <i>
      <x v="8252"/>
    </i>
    <i>
      <x v="8753"/>
    </i>
    <i>
      <x v="8253"/>
    </i>
    <i>
      <x v="8755"/>
    </i>
    <i>
      <x v="8254"/>
    </i>
    <i>
      <x v="8757"/>
    </i>
    <i>
      <x v="8255"/>
    </i>
    <i>
      <x v="8759"/>
    </i>
    <i>
      <x v="8256"/>
    </i>
    <i>
      <x v="7737"/>
    </i>
    <i>
      <x v="8257"/>
    </i>
    <i>
      <x v="8763"/>
    </i>
    <i>
      <x v="8258"/>
    </i>
    <i>
      <x v="8765"/>
    </i>
    <i>
      <x v="8259"/>
    </i>
    <i>
      <x v="8767"/>
    </i>
    <i>
      <x v="8260"/>
    </i>
    <i>
      <x v="8769"/>
    </i>
    <i>
      <x v="8261"/>
    </i>
    <i>
      <x v="7693"/>
    </i>
    <i>
      <x v="8262"/>
    </i>
    <i>
      <x v="8773"/>
    </i>
    <i>
      <x v="8263"/>
    </i>
    <i>
      <x v="8775"/>
    </i>
    <i>
      <x v="8264"/>
    </i>
    <i>
      <x v="8777"/>
    </i>
    <i>
      <x v="8265"/>
    </i>
    <i>
      <x v="8779"/>
    </i>
    <i>
      <x v="8266"/>
    </i>
    <i>
      <x v="8781"/>
    </i>
    <i>
      <x v="8267"/>
    </i>
    <i>
      <x v="7694"/>
    </i>
    <i>
      <x v="8268"/>
    </i>
    <i>
      <x v="8785"/>
    </i>
    <i>
      <x v="7682"/>
    </i>
    <i>
      <x v="8787"/>
    </i>
    <i>
      <x v="8270"/>
    </i>
    <i>
      <x v="8789"/>
    </i>
    <i>
      <x v="8271"/>
    </i>
    <i>
      <x v="8791"/>
    </i>
    <i>
      <x v="8272"/>
    </i>
    <i>
      <x v="8793"/>
    </i>
    <i>
      <x v="8273"/>
    </i>
    <i>
      <x v="8795"/>
    </i>
    <i>
      <x v="8274"/>
    </i>
    <i>
      <x v="7738"/>
    </i>
    <i>
      <x v="8275"/>
    </i>
    <i>
      <x v="8799"/>
    </i>
    <i>
      <x v="8276"/>
    </i>
    <i>
      <x v="8801"/>
    </i>
    <i>
      <x v="8277"/>
    </i>
    <i>
      <x v="8803"/>
    </i>
    <i>
      <x v="8278"/>
    </i>
    <i>
      <x v="8805"/>
    </i>
    <i>
      <x v="8279"/>
    </i>
    <i>
      <x v="8807"/>
    </i>
    <i>
      <x v="8280"/>
    </i>
    <i>
      <x v="8809"/>
    </i>
    <i>
      <x v="8281"/>
    </i>
    <i>
      <x v="8811"/>
    </i>
    <i>
      <x v="8282"/>
    </i>
    <i>
      <x v="8813"/>
    </i>
    <i>
      <x v="8283"/>
    </i>
    <i>
      <x v="8815"/>
    </i>
    <i>
      <x v="8284"/>
    </i>
    <i>
      <x v="8817"/>
    </i>
    <i>
      <x v="8285"/>
    </i>
    <i>
      <x v="8819"/>
    </i>
    <i>
      <x v="8286"/>
    </i>
    <i>
      <x v="8821"/>
    </i>
    <i>
      <x v="8287"/>
    </i>
    <i>
      <x v="8823"/>
    </i>
    <i>
      <x v="8288"/>
    </i>
    <i>
      <x v="8825"/>
    </i>
    <i>
      <x v="8289"/>
    </i>
    <i>
      <x v="8827"/>
    </i>
    <i>
      <x v="8290"/>
    </i>
    <i>
      <x v="8829"/>
    </i>
    <i>
      <x v="8291"/>
    </i>
    <i>
      <x v="8831"/>
    </i>
    <i>
      <x v="8292"/>
    </i>
    <i>
      <x v="8833"/>
    </i>
    <i>
      <x v="8293"/>
    </i>
    <i>
      <x v="8835"/>
    </i>
    <i>
      <x v="8294"/>
    </i>
    <i>
      <x v="8837"/>
    </i>
    <i>
      <x v="8295"/>
    </i>
    <i>
      <x v="8839"/>
    </i>
    <i>
      <x v="8296"/>
    </i>
    <i>
      <x v="8841"/>
    </i>
    <i>
      <x v="8297"/>
    </i>
    <i>
      <x v="8843"/>
    </i>
    <i>
      <x v="8298"/>
    </i>
    <i>
      <x v="8845"/>
    </i>
    <i>
      <x v="8299"/>
    </i>
    <i>
      <x v="8847"/>
    </i>
    <i>
      <x v="8300"/>
    </i>
    <i>
      <x v="8849"/>
    </i>
    <i>
      <x v="8301"/>
    </i>
    <i>
      <x v="7740"/>
    </i>
    <i>
      <x v="8302"/>
    </i>
    <i>
      <x v="8853"/>
    </i>
    <i>
      <x v="8303"/>
    </i>
    <i>
      <x v="8855"/>
    </i>
    <i>
      <x v="8304"/>
    </i>
    <i>
      <x v="7741"/>
    </i>
    <i>
      <x v="8305"/>
    </i>
    <i>
      <x v="8859"/>
    </i>
    <i>
      <x v="8306"/>
    </i>
    <i>
      <x v="8861"/>
    </i>
    <i>
      <x v="8307"/>
    </i>
    <i>
      <x v="8863"/>
    </i>
    <i>
      <x v="8308"/>
    </i>
    <i>
      <x v="8865"/>
    </i>
    <i>
      <x v="8309"/>
    </i>
    <i>
      <x v="8867"/>
    </i>
    <i>
      <x v="8310"/>
    </i>
    <i>
      <x v="8869"/>
    </i>
    <i>
      <x v="8311"/>
    </i>
    <i>
      <x v="8871"/>
    </i>
    <i>
      <x v="8312"/>
    </i>
    <i>
      <x v="8873"/>
    </i>
    <i>
      <x v="8313"/>
    </i>
    <i>
      <x v="8875"/>
    </i>
    <i>
      <x v="8314"/>
    </i>
    <i>
      <x v="8877"/>
    </i>
    <i>
      <x v="8315"/>
    </i>
    <i>
      <x v="8879"/>
    </i>
    <i>
      <x v="8316"/>
    </i>
    <i>
      <x v="8881"/>
    </i>
    <i>
      <x v="8317"/>
    </i>
    <i>
      <x v="8883"/>
    </i>
    <i>
      <x v="8318"/>
    </i>
    <i>
      <x v="8885"/>
    </i>
    <i>
      <x v="8319"/>
    </i>
    <i>
      <x v="8887"/>
    </i>
    <i>
      <x v="8320"/>
    </i>
    <i>
      <x v="8889"/>
    </i>
    <i>
      <x v="8321"/>
    </i>
    <i>
      <x v="8891"/>
    </i>
    <i>
      <x v="8322"/>
    </i>
    <i>
      <x v="8893"/>
    </i>
    <i>
      <x v="8323"/>
    </i>
    <i>
      <x v="8895"/>
    </i>
    <i>
      <x v="8324"/>
    </i>
    <i>
      <x v="8897"/>
    </i>
    <i>
      <x v="8325"/>
    </i>
    <i>
      <x v="8899"/>
    </i>
    <i>
      <x v="8326"/>
    </i>
    <i>
      <x v="8901"/>
    </i>
    <i>
      <x v="8327"/>
    </i>
    <i>
      <x v="8903"/>
    </i>
    <i>
      <x v="8328"/>
    </i>
    <i>
      <x v="8905"/>
    </i>
    <i>
      <x v="8329"/>
    </i>
    <i>
      <x v="8907"/>
    </i>
    <i>
      <x v="8330"/>
    </i>
    <i>
      <x v="8909"/>
    </i>
    <i>
      <x v="8331"/>
    </i>
    <i>
      <x v="8911"/>
    </i>
    <i>
      <x v="8332"/>
    </i>
    <i>
      <x v="8913"/>
    </i>
    <i>
      <x v="8333"/>
    </i>
    <i>
      <x v="7743"/>
    </i>
    <i>
      <x v="8334"/>
    </i>
    <i>
      <x v="8917"/>
    </i>
    <i>
      <x v="8335"/>
    </i>
    <i>
      <x v="8919"/>
    </i>
    <i>
      <x v="8336"/>
    </i>
    <i>
      <x v="8921"/>
    </i>
    <i>
      <x v="8337"/>
    </i>
    <i>
      <x v="8923"/>
    </i>
    <i>
      <x v="8338"/>
    </i>
    <i>
      <x v="8925"/>
    </i>
    <i>
      <x v="8339"/>
    </i>
    <i>
      <x v="8927"/>
    </i>
    <i>
      <x v="8340"/>
    </i>
    <i>
      <x v="8929"/>
    </i>
    <i>
      <x v="8341"/>
    </i>
    <i>
      <x v="8931"/>
    </i>
    <i>
      <x v="8342"/>
    </i>
    <i>
      <x v="8933"/>
    </i>
    <i>
      <x v="8343"/>
    </i>
    <i>
      <x v="8935"/>
    </i>
    <i>
      <x v="8344"/>
    </i>
    <i>
      <x v="8937"/>
    </i>
    <i>
      <x v="8345"/>
    </i>
    <i>
      <x v="8939"/>
    </i>
    <i>
      <x v="8346"/>
    </i>
    <i>
      <x v="8941"/>
    </i>
    <i>
      <x v="8347"/>
    </i>
    <i>
      <x v="8943"/>
    </i>
    <i>
      <x v="8348"/>
    </i>
    <i>
      <x v="8945"/>
    </i>
    <i>
      <x v="8349"/>
    </i>
    <i>
      <x v="8947"/>
    </i>
    <i>
      <x v="8350"/>
    </i>
    <i>
      <x v="8949"/>
    </i>
    <i>
      <x v="8351"/>
    </i>
    <i>
      <x v="8951"/>
    </i>
    <i>
      <x v="8352"/>
    </i>
    <i>
      <x v="8953"/>
    </i>
    <i>
      <x v="8353"/>
    </i>
    <i>
      <x v="8955"/>
    </i>
    <i>
      <x v="8354"/>
    </i>
    <i>
      <x v="8957"/>
    </i>
    <i>
      <x v="8355"/>
    </i>
    <i>
      <x v="8959"/>
    </i>
    <i>
      <x v="8356"/>
    </i>
    <i>
      <x v="8961"/>
    </i>
    <i>
      <x v="8357"/>
    </i>
    <i>
      <x v="8963"/>
    </i>
    <i>
      <x v="8358"/>
    </i>
    <i>
      <x v="7749"/>
    </i>
    <i>
      <x v="8359"/>
    </i>
    <i>
      <x v="8967"/>
    </i>
    <i>
      <x v="8360"/>
    </i>
    <i>
      <x v="7697"/>
    </i>
    <i>
      <x v="8361"/>
    </i>
    <i>
      <x v="8971"/>
    </i>
    <i>
      <x v="8362"/>
    </i>
    <i>
      <x v="8973"/>
    </i>
    <i>
      <x v="8363"/>
    </i>
    <i>
      <x v="8975"/>
    </i>
    <i>
      <x v="8980"/>
    </i>
    <i>
      <x v="8977"/>
    </i>
    <i>
      <x v="8981"/>
    </i>
    <i>
      <x v="7698"/>
    </i>
    <i>
      <x v="8983"/>
    </i>
    <i>
      <x v="8985"/>
    </i>
    <i>
      <x v="8982"/>
    </i>
    <i>
      <x v="8365"/>
    </i>
    <i>
      <x v="8984"/>
    </i>
    <i>
      <x v="8366"/>
    </i>
    <i>
      <x v="8986"/>
    </i>
    <i>
      <x v="8367"/>
    </i>
    <i>
      <x v="8988"/>
    </i>
    <i>
      <x v="8368"/>
    </i>
    <i>
      <x v="8990"/>
    </i>
    <i>
      <x v="8369"/>
    </i>
    <i>
      <x v="8992"/>
    </i>
    <i>
      <x v="8370"/>
    </i>
    <i>
      <x v="8994"/>
    </i>
    <i>
      <x v="8371"/>
    </i>
    <i>
      <x v="8996"/>
    </i>
    <i>
      <x v="8372"/>
    </i>
    <i>
      <x v="8998"/>
    </i>
    <i>
      <x v="8373"/>
    </i>
    <i>
      <x v="7699"/>
    </i>
    <i>
      <x v="8374"/>
    </i>
    <i>
      <x v="9002"/>
    </i>
    <i>
      <x v="8375"/>
    </i>
    <i>
      <x v="9004"/>
    </i>
    <i>
      <x v="8376"/>
    </i>
    <i>
      <x v="9006"/>
    </i>
    <i>
      <x v="8377"/>
    </i>
    <i>
      <x v="9008"/>
    </i>
    <i>
      <x v="8378"/>
    </i>
    <i>
      <x v="9010"/>
    </i>
    <i>
      <x v="8379"/>
    </i>
    <i>
      <x v="9012"/>
    </i>
    <i>
      <x v="8380"/>
    </i>
    <i>
      <x v="9014"/>
    </i>
    <i>
      <x v="8381"/>
    </i>
    <i>
      <x v="9016"/>
    </i>
    <i>
      <x v="8382"/>
    </i>
    <i>
      <x v="9018"/>
    </i>
    <i>
      <x v="8383"/>
    </i>
    <i>
      <x v="9020"/>
    </i>
    <i>
      <x v="8384"/>
    </i>
    <i>
      <x v="9022"/>
    </i>
    <i>
      <x v="7683"/>
    </i>
    <i>
      <x v="9024"/>
    </i>
    <i>
      <x v="8386"/>
    </i>
    <i>
      <x v="9026"/>
    </i>
    <i>
      <x v="8387"/>
    </i>
    <i>
      <x v="9028"/>
    </i>
    <i>
      <x v="8388"/>
    </i>
    <i>
      <x v="9030"/>
    </i>
    <i>
      <x v="8389"/>
    </i>
    <i>
      <x v="7706"/>
    </i>
    <i>
      <x v="8390"/>
    </i>
    <i>
      <x v="9034"/>
    </i>
    <i>
      <x v="8391"/>
    </i>
    <i>
      <x v="9036"/>
    </i>
    <i>
      <x v="8392"/>
    </i>
    <i>
      <x v="9038"/>
    </i>
    <i>
      <x v="9040"/>
    </i>
    <i>
      <x v="7750"/>
    </i>
    <i>
      <x v="9042"/>
    </i>
    <i>
      <x v="8393"/>
    </i>
    <i>
      <x v="9043"/>
    </i>
    <i>
      <x v="8394"/>
    </i>
    <i>
      <x v="9045"/>
    </i>
    <i>
      <x v="8395"/>
    </i>
    <i>
      <x v="9047"/>
    </i>
    <i>
      <x v="8396"/>
    </i>
    <i>
      <x v="9049"/>
    </i>
    <i>
      <x v="8397"/>
    </i>
    <i>
      <x v="9051"/>
    </i>
    <i>
      <x v="8398"/>
    </i>
    <i>
      <x v="9053"/>
    </i>
    <i>
      <x v="8399"/>
    </i>
    <i>
      <x v="9055"/>
    </i>
    <i>
      <x v="8400"/>
    </i>
    <i>
      <x v="9057"/>
    </i>
    <i>
      <x v="8401"/>
    </i>
    <i>
      <x v="9059"/>
    </i>
    <i>
      <x v="8402"/>
    </i>
    <i>
      <x v="7700"/>
    </i>
    <i>
      <x v="8403"/>
    </i>
    <i>
      <x v="9063"/>
    </i>
    <i>
      <x v="8404"/>
    </i>
    <i>
      <x v="9065"/>
    </i>
    <i>
      <x v="8405"/>
    </i>
    <i>
      <x v="9067"/>
    </i>
    <i>
      <x v="7726"/>
    </i>
    <i>
      <x v="9069"/>
    </i>
    <i>
      <x v="8407"/>
    </i>
    <i>
      <x v="9071"/>
    </i>
    <i>
      <x v="8408"/>
    </i>
    <i>
      <x v="9073"/>
    </i>
    <i>
      <x v="8409"/>
    </i>
    <i>
      <x v="9075"/>
    </i>
    <i>
      <x v="8410"/>
    </i>
    <i>
      <x v="9077"/>
    </i>
    <i>
      <x v="8411"/>
    </i>
    <i>
      <x v="9079"/>
    </i>
    <i>
      <x v="7684"/>
    </i>
    <i>
      <x v="7746"/>
    </i>
    <i>
      <x v="9157"/>
    </i>
    <i>
      <x v="9083"/>
    </i>
    <i>
      <x v="9159"/>
    </i>
    <i>
      <x v="9085"/>
    </i>
    <i>
      <x v="9161"/>
    </i>
    <i>
      <x v="9087"/>
    </i>
    <i>
      <x v="9163"/>
    </i>
    <i>
      <x v="9089"/>
    </i>
    <i>
      <x v="9165"/>
    </i>
    <i>
      <x v="9091"/>
    </i>
    <i>
      <x v="9132"/>
    </i>
    <i>
      <x v="9093"/>
    </i>
    <i>
      <x v="7705"/>
    </i>
    <i>
      <x v="9095"/>
    </i>
    <i>
      <x v="9138"/>
    </i>
    <i>
      <x v="9097"/>
    </i>
    <i>
      <x v="7702"/>
    </i>
    <i>
      <x v="9099"/>
    </i>
    <i>
      <x v="9142"/>
    </i>
    <i>
      <x v="9101"/>
    </i>
    <i>
      <x v="9144"/>
    </i>
    <i>
      <x v="7701"/>
    </i>
    <i>
      <x v="9146"/>
    </i>
    <i>
      <x v="9105"/>
    </i>
    <i>
      <x v="9148"/>
    </i>
    <i>
      <x v="9107"/>
    </i>
    <i>
      <x v="9150"/>
    </i>
    <i>
      <x v="9109"/>
    </i>
    <i>
      <x v="9152"/>
    </i>
    <i>
      <x v="9111"/>
    </i>
    <i>
      <x v="9154"/>
    </i>
    <i>
      <x v="9113"/>
    </i>
    <i>
      <x v="7703"/>
    </i>
    <i>
      <x v="9115"/>
    </i>
    <i>
      <x v="7727"/>
    </i>
    <i>
      <x v="9117"/>
    </i>
    <i>
      <x v="9193"/>
    </i>
    <i>
      <x v="9119"/>
    </i>
    <i>
      <x v="9195"/>
    </i>
    <i>
      <x v="9121"/>
    </i>
    <i>
      <x v="9197"/>
    </i>
    <i>
      <x v="9123"/>
    </i>
    <i>
      <x v="9199"/>
    </i>
    <i>
      <x v="9125"/>
    </i>
    <i>
      <x v="9201"/>
    </i>
    <i>
      <x v="9127"/>
    </i>
    <i>
      <x v="9203"/>
    </i>
    <i>
      <x v="9129"/>
    </i>
    <i>
      <x v="8437"/>
    </i>
    <i>
      <x v="9131"/>
    </i>
    <i>
      <x v="8438"/>
    </i>
    <i>
      <x v="8439"/>
    </i>
    <i>
      <x v="9134"/>
    </i>
    <i>
      <x v="9136"/>
    </i>
    <i>
      <x v="9167"/>
    </i>
    <i>
      <x v="9137"/>
    </i>
    <i>
      <x v="9169"/>
    </i>
    <i>
      <x v="9139"/>
    </i>
    <i>
      <x v="7685"/>
    </i>
    <i>
      <x v="9141"/>
    </i>
    <i>
      <x v="9173"/>
    </i>
    <i>
      <x v="9143"/>
    </i>
    <i>
      <x v="9175"/>
    </i>
    <i>
      <x v="9145"/>
    </i>
    <i>
      <x v="9177"/>
    </i>
    <i>
      <x v="9147"/>
    </i>
    <i>
      <x v="9179"/>
    </i>
    <i>
      <x v="9149"/>
    </i>
    <i>
      <x v="9181"/>
    </i>
    <i>
      <x v="9151"/>
    </i>
    <i>
      <x v="9183"/>
    </i>
    <i>
      <x v="9153"/>
    </i>
    <i>
      <x v="9185"/>
    </i>
    <i>
      <x v="9155"/>
    </i>
    <i>
      <x v="9187"/>
    </i>
    <i>
      <x v="9189"/>
    </i>
    <i>
      <x v="9158"/>
    </i>
    <i>
      <x v="8413"/>
    </i>
    <i>
      <x v="9160"/>
    </i>
    <i>
      <x v="8414"/>
    </i>
    <i>
      <x v="9162"/>
    </i>
    <i>
      <x v="8415"/>
    </i>
    <i>
      <x v="9164"/>
    </i>
    <i>
      <x v="8416"/>
    </i>
    <i>
      <x v="9166"/>
    </i>
    <i>
      <x v="8417"/>
    </i>
    <i>
      <x v="9168"/>
    </i>
    <i>
      <x v="8418"/>
    </i>
    <i>
      <x v="9170"/>
    </i>
    <i>
      <x v="8419"/>
    </i>
    <i>
      <x v="9172"/>
    </i>
    <i>
      <x v="8420"/>
    </i>
    <i>
      <x v="9174"/>
    </i>
    <i>
      <x v="8421"/>
    </i>
    <i>
      <x v="9176"/>
    </i>
    <i>
      <x v="8422"/>
    </i>
    <i>
      <x v="9178"/>
    </i>
    <i>
      <x v="8423"/>
    </i>
    <i>
      <x v="9180"/>
    </i>
    <i>
      <x v="8424"/>
    </i>
    <i>
      <x v="9182"/>
    </i>
    <i>
      <x v="8425"/>
    </i>
    <i>
      <x v="9184"/>
    </i>
    <i>
      <x v="8426"/>
    </i>
    <i>
      <x v="9186"/>
    </i>
    <i>
      <x v="8427"/>
    </i>
    <i>
      <x v="9188"/>
    </i>
    <i>
      <x v="8428"/>
    </i>
    <i>
      <x v="9190"/>
    </i>
    <i>
      <x v="8429"/>
    </i>
    <i>
      <x v="9192"/>
    </i>
    <i>
      <x v="8430"/>
    </i>
    <i>
      <x v="9194"/>
    </i>
    <i>
      <x v="8431"/>
    </i>
    <i>
      <x v="9196"/>
    </i>
    <i>
      <x v="8432"/>
    </i>
    <i>
      <x v="9198"/>
    </i>
    <i>
      <x v="8433"/>
    </i>
    <i>
      <x v="9200"/>
    </i>
    <i>
      <x v="8434"/>
    </i>
    <i>
      <x v="9202"/>
    </i>
    <i>
      <x v="8435"/>
    </i>
    <i>
      <x v="7670"/>
    </i>
    <i>
      <x v="8436"/>
    </i>
    <i>
      <x v="7229"/>
    </i>
    <i>
      <x v="6968"/>
    </i>
    <i>
      <x v="7485"/>
    </i>
    <i>
      <x v="6202"/>
    </i>
    <i>
      <x v="7101"/>
    </i>
    <i>
      <x v="6203"/>
    </i>
    <i>
      <x v="7357"/>
    </i>
    <i>
      <x v="6204"/>
    </i>
    <i>
      <x v="7613"/>
    </i>
    <i>
      <x v="6205"/>
    </i>
    <i>
      <x v="7033"/>
    </i>
    <i>
      <x v="6206"/>
    </i>
    <i>
      <x v="7165"/>
    </i>
    <i>
      <x v="6207"/>
    </i>
    <i>
      <x v="7293"/>
    </i>
    <i>
      <x v="6208"/>
    </i>
    <i>
      <x v="7421"/>
    </i>
    <i>
      <x v="6209"/>
    </i>
    <i>
      <x v="7549"/>
    </i>
    <i>
      <x v="6210"/>
    </i>
    <i>
      <x v="6172"/>
    </i>
    <i>
      <x v="6211"/>
    </i>
    <i>
      <x v="7000"/>
    </i>
    <i>
      <x v="6212"/>
    </i>
    <i>
      <x v="7069"/>
    </i>
    <i>
      <x v="6213"/>
    </i>
    <i>
      <x v="7133"/>
    </i>
    <i>
      <x v="6214"/>
    </i>
    <i>
      <x v="7197"/>
    </i>
    <i>
      <x v="6215"/>
    </i>
    <i>
      <x v="7261"/>
    </i>
    <i>
      <x v="6216"/>
    </i>
    <i>
      <x v="7325"/>
    </i>
    <i>
      <x v="6217"/>
    </i>
    <i>
      <x v="7389"/>
    </i>
    <i>
      <x v="6218"/>
    </i>
    <i>
      <x v="7453"/>
    </i>
    <i>
      <x v="6219"/>
    </i>
    <i>
      <x v="7517"/>
    </i>
    <i>
      <x v="6220"/>
    </i>
    <i>
      <x v="7581"/>
    </i>
    <i>
      <x v="6221"/>
    </i>
    <i>
      <x v="7645"/>
    </i>
    <i>
      <x v="6139"/>
    </i>
    <i>
      <x v="6952"/>
    </i>
    <i>
      <x v="6223"/>
    </i>
    <i>
      <x v="6984"/>
    </i>
    <i>
      <x v="6224"/>
    </i>
    <i>
      <x v="7016"/>
    </i>
    <i>
      <x v="6225"/>
    </i>
    <i>
      <x v="6200"/>
    </i>
    <i>
      <x v="6226"/>
    </i>
    <i>
      <x v="6177"/>
    </i>
    <i>
      <x v="6227"/>
    </i>
    <i>
      <x v="7117"/>
    </i>
    <i>
      <x v="6140"/>
    </i>
    <i>
      <x v="7149"/>
    </i>
    <i>
      <x v="6229"/>
    </i>
    <i>
      <x v="7181"/>
    </i>
    <i>
      <x v="6230"/>
    </i>
    <i>
      <x v="7213"/>
    </i>
    <i>
      <x v="6231"/>
    </i>
    <i>
      <x v="7245"/>
    </i>
    <i>
      <x v="6232"/>
    </i>
    <i>
      <x v="7277"/>
    </i>
    <i>
      <x v="6197"/>
    </i>
    <i>
      <x v="7309"/>
    </i>
    <i>
      <x v="6234"/>
    </i>
    <i>
      <x v="7341"/>
    </i>
    <i>
      <x v="6235"/>
    </i>
    <i>
      <x v="7373"/>
    </i>
    <i>
      <x v="6236"/>
    </i>
    <i>
      <x v="7405"/>
    </i>
    <i>
      <x v="6237"/>
    </i>
    <i>
      <x v="7437"/>
    </i>
    <i>
      <x v="6238"/>
    </i>
    <i>
      <x v="7469"/>
    </i>
    <i>
      <x v="6239"/>
    </i>
    <i>
      <x v="7501"/>
    </i>
    <i>
      <x v="6240"/>
    </i>
    <i>
      <x v="7533"/>
    </i>
    <i>
      <x v="6241"/>
    </i>
    <i>
      <x v="7565"/>
    </i>
    <i>
      <x v="6242"/>
    </i>
    <i>
      <x v="7597"/>
    </i>
    <i>
      <x v="6141"/>
    </i>
    <i>
      <x v="7629"/>
    </i>
    <i>
      <x v="6244"/>
    </i>
    <i>
      <x v="7661"/>
    </i>
    <i>
      <x v="6245"/>
    </i>
    <i>
      <x v="6944"/>
    </i>
    <i>
      <x v="6246"/>
    </i>
    <i>
      <x v="6960"/>
    </i>
    <i>
      <x v="6247"/>
    </i>
    <i>
      <x v="6976"/>
    </i>
    <i>
      <x v="6248"/>
    </i>
    <i>
      <x v="6992"/>
    </i>
    <i>
      <x v="6249"/>
    </i>
    <i>
      <x v="7008"/>
    </i>
    <i>
      <x v="6250"/>
    </i>
    <i>
      <x v="7024"/>
    </i>
    <i>
      <x v="6251"/>
    </i>
    <i>
      <x v="7041"/>
    </i>
    <i>
      <x v="6252"/>
    </i>
    <i>
      <x v="7061"/>
    </i>
    <i>
      <x v="6253"/>
    </i>
    <i>
      <x v="7077"/>
    </i>
    <i>
      <x v="6254"/>
    </i>
    <i>
      <x v="7093"/>
    </i>
    <i>
      <x v="6255"/>
    </i>
    <i>
      <x v="7109"/>
    </i>
    <i>
      <x v="6256"/>
    </i>
    <i>
      <x v="7125"/>
    </i>
    <i>
      <x v="6257"/>
    </i>
    <i>
      <x v="7141"/>
    </i>
    <i>
      <x v="6258"/>
    </i>
    <i>
      <x v="7157"/>
    </i>
    <i>
      <x v="6259"/>
    </i>
    <i>
      <x v="7173"/>
    </i>
    <i>
      <x v="6260"/>
    </i>
    <i>
      <x v="7189"/>
    </i>
    <i>
      <x v="6261"/>
    </i>
    <i>
      <x v="7205"/>
    </i>
    <i>
      <x v="6262"/>
    </i>
    <i>
      <x v="7221"/>
    </i>
    <i>
      <x v="6263"/>
    </i>
    <i>
      <x v="7237"/>
    </i>
    <i>
      <x v="6264"/>
    </i>
    <i>
      <x v="7253"/>
    </i>
    <i>
      <x v="6265"/>
    </i>
    <i>
      <x v="7269"/>
    </i>
    <i>
      <x v="6266"/>
    </i>
    <i>
      <x v="7285"/>
    </i>
    <i>
      <x v="6267"/>
    </i>
    <i>
      <x v="7301"/>
    </i>
    <i>
      <x v="6268"/>
    </i>
    <i>
      <x v="7317"/>
    </i>
    <i>
      <x v="6269"/>
    </i>
    <i>
      <x v="7333"/>
    </i>
    <i>
      <x v="6270"/>
    </i>
    <i>
      <x v="7349"/>
    </i>
    <i>
      <x v="6271"/>
    </i>
    <i>
      <x v="7365"/>
    </i>
    <i>
      <x v="6272"/>
    </i>
    <i>
      <x v="7381"/>
    </i>
    <i>
      <x v="6273"/>
    </i>
    <i>
      <x v="7397"/>
    </i>
    <i>
      <x v="6274"/>
    </i>
    <i>
      <x v="7413"/>
    </i>
    <i>
      <x v="6275"/>
    </i>
    <i>
      <x v="7429"/>
    </i>
    <i>
      <x v="6276"/>
    </i>
    <i>
      <x v="7445"/>
    </i>
    <i>
      <x v="6277"/>
    </i>
    <i>
      <x v="7461"/>
    </i>
    <i>
      <x v="6278"/>
    </i>
    <i>
      <x v="7477"/>
    </i>
    <i>
      <x v="6279"/>
    </i>
    <i>
      <x v="7493"/>
    </i>
    <i>
      <x v="6280"/>
    </i>
    <i>
      <x v="7509"/>
    </i>
    <i>
      <x v="6281"/>
    </i>
    <i>
      <x v="7525"/>
    </i>
    <i>
      <x v="6282"/>
    </i>
    <i>
      <x v="7541"/>
    </i>
    <i>
      <x v="6283"/>
    </i>
    <i>
      <x v="7557"/>
    </i>
    <i>
      <x v="6284"/>
    </i>
    <i>
      <x v="7573"/>
    </i>
    <i>
      <x v="6285"/>
    </i>
    <i>
      <x v="7589"/>
    </i>
    <i>
      <x v="6286"/>
    </i>
    <i>
      <x v="7605"/>
    </i>
    <i>
      <x v="6287"/>
    </i>
    <i>
      <x v="6194"/>
    </i>
    <i>
      <x v="6288"/>
    </i>
    <i>
      <x v="7637"/>
    </i>
    <i>
      <x v="6289"/>
    </i>
    <i>
      <x v="7653"/>
    </i>
    <i>
      <x v="6290"/>
    </i>
    <i>
      <x v="6932"/>
    </i>
    <i>
      <x v="6291"/>
    </i>
    <i>
      <x v="6940"/>
    </i>
    <i>
      <x v="6292"/>
    </i>
    <i>
      <x v="6948"/>
    </i>
    <i>
      <x v="6142"/>
    </i>
    <i>
      <x v="6956"/>
    </i>
    <i>
      <x v="6294"/>
    </i>
    <i>
      <x v="6964"/>
    </i>
    <i>
      <x v="6295"/>
    </i>
    <i>
      <x v="6972"/>
    </i>
    <i>
      <x v="6296"/>
    </i>
    <i>
      <x v="6980"/>
    </i>
    <i>
      <x v="6143"/>
    </i>
    <i>
      <x v="6988"/>
    </i>
    <i>
      <x v="6298"/>
    </i>
    <i>
      <x v="6996"/>
    </i>
    <i>
      <x v="6299"/>
    </i>
    <i>
      <x v="7004"/>
    </i>
    <i>
      <x v="6300"/>
    </i>
    <i>
      <x v="7012"/>
    </i>
    <i>
      <x v="6301"/>
    </i>
    <i>
      <x v="7020"/>
    </i>
    <i>
      <x v="6302"/>
    </i>
    <i>
      <x v="7028"/>
    </i>
    <i>
      <x v="6303"/>
    </i>
    <i>
      <x v="7037"/>
    </i>
    <i>
      <x v="6304"/>
    </i>
    <i>
      <x v="7045"/>
    </i>
    <i>
      <x v="6305"/>
    </i>
    <i>
      <x v="7057"/>
    </i>
    <i>
      <x v="6306"/>
    </i>
    <i>
      <x v="7065"/>
    </i>
    <i>
      <x v="6307"/>
    </i>
    <i>
      <x v="7073"/>
    </i>
    <i>
      <x v="6308"/>
    </i>
    <i>
      <x v="7081"/>
    </i>
    <i>
      <x v="6309"/>
    </i>
    <i>
      <x v="7089"/>
    </i>
    <i>
      <x v="6310"/>
    </i>
    <i>
      <x v="7097"/>
    </i>
    <i>
      <x v="6311"/>
    </i>
    <i>
      <x v="7105"/>
    </i>
    <i>
      <x v="6312"/>
    </i>
    <i>
      <x v="7113"/>
    </i>
    <i>
      <x v="6313"/>
    </i>
    <i>
      <x v="7121"/>
    </i>
    <i>
      <x v="6144"/>
    </i>
    <i>
      <x v="7129"/>
    </i>
    <i>
      <x v="6315"/>
    </i>
    <i>
      <x v="6179"/>
    </i>
    <i>
      <x v="6316"/>
    </i>
    <i>
      <x v="7145"/>
    </i>
    <i>
      <x v="6317"/>
    </i>
    <i>
      <x v="7153"/>
    </i>
    <i>
      <x v="6318"/>
    </i>
    <i>
      <x v="7161"/>
    </i>
    <i>
      <x v="6319"/>
    </i>
    <i>
      <x v="7169"/>
    </i>
    <i>
      <x v="6320"/>
    </i>
    <i>
      <x v="7177"/>
    </i>
    <i>
      <x v="6321"/>
    </i>
    <i>
      <x v="7185"/>
    </i>
    <i>
      <x v="6322"/>
    </i>
    <i>
      <x v="7193"/>
    </i>
    <i>
      <x v="6323"/>
    </i>
    <i>
      <x v="7201"/>
    </i>
    <i>
      <x v="6324"/>
    </i>
    <i>
      <x v="7209"/>
    </i>
    <i>
      <x v="6325"/>
    </i>
    <i>
      <x v="7217"/>
    </i>
    <i>
      <x v="6326"/>
    </i>
    <i>
      <x v="7225"/>
    </i>
    <i>
      <x v="6327"/>
    </i>
    <i>
      <x v="7233"/>
    </i>
    <i>
      <x v="6328"/>
    </i>
    <i>
      <x v="7241"/>
    </i>
    <i>
      <x v="6329"/>
    </i>
    <i>
      <x v="7249"/>
    </i>
    <i>
      <x v="6330"/>
    </i>
    <i>
      <x v="7257"/>
    </i>
    <i>
      <x v="6331"/>
    </i>
    <i>
      <x v="7265"/>
    </i>
    <i>
      <x v="6332"/>
    </i>
    <i>
      <x v="7273"/>
    </i>
    <i>
      <x v="6333"/>
    </i>
    <i>
      <x v="7281"/>
    </i>
    <i>
      <x v="6334"/>
    </i>
    <i>
      <x v="7289"/>
    </i>
    <i>
      <x v="6145"/>
    </i>
    <i>
      <x v="7297"/>
    </i>
    <i>
      <x v="6336"/>
    </i>
    <i>
      <x v="7305"/>
    </i>
    <i>
      <x v="6337"/>
    </i>
    <i>
      <x v="7313"/>
    </i>
    <i>
      <x v="6338"/>
    </i>
    <i>
      <x v="7321"/>
    </i>
    <i>
      <x v="6339"/>
    </i>
    <i>
      <x v="7329"/>
    </i>
    <i>
      <x v="6340"/>
    </i>
    <i>
      <x v="7337"/>
    </i>
    <i>
      <x v="6341"/>
    </i>
    <i>
      <x v="7345"/>
    </i>
    <i>
      <x v="6342"/>
    </i>
    <i>
      <x v="7353"/>
    </i>
    <i>
      <x v="6343"/>
    </i>
    <i>
      <x v="7361"/>
    </i>
    <i>
      <x v="6344"/>
    </i>
    <i>
      <x v="7369"/>
    </i>
    <i>
      <x v="6345"/>
    </i>
    <i>
      <x v="7377"/>
    </i>
    <i>
      <x v="6346"/>
    </i>
    <i>
      <x v="7385"/>
    </i>
    <i>
      <x v="6347"/>
    </i>
    <i>
      <x v="7393"/>
    </i>
    <i>
      <x v="6348"/>
    </i>
    <i>
      <x v="7401"/>
    </i>
    <i>
      <x v="6349"/>
    </i>
    <i>
      <x v="7409"/>
    </i>
    <i>
      <x v="6350"/>
    </i>
    <i>
      <x v="7417"/>
    </i>
    <i>
      <x v="6351"/>
    </i>
    <i>
      <x v="7425"/>
    </i>
    <i>
      <x v="6352"/>
    </i>
    <i>
      <x v="7433"/>
    </i>
    <i>
      <x v="6353"/>
    </i>
    <i>
      <x v="7441"/>
    </i>
    <i>
      <x v="6354"/>
    </i>
    <i>
      <x v="7449"/>
    </i>
    <i>
      <x v="6355"/>
    </i>
    <i>
      <x v="7457"/>
    </i>
    <i>
      <x v="6356"/>
    </i>
    <i>
      <x v="6198"/>
    </i>
    <i>
      <x v="6357"/>
    </i>
    <i>
      <x v="7473"/>
    </i>
    <i>
      <x v="6358"/>
    </i>
    <i>
      <x v="7481"/>
    </i>
    <i>
      <x v="6359"/>
    </i>
    <i>
      <x v="7489"/>
    </i>
    <i>
      <x v="6360"/>
    </i>
    <i>
      <x v="7497"/>
    </i>
    <i>
      <x v="6361"/>
    </i>
    <i>
      <x v="7505"/>
    </i>
    <i>
      <x v="6362"/>
    </i>
    <i>
      <x v="7513"/>
    </i>
    <i>
      <x v="6363"/>
    </i>
    <i>
      <x v="7521"/>
    </i>
    <i>
      <x v="6364"/>
    </i>
    <i>
      <x v="7529"/>
    </i>
    <i>
      <x v="6365"/>
    </i>
    <i>
      <x v="7537"/>
    </i>
    <i>
      <x v="6366"/>
    </i>
    <i>
      <x v="7545"/>
    </i>
    <i>
      <x v="6367"/>
    </i>
    <i>
      <x v="7553"/>
    </i>
    <i>
      <x v="6368"/>
    </i>
    <i>
      <x v="7561"/>
    </i>
    <i>
      <x v="6369"/>
    </i>
    <i>
      <x v="7569"/>
    </i>
    <i>
      <x v="6370"/>
    </i>
    <i>
      <x v="7577"/>
    </i>
    <i>
      <x v="6371"/>
    </i>
    <i>
      <x v="7585"/>
    </i>
    <i>
      <x v="6372"/>
    </i>
    <i>
      <x v="7593"/>
    </i>
    <i>
      <x v="6373"/>
    </i>
    <i>
      <x v="7601"/>
    </i>
    <i>
      <x v="6374"/>
    </i>
    <i>
      <x v="6193"/>
    </i>
    <i>
      <x v="6375"/>
    </i>
    <i>
      <x v="7617"/>
    </i>
    <i>
      <x v="6376"/>
    </i>
    <i>
      <x v="7625"/>
    </i>
    <i>
      <x v="6377"/>
    </i>
    <i>
      <x v="7633"/>
    </i>
    <i>
      <x v="6378"/>
    </i>
    <i>
      <x v="7641"/>
    </i>
    <i>
      <x v="6379"/>
    </i>
    <i>
      <x v="7649"/>
    </i>
    <i>
      <x v="6380"/>
    </i>
    <i>
      <x v="7657"/>
    </i>
    <i>
      <x v="6381"/>
    </i>
    <i>
      <x v="7665"/>
    </i>
    <i>
      <x v="6382"/>
    </i>
    <i>
      <x v="6934"/>
    </i>
    <i>
      <x v="6383"/>
    </i>
    <i>
      <x v="6938"/>
    </i>
    <i>
      <x v="6384"/>
    </i>
    <i>
      <x v="6942"/>
    </i>
    <i>
      <x v="6385"/>
    </i>
    <i>
      <x v="6946"/>
    </i>
    <i>
      <x v="6386"/>
    </i>
    <i>
      <x v="6950"/>
    </i>
    <i>
      <x v="6387"/>
    </i>
    <i>
      <x v="6954"/>
    </i>
    <i>
      <x v="6388"/>
    </i>
    <i>
      <x v="6958"/>
    </i>
    <i>
      <x v="6389"/>
    </i>
    <i>
      <x v="6173"/>
    </i>
    <i>
      <x v="6390"/>
    </i>
    <i>
      <x v="6966"/>
    </i>
    <i>
      <x v="6391"/>
    </i>
    <i>
      <x v="6970"/>
    </i>
    <i>
      <x v="6392"/>
    </i>
    <i>
      <x v="6974"/>
    </i>
    <i>
      <x v="6393"/>
    </i>
    <i>
      <x v="6978"/>
    </i>
    <i>
      <x v="6394"/>
    </i>
    <i>
      <x v="6982"/>
    </i>
    <i>
      <x v="6395"/>
    </i>
    <i>
      <x v="6986"/>
    </i>
    <i>
      <x v="6396"/>
    </i>
    <i>
      <x v="6990"/>
    </i>
    <i>
      <x v="6397"/>
    </i>
    <i>
      <x v="6994"/>
    </i>
    <i>
      <x v="6398"/>
    </i>
    <i>
      <x v="6998"/>
    </i>
    <i>
      <x v="6399"/>
    </i>
    <i>
      <x v="7002"/>
    </i>
    <i>
      <x v="6400"/>
    </i>
    <i>
      <x v="7006"/>
    </i>
    <i>
      <x v="6401"/>
    </i>
    <i>
      <x v="7010"/>
    </i>
    <i>
      <x v="6402"/>
    </i>
    <i>
      <x v="7014"/>
    </i>
    <i>
      <x v="6403"/>
    </i>
    <i>
      <x v="7018"/>
    </i>
    <i>
      <x v="6404"/>
    </i>
    <i>
      <x v="7022"/>
    </i>
    <i>
      <x v="6405"/>
    </i>
    <i>
      <x v="7026"/>
    </i>
    <i>
      <x v="6406"/>
    </i>
    <i>
      <x v="7031"/>
    </i>
    <i>
      <x v="6407"/>
    </i>
    <i>
      <x v="7035"/>
    </i>
    <i>
      <x v="6408"/>
    </i>
    <i>
      <x v="7039"/>
    </i>
    <i>
      <x v="6409"/>
    </i>
    <i>
      <x v="7043"/>
    </i>
    <i>
      <x v="6410"/>
    </i>
    <i>
      <x v="7047"/>
    </i>
    <i>
      <x v="6411"/>
    </i>
    <i>
      <x v="7055"/>
    </i>
    <i>
      <x v="6412"/>
    </i>
    <i>
      <x v="7059"/>
    </i>
    <i>
      <x v="6413"/>
    </i>
    <i>
      <x v="7063"/>
    </i>
    <i>
      <x v="6414"/>
    </i>
    <i>
      <x v="7067"/>
    </i>
    <i>
      <x v="6415"/>
    </i>
    <i>
      <x v="7071"/>
    </i>
    <i>
      <x v="6416"/>
    </i>
    <i>
      <x v="7075"/>
    </i>
    <i>
      <x v="6417"/>
    </i>
    <i>
      <x v="7079"/>
    </i>
    <i>
      <x v="6418"/>
    </i>
    <i>
      <x v="7083"/>
    </i>
    <i>
      <x v="6419"/>
    </i>
    <i>
      <x v="7087"/>
    </i>
    <i>
      <x v="6420"/>
    </i>
    <i>
      <x v="6178"/>
    </i>
    <i>
      <x v="6421"/>
    </i>
    <i>
      <x v="7095"/>
    </i>
    <i>
      <x v="6422"/>
    </i>
    <i>
      <x v="7099"/>
    </i>
    <i>
      <x v="6423"/>
    </i>
    <i>
      <x v="7103"/>
    </i>
    <i>
      <x v="6424"/>
    </i>
    <i>
      <x v="7107"/>
    </i>
    <i>
      <x v="6425"/>
    </i>
    <i>
      <x v="7111"/>
    </i>
    <i>
      <x v="6146"/>
    </i>
    <i>
      <x v="7115"/>
    </i>
    <i>
      <x v="6427"/>
    </i>
    <i>
      <x v="7119"/>
    </i>
    <i>
      <x v="6147"/>
    </i>
    <i>
      <x v="7123"/>
    </i>
    <i>
      <x v="6429"/>
    </i>
    <i>
      <x v="7127"/>
    </i>
    <i>
      <x v="6430"/>
    </i>
    <i>
      <x v="7131"/>
    </i>
    <i>
      <x v="6431"/>
    </i>
    <i>
      <x v="7135"/>
    </i>
    <i>
      <x v="6432"/>
    </i>
    <i>
      <x v="7139"/>
    </i>
    <i>
      <x v="6433"/>
    </i>
    <i>
      <x v="7143"/>
    </i>
    <i>
      <x v="6434"/>
    </i>
    <i>
      <x v="7147"/>
    </i>
    <i>
      <x v="6435"/>
    </i>
    <i>
      <x v="7151"/>
    </i>
    <i>
      <x v="6436"/>
    </i>
    <i>
      <x v="7155"/>
    </i>
    <i>
      <x v="6437"/>
    </i>
    <i>
      <x v="7159"/>
    </i>
    <i>
      <x v="6438"/>
    </i>
    <i>
      <x v="7163"/>
    </i>
    <i>
      <x v="6439"/>
    </i>
    <i>
      <x v="7167"/>
    </i>
    <i>
      <x v="6440"/>
    </i>
    <i>
      <x v="7171"/>
    </i>
    <i>
      <x v="6441"/>
    </i>
    <i>
      <x v="7175"/>
    </i>
    <i>
      <x v="6442"/>
    </i>
    <i>
      <x v="7179"/>
    </i>
    <i>
      <x v="6443"/>
    </i>
    <i>
      <x v="6180"/>
    </i>
    <i>
      <x v="6444"/>
    </i>
    <i>
      <x v="7187"/>
    </i>
    <i>
      <x v="6445"/>
    </i>
    <i>
      <x v="7191"/>
    </i>
    <i>
      <x v="6446"/>
    </i>
    <i>
      <x v="7195"/>
    </i>
    <i>
      <x v="6447"/>
    </i>
    <i>
      <x v="7199"/>
    </i>
    <i>
      <x v="6448"/>
    </i>
    <i>
      <x v="7203"/>
    </i>
    <i>
      <x v="6449"/>
    </i>
    <i>
      <x v="7207"/>
    </i>
    <i>
      <x v="6450"/>
    </i>
    <i>
      <x v="7211"/>
    </i>
    <i>
      <x v="6451"/>
    </i>
    <i>
      <x v="7215"/>
    </i>
    <i>
      <x v="6452"/>
    </i>
    <i>
      <x v="7219"/>
    </i>
    <i>
      <x v="6453"/>
    </i>
    <i>
      <x v="7223"/>
    </i>
    <i>
      <x v="6454"/>
    </i>
    <i>
      <x v="7227"/>
    </i>
    <i>
      <x v="6455"/>
    </i>
    <i>
      <x v="7231"/>
    </i>
    <i>
      <x v="6456"/>
    </i>
    <i>
      <x v="7235"/>
    </i>
    <i>
      <x v="6457"/>
    </i>
    <i>
      <x v="7239"/>
    </i>
    <i>
      <x v="6458"/>
    </i>
    <i>
      <x v="7243"/>
    </i>
    <i>
      <x v="6459"/>
    </i>
    <i>
      <x v="7247"/>
    </i>
    <i>
      <x v="6460"/>
    </i>
    <i>
      <x v="7251"/>
    </i>
    <i>
      <x v="6461"/>
    </i>
    <i>
      <x v="7255"/>
    </i>
    <i>
      <x v="6148"/>
    </i>
    <i>
      <x v="7259"/>
    </i>
    <i>
      <x v="6463"/>
    </i>
    <i>
      <x v="7263"/>
    </i>
    <i>
      <x v="6464"/>
    </i>
    <i>
      <x v="7267"/>
    </i>
    <i>
      <x v="6465"/>
    </i>
    <i>
      <x v="7271"/>
    </i>
    <i>
      <x v="6466"/>
    </i>
    <i>
      <x v="7275"/>
    </i>
    <i>
      <x v="6467"/>
    </i>
    <i>
      <x v="7279"/>
    </i>
    <i>
      <x v="6468"/>
    </i>
    <i>
      <x v="7283"/>
    </i>
    <i>
      <x v="6469"/>
    </i>
    <i>
      <x v="7287"/>
    </i>
    <i>
      <x v="6470"/>
    </i>
    <i>
      <x v="7291"/>
    </i>
    <i>
      <x v="6471"/>
    </i>
    <i>
      <x v="7295"/>
    </i>
    <i>
      <x v="6472"/>
    </i>
    <i>
      <x v="7299"/>
    </i>
    <i>
      <x v="6473"/>
    </i>
    <i>
      <x v="7303"/>
    </i>
    <i>
      <x v="6474"/>
    </i>
    <i>
      <x v="7307"/>
    </i>
    <i>
      <x v="6475"/>
    </i>
    <i>
      <x v="7311"/>
    </i>
    <i>
      <x v="6476"/>
    </i>
    <i>
      <x v="7315"/>
    </i>
    <i>
      <x v="6477"/>
    </i>
    <i>
      <x v="7319"/>
    </i>
    <i>
      <x v="6478"/>
    </i>
    <i>
      <x v="7323"/>
    </i>
    <i>
      <x v="6479"/>
    </i>
    <i>
      <x v="7327"/>
    </i>
    <i>
      <x v="6480"/>
    </i>
    <i>
      <x v="7331"/>
    </i>
    <i>
      <x v="6481"/>
    </i>
    <i>
      <x v="7335"/>
    </i>
    <i>
      <x v="6482"/>
    </i>
    <i>
      <x v="7339"/>
    </i>
    <i>
      <x v="6149"/>
    </i>
    <i>
      <x v="7343"/>
    </i>
    <i>
      <x v="6484"/>
    </i>
    <i>
      <x v="6183"/>
    </i>
    <i>
      <x v="6485"/>
    </i>
    <i>
      <x v="7351"/>
    </i>
    <i>
      <x v="6486"/>
    </i>
    <i>
      <x v="7355"/>
    </i>
    <i>
      <x v="6487"/>
    </i>
    <i>
      <x v="7359"/>
    </i>
    <i>
      <x v="6488"/>
    </i>
    <i>
      <x v="7363"/>
    </i>
    <i>
      <x v="6489"/>
    </i>
    <i>
      <x v="7367"/>
    </i>
    <i>
      <x v="6490"/>
    </i>
    <i>
      <x v="6184"/>
    </i>
    <i>
      <x v="6491"/>
    </i>
    <i>
      <x v="7375"/>
    </i>
    <i>
      <x v="6492"/>
    </i>
    <i>
      <x v="7379"/>
    </i>
    <i>
      <x v="6493"/>
    </i>
    <i>
      <x v="7383"/>
    </i>
    <i>
      <x v="6494"/>
    </i>
    <i>
      <x v="6186"/>
    </i>
    <i>
      <x v="6495"/>
    </i>
    <i>
      <x v="7391"/>
    </i>
    <i>
      <x v="6496"/>
    </i>
    <i>
      <x v="6187"/>
    </i>
    <i>
      <x v="6150"/>
    </i>
    <i>
      <x v="7399"/>
    </i>
    <i>
      <x v="6151"/>
    </i>
    <i>
      <x v="7403"/>
    </i>
    <i>
      <x v="6499"/>
    </i>
    <i>
      <x v="7407"/>
    </i>
    <i>
      <x v="6500"/>
    </i>
    <i>
      <x v="7411"/>
    </i>
    <i>
      <x v="6501"/>
    </i>
    <i>
      <x v="7415"/>
    </i>
    <i>
      <x v="6502"/>
    </i>
    <i>
      <x v="7419"/>
    </i>
    <i>
      <x v="6503"/>
    </i>
    <i>
      <x v="7423"/>
    </i>
    <i>
      <x v="6504"/>
    </i>
    <i>
      <x v="7427"/>
    </i>
    <i>
      <x v="6505"/>
    </i>
    <i>
      <x v="7431"/>
    </i>
    <i>
      <x v="6506"/>
    </i>
    <i>
      <x v="7435"/>
    </i>
    <i>
      <x v="6507"/>
    </i>
    <i>
      <x v="7439"/>
    </i>
    <i>
      <x v="6508"/>
    </i>
    <i>
      <x v="7443"/>
    </i>
    <i>
      <x v="6509"/>
    </i>
    <i>
      <x v="7447"/>
    </i>
    <i>
      <x v="6510"/>
    </i>
    <i>
      <x v="7451"/>
    </i>
    <i>
      <x v="6511"/>
    </i>
    <i>
      <x v="7455"/>
    </i>
    <i>
      <x v="6512"/>
    </i>
    <i>
      <x v="7459"/>
    </i>
    <i>
      <x v="6513"/>
    </i>
    <i>
      <x v="7463"/>
    </i>
    <i>
      <x v="6514"/>
    </i>
    <i>
      <x v="7467"/>
    </i>
    <i>
      <x v="6515"/>
    </i>
    <i>
      <x v="7471"/>
    </i>
    <i>
      <x v="6516"/>
    </i>
    <i>
      <x v="7475"/>
    </i>
    <i>
      <x v="6517"/>
    </i>
    <i>
      <x v="7479"/>
    </i>
    <i>
      <x v="6518"/>
    </i>
    <i>
      <x v="7483"/>
    </i>
    <i>
      <x v="6152"/>
    </i>
    <i>
      <x v="7487"/>
    </i>
    <i>
      <x v="6520"/>
    </i>
    <i>
      <x v="7491"/>
    </i>
    <i>
      <x v="6521"/>
    </i>
    <i>
      <x v="7495"/>
    </i>
    <i>
      <x v="6522"/>
    </i>
    <i>
      <x v="7499"/>
    </i>
    <i>
      <x v="6523"/>
    </i>
    <i>
      <x v="7503"/>
    </i>
    <i>
      <x v="6524"/>
    </i>
    <i>
      <x v="7507"/>
    </i>
    <i>
      <x v="6525"/>
    </i>
    <i>
      <x v="7511"/>
    </i>
    <i>
      <x v="6526"/>
    </i>
    <i>
      <x v="7515"/>
    </i>
    <i>
      <x v="6527"/>
    </i>
    <i>
      <x v="7519"/>
    </i>
    <i>
      <x v="6528"/>
    </i>
    <i>
      <x v="7523"/>
    </i>
    <i>
      <x v="6529"/>
    </i>
    <i>
      <x v="7527"/>
    </i>
    <i>
      <x v="6530"/>
    </i>
    <i>
      <x v="7531"/>
    </i>
    <i>
      <x v="6531"/>
    </i>
    <i>
      <x v="7535"/>
    </i>
    <i>
      <x v="6532"/>
    </i>
    <i>
      <x v="7539"/>
    </i>
    <i>
      <x v="6533"/>
    </i>
    <i>
      <x v="7543"/>
    </i>
    <i>
      <x v="6534"/>
    </i>
    <i>
      <x v="7547"/>
    </i>
    <i>
      <x v="6153"/>
    </i>
    <i>
      <x v="7551"/>
    </i>
    <i>
      <x v="6536"/>
    </i>
    <i>
      <x v="7555"/>
    </i>
    <i>
      <x v="6154"/>
    </i>
    <i>
      <x v="7559"/>
    </i>
    <i>
      <x v="6538"/>
    </i>
    <i>
      <x v="7563"/>
    </i>
    <i>
      <x v="6539"/>
    </i>
    <i>
      <x v="7567"/>
    </i>
    <i>
      <x v="6540"/>
    </i>
    <i>
      <x v="7571"/>
    </i>
    <i>
      <x v="6541"/>
    </i>
    <i>
      <x v="7575"/>
    </i>
    <i>
      <x v="6542"/>
    </i>
    <i>
      <x v="7579"/>
    </i>
    <i>
      <x v="6543"/>
    </i>
    <i>
      <x v="7583"/>
    </i>
    <i>
      <x v="6544"/>
    </i>
    <i>
      <x v="7587"/>
    </i>
    <i>
      <x v="6545"/>
    </i>
    <i>
      <x v="7591"/>
    </i>
    <i>
      <x v="6155"/>
    </i>
    <i>
      <x v="7595"/>
    </i>
    <i>
      <x v="6547"/>
    </i>
    <i>
      <x v="7599"/>
    </i>
    <i>
      <x v="6548"/>
    </i>
    <i>
      <x v="7603"/>
    </i>
    <i>
      <x v="6549"/>
    </i>
    <i>
      <x v="7607"/>
    </i>
    <i>
      <x v="6550"/>
    </i>
    <i>
      <x v="7611"/>
    </i>
    <i>
      <x v="6551"/>
    </i>
    <i>
      <x v="7615"/>
    </i>
    <i>
      <x v="6552"/>
    </i>
    <i>
      <x v="7619"/>
    </i>
    <i>
      <x v="6553"/>
    </i>
    <i>
      <x v="7623"/>
    </i>
    <i>
      <x v="6554"/>
    </i>
    <i>
      <x v="7627"/>
    </i>
    <i>
      <x v="6555"/>
    </i>
    <i>
      <x v="7631"/>
    </i>
    <i>
      <x v="6556"/>
    </i>
    <i>
      <x v="7635"/>
    </i>
    <i>
      <x v="6557"/>
    </i>
    <i>
      <x v="7639"/>
    </i>
    <i>
      <x v="6558"/>
    </i>
    <i>
      <x v="7643"/>
    </i>
    <i>
      <x v="6559"/>
    </i>
    <i>
      <x v="7647"/>
    </i>
    <i>
      <x v="6560"/>
    </i>
    <i>
      <x v="7651"/>
    </i>
    <i>
      <x v="6561"/>
    </i>
    <i>
      <x v="7655"/>
    </i>
    <i>
      <x v="6562"/>
    </i>
    <i>
      <x v="7659"/>
    </i>
    <i>
      <x v="6563"/>
    </i>
    <i>
      <x v="7663"/>
    </i>
    <i>
      <x v="6564"/>
    </i>
    <i>
      <x v="6196"/>
    </i>
    <i>
      <x v="6565"/>
    </i>
    <i>
      <x v="6933"/>
    </i>
    <i>
      <x v="6566"/>
    </i>
    <i>
      <x v="6935"/>
    </i>
    <i>
      <x v="6567"/>
    </i>
    <i>
      <x v="6937"/>
    </i>
    <i>
      <x v="6568"/>
    </i>
    <i>
      <x v="6939"/>
    </i>
    <i>
      <x v="6569"/>
    </i>
    <i>
      <x v="6941"/>
    </i>
    <i>
      <x v="6570"/>
    </i>
    <i>
      <x v="6943"/>
    </i>
    <i>
      <x v="6571"/>
    </i>
    <i>
      <x v="6945"/>
    </i>
    <i>
      <x v="6572"/>
    </i>
    <i>
      <x v="6947"/>
    </i>
    <i>
      <x v="6573"/>
    </i>
    <i>
      <x v="6949"/>
    </i>
    <i>
      <x v="6574"/>
    </i>
    <i>
      <x v="6951"/>
    </i>
    <i>
      <x v="6575"/>
    </i>
    <i>
      <x v="6953"/>
    </i>
    <i>
      <x v="6576"/>
    </i>
    <i>
      <x v="6955"/>
    </i>
    <i>
      <x v="6577"/>
    </i>
    <i>
      <x v="6957"/>
    </i>
    <i>
      <x v="6578"/>
    </i>
    <i>
      <x v="6959"/>
    </i>
    <i>
      <x v="6579"/>
    </i>
    <i>
      <x v="6961"/>
    </i>
    <i>
      <x v="6580"/>
    </i>
    <i>
      <x v="6963"/>
    </i>
    <i>
      <x v="6581"/>
    </i>
    <i>
      <x v="6965"/>
    </i>
    <i>
      <x v="6582"/>
    </i>
    <i>
      <x v="6967"/>
    </i>
    <i>
      <x v="6583"/>
    </i>
    <i>
      <x v="6969"/>
    </i>
    <i>
      <x v="6584"/>
    </i>
    <i>
      <x v="6971"/>
    </i>
    <i>
      <x v="6585"/>
    </i>
    <i>
      <x v="6973"/>
    </i>
    <i>
      <x v="6586"/>
    </i>
    <i>
      <x v="6975"/>
    </i>
    <i>
      <x v="6587"/>
    </i>
    <i>
      <x v="6977"/>
    </i>
    <i>
      <x v="6588"/>
    </i>
    <i>
      <x v="6979"/>
    </i>
    <i>
      <x v="6589"/>
    </i>
    <i>
      <x v="6981"/>
    </i>
    <i>
      <x v="6590"/>
    </i>
    <i>
      <x v="6983"/>
    </i>
    <i>
      <x v="6591"/>
    </i>
    <i>
      <x v="6174"/>
    </i>
    <i>
      <x v="6592"/>
    </i>
    <i>
      <x v="6987"/>
    </i>
    <i>
      <x v="6593"/>
    </i>
    <i>
      <x v="6989"/>
    </i>
    <i>
      <x v="6594"/>
    </i>
    <i>
      <x v="6991"/>
    </i>
    <i>
      <x v="6595"/>
    </i>
    <i>
      <x v="6138"/>
    </i>
    <i>
      <x v="6596"/>
    </i>
    <i>
      <x v="6995"/>
    </i>
    <i>
      <x v="6597"/>
    </i>
    <i>
      <x v="6997"/>
    </i>
    <i>
      <x v="6598"/>
    </i>
    <i>
      <x v="6999"/>
    </i>
    <i>
      <x v="6599"/>
    </i>
    <i>
      <x v="7001"/>
    </i>
    <i>
      <x v="6600"/>
    </i>
    <i>
      <x v="7003"/>
    </i>
    <i>
      <x v="6601"/>
    </i>
    <i>
      <x v="7005"/>
    </i>
    <i>
      <x v="6602"/>
    </i>
    <i>
      <x v="7007"/>
    </i>
    <i>
      <x v="6603"/>
    </i>
    <i>
      <x v="7009"/>
    </i>
    <i>
      <x v="6604"/>
    </i>
    <i>
      <x v="7011"/>
    </i>
    <i>
      <x v="6605"/>
    </i>
    <i>
      <x v="7013"/>
    </i>
    <i>
      <x v="6606"/>
    </i>
    <i>
      <x v="7015"/>
    </i>
    <i>
      <x v="6607"/>
    </i>
    <i>
      <x v="7017"/>
    </i>
    <i>
      <x v="6608"/>
    </i>
    <i>
      <x v="7019"/>
    </i>
    <i>
      <x v="6609"/>
    </i>
    <i>
      <x v="6199"/>
    </i>
    <i>
      <x v="6610"/>
    </i>
    <i>
      <x v="7023"/>
    </i>
    <i>
      <x v="6611"/>
    </i>
    <i>
      <x v="7025"/>
    </i>
    <i>
      <x v="6612"/>
    </i>
    <i>
      <x v="7027"/>
    </i>
    <i>
      <x v="6613"/>
    </i>
    <i>
      <x v="6201"/>
    </i>
    <i>
      <x v="7029"/>
    </i>
    <i>
      <x v="6614"/>
    </i>
    <i>
      <x v="7032"/>
    </i>
    <i>
      <x v="6615"/>
    </i>
    <i>
      <x v="7034"/>
    </i>
    <i>
      <x v="6616"/>
    </i>
    <i>
      <x v="7036"/>
    </i>
    <i>
      <x v="6617"/>
    </i>
    <i>
      <x v="7038"/>
    </i>
    <i>
      <x v="6618"/>
    </i>
    <i>
      <x v="7040"/>
    </i>
    <i>
      <x v="6619"/>
    </i>
    <i>
      <x v="7042"/>
    </i>
    <i>
      <x v="6620"/>
    </i>
    <i>
      <x v="7044"/>
    </i>
    <i>
      <x v="6621"/>
    </i>
    <i>
      <x v="7046"/>
    </i>
    <i>
      <x v="7049"/>
    </i>
    <i>
      <x v="7048"/>
    </i>
    <i>
      <x v="7051"/>
    </i>
    <i>
      <x v="6176"/>
    </i>
    <i>
      <x v="6622"/>
    </i>
    <i>
      <x v="7052"/>
    </i>
    <i>
      <x v="6156"/>
    </i>
    <i>
      <x v="7054"/>
    </i>
    <i>
      <x v="6624"/>
    </i>
    <i>
      <x v="7056"/>
    </i>
    <i>
      <x v="6625"/>
    </i>
    <i>
      <x v="7058"/>
    </i>
    <i>
      <x v="6626"/>
    </i>
    <i>
      <x v="7060"/>
    </i>
    <i>
      <x v="6627"/>
    </i>
    <i>
      <x v="7062"/>
    </i>
    <i>
      <x v="6628"/>
    </i>
    <i>
      <x v="7064"/>
    </i>
    <i>
      <x v="6629"/>
    </i>
    <i>
      <x v="7066"/>
    </i>
    <i>
      <x v="6157"/>
    </i>
    <i>
      <x v="7068"/>
    </i>
    <i>
      <x v="6631"/>
    </i>
    <i>
      <x v="7070"/>
    </i>
    <i>
      <x v="6632"/>
    </i>
    <i>
      <x v="7072"/>
    </i>
    <i>
      <x v="6633"/>
    </i>
    <i>
      <x v="7074"/>
    </i>
    <i>
      <x v="6634"/>
    </i>
    <i>
      <x v="7076"/>
    </i>
    <i>
      <x v="6635"/>
    </i>
    <i>
      <x v="7078"/>
    </i>
    <i>
      <x v="6636"/>
    </i>
    <i>
      <x v="7080"/>
    </i>
    <i>
      <x v="6637"/>
    </i>
    <i>
      <x v="7082"/>
    </i>
    <i>
      <x v="6638"/>
    </i>
    <i>
      <x v="7084"/>
    </i>
    <i>
      <x v="6639"/>
    </i>
    <i>
      <x v="7086"/>
    </i>
    <i>
      <x v="6640"/>
    </i>
    <i>
      <x v="7088"/>
    </i>
    <i>
      <x v="6641"/>
    </i>
    <i>
      <x v="7090"/>
    </i>
    <i>
      <x v="6642"/>
    </i>
    <i>
      <x v="7092"/>
    </i>
    <i>
      <x v="6158"/>
    </i>
    <i>
      <x v="7094"/>
    </i>
    <i>
      <x v="6644"/>
    </i>
    <i>
      <x v="7096"/>
    </i>
    <i>
      <x v="6645"/>
    </i>
    <i>
      <x v="7098"/>
    </i>
    <i>
      <x v="6646"/>
    </i>
    <i>
      <x v="7100"/>
    </i>
    <i>
      <x v="6647"/>
    </i>
    <i>
      <x v="7102"/>
    </i>
    <i>
      <x v="6648"/>
    </i>
    <i>
      <x v="7104"/>
    </i>
    <i>
      <x v="6649"/>
    </i>
    <i>
      <x v="7106"/>
    </i>
    <i>
      <x v="6650"/>
    </i>
    <i>
      <x v="7108"/>
    </i>
    <i>
      <x v="6651"/>
    </i>
    <i>
      <x v="7110"/>
    </i>
    <i>
      <x v="6652"/>
    </i>
    <i>
      <x v="7112"/>
    </i>
    <i>
      <x v="6653"/>
    </i>
    <i>
      <x v="7114"/>
    </i>
    <i>
      <x v="6654"/>
    </i>
    <i>
      <x v="7116"/>
    </i>
    <i>
      <x v="6655"/>
    </i>
    <i>
      <x v="7118"/>
    </i>
    <i>
      <x v="6656"/>
    </i>
    <i>
      <x v="7120"/>
    </i>
    <i>
      <x v="6657"/>
    </i>
    <i>
      <x v="7122"/>
    </i>
    <i>
      <x v="6658"/>
    </i>
    <i>
      <x v="7124"/>
    </i>
    <i>
      <x v="6659"/>
    </i>
    <i>
      <x v="7126"/>
    </i>
    <i>
      <x v="6660"/>
    </i>
    <i>
      <x v="7128"/>
    </i>
    <i>
      <x v="6159"/>
    </i>
    <i>
      <x v="7130"/>
    </i>
    <i>
      <x v="6662"/>
    </i>
    <i>
      <x v="7132"/>
    </i>
    <i>
      <x v="6663"/>
    </i>
    <i>
      <x v="7134"/>
    </i>
    <i>
      <x v="6664"/>
    </i>
    <i>
      <x v="7136"/>
    </i>
    <i>
      <x v="6665"/>
    </i>
    <i>
      <x v="7138"/>
    </i>
    <i>
      <x v="6666"/>
    </i>
    <i>
      <x v="7140"/>
    </i>
    <i>
      <x v="6667"/>
    </i>
    <i>
      <x v="7142"/>
    </i>
    <i>
      <x v="6668"/>
    </i>
    <i>
      <x v="7144"/>
    </i>
    <i>
      <x v="6669"/>
    </i>
    <i>
      <x v="7146"/>
    </i>
    <i>
      <x v="6670"/>
    </i>
    <i>
      <x v="7148"/>
    </i>
    <i>
      <x v="6671"/>
    </i>
    <i>
      <x v="7150"/>
    </i>
    <i>
      <x v="6672"/>
    </i>
    <i>
      <x v="7152"/>
    </i>
    <i>
      <x v="6673"/>
    </i>
    <i>
      <x v="7154"/>
    </i>
    <i>
      <x v="6674"/>
    </i>
    <i>
      <x v="7156"/>
    </i>
    <i>
      <x v="6675"/>
    </i>
    <i>
      <x v="7158"/>
    </i>
    <i>
      <x v="6676"/>
    </i>
    <i>
      <x v="7160"/>
    </i>
    <i>
      <x v="6677"/>
    </i>
    <i>
      <x v="7162"/>
    </i>
    <i>
      <x v="6678"/>
    </i>
    <i>
      <x v="7164"/>
    </i>
    <i>
      <x v="6679"/>
    </i>
    <i>
      <x v="7166"/>
    </i>
    <i>
      <x v="6680"/>
    </i>
    <i>
      <x v="7168"/>
    </i>
    <i>
      <x v="6681"/>
    </i>
    <i>
      <x v="7170"/>
    </i>
    <i>
      <x v="6682"/>
    </i>
    <i>
      <x v="7172"/>
    </i>
    <i>
      <x v="6683"/>
    </i>
    <i>
      <x v="7174"/>
    </i>
    <i>
      <x v="6684"/>
    </i>
    <i>
      <x v="7176"/>
    </i>
    <i>
      <x v="6685"/>
    </i>
    <i>
      <x v="7178"/>
    </i>
    <i>
      <x v="6686"/>
    </i>
    <i>
      <x v="7180"/>
    </i>
    <i>
      <x v="6687"/>
    </i>
    <i>
      <x v="7182"/>
    </i>
    <i>
      <x v="6688"/>
    </i>
    <i>
      <x v="7184"/>
    </i>
    <i>
      <x v="6689"/>
    </i>
    <i>
      <x v="7186"/>
    </i>
    <i>
      <x v="6690"/>
    </i>
    <i>
      <x v="7188"/>
    </i>
    <i>
      <x v="6691"/>
    </i>
    <i>
      <x v="7190"/>
    </i>
    <i>
      <x v="6692"/>
    </i>
    <i>
      <x v="7192"/>
    </i>
    <i>
      <x v="6693"/>
    </i>
    <i>
      <x v="7194"/>
    </i>
    <i>
      <x v="6694"/>
    </i>
    <i>
      <x v="7196"/>
    </i>
    <i>
      <x v="6695"/>
    </i>
    <i>
      <x v="7198"/>
    </i>
    <i>
      <x v="6696"/>
    </i>
    <i>
      <x v="7200"/>
    </i>
    <i>
      <x v="6697"/>
    </i>
    <i>
      <x v="7202"/>
    </i>
    <i>
      <x v="6698"/>
    </i>
    <i>
      <x v="7204"/>
    </i>
    <i>
      <x v="6699"/>
    </i>
    <i>
      <x v="7206"/>
    </i>
    <i>
      <x v="6700"/>
    </i>
    <i>
      <x v="7208"/>
    </i>
    <i>
      <x v="6701"/>
    </i>
    <i>
      <x v="7210"/>
    </i>
    <i>
      <x v="6702"/>
    </i>
    <i>
      <x v="7212"/>
    </i>
    <i>
      <x v="6703"/>
    </i>
    <i>
      <x v="7214"/>
    </i>
    <i>
      <x v="6704"/>
    </i>
    <i>
      <x v="7216"/>
    </i>
    <i>
      <x v="6705"/>
    </i>
    <i>
      <x v="7218"/>
    </i>
    <i>
      <x v="6706"/>
    </i>
    <i>
      <x v="7220"/>
    </i>
    <i>
      <x v="6707"/>
    </i>
    <i>
      <x v="6181"/>
    </i>
    <i>
      <x v="6708"/>
    </i>
    <i>
      <x v="7224"/>
    </i>
    <i>
      <x v="6709"/>
    </i>
    <i>
      <x v="7226"/>
    </i>
    <i>
      <x v="6710"/>
    </i>
    <i>
      <x v="7228"/>
    </i>
    <i>
      <x v="6711"/>
    </i>
    <i>
      <x v="7230"/>
    </i>
    <i>
      <x v="6712"/>
    </i>
    <i>
      <x v="7232"/>
    </i>
    <i>
      <x v="6713"/>
    </i>
    <i>
      <x v="7234"/>
    </i>
    <i>
      <x v="6714"/>
    </i>
    <i>
      <x v="7236"/>
    </i>
    <i>
      <x v="6715"/>
    </i>
    <i>
      <x v="7238"/>
    </i>
    <i>
      <x v="6716"/>
    </i>
    <i>
      <x v="7240"/>
    </i>
    <i>
      <x v="6717"/>
    </i>
    <i>
      <x v="7242"/>
    </i>
    <i>
      <x v="6718"/>
    </i>
    <i>
      <x v="7244"/>
    </i>
    <i>
      <x v="6719"/>
    </i>
    <i>
      <x v="7246"/>
    </i>
    <i>
      <x v="6720"/>
    </i>
    <i>
      <x v="7248"/>
    </i>
    <i>
      <x v="6721"/>
    </i>
    <i>
      <x v="7250"/>
    </i>
    <i>
      <x v="6722"/>
    </i>
    <i>
      <x v="7252"/>
    </i>
    <i>
      <x v="6723"/>
    </i>
    <i>
      <x v="7254"/>
    </i>
    <i>
      <x v="6724"/>
    </i>
    <i>
      <x v="7256"/>
    </i>
    <i>
      <x v="6725"/>
    </i>
    <i>
      <x v="7258"/>
    </i>
    <i>
      <x v="6726"/>
    </i>
    <i>
      <x v="7260"/>
    </i>
    <i>
      <x v="6727"/>
    </i>
    <i>
      <x v="7262"/>
    </i>
    <i>
      <x v="6728"/>
    </i>
    <i>
      <x v="7264"/>
    </i>
    <i>
      <x v="6729"/>
    </i>
    <i>
      <x v="7266"/>
    </i>
    <i>
      <x v="6730"/>
    </i>
    <i>
      <x v="7268"/>
    </i>
    <i>
      <x v="6731"/>
    </i>
    <i>
      <x v="7270"/>
    </i>
    <i>
      <x v="6732"/>
    </i>
    <i>
      <x v="7272"/>
    </i>
    <i>
      <x v="6733"/>
    </i>
    <i>
      <x v="7274"/>
    </i>
    <i>
      <x v="6734"/>
    </i>
    <i>
      <x v="7276"/>
    </i>
    <i>
      <x v="6735"/>
    </i>
    <i>
      <x v="7278"/>
    </i>
    <i>
      <x v="6160"/>
    </i>
    <i>
      <x v="7280"/>
    </i>
    <i>
      <x v="6737"/>
    </i>
    <i>
      <x v="7282"/>
    </i>
    <i>
      <x v="6738"/>
    </i>
    <i>
      <x v="7284"/>
    </i>
    <i>
      <x v="6739"/>
    </i>
    <i>
      <x v="7286"/>
    </i>
    <i>
      <x v="6740"/>
    </i>
    <i>
      <x v="7288"/>
    </i>
    <i>
      <x v="6741"/>
    </i>
    <i>
      <x v="7290"/>
    </i>
    <i>
      <x v="6742"/>
    </i>
    <i>
      <x v="7292"/>
    </i>
    <i>
      <x v="6161"/>
    </i>
    <i>
      <x v="7294"/>
    </i>
    <i>
      <x v="6744"/>
    </i>
    <i>
      <x v="7296"/>
    </i>
    <i>
      <x v="6745"/>
    </i>
    <i>
      <x v="7298"/>
    </i>
    <i>
      <x v="6746"/>
    </i>
    <i>
      <x v="7300"/>
    </i>
    <i>
      <x v="6747"/>
    </i>
    <i>
      <x v="7302"/>
    </i>
    <i>
      <x v="6748"/>
    </i>
    <i>
      <x v="7304"/>
    </i>
    <i>
      <x v="6137"/>
    </i>
    <i>
      <x v="7306"/>
    </i>
    <i>
      <x v="6750"/>
    </i>
    <i>
      <x v="7308"/>
    </i>
    <i>
      <x v="6751"/>
    </i>
    <i>
      <x v="6182"/>
    </i>
    <i>
      <x v="6752"/>
    </i>
    <i>
      <x v="7312"/>
    </i>
    <i>
      <x v="6753"/>
    </i>
    <i>
      <x v="7314"/>
    </i>
    <i>
      <x v="6754"/>
    </i>
    <i>
      <x v="7316"/>
    </i>
    <i>
      <x v="6755"/>
    </i>
    <i>
      <x v="7318"/>
    </i>
    <i>
      <x v="6756"/>
    </i>
    <i>
      <x v="7320"/>
    </i>
    <i>
      <x v="6163"/>
    </i>
    <i>
      <x v="7322"/>
    </i>
    <i>
      <x v="6758"/>
    </i>
    <i>
      <x v="7324"/>
    </i>
    <i>
      <x v="6759"/>
    </i>
    <i>
      <x v="7326"/>
    </i>
    <i>
      <x v="6760"/>
    </i>
    <i>
      <x v="7328"/>
    </i>
    <i>
      <x v="6761"/>
    </i>
    <i>
      <x v="7330"/>
    </i>
    <i>
      <x v="6762"/>
    </i>
    <i>
      <x v="7332"/>
    </i>
    <i>
      <x v="6164"/>
    </i>
    <i>
      <x v="7334"/>
    </i>
    <i>
      <x v="6764"/>
    </i>
    <i>
      <x v="7336"/>
    </i>
    <i>
      <x v="6765"/>
    </i>
    <i>
      <x v="7338"/>
    </i>
    <i>
      <x v="6165"/>
    </i>
    <i>
      <x v="7340"/>
    </i>
    <i>
      <x v="6767"/>
    </i>
    <i>
      <x v="7342"/>
    </i>
    <i>
      <x v="6166"/>
    </i>
    <i>
      <x v="7344"/>
    </i>
    <i>
      <x v="6769"/>
    </i>
    <i>
      <x v="7346"/>
    </i>
    <i>
      <x v="6770"/>
    </i>
    <i>
      <x v="7348"/>
    </i>
    <i>
      <x v="6771"/>
    </i>
    <i>
      <x v="7350"/>
    </i>
    <i>
      <x v="6772"/>
    </i>
    <i>
      <x v="7352"/>
    </i>
    <i>
      <x v="6773"/>
    </i>
    <i>
      <x v="7354"/>
    </i>
    <i>
      <x v="6774"/>
    </i>
    <i>
      <x v="7356"/>
    </i>
    <i>
      <x v="6775"/>
    </i>
    <i>
      <x v="7358"/>
    </i>
    <i>
      <x v="6776"/>
    </i>
    <i>
      <x v="7360"/>
    </i>
    <i>
      <x v="6777"/>
    </i>
    <i>
      <x v="7362"/>
    </i>
    <i>
      <x v="6778"/>
    </i>
    <i>
      <x v="7364"/>
    </i>
    <i>
      <x v="6779"/>
    </i>
    <i>
      <x v="7366"/>
    </i>
    <i>
      <x v="6780"/>
    </i>
    <i>
      <x v="7368"/>
    </i>
    <i>
      <x v="6781"/>
    </i>
    <i>
      <x v="7370"/>
    </i>
    <i>
      <x v="6782"/>
    </i>
    <i>
      <x v="7372"/>
    </i>
    <i>
      <x v="6783"/>
    </i>
    <i>
      <x v="7374"/>
    </i>
    <i>
      <x v="6784"/>
    </i>
    <i>
      <x v="6185"/>
    </i>
    <i>
      <x v="6167"/>
    </i>
    <i>
      <x v="7378"/>
    </i>
    <i>
      <x v="6786"/>
    </i>
    <i>
      <x v="7380"/>
    </i>
    <i>
      <x v="6787"/>
    </i>
    <i>
      <x v="7382"/>
    </i>
    <i>
      <x v="6788"/>
    </i>
    <i>
      <x v="7384"/>
    </i>
    <i>
      <x v="6789"/>
    </i>
    <i>
      <x v="7386"/>
    </i>
    <i>
      <x v="6790"/>
    </i>
    <i>
      <x v="7388"/>
    </i>
    <i>
      <x v="6168"/>
    </i>
    <i>
      <x v="7390"/>
    </i>
    <i>
      <x v="6792"/>
    </i>
    <i>
      <x v="7392"/>
    </i>
    <i>
      <x v="6793"/>
    </i>
    <i>
      <x v="7394"/>
    </i>
    <i>
      <x v="6794"/>
    </i>
    <i>
      <x v="7396"/>
    </i>
    <i>
      <x v="6795"/>
    </i>
    <i>
      <x v="7398"/>
    </i>
    <i>
      <x v="6796"/>
    </i>
    <i>
      <x v="7400"/>
    </i>
    <i>
      <x v="6797"/>
    </i>
    <i>
      <x v="7402"/>
    </i>
    <i>
      <x v="6798"/>
    </i>
    <i>
      <x v="6188"/>
    </i>
    <i>
      <x v="6799"/>
    </i>
    <i>
      <x v="7406"/>
    </i>
    <i>
      <x v="6800"/>
    </i>
    <i>
      <x v="7408"/>
    </i>
    <i>
      <x v="6801"/>
    </i>
    <i>
      <x v="7410"/>
    </i>
    <i>
      <x v="6802"/>
    </i>
    <i>
      <x v="7412"/>
    </i>
    <i>
      <x v="6803"/>
    </i>
    <i>
      <x v="7414"/>
    </i>
    <i>
      <x v="6804"/>
    </i>
    <i>
      <x v="7416"/>
    </i>
    <i>
      <x v="6805"/>
    </i>
    <i>
      <x v="7418"/>
    </i>
    <i>
      <x v="6806"/>
    </i>
    <i>
      <x v="7420"/>
    </i>
    <i>
      <x v="6169"/>
    </i>
    <i>
      <x v="7422"/>
    </i>
    <i>
      <x v="6808"/>
    </i>
    <i>
      <x v="6189"/>
    </i>
    <i>
      <x v="6809"/>
    </i>
    <i>
      <x v="7426"/>
    </i>
    <i>
      <x v="6810"/>
    </i>
    <i>
      <x v="7428"/>
    </i>
    <i>
      <x v="6811"/>
    </i>
    <i>
      <x v="6190"/>
    </i>
    <i>
      <x v="6812"/>
    </i>
    <i>
      <x v="7432"/>
    </i>
    <i>
      <x v="6813"/>
    </i>
    <i>
      <x v="7434"/>
    </i>
    <i>
      <x v="6814"/>
    </i>
    <i>
      <x v="7436"/>
    </i>
    <i>
      <x v="6170"/>
    </i>
    <i>
      <x v="7438"/>
    </i>
    <i>
      <x v="6816"/>
    </i>
    <i>
      <x v="7440"/>
    </i>
    <i>
      <x v="6817"/>
    </i>
    <i>
      <x v="7442"/>
    </i>
    <i>
      <x v="6818"/>
    </i>
    <i>
      <x v="7444"/>
    </i>
    <i>
      <x v="6819"/>
    </i>
    <i>
      <x v="6191"/>
    </i>
    <i>
      <x v="6820"/>
    </i>
    <i>
      <x v="7448"/>
    </i>
    <i>
      <x v="6821"/>
    </i>
    <i>
      <x v="7450"/>
    </i>
    <i>
      <x v="6822"/>
    </i>
    <i>
      <x v="7452"/>
    </i>
    <i>
      <x v="6823"/>
    </i>
    <i>
      <x v="7454"/>
    </i>
    <i>
      <x v="6824"/>
    </i>
    <i>
      <x v="7456"/>
    </i>
    <i>
      <x v="6825"/>
    </i>
    <i>
      <x v="7458"/>
    </i>
    <i>
      <x v="6826"/>
    </i>
    <i>
      <x v="7460"/>
    </i>
    <i>
      <x v="6827"/>
    </i>
    <i>
      <x v="7462"/>
    </i>
    <i>
      <x v="6828"/>
    </i>
    <i>
      <x v="7464"/>
    </i>
    <i>
      <x v="6829"/>
    </i>
    <i>
      <x v="7466"/>
    </i>
    <i>
      <x v="6830"/>
    </i>
    <i>
      <x v="7468"/>
    </i>
    <i>
      <x v="6831"/>
    </i>
    <i>
      <x v="7470"/>
    </i>
    <i>
      <x v="6832"/>
    </i>
    <i>
      <x v="7472"/>
    </i>
    <i>
      <x v="6833"/>
    </i>
    <i>
      <x v="7474"/>
    </i>
    <i>
      <x v="6834"/>
    </i>
    <i>
      <x v="7476"/>
    </i>
    <i>
      <x v="6835"/>
    </i>
    <i>
      <x v="7478"/>
    </i>
    <i>
      <x v="6836"/>
    </i>
    <i>
      <x v="7480"/>
    </i>
    <i>
      <x v="6837"/>
    </i>
    <i>
      <x v="7482"/>
    </i>
    <i>
      <x v="6838"/>
    </i>
    <i>
      <x v="7484"/>
    </i>
    <i>
      <x v="6839"/>
    </i>
    <i>
      <x v="7486"/>
    </i>
    <i>
      <x v="6840"/>
    </i>
    <i>
      <x v="7488"/>
    </i>
    <i>
      <x v="6841"/>
    </i>
    <i>
      <x v="7490"/>
    </i>
    <i>
      <x v="6842"/>
    </i>
    <i>
      <x v="7492"/>
    </i>
    <i>
      <x v="6843"/>
    </i>
    <i>
      <x v="7494"/>
    </i>
    <i>
      <x v="6844"/>
    </i>
    <i>
      <x v="7496"/>
    </i>
    <i>
      <x v="6845"/>
    </i>
    <i>
      <x v="6192"/>
    </i>
    <i>
      <x v="6171"/>
    </i>
    <i>
      <x v="7500"/>
    </i>
    <i>
      <x v="6847"/>
    </i>
    <i>
      <x v="7502"/>
    </i>
    <i>
      <x v="6848"/>
    </i>
    <i>
      <x v="7504"/>
    </i>
    <i>
      <x v="6849"/>
    </i>
    <i>
      <x v="7506"/>
    </i>
    <i>
      <x v="6850"/>
    </i>
    <i>
      <x v="7508"/>
    </i>
    <i>
      <x v="6851"/>
    </i>
    <i>
      <x v="7510"/>
    </i>
    <i>
      <x v="6852"/>
    </i>
    <i>
      <x v="7512"/>
    </i>
    <i>
      <x v="6853"/>
    </i>
    <i>
      <x v="7514"/>
    </i>
    <i>
      <x v="6854"/>
    </i>
    <i>
      <x v="7516"/>
    </i>
    <i>
      <x v="6855"/>
    </i>
    <i>
      <x v="7518"/>
    </i>
    <i>
      <x v="6856"/>
    </i>
    <i>
      <x v="7520"/>
    </i>
    <i>
      <x v="6857"/>
    </i>
    <i>
      <x v="7522"/>
    </i>
    <i>
      <x v="6858"/>
    </i>
    <i>
      <x v="7524"/>
    </i>
    <i>
      <x v="6859"/>
    </i>
    <i>
      <x v="7526"/>
    </i>
    <i>
      <x v="6860"/>
    </i>
    <i>
      <x v="7528"/>
    </i>
    <i>
      <x v="6861"/>
    </i>
    <i>
      <x v="7530"/>
    </i>
    <i>
      <x v="6862"/>
    </i>
    <i>
      <x v="7532"/>
    </i>
    <i>
      <x v="6863"/>
    </i>
    <i>
      <x v="7534"/>
    </i>
    <i>
      <x v="6864"/>
    </i>
    <i>
      <x v="7536"/>
    </i>
    <i>
      <x v="6865"/>
    </i>
    <i>
      <x v="7538"/>
    </i>
    <i>
      <x v="6866"/>
    </i>
    <i>
      <x v="7540"/>
    </i>
    <i>
      <x v="6867"/>
    </i>
    <i>
      <x v="7542"/>
    </i>
    <i>
      <x v="6868"/>
    </i>
    <i>
      <x v="7544"/>
    </i>
    <i>
      <x v="6869"/>
    </i>
    <i>
      <x v="7546"/>
    </i>
    <i>
      <x v="6870"/>
    </i>
    <i>
      <x v="7548"/>
    </i>
    <i>
      <x v="6871"/>
    </i>
    <i>
      <x v="7550"/>
    </i>
    <i>
      <x v="6872"/>
    </i>
    <i>
      <x v="7552"/>
    </i>
    <i>
      <x v="6873"/>
    </i>
    <i>
      <x v="7554"/>
    </i>
    <i>
      <x v="6874"/>
    </i>
    <i>
      <x v="7556"/>
    </i>
    <i>
      <x v="6875"/>
    </i>
    <i>
      <x v="7558"/>
    </i>
    <i>
      <x v="6876"/>
    </i>
    <i>
      <x v="7560"/>
    </i>
    <i>
      <x v="6877"/>
    </i>
    <i>
      <x v="7562"/>
    </i>
    <i>
      <x v="6878"/>
    </i>
    <i>
      <x v="7564"/>
    </i>
    <i>
      <x v="6879"/>
    </i>
    <i>
      <x v="7566"/>
    </i>
    <i>
      <x v="6880"/>
    </i>
    <i>
      <x v="7568"/>
    </i>
    <i>
      <x v="6881"/>
    </i>
    <i>
      <x v="7570"/>
    </i>
    <i>
      <x v="6882"/>
    </i>
    <i>
      <x v="7572"/>
    </i>
    <i>
      <x v="6883"/>
    </i>
    <i>
      <x v="7574"/>
    </i>
    <i>
      <x v="6884"/>
    </i>
    <i>
      <x v="7576"/>
    </i>
    <i>
      <x v="6885"/>
    </i>
    <i>
      <x v="7578"/>
    </i>
    <i>
      <x v="6886"/>
    </i>
    <i>
      <x v="7580"/>
    </i>
    <i>
      <x v="6887"/>
    </i>
    <i>
      <x v="7582"/>
    </i>
    <i>
      <x v="6888"/>
    </i>
    <i>
      <x v="7584"/>
    </i>
    <i>
      <x v="6889"/>
    </i>
    <i>
      <x v="7586"/>
    </i>
    <i>
      <x v="6890"/>
    </i>
    <i>
      <x v="7588"/>
    </i>
    <i>
      <x v="6891"/>
    </i>
    <i>
      <x v="7590"/>
    </i>
    <i>
      <x v="6892"/>
    </i>
    <i>
      <x v="7592"/>
    </i>
    <i>
      <x v="6893"/>
    </i>
    <i>
      <x v="7594"/>
    </i>
    <i>
      <x v="6894"/>
    </i>
    <i>
      <x v="7596"/>
    </i>
    <i>
      <x v="6895"/>
    </i>
    <i>
      <x v="7598"/>
    </i>
    <i>
      <x v="6896"/>
    </i>
    <i>
      <x v="7600"/>
    </i>
    <i>
      <x v="6897"/>
    </i>
    <i>
      <x v="7602"/>
    </i>
    <i>
      <x v="6898"/>
    </i>
    <i>
      <x v="7604"/>
    </i>
    <i>
      <x v="6899"/>
    </i>
    <i>
      <x v="7606"/>
    </i>
    <i>
      <x v="6900"/>
    </i>
    <i>
      <x v="7608"/>
    </i>
    <i>
      <x v="7667"/>
    </i>
    <i>
      <x v="7610"/>
    </i>
    <i>
      <x v="7669"/>
    </i>
    <i>
      <x v="7612"/>
    </i>
    <i>
      <x v="6903"/>
    </i>
    <i>
      <x v="7614"/>
    </i>
    <i>
      <x v="6904"/>
    </i>
    <i>
      <x v="7616"/>
    </i>
    <i>
      <x v="6905"/>
    </i>
    <i>
      <x v="7618"/>
    </i>
    <i>
      <x v="6906"/>
    </i>
    <i>
      <x v="7620"/>
    </i>
    <i>
      <x v="6907"/>
    </i>
    <i>
      <x v="7622"/>
    </i>
    <i>
      <x v="6908"/>
    </i>
    <i>
      <x v="7624"/>
    </i>
    <i>
      <x v="6909"/>
    </i>
    <i>
      <x v="7626"/>
    </i>
    <i>
      <x v="6910"/>
    </i>
    <i>
      <x v="7628"/>
    </i>
    <i>
      <x v="6911"/>
    </i>
    <i>
      <x v="7630"/>
    </i>
    <i>
      <x v="6912"/>
    </i>
    <i>
      <x v="7632"/>
    </i>
    <i>
      <x v="6913"/>
    </i>
    <i>
      <x v="7634"/>
    </i>
    <i>
      <x v="6914"/>
    </i>
    <i>
      <x v="7636"/>
    </i>
    <i>
      <x v="6915"/>
    </i>
    <i>
      <x v="7638"/>
    </i>
    <i>
      <x v="6916"/>
    </i>
    <i>
      <x v="7640"/>
    </i>
    <i>
      <x v="6917"/>
    </i>
    <i>
      <x v="7642"/>
    </i>
    <i>
      <x v="6918"/>
    </i>
    <i>
      <x v="7644"/>
    </i>
    <i>
      <x v="6919"/>
    </i>
    <i>
      <x v="7646"/>
    </i>
    <i>
      <x v="6920"/>
    </i>
    <i>
      <x v="7648"/>
    </i>
    <i>
      <x v="6921"/>
    </i>
    <i>
      <x v="7650"/>
    </i>
    <i>
      <x v="6922"/>
    </i>
    <i>
      <x v="7652"/>
    </i>
    <i>
      <x v="6923"/>
    </i>
    <i>
      <x v="7654"/>
    </i>
    <i>
      <x v="6924"/>
    </i>
    <i>
      <x v="7656"/>
    </i>
    <i>
      <x v="6925"/>
    </i>
    <i>
      <x v="7658"/>
    </i>
    <i>
      <x v="6926"/>
    </i>
    <i>
      <x v="7660"/>
    </i>
    <i>
      <x v="6927"/>
    </i>
    <i>
      <x v="6195"/>
    </i>
    <i>
      <x v="6928"/>
    </i>
    <i>
      <x v="7664"/>
    </i>
    <i>
      <x v="6929"/>
    </i>
    <i>
      <x v="7666"/>
    </i>
    <i>
      <x v="6930"/>
    </i>
    <i>
      <x v="6931"/>
    </i>
    <i>
      <x v="6901"/>
    </i>
    <i>
      <x v="6136"/>
    </i>
    <i>
      <x v="6902"/>
    </i>
    <i>
      <x v="5706"/>
    </i>
    <i>
      <x v="5450"/>
    </i>
    <i>
      <x v="5963"/>
    </i>
    <i>
      <x v="4684"/>
    </i>
    <i>
      <x v="5578"/>
    </i>
    <i>
      <x v="4685"/>
    </i>
    <i>
      <x v="5835"/>
    </i>
    <i>
      <x v="4686"/>
    </i>
    <i>
      <x v="4647"/>
    </i>
    <i>
      <x v="4687"/>
    </i>
    <i>
      <x v="5514"/>
    </i>
    <i>
      <x v="4648"/>
    </i>
    <i>
      <x v="5642"/>
    </i>
    <i>
      <x v="4604"/>
    </i>
    <i>
      <x v="5770"/>
    </i>
    <i>
      <x v="4690"/>
    </i>
    <i>
      <x v="5899"/>
    </i>
    <i>
      <x v="4691"/>
    </i>
    <i>
      <x v="6037"/>
    </i>
    <i>
      <x v="4692"/>
    </i>
    <i>
      <x v="5418"/>
    </i>
    <i>
      <x v="4693"/>
    </i>
    <i>
      <x v="5482"/>
    </i>
    <i>
      <x v="4649"/>
    </i>
    <i>
      <x v="5546"/>
    </i>
    <i>
      <x v="4695"/>
    </i>
    <i>
      <x v="5610"/>
    </i>
    <i>
      <x v="4696"/>
    </i>
    <i>
      <x v="5674"/>
    </i>
    <i>
      <x v="4697"/>
    </i>
    <i>
      <x v="5738"/>
    </i>
    <i>
      <x v="4698"/>
    </i>
    <i>
      <x v="5802"/>
    </i>
    <i>
      <x v="4699"/>
    </i>
    <i>
      <x v="5867"/>
    </i>
    <i>
      <x v="4700"/>
    </i>
    <i>
      <x v="5931"/>
    </i>
    <i>
      <x v="4701"/>
    </i>
    <i>
      <x v="5995"/>
    </i>
    <i>
      <x v="4702"/>
    </i>
    <i>
      <x v="6094"/>
    </i>
    <i>
      <x v="4703"/>
    </i>
    <i>
      <x v="5402"/>
    </i>
    <i>
      <x v="4704"/>
    </i>
    <i>
      <x v="5434"/>
    </i>
    <i>
      <x v="4705"/>
    </i>
    <i>
      <x v="5466"/>
    </i>
    <i>
      <x v="4706"/>
    </i>
    <i>
      <x v="5498"/>
    </i>
    <i>
      <x v="4707"/>
    </i>
    <i>
      <x v="4627"/>
    </i>
    <i>
      <x v="4708"/>
    </i>
    <i>
      <x v="5562"/>
    </i>
    <i>
      <x v="4709"/>
    </i>
    <i>
      <x v="5594"/>
    </i>
    <i>
      <x v="4710"/>
    </i>
    <i>
      <x v="4667"/>
    </i>
    <i>
      <x v="4711"/>
    </i>
    <i>
      <x v="5658"/>
    </i>
    <i>
      <x v="4712"/>
    </i>
    <i>
      <x v="5690"/>
    </i>
    <i>
      <x v="4713"/>
    </i>
    <i>
      <x v="5722"/>
    </i>
    <i>
      <x v="4714"/>
    </i>
    <i>
      <x v="5754"/>
    </i>
    <i>
      <x v="4715"/>
    </i>
    <i>
      <x v="5786"/>
    </i>
    <i>
      <x v="4716"/>
    </i>
    <i>
      <x v="5819"/>
    </i>
    <i>
      <x v="4717"/>
    </i>
    <i>
      <x v="5851"/>
    </i>
    <i>
      <x v="4718"/>
    </i>
    <i>
      <x v="5883"/>
    </i>
    <i>
      <x v="4719"/>
    </i>
    <i>
      <x v="5915"/>
    </i>
    <i>
      <x v="4720"/>
    </i>
    <i>
      <x v="5947"/>
    </i>
    <i>
      <x v="4721"/>
    </i>
    <i>
      <x v="5979"/>
    </i>
    <i>
      <x v="4722"/>
    </i>
    <i>
      <x v="4670"/>
    </i>
    <i>
      <x v="4723"/>
    </i>
    <i>
      <x v="6078"/>
    </i>
    <i>
      <x v="4724"/>
    </i>
    <i>
      <x v="6110"/>
    </i>
    <i>
      <x v="4725"/>
    </i>
    <i>
      <x v="5394"/>
    </i>
    <i>
      <x v="4605"/>
    </i>
    <i>
      <x v="5410"/>
    </i>
    <i>
      <x v="4727"/>
    </i>
    <i>
      <x v="5426"/>
    </i>
    <i>
      <x v="4728"/>
    </i>
    <i>
      <x v="5442"/>
    </i>
    <i>
      <x v="4729"/>
    </i>
    <i>
      <x v="5458"/>
    </i>
    <i>
      <x v="4730"/>
    </i>
    <i>
      <x v="5474"/>
    </i>
    <i>
      <x v="4731"/>
    </i>
    <i>
      <x v="5490"/>
    </i>
    <i>
      <x v="4732"/>
    </i>
    <i>
      <x v="5506"/>
    </i>
    <i>
      <x v="4733"/>
    </i>
    <i>
      <x v="5522"/>
    </i>
    <i>
      <x v="4734"/>
    </i>
    <i>
      <x v="4665"/>
    </i>
    <i>
      <x v="4735"/>
    </i>
    <i>
      <x v="5554"/>
    </i>
    <i>
      <x v="4736"/>
    </i>
    <i>
      <x v="5570"/>
    </i>
    <i>
      <x v="4737"/>
    </i>
    <i>
      <x v="5586"/>
    </i>
    <i>
      <x v="4738"/>
    </i>
    <i>
      <x v="5602"/>
    </i>
    <i>
      <x v="4739"/>
    </i>
    <i>
      <x v="5618"/>
    </i>
    <i>
      <x v="4740"/>
    </i>
    <i>
      <x v="5634"/>
    </i>
    <i>
      <x v="4741"/>
    </i>
    <i>
      <x v="5650"/>
    </i>
    <i>
      <x v="4742"/>
    </i>
    <i>
      <x v="5666"/>
    </i>
    <i>
      <x v="4743"/>
    </i>
    <i>
      <x v="5682"/>
    </i>
    <i>
      <x v="4744"/>
    </i>
    <i>
      <x v="5698"/>
    </i>
    <i>
      <x v="4745"/>
    </i>
    <i>
      <x v="4632"/>
    </i>
    <i>
      <x v="4746"/>
    </i>
    <i>
      <x v="5730"/>
    </i>
    <i>
      <x v="4747"/>
    </i>
    <i>
      <x v="5746"/>
    </i>
    <i>
      <x v="4748"/>
    </i>
    <i>
      <x v="5762"/>
    </i>
    <i>
      <x v="4749"/>
    </i>
    <i>
      <x v="5778"/>
    </i>
    <i>
      <x v="4750"/>
    </i>
    <i>
      <x v="5794"/>
    </i>
    <i>
      <x v="4751"/>
    </i>
    <i>
      <x v="5811"/>
    </i>
    <i>
      <x v="4752"/>
    </i>
    <i>
      <x v="5827"/>
    </i>
    <i>
      <x v="4753"/>
    </i>
    <i>
      <x v="5843"/>
    </i>
    <i>
      <x v="4754"/>
    </i>
    <i>
      <x v="5859"/>
    </i>
    <i>
      <x v="4755"/>
    </i>
    <i>
      <x v="5875"/>
    </i>
    <i>
      <x v="4756"/>
    </i>
    <i>
      <x v="5891"/>
    </i>
    <i>
      <x v="4757"/>
    </i>
    <i>
      <x v="5907"/>
    </i>
    <i>
      <x v="4650"/>
    </i>
    <i>
      <x v="5923"/>
    </i>
    <i>
      <x v="4759"/>
    </i>
    <i>
      <x v="5939"/>
    </i>
    <i>
      <x v="4760"/>
    </i>
    <i>
      <x v="5955"/>
    </i>
    <i>
      <x v="4761"/>
    </i>
    <i>
      <x v="5971"/>
    </i>
    <i>
      <x v="4762"/>
    </i>
    <i>
      <x v="5987"/>
    </i>
    <i>
      <x v="4763"/>
    </i>
    <i>
      <x v="4669"/>
    </i>
    <i>
      <x v="4764"/>
    </i>
    <i>
      <x v="6029"/>
    </i>
    <i>
      <x v="4765"/>
    </i>
    <i>
      <x v="6046"/>
    </i>
    <i>
      <x v="4766"/>
    </i>
    <i>
      <x v="6086"/>
    </i>
    <i>
      <x v="4767"/>
    </i>
    <i>
      <x v="6102"/>
    </i>
    <i>
      <x v="4768"/>
    </i>
    <i>
      <x v="6118"/>
    </i>
    <i>
      <x v="4769"/>
    </i>
    <i>
      <x v="5390"/>
    </i>
    <i>
      <x v="4770"/>
    </i>
    <i>
      <x v="5398"/>
    </i>
    <i>
      <x v="4606"/>
    </i>
    <i>
      <x v="5406"/>
    </i>
    <i>
      <x v="4772"/>
    </i>
    <i>
      <x v="5414"/>
    </i>
    <i>
      <x v="4773"/>
    </i>
    <i>
      <x v="5422"/>
    </i>
    <i>
      <x v="4774"/>
    </i>
    <i>
      <x v="5430"/>
    </i>
    <i>
      <x v="4775"/>
    </i>
    <i>
      <x v="4661"/>
    </i>
    <i>
      <x v="4776"/>
    </i>
    <i>
      <x v="5446"/>
    </i>
    <i>
      <x v="4777"/>
    </i>
    <i>
      <x v="5454"/>
    </i>
    <i>
      <x v="4778"/>
    </i>
    <i>
      <x v="5462"/>
    </i>
    <i>
      <x v="4779"/>
    </i>
    <i>
      <x v="5470"/>
    </i>
    <i>
      <x v="4780"/>
    </i>
    <i>
      <x v="5478"/>
    </i>
    <i>
      <x v="4781"/>
    </i>
    <i>
      <x v="4677"/>
    </i>
    <i>
      <x v="4782"/>
    </i>
    <i>
      <x v="5494"/>
    </i>
    <i>
      <x v="4783"/>
    </i>
    <i>
      <x v="5502"/>
    </i>
    <i>
      <x v="4784"/>
    </i>
    <i>
      <x v="5510"/>
    </i>
    <i>
      <x v="4785"/>
    </i>
    <i>
      <x v="5518"/>
    </i>
    <i>
      <x v="4786"/>
    </i>
    <i>
      <x v="5526"/>
    </i>
    <i>
      <x v="4787"/>
    </i>
    <i>
      <x v="5534"/>
    </i>
    <i>
      <x v="4788"/>
    </i>
    <i>
      <x v="5542"/>
    </i>
    <i>
      <x v="4789"/>
    </i>
    <i>
      <x v="5550"/>
    </i>
    <i>
      <x v="4790"/>
    </i>
    <i>
      <x v="5558"/>
    </i>
    <i>
      <x v="4791"/>
    </i>
    <i>
      <x v="5566"/>
    </i>
    <i>
      <x v="4792"/>
    </i>
    <i>
      <x v="5574"/>
    </i>
    <i>
      <x v="4793"/>
    </i>
    <i>
      <x v="5582"/>
    </i>
    <i>
      <x v="4794"/>
    </i>
    <i>
      <x v="5590"/>
    </i>
    <i>
      <x v="4795"/>
    </i>
    <i>
      <x v="5598"/>
    </i>
    <i>
      <x v="4796"/>
    </i>
    <i>
      <x v="5606"/>
    </i>
    <i>
      <x v="4797"/>
    </i>
    <i>
      <x v="5614"/>
    </i>
    <i>
      <x v="4798"/>
    </i>
    <i>
      <x v="5622"/>
    </i>
    <i>
      <x v="4799"/>
    </i>
    <i>
      <x v="5630"/>
    </i>
    <i>
      <x v="4800"/>
    </i>
    <i>
      <x v="5638"/>
    </i>
    <i>
      <x v="4801"/>
    </i>
    <i>
      <x v="5646"/>
    </i>
    <i>
      <x v="4802"/>
    </i>
    <i>
      <x v="4630"/>
    </i>
    <i>
      <x v="4803"/>
    </i>
    <i>
      <x v="5662"/>
    </i>
    <i>
      <x v="4804"/>
    </i>
    <i>
      <x v="5670"/>
    </i>
    <i>
      <x v="4805"/>
    </i>
    <i>
      <x v="5678"/>
    </i>
    <i>
      <x v="4806"/>
    </i>
    <i>
      <x v="5686"/>
    </i>
    <i>
      <x v="4807"/>
    </i>
    <i>
      <x v="5694"/>
    </i>
    <i>
      <x v="4808"/>
    </i>
    <i>
      <x v="5702"/>
    </i>
    <i>
      <x v="4809"/>
    </i>
    <i>
      <x v="5710"/>
    </i>
    <i>
      <x v="4810"/>
    </i>
    <i>
      <x v="5718"/>
    </i>
    <i>
      <x v="4811"/>
    </i>
    <i>
      <x v="5726"/>
    </i>
    <i>
      <x v="4812"/>
    </i>
    <i>
      <x v="5734"/>
    </i>
    <i>
      <x v="4813"/>
    </i>
    <i>
      <x v="5742"/>
    </i>
    <i>
      <x v="4814"/>
    </i>
    <i>
      <x v="5750"/>
    </i>
    <i>
      <x v="4815"/>
    </i>
    <i>
      <x v="5758"/>
    </i>
    <i>
      <x v="4816"/>
    </i>
    <i>
      <x v="5766"/>
    </i>
    <i>
      <x v="4817"/>
    </i>
    <i>
      <x v="4635"/>
    </i>
    <i>
      <x v="4818"/>
    </i>
    <i>
      <x v="5782"/>
    </i>
    <i>
      <x v="4819"/>
    </i>
    <i>
      <x v="5790"/>
    </i>
    <i>
      <x v="4820"/>
    </i>
    <i>
      <x v="5798"/>
    </i>
    <i>
      <x v="4821"/>
    </i>
    <i>
      <x v="5806"/>
    </i>
    <i>
      <x v="4822"/>
    </i>
    <i>
      <x v="5815"/>
    </i>
    <i>
      <x v="4823"/>
    </i>
    <i>
      <x v="5823"/>
    </i>
    <i>
      <x v="4824"/>
    </i>
    <i>
      <x v="5831"/>
    </i>
    <i>
      <x v="4825"/>
    </i>
    <i>
      <x v="5839"/>
    </i>
    <i>
      <x v="4826"/>
    </i>
    <i>
      <x v="5847"/>
    </i>
    <i>
      <x v="4827"/>
    </i>
    <i>
      <x v="5855"/>
    </i>
    <i>
      <x v="4828"/>
    </i>
    <i>
      <x v="5863"/>
    </i>
    <i>
      <x v="4829"/>
    </i>
    <i>
      <x v="5871"/>
    </i>
    <i>
      <x v="4830"/>
    </i>
    <i>
      <x v="5879"/>
    </i>
    <i>
      <x v="4831"/>
    </i>
    <i>
      <x v="5887"/>
    </i>
    <i>
      <x v="4832"/>
    </i>
    <i>
      <x v="5895"/>
    </i>
    <i>
      <x v="4833"/>
    </i>
    <i>
      <x v="5903"/>
    </i>
    <i>
      <x v="4834"/>
    </i>
    <i>
      <x v="5911"/>
    </i>
    <i>
      <x v="4835"/>
    </i>
    <i>
      <x v="5919"/>
    </i>
    <i>
      <x v="4836"/>
    </i>
    <i>
      <x v="5927"/>
    </i>
    <i>
      <x v="4837"/>
    </i>
    <i>
      <x v="5935"/>
    </i>
    <i>
      <x v="4838"/>
    </i>
    <i>
      <x v="4641"/>
    </i>
    <i>
      <x v="4839"/>
    </i>
    <i>
      <x v="5951"/>
    </i>
    <i>
      <x v="4840"/>
    </i>
    <i>
      <x v="5959"/>
    </i>
    <i>
      <x v="4841"/>
    </i>
    <i>
      <x v="5967"/>
    </i>
    <i>
      <x v="4842"/>
    </i>
    <i>
      <x v="5975"/>
    </i>
    <i>
      <x v="4843"/>
    </i>
    <i>
      <x v="4681"/>
    </i>
    <i>
      <x v="4844"/>
    </i>
    <i>
      <x v="5991"/>
    </i>
    <i>
      <x v="4845"/>
    </i>
    <i>
      <x v="4643"/>
    </i>
    <i>
      <x v="4846"/>
    </i>
    <i>
      <x v="6007"/>
    </i>
    <i>
      <x v="4607"/>
    </i>
    <i>
      <x v="6015"/>
    </i>
    <i>
      <x v="4848"/>
    </i>
    <i>
      <x v="6033"/>
    </i>
    <i>
      <x v="4849"/>
    </i>
    <i>
      <x v="4672"/>
    </i>
    <i>
      <x v="4850"/>
    </i>
    <i>
      <x v="6050"/>
    </i>
    <i>
      <x v="4851"/>
    </i>
    <i>
      <x v="6082"/>
    </i>
    <i>
      <x v="4852"/>
    </i>
    <i>
      <x v="6090"/>
    </i>
    <i>
      <x v="4853"/>
    </i>
    <i>
      <x v="6098"/>
    </i>
    <i>
      <x v="4854"/>
    </i>
    <i>
      <x v="6106"/>
    </i>
    <i>
      <x v="4855"/>
    </i>
    <i>
      <x v="6114"/>
    </i>
    <i>
      <x v="4856"/>
    </i>
    <i>
      <x v="6122"/>
    </i>
    <i>
      <x v="4857"/>
    </i>
    <i>
      <x v="5388"/>
    </i>
    <i>
      <x v="4858"/>
    </i>
    <i>
      <x v="5392"/>
    </i>
    <i>
      <x v="4859"/>
    </i>
    <i>
      <x v="5396"/>
    </i>
    <i>
      <x v="4860"/>
    </i>
    <i>
      <x v="5400"/>
    </i>
    <i>
      <x v="4861"/>
    </i>
    <i>
      <x v="5404"/>
    </i>
    <i>
      <x v="4862"/>
    </i>
    <i>
      <x v="5408"/>
    </i>
    <i>
      <x v="4863"/>
    </i>
    <i>
      <x v="4622"/>
    </i>
    <i>
      <x v="4864"/>
    </i>
    <i>
      <x v="5416"/>
    </i>
    <i>
      <x v="4865"/>
    </i>
    <i>
      <x v="5420"/>
    </i>
    <i>
      <x v="4866"/>
    </i>
    <i>
      <x v="5424"/>
    </i>
    <i>
      <x v="4867"/>
    </i>
    <i>
      <x v="5428"/>
    </i>
    <i>
      <x v="4868"/>
    </i>
    <i>
      <x v="5432"/>
    </i>
    <i>
      <x v="4869"/>
    </i>
    <i>
      <x v="5436"/>
    </i>
    <i>
      <x v="4870"/>
    </i>
    <i>
      <x v="4662"/>
    </i>
    <i>
      <x v="4871"/>
    </i>
    <i>
      <x v="5444"/>
    </i>
    <i>
      <x v="4872"/>
    </i>
    <i>
      <x v="5448"/>
    </i>
    <i>
      <x v="4873"/>
    </i>
    <i>
      <x v="5452"/>
    </i>
    <i>
      <x v="4874"/>
    </i>
    <i>
      <x v="5456"/>
    </i>
    <i>
      <x v="4875"/>
    </i>
    <i>
      <x v="5460"/>
    </i>
    <i>
      <x v="4876"/>
    </i>
    <i>
      <x v="5464"/>
    </i>
    <i>
      <x v="4877"/>
    </i>
    <i>
      <x v="5468"/>
    </i>
    <i>
      <x v="4878"/>
    </i>
    <i>
      <x v="4625"/>
    </i>
    <i>
      <x v="4879"/>
    </i>
    <i>
      <x v="5476"/>
    </i>
    <i>
      <x v="4880"/>
    </i>
    <i>
      <x v="5480"/>
    </i>
    <i>
      <x v="4881"/>
    </i>
    <i>
      <x v="5484"/>
    </i>
    <i>
      <x v="4882"/>
    </i>
    <i>
      <x v="5488"/>
    </i>
    <i>
      <x v="4883"/>
    </i>
    <i>
      <x v="5492"/>
    </i>
    <i>
      <x v="4608"/>
    </i>
    <i>
      <x v="5496"/>
    </i>
    <i>
      <x v="4885"/>
    </i>
    <i>
      <x v="5500"/>
    </i>
    <i>
      <x v="4886"/>
    </i>
    <i>
      <x v="5504"/>
    </i>
    <i>
      <x v="4887"/>
    </i>
    <i>
      <x v="5508"/>
    </i>
    <i>
      <x v="4888"/>
    </i>
    <i>
      <x v="5512"/>
    </i>
    <i>
      <x v="4889"/>
    </i>
    <i>
      <x v="5516"/>
    </i>
    <i>
      <x v="4890"/>
    </i>
    <i>
      <x v="5520"/>
    </i>
    <i>
      <x v="4891"/>
    </i>
    <i>
      <x v="5524"/>
    </i>
    <i>
      <x v="4892"/>
    </i>
    <i>
      <x v="5528"/>
    </i>
    <i>
      <x v="4893"/>
    </i>
    <i>
      <x v="5532"/>
    </i>
    <i>
      <x v="4894"/>
    </i>
    <i>
      <x v="5536"/>
    </i>
    <i>
      <x v="4895"/>
    </i>
    <i>
      <x v="5540"/>
    </i>
    <i>
      <x v="4896"/>
    </i>
    <i>
      <x v="5544"/>
    </i>
    <i>
      <x v="4897"/>
    </i>
    <i>
      <x v="5548"/>
    </i>
    <i>
      <x v="4898"/>
    </i>
    <i>
      <x v="5552"/>
    </i>
    <i>
      <x v="4899"/>
    </i>
    <i>
      <x v="5556"/>
    </i>
    <i>
      <x v="4900"/>
    </i>
    <i>
      <x v="5560"/>
    </i>
    <i>
      <x v="4901"/>
    </i>
    <i>
      <x v="5564"/>
    </i>
    <i>
      <x v="4902"/>
    </i>
    <i>
      <x v="5568"/>
    </i>
    <i>
      <x v="4903"/>
    </i>
    <i>
      <x v="5572"/>
    </i>
    <i>
      <x v="4904"/>
    </i>
    <i>
      <x v="5576"/>
    </i>
    <i>
      <x v="4905"/>
    </i>
    <i>
      <x v="5580"/>
    </i>
    <i>
      <x v="4906"/>
    </i>
    <i>
      <x v="5584"/>
    </i>
    <i>
      <x v="4907"/>
    </i>
    <i>
      <x v="5588"/>
    </i>
    <i>
      <x v="4908"/>
    </i>
    <i>
      <x v="5592"/>
    </i>
    <i>
      <x v="4909"/>
    </i>
    <i>
      <x v="5596"/>
    </i>
    <i>
      <x v="4910"/>
    </i>
    <i>
      <x v="5600"/>
    </i>
    <i>
      <x v="4911"/>
    </i>
    <i>
      <x v="5604"/>
    </i>
    <i>
      <x v="4912"/>
    </i>
    <i>
      <x v="5608"/>
    </i>
    <i>
      <x v="4913"/>
    </i>
    <i>
      <x v="5612"/>
    </i>
    <i>
      <x v="4914"/>
    </i>
    <i>
      <x v="5616"/>
    </i>
    <i>
      <x v="4915"/>
    </i>
    <i>
      <x v="5620"/>
    </i>
    <i>
      <x v="4916"/>
    </i>
    <i>
      <x v="5624"/>
    </i>
    <i>
      <x v="4917"/>
    </i>
    <i>
      <x v="5628"/>
    </i>
    <i>
      <x v="4918"/>
    </i>
    <i>
      <x v="5632"/>
    </i>
    <i>
      <x v="4603"/>
    </i>
    <i>
      <x v="5636"/>
    </i>
    <i>
      <x v="4920"/>
    </i>
    <i>
      <x v="5640"/>
    </i>
    <i>
      <x v="4609"/>
    </i>
    <i>
      <x v="5644"/>
    </i>
    <i>
      <x v="4922"/>
    </i>
    <i>
      <x v="5648"/>
    </i>
    <i>
      <x v="4923"/>
    </i>
    <i>
      <x v="5652"/>
    </i>
    <i>
      <x v="4924"/>
    </i>
    <i>
      <x v="4678"/>
    </i>
    <i>
      <x v="4925"/>
    </i>
    <i>
      <x v="5660"/>
    </i>
    <i>
      <x v="4926"/>
    </i>
    <i>
      <x v="5664"/>
    </i>
    <i>
      <x v="4927"/>
    </i>
    <i>
      <x v="5668"/>
    </i>
    <i>
      <x v="4928"/>
    </i>
    <i>
      <x v="5672"/>
    </i>
    <i>
      <x v="4929"/>
    </i>
    <i>
      <x v="5676"/>
    </i>
    <i>
      <x v="4930"/>
    </i>
    <i>
      <x v="5680"/>
    </i>
    <i>
      <x v="4931"/>
    </i>
    <i>
      <x v="5684"/>
    </i>
    <i>
      <x v="4932"/>
    </i>
    <i>
      <x v="5688"/>
    </i>
    <i>
      <x v="4933"/>
    </i>
    <i>
      <x v="5692"/>
    </i>
    <i>
      <x v="4934"/>
    </i>
    <i>
      <x v="5696"/>
    </i>
    <i>
      <x v="4935"/>
    </i>
    <i>
      <x v="4679"/>
    </i>
    <i>
      <x v="4936"/>
    </i>
    <i>
      <x v="5704"/>
    </i>
    <i>
      <x v="4937"/>
    </i>
    <i>
      <x v="5708"/>
    </i>
    <i>
      <x v="4938"/>
    </i>
    <i>
      <x v="5712"/>
    </i>
    <i>
      <x v="4939"/>
    </i>
    <i>
      <x v="5716"/>
    </i>
    <i>
      <x v="4940"/>
    </i>
    <i>
      <x v="5720"/>
    </i>
    <i>
      <x v="4941"/>
    </i>
    <i>
      <x v="5724"/>
    </i>
    <i>
      <x v="4942"/>
    </i>
    <i>
      <x v="5728"/>
    </i>
    <i>
      <x v="4943"/>
    </i>
    <i>
      <x v="5732"/>
    </i>
    <i>
      <x v="4944"/>
    </i>
    <i>
      <x v="5736"/>
    </i>
    <i>
      <x v="4945"/>
    </i>
    <i>
      <x v="5740"/>
    </i>
    <i>
      <x v="4946"/>
    </i>
    <i>
      <x v="5744"/>
    </i>
    <i>
      <x v="4947"/>
    </i>
    <i>
      <x v="5748"/>
    </i>
    <i>
      <x v="4948"/>
    </i>
    <i>
      <x v="5752"/>
    </i>
    <i>
      <x v="4949"/>
    </i>
    <i>
      <x v="5756"/>
    </i>
    <i>
      <x v="4950"/>
    </i>
    <i>
      <x v="5760"/>
    </i>
    <i>
      <x v="4951"/>
    </i>
    <i>
      <x v="5764"/>
    </i>
    <i>
      <x v="4952"/>
    </i>
    <i>
      <x v="5768"/>
    </i>
    <i>
      <x v="4953"/>
    </i>
    <i>
      <x v="5772"/>
    </i>
    <i>
      <x v="4954"/>
    </i>
    <i>
      <x v="5776"/>
    </i>
    <i>
      <x v="4955"/>
    </i>
    <i>
      <x v="5780"/>
    </i>
    <i>
      <x v="4610"/>
    </i>
    <i>
      <x v="5784"/>
    </i>
    <i>
      <x v="4957"/>
    </i>
    <i>
      <x v="5788"/>
    </i>
    <i>
      <x v="4958"/>
    </i>
    <i>
      <x v="5792"/>
    </i>
    <i>
      <x v="4959"/>
    </i>
    <i>
      <x v="5796"/>
    </i>
    <i>
      <x v="4960"/>
    </i>
    <i>
      <x v="5800"/>
    </i>
    <i>
      <x v="4961"/>
    </i>
    <i>
      <x v="5804"/>
    </i>
    <i>
      <x v="4962"/>
    </i>
    <i>
      <x v="5809"/>
    </i>
    <i>
      <x v="4963"/>
    </i>
    <i>
      <x v="5813"/>
    </i>
    <i>
      <x v="4964"/>
    </i>
    <i>
      <x v="5817"/>
    </i>
    <i>
      <x v="4965"/>
    </i>
    <i>
      <x v="5821"/>
    </i>
    <i>
      <x v="4966"/>
    </i>
    <i>
      <x v="5825"/>
    </i>
    <i>
      <x v="4967"/>
    </i>
    <i>
      <x v="5829"/>
    </i>
    <i>
      <x v="4968"/>
    </i>
    <i>
      <x v="5833"/>
    </i>
    <i>
      <x v="4969"/>
    </i>
    <i>
      <x v="5837"/>
    </i>
    <i>
      <x v="4970"/>
    </i>
    <i>
      <x v="5841"/>
    </i>
    <i>
      <x v="4971"/>
    </i>
    <i>
      <x v="4637"/>
    </i>
    <i>
      <x v="4972"/>
    </i>
    <i>
      <x v="5849"/>
    </i>
    <i>
      <x v="4973"/>
    </i>
    <i>
      <x v="5853"/>
    </i>
    <i>
      <x v="4974"/>
    </i>
    <i>
      <x v="5857"/>
    </i>
    <i>
      <x v="4975"/>
    </i>
    <i>
      <x v="5861"/>
    </i>
    <i>
      <x v="4976"/>
    </i>
    <i>
      <x v="5865"/>
    </i>
    <i>
      <x v="4977"/>
    </i>
    <i>
      <x v="5869"/>
    </i>
    <i>
      <x v="4978"/>
    </i>
    <i>
      <x v="5873"/>
    </i>
    <i>
      <x v="4979"/>
    </i>
    <i>
      <x v="5877"/>
    </i>
    <i>
      <x v="4980"/>
    </i>
    <i>
      <x v="5881"/>
    </i>
    <i>
      <x v="4981"/>
    </i>
    <i>
      <x v="5885"/>
    </i>
    <i>
      <x v="4982"/>
    </i>
    <i>
      <x v="5889"/>
    </i>
    <i>
      <x v="4983"/>
    </i>
    <i>
      <x v="5893"/>
    </i>
    <i>
      <x v="4984"/>
    </i>
    <i>
      <x v="5897"/>
    </i>
    <i>
      <x v="4652"/>
    </i>
    <i>
      <x v="5901"/>
    </i>
    <i>
      <x v="4986"/>
    </i>
    <i>
      <x v="5905"/>
    </i>
    <i>
      <x v="4611"/>
    </i>
    <i>
      <x v="5909"/>
    </i>
    <i>
      <x v="4988"/>
    </i>
    <i>
      <x v="5913"/>
    </i>
    <i>
      <x v="4989"/>
    </i>
    <i>
      <x v="5917"/>
    </i>
    <i>
      <x v="4990"/>
    </i>
    <i>
      <x v="5921"/>
    </i>
    <i>
      <x v="4991"/>
    </i>
    <i>
      <x v="5925"/>
    </i>
    <i>
      <x v="4992"/>
    </i>
    <i>
      <x v="5929"/>
    </i>
    <i>
      <x v="4993"/>
    </i>
    <i>
      <x v="5933"/>
    </i>
    <i>
      <x v="4994"/>
    </i>
    <i>
      <x v="5937"/>
    </i>
    <i>
      <x v="4995"/>
    </i>
    <i>
      <x v="5941"/>
    </i>
    <i>
      <x v="4996"/>
    </i>
    <i>
      <x v="5945"/>
    </i>
    <i>
      <x v="4997"/>
    </i>
    <i>
      <x v="5949"/>
    </i>
    <i>
      <x v="4998"/>
    </i>
    <i>
      <x v="5953"/>
    </i>
    <i>
      <x v="4999"/>
    </i>
    <i>
      <x v="5957"/>
    </i>
    <i>
      <x v="5000"/>
    </i>
    <i>
      <x v="5961"/>
    </i>
    <i>
      <x v="5001"/>
    </i>
    <i>
      <x v="5965"/>
    </i>
    <i>
      <x v="5002"/>
    </i>
    <i>
      <x v="5969"/>
    </i>
    <i>
      <x v="5003"/>
    </i>
    <i>
      <x v="5973"/>
    </i>
    <i>
      <x v="5004"/>
    </i>
    <i>
      <x v="5977"/>
    </i>
    <i>
      <x v="5005"/>
    </i>
    <i>
      <x v="5981"/>
    </i>
    <i>
      <x v="5006"/>
    </i>
    <i>
      <x v="5985"/>
    </i>
    <i>
      <x v="5007"/>
    </i>
    <i>
      <x v="5989"/>
    </i>
    <i>
      <x v="5008"/>
    </i>
    <i>
      <x v="5993"/>
    </i>
    <i>
      <x v="5009"/>
    </i>
    <i>
      <x v="5997"/>
    </i>
    <i>
      <x v="4612"/>
    </i>
    <i>
      <x v="6001"/>
    </i>
    <i>
      <x v="5011"/>
    </i>
    <i>
      <x v="6005"/>
    </i>
    <i>
      <x v="5012"/>
    </i>
    <i>
      <x v="6009"/>
    </i>
    <i>
      <x v="4653"/>
    </i>
    <i>
      <x v="6013"/>
    </i>
    <i>
      <x v="4673"/>
    </i>
    <i>
      <x v="4682"/>
    </i>
    <i>
      <x v="5015"/>
    </i>
    <i>
      <x v="6031"/>
    </i>
    <i>
      <x v="5016"/>
    </i>
    <i>
      <x v="6035"/>
    </i>
    <i>
      <x v="5017"/>
    </i>
    <i>
      <x v="4676"/>
    </i>
    <i>
      <x v="5018"/>
    </i>
    <i>
      <x v="6044"/>
    </i>
    <i>
      <x v="5019"/>
    </i>
    <i>
      <x v="6048"/>
    </i>
    <i>
      <x v="5020"/>
    </i>
    <i>
      <x v="4671"/>
    </i>
    <i>
      <x v="4613"/>
    </i>
    <i>
      <x v="6080"/>
    </i>
    <i>
      <x v="5022"/>
    </i>
    <i>
      <x v="6084"/>
    </i>
    <i>
      <x v="5023"/>
    </i>
    <i>
      <x v="6088"/>
    </i>
    <i>
      <x v="5024"/>
    </i>
    <i>
      <x v="6092"/>
    </i>
    <i>
      <x v="5025"/>
    </i>
    <i>
      <x v="4660"/>
    </i>
    <i>
      <x v="5026"/>
    </i>
    <i>
      <x v="6100"/>
    </i>
    <i>
      <x v="5027"/>
    </i>
    <i>
      <x v="6104"/>
    </i>
    <i>
      <x v="5028"/>
    </i>
    <i>
      <x v="6108"/>
    </i>
    <i>
      <x v="5029"/>
    </i>
    <i>
      <x v="6112"/>
    </i>
    <i>
      <x v="5030"/>
    </i>
    <i>
      <x v="6116"/>
    </i>
    <i>
      <x v="5031"/>
    </i>
    <i>
      <x v="6120"/>
    </i>
    <i>
      <x v="5032"/>
    </i>
    <i>
      <x v="6124"/>
    </i>
    <i>
      <x v="5033"/>
    </i>
    <i>
      <x v="5387"/>
    </i>
    <i>
      <x v="5034"/>
    </i>
    <i>
      <x v="5389"/>
    </i>
    <i>
      <x v="5035"/>
    </i>
    <i>
      <x v="5391"/>
    </i>
    <i>
      <x v="5036"/>
    </i>
    <i>
      <x v="4621"/>
    </i>
    <i>
      <x v="5037"/>
    </i>
    <i>
      <x v="5395"/>
    </i>
    <i>
      <x v="5038"/>
    </i>
    <i>
      <x v="5397"/>
    </i>
    <i>
      <x v="5039"/>
    </i>
    <i>
      <x v="5399"/>
    </i>
    <i>
      <x v="5040"/>
    </i>
    <i>
      <x v="5401"/>
    </i>
    <i>
      <x v="5041"/>
    </i>
    <i>
      <x v="5403"/>
    </i>
    <i>
      <x v="4654"/>
    </i>
    <i>
      <x v="5405"/>
    </i>
    <i>
      <x v="5043"/>
    </i>
    <i>
      <x v="5407"/>
    </i>
    <i>
      <x v="5044"/>
    </i>
    <i>
      <x v="5409"/>
    </i>
    <i>
      <x v="4614"/>
    </i>
    <i>
      <x v="5411"/>
    </i>
    <i>
      <x v="5046"/>
    </i>
    <i>
      <x v="5413"/>
    </i>
    <i>
      <x v="5047"/>
    </i>
    <i>
      <x v="5415"/>
    </i>
    <i>
      <x v="5048"/>
    </i>
    <i>
      <x v="5417"/>
    </i>
    <i>
      <x v="5049"/>
    </i>
    <i>
      <x v="5419"/>
    </i>
    <i>
      <x v="5050"/>
    </i>
    <i>
      <x v="5421"/>
    </i>
    <i>
      <x v="5051"/>
    </i>
    <i>
      <x v="4623"/>
    </i>
    <i>
      <x v="5052"/>
    </i>
    <i>
      <x v="5425"/>
    </i>
    <i>
      <x v="5053"/>
    </i>
    <i>
      <x v="5427"/>
    </i>
    <i>
      <x v="4655"/>
    </i>
    <i>
      <x v="5429"/>
    </i>
    <i>
      <x v="5055"/>
    </i>
    <i>
      <x v="5431"/>
    </i>
    <i>
      <x v="5056"/>
    </i>
    <i>
      <x v="5433"/>
    </i>
    <i>
      <x v="5057"/>
    </i>
    <i>
      <x v="5435"/>
    </i>
    <i>
      <x v="5058"/>
    </i>
    <i>
      <x v="5437"/>
    </i>
    <i>
      <x v="5059"/>
    </i>
    <i>
      <x v="4624"/>
    </i>
    <i>
      <x v="5060"/>
    </i>
    <i>
      <x v="5441"/>
    </i>
    <i>
      <x v="5061"/>
    </i>
    <i>
      <x v="5443"/>
    </i>
    <i>
      <x v="4656"/>
    </i>
    <i>
      <x v="5445"/>
    </i>
    <i>
      <x v="5063"/>
    </i>
    <i>
      <x v="4663"/>
    </i>
    <i>
      <x v="5064"/>
    </i>
    <i>
      <x v="5449"/>
    </i>
    <i>
      <x v="5065"/>
    </i>
    <i>
      <x v="5451"/>
    </i>
    <i>
      <x v="5066"/>
    </i>
    <i>
      <x v="5453"/>
    </i>
    <i>
      <x v="5067"/>
    </i>
    <i>
      <x v="5455"/>
    </i>
    <i>
      <x v="5068"/>
    </i>
    <i>
      <x v="5457"/>
    </i>
    <i>
      <x v="5069"/>
    </i>
    <i>
      <x v="5459"/>
    </i>
    <i>
      <x v="5070"/>
    </i>
    <i>
      <x v="5461"/>
    </i>
    <i>
      <x v="5071"/>
    </i>
    <i>
      <x v="5463"/>
    </i>
    <i>
      <x v="5072"/>
    </i>
    <i>
      <x v="5465"/>
    </i>
    <i>
      <x v="5073"/>
    </i>
    <i>
      <x v="5467"/>
    </i>
    <i>
      <x v="5074"/>
    </i>
    <i>
      <x v="5469"/>
    </i>
    <i>
      <x v="5075"/>
    </i>
    <i>
      <x v="5471"/>
    </i>
    <i>
      <x v="5076"/>
    </i>
    <i>
      <x v="5473"/>
    </i>
    <i>
      <x v="5077"/>
    </i>
    <i>
      <x v="5475"/>
    </i>
    <i>
      <x v="5078"/>
    </i>
    <i>
      <x v="4664"/>
    </i>
    <i>
      <x v="5079"/>
    </i>
    <i>
      <x v="5479"/>
    </i>
    <i>
      <x v="5080"/>
    </i>
    <i>
      <x v="5481"/>
    </i>
    <i>
      <x v="5081"/>
    </i>
    <i>
      <x v="5483"/>
    </i>
    <i>
      <x v="5082"/>
    </i>
    <i>
      <x v="5485"/>
    </i>
    <i>
      <x v="5083"/>
    </i>
    <i>
      <x v="5487"/>
    </i>
    <i>
      <x v="5084"/>
    </i>
    <i>
      <x v="5489"/>
    </i>
    <i>
      <x v="5085"/>
    </i>
    <i>
      <x v="5491"/>
    </i>
    <i>
      <x v="5086"/>
    </i>
    <i>
      <x v="5493"/>
    </i>
    <i>
      <x v="5087"/>
    </i>
    <i>
      <x v="5495"/>
    </i>
    <i>
      <x v="5088"/>
    </i>
    <i>
      <x v="5497"/>
    </i>
    <i>
      <x v="5089"/>
    </i>
    <i>
      <x v="5499"/>
    </i>
    <i>
      <x v="5090"/>
    </i>
    <i>
      <x v="5501"/>
    </i>
    <i>
      <x v="5091"/>
    </i>
    <i>
      <x v="5503"/>
    </i>
    <i>
      <x v="5092"/>
    </i>
    <i>
      <x v="5505"/>
    </i>
    <i>
      <x v="5093"/>
    </i>
    <i>
      <x v="5507"/>
    </i>
    <i>
      <x v="5094"/>
    </i>
    <i>
      <x v="5509"/>
    </i>
    <i>
      <x v="5095"/>
    </i>
    <i>
      <x v="5511"/>
    </i>
    <i>
      <x v="5096"/>
    </i>
    <i>
      <x v="5513"/>
    </i>
    <i>
      <x v="5097"/>
    </i>
    <i>
      <x v="5515"/>
    </i>
    <i>
      <x v="5098"/>
    </i>
    <i>
      <x v="5517"/>
    </i>
    <i>
      <x v="5099"/>
    </i>
    <i>
      <x v="5519"/>
    </i>
    <i>
      <x v="5100"/>
    </i>
    <i>
      <x v="5521"/>
    </i>
    <i>
      <x v="5101"/>
    </i>
    <i>
      <x v="5523"/>
    </i>
    <i>
      <x v="5102"/>
    </i>
    <i>
      <x v="5525"/>
    </i>
    <i>
      <x v="5103"/>
    </i>
    <i>
      <x v="4626"/>
    </i>
    <i>
      <x v="5104"/>
    </i>
    <i>
      <x v="5529"/>
    </i>
    <i>
      <x v="5105"/>
    </i>
    <i>
      <x v="5531"/>
    </i>
    <i>
      <x v="5106"/>
    </i>
    <i>
      <x v="5533"/>
    </i>
    <i>
      <x v="5107"/>
    </i>
    <i>
      <x v="5535"/>
    </i>
    <i>
      <x v="5108"/>
    </i>
    <i>
      <x v="4628"/>
    </i>
    <i>
      <x v="5109"/>
    </i>
    <i>
      <x v="5539"/>
    </i>
    <i>
      <x v="5110"/>
    </i>
    <i>
      <x v="5541"/>
    </i>
    <i>
      <x v="5111"/>
    </i>
    <i>
      <x v="5543"/>
    </i>
    <i>
      <x v="5112"/>
    </i>
    <i>
      <x v="5545"/>
    </i>
    <i>
      <x v="5113"/>
    </i>
    <i>
      <x v="5547"/>
    </i>
    <i>
      <x v="5114"/>
    </i>
    <i>
      <x v="5549"/>
    </i>
    <i>
      <x v="5115"/>
    </i>
    <i>
      <x v="5551"/>
    </i>
    <i>
      <x v="5116"/>
    </i>
    <i>
      <x v="5553"/>
    </i>
    <i>
      <x v="5117"/>
    </i>
    <i>
      <x v="5555"/>
    </i>
    <i>
      <x v="4615"/>
    </i>
    <i>
      <x v="5557"/>
    </i>
    <i>
      <x v="5119"/>
    </i>
    <i>
      <x v="5559"/>
    </i>
    <i>
      <x v="5120"/>
    </i>
    <i>
      <x v="5561"/>
    </i>
    <i>
      <x v="5121"/>
    </i>
    <i>
      <x v="5563"/>
    </i>
    <i>
      <x v="5122"/>
    </i>
    <i>
      <x v="5565"/>
    </i>
    <i>
      <x v="5123"/>
    </i>
    <i>
      <x v="5567"/>
    </i>
    <i>
      <x v="5124"/>
    </i>
    <i>
      <x v="5569"/>
    </i>
    <i>
      <x v="5125"/>
    </i>
    <i>
      <x v="5571"/>
    </i>
    <i>
      <x v="5126"/>
    </i>
    <i>
      <x v="5573"/>
    </i>
    <i>
      <x v="5127"/>
    </i>
    <i>
      <x v="5575"/>
    </i>
    <i>
      <x v="5128"/>
    </i>
    <i>
      <x v="5577"/>
    </i>
    <i>
      <x v="5129"/>
    </i>
    <i>
      <x v="5579"/>
    </i>
    <i>
      <x v="5130"/>
    </i>
    <i>
      <x v="5581"/>
    </i>
    <i>
      <x v="5131"/>
    </i>
    <i>
      <x v="5583"/>
    </i>
    <i>
      <x v="5132"/>
    </i>
    <i>
      <x v="5585"/>
    </i>
    <i>
      <x v="5133"/>
    </i>
    <i>
      <x v="5587"/>
    </i>
    <i>
      <x v="5134"/>
    </i>
    <i>
      <x v="5589"/>
    </i>
    <i>
      <x v="5135"/>
    </i>
    <i>
      <x v="5591"/>
    </i>
    <i>
      <x v="5136"/>
    </i>
    <i>
      <x v="5593"/>
    </i>
    <i>
      <x v="5137"/>
    </i>
    <i>
      <x v="5595"/>
    </i>
    <i>
      <x v="5138"/>
    </i>
    <i>
      <x v="5597"/>
    </i>
    <i>
      <x v="5139"/>
    </i>
    <i>
      <x v="5599"/>
    </i>
    <i>
      <x v="5140"/>
    </i>
    <i>
      <x v="5601"/>
    </i>
    <i>
      <x v="5141"/>
    </i>
    <i>
      <x v="5603"/>
    </i>
    <i>
      <x v="5142"/>
    </i>
    <i>
      <x v="5605"/>
    </i>
    <i>
      <x v="5143"/>
    </i>
    <i>
      <x v="4666"/>
    </i>
    <i>
      <x v="5144"/>
    </i>
    <i>
      <x v="5609"/>
    </i>
    <i>
      <x v="5145"/>
    </i>
    <i>
      <x v="5611"/>
    </i>
    <i>
      <x v="5146"/>
    </i>
    <i>
      <x v="5613"/>
    </i>
    <i>
      <x v="5147"/>
    </i>
    <i>
      <x v="5615"/>
    </i>
    <i>
      <x v="5148"/>
    </i>
    <i>
      <x v="5617"/>
    </i>
    <i>
      <x v="5149"/>
    </i>
    <i>
      <x v="5619"/>
    </i>
    <i>
      <x v="5150"/>
    </i>
    <i>
      <x v="5621"/>
    </i>
    <i>
      <x v="5151"/>
    </i>
    <i>
      <x v="5623"/>
    </i>
    <i>
      <x v="5152"/>
    </i>
    <i>
      <x v="5625"/>
    </i>
    <i>
      <x v="5153"/>
    </i>
    <i>
      <x v="5627"/>
    </i>
    <i>
      <x v="5154"/>
    </i>
    <i>
      <x v="5629"/>
    </i>
    <i>
      <x v="5155"/>
    </i>
    <i>
      <x v="5631"/>
    </i>
    <i>
      <x v="5156"/>
    </i>
    <i>
      <x v="5633"/>
    </i>
    <i>
      <x v="5157"/>
    </i>
    <i>
      <x v="5635"/>
    </i>
    <i>
      <x v="5158"/>
    </i>
    <i>
      <x v="5637"/>
    </i>
    <i>
      <x v="5159"/>
    </i>
    <i>
      <x v="5639"/>
    </i>
    <i>
      <x v="4657"/>
    </i>
    <i>
      <x v="5641"/>
    </i>
    <i>
      <x v="5161"/>
    </i>
    <i>
      <x v="4629"/>
    </i>
    <i>
      <x v="5162"/>
    </i>
    <i>
      <x v="5645"/>
    </i>
    <i>
      <x v="5163"/>
    </i>
    <i>
      <x v="5647"/>
    </i>
    <i>
      <x v="5164"/>
    </i>
    <i>
      <x v="5649"/>
    </i>
    <i>
      <x v="5165"/>
    </i>
    <i>
      <x v="5651"/>
    </i>
    <i>
      <x v="5166"/>
    </i>
    <i>
      <x v="5653"/>
    </i>
    <i>
      <x v="5167"/>
    </i>
    <i>
      <x v="5655"/>
    </i>
    <i>
      <x v="4616"/>
    </i>
    <i>
      <x v="5657"/>
    </i>
    <i>
      <x v="5169"/>
    </i>
    <i>
      <x v="5659"/>
    </i>
    <i>
      <x v="5170"/>
    </i>
    <i>
      <x v="5661"/>
    </i>
    <i>
      <x v="5171"/>
    </i>
    <i>
      <x v="5663"/>
    </i>
    <i>
      <x v="5172"/>
    </i>
    <i>
      <x v="5665"/>
    </i>
    <i>
      <x v="5173"/>
    </i>
    <i>
      <x v="5667"/>
    </i>
    <i>
      <x v="5174"/>
    </i>
    <i>
      <x v="5669"/>
    </i>
    <i>
      <x v="5175"/>
    </i>
    <i>
      <x v="5671"/>
    </i>
    <i>
      <x v="5176"/>
    </i>
    <i>
      <x v="5673"/>
    </i>
    <i>
      <x v="5177"/>
    </i>
    <i>
      <x v="5675"/>
    </i>
    <i>
      <x v="5178"/>
    </i>
    <i>
      <x v="5677"/>
    </i>
    <i>
      <x v="5179"/>
    </i>
    <i>
      <x v="5679"/>
    </i>
    <i>
      <x v="5180"/>
    </i>
    <i>
      <x v="5681"/>
    </i>
    <i>
      <x v="5181"/>
    </i>
    <i>
      <x v="5683"/>
    </i>
    <i>
      <x v="5182"/>
    </i>
    <i>
      <x v="5685"/>
    </i>
    <i>
      <x v="5183"/>
    </i>
    <i>
      <x v="5687"/>
    </i>
    <i>
      <x v="5184"/>
    </i>
    <i>
      <x v="5689"/>
    </i>
    <i>
      <x v="5185"/>
    </i>
    <i>
      <x v="5691"/>
    </i>
    <i>
      <x v="5186"/>
    </i>
    <i>
      <x v="5693"/>
    </i>
    <i>
      <x v="5187"/>
    </i>
    <i>
      <x v="5695"/>
    </i>
    <i>
      <x v="5188"/>
    </i>
    <i>
      <x v="5697"/>
    </i>
    <i>
      <x v="5189"/>
    </i>
    <i>
      <x v="5699"/>
    </i>
    <i>
      <x v="5190"/>
    </i>
    <i>
      <x v="5701"/>
    </i>
    <i>
      <x v="5191"/>
    </i>
    <i>
      <x v="5703"/>
    </i>
    <i>
      <x v="5192"/>
    </i>
    <i>
      <x v="5705"/>
    </i>
    <i>
      <x v="5193"/>
    </i>
    <i>
      <x v="4631"/>
    </i>
    <i>
      <x v="5194"/>
    </i>
    <i>
      <x v="5709"/>
    </i>
    <i>
      <x v="5195"/>
    </i>
    <i>
      <x v="5711"/>
    </i>
    <i>
      <x v="5196"/>
    </i>
    <i>
      <x v="5713"/>
    </i>
    <i>
      <x v="5197"/>
    </i>
    <i>
      <x v="5715"/>
    </i>
    <i>
      <x v="5198"/>
    </i>
    <i>
      <x v="4633"/>
    </i>
    <i>
      <x v="5199"/>
    </i>
    <i>
      <x v="5719"/>
    </i>
    <i>
      <x v="5200"/>
    </i>
    <i>
      <x v="5721"/>
    </i>
    <i>
      <x v="5201"/>
    </i>
    <i>
      <x v="5723"/>
    </i>
    <i>
      <x v="5202"/>
    </i>
    <i>
      <x v="5725"/>
    </i>
    <i>
      <x v="5203"/>
    </i>
    <i>
      <x v="5727"/>
    </i>
    <i>
      <x v="5204"/>
    </i>
    <i>
      <x v="5729"/>
    </i>
    <i>
      <x v="5205"/>
    </i>
    <i>
      <x v="5731"/>
    </i>
    <i>
      <x v="5206"/>
    </i>
    <i>
      <x v="5733"/>
    </i>
    <i>
      <x v="5207"/>
    </i>
    <i>
      <x v="5735"/>
    </i>
    <i>
      <x v="5208"/>
    </i>
    <i>
      <x v="5737"/>
    </i>
    <i>
      <x v="5209"/>
    </i>
    <i>
      <x v="5739"/>
    </i>
    <i>
      <x v="5210"/>
    </i>
    <i>
      <x v="5741"/>
    </i>
    <i>
      <x v="5211"/>
    </i>
    <i>
      <x v="4634"/>
    </i>
    <i>
      <x v="5212"/>
    </i>
    <i>
      <x v="5745"/>
    </i>
    <i>
      <x v="5213"/>
    </i>
    <i>
      <x v="5747"/>
    </i>
    <i>
      <x v="5214"/>
    </i>
    <i>
      <x v="5749"/>
    </i>
    <i>
      <x v="5215"/>
    </i>
    <i>
      <x v="5751"/>
    </i>
    <i>
      <x v="5216"/>
    </i>
    <i>
      <x v="5753"/>
    </i>
    <i>
      <x v="4674"/>
    </i>
    <i>
      <x v="5755"/>
    </i>
    <i>
      <x v="5218"/>
    </i>
    <i>
      <x v="5757"/>
    </i>
    <i>
      <x v="5219"/>
    </i>
    <i>
      <x v="5759"/>
    </i>
    <i>
      <x v="5220"/>
    </i>
    <i>
      <x v="5761"/>
    </i>
    <i>
      <x v="5221"/>
    </i>
    <i>
      <x v="5763"/>
    </i>
    <i>
      <x v="5222"/>
    </i>
    <i>
      <x v="5765"/>
    </i>
    <i>
      <x v="5223"/>
    </i>
    <i>
      <x v="5767"/>
    </i>
    <i>
      <x v="5224"/>
    </i>
    <i>
      <x v="5769"/>
    </i>
    <i>
      <x v="5225"/>
    </i>
    <i>
      <x v="5771"/>
    </i>
    <i>
      <x v="5226"/>
    </i>
    <i>
      <x v="5773"/>
    </i>
    <i>
      <x v="5227"/>
    </i>
    <i>
      <x v="5775"/>
    </i>
    <i>
      <x v="4617"/>
    </i>
    <i>
      <x v="5777"/>
    </i>
    <i>
      <x v="5229"/>
    </i>
    <i>
      <x v="5779"/>
    </i>
    <i>
      <x v="5230"/>
    </i>
    <i>
      <x v="5781"/>
    </i>
    <i>
      <x v="5231"/>
    </i>
    <i>
      <x v="5783"/>
    </i>
    <i>
      <x v="5232"/>
    </i>
    <i>
      <x v="5785"/>
    </i>
    <i>
      <x v="5233"/>
    </i>
    <i>
      <x v="5787"/>
    </i>
    <i>
      <x v="5234"/>
    </i>
    <i>
      <x v="5789"/>
    </i>
    <i>
      <x v="5235"/>
    </i>
    <i>
      <x v="5791"/>
    </i>
    <i>
      <x v="5236"/>
    </i>
    <i>
      <x v="4680"/>
    </i>
    <i>
      <x v="5237"/>
    </i>
    <i>
      <x v="5795"/>
    </i>
    <i>
      <x v="5238"/>
    </i>
    <i>
      <x v="5797"/>
    </i>
    <i>
      <x v="5239"/>
    </i>
    <i>
      <x v="5799"/>
    </i>
    <i>
      <x v="5240"/>
    </i>
    <i>
      <x v="5801"/>
    </i>
    <i>
      <x v="5241"/>
    </i>
    <i>
      <x v="5803"/>
    </i>
    <i>
      <x v="5242"/>
    </i>
    <i>
      <x v="5805"/>
    </i>
    <i>
      <x v="5243"/>
    </i>
    <i>
      <x v="4683"/>
    </i>
    <i>
      <x v="5807"/>
    </i>
    <i>
      <x v="5244"/>
    </i>
    <i>
      <x v="4636"/>
    </i>
    <i>
      <x v="5245"/>
    </i>
    <i>
      <x v="5812"/>
    </i>
    <i>
      <x v="5246"/>
    </i>
    <i>
      <x v="5814"/>
    </i>
    <i>
      <x v="5247"/>
    </i>
    <i>
      <x v="5816"/>
    </i>
    <i>
      <x v="5248"/>
    </i>
    <i>
      <x v="5818"/>
    </i>
    <i>
      <x v="5249"/>
    </i>
    <i>
      <x v="5820"/>
    </i>
    <i>
      <x v="5250"/>
    </i>
    <i>
      <x v="5822"/>
    </i>
    <i>
      <x v="5251"/>
    </i>
    <i>
      <x v="5824"/>
    </i>
    <i>
      <x v="5252"/>
    </i>
    <i>
      <x v="5826"/>
    </i>
    <i>
      <x v="5253"/>
    </i>
    <i>
      <x v="5828"/>
    </i>
    <i>
      <x v="5254"/>
    </i>
    <i>
      <x v="5830"/>
    </i>
    <i>
      <x v="4675"/>
    </i>
    <i>
      <x v="5832"/>
    </i>
    <i>
      <x v="5256"/>
    </i>
    <i>
      <x v="5834"/>
    </i>
    <i>
      <x v="4618"/>
    </i>
    <i>
      <x v="5836"/>
    </i>
    <i>
      <x v="5258"/>
    </i>
    <i>
      <x v="5838"/>
    </i>
    <i>
      <x v="5259"/>
    </i>
    <i>
      <x v="5840"/>
    </i>
    <i>
      <x v="5260"/>
    </i>
    <i>
      <x v="5842"/>
    </i>
    <i>
      <x v="5261"/>
    </i>
    <i>
      <x v="5844"/>
    </i>
    <i>
      <x v="5262"/>
    </i>
    <i>
      <x v="5846"/>
    </i>
    <i>
      <x v="5263"/>
    </i>
    <i>
      <x v="5848"/>
    </i>
    <i>
      <x v="5264"/>
    </i>
    <i>
      <x v="5850"/>
    </i>
    <i>
      <x v="5265"/>
    </i>
    <i>
      <x v="5852"/>
    </i>
    <i>
      <x v="5266"/>
    </i>
    <i>
      <x v="4638"/>
    </i>
    <i>
      <x v="5267"/>
    </i>
    <i>
      <x v="5856"/>
    </i>
    <i>
      <x v="5268"/>
    </i>
    <i>
      <x v="5858"/>
    </i>
    <i>
      <x v="5269"/>
    </i>
    <i>
      <x v="5860"/>
    </i>
    <i>
      <x v="5270"/>
    </i>
    <i>
      <x v="5862"/>
    </i>
    <i>
      <x v="5271"/>
    </i>
    <i>
      <x v="5864"/>
    </i>
    <i>
      <x v="5272"/>
    </i>
    <i>
      <x v="5866"/>
    </i>
    <i>
      <x v="5273"/>
    </i>
    <i>
      <x v="5868"/>
    </i>
    <i>
      <x v="5274"/>
    </i>
    <i>
      <x v="5870"/>
    </i>
    <i>
      <x v="5275"/>
    </i>
    <i>
      <x v="5872"/>
    </i>
    <i>
      <x v="5276"/>
    </i>
    <i>
      <x v="5874"/>
    </i>
    <i>
      <x v="5277"/>
    </i>
    <i>
      <x v="5876"/>
    </i>
    <i>
      <x v="5278"/>
    </i>
    <i>
      <x v="5878"/>
    </i>
    <i>
      <x v="5279"/>
    </i>
    <i>
      <x v="5880"/>
    </i>
    <i>
      <x v="5280"/>
    </i>
    <i>
      <x v="4639"/>
    </i>
    <i>
      <x v="5281"/>
    </i>
    <i>
      <x v="5884"/>
    </i>
    <i>
      <x v="5282"/>
    </i>
    <i>
      <x v="5886"/>
    </i>
    <i>
      <x v="5283"/>
    </i>
    <i>
      <x v="4668"/>
    </i>
    <i>
      <x v="5284"/>
    </i>
    <i>
      <x v="5890"/>
    </i>
    <i>
      <x v="5285"/>
    </i>
    <i>
      <x v="5892"/>
    </i>
    <i>
      <x v="5286"/>
    </i>
    <i>
      <x v="5894"/>
    </i>
    <i>
      <x v="5287"/>
    </i>
    <i>
      <x v="5896"/>
    </i>
    <i>
      <x v="5288"/>
    </i>
    <i>
      <x v="5898"/>
    </i>
    <i>
      <x v="5289"/>
    </i>
    <i>
      <x v="5900"/>
    </i>
    <i>
      <x v="5290"/>
    </i>
    <i>
      <x v="5902"/>
    </i>
    <i>
      <x v="5291"/>
    </i>
    <i>
      <x v="5904"/>
    </i>
    <i>
      <x v="5292"/>
    </i>
    <i>
      <x v="5906"/>
    </i>
    <i>
      <x v="5293"/>
    </i>
    <i>
      <x v="5908"/>
    </i>
    <i>
      <x v="5294"/>
    </i>
    <i>
      <x v="5910"/>
    </i>
    <i>
      <x v="5295"/>
    </i>
    <i>
      <x v="5912"/>
    </i>
    <i>
      <x v="5296"/>
    </i>
    <i>
      <x v="5914"/>
    </i>
    <i>
      <x v="5297"/>
    </i>
    <i>
      <x v="5916"/>
    </i>
    <i>
      <x v="4619"/>
    </i>
    <i>
      <x v="5918"/>
    </i>
    <i>
      <x v="5299"/>
    </i>
    <i>
      <x v="5920"/>
    </i>
    <i>
      <x v="5300"/>
    </i>
    <i>
      <x v="5922"/>
    </i>
    <i>
      <x v="5301"/>
    </i>
    <i>
      <x v="5924"/>
    </i>
    <i>
      <x v="5302"/>
    </i>
    <i>
      <x v="5926"/>
    </i>
    <i>
      <x v="5303"/>
    </i>
    <i>
      <x v="5928"/>
    </i>
    <i>
      <x v="5304"/>
    </i>
    <i>
      <x v="5930"/>
    </i>
    <i>
      <x v="5305"/>
    </i>
    <i>
      <x v="5932"/>
    </i>
    <i>
      <x v="5306"/>
    </i>
    <i>
      <x v="5934"/>
    </i>
    <i>
      <x v="5307"/>
    </i>
    <i>
      <x v="5936"/>
    </i>
    <i>
      <x v="5308"/>
    </i>
    <i>
      <x v="4640"/>
    </i>
    <i>
      <x v="5309"/>
    </i>
    <i>
      <x v="5940"/>
    </i>
    <i>
      <x v="5310"/>
    </i>
    <i>
      <x v="5942"/>
    </i>
    <i>
      <x v="5311"/>
    </i>
    <i>
      <x v="5944"/>
    </i>
    <i>
      <x v="4658"/>
    </i>
    <i>
      <x v="5946"/>
    </i>
    <i>
      <x v="5313"/>
    </i>
    <i>
      <x v="5948"/>
    </i>
    <i>
      <x v="5314"/>
    </i>
    <i>
      <x v="5950"/>
    </i>
    <i>
      <x v="5315"/>
    </i>
    <i>
      <x v="5952"/>
    </i>
    <i>
      <x v="5316"/>
    </i>
    <i>
      <x v="5954"/>
    </i>
    <i>
      <x v="5317"/>
    </i>
    <i>
      <x v="5956"/>
    </i>
    <i>
      <x v="5318"/>
    </i>
    <i>
      <x v="5958"/>
    </i>
    <i>
      <x v="5319"/>
    </i>
    <i>
      <x v="5960"/>
    </i>
    <i>
      <x v="4620"/>
    </i>
    <i>
      <x v="5962"/>
    </i>
    <i>
      <x v="5321"/>
    </i>
    <i>
      <x v="5964"/>
    </i>
    <i>
      <x v="5322"/>
    </i>
    <i>
      <x v="5966"/>
    </i>
    <i>
      <x v="5323"/>
    </i>
    <i>
      <x v="4642"/>
    </i>
    <i>
      <x v="5324"/>
    </i>
    <i>
      <x v="5970"/>
    </i>
    <i>
      <x v="5325"/>
    </i>
    <i>
      <x v="5972"/>
    </i>
    <i>
      <x v="5326"/>
    </i>
    <i>
      <x v="5974"/>
    </i>
    <i>
      <x v="5327"/>
    </i>
    <i>
      <x v="5976"/>
    </i>
    <i>
      <x v="5328"/>
    </i>
    <i>
      <x v="5978"/>
    </i>
    <i>
      <x v="5329"/>
    </i>
    <i>
      <x v="5980"/>
    </i>
    <i>
      <x v="5330"/>
    </i>
    <i>
      <x v="5982"/>
    </i>
    <i>
      <x v="5331"/>
    </i>
    <i>
      <x v="5984"/>
    </i>
    <i>
      <x v="5332"/>
    </i>
    <i>
      <x v="5986"/>
    </i>
    <i>
      <x v="5333"/>
    </i>
    <i>
      <x v="5988"/>
    </i>
    <i>
      <x v="5334"/>
    </i>
    <i>
      <x v="5990"/>
    </i>
    <i>
      <x v="5335"/>
    </i>
    <i>
      <x v="5992"/>
    </i>
    <i>
      <x v="5336"/>
    </i>
    <i>
      <x v="5994"/>
    </i>
    <i>
      <x v="4659"/>
    </i>
    <i>
      <x v="5996"/>
    </i>
    <i>
      <x v="5338"/>
    </i>
    <i>
      <x v="5998"/>
    </i>
    <i>
      <x v="5339"/>
    </i>
    <i>
      <x v="6000"/>
    </i>
    <i>
      <x v="5340"/>
    </i>
    <i>
      <x v="6002"/>
    </i>
    <i>
      <x v="5341"/>
    </i>
    <i>
      <x v="6004"/>
    </i>
    <i>
      <x v="5342"/>
    </i>
    <i>
      <x v="6006"/>
    </i>
    <i>
      <x v="5343"/>
    </i>
    <i>
      <x v="6008"/>
    </i>
    <i>
      <x v="6017"/>
    </i>
    <i>
      <x v="6010"/>
    </i>
    <i>
      <x v="6019"/>
    </i>
    <i>
      <x v="6012"/>
    </i>
    <i>
      <x v="6021"/>
    </i>
    <i>
      <x v="6014"/>
    </i>
    <i>
      <x v="6023"/>
    </i>
    <i>
      <x v="6016"/>
    </i>
    <i>
      <x v="6025"/>
    </i>
    <i>
      <x v="6027"/>
    </i>
    <i>
      <x v="5344"/>
    </i>
    <i>
      <x v="6020"/>
    </i>
    <i>
      <x v="5345"/>
    </i>
    <i>
      <x v="6022"/>
    </i>
    <i>
      <x v="5346"/>
    </i>
    <i>
      <x v="6024"/>
    </i>
    <i>
      <x v="5347"/>
    </i>
    <i>
      <x v="6026"/>
    </i>
    <i>
      <x v="5348"/>
    </i>
    <i>
      <x v="6028"/>
    </i>
    <i>
      <x v="6052"/>
    </i>
    <i>
      <x v="6030"/>
    </i>
    <i>
      <x v="6054"/>
    </i>
    <i>
      <x v="6032"/>
    </i>
    <i>
      <x v="6056"/>
    </i>
    <i>
      <x v="6034"/>
    </i>
    <i>
      <x v="6058"/>
    </i>
    <i>
      <x v="6036"/>
    </i>
    <i>
      <x v="6060"/>
    </i>
    <i>
      <x v="6038"/>
    </i>
    <i>
      <x v="6062"/>
    </i>
    <i>
      <x v="6040"/>
    </i>
    <i>
      <x v="4644"/>
    </i>
    <i>
      <x v="6042"/>
    </i>
    <i>
      <x v="6043"/>
    </i>
    <i>
      <x v="6066"/>
    </i>
    <i>
      <x v="6045"/>
    </i>
    <i>
      <x v="6068"/>
    </i>
    <i>
      <x v="6047"/>
    </i>
    <i>
      <x v="6070"/>
    </i>
    <i>
      <x v="6049"/>
    </i>
    <i>
      <x v="6072"/>
    </i>
    <i>
      <x v="6051"/>
    </i>
    <i>
      <x v="4645"/>
    </i>
    <i>
      <x v="6076"/>
    </i>
    <i>
      <x v="5349"/>
    </i>
    <i>
      <x v="6055"/>
    </i>
    <i>
      <x v="5350"/>
    </i>
    <i>
      <x v="6057"/>
    </i>
    <i>
      <x v="5351"/>
    </i>
    <i>
      <x v="6059"/>
    </i>
    <i>
      <x v="5352"/>
    </i>
    <i>
      <x v="6061"/>
    </i>
    <i>
      <x v="5353"/>
    </i>
    <i>
      <x v="6063"/>
    </i>
    <i>
      <x v="5354"/>
    </i>
    <i>
      <x v="6065"/>
    </i>
    <i>
      <x v="5355"/>
    </i>
    <i>
      <x v="6067"/>
    </i>
    <i>
      <x v="5356"/>
    </i>
    <i>
      <x v="6069"/>
    </i>
    <i>
      <x v="5357"/>
    </i>
    <i>
      <x v="6071"/>
    </i>
    <i>
      <x v="5358"/>
    </i>
    <i>
      <x v="6073"/>
    </i>
    <i>
      <x v="5359"/>
    </i>
    <i>
      <x v="6075"/>
    </i>
    <i>
      <x v="5360"/>
    </i>
    <i>
      <x v="6077"/>
    </i>
    <i>
      <x v="5361"/>
    </i>
    <i>
      <x v="6079"/>
    </i>
    <i>
      <x v="5362"/>
    </i>
    <i>
      <x v="6081"/>
    </i>
    <i>
      <x v="6126"/>
    </i>
    <i>
      <x v="6083"/>
    </i>
    <i>
      <x v="6127"/>
    </i>
    <i>
      <x v="6085"/>
    </i>
    <i>
      <x v="6129"/>
    </i>
    <i>
      <x v="6087"/>
    </i>
    <i>
      <x v="6131"/>
    </i>
    <i>
      <x v="6089"/>
    </i>
    <i>
      <x v="6133"/>
    </i>
    <i>
      <x v="6091"/>
    </i>
    <i>
      <x v="6135"/>
    </i>
    <i>
      <x v="6093"/>
    </i>
    <i>
      <x v="5369"/>
    </i>
    <i>
      <x v="6095"/>
    </i>
    <i>
      <x v="5370"/>
    </i>
    <i>
      <x v="6097"/>
    </i>
    <i>
      <x v="5371"/>
    </i>
    <i>
      <x v="6099"/>
    </i>
    <i>
      <x v="5372"/>
    </i>
    <i>
      <x v="6101"/>
    </i>
    <i>
      <x v="5373"/>
    </i>
    <i>
      <x v="6103"/>
    </i>
    <i>
      <x v="5374"/>
    </i>
    <i>
      <x v="4646"/>
    </i>
    <i>
      <x v="5375"/>
    </i>
    <i>
      <x v="6107"/>
    </i>
    <i>
      <x v="5376"/>
    </i>
    <i>
      <x v="6109"/>
    </i>
    <i>
      <x v="5377"/>
    </i>
    <i>
      <x v="6111"/>
    </i>
    <i>
      <x v="5378"/>
    </i>
    <i>
      <x v="6113"/>
    </i>
    <i>
      <x v="5379"/>
    </i>
    <i>
      <x v="6115"/>
    </i>
    <i>
      <x v="5380"/>
    </i>
    <i>
      <x v="6117"/>
    </i>
    <i>
      <x v="5381"/>
    </i>
    <i>
      <x v="6119"/>
    </i>
    <i>
      <x v="5382"/>
    </i>
    <i>
      <x v="6121"/>
    </i>
    <i>
      <x v="5383"/>
    </i>
    <i>
      <x v="6123"/>
    </i>
    <i>
      <x v="5384"/>
    </i>
    <i>
      <x v="6125"/>
    </i>
    <i>
      <x v="5385"/>
    </i>
    <i>
      <x v="5386"/>
    </i>
    <i>
      <x v="6128"/>
    </i>
    <i>
      <x v="5364"/>
    </i>
    <i>
      <x v="6130"/>
    </i>
    <i>
      <x v="5365"/>
    </i>
    <i>
      <x v="6132"/>
    </i>
    <i>
      <x v="5366"/>
    </i>
    <i>
      <x v="6134"/>
    </i>
    <i>
      <x v="5367"/>
    </i>
    <i>
      <x v="4602"/>
    </i>
    <i>
      <x v="5368"/>
    </i>
    <i>
      <x v="4187"/>
    </i>
    <i>
      <x v="3925"/>
    </i>
    <i>
      <x v="4445"/>
    </i>
    <i>
      <x v="3158"/>
    </i>
    <i>
      <x v="4053"/>
    </i>
    <i>
      <x v="3159"/>
    </i>
    <i>
      <x v="3099"/>
    </i>
    <i>
      <x v="3160"/>
    </i>
    <i>
      <x v="3861"/>
    </i>
    <i>
      <x v="3161"/>
    </i>
    <i>
      <x v="3989"/>
    </i>
    <i>
      <x v="3162"/>
    </i>
    <i>
      <x v="4123"/>
    </i>
    <i>
      <x v="3163"/>
    </i>
    <i>
      <x v="4251"/>
    </i>
    <i>
      <x v="3164"/>
    </i>
    <i>
      <x v="4381"/>
    </i>
    <i>
      <x v="3165"/>
    </i>
    <i>
      <x v="4509"/>
    </i>
    <i>
      <x v="3166"/>
    </i>
    <i>
      <x v="3153"/>
    </i>
    <i>
      <x v="3167"/>
    </i>
    <i>
      <x v="3957"/>
    </i>
    <i>
      <x v="3115"/>
    </i>
    <i>
      <x v="3095"/>
    </i>
    <i>
      <x v="3169"/>
    </i>
    <i>
      <x v="4085"/>
    </i>
    <i>
      <x v="3170"/>
    </i>
    <i>
      <x v="4155"/>
    </i>
    <i>
      <x v="3171"/>
    </i>
    <i>
      <x v="4219"/>
    </i>
    <i>
      <x v="3172"/>
    </i>
    <i>
      <x v="4283"/>
    </i>
    <i>
      <x v="3173"/>
    </i>
    <i>
      <x v="3141"/>
    </i>
    <i>
      <x v="3174"/>
    </i>
    <i>
      <x v="4413"/>
    </i>
    <i>
      <x v="3175"/>
    </i>
    <i>
      <x v="4477"/>
    </i>
    <i>
      <x v="3176"/>
    </i>
    <i>
      <x v="4541"/>
    </i>
    <i>
      <x v="3177"/>
    </i>
    <i>
      <x v="3877"/>
    </i>
    <i>
      <x v="3178"/>
    </i>
    <i>
      <x v="3909"/>
    </i>
    <i>
      <x v="3179"/>
    </i>
    <i>
      <x v="3941"/>
    </i>
    <i>
      <x v="3180"/>
    </i>
    <i>
      <x v="3973"/>
    </i>
    <i>
      <x v="3181"/>
    </i>
    <i>
      <x v="4005"/>
    </i>
    <i>
      <x v="3182"/>
    </i>
    <i>
      <x v="4037"/>
    </i>
    <i>
      <x v="3183"/>
    </i>
    <i>
      <x v="4069"/>
    </i>
    <i>
      <x v="3184"/>
    </i>
    <i>
      <x v="4101"/>
    </i>
    <i>
      <x v="3185"/>
    </i>
    <i>
      <x v="4139"/>
    </i>
    <i>
      <x v="3186"/>
    </i>
    <i>
      <x v="4171"/>
    </i>
    <i>
      <x v="3187"/>
    </i>
    <i>
      <x v="4203"/>
    </i>
    <i>
      <x v="3188"/>
    </i>
    <i>
      <x v="4235"/>
    </i>
    <i>
      <x v="3189"/>
    </i>
    <i>
      <x v="4267"/>
    </i>
    <i>
      <x v="3070"/>
    </i>
    <i>
      <x v="4299"/>
    </i>
    <i>
      <x v="3191"/>
    </i>
    <i>
      <x v="4331"/>
    </i>
    <i>
      <x v="3192"/>
    </i>
    <i>
      <x v="4365"/>
    </i>
    <i>
      <x v="3193"/>
    </i>
    <i>
      <x v="4397"/>
    </i>
    <i>
      <x v="3194"/>
    </i>
    <i>
      <x v="4429"/>
    </i>
    <i>
      <x v="3116"/>
    </i>
    <i>
      <x v="4461"/>
    </i>
    <i>
      <x v="3196"/>
    </i>
    <i>
      <x v="3114"/>
    </i>
    <i>
      <x v="3197"/>
    </i>
    <i>
      <x v="4525"/>
    </i>
    <i>
      <x v="3198"/>
    </i>
    <i>
      <x v="4557"/>
    </i>
    <i>
      <x v="3199"/>
    </i>
    <i>
      <x v="3869"/>
    </i>
    <i>
      <x v="3200"/>
    </i>
    <i>
      <x v="3885"/>
    </i>
    <i>
      <x v="3201"/>
    </i>
    <i>
      <x v="3901"/>
    </i>
    <i>
      <x v="3071"/>
    </i>
    <i>
      <x v="3917"/>
    </i>
    <i>
      <x v="3203"/>
    </i>
    <i>
      <x v="3933"/>
    </i>
    <i>
      <x v="3204"/>
    </i>
    <i>
      <x v="3155"/>
    </i>
    <i>
      <x v="3205"/>
    </i>
    <i>
      <x v="3965"/>
    </i>
    <i>
      <x v="3206"/>
    </i>
    <i>
      <x v="3981"/>
    </i>
    <i>
      <x v="3207"/>
    </i>
    <i>
      <x v="3997"/>
    </i>
    <i>
      <x v="3208"/>
    </i>
    <i>
      <x v="4013"/>
    </i>
    <i>
      <x v="3209"/>
    </i>
    <i>
      <x v="4029"/>
    </i>
    <i>
      <x v="3210"/>
    </i>
    <i>
      <x v="4045"/>
    </i>
    <i>
      <x v="3211"/>
    </i>
    <i>
      <x v="4061"/>
    </i>
    <i>
      <x v="3212"/>
    </i>
    <i>
      <x v="4077"/>
    </i>
    <i>
      <x v="3213"/>
    </i>
    <i>
      <x v="4093"/>
    </i>
    <i>
      <x v="3214"/>
    </i>
    <i>
      <x v="4109"/>
    </i>
    <i>
      <x v="3215"/>
    </i>
    <i>
      <x v="4131"/>
    </i>
    <i>
      <x v="3216"/>
    </i>
    <i>
      <x v="4147"/>
    </i>
    <i>
      <x v="3217"/>
    </i>
    <i>
      <x v="3152"/>
    </i>
    <i>
      <x v="3218"/>
    </i>
    <i>
      <x v="4179"/>
    </i>
    <i>
      <x v="3219"/>
    </i>
    <i>
      <x v="4195"/>
    </i>
    <i>
      <x v="3220"/>
    </i>
    <i>
      <x v="4211"/>
    </i>
    <i>
      <x v="3221"/>
    </i>
    <i>
      <x v="4227"/>
    </i>
    <i>
      <x v="3222"/>
    </i>
    <i>
      <x v="4243"/>
    </i>
    <i>
      <x v="3223"/>
    </i>
    <i>
      <x v="4259"/>
    </i>
    <i>
      <x v="3224"/>
    </i>
    <i>
      <x v="4275"/>
    </i>
    <i>
      <x v="3225"/>
    </i>
    <i>
      <x v="4291"/>
    </i>
    <i>
      <x v="3226"/>
    </i>
    <i>
      <x v="4307"/>
    </i>
    <i>
      <x v="3227"/>
    </i>
    <i>
      <x v="4323"/>
    </i>
    <i>
      <x v="3228"/>
    </i>
    <i>
      <x v="3157"/>
    </i>
    <i>
      <x v="3229"/>
    </i>
    <i>
      <x v="4357"/>
    </i>
    <i>
      <x v="3230"/>
    </i>
    <i>
      <x v="4373"/>
    </i>
    <i>
      <x v="3231"/>
    </i>
    <i>
      <x v="4389"/>
    </i>
    <i>
      <x v="3232"/>
    </i>
    <i>
      <x v="4405"/>
    </i>
    <i>
      <x v="3233"/>
    </i>
    <i>
      <x v="4421"/>
    </i>
    <i>
      <x v="3234"/>
    </i>
    <i>
      <x v="4437"/>
    </i>
    <i>
      <x v="3235"/>
    </i>
    <i>
      <x v="4453"/>
    </i>
    <i>
      <x v="3117"/>
    </i>
    <i>
      <x v="4469"/>
    </i>
    <i>
      <x v="3118"/>
    </i>
    <i>
      <x v="4485"/>
    </i>
    <i>
      <x v="3238"/>
    </i>
    <i>
      <x v="4501"/>
    </i>
    <i>
      <x v="3239"/>
    </i>
    <i>
      <x v="4517"/>
    </i>
    <i>
      <x v="3240"/>
    </i>
    <i>
      <x v="4533"/>
    </i>
    <i>
      <x v="3072"/>
    </i>
    <i>
      <x v="4549"/>
    </i>
    <i>
      <x v="3242"/>
    </i>
    <i>
      <x v="4565"/>
    </i>
    <i>
      <x v="3243"/>
    </i>
    <i>
      <x v="3865"/>
    </i>
    <i>
      <x v="3244"/>
    </i>
    <i>
      <x v="3873"/>
    </i>
    <i>
      <x v="3245"/>
    </i>
    <i>
      <x v="3881"/>
    </i>
    <i>
      <x v="3246"/>
    </i>
    <i>
      <x v="3889"/>
    </i>
    <i>
      <x v="3247"/>
    </i>
    <i>
      <x v="3128"/>
    </i>
    <i>
      <x v="3248"/>
    </i>
    <i>
      <x v="3905"/>
    </i>
    <i>
      <x v="3249"/>
    </i>
    <i>
      <x v="3913"/>
    </i>
    <i>
      <x v="3119"/>
    </i>
    <i>
      <x v="3921"/>
    </i>
    <i>
      <x v="3251"/>
    </i>
    <i>
      <x v="3929"/>
    </i>
    <i>
      <x v="3252"/>
    </i>
    <i>
      <x v="3937"/>
    </i>
    <i>
      <x v="3253"/>
    </i>
    <i>
      <x v="3945"/>
    </i>
    <i>
      <x v="3254"/>
    </i>
    <i>
      <x v="3953"/>
    </i>
    <i>
      <x v="3255"/>
    </i>
    <i>
      <x v="3961"/>
    </i>
    <i>
      <x v="3256"/>
    </i>
    <i>
      <x v="3969"/>
    </i>
    <i>
      <x v="3257"/>
    </i>
    <i>
      <x v="3977"/>
    </i>
    <i>
      <x v="3258"/>
    </i>
    <i>
      <x v="3985"/>
    </i>
    <i>
      <x v="3259"/>
    </i>
    <i>
      <x v="3993"/>
    </i>
    <i>
      <x v="3260"/>
    </i>
    <i>
      <x v="3094"/>
    </i>
    <i>
      <x v="3073"/>
    </i>
    <i>
      <x v="4009"/>
    </i>
    <i>
      <x v="3262"/>
    </i>
    <i>
      <x v="4017"/>
    </i>
    <i>
      <x v="3263"/>
    </i>
    <i>
      <x v="4025"/>
    </i>
    <i>
      <x v="3264"/>
    </i>
    <i>
      <x v="4033"/>
    </i>
    <i>
      <x v="3265"/>
    </i>
    <i>
      <x v="4041"/>
    </i>
    <i>
      <x v="3266"/>
    </i>
    <i>
      <x v="4049"/>
    </i>
    <i>
      <x v="3267"/>
    </i>
    <i>
      <x v="4057"/>
    </i>
    <i>
      <x v="3074"/>
    </i>
    <i>
      <x v="4065"/>
    </i>
    <i>
      <x v="3269"/>
    </i>
    <i>
      <x v="4073"/>
    </i>
    <i>
      <x v="3270"/>
    </i>
    <i>
      <x v="4081"/>
    </i>
    <i>
      <x v="3271"/>
    </i>
    <i>
      <x v="4089"/>
    </i>
    <i>
      <x v="3272"/>
    </i>
    <i>
      <x v="4097"/>
    </i>
    <i>
      <x v="3273"/>
    </i>
    <i>
      <x v="4105"/>
    </i>
    <i>
      <x v="3274"/>
    </i>
    <i>
      <x v="3156"/>
    </i>
    <i>
      <x v="3275"/>
    </i>
    <i>
      <x v="4127"/>
    </i>
    <i>
      <x v="3276"/>
    </i>
    <i>
      <x v="4135"/>
    </i>
    <i>
      <x v="3277"/>
    </i>
    <i>
      <x v="4143"/>
    </i>
    <i>
      <x v="3278"/>
    </i>
    <i>
      <x v="4151"/>
    </i>
    <i>
      <x v="3279"/>
    </i>
    <i>
      <x v="4159"/>
    </i>
    <i>
      <x v="3280"/>
    </i>
    <i>
      <x v="4167"/>
    </i>
    <i>
      <x v="3281"/>
    </i>
    <i>
      <x v="4175"/>
    </i>
    <i>
      <x v="3282"/>
    </i>
    <i>
      <x v="4183"/>
    </i>
    <i>
      <x v="3283"/>
    </i>
    <i>
      <x v="4191"/>
    </i>
    <i>
      <x v="3284"/>
    </i>
    <i>
      <x v="4199"/>
    </i>
    <i>
      <x v="3285"/>
    </i>
    <i>
      <x v="4207"/>
    </i>
    <i>
      <x v="3286"/>
    </i>
    <i>
      <x v="4215"/>
    </i>
    <i>
      <x v="3287"/>
    </i>
    <i>
      <x v="4223"/>
    </i>
    <i>
      <x v="3288"/>
    </i>
    <i>
      <x v="4231"/>
    </i>
    <i>
      <x v="3289"/>
    </i>
    <i>
      <x v="3097"/>
    </i>
    <i>
      <x v="3290"/>
    </i>
    <i>
      <x v="4247"/>
    </i>
    <i>
      <x v="3291"/>
    </i>
    <i>
      <x v="3098"/>
    </i>
    <i>
      <x v="3292"/>
    </i>
    <i>
      <x v="4263"/>
    </i>
    <i>
      <x v="3293"/>
    </i>
    <i>
      <x v="4271"/>
    </i>
    <i>
      <x v="3294"/>
    </i>
    <i>
      <x v="4279"/>
    </i>
    <i>
      <x v="3295"/>
    </i>
    <i>
      <x v="4287"/>
    </i>
    <i>
      <x v="3296"/>
    </i>
    <i>
      <x v="4295"/>
    </i>
    <i>
      <x v="3297"/>
    </i>
    <i>
      <x v="3138"/>
    </i>
    <i>
      <x v="3298"/>
    </i>
    <i>
      <x v="4311"/>
    </i>
    <i>
      <x v="3299"/>
    </i>
    <i>
      <x v="4319"/>
    </i>
    <i>
      <x v="3300"/>
    </i>
    <i>
      <x v="4327"/>
    </i>
    <i>
      <x v="3301"/>
    </i>
    <i>
      <x v="4335"/>
    </i>
    <i>
      <x v="3302"/>
    </i>
    <i>
      <x v="4345"/>
    </i>
    <i>
      <x v="3303"/>
    </i>
    <i>
      <x v="4353"/>
    </i>
    <i>
      <x v="3304"/>
    </i>
    <i>
      <x v="4361"/>
    </i>
    <i>
      <x v="3305"/>
    </i>
    <i>
      <x v="4369"/>
    </i>
    <i>
      <x v="3306"/>
    </i>
    <i>
      <x v="4377"/>
    </i>
    <i>
      <x v="3307"/>
    </i>
    <i>
      <x v="4385"/>
    </i>
    <i>
      <x v="3308"/>
    </i>
    <i>
      <x v="4393"/>
    </i>
    <i>
      <x v="3309"/>
    </i>
    <i>
      <x v="4401"/>
    </i>
    <i>
      <x v="3310"/>
    </i>
    <i>
      <x v="3104"/>
    </i>
    <i>
      <x v="3311"/>
    </i>
    <i>
      <x v="4417"/>
    </i>
    <i>
      <x v="3312"/>
    </i>
    <i>
      <x v="4425"/>
    </i>
    <i>
      <x v="3313"/>
    </i>
    <i>
      <x v="4433"/>
    </i>
    <i>
      <x v="3314"/>
    </i>
    <i>
      <x v="4441"/>
    </i>
    <i>
      <x v="3315"/>
    </i>
    <i>
      <x v="4449"/>
    </i>
    <i>
      <x v="3316"/>
    </i>
    <i>
      <x v="4457"/>
    </i>
    <i>
      <x v="3317"/>
    </i>
    <i>
      <x v="4465"/>
    </i>
    <i>
      <x v="3107"/>
    </i>
    <i>
      <x v="4473"/>
    </i>
    <i>
      <x v="3319"/>
    </i>
    <i>
      <x v="4481"/>
    </i>
    <i>
      <x v="3320"/>
    </i>
    <i>
      <x v="4489"/>
    </i>
    <i>
      <x v="3321"/>
    </i>
    <i>
      <x v="4497"/>
    </i>
    <i>
      <x v="3322"/>
    </i>
    <i>
      <x v="4505"/>
    </i>
    <i>
      <x v="3323"/>
    </i>
    <i>
      <x v="4513"/>
    </i>
    <i>
      <x v="3324"/>
    </i>
    <i>
      <x v="4521"/>
    </i>
    <i>
      <x v="3325"/>
    </i>
    <i>
      <x v="4529"/>
    </i>
    <i>
      <x v="3075"/>
    </i>
    <i>
      <x v="4537"/>
    </i>
    <i>
      <x v="3327"/>
    </i>
    <i>
      <x v="4545"/>
    </i>
    <i>
      <x v="3328"/>
    </i>
    <i>
      <x v="4553"/>
    </i>
    <i>
      <x v="3329"/>
    </i>
    <i>
      <x v="4561"/>
    </i>
    <i>
      <x v="3330"/>
    </i>
    <i>
      <x v="3859"/>
    </i>
    <i>
      <x v="3331"/>
    </i>
    <i>
      <x v="3863"/>
    </i>
    <i>
      <x v="3332"/>
    </i>
    <i>
      <x v="3867"/>
    </i>
    <i>
      <x v="3333"/>
    </i>
    <i>
      <x v="3871"/>
    </i>
    <i>
      <x v="3334"/>
    </i>
    <i>
      <x v="3875"/>
    </i>
    <i>
      <x v="3335"/>
    </i>
    <i>
      <x v="3879"/>
    </i>
    <i>
      <x v="3336"/>
    </i>
    <i>
      <x v="3883"/>
    </i>
    <i>
      <x v="3337"/>
    </i>
    <i>
      <x v="3887"/>
    </i>
    <i>
      <x v="3338"/>
    </i>
    <i>
      <x v="3891"/>
    </i>
    <i>
      <x v="3339"/>
    </i>
    <i>
      <x v="3895"/>
    </i>
    <i>
      <x v="3340"/>
    </i>
    <i>
      <x v="3154"/>
    </i>
    <i>
      <x v="3341"/>
    </i>
    <i>
      <x v="3903"/>
    </i>
    <i>
      <x v="3342"/>
    </i>
    <i>
      <x v="3907"/>
    </i>
    <i>
      <x v="3343"/>
    </i>
    <i>
      <x v="3911"/>
    </i>
    <i>
      <x v="3344"/>
    </i>
    <i>
      <x v="3915"/>
    </i>
    <i>
      <x v="3345"/>
    </i>
    <i>
      <x v="3919"/>
    </i>
    <i>
      <x v="3346"/>
    </i>
    <i>
      <x v="3923"/>
    </i>
    <i>
      <x v="3347"/>
    </i>
    <i>
      <x v="3927"/>
    </i>
    <i>
      <x v="3348"/>
    </i>
    <i>
      <x v="3931"/>
    </i>
    <i>
      <x v="3349"/>
    </i>
    <i>
      <x v="3935"/>
    </i>
    <i>
      <x v="3350"/>
    </i>
    <i>
      <x v="3939"/>
    </i>
    <i>
      <x v="3351"/>
    </i>
    <i>
      <x v="3943"/>
    </i>
    <i>
      <x v="3352"/>
    </i>
    <i>
      <x v="3947"/>
    </i>
    <i>
      <x v="3353"/>
    </i>
    <i>
      <x v="3951"/>
    </i>
    <i>
      <x v="3354"/>
    </i>
    <i>
      <x v="3955"/>
    </i>
    <i>
      <x v="3355"/>
    </i>
    <i>
      <x v="3959"/>
    </i>
    <i>
      <x v="3356"/>
    </i>
    <i>
      <x v="3963"/>
    </i>
    <i>
      <x v="3357"/>
    </i>
    <i>
      <x v="3967"/>
    </i>
    <i>
      <x v="3358"/>
    </i>
    <i>
      <x v="3971"/>
    </i>
    <i>
      <x v="3359"/>
    </i>
    <i>
      <x v="3975"/>
    </i>
    <i>
      <x v="3360"/>
    </i>
    <i>
      <x v="3979"/>
    </i>
    <i>
      <x v="3361"/>
    </i>
    <i>
      <x v="3983"/>
    </i>
    <i>
      <x v="3362"/>
    </i>
    <i>
      <x v="3093"/>
    </i>
    <i>
      <x v="3363"/>
    </i>
    <i>
      <x v="3991"/>
    </i>
    <i>
      <x v="3364"/>
    </i>
    <i>
      <x v="3109"/>
    </i>
    <i>
      <x v="3365"/>
    </i>
    <i>
      <x v="3999"/>
    </i>
    <i>
      <x v="3366"/>
    </i>
    <i>
      <x v="4003"/>
    </i>
    <i>
      <x v="3367"/>
    </i>
    <i>
      <x v="4007"/>
    </i>
    <i>
      <x v="3368"/>
    </i>
    <i>
      <x v="4011"/>
    </i>
    <i>
      <x v="3369"/>
    </i>
    <i>
      <x v="4015"/>
    </i>
    <i>
      <x v="3370"/>
    </i>
    <i>
      <x v="4019"/>
    </i>
    <i>
      <x v="3371"/>
    </i>
    <i>
      <x v="4023"/>
    </i>
    <i>
      <x v="3372"/>
    </i>
    <i>
      <x v="4027"/>
    </i>
    <i>
      <x v="3373"/>
    </i>
    <i>
      <x v="4031"/>
    </i>
    <i>
      <x v="3120"/>
    </i>
    <i>
      <x v="4035"/>
    </i>
    <i>
      <x v="3375"/>
    </i>
    <i>
      <x v="4039"/>
    </i>
    <i>
      <x v="3376"/>
    </i>
    <i>
      <x v="4043"/>
    </i>
    <i>
      <x v="3377"/>
    </i>
    <i>
      <x v="4047"/>
    </i>
    <i>
      <x v="3378"/>
    </i>
    <i>
      <x v="4051"/>
    </i>
    <i>
      <x v="3379"/>
    </i>
    <i>
      <x v="4055"/>
    </i>
    <i>
      <x v="3380"/>
    </i>
    <i>
      <x v="3134"/>
    </i>
    <i>
      <x v="3381"/>
    </i>
    <i>
      <x v="4063"/>
    </i>
    <i>
      <x v="3382"/>
    </i>
    <i>
      <x v="4067"/>
    </i>
    <i>
      <x v="3383"/>
    </i>
    <i>
      <x v="4071"/>
    </i>
    <i>
      <x v="3384"/>
    </i>
    <i>
      <x v="4075"/>
    </i>
    <i>
      <x v="3385"/>
    </i>
    <i>
      <x v="4079"/>
    </i>
    <i>
      <x v="3386"/>
    </i>
    <i>
      <x v="4083"/>
    </i>
    <i>
      <x v="3387"/>
    </i>
    <i>
      <x v="4087"/>
    </i>
    <i>
      <x v="3388"/>
    </i>
    <i>
      <x v="4091"/>
    </i>
    <i>
      <x v="3389"/>
    </i>
    <i>
      <x v="4095"/>
    </i>
    <i>
      <x v="3390"/>
    </i>
    <i>
      <x v="4099"/>
    </i>
    <i>
      <x v="3391"/>
    </i>
    <i>
      <x v="4103"/>
    </i>
    <i>
      <x v="3392"/>
    </i>
    <i>
      <x v="4107"/>
    </i>
    <i>
      <x v="3393"/>
    </i>
    <i>
      <x v="4111"/>
    </i>
    <i>
      <x v="3394"/>
    </i>
    <i>
      <x v="4121"/>
    </i>
    <i>
      <x v="3395"/>
    </i>
    <i>
      <x v="4125"/>
    </i>
    <i>
      <x v="3076"/>
    </i>
    <i>
      <x v="4129"/>
    </i>
    <i>
      <x v="3397"/>
    </i>
    <i>
      <x v="4133"/>
    </i>
    <i>
      <x v="3398"/>
    </i>
    <i>
      <x v="4137"/>
    </i>
    <i>
      <x v="3399"/>
    </i>
    <i>
      <x v="4141"/>
    </i>
    <i>
      <x v="3400"/>
    </i>
    <i>
      <x v="4145"/>
    </i>
    <i>
      <x v="3401"/>
    </i>
    <i>
      <x v="4149"/>
    </i>
    <i>
      <x v="3402"/>
    </i>
    <i>
      <x v="4153"/>
    </i>
    <i>
      <x v="3403"/>
    </i>
    <i>
      <x v="4157"/>
    </i>
    <i>
      <x v="3404"/>
    </i>
    <i>
      <x v="4161"/>
    </i>
    <i>
      <x v="3405"/>
    </i>
    <i>
      <x v="4165"/>
    </i>
    <i>
      <x v="3406"/>
    </i>
    <i>
      <x v="4169"/>
    </i>
    <i>
      <x v="3407"/>
    </i>
    <i>
      <x v="4173"/>
    </i>
    <i>
      <x v="3408"/>
    </i>
    <i>
      <x v="4177"/>
    </i>
    <i>
      <x v="3409"/>
    </i>
    <i>
      <x v="4181"/>
    </i>
    <i>
      <x v="3410"/>
    </i>
    <i>
      <x v="4185"/>
    </i>
    <i>
      <x v="3411"/>
    </i>
    <i>
      <x v="4189"/>
    </i>
    <i>
      <x v="3412"/>
    </i>
    <i>
      <x v="4193"/>
    </i>
    <i>
      <x v="3413"/>
    </i>
    <i>
      <x v="4197"/>
    </i>
    <i>
      <x v="3414"/>
    </i>
    <i>
      <x v="4201"/>
    </i>
    <i>
      <x v="3415"/>
    </i>
    <i>
      <x v="4205"/>
    </i>
    <i>
      <x v="3416"/>
    </i>
    <i>
      <x v="4209"/>
    </i>
    <i>
      <x v="3417"/>
    </i>
    <i>
      <x v="4213"/>
    </i>
    <i>
      <x v="3418"/>
    </i>
    <i>
      <x v="4217"/>
    </i>
    <i>
      <x v="3419"/>
    </i>
    <i>
      <x v="4221"/>
    </i>
    <i>
      <x v="3420"/>
    </i>
    <i>
      <x v="4225"/>
    </i>
    <i>
      <x v="3421"/>
    </i>
    <i>
      <x v="4229"/>
    </i>
    <i>
      <x v="3422"/>
    </i>
    <i>
      <x v="4233"/>
    </i>
    <i>
      <x v="3423"/>
    </i>
    <i>
      <x v="4237"/>
    </i>
    <i>
      <x v="3424"/>
    </i>
    <i>
      <x v="4241"/>
    </i>
    <i>
      <x v="3425"/>
    </i>
    <i>
      <x v="4245"/>
    </i>
    <i>
      <x v="3426"/>
    </i>
    <i>
      <x v="4249"/>
    </i>
    <i>
      <x v="3427"/>
    </i>
    <i>
      <x v="4253"/>
    </i>
    <i>
      <x v="3428"/>
    </i>
    <i>
      <x v="4257"/>
    </i>
    <i>
      <x v="3429"/>
    </i>
    <i>
      <x v="4261"/>
    </i>
    <i>
      <x v="3430"/>
    </i>
    <i>
      <x v="4265"/>
    </i>
    <i>
      <x v="3431"/>
    </i>
    <i>
      <x v="4269"/>
    </i>
    <i>
      <x v="3432"/>
    </i>
    <i>
      <x v="4273"/>
    </i>
    <i>
      <x v="3433"/>
    </i>
    <i>
      <x v="4277"/>
    </i>
    <i>
      <x v="3434"/>
    </i>
    <i>
      <x v="4281"/>
    </i>
    <i>
      <x v="3435"/>
    </i>
    <i>
      <x v="4285"/>
    </i>
    <i>
      <x v="3436"/>
    </i>
    <i>
      <x v="4289"/>
    </i>
    <i>
      <x v="3437"/>
    </i>
    <i>
      <x v="4293"/>
    </i>
    <i>
      <x v="3438"/>
    </i>
    <i>
      <x v="4297"/>
    </i>
    <i>
      <x v="3439"/>
    </i>
    <i>
      <x v="4301"/>
    </i>
    <i>
      <x v="3440"/>
    </i>
    <i>
      <x v="4305"/>
    </i>
    <i>
      <x v="3077"/>
    </i>
    <i>
      <x v="4309"/>
    </i>
    <i>
      <x v="3442"/>
    </i>
    <i>
      <x v="4313"/>
    </i>
    <i>
      <x v="3443"/>
    </i>
    <i>
      <x v="4317"/>
    </i>
    <i>
      <x v="3444"/>
    </i>
    <i>
      <x v="4321"/>
    </i>
    <i>
      <x v="3445"/>
    </i>
    <i>
      <x v="4325"/>
    </i>
    <i>
      <x v="3446"/>
    </i>
    <i>
      <x v="4329"/>
    </i>
    <i>
      <x v="3447"/>
    </i>
    <i>
      <x v="4333"/>
    </i>
    <i>
      <x v="3448"/>
    </i>
    <i>
      <x v="4337"/>
    </i>
    <i>
      <x v="4339"/>
    </i>
    <i>
      <x v="4341"/>
    </i>
    <i>
      <x v="4343"/>
    </i>
    <i>
      <x v="3450"/>
    </i>
    <i>
      <x v="4347"/>
    </i>
    <i>
      <x v="3451"/>
    </i>
    <i>
      <x v="4351"/>
    </i>
    <i>
      <x v="3452"/>
    </i>
    <i>
      <x v="4355"/>
    </i>
    <i>
      <x v="3453"/>
    </i>
    <i>
      <x v="4359"/>
    </i>
    <i>
      <x v="3454"/>
    </i>
    <i>
      <x v="4363"/>
    </i>
    <i>
      <x v="3455"/>
    </i>
    <i>
      <x v="4367"/>
    </i>
    <i>
      <x v="3456"/>
    </i>
    <i>
      <x v="4371"/>
    </i>
    <i>
      <x v="3121"/>
    </i>
    <i>
      <x v="4375"/>
    </i>
    <i>
      <x v="3458"/>
    </i>
    <i>
      <x v="4379"/>
    </i>
    <i>
      <x v="3459"/>
    </i>
    <i>
      <x v="4383"/>
    </i>
    <i>
      <x v="3460"/>
    </i>
    <i>
      <x v="4387"/>
    </i>
    <i>
      <x v="3461"/>
    </i>
    <i>
      <x v="4391"/>
    </i>
    <i>
      <x v="3462"/>
    </i>
    <i>
      <x v="4395"/>
    </i>
    <i>
      <x v="3463"/>
    </i>
    <i>
      <x v="4399"/>
    </i>
    <i>
      <x v="3464"/>
    </i>
    <i>
      <x v="4403"/>
    </i>
    <i>
      <x v="3465"/>
    </i>
    <i>
      <x v="3103"/>
    </i>
    <i>
      <x v="3466"/>
    </i>
    <i>
      <x v="4411"/>
    </i>
    <i>
      <x v="3078"/>
    </i>
    <i>
      <x v="4415"/>
    </i>
    <i>
      <x v="3468"/>
    </i>
    <i>
      <x v="4419"/>
    </i>
    <i>
      <x v="3469"/>
    </i>
    <i>
      <x v="4423"/>
    </i>
    <i>
      <x v="3470"/>
    </i>
    <i>
      <x v="4427"/>
    </i>
    <i>
      <x v="3471"/>
    </i>
    <i>
      <x v="4431"/>
    </i>
    <i>
      <x v="3472"/>
    </i>
    <i>
      <x v="4435"/>
    </i>
    <i>
      <x v="3473"/>
    </i>
    <i>
      <x v="4439"/>
    </i>
    <i>
      <x v="3122"/>
    </i>
    <i>
      <x v="3147"/>
    </i>
    <i>
      <x v="3475"/>
    </i>
    <i>
      <x v="4447"/>
    </i>
    <i>
      <x v="3476"/>
    </i>
    <i>
      <x v="4451"/>
    </i>
    <i>
      <x v="3477"/>
    </i>
    <i>
      <x v="4455"/>
    </i>
    <i>
      <x v="3478"/>
    </i>
    <i>
      <x v="4459"/>
    </i>
    <i>
      <x v="3479"/>
    </i>
    <i>
      <x v="3105"/>
    </i>
    <i>
      <x v="3480"/>
    </i>
    <i>
      <x v="4467"/>
    </i>
    <i>
      <x v="3481"/>
    </i>
    <i>
      <x v="4471"/>
    </i>
    <i>
      <x v="3482"/>
    </i>
    <i>
      <x v="4475"/>
    </i>
    <i>
      <x v="3483"/>
    </i>
    <i>
      <x v="4479"/>
    </i>
    <i>
      <x v="3484"/>
    </i>
    <i>
      <x v="4483"/>
    </i>
    <i>
      <x v="3485"/>
    </i>
    <i>
      <x v="4487"/>
    </i>
    <i>
      <x v="3486"/>
    </i>
    <i>
      <x v="4491"/>
    </i>
    <i>
      <x v="3487"/>
    </i>
    <i>
      <x v="4495"/>
    </i>
    <i>
      <x v="3488"/>
    </i>
    <i>
      <x v="4499"/>
    </i>
    <i>
      <x v="3489"/>
    </i>
    <i>
      <x v="4503"/>
    </i>
    <i>
      <x v="3490"/>
    </i>
    <i>
      <x v="4507"/>
    </i>
    <i>
      <x v="3491"/>
    </i>
    <i>
      <x v="4511"/>
    </i>
    <i>
      <x v="3079"/>
    </i>
    <i>
      <x v="4515"/>
    </i>
    <i>
      <x v="3493"/>
    </i>
    <i>
      <x v="4519"/>
    </i>
    <i>
      <x v="3494"/>
    </i>
    <i>
      <x v="4523"/>
    </i>
    <i>
      <x v="3495"/>
    </i>
    <i>
      <x v="3149"/>
    </i>
    <i>
      <x v="3496"/>
    </i>
    <i>
      <x v="4531"/>
    </i>
    <i>
      <x v="3123"/>
    </i>
    <i>
      <x v="4535"/>
    </i>
    <i>
      <x v="3498"/>
    </i>
    <i>
      <x v="4539"/>
    </i>
    <i>
      <x v="3499"/>
    </i>
    <i>
      <x v="4543"/>
    </i>
    <i>
      <x v="3500"/>
    </i>
    <i>
      <x v="4547"/>
    </i>
    <i>
      <x v="3501"/>
    </i>
    <i>
      <x v="4551"/>
    </i>
    <i>
      <x v="3502"/>
    </i>
    <i>
      <x v="4555"/>
    </i>
    <i>
      <x v="3080"/>
    </i>
    <i>
      <x v="4559"/>
    </i>
    <i>
      <x v="3504"/>
    </i>
    <i>
      <x v="4563"/>
    </i>
    <i>
      <x v="3505"/>
    </i>
    <i>
      <x v="3150"/>
    </i>
    <i>
      <x v="3506"/>
    </i>
    <i>
      <x v="3087"/>
    </i>
    <i>
      <x v="3507"/>
    </i>
    <i>
      <x v="3862"/>
    </i>
    <i>
      <x v="3508"/>
    </i>
    <i>
      <x v="3864"/>
    </i>
    <i>
      <x v="3509"/>
    </i>
    <i>
      <x v="3866"/>
    </i>
    <i>
      <x v="3510"/>
    </i>
    <i>
      <x v="3868"/>
    </i>
    <i>
      <x v="3511"/>
    </i>
    <i>
      <x v="3870"/>
    </i>
    <i>
      <x v="3512"/>
    </i>
    <i>
      <x v="3872"/>
    </i>
    <i>
      <x v="3513"/>
    </i>
    <i>
      <x v="3874"/>
    </i>
    <i>
      <x v="3514"/>
    </i>
    <i>
      <x v="3876"/>
    </i>
    <i>
      <x v="3515"/>
    </i>
    <i>
      <x v="3878"/>
    </i>
    <i>
      <x v="3516"/>
    </i>
    <i>
      <x v="3880"/>
    </i>
    <i>
      <x v="3517"/>
    </i>
    <i>
      <x v="3882"/>
    </i>
    <i>
      <x v="3518"/>
    </i>
    <i>
      <x v="3884"/>
    </i>
    <i>
      <x v="3519"/>
    </i>
    <i>
      <x v="3886"/>
    </i>
    <i>
      <x v="3520"/>
    </i>
    <i>
      <x v="3888"/>
    </i>
    <i>
      <x v="3521"/>
    </i>
    <i>
      <x v="3890"/>
    </i>
    <i>
      <x v="3522"/>
    </i>
    <i>
      <x v="3892"/>
    </i>
    <i>
      <x v="3523"/>
    </i>
    <i>
      <x v="3894"/>
    </i>
    <i>
      <x v="3524"/>
    </i>
    <i>
      <x v="3896"/>
    </i>
    <i>
      <x v="3525"/>
    </i>
    <i>
      <x v="3898"/>
    </i>
    <i>
      <x v="3526"/>
    </i>
    <i>
      <x v="3900"/>
    </i>
    <i>
      <x v="3527"/>
    </i>
    <i>
      <x v="3902"/>
    </i>
    <i>
      <x v="3528"/>
    </i>
    <i>
      <x v="3904"/>
    </i>
    <i>
      <x v="3529"/>
    </i>
    <i>
      <x v="3906"/>
    </i>
    <i>
      <x v="3530"/>
    </i>
    <i>
      <x v="3908"/>
    </i>
    <i>
      <x v="3531"/>
    </i>
    <i>
      <x v="3910"/>
    </i>
    <i>
      <x v="3532"/>
    </i>
    <i>
      <x v="3912"/>
    </i>
    <i>
      <x v="3533"/>
    </i>
    <i>
      <x v="3914"/>
    </i>
    <i>
      <x v="3534"/>
    </i>
    <i>
      <x v="3916"/>
    </i>
    <i>
      <x v="3535"/>
    </i>
    <i>
      <x v="3918"/>
    </i>
    <i>
      <x v="3536"/>
    </i>
    <i>
      <x v="3920"/>
    </i>
    <i>
      <x v="3537"/>
    </i>
    <i>
      <x v="3922"/>
    </i>
    <i>
      <x v="3538"/>
    </i>
    <i>
      <x v="3924"/>
    </i>
    <i>
      <x v="3539"/>
    </i>
    <i>
      <x v="3926"/>
    </i>
    <i>
      <x v="3151"/>
    </i>
    <i>
      <x v="3928"/>
    </i>
    <i>
      <x v="3541"/>
    </i>
    <i>
      <x v="3930"/>
    </i>
    <i>
      <x v="3542"/>
    </i>
    <i>
      <x v="3932"/>
    </i>
    <i>
      <x v="3543"/>
    </i>
    <i>
      <x v="3934"/>
    </i>
    <i>
      <x v="3544"/>
    </i>
    <i>
      <x v="3936"/>
    </i>
    <i>
      <x v="3545"/>
    </i>
    <i>
      <x v="3938"/>
    </i>
    <i>
      <x v="3546"/>
    </i>
    <i>
      <x v="3940"/>
    </i>
    <i>
      <x v="3547"/>
    </i>
    <i>
      <x v="3942"/>
    </i>
    <i>
      <x v="3548"/>
    </i>
    <i>
      <x v="3944"/>
    </i>
    <i>
      <x v="3549"/>
    </i>
    <i>
      <x v="3946"/>
    </i>
    <i>
      <x v="3550"/>
    </i>
    <i>
      <x v="3088"/>
    </i>
    <i>
      <x v="3551"/>
    </i>
    <i>
      <x v="3950"/>
    </i>
    <i>
      <x v="3552"/>
    </i>
    <i>
      <x v="3089"/>
    </i>
    <i>
      <x v="3553"/>
    </i>
    <i>
      <x v="3954"/>
    </i>
    <i>
      <x v="3554"/>
    </i>
    <i>
      <x v="3956"/>
    </i>
    <i>
      <x v="3555"/>
    </i>
    <i>
      <x v="3958"/>
    </i>
    <i>
      <x v="3081"/>
    </i>
    <i>
      <x v="3960"/>
    </i>
    <i>
      <x v="3557"/>
    </i>
    <i>
      <x v="3962"/>
    </i>
    <i>
      <x v="3558"/>
    </i>
    <i>
      <x v="3964"/>
    </i>
    <i>
      <x v="3559"/>
    </i>
    <i>
      <x v="3966"/>
    </i>
    <i>
      <x v="3560"/>
    </i>
    <i>
      <x v="3090"/>
    </i>
    <i>
      <x v="3561"/>
    </i>
    <i>
      <x v="3091"/>
    </i>
    <i>
      <x v="3562"/>
    </i>
    <i>
      <x v="3972"/>
    </i>
    <i>
      <x v="3563"/>
    </i>
    <i>
      <x v="3974"/>
    </i>
    <i>
      <x v="3564"/>
    </i>
    <i>
      <x v="3976"/>
    </i>
    <i>
      <x v="3565"/>
    </i>
    <i>
      <x v="3978"/>
    </i>
    <i>
      <x v="3566"/>
    </i>
    <i>
      <x v="3092"/>
    </i>
    <i>
      <x v="3567"/>
    </i>
    <i>
      <x v="3982"/>
    </i>
    <i>
      <x v="3568"/>
    </i>
    <i>
      <x v="3129"/>
    </i>
    <i>
      <x v="3569"/>
    </i>
    <i>
      <x v="3986"/>
    </i>
    <i>
      <x v="3570"/>
    </i>
    <i>
      <x v="3130"/>
    </i>
    <i>
      <x v="3571"/>
    </i>
    <i>
      <x v="3990"/>
    </i>
    <i>
      <x v="3572"/>
    </i>
    <i>
      <x v="3992"/>
    </i>
    <i>
      <x v="3573"/>
    </i>
    <i>
      <x v="3994"/>
    </i>
    <i>
      <x v="3574"/>
    </i>
    <i>
      <x v="3996"/>
    </i>
    <i>
      <x v="3575"/>
    </i>
    <i>
      <x v="3998"/>
    </i>
    <i>
      <x v="3082"/>
    </i>
    <i>
      <x v="4000"/>
    </i>
    <i>
      <x v="3577"/>
    </i>
    <i>
      <x v="4002"/>
    </i>
    <i>
      <x v="3578"/>
    </i>
    <i>
      <x v="4004"/>
    </i>
    <i>
      <x v="3579"/>
    </i>
    <i>
      <x v="4006"/>
    </i>
    <i>
      <x v="3580"/>
    </i>
    <i>
      <x v="3131"/>
    </i>
    <i>
      <x v="3581"/>
    </i>
    <i>
      <x v="4010"/>
    </i>
    <i>
      <x v="3582"/>
    </i>
    <i>
      <x v="4012"/>
    </i>
    <i>
      <x v="3583"/>
    </i>
    <i>
      <x v="4014"/>
    </i>
    <i>
      <x v="3584"/>
    </i>
    <i>
      <x v="4016"/>
    </i>
    <i>
      <x v="3585"/>
    </i>
    <i>
      <x v="4018"/>
    </i>
    <i>
      <x v="3124"/>
    </i>
    <i>
      <x v="4020"/>
    </i>
    <i>
      <x v="3587"/>
    </i>
    <i>
      <x v="4022"/>
    </i>
    <i>
      <x v="3588"/>
    </i>
    <i>
      <x v="4024"/>
    </i>
    <i>
      <x v="3589"/>
    </i>
    <i>
      <x v="4026"/>
    </i>
    <i>
      <x v="3590"/>
    </i>
    <i>
      <x v="4028"/>
    </i>
    <i>
      <x v="3591"/>
    </i>
    <i>
      <x v="4030"/>
    </i>
    <i>
      <x v="3592"/>
    </i>
    <i>
      <x v="3132"/>
    </i>
    <i>
      <x v="3593"/>
    </i>
    <i>
      <x v="4034"/>
    </i>
    <i>
      <x v="3594"/>
    </i>
    <i>
      <x v="4036"/>
    </i>
    <i>
      <x v="3083"/>
    </i>
    <i>
      <x v="4038"/>
    </i>
    <i>
      <x v="3596"/>
    </i>
    <i>
      <x v="4040"/>
    </i>
    <i>
      <x v="3597"/>
    </i>
    <i>
      <x v="4042"/>
    </i>
    <i>
      <x v="3598"/>
    </i>
    <i>
      <x v="4044"/>
    </i>
    <i>
      <x v="3599"/>
    </i>
    <i>
      <x v="4046"/>
    </i>
    <i>
      <x v="3600"/>
    </i>
    <i>
      <x v="4048"/>
    </i>
    <i>
      <x v="3601"/>
    </i>
    <i>
      <x v="4050"/>
    </i>
    <i>
      <x v="3602"/>
    </i>
    <i>
      <x v="3133"/>
    </i>
    <i>
      <x v="3603"/>
    </i>
    <i>
      <x v="4054"/>
    </i>
    <i>
      <x v="3604"/>
    </i>
    <i>
      <x v="4056"/>
    </i>
    <i>
      <x v="3605"/>
    </i>
    <i>
      <x v="4058"/>
    </i>
    <i>
      <x v="3606"/>
    </i>
    <i>
      <x v="4060"/>
    </i>
    <i>
      <x v="3607"/>
    </i>
    <i>
      <x v="4062"/>
    </i>
    <i>
      <x v="3608"/>
    </i>
    <i>
      <x v="4064"/>
    </i>
    <i>
      <x v="3609"/>
    </i>
    <i>
      <x v="4066"/>
    </i>
    <i>
      <x v="3610"/>
    </i>
    <i>
      <x v="4068"/>
    </i>
    <i>
      <x v="3611"/>
    </i>
    <i>
      <x v="4070"/>
    </i>
    <i>
      <x v="3612"/>
    </i>
    <i>
      <x v="4072"/>
    </i>
    <i>
      <x v="3613"/>
    </i>
    <i>
      <x v="4074"/>
    </i>
    <i>
      <x v="3614"/>
    </i>
    <i>
      <x v="4076"/>
    </i>
    <i>
      <x v="3615"/>
    </i>
    <i>
      <x v="4078"/>
    </i>
    <i>
      <x v="3616"/>
    </i>
    <i>
      <x v="4080"/>
    </i>
    <i>
      <x v="3617"/>
    </i>
    <i>
      <x v="4082"/>
    </i>
    <i>
      <x v="3618"/>
    </i>
    <i>
      <x v="4084"/>
    </i>
    <i>
      <x v="3619"/>
    </i>
    <i>
      <x v="4086"/>
    </i>
    <i>
      <x v="3620"/>
    </i>
    <i>
      <x v="4088"/>
    </i>
    <i>
      <x v="3621"/>
    </i>
    <i>
      <x v="4090"/>
    </i>
    <i>
      <x v="3622"/>
    </i>
    <i>
      <x v="4092"/>
    </i>
    <i>
      <x v="3623"/>
    </i>
    <i>
      <x v="4094"/>
    </i>
    <i>
      <x v="3624"/>
    </i>
    <i>
      <x v="4096"/>
    </i>
    <i>
      <x v="3625"/>
    </i>
    <i>
      <x v="4098"/>
    </i>
    <i>
      <x v="3626"/>
    </i>
    <i>
      <x v="4100"/>
    </i>
    <i>
      <x v="3627"/>
    </i>
    <i>
      <x v="4102"/>
    </i>
    <i>
      <x v="3628"/>
    </i>
    <i>
      <x v="4104"/>
    </i>
    <i>
      <x v="3629"/>
    </i>
    <i>
      <x v="4106"/>
    </i>
    <i>
      <x v="3630"/>
    </i>
    <i>
      <x v="4108"/>
    </i>
    <i>
      <x v="4113"/>
    </i>
    <i>
      <x v="4110"/>
    </i>
    <i>
      <x v="3096"/>
    </i>
    <i>
      <x v="4112"/>
    </i>
    <i>
      <x v="4117"/>
    </i>
    <i>
      <x v="4119"/>
    </i>
    <i>
      <x v="3631"/>
    </i>
    <i>
      <x v="4116"/>
    </i>
    <i>
      <x v="3632"/>
    </i>
    <i>
      <x v="4118"/>
    </i>
    <i>
      <x v="3633"/>
    </i>
    <i>
      <x v="4120"/>
    </i>
    <i>
      <x v="3634"/>
    </i>
    <i>
      <x v="4122"/>
    </i>
    <i>
      <x v="3635"/>
    </i>
    <i>
      <x v="4124"/>
    </i>
    <i>
      <x v="3636"/>
    </i>
    <i>
      <x v="4126"/>
    </i>
    <i>
      <x v="3637"/>
    </i>
    <i>
      <x v="4128"/>
    </i>
    <i>
      <x v="3638"/>
    </i>
    <i>
      <x v="4130"/>
    </i>
    <i>
      <x v="3125"/>
    </i>
    <i>
      <x v="4132"/>
    </i>
    <i>
      <x v="3640"/>
    </i>
    <i>
      <x v="4134"/>
    </i>
    <i>
      <x v="3641"/>
    </i>
    <i>
      <x v="4136"/>
    </i>
    <i>
      <x v="3642"/>
    </i>
    <i>
      <x v="4138"/>
    </i>
    <i>
      <x v="3643"/>
    </i>
    <i>
      <x v="4140"/>
    </i>
    <i>
      <x v="3644"/>
    </i>
    <i>
      <x v="4142"/>
    </i>
    <i>
      <x v="3645"/>
    </i>
    <i>
      <x v="4144"/>
    </i>
    <i>
      <x v="3646"/>
    </i>
    <i>
      <x v="4146"/>
    </i>
    <i>
      <x v="3647"/>
    </i>
    <i>
      <x v="4148"/>
    </i>
    <i>
      <x v="3648"/>
    </i>
    <i>
      <x v="4150"/>
    </i>
    <i>
      <x v="3649"/>
    </i>
    <i>
      <x v="4152"/>
    </i>
    <i>
      <x v="3650"/>
    </i>
    <i>
      <x v="4154"/>
    </i>
    <i>
      <x v="3651"/>
    </i>
    <i>
      <x v="4156"/>
    </i>
    <i>
      <x v="3652"/>
    </i>
    <i>
      <x v="4158"/>
    </i>
    <i>
      <x v="3653"/>
    </i>
    <i>
      <x v="4160"/>
    </i>
    <i>
      <x v="3654"/>
    </i>
    <i>
      <x v="4162"/>
    </i>
    <i>
      <x v="3655"/>
    </i>
    <i>
      <x v="4164"/>
    </i>
    <i>
      <x v="3656"/>
    </i>
    <i>
      <x v="4166"/>
    </i>
    <i>
      <x v="3657"/>
    </i>
    <i>
      <x v="4168"/>
    </i>
    <i>
      <x v="3658"/>
    </i>
    <i>
      <x v="4170"/>
    </i>
    <i>
      <x v="3659"/>
    </i>
    <i>
      <x v="4172"/>
    </i>
    <i>
      <x v="3660"/>
    </i>
    <i>
      <x v="4174"/>
    </i>
    <i>
      <x v="3661"/>
    </i>
    <i>
      <x v="4176"/>
    </i>
    <i>
      <x v="3662"/>
    </i>
    <i>
      <x v="4178"/>
    </i>
    <i>
      <x v="3663"/>
    </i>
    <i>
      <x v="4180"/>
    </i>
    <i>
      <x v="3664"/>
    </i>
    <i>
      <x v="4182"/>
    </i>
    <i>
      <x v="3665"/>
    </i>
    <i>
      <x v="4184"/>
    </i>
    <i>
      <x v="3666"/>
    </i>
    <i>
      <x v="4186"/>
    </i>
    <i>
      <x v="3667"/>
    </i>
    <i>
      <x v="4188"/>
    </i>
    <i>
      <x v="3668"/>
    </i>
    <i>
      <x v="4190"/>
    </i>
    <i>
      <x v="3669"/>
    </i>
    <i>
      <x v="4192"/>
    </i>
    <i>
      <x v="3670"/>
    </i>
    <i>
      <x v="4194"/>
    </i>
    <i>
      <x v="3671"/>
    </i>
    <i>
      <x v="4196"/>
    </i>
    <i>
      <x v="3672"/>
    </i>
    <i>
      <x v="4198"/>
    </i>
    <i>
      <x v="3673"/>
    </i>
    <i>
      <x v="4200"/>
    </i>
    <i>
      <x v="3674"/>
    </i>
    <i>
      <x v="4202"/>
    </i>
    <i>
      <x v="3675"/>
    </i>
    <i>
      <x v="4204"/>
    </i>
    <i>
      <x v="3676"/>
    </i>
    <i>
      <x v="4206"/>
    </i>
    <i>
      <x v="3126"/>
    </i>
    <i>
      <x v="4208"/>
    </i>
    <i>
      <x v="3678"/>
    </i>
    <i>
      <x v="4210"/>
    </i>
    <i>
      <x v="3679"/>
    </i>
    <i>
      <x v="4212"/>
    </i>
    <i>
      <x v="3680"/>
    </i>
    <i>
      <x v="3135"/>
    </i>
    <i>
      <x v="3681"/>
    </i>
    <i>
      <x v="4216"/>
    </i>
    <i>
      <x v="3682"/>
    </i>
    <i>
      <x v="4218"/>
    </i>
    <i>
      <x v="3683"/>
    </i>
    <i>
      <x v="4220"/>
    </i>
    <i>
      <x v="3684"/>
    </i>
    <i>
      <x v="4222"/>
    </i>
    <i>
      <x v="3685"/>
    </i>
    <i>
      <x v="4224"/>
    </i>
    <i>
      <x v="3686"/>
    </i>
    <i>
      <x v="4226"/>
    </i>
    <i>
      <x v="3687"/>
    </i>
    <i>
      <x v="4228"/>
    </i>
    <i>
      <x v="3688"/>
    </i>
    <i>
      <x v="4230"/>
    </i>
    <i>
      <x v="3689"/>
    </i>
    <i>
      <x v="4232"/>
    </i>
    <i>
      <x v="3690"/>
    </i>
    <i>
      <x v="4234"/>
    </i>
    <i>
      <x v="3691"/>
    </i>
    <i>
      <x v="4236"/>
    </i>
    <i>
      <x v="3692"/>
    </i>
    <i>
      <x v="4238"/>
    </i>
    <i>
      <x v="3693"/>
    </i>
    <i>
      <x v="4240"/>
    </i>
    <i>
      <x v="3694"/>
    </i>
    <i>
      <x v="4242"/>
    </i>
    <i>
      <x v="3695"/>
    </i>
    <i>
      <x v="4244"/>
    </i>
    <i>
      <x v="3696"/>
    </i>
    <i>
      <x v="4246"/>
    </i>
    <i>
      <x v="3697"/>
    </i>
    <i>
      <x v="4248"/>
    </i>
    <i>
      <x v="3698"/>
    </i>
    <i>
      <x v="4250"/>
    </i>
    <i>
      <x v="3699"/>
    </i>
    <i>
      <x v="4252"/>
    </i>
    <i>
      <x v="3700"/>
    </i>
    <i>
      <x v="4254"/>
    </i>
    <i>
      <x v="3701"/>
    </i>
    <i>
      <x v="4256"/>
    </i>
    <i>
      <x v="3702"/>
    </i>
    <i>
      <x v="4258"/>
    </i>
    <i>
      <x v="3703"/>
    </i>
    <i>
      <x v="4260"/>
    </i>
    <i>
      <x v="3704"/>
    </i>
    <i>
      <x v="4262"/>
    </i>
    <i>
      <x v="3705"/>
    </i>
    <i>
      <x v="4264"/>
    </i>
    <i>
      <x v="3706"/>
    </i>
    <i>
      <x v="4266"/>
    </i>
    <i>
      <x v="3707"/>
    </i>
    <i>
      <x v="4268"/>
    </i>
    <i>
      <x v="3708"/>
    </i>
    <i>
      <x v="4270"/>
    </i>
    <i>
      <x v="3709"/>
    </i>
    <i>
      <x v="4272"/>
    </i>
    <i>
      <x v="3710"/>
    </i>
    <i>
      <x v="4274"/>
    </i>
    <i>
      <x v="3711"/>
    </i>
    <i>
      <x v="4276"/>
    </i>
    <i>
      <x v="3712"/>
    </i>
    <i>
      <x v="3110"/>
    </i>
    <i>
      <x v="3713"/>
    </i>
    <i>
      <x v="4280"/>
    </i>
    <i>
      <x v="3714"/>
    </i>
    <i>
      <x v="4282"/>
    </i>
    <i>
      <x v="3715"/>
    </i>
    <i>
      <x v="3136"/>
    </i>
    <i>
      <x v="3084"/>
    </i>
    <i>
      <x v="4286"/>
    </i>
    <i>
      <x v="3717"/>
    </i>
    <i>
      <x v="4288"/>
    </i>
    <i>
      <x v="3718"/>
    </i>
    <i>
      <x v="4290"/>
    </i>
    <i>
      <x v="3719"/>
    </i>
    <i>
      <x v="4292"/>
    </i>
    <i>
      <x v="3720"/>
    </i>
    <i>
      <x v="4294"/>
    </i>
    <i>
      <x v="3721"/>
    </i>
    <i>
      <x v="4296"/>
    </i>
    <i>
      <x v="3722"/>
    </i>
    <i>
      <x v="4298"/>
    </i>
    <i>
      <x v="3723"/>
    </i>
    <i>
      <x v="4300"/>
    </i>
    <i>
      <x v="3724"/>
    </i>
    <i>
      <x v="3137"/>
    </i>
    <i>
      <x v="3725"/>
    </i>
    <i>
      <x v="4304"/>
    </i>
    <i>
      <x v="3726"/>
    </i>
    <i>
      <x v="4306"/>
    </i>
    <i>
      <x v="3727"/>
    </i>
    <i>
      <x v="4308"/>
    </i>
    <i>
      <x v="3728"/>
    </i>
    <i>
      <x v="4310"/>
    </i>
    <i>
      <x v="3729"/>
    </i>
    <i>
      <x v="4312"/>
    </i>
    <i>
      <x v="3730"/>
    </i>
    <i>
      <x v="4314"/>
    </i>
    <i>
      <x v="3731"/>
    </i>
    <i>
      <x v="4316"/>
    </i>
    <i>
      <x v="3732"/>
    </i>
    <i>
      <x v="4318"/>
    </i>
    <i>
      <x v="3733"/>
    </i>
    <i>
      <x v="4320"/>
    </i>
    <i>
      <x v="3734"/>
    </i>
    <i>
      <x v="4322"/>
    </i>
    <i>
      <x v="3735"/>
    </i>
    <i>
      <x v="4324"/>
    </i>
    <i>
      <x v="3736"/>
    </i>
    <i>
      <x v="3113"/>
    </i>
    <i>
      <x v="3737"/>
    </i>
    <i>
      <x v="3140"/>
    </i>
    <i>
      <x v="3738"/>
    </i>
    <i>
      <x v="4330"/>
    </i>
    <i>
      <x v="3739"/>
    </i>
    <i>
      <x v="4332"/>
    </i>
    <i>
      <x v="3740"/>
    </i>
    <i>
      <x v="4334"/>
    </i>
    <i>
      <x v="3741"/>
    </i>
    <i>
      <x v="4336"/>
    </i>
    <i>
      <x v="3742"/>
    </i>
    <i>
      <x v="4338"/>
    </i>
    <i>
      <x v="3743"/>
    </i>
    <i>
      <x v="4340"/>
    </i>
    <i>
      <x v="3744"/>
    </i>
    <i>
      <x v="4342"/>
    </i>
    <i>
      <x v="3745"/>
    </i>
    <i>
      <x v="4344"/>
    </i>
    <i>
      <x v="3746"/>
    </i>
    <i>
      <x v="4346"/>
    </i>
    <i>
      <x v="3747"/>
    </i>
    <i>
      <x v="4348"/>
    </i>
    <i>
      <x v="3748"/>
    </i>
    <i>
      <x v="4350"/>
    </i>
    <i>
      <x v="3749"/>
    </i>
    <i>
      <x v="4352"/>
    </i>
    <i>
      <x v="3750"/>
    </i>
    <i>
      <x v="4354"/>
    </i>
    <i>
      <x v="3751"/>
    </i>
    <i>
      <x v="3101"/>
    </i>
    <i>
      <x v="3752"/>
    </i>
    <i>
      <x v="4358"/>
    </i>
    <i>
      <x v="3753"/>
    </i>
    <i>
      <x v="4360"/>
    </i>
    <i>
      <x v="3754"/>
    </i>
    <i>
      <x v="4362"/>
    </i>
    <i>
      <x v="3755"/>
    </i>
    <i>
      <x v="4364"/>
    </i>
    <i>
      <x v="3756"/>
    </i>
    <i>
      <x v="4366"/>
    </i>
    <i>
      <x v="3757"/>
    </i>
    <i>
      <x v="4368"/>
    </i>
    <i>
      <x v="3758"/>
    </i>
    <i>
      <x v="4370"/>
    </i>
    <i>
      <x v="3759"/>
    </i>
    <i>
      <x v="3102"/>
    </i>
    <i>
      <x v="3760"/>
    </i>
    <i>
      <x v="4374"/>
    </i>
    <i>
      <x v="3761"/>
    </i>
    <i>
      <x v="4376"/>
    </i>
    <i>
      <x v="3762"/>
    </i>
    <i>
      <x v="4378"/>
    </i>
    <i>
      <x v="3085"/>
    </i>
    <i>
      <x v="4380"/>
    </i>
    <i>
      <x v="3764"/>
    </i>
    <i>
      <x v="4382"/>
    </i>
    <i>
      <x v="3765"/>
    </i>
    <i>
      <x v="4384"/>
    </i>
    <i>
      <x v="3766"/>
    </i>
    <i>
      <x v="4386"/>
    </i>
    <i>
      <x v="3767"/>
    </i>
    <i>
      <x v="4388"/>
    </i>
    <i>
      <x v="3768"/>
    </i>
    <i>
      <x v="3142"/>
    </i>
    <i>
      <x v="3769"/>
    </i>
    <i>
      <x v="4392"/>
    </i>
    <i>
      <x v="3770"/>
    </i>
    <i>
      <x v="4394"/>
    </i>
    <i>
      <x v="3771"/>
    </i>
    <i>
      <x v="3143"/>
    </i>
    <i>
      <x v="3772"/>
    </i>
    <i>
      <x v="4398"/>
    </i>
    <i>
      <x v="3773"/>
    </i>
    <i>
      <x v="3144"/>
    </i>
    <i>
      <x v="3774"/>
    </i>
    <i>
      <x v="4402"/>
    </i>
    <i>
      <x v="3775"/>
    </i>
    <i>
      <x v="4404"/>
    </i>
    <i>
      <x v="3776"/>
    </i>
    <i>
      <x v="4406"/>
    </i>
    <i>
      <x v="3777"/>
    </i>
    <i>
      <x v="3145"/>
    </i>
    <i>
      <x v="3778"/>
    </i>
    <i>
      <x v="4410"/>
    </i>
    <i>
      <x v="3779"/>
    </i>
    <i>
      <x v="4412"/>
    </i>
    <i>
      <x v="3780"/>
    </i>
    <i>
      <x v="4414"/>
    </i>
    <i>
      <x v="3781"/>
    </i>
    <i>
      <x v="4416"/>
    </i>
    <i>
      <x v="3782"/>
    </i>
    <i>
      <x v="4418"/>
    </i>
    <i>
      <x v="3783"/>
    </i>
    <i>
      <x v="4420"/>
    </i>
    <i>
      <x v="3784"/>
    </i>
    <i>
      <x v="4422"/>
    </i>
    <i>
      <x v="3785"/>
    </i>
    <i>
      <x v="4424"/>
    </i>
    <i>
      <x v="3786"/>
    </i>
    <i>
      <x v="4426"/>
    </i>
    <i>
      <x v="3787"/>
    </i>
    <i>
      <x v="4428"/>
    </i>
    <i>
      <x v="3788"/>
    </i>
    <i>
      <x v="4430"/>
    </i>
    <i>
      <x v="3789"/>
    </i>
    <i>
      <x v="4432"/>
    </i>
    <i>
      <x v="3790"/>
    </i>
    <i>
      <x v="4434"/>
    </i>
    <i>
      <x v="3791"/>
    </i>
    <i>
      <x v="4436"/>
    </i>
    <i>
      <x v="3792"/>
    </i>
    <i>
      <x v="4438"/>
    </i>
    <i>
      <x v="3793"/>
    </i>
    <i>
      <x v="4440"/>
    </i>
    <i>
      <x v="3794"/>
    </i>
    <i>
      <x v="3146"/>
    </i>
    <i>
      <x v="3795"/>
    </i>
    <i>
      <x v="4444"/>
    </i>
    <i>
      <x v="3796"/>
    </i>
    <i>
      <x v="4446"/>
    </i>
    <i>
      <x v="3797"/>
    </i>
    <i>
      <x v="4448"/>
    </i>
    <i>
      <x v="3798"/>
    </i>
    <i>
      <x v="4450"/>
    </i>
    <i>
      <x v="3799"/>
    </i>
    <i>
      <x v="4452"/>
    </i>
    <i>
      <x v="3800"/>
    </i>
    <i>
      <x v="4454"/>
    </i>
    <i>
      <x v="3801"/>
    </i>
    <i>
      <x v="4456"/>
    </i>
    <i>
      <x v="3802"/>
    </i>
    <i>
      <x v="4458"/>
    </i>
    <i>
      <x v="3803"/>
    </i>
    <i>
      <x v="4460"/>
    </i>
    <i>
      <x v="3804"/>
    </i>
    <i>
      <x v="4462"/>
    </i>
    <i>
      <x v="3805"/>
    </i>
    <i>
      <x v="4464"/>
    </i>
    <i>
      <x v="3806"/>
    </i>
    <i>
      <x v="3111"/>
    </i>
    <i>
      <x v="3807"/>
    </i>
    <i>
      <x v="4468"/>
    </i>
    <i>
      <x v="3808"/>
    </i>
    <i>
      <x v="4470"/>
    </i>
    <i>
      <x v="3809"/>
    </i>
    <i>
      <x v="4472"/>
    </i>
    <i>
      <x v="3810"/>
    </i>
    <i>
      <x v="4474"/>
    </i>
    <i>
      <x v="3811"/>
    </i>
    <i>
      <x v="4476"/>
    </i>
    <i>
      <x v="3812"/>
    </i>
    <i>
      <x v="4478"/>
    </i>
    <i>
      <x v="3813"/>
    </i>
    <i>
      <x v="4480"/>
    </i>
    <i>
      <x v="3814"/>
    </i>
    <i>
      <x v="4482"/>
    </i>
    <i>
      <x v="3815"/>
    </i>
    <i>
      <x v="4484"/>
    </i>
    <i>
      <x v="3816"/>
    </i>
    <i>
      <x v="4486"/>
    </i>
    <i>
      <x v="3817"/>
    </i>
    <i>
      <x v="4488"/>
    </i>
    <i>
      <x v="3818"/>
    </i>
    <i>
      <x v="4490"/>
    </i>
    <i>
      <x v="3819"/>
    </i>
    <i>
      <x v="4492"/>
    </i>
    <i>
      <x v="3820"/>
    </i>
    <i>
      <x v="4494"/>
    </i>
    <i>
      <x v="3821"/>
    </i>
    <i>
      <x v="4496"/>
    </i>
    <i>
      <x v="3822"/>
    </i>
    <i>
      <x v="4498"/>
    </i>
    <i>
      <x v="3823"/>
    </i>
    <i>
      <x v="4500"/>
    </i>
    <i>
      <x v="3824"/>
    </i>
    <i>
      <x v="4502"/>
    </i>
    <i>
      <x v="3825"/>
    </i>
    <i>
      <x v="4504"/>
    </i>
    <i>
      <x v="3826"/>
    </i>
    <i>
      <x v="4506"/>
    </i>
    <i>
      <x v="3827"/>
    </i>
    <i>
      <x v="4508"/>
    </i>
    <i>
      <x v="3828"/>
    </i>
    <i>
      <x v="4510"/>
    </i>
    <i>
      <x v="4592"/>
    </i>
    <i>
      <x v="4512"/>
    </i>
    <i>
      <x v="4593"/>
    </i>
    <i>
      <x v="4514"/>
    </i>
    <i>
      <x v="4595"/>
    </i>
    <i>
      <x v="4516"/>
    </i>
    <i>
      <x v="4597"/>
    </i>
    <i>
      <x v="4518"/>
    </i>
    <i>
      <x v="4599"/>
    </i>
    <i>
      <x v="4520"/>
    </i>
    <i>
      <x v="4601"/>
    </i>
    <i>
      <x v="4522"/>
    </i>
    <i>
      <x v="3835"/>
    </i>
    <i>
      <x v="4524"/>
    </i>
    <i>
      <x v="3108"/>
    </i>
    <i>
      <x v="4526"/>
    </i>
    <i>
      <x v="3837"/>
    </i>
    <i>
      <x v="4528"/>
    </i>
    <i>
      <x v="3838"/>
    </i>
    <i>
      <x v="4530"/>
    </i>
    <i>
      <x v="4567"/>
    </i>
    <i>
      <x v="4532"/>
    </i>
    <i>
      <x v="4569"/>
    </i>
    <i>
      <x v="4534"/>
    </i>
    <i>
      <x v="4571"/>
    </i>
    <i>
      <x v="4536"/>
    </i>
    <i>
      <x v="4573"/>
    </i>
    <i>
      <x v="4538"/>
    </i>
    <i>
      <x v="4575"/>
    </i>
    <i>
      <x v="4540"/>
    </i>
    <i>
      <x v="4577"/>
    </i>
    <i>
      <x v="4542"/>
    </i>
    <i>
      <x v="4579"/>
    </i>
    <i>
      <x v="4544"/>
    </i>
    <i>
      <x v="3127"/>
    </i>
    <i>
      <x v="4546"/>
    </i>
    <i>
      <x v="4583"/>
    </i>
    <i>
      <x v="4548"/>
    </i>
    <i>
      <x v="3112"/>
    </i>
    <i>
      <x v="4550"/>
    </i>
    <i>
      <x v="3849"/>
    </i>
    <i>
      <x v="4552"/>
    </i>
    <i>
      <x v="3850"/>
    </i>
    <i>
      <x v="4554"/>
    </i>
    <i>
      <x v="3851"/>
    </i>
    <i>
      <x v="4556"/>
    </i>
    <i>
      <x v="3852"/>
    </i>
    <i>
      <x v="4558"/>
    </i>
    <i>
      <x v="3853"/>
    </i>
    <i>
      <x v="4560"/>
    </i>
    <i>
      <x v="3854"/>
    </i>
    <i>
      <x v="4562"/>
    </i>
    <i>
      <x v="3855"/>
    </i>
    <i>
      <x v="4564"/>
    </i>
    <i>
      <x v="3856"/>
    </i>
    <i>
      <x v="4566"/>
    </i>
    <i>
      <x v="3857"/>
    </i>
    <i>
      <x v="3858"/>
    </i>
    <i>
      <x v="3839"/>
    </i>
    <i>
      <x v="4570"/>
    </i>
    <i>
      <x v="3840"/>
    </i>
    <i>
      <x v="4572"/>
    </i>
    <i>
      <x v="3841"/>
    </i>
    <i>
      <x v="4574"/>
    </i>
    <i>
      <x v="3842"/>
    </i>
    <i>
      <x v="4576"/>
    </i>
    <i>
      <x v="3843"/>
    </i>
    <i>
      <x v="4578"/>
    </i>
    <i>
      <x v="3844"/>
    </i>
    <i>
      <x v="4580"/>
    </i>
    <i>
      <x v="4585"/>
    </i>
    <i>
      <x v="4582"/>
    </i>
    <i>
      <x v="4587"/>
    </i>
    <i>
      <x v="4584"/>
    </i>
    <i>
      <x v="4589"/>
    </i>
    <i>
      <x v="4591"/>
    </i>
    <i>
      <x v="3845"/>
    </i>
    <i>
      <x v="4588"/>
    </i>
    <i>
      <x v="3846"/>
    </i>
    <i>
      <x v="4590"/>
    </i>
    <i>
      <x v="3847"/>
    </i>
    <i>
      <x v="3106"/>
    </i>
    <i>
      <x v="3069"/>
    </i>
    <i>
      <x v="4594"/>
    </i>
    <i>
      <x v="3830"/>
    </i>
    <i>
      <x v="4596"/>
    </i>
    <i>
      <x v="3831"/>
    </i>
    <i>
      <x v="4598"/>
    </i>
    <i>
      <x v="3832"/>
    </i>
    <i>
      <x v="4600"/>
    </i>
    <i>
      <x v="3833"/>
    </i>
    <i>
      <x v="3068"/>
    </i>
    <i>
      <x v="3834"/>
    </i>
    <i>
      <x v="1584"/>
    </i>
    <i>
      <x v="2387"/>
    </i>
    <i>
      <x v="2900"/>
    </i>
    <i>
      <x v="1621"/>
    </i>
    <i>
      <x v="2515"/>
    </i>
    <i>
      <x v="1622"/>
    </i>
    <i>
      <x v="2771"/>
    </i>
    <i>
      <x v="1623"/>
    </i>
    <i>
      <x v="2323"/>
    </i>
    <i>
      <x v="1624"/>
    </i>
    <i>
      <x v="2451"/>
    </i>
    <i>
      <x v="1625"/>
    </i>
    <i>
      <x v="2579"/>
    </i>
    <i>
      <x v="1626"/>
    </i>
    <i>
      <x v="2707"/>
    </i>
    <i>
      <x v="1627"/>
    </i>
    <i>
      <x v="2836"/>
    </i>
    <i>
      <x v="1628"/>
    </i>
    <i>
      <x v="1589"/>
    </i>
    <i>
      <x v="1629"/>
    </i>
    <i>
      <x v="2355"/>
    </i>
    <i>
      <x v="1630"/>
    </i>
    <i>
      <x v="2419"/>
    </i>
    <i>
      <x v="1631"/>
    </i>
    <i>
      <x v="2483"/>
    </i>
    <i>
      <x v="1564"/>
    </i>
    <i>
      <x v="1602"/>
    </i>
    <i>
      <x v="1633"/>
    </i>
    <i>
      <x v="2611"/>
    </i>
    <i>
      <x v="1593"/>
    </i>
    <i>
      <x v="2675"/>
    </i>
    <i>
      <x v="1635"/>
    </i>
    <i>
      <x v="2739"/>
    </i>
    <i>
      <x v="1636"/>
    </i>
    <i>
      <x v="2803"/>
    </i>
    <i>
      <x v="1637"/>
    </i>
    <i>
      <x v="2868"/>
    </i>
    <i>
      <x v="1638"/>
    </i>
    <i>
      <x v="2932"/>
    </i>
    <i>
      <x v="1639"/>
    </i>
    <i>
      <x v="2996"/>
    </i>
    <i>
      <x v="1640"/>
    </i>
    <i>
      <x v="2339"/>
    </i>
    <i>
      <x v="1641"/>
    </i>
    <i>
      <x v="2371"/>
    </i>
    <i>
      <x v="1642"/>
    </i>
    <i>
      <x v="2403"/>
    </i>
    <i>
      <x v="1643"/>
    </i>
    <i>
      <x v="2435"/>
    </i>
    <i>
      <x v="1644"/>
    </i>
    <i>
      <x v="2467"/>
    </i>
    <i>
      <x v="1645"/>
    </i>
    <i>
      <x v="2499"/>
    </i>
    <i>
      <x v="1646"/>
    </i>
    <i>
      <x v="2531"/>
    </i>
    <i>
      <x v="1594"/>
    </i>
    <i>
      <x v="2563"/>
    </i>
    <i>
      <x v="1648"/>
    </i>
    <i>
      <x v="2595"/>
    </i>
    <i>
      <x v="1649"/>
    </i>
    <i>
      <x v="2627"/>
    </i>
    <i>
      <x v="1650"/>
    </i>
    <i>
      <x v="2659"/>
    </i>
    <i>
      <x v="1651"/>
    </i>
    <i>
      <x v="2691"/>
    </i>
    <i>
      <x v="1652"/>
    </i>
    <i>
      <x v="2723"/>
    </i>
    <i>
      <x v="1653"/>
    </i>
    <i>
      <x v="2755"/>
    </i>
    <i>
      <x v="1654"/>
    </i>
    <i>
      <x v="2787"/>
    </i>
    <i>
      <x v="1655"/>
    </i>
    <i>
      <x v="2820"/>
    </i>
    <i>
      <x v="1656"/>
    </i>
    <i>
      <x v="2852"/>
    </i>
    <i>
      <x v="1657"/>
    </i>
    <i>
      <x v="2884"/>
    </i>
    <i>
      <x v="1658"/>
    </i>
    <i>
      <x v="2916"/>
    </i>
    <i>
      <x v="1659"/>
    </i>
    <i>
      <x v="2948"/>
    </i>
    <i>
      <x v="1660"/>
    </i>
    <i>
      <x v="2980"/>
    </i>
    <i>
      <x v="1661"/>
    </i>
    <i>
      <x v="1537"/>
    </i>
    <i>
      <x v="1662"/>
    </i>
    <i>
      <x v="1578"/>
    </i>
    <i>
      <x v="1663"/>
    </i>
    <i>
      <x v="2347"/>
    </i>
    <i>
      <x v="1664"/>
    </i>
    <i>
      <x v="2363"/>
    </i>
    <i>
      <x v="1665"/>
    </i>
    <i>
      <x v="2379"/>
    </i>
    <i>
      <x v="1666"/>
    </i>
    <i>
      <x v="2395"/>
    </i>
    <i>
      <x v="1667"/>
    </i>
    <i>
      <x v="2411"/>
    </i>
    <i>
      <x v="1607"/>
    </i>
    <i>
      <x v="2427"/>
    </i>
    <i>
      <x v="1669"/>
    </i>
    <i>
      <x v="2443"/>
    </i>
    <i>
      <x v="1670"/>
    </i>
    <i>
      <x v="2459"/>
    </i>
    <i>
      <x v="1671"/>
    </i>
    <i>
      <x v="2475"/>
    </i>
    <i>
      <x v="1672"/>
    </i>
    <i>
      <x v="2491"/>
    </i>
    <i>
      <x v="1673"/>
    </i>
    <i>
      <x v="2507"/>
    </i>
    <i>
      <x v="1674"/>
    </i>
    <i>
      <x v="1550"/>
    </i>
    <i>
      <x v="1675"/>
    </i>
    <i>
      <x v="2539"/>
    </i>
    <i>
      <x v="1676"/>
    </i>
    <i>
      <x v="2555"/>
    </i>
    <i>
      <x v="1677"/>
    </i>
    <i>
      <x v="2571"/>
    </i>
    <i>
      <x v="1678"/>
    </i>
    <i>
      <x v="2587"/>
    </i>
    <i>
      <x v="1679"/>
    </i>
    <i>
      <x v="2603"/>
    </i>
    <i>
      <x v="1680"/>
    </i>
    <i>
      <x v="2619"/>
    </i>
    <i>
      <x v="1608"/>
    </i>
    <i>
      <x v="2635"/>
    </i>
    <i>
      <x v="1682"/>
    </i>
    <i>
      <x v="2651"/>
    </i>
    <i>
      <x v="1683"/>
    </i>
    <i>
      <x v="2667"/>
    </i>
    <i>
      <x v="1684"/>
    </i>
    <i>
      <x v="2683"/>
    </i>
    <i>
      <x v="1685"/>
    </i>
    <i>
      <x v="2699"/>
    </i>
    <i>
      <x v="1686"/>
    </i>
    <i>
      <x v="1557"/>
    </i>
    <i>
      <x v="1687"/>
    </i>
    <i>
      <x v="2731"/>
    </i>
    <i>
      <x v="1688"/>
    </i>
    <i>
      <x v="2747"/>
    </i>
    <i>
      <x v="1689"/>
    </i>
    <i>
      <x v="1558"/>
    </i>
    <i>
      <x v="1690"/>
    </i>
    <i>
      <x v="2779"/>
    </i>
    <i>
      <x v="1691"/>
    </i>
    <i>
      <x v="2795"/>
    </i>
    <i>
      <x v="1692"/>
    </i>
    <i>
      <x v="2811"/>
    </i>
    <i>
      <x v="1693"/>
    </i>
    <i>
      <x v="2828"/>
    </i>
    <i>
      <x v="1694"/>
    </i>
    <i>
      <x v="2844"/>
    </i>
    <i>
      <x v="1695"/>
    </i>
    <i>
      <x v="2860"/>
    </i>
    <i>
      <x v="1696"/>
    </i>
    <i>
      <x v="2876"/>
    </i>
    <i>
      <x v="1697"/>
    </i>
    <i>
      <x v="2892"/>
    </i>
    <i>
      <x v="1698"/>
    </i>
    <i>
      <x v="2908"/>
    </i>
    <i>
      <x v="1699"/>
    </i>
    <i>
      <x v="2924"/>
    </i>
    <i>
      <x v="1700"/>
    </i>
    <i>
      <x v="2940"/>
    </i>
    <i>
      <x v="1701"/>
    </i>
    <i>
      <x v="2956"/>
    </i>
    <i>
      <x v="1702"/>
    </i>
    <i>
      <x v="2972"/>
    </i>
    <i>
      <x v="1703"/>
    </i>
    <i>
      <x v="2988"/>
    </i>
    <i>
      <x v="1704"/>
    </i>
    <i>
      <x v="3004"/>
    </i>
    <i>
      <x v="1705"/>
    </i>
    <i>
      <x v="2319"/>
    </i>
    <i>
      <x v="1706"/>
    </i>
    <i>
      <x v="2327"/>
    </i>
    <i>
      <x v="1707"/>
    </i>
    <i>
      <x v="2335"/>
    </i>
    <i>
      <x v="1708"/>
    </i>
    <i>
      <x v="2343"/>
    </i>
    <i>
      <x v="1709"/>
    </i>
    <i>
      <x v="2351"/>
    </i>
    <i>
      <x v="1710"/>
    </i>
    <i>
      <x v="2359"/>
    </i>
    <i>
      <x v="1711"/>
    </i>
    <i>
      <x v="2367"/>
    </i>
    <i>
      <x v="1712"/>
    </i>
    <i>
      <x v="2375"/>
    </i>
    <i>
      <x v="1713"/>
    </i>
    <i>
      <x v="2383"/>
    </i>
    <i>
      <x v="1714"/>
    </i>
    <i>
      <x v="2391"/>
    </i>
    <i>
      <x v="1715"/>
    </i>
    <i>
      <x v="2399"/>
    </i>
    <i>
      <x v="1716"/>
    </i>
    <i>
      <x v="2407"/>
    </i>
    <i>
      <x v="1717"/>
    </i>
    <i>
      <x v="2415"/>
    </i>
    <i>
      <x v="1718"/>
    </i>
    <i>
      <x v="2423"/>
    </i>
    <i>
      <x v="1719"/>
    </i>
    <i>
      <x v="2431"/>
    </i>
    <i>
      <x v="1720"/>
    </i>
    <i>
      <x v="2439"/>
    </i>
    <i>
      <x v="1721"/>
    </i>
    <i>
      <x v="2447"/>
    </i>
    <i>
      <x v="1722"/>
    </i>
    <i>
      <x v="2455"/>
    </i>
    <i>
      <x v="1723"/>
    </i>
    <i>
      <x v="2463"/>
    </i>
    <i>
      <x v="1724"/>
    </i>
    <i>
      <x v="2471"/>
    </i>
    <i>
      <x v="1725"/>
    </i>
    <i>
      <x v="2479"/>
    </i>
    <i>
      <x v="1726"/>
    </i>
    <i>
      <x v="2487"/>
    </i>
    <i>
      <x v="1727"/>
    </i>
    <i>
      <x v="2495"/>
    </i>
    <i>
      <x v="1728"/>
    </i>
    <i>
      <x v="2503"/>
    </i>
    <i>
      <x v="1729"/>
    </i>
    <i>
      <x v="2511"/>
    </i>
    <i>
      <x v="1730"/>
    </i>
    <i>
      <x v="2519"/>
    </i>
    <i>
      <x v="1731"/>
    </i>
    <i>
      <x v="2527"/>
    </i>
    <i>
      <x v="1732"/>
    </i>
    <i>
      <x v="2535"/>
    </i>
    <i>
      <x v="1733"/>
    </i>
    <i>
      <x v="2543"/>
    </i>
    <i>
      <x v="1734"/>
    </i>
    <i>
      <x v="1553"/>
    </i>
    <i>
      <x v="1735"/>
    </i>
    <i>
      <x v="2559"/>
    </i>
    <i>
      <x v="1736"/>
    </i>
    <i>
      <x v="2567"/>
    </i>
    <i>
      <x v="1737"/>
    </i>
    <i>
      <x v="2575"/>
    </i>
    <i>
      <x v="1738"/>
    </i>
    <i>
      <x v="2583"/>
    </i>
    <i>
      <x v="1739"/>
    </i>
    <i>
      <x v="2591"/>
    </i>
    <i>
      <x v="1740"/>
    </i>
    <i>
      <x v="2599"/>
    </i>
    <i>
      <x v="1741"/>
    </i>
    <i>
      <x v="2607"/>
    </i>
    <i>
      <x v="1742"/>
    </i>
    <i>
      <x v="2615"/>
    </i>
    <i>
      <x v="1743"/>
    </i>
    <i>
      <x v="2623"/>
    </i>
    <i>
      <x v="1744"/>
    </i>
    <i>
      <x v="2631"/>
    </i>
    <i>
      <x v="1745"/>
    </i>
    <i>
      <x v="2639"/>
    </i>
    <i>
      <x v="1746"/>
    </i>
    <i>
      <x v="2647"/>
    </i>
    <i>
      <x v="1565"/>
    </i>
    <i>
      <x v="2655"/>
    </i>
    <i>
      <x v="1748"/>
    </i>
    <i>
      <x v="2663"/>
    </i>
    <i>
      <x v="1749"/>
    </i>
    <i>
      <x v="2671"/>
    </i>
    <i>
      <x v="1566"/>
    </i>
    <i>
      <x v="2679"/>
    </i>
    <i>
      <x v="1751"/>
    </i>
    <i>
      <x v="2687"/>
    </i>
    <i>
      <x v="1752"/>
    </i>
    <i>
      <x v="2695"/>
    </i>
    <i>
      <x v="1753"/>
    </i>
    <i>
      <x v="2703"/>
    </i>
    <i>
      <x v="1754"/>
    </i>
    <i>
      <x v="2711"/>
    </i>
    <i>
      <x v="1567"/>
    </i>
    <i>
      <x v="2719"/>
    </i>
    <i>
      <x v="1756"/>
    </i>
    <i>
      <x v="2727"/>
    </i>
    <i>
      <x v="1757"/>
    </i>
    <i>
      <x v="2735"/>
    </i>
    <i>
      <x v="1758"/>
    </i>
    <i>
      <x v="2743"/>
    </i>
    <i>
      <x v="1759"/>
    </i>
    <i>
      <x v="2751"/>
    </i>
    <i>
      <x v="1760"/>
    </i>
    <i>
      <x v="2759"/>
    </i>
    <i>
      <x v="1761"/>
    </i>
    <i>
      <x v="2767"/>
    </i>
    <i>
      <x v="1762"/>
    </i>
    <i>
      <x v="2775"/>
    </i>
    <i>
      <x v="1568"/>
    </i>
    <i>
      <x v="2783"/>
    </i>
    <i>
      <x v="1764"/>
    </i>
    <i>
      <x v="2791"/>
    </i>
    <i>
      <x v="1765"/>
    </i>
    <i>
      <x v="2799"/>
    </i>
    <i>
      <x v="1766"/>
    </i>
    <i>
      <x v="2807"/>
    </i>
    <i>
      <x v="1767"/>
    </i>
    <i>
      <x v="2815"/>
    </i>
    <i>
      <x v="1768"/>
    </i>
    <i>
      <x v="2824"/>
    </i>
    <i>
      <x v="1769"/>
    </i>
    <i>
      <x v="2832"/>
    </i>
    <i>
      <x v="1770"/>
    </i>
    <i>
      <x v="2840"/>
    </i>
    <i>
      <x v="1771"/>
    </i>
    <i>
      <x v="2848"/>
    </i>
    <i>
      <x v="1772"/>
    </i>
    <i>
      <x v="2856"/>
    </i>
    <i>
      <x v="1773"/>
    </i>
    <i>
      <x v="2864"/>
    </i>
    <i>
      <x v="1774"/>
    </i>
    <i>
      <x v="2872"/>
    </i>
    <i>
      <x v="1775"/>
    </i>
    <i>
      <x v="2880"/>
    </i>
    <i>
      <x v="1776"/>
    </i>
    <i>
      <x v="2888"/>
    </i>
    <i>
      <x v="1777"/>
    </i>
    <i>
      <x v="2896"/>
    </i>
    <i>
      <x v="1778"/>
    </i>
    <i>
      <x v="1605"/>
    </i>
    <i>
      <x v="1779"/>
    </i>
    <i>
      <x v="2912"/>
    </i>
    <i>
      <x v="1780"/>
    </i>
    <i>
      <x v="2920"/>
    </i>
    <i>
      <x v="1781"/>
    </i>
    <i>
      <x v="2928"/>
    </i>
    <i>
      <x v="1782"/>
    </i>
    <i>
      <x v="2936"/>
    </i>
    <i>
      <x v="1783"/>
    </i>
    <i>
      <x v="2944"/>
    </i>
    <i>
      <x v="1784"/>
    </i>
    <i>
      <x v="2952"/>
    </i>
    <i>
      <x v="1785"/>
    </i>
    <i>
      <x v="2960"/>
    </i>
    <i>
      <x v="1786"/>
    </i>
    <i>
      <x v="2968"/>
    </i>
    <i>
      <x v="1787"/>
    </i>
    <i>
      <x v="2976"/>
    </i>
    <i>
      <x v="1788"/>
    </i>
    <i>
      <x v="2984"/>
    </i>
    <i>
      <x v="1789"/>
    </i>
    <i>
      <x v="2992"/>
    </i>
    <i>
      <x v="1790"/>
    </i>
    <i>
      <x v="3000"/>
    </i>
    <i>
      <x v="1791"/>
    </i>
    <i>
      <x v="1619"/>
    </i>
    <i>
      <x v="1792"/>
    </i>
    <i>
      <x v="2317"/>
    </i>
    <i>
      <x v="1793"/>
    </i>
    <i>
      <x v="2321"/>
    </i>
    <i>
      <x v="1794"/>
    </i>
    <i>
      <x v="2325"/>
    </i>
    <i>
      <x v="1795"/>
    </i>
    <i>
      <x v="2329"/>
    </i>
    <i>
      <x v="1796"/>
    </i>
    <i>
      <x v="2333"/>
    </i>
    <i>
      <x v="1797"/>
    </i>
    <i>
      <x v="2337"/>
    </i>
    <i>
      <x v="1798"/>
    </i>
    <i>
      <x v="2341"/>
    </i>
    <i>
      <x v="1799"/>
    </i>
    <i>
      <x v="2345"/>
    </i>
    <i>
      <x v="1800"/>
    </i>
    <i>
      <x v="1579"/>
    </i>
    <i>
      <x v="1801"/>
    </i>
    <i>
      <x v="2353"/>
    </i>
    <i>
      <x v="1609"/>
    </i>
    <i>
      <x v="1547"/>
    </i>
    <i>
      <x v="1803"/>
    </i>
    <i>
      <x v="2361"/>
    </i>
    <i>
      <x v="1804"/>
    </i>
    <i>
      <x v="2365"/>
    </i>
    <i>
      <x v="1805"/>
    </i>
    <i>
      <x v="2369"/>
    </i>
    <i>
      <x v="1806"/>
    </i>
    <i>
      <x v="2373"/>
    </i>
    <i>
      <x v="1807"/>
    </i>
    <i>
      <x v="2377"/>
    </i>
    <i>
      <x v="1808"/>
    </i>
    <i>
      <x v="2381"/>
    </i>
    <i>
      <x v="1809"/>
    </i>
    <i>
      <x v="2385"/>
    </i>
    <i>
      <x v="1810"/>
    </i>
    <i>
      <x v="2389"/>
    </i>
    <i>
      <x v="1811"/>
    </i>
    <i>
      <x v="2393"/>
    </i>
    <i>
      <x v="1812"/>
    </i>
    <i>
      <x v="2397"/>
    </i>
    <i>
      <x v="1813"/>
    </i>
    <i>
      <x v="2401"/>
    </i>
    <i>
      <x v="1814"/>
    </i>
    <i>
      <x v="2405"/>
    </i>
    <i>
      <x v="1815"/>
    </i>
    <i>
      <x v="2409"/>
    </i>
    <i>
      <x v="1816"/>
    </i>
    <i>
      <x v="1548"/>
    </i>
    <i>
      <x v="1817"/>
    </i>
    <i>
      <x v="2417"/>
    </i>
    <i>
      <x v="1818"/>
    </i>
    <i>
      <x v="2421"/>
    </i>
    <i>
      <x v="1819"/>
    </i>
    <i>
      <x v="2425"/>
    </i>
    <i>
      <x v="1820"/>
    </i>
    <i>
      <x v="2429"/>
    </i>
    <i>
      <x v="1821"/>
    </i>
    <i>
      <x v="2433"/>
    </i>
    <i>
      <x v="1822"/>
    </i>
    <i>
      <x v="2437"/>
    </i>
    <i>
      <x v="1823"/>
    </i>
    <i>
      <x v="2441"/>
    </i>
    <i>
      <x v="1824"/>
    </i>
    <i>
      <x v="2445"/>
    </i>
    <i>
      <x v="1825"/>
    </i>
    <i>
      <x v="2449"/>
    </i>
    <i>
      <x v="1826"/>
    </i>
    <i>
      <x v="2453"/>
    </i>
    <i>
      <x v="1569"/>
    </i>
    <i>
      <x v="2457"/>
    </i>
    <i>
      <x v="1828"/>
    </i>
    <i>
      <x v="2461"/>
    </i>
    <i>
      <x v="1829"/>
    </i>
    <i>
      <x v="2465"/>
    </i>
    <i>
      <x v="1830"/>
    </i>
    <i>
      <x v="2469"/>
    </i>
    <i>
      <x v="1831"/>
    </i>
    <i>
      <x v="2473"/>
    </i>
    <i>
      <x v="1832"/>
    </i>
    <i>
      <x v="2477"/>
    </i>
    <i>
      <x v="1833"/>
    </i>
    <i>
      <x v="2481"/>
    </i>
    <i>
      <x v="1834"/>
    </i>
    <i>
      <x v="2485"/>
    </i>
    <i>
      <x v="1835"/>
    </i>
    <i>
      <x v="2489"/>
    </i>
    <i>
      <x v="1836"/>
    </i>
    <i>
      <x v="2493"/>
    </i>
    <i>
      <x v="1837"/>
    </i>
    <i>
      <x v="2497"/>
    </i>
    <i>
      <x v="1838"/>
    </i>
    <i>
      <x v="2501"/>
    </i>
    <i>
      <x v="1839"/>
    </i>
    <i>
      <x v="2505"/>
    </i>
    <i>
      <x v="1840"/>
    </i>
    <i>
      <x v="2509"/>
    </i>
    <i>
      <x v="1841"/>
    </i>
    <i>
      <x v="2513"/>
    </i>
    <i>
      <x v="1842"/>
    </i>
    <i>
      <x v="2517"/>
    </i>
    <i>
      <x v="1843"/>
    </i>
    <i>
      <x v="2521"/>
    </i>
    <i>
      <x v="1844"/>
    </i>
    <i>
      <x v="2525"/>
    </i>
    <i>
      <x v="1845"/>
    </i>
    <i>
      <x v="2529"/>
    </i>
    <i>
      <x v="1846"/>
    </i>
    <i>
      <x v="2533"/>
    </i>
    <i>
      <x v="1847"/>
    </i>
    <i>
      <x v="2537"/>
    </i>
    <i>
      <x v="1848"/>
    </i>
    <i>
      <x v="2541"/>
    </i>
    <i>
      <x v="1849"/>
    </i>
    <i>
      <x v="1580"/>
    </i>
    <i>
      <x v="1850"/>
    </i>
    <i>
      <x v="2549"/>
    </i>
    <i>
      <x v="1851"/>
    </i>
    <i>
      <x v="2553"/>
    </i>
    <i>
      <x v="1852"/>
    </i>
    <i>
      <x v="1554"/>
    </i>
    <i>
      <x v="1853"/>
    </i>
    <i>
      <x v="2561"/>
    </i>
    <i>
      <x v="1854"/>
    </i>
    <i>
      <x v="2565"/>
    </i>
    <i>
      <x v="1855"/>
    </i>
    <i>
      <x v="2569"/>
    </i>
    <i>
      <x v="1856"/>
    </i>
    <i>
      <x v="2573"/>
    </i>
    <i>
      <x v="1857"/>
    </i>
    <i>
      <x v="1555"/>
    </i>
    <i>
      <x v="1858"/>
    </i>
    <i>
      <x v="2581"/>
    </i>
    <i>
      <x v="1859"/>
    </i>
    <i>
      <x v="2585"/>
    </i>
    <i>
      <x v="1860"/>
    </i>
    <i>
      <x v="2589"/>
    </i>
    <i>
      <x v="1861"/>
    </i>
    <i>
      <x v="2593"/>
    </i>
    <i>
      <x v="1862"/>
    </i>
    <i>
      <x v="2597"/>
    </i>
    <i>
      <x v="1863"/>
    </i>
    <i>
      <x v="2601"/>
    </i>
    <i>
      <x v="1864"/>
    </i>
    <i>
      <x v="2605"/>
    </i>
    <i>
      <x v="1865"/>
    </i>
    <i>
      <x v="2609"/>
    </i>
    <i>
      <x v="1866"/>
    </i>
    <i>
      <x v="2613"/>
    </i>
    <i>
      <x v="1867"/>
    </i>
    <i>
      <x v="2617"/>
    </i>
    <i>
      <x v="1868"/>
    </i>
    <i>
      <x v="2621"/>
    </i>
    <i>
      <x v="1869"/>
    </i>
    <i>
      <x v="2625"/>
    </i>
    <i>
      <x v="1870"/>
    </i>
    <i>
      <x v="1583"/>
    </i>
    <i>
      <x v="1871"/>
    </i>
    <i>
      <x v="2633"/>
    </i>
    <i>
      <x v="1872"/>
    </i>
    <i>
      <x v="2637"/>
    </i>
    <i>
      <x v="1873"/>
    </i>
    <i>
      <x v="2641"/>
    </i>
    <i>
      <x v="1874"/>
    </i>
    <i>
      <x v="2645"/>
    </i>
    <i>
      <x v="1875"/>
    </i>
    <i>
      <x v="2649"/>
    </i>
    <i>
      <x v="1876"/>
    </i>
    <i>
      <x v="2653"/>
    </i>
    <i>
      <x v="1877"/>
    </i>
    <i>
      <x v="2657"/>
    </i>
    <i>
      <x v="1878"/>
    </i>
    <i>
      <x v="2661"/>
    </i>
    <i>
      <x v="1879"/>
    </i>
    <i>
      <x v="2665"/>
    </i>
    <i>
      <x v="1880"/>
    </i>
    <i>
      <x v="2669"/>
    </i>
    <i>
      <x v="1881"/>
    </i>
    <i>
      <x v="2673"/>
    </i>
    <i>
      <x v="1882"/>
    </i>
    <i>
      <x v="2677"/>
    </i>
    <i>
      <x v="1883"/>
    </i>
    <i>
      <x v="2681"/>
    </i>
    <i>
      <x v="1884"/>
    </i>
    <i>
      <x v="2685"/>
    </i>
    <i>
      <x v="1885"/>
    </i>
    <i>
      <x v="2689"/>
    </i>
    <i>
      <x v="1886"/>
    </i>
    <i>
      <x v="2693"/>
    </i>
    <i>
      <x v="1887"/>
    </i>
    <i>
      <x v="2697"/>
    </i>
    <i>
      <x v="1888"/>
    </i>
    <i>
      <x v="2701"/>
    </i>
    <i>
      <x v="1570"/>
    </i>
    <i>
      <x v="2705"/>
    </i>
    <i>
      <x v="1890"/>
    </i>
    <i>
      <x v="2709"/>
    </i>
    <i>
      <x v="1891"/>
    </i>
    <i>
      <x v="2713"/>
    </i>
    <i>
      <x v="1892"/>
    </i>
    <i>
      <x v="2717"/>
    </i>
    <i>
      <x v="1893"/>
    </i>
    <i>
      <x v="1585"/>
    </i>
    <i>
      <x v="1894"/>
    </i>
    <i>
      <x v="2725"/>
    </i>
    <i>
      <x v="1895"/>
    </i>
    <i>
      <x v="2729"/>
    </i>
    <i>
      <x v="1896"/>
    </i>
    <i>
      <x v="2733"/>
    </i>
    <i>
      <x v="1897"/>
    </i>
    <i>
      <x v="2737"/>
    </i>
    <i>
      <x v="1898"/>
    </i>
    <i>
      <x v="2741"/>
    </i>
    <i>
      <x v="1899"/>
    </i>
    <i>
      <x v="1586"/>
    </i>
    <i>
      <x v="1900"/>
    </i>
    <i>
      <x v="2749"/>
    </i>
    <i>
      <x v="1901"/>
    </i>
    <i>
      <x v="2753"/>
    </i>
    <i>
      <x v="1902"/>
    </i>
    <i>
      <x v="2757"/>
    </i>
    <i>
      <x v="1903"/>
    </i>
    <i>
      <x v="2761"/>
    </i>
    <i>
      <x v="1904"/>
    </i>
    <i>
      <x v="2765"/>
    </i>
    <i>
      <x v="1905"/>
    </i>
    <i>
      <x v="2769"/>
    </i>
    <i>
      <x v="1906"/>
    </i>
    <i>
      <x v="2773"/>
    </i>
    <i>
      <x v="1907"/>
    </i>
    <i>
      <x v="2777"/>
    </i>
    <i>
      <x v="1908"/>
    </i>
    <i>
      <x v="2781"/>
    </i>
    <i>
      <x v="1909"/>
    </i>
    <i>
      <x v="2785"/>
    </i>
    <i>
      <x v="1910"/>
    </i>
    <i>
      <x v="2789"/>
    </i>
    <i>
      <x v="1911"/>
    </i>
    <i>
      <x v="2793"/>
    </i>
    <i>
      <x v="1912"/>
    </i>
    <i>
      <x v="2797"/>
    </i>
    <i>
      <x v="1913"/>
    </i>
    <i>
      <x v="2801"/>
    </i>
    <i>
      <x v="1914"/>
    </i>
    <i>
      <x v="2805"/>
    </i>
    <i>
      <x v="1915"/>
    </i>
    <i>
      <x v="2809"/>
    </i>
    <i>
      <x v="1916"/>
    </i>
    <i>
      <x v="2813"/>
    </i>
    <i>
      <x v="1917"/>
    </i>
    <i>
      <x v="2817"/>
    </i>
    <i>
      <x v="1918"/>
    </i>
    <i>
      <x v="2822"/>
    </i>
    <i>
      <x v="1919"/>
    </i>
    <i>
      <x v="2826"/>
    </i>
    <i>
      <x v="1920"/>
    </i>
    <i>
      <x v="2830"/>
    </i>
    <i>
      <x v="1921"/>
    </i>
    <i>
      <x v="2834"/>
    </i>
    <i>
      <x v="1922"/>
    </i>
    <i>
      <x v="2838"/>
    </i>
    <i>
      <x v="1923"/>
    </i>
    <i>
      <x v="2842"/>
    </i>
    <i>
      <x v="1924"/>
    </i>
    <i>
      <x v="2846"/>
    </i>
    <i>
      <x v="1925"/>
    </i>
    <i>
      <x v="2850"/>
    </i>
    <i>
      <x v="1926"/>
    </i>
    <i>
      <x v="2854"/>
    </i>
    <i>
      <x v="1927"/>
    </i>
    <i>
      <x v="2858"/>
    </i>
    <i>
      <x v="1928"/>
    </i>
    <i>
      <x v="2862"/>
    </i>
    <i>
      <x v="1929"/>
    </i>
    <i>
      <x v="2866"/>
    </i>
    <i>
      <x v="1930"/>
    </i>
    <i>
      <x v="2870"/>
    </i>
    <i>
      <x v="1931"/>
    </i>
    <i>
      <x v="2874"/>
    </i>
    <i>
      <x v="1932"/>
    </i>
    <i>
      <x v="2878"/>
    </i>
    <i>
      <x v="1933"/>
    </i>
    <i>
      <x v="2882"/>
    </i>
    <i>
      <x v="1934"/>
    </i>
    <i>
      <x v="2886"/>
    </i>
    <i>
      <x v="1935"/>
    </i>
    <i>
      <x v="2890"/>
    </i>
    <i>
      <x v="1936"/>
    </i>
    <i>
      <x v="2894"/>
    </i>
    <i>
      <x v="1937"/>
    </i>
    <i>
      <x v="2898"/>
    </i>
    <i>
      <x v="1938"/>
    </i>
    <i>
      <x v="2902"/>
    </i>
    <i>
      <x v="1939"/>
    </i>
    <i>
      <x v="2906"/>
    </i>
    <i>
      <x v="1940"/>
    </i>
    <i>
      <x v="2910"/>
    </i>
    <i>
      <x v="1941"/>
    </i>
    <i>
      <x v="2914"/>
    </i>
    <i>
      <x v="1942"/>
    </i>
    <i>
      <x v="2918"/>
    </i>
    <i>
      <x v="1943"/>
    </i>
    <i>
      <x v="2922"/>
    </i>
    <i>
      <x v="1944"/>
    </i>
    <i>
      <x v="2926"/>
    </i>
    <i>
      <x v="1945"/>
    </i>
    <i>
      <x v="2930"/>
    </i>
    <i>
      <x v="1946"/>
    </i>
    <i>
      <x v="2934"/>
    </i>
    <i>
      <x v="1947"/>
    </i>
    <i>
      <x v="2938"/>
    </i>
    <i>
      <x v="1948"/>
    </i>
    <i>
      <x v="2942"/>
    </i>
    <i>
      <x v="1949"/>
    </i>
    <i>
      <x v="2946"/>
    </i>
    <i>
      <x v="1950"/>
    </i>
    <i>
      <x v="2950"/>
    </i>
    <i>
      <x v="1951"/>
    </i>
    <i>
      <x v="2954"/>
    </i>
    <i>
      <x v="1952"/>
    </i>
    <i>
      <x v="2958"/>
    </i>
    <i>
      <x v="1953"/>
    </i>
    <i>
      <x v="2962"/>
    </i>
    <i>
      <x v="1954"/>
    </i>
    <i>
      <x v="2966"/>
    </i>
    <i>
      <x v="1955"/>
    </i>
    <i>
      <x v="2970"/>
    </i>
    <i>
      <x v="1956"/>
    </i>
    <i>
      <x v="1590"/>
    </i>
    <i>
      <x v="1957"/>
    </i>
    <i>
      <x v="2978"/>
    </i>
    <i>
      <x v="1958"/>
    </i>
    <i>
      <x v="2982"/>
    </i>
    <i>
      <x v="1959"/>
    </i>
    <i>
      <x v="1618"/>
    </i>
    <i>
      <x v="1960"/>
    </i>
    <i>
      <x v="2990"/>
    </i>
    <i>
      <x v="1961"/>
    </i>
    <i>
      <x v="2994"/>
    </i>
    <i>
      <x v="1962"/>
    </i>
    <i>
      <x v="2998"/>
    </i>
    <i>
      <x v="1963"/>
    </i>
    <i>
      <x v="3002"/>
    </i>
    <i>
      <x v="1964"/>
    </i>
    <i>
      <x v="3006"/>
    </i>
    <i>
      <x v="1965"/>
    </i>
    <i>
      <x v="3023"/>
    </i>
    <i>
      <x v="1966"/>
    </i>
    <i>
      <x v="2316"/>
    </i>
    <i>
      <x v="1967"/>
    </i>
    <i>
      <x v="2318"/>
    </i>
    <i>
      <x v="1968"/>
    </i>
    <i>
      <x v="1577"/>
    </i>
    <i>
      <x v="1969"/>
    </i>
    <i>
      <x v="2322"/>
    </i>
    <i>
      <x v="1970"/>
    </i>
    <i>
      <x v="2324"/>
    </i>
    <i>
      <x v="1971"/>
    </i>
    <i>
      <x v="2326"/>
    </i>
    <i>
      <x v="1972"/>
    </i>
    <i>
      <x v="2328"/>
    </i>
    <i>
      <x v="1973"/>
    </i>
    <i>
      <x v="2330"/>
    </i>
    <i>
      <x v="1974"/>
    </i>
    <i>
      <x v="2332"/>
    </i>
    <i>
      <x v="1975"/>
    </i>
    <i>
      <x v="2334"/>
    </i>
    <i>
      <x v="1976"/>
    </i>
    <i>
      <x v="2336"/>
    </i>
    <i>
      <x v="1977"/>
    </i>
    <i>
      <x v="2338"/>
    </i>
    <i>
      <x v="1978"/>
    </i>
    <i>
      <x v="2340"/>
    </i>
    <i>
      <x v="1979"/>
    </i>
    <i>
      <x v="2342"/>
    </i>
    <i>
      <x v="1980"/>
    </i>
    <i>
      <x v="2344"/>
    </i>
    <i>
      <x v="1981"/>
    </i>
    <i>
      <x v="2346"/>
    </i>
    <i>
      <x v="1982"/>
    </i>
    <i>
      <x v="2348"/>
    </i>
    <i>
      <x v="1983"/>
    </i>
    <i>
      <x v="2350"/>
    </i>
    <i>
      <x v="1984"/>
    </i>
    <i>
      <x v="2352"/>
    </i>
    <i>
      <x v="1985"/>
    </i>
    <i>
      <x v="2354"/>
    </i>
    <i>
      <x v="1986"/>
    </i>
    <i>
      <x v="1615"/>
    </i>
    <i>
      <x v="1987"/>
    </i>
    <i>
      <x v="2358"/>
    </i>
    <i>
      <x v="1988"/>
    </i>
    <i>
      <x v="2360"/>
    </i>
    <i>
      <x v="1989"/>
    </i>
    <i>
      <x v="2362"/>
    </i>
    <i>
      <x v="1990"/>
    </i>
    <i>
      <x v="2364"/>
    </i>
    <i>
      <x v="1991"/>
    </i>
    <i>
      <x v="2366"/>
    </i>
    <i>
      <x v="1992"/>
    </i>
    <i>
      <x v="2368"/>
    </i>
    <i>
      <x v="1993"/>
    </i>
    <i>
      <x v="2370"/>
    </i>
    <i>
      <x v="1994"/>
    </i>
    <i>
      <x v="2372"/>
    </i>
    <i>
      <x v="1995"/>
    </i>
    <i>
      <x v="2374"/>
    </i>
    <i>
      <x v="1996"/>
    </i>
    <i>
      <x v="2376"/>
    </i>
    <i>
      <x v="1997"/>
    </i>
    <i>
      <x v="2378"/>
    </i>
    <i>
      <x v="1998"/>
    </i>
    <i>
      <x v="2380"/>
    </i>
    <i>
      <x v="1999"/>
    </i>
    <i>
      <x v="2382"/>
    </i>
    <i>
      <x v="1595"/>
    </i>
    <i>
      <x v="2384"/>
    </i>
    <i>
      <x v="2001"/>
    </i>
    <i>
      <x v="2386"/>
    </i>
    <i>
      <x v="2002"/>
    </i>
    <i>
      <x v="2388"/>
    </i>
    <i>
      <x v="2003"/>
    </i>
    <i>
      <x v="2390"/>
    </i>
    <i>
      <x v="2004"/>
    </i>
    <i>
      <x v="2392"/>
    </i>
    <i>
      <x v="2005"/>
    </i>
    <i>
      <x v="2394"/>
    </i>
    <i>
      <x v="2006"/>
    </i>
    <i>
      <x v="2396"/>
    </i>
    <i>
      <x v="2007"/>
    </i>
    <i>
      <x v="2398"/>
    </i>
    <i>
      <x v="1538"/>
    </i>
    <i>
      <x v="2400"/>
    </i>
    <i>
      <x v="2009"/>
    </i>
    <i>
      <x v="2402"/>
    </i>
    <i>
      <x v="2010"/>
    </i>
    <i>
      <x v="2404"/>
    </i>
    <i>
      <x v="2011"/>
    </i>
    <i>
      <x v="2406"/>
    </i>
    <i>
      <x v="2012"/>
    </i>
    <i>
      <x v="2408"/>
    </i>
    <i>
      <x v="2013"/>
    </i>
    <i>
      <x v="2410"/>
    </i>
    <i>
      <x v="2014"/>
    </i>
    <i>
      <x v="2412"/>
    </i>
    <i>
      <x v="2015"/>
    </i>
    <i>
      <x v="2414"/>
    </i>
    <i>
      <x v="2016"/>
    </i>
    <i>
      <x v="2416"/>
    </i>
    <i>
      <x v="2017"/>
    </i>
    <i>
      <x v="2418"/>
    </i>
    <i>
      <x v="2018"/>
    </i>
    <i>
      <x v="2420"/>
    </i>
    <i>
      <x v="2019"/>
    </i>
    <i>
      <x v="2422"/>
    </i>
    <i>
      <x v="2020"/>
    </i>
    <i>
      <x v="2424"/>
    </i>
    <i>
      <x v="2021"/>
    </i>
    <i>
      <x v="2426"/>
    </i>
    <i>
      <x v="2022"/>
    </i>
    <i>
      <x v="2428"/>
    </i>
    <i>
      <x v="2023"/>
    </i>
    <i>
      <x v="2430"/>
    </i>
    <i>
      <x v="2024"/>
    </i>
    <i>
      <x v="2432"/>
    </i>
    <i>
      <x v="2025"/>
    </i>
    <i>
      <x v="2434"/>
    </i>
    <i>
      <x v="2026"/>
    </i>
    <i>
      <x v="2436"/>
    </i>
    <i>
      <x v="2027"/>
    </i>
    <i>
      <x v="2438"/>
    </i>
    <i>
      <x v="1539"/>
    </i>
    <i>
      <x v="2440"/>
    </i>
    <i>
      <x v="2029"/>
    </i>
    <i>
      <x v="2442"/>
    </i>
    <i>
      <x v="2030"/>
    </i>
    <i>
      <x v="2444"/>
    </i>
    <i>
      <x v="2031"/>
    </i>
    <i>
      <x v="2446"/>
    </i>
    <i>
      <x v="2032"/>
    </i>
    <i>
      <x v="2448"/>
    </i>
    <i>
      <x v="2033"/>
    </i>
    <i>
      <x v="2450"/>
    </i>
    <i>
      <x v="2034"/>
    </i>
    <i>
      <x v="2452"/>
    </i>
    <i>
      <x v="2035"/>
    </i>
    <i>
      <x v="2454"/>
    </i>
    <i>
      <x v="2036"/>
    </i>
    <i>
      <x v="2456"/>
    </i>
    <i>
      <x v="2037"/>
    </i>
    <i>
      <x v="1616"/>
    </i>
    <i>
      <x v="2038"/>
    </i>
    <i>
      <x v="2460"/>
    </i>
    <i>
      <x v="2039"/>
    </i>
    <i>
      <x v="2462"/>
    </i>
    <i>
      <x v="1610"/>
    </i>
    <i>
      <x v="2464"/>
    </i>
    <i>
      <x v="2041"/>
    </i>
    <i>
      <x v="2466"/>
    </i>
    <i>
      <x v="2042"/>
    </i>
    <i>
      <x v="2468"/>
    </i>
    <i>
      <x v="2043"/>
    </i>
    <i>
      <x v="2470"/>
    </i>
    <i>
      <x v="2044"/>
    </i>
    <i>
      <x v="2472"/>
    </i>
    <i>
      <x v="2045"/>
    </i>
    <i>
      <x v="2474"/>
    </i>
    <i>
      <x v="2046"/>
    </i>
    <i>
      <x v="2476"/>
    </i>
    <i>
      <x v="2047"/>
    </i>
    <i>
      <x v="2478"/>
    </i>
    <i>
      <x v="2048"/>
    </i>
    <i>
      <x v="2480"/>
    </i>
    <i>
      <x v="2049"/>
    </i>
    <i>
      <x v="2482"/>
    </i>
    <i>
      <x v="2050"/>
    </i>
    <i>
      <x v="2484"/>
    </i>
    <i>
      <x v="2051"/>
    </i>
    <i>
      <x v="1549"/>
    </i>
    <i>
      <x v="2052"/>
    </i>
    <i>
      <x v="2488"/>
    </i>
    <i>
      <x v="2053"/>
    </i>
    <i>
      <x v="2490"/>
    </i>
    <i>
      <x v="2054"/>
    </i>
    <i>
      <x v="2492"/>
    </i>
    <i>
      <x v="2055"/>
    </i>
    <i>
      <x v="2494"/>
    </i>
    <i>
      <x v="2056"/>
    </i>
    <i>
      <x v="2496"/>
    </i>
    <i>
      <x v="2057"/>
    </i>
    <i>
      <x v="2498"/>
    </i>
    <i>
      <x v="2058"/>
    </i>
    <i>
      <x v="2500"/>
    </i>
    <i>
      <x v="2059"/>
    </i>
    <i>
      <x v="2502"/>
    </i>
    <i>
      <x v="2060"/>
    </i>
    <i>
      <x v="2504"/>
    </i>
    <i>
      <x v="2061"/>
    </i>
    <i>
      <x v="2506"/>
    </i>
    <i>
      <x v="2062"/>
    </i>
    <i>
      <x v="2508"/>
    </i>
    <i>
      <x v="2063"/>
    </i>
    <i>
      <x v="2510"/>
    </i>
    <i>
      <x v="2064"/>
    </i>
    <i>
      <x v="2512"/>
    </i>
    <i>
      <x v="2065"/>
    </i>
    <i>
      <x v="2514"/>
    </i>
    <i>
      <x v="2066"/>
    </i>
    <i>
      <x v="2516"/>
    </i>
    <i>
      <x v="2067"/>
    </i>
    <i>
      <x v="2518"/>
    </i>
    <i>
      <x v="2068"/>
    </i>
    <i>
      <x v="2520"/>
    </i>
    <i>
      <x v="2069"/>
    </i>
    <i>
      <x v="2522"/>
    </i>
    <i>
      <x v="2070"/>
    </i>
    <i>
      <x v="2524"/>
    </i>
    <i>
      <x v="2071"/>
    </i>
    <i>
      <x v="2526"/>
    </i>
    <i>
      <x v="2072"/>
    </i>
    <i>
      <x v="2528"/>
    </i>
    <i>
      <x v="2073"/>
    </i>
    <i>
      <x v="2530"/>
    </i>
    <i>
      <x v="1571"/>
    </i>
    <i>
      <x v="2532"/>
    </i>
    <i>
      <x v="2075"/>
    </i>
    <i>
      <x v="2534"/>
    </i>
    <i>
      <x v="2076"/>
    </i>
    <i>
      <x v="2536"/>
    </i>
    <i>
      <x v="2077"/>
    </i>
    <i>
      <x v="2538"/>
    </i>
    <i>
      <x v="2078"/>
    </i>
    <i>
      <x v="2540"/>
    </i>
    <i>
      <x v="2079"/>
    </i>
    <i>
      <x v="1551"/>
    </i>
    <i>
      <x v="2080"/>
    </i>
    <i>
      <x v="2544"/>
    </i>
    <i>
      <x v="2081"/>
    </i>
    <i>
      <x v="2546"/>
    </i>
    <i>
      <x v="2082"/>
    </i>
    <i>
      <x v="2548"/>
    </i>
    <i>
      <x v="2083"/>
    </i>
    <i>
      <x v="2550"/>
    </i>
    <i>
      <x v="2084"/>
    </i>
    <i>
      <x v="2552"/>
    </i>
    <i>
      <x v="2085"/>
    </i>
    <i>
      <x v="2554"/>
    </i>
    <i>
      <x v="2086"/>
    </i>
    <i>
      <x v="2556"/>
    </i>
    <i>
      <x v="2087"/>
    </i>
    <i>
      <x v="2558"/>
    </i>
    <i>
      <x v="2088"/>
    </i>
    <i>
      <x v="2560"/>
    </i>
    <i>
      <x v="2089"/>
    </i>
    <i>
      <x v="2562"/>
    </i>
    <i>
      <x v="2090"/>
    </i>
    <i>
      <x v="2564"/>
    </i>
    <i>
      <x v="1540"/>
    </i>
    <i>
      <x v="2566"/>
    </i>
    <i>
      <x v="1611"/>
    </i>
    <i>
      <x v="2568"/>
    </i>
    <i>
      <x v="2093"/>
    </i>
    <i>
      <x v="2570"/>
    </i>
    <i>
      <x v="2094"/>
    </i>
    <i>
      <x v="2572"/>
    </i>
    <i>
      <x v="2095"/>
    </i>
    <i>
      <x v="2574"/>
    </i>
    <i>
      <x v="2096"/>
    </i>
    <i>
      <x v="2576"/>
    </i>
    <i>
      <x v="2097"/>
    </i>
    <i>
      <x v="2578"/>
    </i>
    <i>
      <x v="2098"/>
    </i>
    <i>
      <x v="2580"/>
    </i>
    <i>
      <x v="2099"/>
    </i>
    <i>
      <x v="2582"/>
    </i>
    <i>
      <x v="2100"/>
    </i>
    <i>
      <x v="2584"/>
    </i>
    <i>
      <x v="2101"/>
    </i>
    <i>
      <x v="2586"/>
    </i>
    <i>
      <x v="2102"/>
    </i>
    <i>
      <x v="2588"/>
    </i>
    <i>
      <x v="2103"/>
    </i>
    <i>
      <x v="2590"/>
    </i>
    <i>
      <x v="2104"/>
    </i>
    <i>
      <x v="1556"/>
    </i>
    <i>
      <x v="2105"/>
    </i>
    <i>
      <x v="2594"/>
    </i>
    <i>
      <x v="2106"/>
    </i>
    <i>
      <x v="2596"/>
    </i>
    <i>
      <x v="2107"/>
    </i>
    <i>
      <x v="1581"/>
    </i>
    <i>
      <x v="2108"/>
    </i>
    <i>
      <x v="2600"/>
    </i>
    <i>
      <x v="2109"/>
    </i>
    <i>
      <x v="2602"/>
    </i>
    <i>
      <x v="1541"/>
    </i>
    <i>
      <x v="2604"/>
    </i>
    <i>
      <x v="2111"/>
    </i>
    <i>
      <x v="2606"/>
    </i>
    <i>
      <x v="2112"/>
    </i>
    <i>
      <x v="2608"/>
    </i>
    <i>
      <x v="2113"/>
    </i>
    <i>
      <x v="2610"/>
    </i>
    <i>
      <x v="2114"/>
    </i>
    <i>
      <x v="2612"/>
    </i>
    <i>
      <x v="2115"/>
    </i>
    <i>
      <x v="2614"/>
    </i>
    <i>
      <x v="2116"/>
    </i>
    <i>
      <x v="1582"/>
    </i>
    <i>
      <x v="2117"/>
    </i>
    <i>
      <x v="2618"/>
    </i>
    <i>
      <x v="2118"/>
    </i>
    <i>
      <x v="2620"/>
    </i>
    <i>
      <x v="2119"/>
    </i>
    <i>
      <x v="2622"/>
    </i>
    <i>
      <x v="1596"/>
    </i>
    <i>
      <x v="2624"/>
    </i>
    <i>
      <x v="2121"/>
    </i>
    <i>
      <x v="2626"/>
    </i>
    <i>
      <x v="2122"/>
    </i>
    <i>
      <x v="2628"/>
    </i>
    <i>
      <x v="2123"/>
    </i>
    <i>
      <x v="2630"/>
    </i>
    <i>
      <x v="2124"/>
    </i>
    <i>
      <x v="2632"/>
    </i>
    <i>
      <x v="2125"/>
    </i>
    <i>
      <x v="2634"/>
    </i>
    <i>
      <x v="2126"/>
    </i>
    <i>
      <x v="2636"/>
    </i>
    <i>
      <x v="2127"/>
    </i>
    <i>
      <x v="2638"/>
    </i>
    <i>
      <x v="1597"/>
    </i>
    <i>
      <x v="2640"/>
    </i>
    <i>
      <x v="2129"/>
    </i>
    <i>
      <x v="2642"/>
    </i>
    <i>
      <x v="2130"/>
    </i>
    <i>
      <x v="2644"/>
    </i>
    <i>
      <x v="2131"/>
    </i>
    <i>
      <x v="2646"/>
    </i>
    <i>
      <x v="1598"/>
    </i>
    <i>
      <x v="2648"/>
    </i>
    <i>
      <x v="2133"/>
    </i>
    <i>
      <x v="2650"/>
    </i>
    <i>
      <x v="2134"/>
    </i>
    <i>
      <x v="2652"/>
    </i>
    <i>
      <x v="2135"/>
    </i>
    <i>
      <x v="2654"/>
    </i>
    <i>
      <x v="2136"/>
    </i>
    <i>
      <x v="2656"/>
    </i>
    <i>
      <x v="2137"/>
    </i>
    <i>
      <x v="2658"/>
    </i>
    <i>
      <x v="2138"/>
    </i>
    <i>
      <x v="2660"/>
    </i>
    <i>
      <x v="2139"/>
    </i>
    <i>
      <x v="2662"/>
    </i>
    <i>
      <x v="2140"/>
    </i>
    <i>
      <x v="2664"/>
    </i>
    <i>
      <x v="2141"/>
    </i>
    <i>
      <x v="2666"/>
    </i>
    <i>
      <x v="2142"/>
    </i>
    <i>
      <x v="1617"/>
    </i>
    <i>
      <x v="2143"/>
    </i>
    <i>
      <x v="2670"/>
    </i>
    <i>
      <x v="1535"/>
    </i>
    <i>
      <x v="2672"/>
    </i>
    <i>
      <x v="2145"/>
    </i>
    <i>
      <x v="2674"/>
    </i>
    <i>
      <x v="2146"/>
    </i>
    <i>
      <x v="2676"/>
    </i>
    <i>
      <x v="2147"/>
    </i>
    <i>
      <x v="2678"/>
    </i>
    <i>
      <x v="2148"/>
    </i>
    <i>
      <x v="2680"/>
    </i>
    <i>
      <x v="2149"/>
    </i>
    <i>
      <x v="2682"/>
    </i>
    <i>
      <x v="2150"/>
    </i>
    <i>
      <x v="2684"/>
    </i>
    <i>
      <x v="2151"/>
    </i>
    <i>
      <x v="2686"/>
    </i>
    <i>
      <x v="2152"/>
    </i>
    <i>
      <x v="2688"/>
    </i>
    <i>
      <x v="2153"/>
    </i>
    <i>
      <x v="2690"/>
    </i>
    <i>
      <x v="2154"/>
    </i>
    <i>
      <x v="2692"/>
    </i>
    <i>
      <x v="2155"/>
    </i>
    <i>
      <x v="2694"/>
    </i>
    <i>
      <x v="1542"/>
    </i>
    <i>
      <x v="2696"/>
    </i>
    <i>
      <x v="2157"/>
    </i>
    <i>
      <x v="2698"/>
    </i>
    <i>
      <x v="2158"/>
    </i>
    <i>
      <x v="2700"/>
    </i>
    <i>
      <x v="2159"/>
    </i>
    <i>
      <x v="2702"/>
    </i>
    <i>
      <x v="2160"/>
    </i>
    <i>
      <x v="2704"/>
    </i>
    <i>
      <x v="2161"/>
    </i>
    <i>
      <x v="2706"/>
    </i>
    <i>
      <x v="1599"/>
    </i>
    <i>
      <x v="2708"/>
    </i>
    <i>
      <x v="2163"/>
    </i>
    <i>
      <x v="2710"/>
    </i>
    <i>
      <x v="2164"/>
    </i>
    <i>
      <x v="2712"/>
    </i>
    <i>
      <x v="2165"/>
    </i>
    <i>
      <x v="2714"/>
    </i>
    <i>
      <x v="2166"/>
    </i>
    <i>
      <x v="2716"/>
    </i>
    <i>
      <x v="2167"/>
    </i>
    <i>
      <x v="2718"/>
    </i>
    <i>
      <x v="2168"/>
    </i>
    <i>
      <x v="2720"/>
    </i>
    <i>
      <x v="2169"/>
    </i>
    <i>
      <x v="2722"/>
    </i>
    <i>
      <x v="2170"/>
    </i>
    <i>
      <x v="1603"/>
    </i>
    <i>
      <x v="2171"/>
    </i>
    <i>
      <x v="2726"/>
    </i>
    <i>
      <x v="2172"/>
    </i>
    <i>
      <x v="2728"/>
    </i>
    <i>
      <x v="2173"/>
    </i>
    <i>
      <x v="2730"/>
    </i>
    <i>
      <x v="2174"/>
    </i>
    <i>
      <x v="2732"/>
    </i>
    <i>
      <x v="2175"/>
    </i>
    <i>
      <x v="2734"/>
    </i>
    <i>
      <x v="2176"/>
    </i>
    <i>
      <x v="2736"/>
    </i>
    <i>
      <x v="2177"/>
    </i>
    <i>
      <x v="2738"/>
    </i>
    <i>
      <x v="1600"/>
    </i>
    <i>
      <x v="2740"/>
    </i>
    <i>
      <x v="2179"/>
    </i>
    <i>
      <x v="1604"/>
    </i>
    <i>
      <x v="2180"/>
    </i>
    <i>
      <x v="2744"/>
    </i>
    <i>
      <x v="2181"/>
    </i>
    <i>
      <x v="2746"/>
    </i>
    <i>
      <x v="2182"/>
    </i>
    <i>
      <x v="2748"/>
    </i>
    <i>
      <x v="2183"/>
    </i>
    <i>
      <x v="2750"/>
    </i>
    <i>
      <x v="2184"/>
    </i>
    <i>
      <x v="2752"/>
    </i>
    <i>
      <x v="2185"/>
    </i>
    <i>
      <x v="2754"/>
    </i>
    <i>
      <x v="1573"/>
    </i>
    <i>
      <x v="2756"/>
    </i>
    <i>
      <x v="2187"/>
    </i>
    <i>
      <x v="2758"/>
    </i>
    <i>
      <x v="1543"/>
    </i>
    <i>
      <x v="2760"/>
    </i>
    <i>
      <x v="2189"/>
    </i>
    <i>
      <x v="2762"/>
    </i>
    <i>
      <x v="2190"/>
    </i>
    <i>
      <x v="2764"/>
    </i>
    <i>
      <x v="2191"/>
    </i>
    <i>
      <x v="2766"/>
    </i>
    <i>
      <x v="2192"/>
    </i>
    <i>
      <x v="2768"/>
    </i>
    <i>
      <x v="2193"/>
    </i>
    <i>
      <x v="2770"/>
    </i>
    <i>
      <x v="2194"/>
    </i>
    <i>
      <x v="2772"/>
    </i>
    <i>
      <x v="2195"/>
    </i>
    <i>
      <x v="2774"/>
    </i>
    <i>
      <x v="2196"/>
    </i>
    <i>
      <x v="2776"/>
    </i>
    <i>
      <x v="2197"/>
    </i>
    <i>
      <x v="2778"/>
    </i>
    <i>
      <x v="2198"/>
    </i>
    <i>
      <x v="2780"/>
    </i>
    <i>
      <x v="2199"/>
    </i>
    <i>
      <x v="2782"/>
    </i>
    <i>
      <x v="2200"/>
    </i>
    <i>
      <x v="2784"/>
    </i>
    <i>
      <x v="2201"/>
    </i>
    <i>
      <x v="2786"/>
    </i>
    <i>
      <x v="2202"/>
    </i>
    <i>
      <x v="2788"/>
    </i>
    <i>
      <x v="2203"/>
    </i>
    <i>
      <x v="2790"/>
    </i>
    <i>
      <x v="2204"/>
    </i>
    <i>
      <x v="2792"/>
    </i>
    <i>
      <x v="2205"/>
    </i>
    <i>
      <x v="2794"/>
    </i>
    <i>
      <x v="2206"/>
    </i>
    <i>
      <x v="2796"/>
    </i>
    <i>
      <x v="2207"/>
    </i>
    <i>
      <x v="2798"/>
    </i>
    <i>
      <x v="2208"/>
    </i>
    <i>
      <x v="2800"/>
    </i>
    <i>
      <x v="2209"/>
    </i>
    <i>
      <x v="2802"/>
    </i>
    <i>
      <x v="2210"/>
    </i>
    <i>
      <x v="2804"/>
    </i>
    <i>
      <x v="2211"/>
    </i>
    <i>
      <x v="2806"/>
    </i>
    <i>
      <x v="2212"/>
    </i>
    <i>
      <x v="2808"/>
    </i>
    <i>
      <x v="2213"/>
    </i>
    <i>
      <x v="1587"/>
    </i>
    <i>
      <x v="2214"/>
    </i>
    <i>
      <x v="2812"/>
    </i>
    <i>
      <x v="2215"/>
    </i>
    <i>
      <x v="2814"/>
    </i>
    <i>
      <x v="2216"/>
    </i>
    <i>
      <x v="2816"/>
    </i>
    <i>
      <x v="2217"/>
    </i>
    <i>
      <x v="1620"/>
    </i>
    <i>
      <x v="2818"/>
    </i>
    <i>
      <x v="2218"/>
    </i>
    <i>
      <x v="2821"/>
    </i>
    <i>
      <x v="2219"/>
    </i>
    <i>
      <x v="2823"/>
    </i>
    <i>
      <x v="2220"/>
    </i>
    <i>
      <x v="2825"/>
    </i>
    <i>
      <x v="2221"/>
    </i>
    <i>
      <x v="2827"/>
    </i>
    <i>
      <x v="2222"/>
    </i>
    <i>
      <x v="2829"/>
    </i>
    <i>
      <x v="2223"/>
    </i>
    <i>
      <x v="2831"/>
    </i>
    <i>
      <x v="2224"/>
    </i>
    <i>
      <x v="2833"/>
    </i>
    <i>
      <x v="2225"/>
    </i>
    <i>
      <x v="2835"/>
    </i>
    <i>
      <x v="2226"/>
    </i>
    <i>
      <x v="2837"/>
    </i>
    <i>
      <x v="2227"/>
    </i>
    <i>
      <x v="2839"/>
    </i>
    <i>
      <x v="2228"/>
    </i>
    <i>
      <x v="2841"/>
    </i>
    <i>
      <x v="2229"/>
    </i>
    <i>
      <x v="2843"/>
    </i>
    <i>
      <x v="2230"/>
    </i>
    <i>
      <x v="2845"/>
    </i>
    <i>
      <x v="2231"/>
    </i>
    <i>
      <x v="2847"/>
    </i>
    <i>
      <x v="2232"/>
    </i>
    <i>
      <x v="2849"/>
    </i>
    <i>
      <x v="2233"/>
    </i>
    <i>
      <x v="2851"/>
    </i>
    <i>
      <x v="2234"/>
    </i>
    <i>
      <x v="2853"/>
    </i>
    <i>
      <x v="2235"/>
    </i>
    <i>
      <x v="2855"/>
    </i>
    <i>
      <x v="2236"/>
    </i>
    <i>
      <x v="2857"/>
    </i>
    <i>
      <x v="2237"/>
    </i>
    <i>
      <x v="2859"/>
    </i>
    <i>
      <x v="2238"/>
    </i>
    <i>
      <x v="2861"/>
    </i>
    <i>
      <x v="2239"/>
    </i>
    <i>
      <x v="2863"/>
    </i>
    <i>
      <x v="2240"/>
    </i>
    <i>
      <x v="2865"/>
    </i>
    <i>
      <x v="2241"/>
    </i>
    <i>
      <x v="1559"/>
    </i>
    <i>
      <x v="2242"/>
    </i>
    <i>
      <x v="2869"/>
    </i>
    <i>
      <x v="2243"/>
    </i>
    <i>
      <x v="2871"/>
    </i>
    <i>
      <x v="2244"/>
    </i>
    <i>
      <x v="2873"/>
    </i>
    <i>
      <x v="2245"/>
    </i>
    <i>
      <x v="2875"/>
    </i>
    <i>
      <x v="2246"/>
    </i>
    <i>
      <x v="2877"/>
    </i>
    <i>
      <x v="2247"/>
    </i>
    <i>
      <x v="2879"/>
    </i>
    <i>
      <x v="2248"/>
    </i>
    <i>
      <x v="2881"/>
    </i>
    <i>
      <x v="2249"/>
    </i>
    <i>
      <x v="2883"/>
    </i>
    <i>
      <x v="2250"/>
    </i>
    <i>
      <x v="2885"/>
    </i>
    <i>
      <x v="2251"/>
    </i>
    <i>
      <x v="2887"/>
    </i>
    <i>
      <x v="2252"/>
    </i>
    <i>
      <x v="2889"/>
    </i>
    <i>
      <x v="2253"/>
    </i>
    <i>
      <x v="2891"/>
    </i>
    <i>
      <x v="2254"/>
    </i>
    <i>
      <x v="2893"/>
    </i>
    <i>
      <x v="2255"/>
    </i>
    <i>
      <x v="2895"/>
    </i>
    <i>
      <x v="2256"/>
    </i>
    <i>
      <x v="2897"/>
    </i>
    <i>
      <x v="2257"/>
    </i>
    <i>
      <x v="2899"/>
    </i>
    <i>
      <x v="2258"/>
    </i>
    <i>
      <x v="1560"/>
    </i>
    <i>
      <x v="2259"/>
    </i>
    <i>
      <x v="2903"/>
    </i>
    <i>
      <x v="1612"/>
    </i>
    <i>
      <x v="2905"/>
    </i>
    <i>
      <x v="2261"/>
    </i>
    <i>
      <x v="2907"/>
    </i>
    <i>
      <x v="2262"/>
    </i>
    <i>
      <x v="2909"/>
    </i>
    <i>
      <x v="2263"/>
    </i>
    <i>
      <x v="2911"/>
    </i>
    <i>
      <x v="2264"/>
    </i>
    <i>
      <x v="2913"/>
    </i>
    <i>
      <x v="2265"/>
    </i>
    <i>
      <x v="2915"/>
    </i>
    <i>
      <x v="1563"/>
    </i>
    <i>
      <x v="2917"/>
    </i>
    <i>
      <x v="2267"/>
    </i>
    <i>
      <x v="2919"/>
    </i>
    <i>
      <x v="2268"/>
    </i>
    <i>
      <x v="2921"/>
    </i>
    <i>
      <x v="2269"/>
    </i>
    <i>
      <x v="2923"/>
    </i>
    <i>
      <x v="2270"/>
    </i>
    <i>
      <x v="2925"/>
    </i>
    <i>
      <x v="2271"/>
    </i>
    <i>
      <x v="2927"/>
    </i>
    <i>
      <x v="2272"/>
    </i>
    <i>
      <x v="2929"/>
    </i>
    <i>
      <x v="1601"/>
    </i>
    <i>
      <x v="2931"/>
    </i>
    <i>
      <x v="2274"/>
    </i>
    <i>
      <x v="2933"/>
    </i>
    <i>
      <x v="2275"/>
    </i>
    <i>
      <x v="2935"/>
    </i>
    <i>
      <x v="2276"/>
    </i>
    <i>
      <x v="2937"/>
    </i>
    <i>
      <x v="2277"/>
    </i>
    <i>
      <x v="2939"/>
    </i>
    <i>
      <x v="2278"/>
    </i>
    <i>
      <x v="2941"/>
    </i>
    <i>
      <x v="2279"/>
    </i>
    <i>
      <x v="2943"/>
    </i>
    <i>
      <x v="2280"/>
    </i>
    <i>
      <x v="2945"/>
    </i>
    <i>
      <x v="2281"/>
    </i>
    <i>
      <x v="2947"/>
    </i>
    <i>
      <x v="1544"/>
    </i>
    <i>
      <x v="2949"/>
    </i>
    <i>
      <x v="2283"/>
    </i>
    <i>
      <x v="2951"/>
    </i>
    <i>
      <x v="2284"/>
    </i>
    <i>
      <x v="2953"/>
    </i>
    <i>
      <x v="2285"/>
    </i>
    <i>
      <x v="2955"/>
    </i>
    <i>
      <x v="1574"/>
    </i>
    <i>
      <x v="2957"/>
    </i>
    <i>
      <x v="1575"/>
    </i>
    <i>
      <x v="2959"/>
    </i>
    <i>
      <x v="2288"/>
    </i>
    <i>
      <x v="2961"/>
    </i>
    <i>
      <x v="2289"/>
    </i>
    <i>
      <x v="2963"/>
    </i>
    <i>
      <x v="3047"/>
    </i>
    <i>
      <x v="2965"/>
    </i>
    <i>
      <x v="3049"/>
    </i>
    <i>
      <x v="2967"/>
    </i>
    <i>
      <x v="3051"/>
    </i>
    <i>
      <x v="2969"/>
    </i>
    <i>
      <x v="3053"/>
    </i>
    <i>
      <x v="2971"/>
    </i>
    <i>
      <x v="3055"/>
    </i>
    <i>
      <x v="2973"/>
    </i>
    <i>
      <x v="3057"/>
    </i>
    <i>
      <x v="2975"/>
    </i>
    <i>
      <x v="3059"/>
    </i>
    <i>
      <x v="2977"/>
    </i>
    <i>
      <x v="1576"/>
    </i>
    <i>
      <x v="2979"/>
    </i>
    <i>
      <x v="3063"/>
    </i>
    <i>
      <x v="2981"/>
    </i>
    <i>
      <x v="3065"/>
    </i>
    <i>
      <x v="2983"/>
    </i>
    <i>
      <x v="3039"/>
    </i>
    <i>
      <x v="2985"/>
    </i>
    <i>
      <x v="1561"/>
    </i>
    <i>
      <x v="2987"/>
    </i>
    <i>
      <x v="3043"/>
    </i>
    <i>
      <x v="2989"/>
    </i>
    <i>
      <x v="3045"/>
    </i>
    <i>
      <x v="2991"/>
    </i>
    <i>
      <x v="1562"/>
    </i>
    <i>
      <x v="2993"/>
    </i>
    <i>
      <x v="2305"/>
    </i>
    <i>
      <x v="2995"/>
    </i>
    <i>
      <x v="3008"/>
    </i>
    <i>
      <x v="2997"/>
    </i>
    <i>
      <x v="3009"/>
    </i>
    <i>
      <x v="2999"/>
    </i>
    <i>
      <x v="3011"/>
    </i>
    <i>
      <x v="3001"/>
    </i>
    <i>
      <x v="3013"/>
    </i>
    <i>
      <x v="3003"/>
    </i>
    <i>
      <x v="3015"/>
    </i>
    <i>
      <x v="3005"/>
    </i>
    <i>
      <x v="3017"/>
    </i>
    <i>
      <x v="3007"/>
    </i>
    <i>
      <x v="3019"/>
    </i>
    <i>
      <x v="1614"/>
    </i>
    <i>
      <x v="3010"/>
    </i>
    <i>
      <x v="2307"/>
    </i>
    <i>
      <x v="3012"/>
    </i>
    <i>
      <x v="3025"/>
    </i>
    <i>
      <x v="3014"/>
    </i>
    <i>
      <x v="3027"/>
    </i>
    <i>
      <x v="3016"/>
    </i>
    <i>
      <x v="3029"/>
    </i>
    <i>
      <x v="3018"/>
    </i>
    <i>
      <x v="3031"/>
    </i>
    <i>
      <x v="3020"/>
    </i>
    <i>
      <x v="3033"/>
    </i>
    <i>
      <x v="3022"/>
    </i>
    <i>
      <x v="3035"/>
    </i>
    <i>
      <x v="3024"/>
    </i>
    <i>
      <x v="3037"/>
    </i>
    <i>
      <x v="1592"/>
    </i>
    <i>
      <x v="2308"/>
    </i>
    <i>
      <x v="3028"/>
    </i>
    <i>
      <x v="2309"/>
    </i>
    <i>
      <x v="3030"/>
    </i>
    <i>
      <x v="2310"/>
    </i>
    <i>
      <x v="3032"/>
    </i>
    <i>
      <x v="2311"/>
    </i>
    <i>
      <x v="3034"/>
    </i>
    <i>
      <x v="2312"/>
    </i>
    <i>
      <x v="1591"/>
    </i>
    <i>
      <x v="1546"/>
    </i>
    <i>
      <x v="3038"/>
    </i>
    <i>
      <x v="2314"/>
    </i>
    <i>
      <x v="2315"/>
    </i>
    <i>
      <x v="3067"/>
    </i>
    <i>
      <x v="3042"/>
    </i>
    <i>
      <x v="1545"/>
    </i>
    <i>
      <x v="3044"/>
    </i>
    <i>
      <x v="2302"/>
    </i>
    <i>
      <x v="3046"/>
    </i>
    <i>
      <x v="2303"/>
    </i>
    <i>
      <x v="2304"/>
    </i>
    <i>
      <x v="2290"/>
    </i>
    <i>
      <x v="3050"/>
    </i>
    <i>
      <x v="2291"/>
    </i>
    <i>
      <x v="3052"/>
    </i>
    <i>
      <x v="2292"/>
    </i>
    <i>
      <x v="3054"/>
    </i>
    <i>
      <x v="2293"/>
    </i>
    <i>
      <x v="3056"/>
    </i>
    <i>
      <x v="2294"/>
    </i>
    <i>
      <x v="3058"/>
    </i>
    <i>
      <x v="2295"/>
    </i>
    <i>
      <x v="3060"/>
    </i>
    <i>
      <x v="2296"/>
    </i>
    <i>
      <x v="3062"/>
    </i>
    <i>
      <x v="2297"/>
    </i>
    <i>
      <x v="3064"/>
    </i>
    <i>
      <x v="2298"/>
    </i>
    <i>
      <x v="3066"/>
    </i>
    <i>
      <x v="2299"/>
    </i>
    <i>
      <x v="1534"/>
    </i>
    <i>
      <x v="2300"/>
    </i>
    <i>
      <x v="1118"/>
    </i>
    <i>
      <x v="861"/>
    </i>
    <i>
      <x v="1380"/>
    </i>
    <i>
      <x v="95"/>
    </i>
    <i>
      <x v="989"/>
    </i>
    <i>
      <x v="96"/>
    </i>
    <i>
      <x v="1252"/>
    </i>
    <i>
      <x v="97"/>
    </i>
    <i>
      <x v="797"/>
    </i>
    <i>
      <x v="98"/>
    </i>
    <i>
      <x v="925"/>
    </i>
    <i>
      <x v="99"/>
    </i>
    <i>
      <x v="1053"/>
    </i>
    <i>
      <x v="100"/>
    </i>
    <i>
      <x v="1182"/>
    </i>
    <i>
      <x v="101"/>
    </i>
    <i>
      <x v="1316"/>
    </i>
    <i>
      <x v="102"/>
    </i>
    <i>
      <x v="1450"/>
    </i>
    <i>
      <x v="103"/>
    </i>
    <i>
      <x v="69"/>
    </i>
    <i>
      <x v="104"/>
    </i>
    <i>
      <x v="893"/>
    </i>
    <i>
      <x v="105"/>
    </i>
    <i>
      <x v="957"/>
    </i>
    <i>
      <x v="106"/>
    </i>
    <i>
      <x v="1021"/>
    </i>
    <i>
      <x v="107"/>
    </i>
    <i>
      <x v="1086"/>
    </i>
    <i>
      <x v="108"/>
    </i>
    <i>
      <x v="1150"/>
    </i>
    <i>
      <x v="109"/>
    </i>
    <i>
      <x v="1220"/>
    </i>
    <i>
      <x v="110"/>
    </i>
    <i>
      <x v="1284"/>
    </i>
    <i>
      <x v="4"/>
    </i>
    <i>
      <x v="1348"/>
    </i>
    <i>
      <x v="112"/>
    </i>
    <i>
      <x v="1412"/>
    </i>
    <i>
      <x v="113"/>
    </i>
    <i>
      <x v="781"/>
    </i>
    <i>
      <x v="114"/>
    </i>
    <i>
      <x v="813"/>
    </i>
    <i>
      <x v="115"/>
    </i>
    <i>
      <x v="845"/>
    </i>
    <i>
      <x v="116"/>
    </i>
    <i>
      <x v="877"/>
    </i>
    <i>
      <x v="117"/>
    </i>
    <i>
      <x v="34"/>
    </i>
    <i>
      <x v="118"/>
    </i>
    <i>
      <x v="941"/>
    </i>
    <i>
      <x v="119"/>
    </i>
    <i>
      <x v="973"/>
    </i>
    <i>
      <x v="120"/>
    </i>
    <i>
      <x v="1005"/>
    </i>
    <i>
      <x v="121"/>
    </i>
    <i>
      <x v="1037"/>
    </i>
    <i>
      <x v="122"/>
    </i>
    <i>
      <x v="1070"/>
    </i>
    <i>
      <x v="123"/>
    </i>
    <i>
      <x v="40"/>
    </i>
    <i>
      <x v="124"/>
    </i>
    <i>
      <x v="1134"/>
    </i>
    <i>
      <x v="125"/>
    </i>
    <i>
      <x v="1166"/>
    </i>
    <i>
      <x v="126"/>
    </i>
    <i>
      <x v="1198"/>
    </i>
    <i>
      <x v="127"/>
    </i>
    <i>
      <x v="1236"/>
    </i>
    <i>
      <x v="128"/>
    </i>
    <i>
      <x v="1268"/>
    </i>
    <i>
      <x v="129"/>
    </i>
    <i>
      <x v="1300"/>
    </i>
    <i>
      <x v="130"/>
    </i>
    <i>
      <x v="1332"/>
    </i>
    <i>
      <x v="131"/>
    </i>
    <i>
      <x v="1364"/>
    </i>
    <i>
      <x v="132"/>
    </i>
    <i>
      <x v="1396"/>
    </i>
    <i>
      <x v="133"/>
    </i>
    <i>
      <x v="1428"/>
    </i>
    <i>
      <x v="134"/>
    </i>
    <i>
      <x v="773"/>
    </i>
    <i>
      <x v="135"/>
    </i>
    <i>
      <x v="789"/>
    </i>
    <i>
      <x v="136"/>
    </i>
    <i>
      <x v="805"/>
    </i>
    <i>
      <x v="137"/>
    </i>
    <i>
      <x v="32"/>
    </i>
    <i>
      <x v="138"/>
    </i>
    <i>
      <x v="837"/>
    </i>
    <i>
      <x v="139"/>
    </i>
    <i>
      <x v="853"/>
    </i>
    <i>
      <x v="140"/>
    </i>
    <i>
      <x v="70"/>
    </i>
    <i>
      <x v="141"/>
    </i>
    <i>
      <x v="885"/>
    </i>
    <i>
      <x v="142"/>
    </i>
    <i>
      <x v="901"/>
    </i>
    <i>
      <x v="143"/>
    </i>
    <i>
      <x v="917"/>
    </i>
    <i>
      <x v="144"/>
    </i>
    <i>
      <x v="933"/>
    </i>
    <i>
      <x v="145"/>
    </i>
    <i>
      <x v="949"/>
    </i>
    <i>
      <x v="146"/>
    </i>
    <i>
      <x v="965"/>
    </i>
    <i>
      <x v="147"/>
    </i>
    <i>
      <x v="981"/>
    </i>
    <i>
      <x v="56"/>
    </i>
    <i>
      <x v="997"/>
    </i>
    <i>
      <x v="149"/>
    </i>
    <i>
      <x v="1013"/>
    </i>
    <i>
      <x v="150"/>
    </i>
    <i>
      <x v="1029"/>
    </i>
    <i>
      <x v="151"/>
    </i>
    <i>
      <x v="1045"/>
    </i>
    <i>
      <x v="152"/>
    </i>
    <i>
      <x v="1061"/>
    </i>
    <i>
      <x v="153"/>
    </i>
    <i>
      <x v="1078"/>
    </i>
    <i>
      <x v="154"/>
    </i>
    <i>
      <x v="1094"/>
    </i>
    <i>
      <x v="155"/>
    </i>
    <i>
      <x v="1110"/>
    </i>
    <i>
      <x v="156"/>
    </i>
    <i>
      <x v="1126"/>
    </i>
    <i>
      <x v="157"/>
    </i>
    <i>
      <x v="1142"/>
    </i>
    <i>
      <x v="158"/>
    </i>
    <i>
      <x v="1158"/>
    </i>
    <i>
      <x v="159"/>
    </i>
    <i>
      <x v="1174"/>
    </i>
    <i>
      <x v="160"/>
    </i>
    <i>
      <x v="1190"/>
    </i>
    <i>
      <x v="161"/>
    </i>
    <i>
      <x v="1212"/>
    </i>
    <i>
      <x v="162"/>
    </i>
    <i>
      <x v="1228"/>
    </i>
    <i>
      <x v="163"/>
    </i>
    <i>
      <x v="1244"/>
    </i>
    <i>
      <x v="164"/>
    </i>
    <i>
      <x v="1260"/>
    </i>
    <i>
      <x v="165"/>
    </i>
    <i>
      <x v="1276"/>
    </i>
    <i>
      <x v="166"/>
    </i>
    <i>
      <x v="1292"/>
    </i>
    <i>
      <x v="167"/>
    </i>
    <i>
      <x v="1308"/>
    </i>
    <i>
      <x v="168"/>
    </i>
    <i>
      <x v="1324"/>
    </i>
    <i>
      <x v="169"/>
    </i>
    <i>
      <x v="1340"/>
    </i>
    <i>
      <x v="170"/>
    </i>
    <i>
      <x v="1356"/>
    </i>
    <i>
      <x v="171"/>
    </i>
    <i>
      <x v="1372"/>
    </i>
    <i>
      <x v="88"/>
    </i>
    <i>
      <x v="1388"/>
    </i>
    <i>
      <x v="173"/>
    </i>
    <i>
      <x v="1404"/>
    </i>
    <i>
      <x v="174"/>
    </i>
    <i>
      <x v="1420"/>
    </i>
    <i>
      <x v="175"/>
    </i>
    <i>
      <x v="1436"/>
    </i>
    <i>
      <x v="5"/>
    </i>
    <i>
      <x v="1485"/>
    </i>
    <i>
      <x v="177"/>
    </i>
    <i>
      <x v="777"/>
    </i>
    <i>
      <x v="178"/>
    </i>
    <i>
      <x v="785"/>
    </i>
    <i>
      <x v="179"/>
    </i>
    <i>
      <x v="793"/>
    </i>
    <i>
      <x v="180"/>
    </i>
    <i>
      <x v="801"/>
    </i>
    <i>
      <x v="181"/>
    </i>
    <i>
      <x v="809"/>
    </i>
    <i>
      <x v="182"/>
    </i>
    <i>
      <x v="817"/>
    </i>
    <i>
      <x v="183"/>
    </i>
    <i>
      <x v="825"/>
    </i>
    <i>
      <x v="184"/>
    </i>
    <i>
      <x v="833"/>
    </i>
    <i>
      <x v="185"/>
    </i>
    <i>
      <x v="841"/>
    </i>
    <i>
      <x v="186"/>
    </i>
    <i>
      <x v="849"/>
    </i>
    <i>
      <x v="187"/>
    </i>
    <i>
      <x v="857"/>
    </i>
    <i>
      <x v="188"/>
    </i>
    <i>
      <x v="865"/>
    </i>
    <i>
      <x v="189"/>
    </i>
    <i>
      <x v="873"/>
    </i>
    <i>
      <x v="190"/>
    </i>
    <i>
      <x v="881"/>
    </i>
    <i>
      <x v="191"/>
    </i>
    <i>
      <x v="889"/>
    </i>
    <i>
      <x v="192"/>
    </i>
    <i>
      <x v="897"/>
    </i>
    <i>
      <x v="193"/>
    </i>
    <i>
      <x v="905"/>
    </i>
    <i>
      <x v="194"/>
    </i>
    <i>
      <x v="913"/>
    </i>
    <i>
      <x v="195"/>
    </i>
    <i>
      <x v="921"/>
    </i>
    <i>
      <x v="196"/>
    </i>
    <i>
      <x v="929"/>
    </i>
    <i>
      <x v="197"/>
    </i>
    <i>
      <x v="937"/>
    </i>
    <i>
      <x v="198"/>
    </i>
    <i>
      <x v="945"/>
    </i>
    <i>
      <x v="199"/>
    </i>
    <i>
      <x v="953"/>
    </i>
    <i>
      <x v="200"/>
    </i>
    <i>
      <x v="961"/>
    </i>
    <i>
      <x v="201"/>
    </i>
    <i>
      <x v="969"/>
    </i>
    <i>
      <x v="202"/>
    </i>
    <i>
      <x v="977"/>
    </i>
    <i>
      <x v="203"/>
    </i>
    <i>
      <x v="985"/>
    </i>
    <i>
      <x v="204"/>
    </i>
    <i>
      <x v="993"/>
    </i>
    <i>
      <x v="205"/>
    </i>
    <i>
      <x v="1001"/>
    </i>
    <i>
      <x v="206"/>
    </i>
    <i>
      <x v="1009"/>
    </i>
    <i>
      <x v="207"/>
    </i>
    <i>
      <x v="1017"/>
    </i>
    <i>
      <x v="208"/>
    </i>
    <i>
      <x v="1025"/>
    </i>
    <i>
      <x v="209"/>
    </i>
    <i>
      <x v="1033"/>
    </i>
    <i>
      <x v="210"/>
    </i>
    <i>
      <x v="1041"/>
    </i>
    <i>
      <x v="211"/>
    </i>
    <i>
      <x v="1049"/>
    </i>
    <i>
      <x v="6"/>
    </i>
    <i>
      <x v="86"/>
    </i>
    <i>
      <x v="213"/>
    </i>
    <i>
      <x v="1065"/>
    </i>
    <i>
      <x v="214"/>
    </i>
    <i>
      <x v="1074"/>
    </i>
    <i>
      <x v="215"/>
    </i>
    <i>
      <x v="1082"/>
    </i>
    <i>
      <x v="216"/>
    </i>
    <i>
      <x v="1090"/>
    </i>
    <i>
      <x v="217"/>
    </i>
    <i>
      <x v="1098"/>
    </i>
    <i>
      <x v="218"/>
    </i>
    <i>
      <x v="1106"/>
    </i>
    <i>
      <x v="219"/>
    </i>
    <i>
      <x v="1114"/>
    </i>
    <i>
      <x v="220"/>
    </i>
    <i>
      <x v="1122"/>
    </i>
    <i>
      <x v="221"/>
    </i>
    <i>
      <x v="1130"/>
    </i>
    <i>
      <x v="222"/>
    </i>
    <i>
      <x v="1138"/>
    </i>
    <i>
      <x v="223"/>
    </i>
    <i>
      <x v="74"/>
    </i>
    <i>
      <x v="224"/>
    </i>
    <i>
      <x v="1154"/>
    </i>
    <i>
      <x v="225"/>
    </i>
    <i>
      <x v="1162"/>
    </i>
    <i>
      <x v="226"/>
    </i>
    <i>
      <x v="1170"/>
    </i>
    <i>
      <x v="227"/>
    </i>
    <i>
      <x v="1178"/>
    </i>
    <i>
      <x v="7"/>
    </i>
    <i>
      <x v="1186"/>
    </i>
    <i>
      <x v="229"/>
    </i>
    <i>
      <x v="1194"/>
    </i>
    <i>
      <x v="8"/>
    </i>
    <i>
      <x v="3"/>
    </i>
    <i>
      <x v="231"/>
    </i>
    <i>
      <x v="1216"/>
    </i>
    <i>
      <x v="232"/>
    </i>
    <i>
      <x v="1224"/>
    </i>
    <i>
      <x v="233"/>
    </i>
    <i>
      <x v="78"/>
    </i>
    <i>
      <x v="234"/>
    </i>
    <i>
      <x v="1240"/>
    </i>
    <i>
      <x v="235"/>
    </i>
    <i>
      <x v="1248"/>
    </i>
    <i>
      <x v="236"/>
    </i>
    <i>
      <x v="1256"/>
    </i>
    <i>
      <x v="237"/>
    </i>
    <i>
      <x v="1264"/>
    </i>
    <i>
      <x v="238"/>
    </i>
    <i>
      <x v="1272"/>
    </i>
    <i>
      <x v="239"/>
    </i>
    <i>
      <x v="44"/>
    </i>
    <i>
      <x v="240"/>
    </i>
    <i>
      <x v="1288"/>
    </i>
    <i>
      <x v="241"/>
    </i>
    <i>
      <x v="1296"/>
    </i>
    <i>
      <x v="242"/>
    </i>
    <i>
      <x v="1304"/>
    </i>
    <i>
      <x v="243"/>
    </i>
    <i>
      <x v="1312"/>
    </i>
    <i>
      <x v="244"/>
    </i>
    <i>
      <x v="1320"/>
    </i>
    <i>
      <x v="245"/>
    </i>
    <i>
      <x v="1328"/>
    </i>
    <i>
      <x v="246"/>
    </i>
    <i>
      <x v="1336"/>
    </i>
    <i>
      <x v="247"/>
    </i>
    <i>
      <x v="1344"/>
    </i>
    <i>
      <x v="248"/>
    </i>
    <i>
      <x v="1352"/>
    </i>
    <i>
      <x v="249"/>
    </i>
    <i>
      <x v="1360"/>
    </i>
    <i>
      <x v="250"/>
    </i>
    <i>
      <x v="1368"/>
    </i>
    <i>
      <x v="251"/>
    </i>
    <i>
      <x v="47"/>
    </i>
    <i>
      <x v="252"/>
    </i>
    <i>
      <x v="1384"/>
    </i>
    <i>
      <x v="253"/>
    </i>
    <i>
      <x v="1392"/>
    </i>
    <i>
      <x v="254"/>
    </i>
    <i>
      <x v="1400"/>
    </i>
    <i>
      <x v="255"/>
    </i>
    <i>
      <x v="1408"/>
    </i>
    <i>
      <x v="256"/>
    </i>
    <i>
      <x v="1416"/>
    </i>
    <i>
      <x v="257"/>
    </i>
    <i>
      <x v="1424"/>
    </i>
    <i>
      <x v="258"/>
    </i>
    <i>
      <x v="1432"/>
    </i>
    <i>
      <x v="259"/>
    </i>
    <i>
      <x v="1440"/>
    </i>
    <i>
      <x v="260"/>
    </i>
    <i>
      <x v="1481"/>
    </i>
    <i>
      <x v="261"/>
    </i>
    <i>
      <x v="771"/>
    </i>
    <i>
      <x v="9"/>
    </i>
    <i>
      <x v="775"/>
    </i>
    <i>
      <x v="263"/>
    </i>
    <i>
      <x v="779"/>
    </i>
    <i>
      <x v="264"/>
    </i>
    <i>
      <x v="783"/>
    </i>
    <i>
      <x v="265"/>
    </i>
    <i>
      <x v="28"/>
    </i>
    <i>
      <x v="266"/>
    </i>
    <i>
      <x v="791"/>
    </i>
    <i>
      <x v="267"/>
    </i>
    <i>
      <x v="30"/>
    </i>
    <i>
      <x v="268"/>
    </i>
    <i>
      <x v="799"/>
    </i>
    <i>
      <x v="269"/>
    </i>
    <i>
      <x v="803"/>
    </i>
    <i>
      <x v="270"/>
    </i>
    <i>
      <x v="807"/>
    </i>
    <i>
      <x v="271"/>
    </i>
    <i>
      <x v="811"/>
    </i>
    <i>
      <x v="272"/>
    </i>
    <i>
      <x v="815"/>
    </i>
    <i>
      <x v="273"/>
    </i>
    <i>
      <x v="819"/>
    </i>
    <i>
      <x v="274"/>
    </i>
    <i>
      <x v="823"/>
    </i>
    <i>
      <x v="275"/>
    </i>
    <i>
      <x v="827"/>
    </i>
    <i>
      <x v="276"/>
    </i>
    <i>
      <x v="831"/>
    </i>
    <i>
      <x v="57"/>
    </i>
    <i>
      <x v="835"/>
    </i>
    <i>
      <x v="278"/>
    </i>
    <i>
      <x v="839"/>
    </i>
    <i>
      <x v="279"/>
    </i>
    <i>
      <x v="843"/>
    </i>
    <i>
      <x v="1"/>
    </i>
    <i>
      <x v="847"/>
    </i>
    <i>
      <x v="12"/>
    </i>
    <i>
      <x v="851"/>
    </i>
    <i>
      <x v="282"/>
    </i>
    <i>
      <x v="855"/>
    </i>
    <i>
      <x v="283"/>
    </i>
    <i>
      <x v="859"/>
    </i>
    <i>
      <x v="284"/>
    </i>
    <i>
      <x v="863"/>
    </i>
    <i>
      <x v="285"/>
    </i>
    <i>
      <x v="867"/>
    </i>
    <i>
      <x v="286"/>
    </i>
    <i>
      <x v="871"/>
    </i>
    <i>
      <x v="287"/>
    </i>
    <i>
      <x v="875"/>
    </i>
    <i>
      <x v="288"/>
    </i>
    <i>
      <x v="879"/>
    </i>
    <i>
      <x v="289"/>
    </i>
    <i>
      <x v="883"/>
    </i>
    <i>
      <x v="290"/>
    </i>
    <i>
      <x v="887"/>
    </i>
    <i>
      <x v="291"/>
    </i>
    <i>
      <x v="891"/>
    </i>
    <i>
      <x v="292"/>
    </i>
    <i>
      <x v="895"/>
    </i>
    <i>
      <x v="293"/>
    </i>
    <i>
      <x v="899"/>
    </i>
    <i>
      <x v="13"/>
    </i>
    <i>
      <x v="903"/>
    </i>
    <i>
      <x v="295"/>
    </i>
    <i>
      <x v="907"/>
    </i>
    <i>
      <x v="58"/>
    </i>
    <i>
      <x v="35"/>
    </i>
    <i>
      <x v="297"/>
    </i>
    <i>
      <x v="915"/>
    </i>
    <i>
      <x v="298"/>
    </i>
    <i>
      <x v="919"/>
    </i>
    <i>
      <x v="299"/>
    </i>
    <i>
      <x v="923"/>
    </i>
    <i>
      <x v="300"/>
    </i>
    <i>
      <x v="927"/>
    </i>
    <i>
      <x v="301"/>
    </i>
    <i>
      <x v="931"/>
    </i>
    <i>
      <x v="302"/>
    </i>
    <i>
      <x v="935"/>
    </i>
    <i>
      <x v="303"/>
    </i>
    <i>
      <x v="939"/>
    </i>
    <i>
      <x v="304"/>
    </i>
    <i>
      <x v="943"/>
    </i>
    <i>
      <x v="305"/>
    </i>
    <i>
      <x v="947"/>
    </i>
    <i>
      <x v="306"/>
    </i>
    <i>
      <x v="951"/>
    </i>
    <i>
      <x v="307"/>
    </i>
    <i>
      <x v="955"/>
    </i>
    <i>
      <x v="308"/>
    </i>
    <i>
      <x v="959"/>
    </i>
    <i>
      <x v="309"/>
    </i>
    <i>
      <x v="963"/>
    </i>
    <i>
      <x v="15"/>
    </i>
    <i>
      <x v="967"/>
    </i>
    <i>
      <x v="311"/>
    </i>
    <i>
      <x v="971"/>
    </i>
    <i>
      <x v="312"/>
    </i>
    <i>
      <x v="975"/>
    </i>
    <i>
      <x v="313"/>
    </i>
    <i>
      <x v="979"/>
    </i>
    <i>
      <x v="314"/>
    </i>
    <i>
      <x v="983"/>
    </i>
    <i>
      <x v="83"/>
    </i>
    <i>
      <x v="987"/>
    </i>
    <i>
      <x v="316"/>
    </i>
    <i>
      <x v="991"/>
    </i>
    <i>
      <x v="59"/>
    </i>
    <i>
      <x v="995"/>
    </i>
    <i>
      <x v="318"/>
    </i>
    <i>
      <x v="999"/>
    </i>
    <i>
      <x v="60"/>
    </i>
    <i>
      <x v="1003"/>
    </i>
    <i>
      <x v="16"/>
    </i>
    <i>
      <x v="1007"/>
    </i>
    <i>
      <x v="321"/>
    </i>
    <i>
      <x v="1011"/>
    </i>
    <i>
      <x v="322"/>
    </i>
    <i>
      <x v="1015"/>
    </i>
    <i>
      <x v="323"/>
    </i>
    <i>
      <x v="1019"/>
    </i>
    <i>
      <x v="324"/>
    </i>
    <i>
      <x v="1023"/>
    </i>
    <i>
      <x v="17"/>
    </i>
    <i>
      <x v="1027"/>
    </i>
    <i>
      <x v="326"/>
    </i>
    <i>
      <x v="1031"/>
    </i>
    <i>
      <x v="327"/>
    </i>
    <i>
      <x v="1035"/>
    </i>
    <i>
      <x v="328"/>
    </i>
    <i>
      <x v="1039"/>
    </i>
    <i>
      <x v="329"/>
    </i>
    <i>
      <x v="1043"/>
    </i>
    <i>
      <x v="330"/>
    </i>
    <i>
      <x v="1047"/>
    </i>
    <i>
      <x v="331"/>
    </i>
    <i>
      <x v="1051"/>
    </i>
    <i>
      <x v="332"/>
    </i>
    <i>
      <x v="1055"/>
    </i>
    <i>
      <x v="333"/>
    </i>
    <i>
      <x v="1059"/>
    </i>
    <i>
      <x v="334"/>
    </i>
    <i>
      <x v="1063"/>
    </i>
    <i>
      <x v="335"/>
    </i>
    <i>
      <x v="1067"/>
    </i>
    <i>
      <x v="336"/>
    </i>
    <i>
      <x v="73"/>
    </i>
    <i>
      <x v="337"/>
    </i>
    <i>
      <x v="38"/>
    </i>
    <i>
      <x v="338"/>
    </i>
    <i>
      <x v="1080"/>
    </i>
    <i>
      <x v="339"/>
    </i>
    <i>
      <x v="1084"/>
    </i>
    <i>
      <x v="340"/>
    </i>
    <i>
      <x v="1088"/>
    </i>
    <i>
      <x v="341"/>
    </i>
    <i>
      <x v="1092"/>
    </i>
    <i>
      <x v="342"/>
    </i>
    <i>
      <x v="39"/>
    </i>
    <i>
      <x v="343"/>
    </i>
    <i>
      <x v="1100"/>
    </i>
    <i>
      <x v="18"/>
    </i>
    <i>
      <x v="1104"/>
    </i>
    <i>
      <x v="345"/>
    </i>
    <i>
      <x v="1108"/>
    </i>
    <i>
      <x v="346"/>
    </i>
    <i>
      <x v="1112"/>
    </i>
    <i>
      <x v="347"/>
    </i>
    <i>
      <x v="1116"/>
    </i>
    <i>
      <x v="348"/>
    </i>
    <i>
      <x v="1120"/>
    </i>
    <i>
      <x v="349"/>
    </i>
    <i>
      <x v="1124"/>
    </i>
    <i>
      <x v="350"/>
    </i>
    <i>
      <x v="1128"/>
    </i>
    <i>
      <x v="351"/>
    </i>
    <i>
      <x v="1132"/>
    </i>
    <i>
      <x v="352"/>
    </i>
    <i>
      <x v="1136"/>
    </i>
    <i>
      <x v="353"/>
    </i>
    <i>
      <x v="1140"/>
    </i>
    <i>
      <x v="354"/>
    </i>
    <i>
      <x v="1144"/>
    </i>
    <i>
      <x v="355"/>
    </i>
    <i>
      <x v="1148"/>
    </i>
    <i>
      <x v="356"/>
    </i>
    <i>
      <x v="1152"/>
    </i>
    <i>
      <x v="357"/>
    </i>
    <i>
      <x v="1156"/>
    </i>
    <i>
      <x v="358"/>
    </i>
    <i>
      <x v="1160"/>
    </i>
    <i>
      <x v="359"/>
    </i>
    <i>
      <x v="1164"/>
    </i>
    <i>
      <x v="360"/>
    </i>
    <i>
      <x v="1168"/>
    </i>
    <i>
      <x v="361"/>
    </i>
    <i>
      <x v="1172"/>
    </i>
    <i>
      <x v="19"/>
    </i>
    <i>
      <x v="1176"/>
    </i>
    <i>
      <x v="363"/>
    </i>
    <i>
      <x v="1180"/>
    </i>
    <i>
      <x v="364"/>
    </i>
    <i>
      <x v="1184"/>
    </i>
    <i>
      <x v="365"/>
    </i>
    <i>
      <x v="1188"/>
    </i>
    <i>
      <x v="366"/>
    </i>
    <i>
      <x v="1192"/>
    </i>
    <i>
      <x v="367"/>
    </i>
    <i>
      <x v="1196"/>
    </i>
    <i>
      <x v="368"/>
    </i>
    <i>
      <x v="1200"/>
    </i>
    <i>
      <x v="369"/>
    </i>
    <i>
      <x v="43"/>
    </i>
    <i>
      <x v="370"/>
    </i>
    <i>
      <x v="1214"/>
    </i>
    <i>
      <x v="371"/>
    </i>
    <i>
      <x v="1218"/>
    </i>
    <i>
      <x v="372"/>
    </i>
    <i>
      <x v="1222"/>
    </i>
    <i>
      <x v="373"/>
    </i>
    <i>
      <x v="1226"/>
    </i>
    <i>
      <x v="374"/>
    </i>
    <i>
      <x v="1230"/>
    </i>
    <i>
      <x v="375"/>
    </i>
    <i>
      <x v="1234"/>
    </i>
    <i>
      <x v="376"/>
    </i>
    <i>
      <x v="1238"/>
    </i>
    <i>
      <x v="377"/>
    </i>
    <i>
      <x v="1242"/>
    </i>
    <i>
      <x v="378"/>
    </i>
    <i>
      <x v="1246"/>
    </i>
    <i>
      <x v="379"/>
    </i>
    <i>
      <x v="1250"/>
    </i>
    <i>
      <x v="380"/>
    </i>
    <i>
      <x v="1254"/>
    </i>
    <i>
      <x v="381"/>
    </i>
    <i>
      <x v="1258"/>
    </i>
    <i>
      <x v="61"/>
    </i>
    <i>
      <x v="1262"/>
    </i>
    <i>
      <x v="383"/>
    </i>
    <i>
      <x v="1266"/>
    </i>
    <i>
      <x v="384"/>
    </i>
    <i>
      <x v="1270"/>
    </i>
    <i>
      <x v="385"/>
    </i>
    <i>
      <x v="1274"/>
    </i>
    <i>
      <x v="386"/>
    </i>
    <i>
      <x v="1278"/>
    </i>
    <i>
      <x v="387"/>
    </i>
    <i>
      <x v="1282"/>
    </i>
    <i>
      <x v="388"/>
    </i>
    <i>
      <x v="1286"/>
    </i>
    <i>
      <x v="389"/>
    </i>
    <i>
      <x v="1290"/>
    </i>
    <i>
      <x v="390"/>
    </i>
    <i>
      <x v="1294"/>
    </i>
    <i>
      <x v="391"/>
    </i>
    <i>
      <x v="1298"/>
    </i>
    <i>
      <x v="20"/>
    </i>
    <i>
      <x v="1302"/>
    </i>
    <i>
      <x v="393"/>
    </i>
    <i>
      <x v="1306"/>
    </i>
    <i>
      <x v="394"/>
    </i>
    <i>
      <x v="1310"/>
    </i>
    <i>
      <x v="395"/>
    </i>
    <i>
      <x v="1314"/>
    </i>
    <i>
      <x v="396"/>
    </i>
    <i>
      <x v="1318"/>
    </i>
    <i>
      <x v="397"/>
    </i>
    <i>
      <x v="1322"/>
    </i>
    <i>
      <x v="398"/>
    </i>
    <i>
      <x v="1326"/>
    </i>
    <i>
      <x v="399"/>
    </i>
    <i>
      <x v="1330"/>
    </i>
    <i>
      <x v="400"/>
    </i>
    <i>
      <x v="1334"/>
    </i>
    <i>
      <x v="401"/>
    </i>
    <i>
      <x v="1338"/>
    </i>
    <i>
      <x v="402"/>
    </i>
    <i>
      <x v="1342"/>
    </i>
    <i>
      <x v="403"/>
    </i>
    <i>
      <x v="1346"/>
    </i>
    <i>
      <x v="404"/>
    </i>
    <i>
      <x v="1350"/>
    </i>
    <i>
      <x v="405"/>
    </i>
    <i>
      <x v="1354"/>
    </i>
    <i>
      <x v="406"/>
    </i>
    <i>
      <x v="1358"/>
    </i>
    <i>
      <x v="89"/>
    </i>
    <i>
      <x v="1362"/>
    </i>
    <i>
      <x v="408"/>
    </i>
    <i>
      <x v="1366"/>
    </i>
    <i>
      <x v="409"/>
    </i>
    <i>
      <x v="1370"/>
    </i>
    <i>
      <x v="410"/>
    </i>
    <i>
      <x v="1374"/>
    </i>
    <i>
      <x v="411"/>
    </i>
    <i>
      <x v="1378"/>
    </i>
    <i>
      <x v="412"/>
    </i>
    <i>
      <x v="1382"/>
    </i>
    <i>
      <x v="413"/>
    </i>
    <i>
      <x v="1386"/>
    </i>
    <i>
      <x v="414"/>
    </i>
    <i>
      <x v="1390"/>
    </i>
    <i>
      <x v="415"/>
    </i>
    <i>
      <x v="1394"/>
    </i>
    <i>
      <x v="416"/>
    </i>
    <i>
      <x v="1398"/>
    </i>
    <i>
      <x v="417"/>
    </i>
    <i>
      <x v="1402"/>
    </i>
    <i>
      <x v="418"/>
    </i>
    <i>
      <x v="1406"/>
    </i>
    <i>
      <x v="419"/>
    </i>
    <i>
      <x v="1410"/>
    </i>
    <i>
      <x v="420"/>
    </i>
    <i>
      <x v="1414"/>
    </i>
    <i>
      <x v="421"/>
    </i>
    <i>
      <x v="1418"/>
    </i>
    <i>
      <x v="422"/>
    </i>
    <i>
      <x v="1422"/>
    </i>
    <i>
      <x v="423"/>
    </i>
    <i>
      <x v="1426"/>
    </i>
    <i>
      <x v="424"/>
    </i>
    <i>
      <x v="1430"/>
    </i>
    <i>
      <x v="425"/>
    </i>
    <i>
      <x v="1434"/>
    </i>
    <i>
      <x v="426"/>
    </i>
    <i>
      <x v="1438"/>
    </i>
    <i>
      <x v="427"/>
    </i>
    <i>
      <x v="1442"/>
    </i>
    <i>
      <x v="428"/>
    </i>
    <i>
      <x v="81"/>
    </i>
    <i>
      <x v="429"/>
    </i>
    <i>
      <x v="1483"/>
    </i>
    <i>
      <x v="430"/>
    </i>
    <i>
      <x v="54"/>
    </i>
    <i>
      <x v="431"/>
    </i>
    <i>
      <x v="772"/>
    </i>
    <i>
      <x v="432"/>
    </i>
    <i>
      <x v="774"/>
    </i>
    <i>
      <x v="433"/>
    </i>
    <i>
      <x v="776"/>
    </i>
    <i>
      <x v="434"/>
    </i>
    <i>
      <x v="778"/>
    </i>
    <i>
      <x v="435"/>
    </i>
    <i>
      <x v="780"/>
    </i>
    <i>
      <x v="436"/>
    </i>
    <i>
      <x v="782"/>
    </i>
    <i>
      <x v="437"/>
    </i>
    <i>
      <x v="27"/>
    </i>
    <i>
      <x v="438"/>
    </i>
    <i>
      <x v="786"/>
    </i>
    <i>
      <x v="439"/>
    </i>
    <i>
      <x v="788"/>
    </i>
    <i>
      <x v="440"/>
    </i>
    <i>
      <x v="29"/>
    </i>
    <i>
      <x v="441"/>
    </i>
    <i>
      <x v="792"/>
    </i>
    <i>
      <x v="442"/>
    </i>
    <i>
      <x v="794"/>
    </i>
    <i>
      <x v="443"/>
    </i>
    <i>
      <x v="796"/>
    </i>
    <i>
      <x v="444"/>
    </i>
    <i>
      <x v="798"/>
    </i>
    <i>
      <x v="445"/>
    </i>
    <i>
      <x v="800"/>
    </i>
    <i>
      <x v="446"/>
    </i>
    <i>
      <x v="802"/>
    </i>
    <i>
      <x v="447"/>
    </i>
    <i>
      <x v="804"/>
    </i>
    <i>
      <x v="448"/>
    </i>
    <i>
      <x v="806"/>
    </i>
    <i>
      <x v="449"/>
    </i>
    <i>
      <x v="808"/>
    </i>
    <i>
      <x v="450"/>
    </i>
    <i>
      <x v="810"/>
    </i>
    <i>
      <x v="451"/>
    </i>
    <i>
      <x v="812"/>
    </i>
    <i>
      <x v="452"/>
    </i>
    <i>
      <x v="814"/>
    </i>
    <i>
      <x v="453"/>
    </i>
    <i>
      <x v="816"/>
    </i>
    <i>
      <x v="454"/>
    </i>
    <i>
      <x v="31"/>
    </i>
    <i>
      <x v="455"/>
    </i>
    <i>
      <x v="820"/>
    </i>
    <i>
      <x v="456"/>
    </i>
    <i>
      <x v="822"/>
    </i>
    <i>
      <x v="457"/>
    </i>
    <i>
      <x v="824"/>
    </i>
    <i>
      <x v="458"/>
    </i>
    <i>
      <x v="826"/>
    </i>
    <i>
      <x v="21"/>
    </i>
    <i>
      <x v="828"/>
    </i>
    <i>
      <x v="460"/>
    </i>
    <i>
      <x v="830"/>
    </i>
    <i>
      <x v="461"/>
    </i>
    <i>
      <x v="832"/>
    </i>
    <i>
      <x v="462"/>
    </i>
    <i>
      <x v="834"/>
    </i>
    <i>
      <x v="463"/>
    </i>
    <i>
      <x v="836"/>
    </i>
    <i>
      <x v="62"/>
    </i>
    <i>
      <x v="838"/>
    </i>
    <i>
      <x v="465"/>
    </i>
    <i>
      <x v="840"/>
    </i>
    <i>
      <x v="466"/>
    </i>
    <i>
      <x v="842"/>
    </i>
    <i>
      <x v="467"/>
    </i>
    <i>
      <x v="844"/>
    </i>
    <i>
      <x v="468"/>
    </i>
    <i>
      <x v="846"/>
    </i>
    <i>
      <x v="469"/>
    </i>
    <i>
      <x v="848"/>
    </i>
    <i>
      <x v="470"/>
    </i>
    <i>
      <x v="850"/>
    </i>
    <i>
      <x v="22"/>
    </i>
    <i>
      <x v="852"/>
    </i>
    <i>
      <x v="472"/>
    </i>
    <i>
      <x v="854"/>
    </i>
    <i>
      <x v="473"/>
    </i>
    <i>
      <x v="856"/>
    </i>
    <i>
      <x v="474"/>
    </i>
    <i>
      <x v="858"/>
    </i>
    <i>
      <x v="475"/>
    </i>
    <i>
      <x v="860"/>
    </i>
    <i>
      <x v="476"/>
    </i>
    <i>
      <x v="862"/>
    </i>
    <i>
      <x v="477"/>
    </i>
    <i>
      <x v="864"/>
    </i>
    <i>
      <x v="478"/>
    </i>
    <i>
      <x v="866"/>
    </i>
    <i>
      <x v="479"/>
    </i>
    <i>
      <x v="868"/>
    </i>
    <i>
      <x v="480"/>
    </i>
    <i>
      <x v="870"/>
    </i>
    <i>
      <x v="481"/>
    </i>
    <i>
      <x v="872"/>
    </i>
    <i>
      <x v="482"/>
    </i>
    <i>
      <x v="874"/>
    </i>
    <i>
      <x v="483"/>
    </i>
    <i>
      <x v="876"/>
    </i>
    <i>
      <x v="484"/>
    </i>
    <i>
      <x v="878"/>
    </i>
    <i>
      <x v="485"/>
    </i>
    <i>
      <x v="880"/>
    </i>
    <i>
      <x v="486"/>
    </i>
    <i>
      <x v="882"/>
    </i>
    <i>
      <x v="487"/>
    </i>
    <i>
      <x v="884"/>
    </i>
    <i>
      <x v="488"/>
    </i>
    <i>
      <x v="886"/>
    </i>
    <i>
      <x v="489"/>
    </i>
    <i>
      <x v="888"/>
    </i>
    <i>
      <x v="490"/>
    </i>
    <i>
      <x v="890"/>
    </i>
    <i>
      <x v="491"/>
    </i>
    <i>
      <x v="33"/>
    </i>
    <i>
      <x v="492"/>
    </i>
    <i>
      <x v="894"/>
    </i>
    <i>
      <x v="493"/>
    </i>
    <i>
      <x v="896"/>
    </i>
    <i>
      <x v="494"/>
    </i>
    <i>
      <x v="898"/>
    </i>
    <i>
      <x v="495"/>
    </i>
    <i>
      <x v="900"/>
    </i>
    <i>
      <x v="496"/>
    </i>
    <i>
      <x v="902"/>
    </i>
    <i>
      <x v="497"/>
    </i>
    <i>
      <x v="904"/>
    </i>
    <i>
      <x v="498"/>
    </i>
    <i>
      <x v="906"/>
    </i>
    <i>
      <x v="63"/>
    </i>
    <i>
      <x v="908"/>
    </i>
    <i>
      <x v="500"/>
    </i>
    <i>
      <x v="910"/>
    </i>
    <i>
      <x v="501"/>
    </i>
    <i>
      <x v="912"/>
    </i>
    <i>
      <x v="502"/>
    </i>
    <i>
      <x v="914"/>
    </i>
    <i>
      <x v="23"/>
    </i>
    <i>
      <x v="916"/>
    </i>
    <i>
      <x v="504"/>
    </i>
    <i>
      <x v="918"/>
    </i>
    <i>
      <x v="505"/>
    </i>
    <i>
      <x v="920"/>
    </i>
    <i>
      <x v="506"/>
    </i>
    <i>
      <x v="922"/>
    </i>
    <i>
      <x v="507"/>
    </i>
    <i>
      <x v="924"/>
    </i>
    <i>
      <x v="508"/>
    </i>
    <i>
      <x v="926"/>
    </i>
    <i>
      <x v="509"/>
    </i>
    <i>
      <x v="928"/>
    </i>
    <i>
      <x v="510"/>
    </i>
    <i>
      <x v="930"/>
    </i>
    <i>
      <x v="511"/>
    </i>
    <i>
      <x v="932"/>
    </i>
    <i>
      <x v="512"/>
    </i>
    <i>
      <x v="934"/>
    </i>
    <i>
      <x v="513"/>
    </i>
    <i>
      <x v="936"/>
    </i>
    <i>
      <x v="514"/>
    </i>
    <i>
      <x v="938"/>
    </i>
    <i>
      <x v="515"/>
    </i>
    <i>
      <x v="940"/>
    </i>
    <i>
      <x v="516"/>
    </i>
    <i>
      <x v="71"/>
    </i>
    <i>
      <x v="517"/>
    </i>
    <i>
      <x v="944"/>
    </i>
    <i>
      <x v="518"/>
    </i>
    <i>
      <x v="946"/>
    </i>
    <i>
      <x v="519"/>
    </i>
    <i>
      <x v="948"/>
    </i>
    <i>
      <x v="520"/>
    </i>
    <i>
      <x v="950"/>
    </i>
    <i>
      <x v="521"/>
    </i>
    <i>
      <x v="952"/>
    </i>
    <i>
      <x v="522"/>
    </i>
    <i>
      <x v="82"/>
    </i>
    <i>
      <x v="523"/>
    </i>
    <i>
      <x v="956"/>
    </i>
    <i>
      <x v="524"/>
    </i>
    <i>
      <x v="958"/>
    </i>
    <i>
      <x v="525"/>
    </i>
    <i>
      <x v="960"/>
    </i>
    <i>
      <x v="526"/>
    </i>
    <i>
      <x v="962"/>
    </i>
    <i>
      <x v="527"/>
    </i>
    <i>
      <x v="964"/>
    </i>
    <i>
      <x v="528"/>
    </i>
    <i>
      <x v="966"/>
    </i>
    <i>
      <x v="529"/>
    </i>
    <i>
      <x v="968"/>
    </i>
    <i>
      <x v="530"/>
    </i>
    <i>
      <x v="36"/>
    </i>
    <i>
      <x v="531"/>
    </i>
    <i>
      <x v="972"/>
    </i>
    <i>
      <x v="532"/>
    </i>
    <i>
      <x v="974"/>
    </i>
    <i>
      <x v="533"/>
    </i>
    <i>
      <x v="976"/>
    </i>
    <i>
      <x v="534"/>
    </i>
    <i>
      <x v="978"/>
    </i>
    <i>
      <x v="535"/>
    </i>
    <i>
      <x v="980"/>
    </i>
    <i>
      <x v="536"/>
    </i>
    <i>
      <x v="982"/>
    </i>
    <i>
      <x v="537"/>
    </i>
    <i>
      <x v="984"/>
    </i>
    <i>
      <x v="538"/>
    </i>
    <i>
      <x v="986"/>
    </i>
    <i>
      <x v="539"/>
    </i>
    <i>
      <x v="988"/>
    </i>
    <i>
      <x v="540"/>
    </i>
    <i>
      <x v="72"/>
    </i>
    <i>
      <x v="541"/>
    </i>
    <i>
      <x v="37"/>
    </i>
    <i>
      <x v="542"/>
    </i>
    <i>
      <x v="994"/>
    </i>
    <i>
      <x v="543"/>
    </i>
    <i>
      <x v="996"/>
    </i>
    <i>
      <x v="544"/>
    </i>
    <i>
      <x v="998"/>
    </i>
    <i>
      <x v="545"/>
    </i>
    <i>
      <x v="1000"/>
    </i>
    <i>
      <x v="546"/>
    </i>
    <i>
      <x v="1002"/>
    </i>
    <i>
      <x v="547"/>
    </i>
    <i>
      <x v="1004"/>
    </i>
    <i>
      <x v="548"/>
    </i>
    <i>
      <x v="1006"/>
    </i>
    <i>
      <x v="549"/>
    </i>
    <i>
      <x v="1008"/>
    </i>
    <i>
      <x v="550"/>
    </i>
    <i>
      <x v="1010"/>
    </i>
    <i>
      <x v="551"/>
    </i>
    <i>
      <x v="1012"/>
    </i>
    <i>
      <x v="552"/>
    </i>
    <i>
      <x v="1014"/>
    </i>
    <i>
      <x v="553"/>
    </i>
    <i>
      <x v="1016"/>
    </i>
    <i>
      <x v="554"/>
    </i>
    <i>
      <x v="1018"/>
    </i>
    <i>
      <x v="555"/>
    </i>
    <i>
      <x v="1020"/>
    </i>
    <i>
      <x v="556"/>
    </i>
    <i>
      <x v="1022"/>
    </i>
    <i>
      <x v="557"/>
    </i>
    <i>
      <x v="1024"/>
    </i>
    <i>
      <x v="558"/>
    </i>
    <i>
      <x v="1026"/>
    </i>
    <i>
      <x v="559"/>
    </i>
    <i>
      <x v="1028"/>
    </i>
    <i>
      <x v="560"/>
    </i>
    <i>
      <x v="1030"/>
    </i>
    <i>
      <x v="561"/>
    </i>
    <i>
      <x v="1032"/>
    </i>
    <i>
      <x v="562"/>
    </i>
    <i>
      <x v="1034"/>
    </i>
    <i>
      <x v="563"/>
    </i>
    <i>
      <x v="1036"/>
    </i>
    <i>
      <x v="564"/>
    </i>
    <i>
      <x v="1038"/>
    </i>
    <i>
      <x v="565"/>
    </i>
    <i>
      <x v="1040"/>
    </i>
    <i>
      <x v="566"/>
    </i>
    <i>
      <x v="1042"/>
    </i>
    <i>
      <x v="567"/>
    </i>
    <i>
      <x v="1044"/>
    </i>
    <i>
      <x v="568"/>
    </i>
    <i>
      <x v="1046"/>
    </i>
    <i>
      <x v="569"/>
    </i>
    <i>
      <x v="1048"/>
    </i>
    <i>
      <x v="570"/>
    </i>
    <i>
      <x v="1050"/>
    </i>
    <i>
      <x v="571"/>
    </i>
    <i>
      <x v="1052"/>
    </i>
    <i>
      <x v="572"/>
    </i>
    <i>
      <x v="1054"/>
    </i>
    <i>
      <x v="90"/>
    </i>
    <i>
      <x v="1056"/>
    </i>
    <i>
      <x v="574"/>
    </i>
    <i>
      <x v="1058"/>
    </i>
    <i>
      <x v="575"/>
    </i>
    <i>
      <x v="1060"/>
    </i>
    <i>
      <x v="576"/>
    </i>
    <i>
      <x v="92"/>
    </i>
    <i>
      <x v="577"/>
    </i>
    <i>
      <x v="1064"/>
    </i>
    <i>
      <x v="578"/>
    </i>
    <i>
      <x v="1066"/>
    </i>
    <i>
      <x v="579"/>
    </i>
    <i>
      <x v="55"/>
    </i>
    <i>
      <x v="1068"/>
    </i>
    <i>
      <x v="580"/>
    </i>
    <i>
      <x v="1071"/>
    </i>
    <i>
      <x v="64"/>
    </i>
    <i>
      <x v="1073"/>
    </i>
    <i>
      <x v="582"/>
    </i>
    <i>
      <x v="1075"/>
    </i>
    <i>
      <x v="583"/>
    </i>
    <i>
      <x v="1077"/>
    </i>
    <i>
      <x v="584"/>
    </i>
    <i>
      <x v="1079"/>
    </i>
    <i>
      <x v="84"/>
    </i>
    <i>
      <x v="1081"/>
    </i>
    <i>
      <x v="586"/>
    </i>
    <i>
      <x v="1083"/>
    </i>
    <i>
      <x v="587"/>
    </i>
    <i>
      <x v="1085"/>
    </i>
    <i>
      <x v="588"/>
    </i>
    <i>
      <x v="1087"/>
    </i>
    <i>
      <x v="589"/>
    </i>
    <i>
      <x v="1089"/>
    </i>
    <i>
      <x v="590"/>
    </i>
    <i>
      <x v="1091"/>
    </i>
    <i>
      <x v="591"/>
    </i>
    <i>
      <x v="1093"/>
    </i>
    <i>
      <x v="592"/>
    </i>
    <i>
      <x v="1095"/>
    </i>
    <i>
      <x v="593"/>
    </i>
    <i>
      <x v="1097"/>
    </i>
    <i>
      <x v="65"/>
    </i>
    <i>
      <x v="1099"/>
    </i>
    <i>
      <x v="595"/>
    </i>
    <i>
      <x v="1101"/>
    </i>
    <i>
      <x v="596"/>
    </i>
    <i>
      <x v="1103"/>
    </i>
    <i>
      <x v="597"/>
    </i>
    <i>
      <x v="1105"/>
    </i>
    <i>
      <x v="598"/>
    </i>
    <i>
      <x v="1107"/>
    </i>
    <i>
      <x v="599"/>
    </i>
    <i>
      <x v="1109"/>
    </i>
    <i>
      <x v="600"/>
    </i>
    <i>
      <x v="1111"/>
    </i>
    <i>
      <x v="601"/>
    </i>
    <i>
      <x v="1113"/>
    </i>
    <i>
      <x v="602"/>
    </i>
    <i>
      <x v="1115"/>
    </i>
    <i>
      <x v="603"/>
    </i>
    <i>
      <x v="1117"/>
    </i>
    <i>
      <x v="604"/>
    </i>
    <i>
      <x v="1119"/>
    </i>
    <i>
      <x v="605"/>
    </i>
    <i>
      <x v="1121"/>
    </i>
    <i>
      <x v="606"/>
    </i>
    <i>
      <x v="1123"/>
    </i>
    <i>
      <x v="607"/>
    </i>
    <i>
      <x v="1125"/>
    </i>
    <i>
      <x v="608"/>
    </i>
    <i>
      <x v="1127"/>
    </i>
    <i>
      <x v="24"/>
    </i>
    <i>
      <x v="1129"/>
    </i>
    <i>
      <x v="610"/>
    </i>
    <i>
      <x v="1131"/>
    </i>
    <i>
      <x v="611"/>
    </i>
    <i>
      <x v="1133"/>
    </i>
    <i>
      <x v="612"/>
    </i>
    <i>
      <x v="1135"/>
    </i>
    <i>
      <x v="613"/>
    </i>
    <i>
      <x v="1137"/>
    </i>
    <i>
      <x v="614"/>
    </i>
    <i>
      <x v="1139"/>
    </i>
    <i>
      <x v="615"/>
    </i>
    <i>
      <x v="1141"/>
    </i>
    <i>
      <x v="616"/>
    </i>
    <i>
      <x v="1143"/>
    </i>
    <i>
      <x v="617"/>
    </i>
    <i>
      <x v="1145"/>
    </i>
    <i>
      <x v="618"/>
    </i>
    <i>
      <x v="1147"/>
    </i>
    <i>
      <x v="619"/>
    </i>
    <i>
      <x v="1149"/>
    </i>
    <i>
      <x v="620"/>
    </i>
    <i>
      <x v="1151"/>
    </i>
    <i>
      <x v="621"/>
    </i>
    <i>
      <x v="1153"/>
    </i>
    <i>
      <x v="622"/>
    </i>
    <i>
      <x v="1155"/>
    </i>
    <i>
      <x v="623"/>
    </i>
    <i>
      <x v="1157"/>
    </i>
    <i>
      <x v="624"/>
    </i>
    <i>
      <x v="1159"/>
    </i>
    <i>
      <x v="625"/>
    </i>
    <i>
      <x v="1161"/>
    </i>
    <i>
      <x v="626"/>
    </i>
    <i>
      <x v="1163"/>
    </i>
    <i>
      <x v="627"/>
    </i>
    <i>
      <x v="1165"/>
    </i>
    <i>
      <x v="628"/>
    </i>
    <i>
      <x v="1167"/>
    </i>
    <i>
      <x v="629"/>
    </i>
    <i>
      <x v="1169"/>
    </i>
    <i>
      <x v="630"/>
    </i>
    <i>
      <x v="1171"/>
    </i>
    <i>
      <x v="631"/>
    </i>
    <i>
      <x v="1173"/>
    </i>
    <i>
      <x v="632"/>
    </i>
    <i>
      <x v="75"/>
    </i>
    <i>
      <x v="633"/>
    </i>
    <i>
      <x v="1177"/>
    </i>
    <i>
      <x v="634"/>
    </i>
    <i>
      <x v="1179"/>
    </i>
    <i>
      <x v="635"/>
    </i>
    <i>
      <x v="1181"/>
    </i>
    <i>
      <x v="636"/>
    </i>
    <i>
      <x v="1183"/>
    </i>
    <i>
      <x v="637"/>
    </i>
    <i>
      <x v="1185"/>
    </i>
    <i>
      <x v="638"/>
    </i>
    <i>
      <x v="41"/>
    </i>
    <i>
      <x v="639"/>
    </i>
    <i>
      <x v="1189"/>
    </i>
    <i>
      <x v="640"/>
    </i>
    <i>
      <x v="1191"/>
    </i>
    <i>
      <x v="641"/>
    </i>
    <i>
      <x v="1193"/>
    </i>
    <i>
      <x v="642"/>
    </i>
    <i>
      <x v="76"/>
    </i>
    <i>
      <x v="643"/>
    </i>
    <i>
      <x v="1197"/>
    </i>
    <i>
      <x v="1202"/>
    </i>
    <i>
      <x v="1199"/>
    </i>
    <i>
      <x v="77"/>
    </i>
    <i>
      <x v="1201"/>
    </i>
    <i>
      <x v="1206"/>
    </i>
    <i>
      <x v="1208"/>
    </i>
    <i>
      <x v="644"/>
    </i>
    <i>
      <x v="42"/>
    </i>
    <i>
      <x v="645"/>
    </i>
    <i>
      <x v="1207"/>
    </i>
    <i>
      <x v="646"/>
    </i>
    <i>
      <x v="1209"/>
    </i>
    <i>
      <x v="647"/>
    </i>
    <i>
      <x v="1211"/>
    </i>
    <i>
      <x v="648"/>
    </i>
    <i>
      <x v="1213"/>
    </i>
    <i>
      <x v="649"/>
    </i>
    <i>
      <x v="1215"/>
    </i>
    <i>
      <x v="650"/>
    </i>
    <i>
      <x v="1217"/>
    </i>
    <i>
      <x v="651"/>
    </i>
    <i>
      <x v="1219"/>
    </i>
    <i>
      <x v="652"/>
    </i>
    <i>
      <x v="1221"/>
    </i>
    <i>
      <x v="653"/>
    </i>
    <i>
      <x v="1223"/>
    </i>
    <i>
      <x v="654"/>
    </i>
    <i>
      <x v="1225"/>
    </i>
    <i>
      <x v="655"/>
    </i>
    <i>
      <x v="1227"/>
    </i>
    <i>
      <x v="656"/>
    </i>
    <i>
      <x v="1229"/>
    </i>
    <i>
      <x v="657"/>
    </i>
    <i>
      <x v="1231"/>
    </i>
    <i>
      <x v="658"/>
    </i>
    <i>
      <x v="1233"/>
    </i>
    <i>
      <x v="659"/>
    </i>
    <i>
      <x v="1235"/>
    </i>
    <i>
      <x v="660"/>
    </i>
    <i>
      <x v="1237"/>
    </i>
    <i>
      <x v="661"/>
    </i>
    <i>
      <x v="1239"/>
    </i>
    <i>
      <x v="25"/>
    </i>
    <i>
      <x v="1241"/>
    </i>
    <i>
      <x v="663"/>
    </i>
    <i>
      <x v="1243"/>
    </i>
    <i>
      <x v="664"/>
    </i>
    <i>
      <x v="1245"/>
    </i>
    <i>
      <x v="85"/>
    </i>
    <i>
      <x v="1247"/>
    </i>
    <i>
      <x v="666"/>
    </i>
    <i>
      <x v="1249"/>
    </i>
    <i>
      <x v="667"/>
    </i>
    <i>
      <x v="1251"/>
    </i>
    <i>
      <x v="668"/>
    </i>
    <i>
      <x v="1253"/>
    </i>
    <i>
      <x v="669"/>
    </i>
    <i>
      <x v="1255"/>
    </i>
    <i>
      <x v="670"/>
    </i>
    <i>
      <x v="1257"/>
    </i>
    <i>
      <x v="671"/>
    </i>
    <i>
      <x v="1259"/>
    </i>
    <i>
      <x v="672"/>
    </i>
    <i>
      <x v="1261"/>
    </i>
    <i>
      <x v="66"/>
    </i>
    <i>
      <x v="1263"/>
    </i>
    <i>
      <x v="674"/>
    </i>
    <i>
      <x v="79"/>
    </i>
    <i>
      <x v="675"/>
    </i>
    <i>
      <x v="1267"/>
    </i>
    <i>
      <x v="676"/>
    </i>
    <i>
      <x v="1269"/>
    </i>
    <i>
      <x v="677"/>
    </i>
    <i>
      <x v="1271"/>
    </i>
    <i>
      <x v="678"/>
    </i>
    <i>
      <x v="1273"/>
    </i>
    <i>
      <x v="679"/>
    </i>
    <i>
      <x v="1275"/>
    </i>
    <i>
      <x v="680"/>
    </i>
    <i>
      <x v="1277"/>
    </i>
    <i>
      <x v="681"/>
    </i>
    <i>
      <x v="1279"/>
    </i>
    <i>
      <x v="682"/>
    </i>
    <i>
      <x v="1281"/>
    </i>
    <i>
      <x v="683"/>
    </i>
    <i>
      <x v="1283"/>
    </i>
    <i>
      <x v="684"/>
    </i>
    <i>
      <x v="1285"/>
    </i>
    <i>
      <x v="685"/>
    </i>
    <i>
      <x v="1287"/>
    </i>
    <i>
      <x v="686"/>
    </i>
    <i>
      <x v="1289"/>
    </i>
    <i>
      <x v="687"/>
    </i>
    <i>
      <x v="1291"/>
    </i>
    <i>
      <x v="688"/>
    </i>
    <i>
      <x v="1293"/>
    </i>
    <i>
      <x v="689"/>
    </i>
    <i>
      <x v="1295"/>
    </i>
    <i>
      <x v="690"/>
    </i>
    <i>
      <x v="1297"/>
    </i>
    <i>
      <x v="691"/>
    </i>
    <i>
      <x v="1299"/>
    </i>
    <i>
      <x v="692"/>
    </i>
    <i>
      <x v="1301"/>
    </i>
    <i>
      <x v="693"/>
    </i>
    <i>
      <x v="1303"/>
    </i>
    <i>
      <x v="694"/>
    </i>
    <i>
      <x v="1305"/>
    </i>
    <i>
      <x v="695"/>
    </i>
    <i>
      <x v="1307"/>
    </i>
    <i>
      <x v="696"/>
    </i>
    <i>
      <x v="1309"/>
    </i>
    <i>
      <x v="697"/>
    </i>
    <i>
      <x v="1311"/>
    </i>
    <i>
      <x v="698"/>
    </i>
    <i>
      <x v="45"/>
    </i>
    <i>
      <x v="699"/>
    </i>
    <i>
      <x v="1315"/>
    </i>
    <i>
      <x v="700"/>
    </i>
    <i>
      <x v="1317"/>
    </i>
    <i>
      <x v="701"/>
    </i>
    <i>
      <x v="1319"/>
    </i>
    <i>
      <x v="702"/>
    </i>
    <i>
      <x v="1321"/>
    </i>
    <i>
      <x v="703"/>
    </i>
    <i>
      <x v="1323"/>
    </i>
    <i>
      <x v="704"/>
    </i>
    <i>
      <x v="1325"/>
    </i>
    <i>
      <x v="705"/>
    </i>
    <i>
      <x v="1327"/>
    </i>
    <i>
      <x v="706"/>
    </i>
    <i>
      <x v="1329"/>
    </i>
    <i>
      <x v="26"/>
    </i>
    <i>
      <x v="1331"/>
    </i>
    <i>
      <x v="708"/>
    </i>
    <i>
      <x v="1333"/>
    </i>
    <i>
      <x v="709"/>
    </i>
    <i>
      <x v="1335"/>
    </i>
    <i>
      <x v="710"/>
    </i>
    <i>
      <x v="1337"/>
    </i>
    <i>
      <x v="711"/>
    </i>
    <i>
      <x v="1339"/>
    </i>
    <i>
      <x v="712"/>
    </i>
    <i>
      <x v="1341"/>
    </i>
    <i>
      <x v="713"/>
    </i>
    <i>
      <x v="1343"/>
    </i>
    <i>
      <x v="714"/>
    </i>
    <i>
      <x v="1345"/>
    </i>
    <i>
      <x v="715"/>
    </i>
    <i>
      <x v="1347"/>
    </i>
    <i>
      <x v="716"/>
    </i>
    <i>
      <x v="1349"/>
    </i>
    <i>
      <x v="717"/>
    </i>
    <i>
      <x v="1351"/>
    </i>
    <i>
      <x v="718"/>
    </i>
    <i>
      <x v="1353"/>
    </i>
    <i>
      <x v="719"/>
    </i>
    <i>
      <x v="1355"/>
    </i>
    <i>
      <x v="720"/>
    </i>
    <i>
      <x v="1357"/>
    </i>
    <i>
      <x v="721"/>
    </i>
    <i>
      <x v="1359"/>
    </i>
    <i>
      <x v="722"/>
    </i>
    <i>
      <x v="46"/>
    </i>
    <i>
      <x v="723"/>
    </i>
    <i>
      <x v="1363"/>
    </i>
    <i>
      <x v="724"/>
    </i>
    <i>
      <x v="1365"/>
    </i>
    <i>
      <x v="725"/>
    </i>
    <i>
      <x v="1367"/>
    </i>
    <i>
      <x v="726"/>
    </i>
    <i>
      <x v="1369"/>
    </i>
    <i>
      <x v="67"/>
    </i>
    <i>
      <x v="1371"/>
    </i>
    <i>
      <x v="728"/>
    </i>
    <i>
      <x v="1373"/>
    </i>
    <i>
      <x v="729"/>
    </i>
    <i>
      <x v="1375"/>
    </i>
    <i>
      <x v="730"/>
    </i>
    <i>
      <x v="1377"/>
    </i>
    <i>
      <x v="731"/>
    </i>
    <i>
      <x v="1379"/>
    </i>
    <i>
      <x v="732"/>
    </i>
    <i>
      <x v="1381"/>
    </i>
    <i>
      <x v="733"/>
    </i>
    <i>
      <x v="1383"/>
    </i>
    <i>
      <x v="734"/>
    </i>
    <i>
      <x v="1385"/>
    </i>
    <i>
      <x v="735"/>
    </i>
    <i>
      <x v="48"/>
    </i>
    <i>
      <x v="736"/>
    </i>
    <i>
      <x v="1389"/>
    </i>
    <i>
      <x v="737"/>
    </i>
    <i>
      <x v="1391"/>
    </i>
    <i>
      <x v="738"/>
    </i>
    <i>
      <x v="49"/>
    </i>
    <i>
      <x v="739"/>
    </i>
    <i>
      <x v="1395"/>
    </i>
    <i>
      <x v="740"/>
    </i>
    <i>
      <x v="1397"/>
    </i>
    <i>
      <x v="741"/>
    </i>
    <i>
      <x v="1399"/>
    </i>
    <i>
      <x v="742"/>
    </i>
    <i>
      <x v="1401"/>
    </i>
    <i>
      <x v="1487"/>
    </i>
    <i>
      <x v="1403"/>
    </i>
    <i>
      <x v="1489"/>
    </i>
    <i>
      <x v="1405"/>
    </i>
    <i>
      <x v="1491"/>
    </i>
    <i>
      <x v="1407"/>
    </i>
    <i>
      <x v="1493"/>
    </i>
    <i>
      <x v="1409"/>
    </i>
    <i>
      <x v="1495"/>
    </i>
    <i>
      <x v="1411"/>
    </i>
    <i>
      <x v="1497"/>
    </i>
    <i>
      <x v="1413"/>
    </i>
    <i>
      <x v="1499"/>
    </i>
    <i>
      <x v="1415"/>
    </i>
    <i>
      <x v="1501"/>
    </i>
    <i>
      <x v="1417"/>
    </i>
    <i>
      <x v="1503"/>
    </i>
    <i>
      <x v="1419"/>
    </i>
    <i>
      <x v="1452"/>
    </i>
    <i>
      <x v="1421"/>
    </i>
    <i>
      <x v="1453"/>
    </i>
    <i>
      <x v="1423"/>
    </i>
    <i>
      <x v="1455"/>
    </i>
    <i>
      <x v="1425"/>
    </i>
    <i>
      <x v="1457"/>
    </i>
    <i>
      <x v="1427"/>
    </i>
    <i>
      <x v="1459"/>
    </i>
    <i>
      <x v="1429"/>
    </i>
    <i>
      <x v="1461"/>
    </i>
    <i>
      <x v="1431"/>
    </i>
    <i>
      <x v="2"/>
    </i>
    <i>
      <x v="1433"/>
    </i>
    <i>
      <x v="1465"/>
    </i>
    <i>
      <x v="1435"/>
    </i>
    <i>
      <x v="1467"/>
    </i>
    <i>
      <x v="1437"/>
    </i>
    <i>
      <x v="1443"/>
    </i>
    <i>
      <x v="1439"/>
    </i>
    <i>
      <x v="1444"/>
    </i>
    <i>
      <x v="80"/>
    </i>
    <i>
      <x v="50"/>
    </i>
    <i>
      <x v="87"/>
    </i>
    <i>
      <x v="1448"/>
    </i>
    <i>
      <x v="1445"/>
    </i>
    <i>
      <x v="1471"/>
    </i>
    <i>
      <x v="1447"/>
    </i>
    <i>
      <x v="51"/>
    </i>
    <i>
      <x v="1449"/>
    </i>
    <i>
      <x v="1475"/>
    </i>
    <i>
      <x v="1451"/>
    </i>
    <i>
      <x v="1477"/>
    </i>
    <i>
      <x v="1479"/>
    </i>
    <i>
      <x v="1454"/>
    </i>
    <i>
      <x v="1507"/>
    </i>
    <i>
      <x v="1456"/>
    </i>
    <i>
      <x v="1509"/>
    </i>
    <i>
      <x v="1458"/>
    </i>
    <i>
      <x v="1511"/>
    </i>
    <i>
      <x v="1460"/>
    </i>
    <i>
      <x v="1513"/>
    </i>
    <i>
      <x v="1462"/>
    </i>
    <i>
      <x v="1515"/>
    </i>
    <i>
      <x v="1464"/>
    </i>
    <i>
      <x v="1517"/>
    </i>
    <i>
      <x v="1466"/>
    </i>
    <i>
      <x v="1519"/>
    </i>
    <i>
      <x v="1468"/>
    </i>
    <i>
      <x v="1521"/>
    </i>
    <i>
      <x v="1470"/>
    </i>
    <i>
      <x v="1523"/>
    </i>
    <i>
      <x v="1472"/>
    </i>
    <i>
      <x v="1525"/>
    </i>
    <i>
      <x v="1474"/>
    </i>
    <i>
      <x v="1527"/>
    </i>
    <i>
      <x v="1476"/>
    </i>
    <i>
      <x v="1529"/>
    </i>
    <i>
      <x v="1478"/>
    </i>
    <i>
      <x v="1531"/>
    </i>
    <i>
      <x v="52"/>
    </i>
    <i>
      <x v="1533"/>
    </i>
    <i>
      <x v="53"/>
    </i>
    <i>
      <x v="767"/>
    </i>
    <i>
      <x v="1484"/>
    </i>
    <i>
      <x v="768"/>
    </i>
    <i>
      <x v="1486"/>
    </i>
    <i>
      <x v="769"/>
    </i>
    <i>
      <x v="770"/>
    </i>
    <i>
      <x v="743"/>
    </i>
    <i>
      <x v="1490"/>
    </i>
    <i>
      <x v="744"/>
    </i>
    <i>
      <x v="1492"/>
    </i>
    <i>
      <x v="745"/>
    </i>
    <i>
      <x v="1494"/>
    </i>
    <i>
      <x v="746"/>
    </i>
    <i>
      <x v="1496"/>
    </i>
    <i>
      <x v="747"/>
    </i>
    <i>
      <x v="1498"/>
    </i>
    <i>
      <x v="748"/>
    </i>
    <i>
      <x v="1500"/>
    </i>
    <i>
      <x v="749"/>
    </i>
    <i>
      <x v="1502"/>
    </i>
    <i>
      <x v="750"/>
    </i>
    <i>
      <x v="1504"/>
    </i>
    <i>
      <x v="751"/>
    </i>
    <i>
      <x v="1506"/>
    </i>
    <i>
      <x v="752"/>
    </i>
    <i>
      <x v="1508"/>
    </i>
    <i>
      <x v="753"/>
    </i>
    <i>
      <x v="1510"/>
    </i>
    <i>
      <x v="754"/>
    </i>
    <i>
      <x v="1512"/>
    </i>
    <i>
      <x v="755"/>
    </i>
    <i>
      <x v="1514"/>
    </i>
    <i>
      <x v="756"/>
    </i>
    <i>
      <x v="1516"/>
    </i>
    <i>
      <x v="757"/>
    </i>
    <i>
      <x v="1518"/>
    </i>
    <i>
      <x v="758"/>
    </i>
    <i>
      <x v="1520"/>
    </i>
    <i>
      <x v="759"/>
    </i>
    <i>
      <x v="1522"/>
    </i>
    <i>
      <x v="760"/>
    </i>
    <i>
      <x v="1524"/>
    </i>
    <i>
      <x v="761"/>
    </i>
    <i>
      <x v="1526"/>
    </i>
    <i>
      <x v="762"/>
    </i>
    <i>
      <x v="1528"/>
    </i>
    <i>
      <x v="763"/>
    </i>
    <i>
      <x v="1530"/>
    </i>
    <i>
      <x v="764"/>
    </i>
    <i>
      <x v="1532"/>
    </i>
    <i>
      <x v="765"/>
    </i>
    <i>
      <x/>
    </i>
    <i>
      <x v="766"/>
    </i>
  </rowItems>
  <colItems count="1">
    <i/>
  </colItems>
  <dataFields count="1">
    <dataField name=" TotalProfit" fld="0" baseField="0" baseItem="0" numFmtId="166"/>
  </dataFields>
  <formats count="4">
    <format dxfId="6">
      <pivotArea outline="0" collapsedLevelsAreSubtotals="1" fieldPosition="0">
        <references count="1">
          <reference field="4294967294" count="1" selected="0">
            <x v="0"/>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886E0A6-C676-4F64-8DD3-22D18CCA1CCF}" name="PivotTable3" cacheId="14"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O8:P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Profit" fld="0" baseField="0" baseItem="0"/>
  </dataFields>
  <formats count="2">
    <format dxfId="8">
      <pivotArea type="all" dataOnly="0" outline="0" fieldPosition="0"/>
    </format>
    <format dxfId="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B6C591E-923E-47A9-86E8-DC2256B62F19}" name="PivotTable2" cacheId="13"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O3:P4"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2">
    <format dxfId="10">
      <pivotArea type="all" dataOnly="0" outline="0" fieldPosition="0"/>
    </format>
    <format dxfId="9">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5E0688A-33FD-4F22-A324-33AD40F1245D}" name="PivotTable5" cacheId="16" applyNumberFormats="0" applyBorderFormats="0" applyFontFormats="0" applyPatternFormats="0" applyAlignmentFormats="0" applyWidthHeightFormats="1" dataCaption="Values" missingCaption="0" tag="c58fe7f3-fe6c-4417-b1d3-6e59b774ea4f" updatedVersion="8" minRefreshableVersion="3" useAutoFormatting="1" subtotalHiddenItems="1" rowGrandTotals="0" colGrandTotals="0" itemPrintTitles="1" createdVersion="8" indent="0" showEmptyRow="1" showEmptyCol="1" compact="0" compactData="0" multipleFieldFilters="0" chartFormat="12">
  <location ref="AA3:AB9" firstHeaderRow="1" firstDataRow="1" firstDataCol="1"/>
  <pivotFields count="4">
    <pivotField compact="0" allDrilled="1" outline="0" subtotalTop="0" showAll="0" dataSourceSort="1" defaultSubtotal="0" defaultAttributeDrillState="1"/>
    <pivotField dataField="1" compact="0" outline="0" subtotalTop="0" showAll="0" defaultSubtotal="0"/>
    <pivotField compact="0" allDrilled="1" outline="0" subtotalTop="0" showAll="0" sortType="ascending" defaultSubtotal="0" defaultAttributeDrillState="1">
      <items count="6">
        <item x="0"/>
        <item x="1"/>
        <item x="2"/>
        <item x="3"/>
        <item x="4"/>
        <item x="5"/>
      </items>
    </pivotField>
    <pivotField axis="axisRow" compact="0" allDrilled="1" outline="0" subtotalTop="0" showAll="0" dataSourceSort="1" defaultSubtotal="0" defaultAttributeDrillState="1">
      <items count="6">
        <item x="0"/>
        <item x="1"/>
        <item x="2"/>
        <item x="3"/>
        <item x="4"/>
        <item x="5"/>
      </items>
    </pivotField>
  </pivotFields>
  <rowFields count="1">
    <field x="3"/>
  </rowFields>
  <rowItems count="6">
    <i>
      <x/>
    </i>
    <i>
      <x v="1"/>
    </i>
    <i>
      <x v="2"/>
    </i>
    <i>
      <x v="3"/>
    </i>
    <i>
      <x v="4"/>
    </i>
    <i>
      <x v="5"/>
    </i>
  </rowItems>
  <colItems count="1">
    <i/>
  </colItems>
  <dataFields count="1">
    <dataField name="Sum of TotalProfit" fld="1" baseField="0" baseItem="0" numFmtId="170"/>
  </dataFields>
  <formats count="8">
    <format dxfId="18">
      <pivotArea type="all" dataOnly="0" outline="0" fieldPosition="0"/>
    </format>
    <format dxfId="17">
      <pivotArea outline="0" collapsedLevelsAreSubtotals="1" fieldPosition="0"/>
    </format>
    <format dxfId="16">
      <pivotArea outline="0" collapsedLevelsAreSubtotals="1" fieldPosition="0"/>
    </format>
    <format dxfId="15">
      <pivotArea type="all" dataOnly="0" outline="0" fieldPosition="0"/>
    </format>
    <format dxfId="14">
      <pivotArea outline="0" collapsedLevelsAreSubtotals="1" fieldPosition="0"/>
    </format>
    <format dxfId="13">
      <pivotArea field="2" type="button" dataOnly="0" labelOnly="1" outline="0"/>
    </format>
    <format dxfId="12">
      <pivotArea dataOnly="0" labelOnly="1" outline="0" axis="axisValues" fieldPosition="0"/>
    </format>
    <format dxfId="11">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Profit"/>
    <pivotHierarchy dragToData="1" caption=" COGS"/>
    <pivotHierarchy dragToData="1" caption=" TotalRevenue"/>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4BAF797-BD16-4889-86F8-2487EF274979}" sourceName="[DimDate].[Year]">
  <pivotTables>
    <pivotTable tabId="1" name="PivotTable1"/>
    <pivotTable tabId="1" name="PivotTable7"/>
    <pivotTable tabId="8" name="PivotTable1"/>
    <pivotTable tabId="8" name="PivotTable2"/>
    <pivotTable tabId="8" name="PivotTable3"/>
    <pivotTable tabId="8" name="PivotTable5"/>
    <pivotTable tabId="10" name="PivotTable1"/>
    <pivotTable tabId="10" name="PivotTable2"/>
    <pivotTable tabId="10" name="PivotTable3"/>
    <pivotTable tabId="10" name="PivotTable6"/>
    <pivotTable tabId="11" name="PivotTable1"/>
    <pivotTable tabId="11" name="PivotTable2"/>
    <pivotTable tabId="11" name="PivotTable3"/>
    <pivotTable tabId="11" name="PivotTable4"/>
    <pivotTable tabId="11" name="PivotTable5"/>
  </pivotTables>
  <data>
    <olap pivotCacheId="200123029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5]"/>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E8B0206-F7A3-422A-A544-83E07236A15C}" sourceName="[DimDate].[Month Name]">
  <pivotTables>
    <pivotTable tabId="1" name="PivotTable8"/>
  </pivotTables>
  <data>
    <olap pivotCacheId="2001230291">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C834160-0760-4CFA-A3BE-1DEE05450E8D}" sourceName="[DimGeography].[Country]">
  <pivotTables>
    <pivotTable tabId="8" name="PivotTable5"/>
    <pivotTable tabId="8" name="PivotTable3"/>
    <pivotTable tabId="8" name="PivotTable2"/>
    <pivotTable tabId="8" name="PivotTable1"/>
    <pivotTable tabId="1" name="PivotTable2"/>
    <pivotTable tabId="1" name="PivotTable1"/>
    <pivotTable tabId="1" name="PivotTable8"/>
    <pivotTable tabId="10" name="PivotTable1"/>
    <pivotTable tabId="10" name="PivotTable2"/>
    <pivotTable tabId="10" name="PivotTable3"/>
    <pivotTable tabId="10" name="PivotTable6"/>
    <pivotTable tabId="11" name="PivotTable1"/>
    <pivotTable tabId="11" name="PivotTable2"/>
    <pivotTable tabId="11" name="PivotTable3"/>
    <pivotTable tabId="11" name="PivotTable4"/>
  </pivotTables>
  <data>
    <olap pivotCacheId="2001230291">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82F7B16-CEA5-46CF-B794-1C3063D6E4B9}" cache="Slicer_Year" caption="Year" columnCount="4" showCaption="0" level="1" style="SlicerStyleLight1 2" rowHeight="320675"/>
  <slicer name="Month Name" xr10:uid="{3B7DDBAA-4DA2-46F3-B710-E114E5BB5149}" cache="Slicer_Month_Name" caption="Month Filter" columnCount="3" showCaption="0" level="1" style="SlicerStyleLight1 2" rowHeight="288000"/>
  <slicer name="Country" xr10:uid="{563DA925-485A-43B3-862C-24F70B9514F3}" cache="Slicer_Country" caption="Country Filter" columnCount="2" showCaption="0" level="1" style="SlicerStyleLight1 2"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9CB1089-5342-4C9C-B358-51A35649E83A}" cache="Slicer_Year" caption="Filter by Year" columnCount="2" showCaption="0" level="1" style="SlicerStyleLight1 2" rowHeight="320675"/>
  <slicer name="Country 1" xr10:uid="{AE3A8DAA-6D7A-4AB2-9C50-6900A2087D39}" cache="Slicer_Country" caption="Country Filter" columnCount="3" showCaption="0" level="1" style="SlicerStyleLight1 2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drawing" Target="../drawings/drawing1.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CE34B-C749-47DC-A2E5-535F0B112D77}">
  <sheetPr codeName="Sheet2"/>
  <dimension ref="B1:AB40"/>
  <sheetViews>
    <sheetView zoomScale="85" zoomScaleNormal="85" workbookViewId="0">
      <selection activeCell="P10" sqref="P10"/>
    </sheetView>
  </sheetViews>
  <sheetFormatPr defaultRowHeight="18" x14ac:dyDescent="0.35"/>
  <cols>
    <col min="1" max="1" width="3" customWidth="1"/>
    <col min="3" max="3" width="12.33203125" bestFit="1" customWidth="1"/>
    <col min="4" max="4" width="8" bestFit="1" customWidth="1"/>
    <col min="5" max="5" width="12.25" bestFit="1" customWidth="1"/>
    <col min="6" max="6" width="13.25" bestFit="1" customWidth="1"/>
    <col min="7" max="7" width="9.58203125" bestFit="1" customWidth="1"/>
    <col min="8" max="8" width="13" bestFit="1" customWidth="1"/>
    <col min="9" max="9" width="10.6640625" bestFit="1" customWidth="1"/>
    <col min="10" max="10" width="12.25" bestFit="1" customWidth="1"/>
    <col min="11" max="11" width="14.4140625" bestFit="1" customWidth="1"/>
    <col min="12" max="12" width="3" customWidth="1"/>
    <col min="13" max="13" width="5.08203125" style="12" customWidth="1"/>
    <col min="14" max="14" width="3.58203125" customWidth="1"/>
    <col min="15" max="15" width="6.08203125" bestFit="1" customWidth="1"/>
    <col min="16" max="16" width="11.9140625" bestFit="1" customWidth="1"/>
    <col min="17" max="17" width="8.1640625" bestFit="1" customWidth="1"/>
    <col min="18" max="18" width="12" bestFit="1" customWidth="1"/>
    <col min="19" max="19" width="12.5" bestFit="1" customWidth="1"/>
    <col min="20" max="20" width="9.4140625" bestFit="1" customWidth="1"/>
    <col min="21" max="21" width="12.4140625" bestFit="1" customWidth="1"/>
    <col min="22" max="22" width="6" bestFit="1" customWidth="1"/>
    <col min="23" max="23" width="6.58203125" bestFit="1" customWidth="1"/>
    <col min="24" max="24" width="3.83203125" customWidth="1"/>
    <col min="25" max="25" width="18.1640625" bestFit="1" customWidth="1"/>
    <col min="26" max="26" width="4.9140625" bestFit="1" customWidth="1"/>
    <col min="27" max="27" width="14.33203125" bestFit="1" customWidth="1"/>
    <col min="28" max="28" width="9.5" bestFit="1" customWidth="1"/>
  </cols>
  <sheetData>
    <row r="1" spans="3:28" x14ac:dyDescent="0.35">
      <c r="C1" s="29" t="s">
        <v>19027</v>
      </c>
      <c r="D1" s="28"/>
      <c r="E1" s="28"/>
      <c r="F1" s="28"/>
      <c r="G1" s="28"/>
      <c r="H1" s="28"/>
      <c r="I1" s="28"/>
      <c r="J1" s="28"/>
      <c r="K1" s="28"/>
      <c r="O1" s="28" t="s">
        <v>19029</v>
      </c>
      <c r="P1" s="28"/>
      <c r="Q1" s="28"/>
      <c r="R1" s="28"/>
      <c r="S1" s="28"/>
      <c r="T1" s="28"/>
      <c r="U1" s="28"/>
    </row>
    <row r="2" spans="3:28" x14ac:dyDescent="0.35">
      <c r="C2" s="4" t="s">
        <v>0</v>
      </c>
      <c r="D2" s="4" t="s">
        <v>5</v>
      </c>
      <c r="E2" s="4" t="s">
        <v>6</v>
      </c>
      <c r="F2" s="35" t="s">
        <v>4</v>
      </c>
      <c r="G2" s="4" t="s">
        <v>7</v>
      </c>
      <c r="H2" s="4" t="s">
        <v>8</v>
      </c>
      <c r="I2" s="4" t="s">
        <v>1</v>
      </c>
      <c r="J2" s="4" t="s">
        <v>2</v>
      </c>
      <c r="K2" s="4" t="s">
        <v>3</v>
      </c>
      <c r="O2" s="3" t="s">
        <v>9</v>
      </c>
      <c r="P2" s="4" t="s">
        <v>0</v>
      </c>
      <c r="Q2" s="4" t="s">
        <v>5</v>
      </c>
      <c r="R2" s="4" t="s">
        <v>6</v>
      </c>
      <c r="S2" s="4" t="s">
        <v>4</v>
      </c>
      <c r="T2" s="4" t="s">
        <v>7</v>
      </c>
      <c r="U2" s="4" t="s">
        <v>8</v>
      </c>
      <c r="W2" s="3" t="s">
        <v>9</v>
      </c>
      <c r="Y2" t="s">
        <v>17</v>
      </c>
    </row>
    <row r="3" spans="3:28" x14ac:dyDescent="0.35">
      <c r="C3" s="6">
        <v>1013</v>
      </c>
      <c r="D3" s="5">
        <v>19966565.611399993</v>
      </c>
      <c r="E3" s="5">
        <v>33370192.171199948</v>
      </c>
      <c r="F3" s="8">
        <v>0.40166465002763618</v>
      </c>
      <c r="G3" s="5">
        <v>13403626.559799992</v>
      </c>
      <c r="H3" s="6">
        <v>10400</v>
      </c>
      <c r="I3" s="7">
        <v>606</v>
      </c>
      <c r="J3" s="7">
        <v>25</v>
      </c>
      <c r="K3" s="7">
        <v>581</v>
      </c>
      <c r="O3" s="4">
        <v>2005</v>
      </c>
      <c r="P3" s="6">
        <v>1013</v>
      </c>
      <c r="Q3" s="5">
        <v>19966565.611399993</v>
      </c>
      <c r="R3" s="5">
        <v>33370192.171199948</v>
      </c>
      <c r="S3" s="8">
        <v>0.40166465002763618</v>
      </c>
      <c r="T3" s="5">
        <v>13403626.559799992</v>
      </c>
      <c r="U3" s="6">
        <v>10400</v>
      </c>
      <c r="W3" s="4">
        <v>2005</v>
      </c>
      <c r="Y3">
        <f>COUNTA(W3:W8)</f>
        <v>1</v>
      </c>
    </row>
    <row r="4" spans="3:28" x14ac:dyDescent="0.35">
      <c r="O4" s="4">
        <v>2006</v>
      </c>
      <c r="P4" s="6">
        <v>2677</v>
      </c>
      <c r="Q4" s="5">
        <v>41306746.774299935</v>
      </c>
      <c r="R4" s="5">
        <v>69484523.200600043</v>
      </c>
      <c r="S4" s="8">
        <v>0.40552593769624806</v>
      </c>
      <c r="T4" s="5">
        <v>28177776.426299945</v>
      </c>
      <c r="U4" s="6">
        <v>28413</v>
      </c>
    </row>
    <row r="5" spans="3:28" x14ac:dyDescent="0.35">
      <c r="C5" s="1" t="s">
        <v>10</v>
      </c>
      <c r="D5" s="2">
        <v>1</v>
      </c>
      <c r="O5" s="4">
        <v>2007</v>
      </c>
      <c r="P5" s="6">
        <v>24443</v>
      </c>
      <c r="Q5" s="5">
        <v>59832502.452098161</v>
      </c>
      <c r="R5" s="5">
        <v>102379613.11629649</v>
      </c>
      <c r="S5" s="8">
        <v>0.41558186604856251</v>
      </c>
      <c r="T5" s="5">
        <v>42547110.66420038</v>
      </c>
      <c r="U5" s="6">
        <v>255715</v>
      </c>
    </row>
    <row r="6" spans="3:28" x14ac:dyDescent="0.35">
      <c r="O6" s="4">
        <v>2008</v>
      </c>
      <c r="P6" s="6">
        <v>32265</v>
      </c>
      <c r="Q6" s="5">
        <v>59696552.714300424</v>
      </c>
      <c r="R6" s="5">
        <v>101858616.71000028</v>
      </c>
      <c r="S6" s="8">
        <v>0.41392731766364776</v>
      </c>
      <c r="T6" s="5">
        <v>42162063.995700024</v>
      </c>
      <c r="U6" s="6">
        <v>337392</v>
      </c>
      <c r="Y6" s="13" t="s">
        <v>23</v>
      </c>
      <c r="Z6" s="13" t="s">
        <v>9</v>
      </c>
      <c r="AA6" s="13" t="s">
        <v>16</v>
      </c>
      <c r="AB6" s="13" t="s">
        <v>13</v>
      </c>
    </row>
    <row r="7" spans="3:28" x14ac:dyDescent="0.35">
      <c r="C7" s="29" t="s">
        <v>19028</v>
      </c>
      <c r="D7" s="27"/>
      <c r="E7" s="28"/>
      <c r="F7" s="28"/>
      <c r="Y7" s="4" t="s">
        <v>18</v>
      </c>
      <c r="Z7" s="4">
        <f>IF($Y$3=1,$W$3,0)</f>
        <v>2005</v>
      </c>
      <c r="AA7" s="6">
        <f>IFERROR(VLOOKUP(Z7,LookUpTable,6,0),0)</f>
        <v>13403626.559799992</v>
      </c>
      <c r="AB7" s="15">
        <f>IFERROR(AA7/SUM($AA$7:$AA$8),0)</f>
        <v>1</v>
      </c>
    </row>
    <row r="8" spans="3:28" x14ac:dyDescent="0.35">
      <c r="C8" s="3" t="s">
        <v>9</v>
      </c>
      <c r="D8" s="4" t="s">
        <v>15</v>
      </c>
      <c r="E8" s="4" t="s">
        <v>16</v>
      </c>
      <c r="F8" s="4" t="s">
        <v>0</v>
      </c>
      <c r="Y8" s="4" t="s">
        <v>19</v>
      </c>
      <c r="Z8" s="4">
        <f>W3-1</f>
        <v>2004</v>
      </c>
      <c r="AA8" s="6">
        <f>IFERROR(VLOOKUP(Z8,LookUpTable,6,0),0)</f>
        <v>0</v>
      </c>
      <c r="AB8" s="15">
        <f>IFERROR(AA8/SUM($AA$7:$AA$8),0)</f>
        <v>0</v>
      </c>
    </row>
    <row r="9" spans="3:28" x14ac:dyDescent="0.35">
      <c r="C9" s="4">
        <v>2005</v>
      </c>
      <c r="D9" s="5">
        <v>33370192.171199948</v>
      </c>
      <c r="E9" s="5">
        <v>13403626.559799992</v>
      </c>
      <c r="F9" s="6">
        <v>1013</v>
      </c>
      <c r="P9" s="29" t="s">
        <v>569</v>
      </c>
      <c r="Q9" s="27"/>
      <c r="Y9" s="16" t="s">
        <v>20</v>
      </c>
      <c r="Z9" s="16"/>
      <c r="AA9" s="16"/>
      <c r="AB9" s="17">
        <f>AB7-AB8</f>
        <v>1</v>
      </c>
    </row>
    <row r="10" spans="3:28" x14ac:dyDescent="0.35">
      <c r="C10" s="4">
        <v>2006</v>
      </c>
      <c r="D10" s="5">
        <v>69484523.200600043</v>
      </c>
      <c r="E10" s="5">
        <v>28177776.426299945</v>
      </c>
      <c r="F10" s="6">
        <v>2677</v>
      </c>
      <c r="P10" t="str">
        <f>"The percentages are showing the changes between "&amp;Z7&amp;" and "&amp;Z8&amp;""</f>
        <v>The percentages are showing the changes between 2005 and 2004</v>
      </c>
    </row>
    <row r="11" spans="3:28" x14ac:dyDescent="0.35">
      <c r="C11" s="4">
        <v>2007</v>
      </c>
      <c r="D11" s="5">
        <v>102379613.11629649</v>
      </c>
      <c r="E11" s="5">
        <v>42547110.66420038</v>
      </c>
      <c r="F11" s="6">
        <v>24443</v>
      </c>
    </row>
    <row r="12" spans="3:28" x14ac:dyDescent="0.35">
      <c r="C12" s="4">
        <v>2008</v>
      </c>
      <c r="D12" s="5">
        <v>101858616.71000028</v>
      </c>
      <c r="E12" s="5">
        <v>42162063.995700024</v>
      </c>
      <c r="F12" s="6">
        <v>32265</v>
      </c>
      <c r="Y12" s="13" t="s">
        <v>21</v>
      </c>
      <c r="Z12" s="13" t="s">
        <v>9</v>
      </c>
      <c r="AA12" s="13" t="s">
        <v>15</v>
      </c>
      <c r="AB12" s="13" t="s">
        <v>13</v>
      </c>
    </row>
    <row r="13" spans="3:28" x14ac:dyDescent="0.35">
      <c r="E13" s="36"/>
      <c r="Y13" s="13"/>
      <c r="Z13" s="13"/>
      <c r="AA13" s="13"/>
      <c r="AB13" s="13"/>
    </row>
    <row r="14" spans="3:28" x14ac:dyDescent="0.35">
      <c r="Y14" s="4" t="s">
        <v>18</v>
      </c>
      <c r="Z14" s="4">
        <f>IF($Y$3=1,$W$3,0)</f>
        <v>2005</v>
      </c>
      <c r="AA14" s="6">
        <f>IFERROR(VLOOKUP(Z14,LookUpTable,4,0),0)</f>
        <v>33370192.171199948</v>
      </c>
      <c r="AB14" s="15">
        <f>IFERROR(AA14/SUM($AA$14:$AA$15),0)</f>
        <v>1</v>
      </c>
    </row>
    <row r="15" spans="3:28" x14ac:dyDescent="0.35">
      <c r="C15" s="4" t="str">
        <f>C8</f>
        <v>Year</v>
      </c>
      <c r="D15" s="4" t="str" cm="1">
        <f t="array" ref="D15">_xlfn.IFS($D$5=1,D8,$D$5=2,E8,$D$5,F8)</f>
        <v>Revenue</v>
      </c>
      <c r="E15" s="4" t="str">
        <f>"Average "&amp;D15</f>
        <v>Average Revenue</v>
      </c>
      <c r="F15" s="4" t="s">
        <v>11</v>
      </c>
      <c r="Y15" s="4" t="s">
        <v>19</v>
      </c>
      <c r="Z15" s="4">
        <f>W3-1</f>
        <v>2004</v>
      </c>
      <c r="AA15" s="6">
        <f>IFERROR(VLOOKUP(Z15,LookUpTable,4,0),0)</f>
        <v>0</v>
      </c>
      <c r="AB15" s="15">
        <f>IFERROR(AA15/SUM($AA$14:$AA$15),0)</f>
        <v>0</v>
      </c>
    </row>
    <row r="16" spans="3:28" x14ac:dyDescent="0.35">
      <c r="C16" s="4">
        <f>C9</f>
        <v>2005</v>
      </c>
      <c r="D16" s="11" cm="1">
        <f t="array" ref="D16">_xlfn.IFS($D$5=1,D9,$D$5=2,E9,$D$5,F9)</f>
        <v>33370192.171199948</v>
      </c>
      <c r="E16" s="7">
        <f>AVERAGE($D$16:$D$19)</f>
        <v>76773236.299524188</v>
      </c>
      <c r="F16" s="33" t="str">
        <f>IF(D16&gt;E16,D16,"")</f>
        <v/>
      </c>
      <c r="Y16" s="16" t="s">
        <v>20</v>
      </c>
      <c r="Z16" s="16"/>
      <c r="AA16" s="16"/>
      <c r="AB16" s="17">
        <f>IFERROR(AB14-AB15,0)</f>
        <v>1</v>
      </c>
    </row>
    <row r="17" spans="2:28" x14ac:dyDescent="0.35">
      <c r="C17" s="4">
        <f>C10</f>
        <v>2006</v>
      </c>
      <c r="D17" s="11" cm="1">
        <f t="array" ref="D17">_xlfn.IFS($D$5=1,D10,$D$5=2,E10,$D$5,F10)</f>
        <v>69484523.200600043</v>
      </c>
      <c r="E17" s="7">
        <f>AVERAGE($D$16:$D$19)</f>
        <v>76773236.299524188</v>
      </c>
      <c r="F17" s="4" t="str">
        <f>IF(D17&gt;E17,D17,"")</f>
        <v/>
      </c>
    </row>
    <row r="18" spans="2:28" x14ac:dyDescent="0.35">
      <c r="C18" s="4">
        <f>C11</f>
        <v>2007</v>
      </c>
      <c r="D18" s="11" cm="1">
        <f t="array" ref="D18">_xlfn.IFS($D$5=1,D11,$D$5=2,E11,$D$5,F11)</f>
        <v>102379613.11629649</v>
      </c>
      <c r="E18" s="7">
        <f>AVERAGE($D$16:$D$19)</f>
        <v>76773236.299524188</v>
      </c>
      <c r="F18" s="4">
        <f>IF(D18&gt;E18,D18,"")</f>
        <v>102379613.11629649</v>
      </c>
    </row>
    <row r="19" spans="2:28" x14ac:dyDescent="0.35">
      <c r="C19" s="4">
        <f>C12</f>
        <v>2008</v>
      </c>
      <c r="D19" s="11" cm="1">
        <f t="array" ref="D19">_xlfn.IFS($D$5=1,D12,$D$5=2,E12,$D$5,F12)</f>
        <v>101858616.71000028</v>
      </c>
      <c r="E19" s="7">
        <f>AVERAGE($D$16:$D$19)</f>
        <v>76773236.299524188</v>
      </c>
      <c r="F19" s="4">
        <f>IF(D19&gt;E19,D19,"")</f>
        <v>101858616.71000028</v>
      </c>
      <c r="Y19" s="13" t="s">
        <v>24</v>
      </c>
      <c r="Z19" s="13" t="s">
        <v>9</v>
      </c>
      <c r="AA19" s="13" t="s">
        <v>22</v>
      </c>
      <c r="AB19" s="13" t="s">
        <v>13</v>
      </c>
    </row>
    <row r="20" spans="2:28" x14ac:dyDescent="0.35">
      <c r="Y20" s="4" t="s">
        <v>18</v>
      </c>
      <c r="Z20" s="4">
        <f>IF($Y$3=1,$W$3,0)</f>
        <v>2005</v>
      </c>
      <c r="AA20" s="6">
        <f>IFERROR(VLOOKUP(Z20,LookUpTable,3,0),0)</f>
        <v>19966565.611399993</v>
      </c>
      <c r="AB20" s="15">
        <f>IFERROR(AA20/SUM($AA$20:$AA$21),0)</f>
        <v>1</v>
      </c>
    </row>
    <row r="21" spans="2:28" x14ac:dyDescent="0.35">
      <c r="Y21" s="4" t="s">
        <v>19</v>
      </c>
      <c r="Z21" s="4">
        <f>W3-1</f>
        <v>2004</v>
      </c>
      <c r="AA21" s="6">
        <f>IFERROR(VLOOKUP(Z21,LookUpTable,3,0),0)</f>
        <v>0</v>
      </c>
      <c r="AB21" s="15">
        <f>IFERROR(AA21/SUM($AA$20:$AA$21),0)</f>
        <v>0</v>
      </c>
    </row>
    <row r="22" spans="2:28" x14ac:dyDescent="0.35">
      <c r="B22" s="28"/>
      <c r="C22" s="29" t="s">
        <v>11</v>
      </c>
      <c r="E22" s="29" t="s">
        <v>14</v>
      </c>
      <c r="Y22" s="16" t="s">
        <v>20</v>
      </c>
      <c r="Z22" s="16"/>
      <c r="AA22" s="16"/>
      <c r="AB22" s="17">
        <f>IFERROR(AB20-AB21,0)</f>
        <v>1</v>
      </c>
    </row>
    <row r="23" spans="2:28" x14ac:dyDescent="0.35">
      <c r="B23" t="s">
        <v>12</v>
      </c>
      <c r="C23" s="10">
        <f>SUM(F16:F19)</f>
        <v>204238229.82629675</v>
      </c>
      <c r="E23" t="str">
        <f>"of "&amp;D15&amp;""</f>
        <v>of Revenue</v>
      </c>
    </row>
    <row r="24" spans="2:28" x14ac:dyDescent="0.35">
      <c r="B24" t="s">
        <v>13</v>
      </c>
      <c r="C24" s="9">
        <f>C23/SUM(D16:D19)</f>
        <v>0.66506975500381027</v>
      </c>
    </row>
    <row r="25" spans="2:28" x14ac:dyDescent="0.35">
      <c r="Y25" s="13" t="s">
        <v>25</v>
      </c>
      <c r="Z25" s="13" t="s">
        <v>9</v>
      </c>
      <c r="AA25" s="13" t="s">
        <v>26</v>
      </c>
      <c r="AB25" s="13" t="s">
        <v>13</v>
      </c>
    </row>
    <row r="26" spans="2:28" x14ac:dyDescent="0.35">
      <c r="Y26" s="4" t="s">
        <v>18</v>
      </c>
      <c r="Z26" s="4">
        <f>IF($Y$3=1,$W$3,0)</f>
        <v>2005</v>
      </c>
      <c r="AA26" s="6">
        <f>IFERROR(VLOOKUP(Z26,LookUpTable,7,0),0)</f>
        <v>10400</v>
      </c>
      <c r="AB26" s="15">
        <f>IFERROR(AA26/SUM($AA$26:$AA$27),0)</f>
        <v>1</v>
      </c>
    </row>
    <row r="27" spans="2:28" x14ac:dyDescent="0.35">
      <c r="Y27" s="4" t="s">
        <v>19</v>
      </c>
      <c r="Z27" s="4">
        <f>W3-1</f>
        <v>2004</v>
      </c>
      <c r="AA27" s="6">
        <f>IFERROR(VLOOKUP(Z27,LookUpTable,7,0),0)</f>
        <v>0</v>
      </c>
      <c r="AB27" s="15">
        <f>IFERROR(AA27/SUM($AA$26:$AA$27),0)</f>
        <v>0</v>
      </c>
    </row>
    <row r="28" spans="2:28" x14ac:dyDescent="0.35">
      <c r="Y28" s="16" t="s">
        <v>20</v>
      </c>
      <c r="Z28" s="16"/>
      <c r="AA28" s="16"/>
      <c r="AB28" s="17">
        <f>IFERROR(AB26-AB27,0)</f>
        <v>1</v>
      </c>
    </row>
    <row r="31" spans="2:28" x14ac:dyDescent="0.35">
      <c r="Y31" s="13" t="s">
        <v>27</v>
      </c>
      <c r="Z31" s="13" t="s">
        <v>9</v>
      </c>
      <c r="AA31" s="13" t="s">
        <v>4</v>
      </c>
      <c r="AB31" s="13" t="s">
        <v>13</v>
      </c>
    </row>
    <row r="32" spans="2:28" x14ac:dyDescent="0.35">
      <c r="Y32" s="4" t="s">
        <v>18</v>
      </c>
      <c r="Z32" s="4">
        <f>IF($Y$3=1,$W$3,0)</f>
        <v>2005</v>
      </c>
      <c r="AA32" s="14">
        <f>IFERROR(VLOOKUP(Z32,LookUpTable,5,0),0)</f>
        <v>0.40166465002763618</v>
      </c>
      <c r="AB32" s="15">
        <f>IFERROR(AA32/SUM($AA$32:$AA$33),0)</f>
        <v>1</v>
      </c>
    </row>
    <row r="33" spans="25:28" x14ac:dyDescent="0.35">
      <c r="Y33" s="4" t="s">
        <v>19</v>
      </c>
      <c r="Z33" s="4">
        <f>W3-1</f>
        <v>2004</v>
      </c>
      <c r="AA33" s="14">
        <f>IFERROR(VLOOKUP(Z33,LookUpTable,5,0),0)</f>
        <v>0</v>
      </c>
      <c r="AB33" s="15">
        <f>IFERROR(AA33/SUM($AA$32:$AA$33),0)</f>
        <v>0</v>
      </c>
    </row>
    <row r="34" spans="25:28" x14ac:dyDescent="0.35">
      <c r="Y34" s="16" t="s">
        <v>20</v>
      </c>
      <c r="Z34" s="16"/>
      <c r="AA34" s="16"/>
      <c r="AB34" s="17">
        <f>IFERROR(AB32-AB33,0)</f>
        <v>1</v>
      </c>
    </row>
    <row r="37" spans="25:28" x14ac:dyDescent="0.35">
      <c r="Y37" s="13" t="s">
        <v>28</v>
      </c>
      <c r="Z37" s="13" t="s">
        <v>9</v>
      </c>
      <c r="AA37" s="13" t="s">
        <v>29</v>
      </c>
      <c r="AB37" s="13" t="s">
        <v>13</v>
      </c>
    </row>
    <row r="38" spans="25:28" x14ac:dyDescent="0.35">
      <c r="Y38" s="4" t="s">
        <v>18</v>
      </c>
      <c r="Z38" s="4">
        <f>IF($Y$3=1,$W$3,0)</f>
        <v>2005</v>
      </c>
      <c r="AA38" s="6">
        <f>IFERROR(VLOOKUP(Z38,LookUpTable,2,0),0)</f>
        <v>1013</v>
      </c>
      <c r="AB38" s="15">
        <f>IFERROR(AA38/SUM($AA$38:$AA$39),0)</f>
        <v>1</v>
      </c>
    </row>
    <row r="39" spans="25:28" x14ac:dyDescent="0.35">
      <c r="Y39" s="4" t="s">
        <v>19</v>
      </c>
      <c r="Z39" s="4">
        <f>W3-1</f>
        <v>2004</v>
      </c>
      <c r="AA39" s="6">
        <f>IFERROR(VLOOKUP(Z39,LookUpTable,2,0),0)</f>
        <v>0</v>
      </c>
      <c r="AB39" s="15">
        <f>IFERROR(AA39/SUM($AA$38:$AA$39),0)</f>
        <v>0</v>
      </c>
    </row>
    <row r="40" spans="25:28" x14ac:dyDescent="0.35">
      <c r="Y40" s="16" t="s">
        <v>20</v>
      </c>
      <c r="Z40" s="16"/>
      <c r="AA40" s="16"/>
      <c r="AB40" s="17">
        <f>AB38-AB39</f>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C8F61-632F-4863-B1B8-24A62E34823D}">
  <dimension ref="C1:N37"/>
  <sheetViews>
    <sheetView zoomScale="85" zoomScaleNormal="85" workbookViewId="0">
      <selection activeCell="G6" sqref="G6"/>
    </sheetView>
  </sheetViews>
  <sheetFormatPr defaultRowHeight="18" x14ac:dyDescent="0.35"/>
  <cols>
    <col min="1" max="1" width="3" customWidth="1"/>
    <col min="2" max="2" width="4.9140625" customWidth="1"/>
    <col min="3" max="3" width="12.1640625" bestFit="1" customWidth="1"/>
    <col min="4" max="4" width="9.58203125" bestFit="1" customWidth="1"/>
    <col min="5" max="5" width="10.1640625" customWidth="1"/>
    <col min="6" max="6" width="21.08203125" customWidth="1"/>
    <col min="7" max="7" width="18.4140625" customWidth="1"/>
    <col min="8" max="8" width="17.9140625" customWidth="1"/>
    <col min="9" max="9" width="9.4140625" customWidth="1"/>
    <col min="10" max="10" width="5.83203125" customWidth="1"/>
    <col min="11" max="11" width="5.58203125" customWidth="1"/>
    <col min="12" max="12" width="9.08203125" bestFit="1" customWidth="1"/>
    <col min="13" max="13" width="9.58203125" bestFit="1" customWidth="1"/>
    <col min="14" max="14" width="18.83203125" bestFit="1" customWidth="1"/>
  </cols>
  <sheetData>
    <row r="1" spans="3:14" x14ac:dyDescent="0.35">
      <c r="C1" s="30" t="s">
        <v>565</v>
      </c>
      <c r="D1" s="28"/>
      <c r="F1" s="42" t="s">
        <v>566</v>
      </c>
      <c r="G1" s="42"/>
      <c r="H1" s="42"/>
      <c r="J1" s="20"/>
    </row>
    <row r="2" spans="3:14" x14ac:dyDescent="0.35">
      <c r="C2" s="3" t="s">
        <v>31</v>
      </c>
      <c r="D2" s="4" t="s">
        <v>7</v>
      </c>
      <c r="F2" s="4">
        <v>1</v>
      </c>
      <c r="G2" s="5">
        <f>LARGE($D$3:$D$14,F2)</f>
        <v>2998278.1805999991</v>
      </c>
      <c r="H2" s="4" t="str">
        <f>INDEX($C$3:$C$14,MATCH(G2,$D$3:$D$14,0))</f>
        <v>Dec</v>
      </c>
      <c r="J2" s="20"/>
    </row>
    <row r="3" spans="3:14" x14ac:dyDescent="0.35">
      <c r="C3" s="4" t="s">
        <v>30</v>
      </c>
      <c r="D3" s="5">
        <v>1920258.9417999992</v>
      </c>
      <c r="F3" s="4">
        <v>2</v>
      </c>
      <c r="G3" s="5">
        <f>LARGE($D$3:$D$14,F3)</f>
        <v>2308989.1511999997</v>
      </c>
      <c r="H3" s="4" t="str">
        <f>INDEX($C$3:$C$14,MATCH(G3,$D$3:$D$14,0))</f>
        <v>Nov</v>
      </c>
      <c r="J3" s="20"/>
      <c r="L3" s="29" t="s">
        <v>578</v>
      </c>
      <c r="M3" s="28"/>
      <c r="N3" s="28"/>
    </row>
    <row r="4" spans="3:14" x14ac:dyDescent="0.35">
      <c r="C4" s="4" t="s">
        <v>19031</v>
      </c>
      <c r="D4" s="5">
        <v>2059170.7829</v>
      </c>
      <c r="F4" s="4">
        <v>3</v>
      </c>
      <c r="G4" s="5">
        <f>LARGE($D$3:$D$14,F4)</f>
        <v>2102494.4738999996</v>
      </c>
      <c r="H4" s="4" t="str">
        <f>INDEX($C$3:$C$14,MATCH(G4,$D$3:$D$14,0))</f>
        <v>Oct</v>
      </c>
      <c r="J4" s="20"/>
      <c r="L4" s="3" t="s">
        <v>43</v>
      </c>
      <c r="M4" s="4" t="s">
        <v>7</v>
      </c>
      <c r="N4" s="4" t="s">
        <v>577</v>
      </c>
    </row>
    <row r="5" spans="3:14" x14ac:dyDescent="0.35">
      <c r="C5" s="4" t="s">
        <v>19032</v>
      </c>
      <c r="D5" s="5">
        <v>2014435.0293999994</v>
      </c>
      <c r="J5" s="20"/>
      <c r="L5" s="4" t="s">
        <v>46</v>
      </c>
      <c r="M5" s="5">
        <v>0</v>
      </c>
      <c r="N5" s="19">
        <v>0</v>
      </c>
    </row>
    <row r="6" spans="3:14" ht="36" x14ac:dyDescent="0.35">
      <c r="C6" s="4" t="s">
        <v>19033</v>
      </c>
      <c r="D6" s="5">
        <v>2102494.4738999996</v>
      </c>
      <c r="F6" s="22" t="s">
        <v>567</v>
      </c>
      <c r="G6" s="15">
        <f>SUM(G2:G4)/SUM(D3:D14)</f>
        <v>0.55281768502289308</v>
      </c>
      <c r="J6" s="20"/>
      <c r="L6" s="4" t="s">
        <v>47</v>
      </c>
      <c r="M6" s="5">
        <v>0</v>
      </c>
      <c r="N6" s="19">
        <v>0</v>
      </c>
    </row>
    <row r="7" spans="3:14" x14ac:dyDescent="0.35">
      <c r="C7" s="4" t="s">
        <v>19034</v>
      </c>
      <c r="D7" s="5">
        <v>2308989.1511999997</v>
      </c>
      <c r="J7" s="20"/>
      <c r="L7" s="4" t="s">
        <v>44</v>
      </c>
      <c r="M7" s="5">
        <v>5993864.754099993</v>
      </c>
      <c r="N7" s="19">
        <v>0.4471823149771067</v>
      </c>
    </row>
    <row r="8" spans="3:14" x14ac:dyDescent="0.35">
      <c r="C8" s="4" t="s">
        <v>19035</v>
      </c>
      <c r="D8" s="5">
        <v>2998278.1805999991</v>
      </c>
      <c r="G8" s="30" t="s">
        <v>568</v>
      </c>
      <c r="H8" s="4" t="str">
        <f>"In " &amp;Pivot_ProfitByYear!W3</f>
        <v>In 2005</v>
      </c>
      <c r="J8" s="20"/>
      <c r="L8" s="4" t="s">
        <v>45</v>
      </c>
      <c r="M8" s="5">
        <v>7409761.8056999901</v>
      </c>
      <c r="N8" s="19">
        <v>0.55281768502289264</v>
      </c>
    </row>
    <row r="9" spans="3:14" x14ac:dyDescent="0.35">
      <c r="J9" s="20"/>
    </row>
    <row r="10" spans="3:14" x14ac:dyDescent="0.35">
      <c r="J10" s="20"/>
    </row>
    <row r="11" spans="3:14" x14ac:dyDescent="0.35">
      <c r="J11" s="20"/>
    </row>
    <row r="12" spans="3:14" x14ac:dyDescent="0.35">
      <c r="J12" s="20"/>
    </row>
    <row r="13" spans="3:14" x14ac:dyDescent="0.35">
      <c r="J13" s="20"/>
    </row>
    <row r="14" spans="3:14" x14ac:dyDescent="0.35">
      <c r="J14" s="20"/>
    </row>
    <row r="15" spans="3:14" x14ac:dyDescent="0.35">
      <c r="D15" s="18"/>
      <c r="J15" s="20"/>
    </row>
    <row r="16" spans="3:14" s="20" customFormat="1" x14ac:dyDescent="0.35">
      <c r="D16" s="24"/>
    </row>
    <row r="17" spans="3:12" x14ac:dyDescent="0.35">
      <c r="D17" s="18"/>
    </row>
    <row r="19" spans="3:12" x14ac:dyDescent="0.35">
      <c r="C19" s="30" t="s">
        <v>570</v>
      </c>
      <c r="D19" s="31"/>
      <c r="G19" s="23"/>
    </row>
    <row r="20" spans="3:12" x14ac:dyDescent="0.35">
      <c r="C20" s="3" t="s">
        <v>32</v>
      </c>
      <c r="D20" s="4" t="s">
        <v>7</v>
      </c>
      <c r="G20" s="30" t="str">
        <f t="shared" ref="G20:H27" si="0">C20</f>
        <v>Day Name</v>
      </c>
      <c r="H20" s="30" t="str">
        <f t="shared" si="0"/>
        <v xml:space="preserve"> TotalProfit</v>
      </c>
      <c r="I20" s="30" t="s">
        <v>571</v>
      </c>
      <c r="K20" s="37" t="s">
        <v>576</v>
      </c>
      <c r="L20" s="38"/>
    </row>
    <row r="21" spans="3:12" x14ac:dyDescent="0.35">
      <c r="C21" s="4" t="s">
        <v>34</v>
      </c>
      <c r="D21" s="5">
        <v>1799102.6036000017</v>
      </c>
      <c r="G21" s="4" t="str">
        <f t="shared" si="0"/>
        <v>Mon</v>
      </c>
      <c r="H21" s="5">
        <f t="shared" si="0"/>
        <v>1799102.6036000017</v>
      </c>
      <c r="I21" s="5" t="str" cm="1">
        <f t="array" ref="I21">IFERROR(_xlfn.IFS(H21=$L$21,H21, H21=$L$22,H21, H21=$L$23,H21),"")</f>
        <v/>
      </c>
      <c r="J21" s="18"/>
      <c r="K21" s="4">
        <v>1</v>
      </c>
      <c r="L21" s="5">
        <f>LARGE($H$21:$H$27,K21)</f>
        <v>2166486.4612999992</v>
      </c>
    </row>
    <row r="22" spans="3:12" x14ac:dyDescent="0.35">
      <c r="C22" s="4" t="s">
        <v>38</v>
      </c>
      <c r="D22" s="5">
        <v>1758906.8164000006</v>
      </c>
      <c r="G22" s="4" t="str">
        <f t="shared" si="0"/>
        <v>Tue</v>
      </c>
      <c r="H22" s="5">
        <f t="shared" si="0"/>
        <v>1758906.8164000006</v>
      </c>
      <c r="I22" s="5" t="str" cm="1">
        <f t="array" ref="I22">IFERROR(_xlfn.IFS(H22=$L$21,H22, H22=$L$22,H22, H22=$L$23,H22),"")</f>
        <v/>
      </c>
      <c r="J22" s="18"/>
      <c r="K22" s="4">
        <v>2</v>
      </c>
      <c r="L22" s="5">
        <f>LARGE($H$21:$H$27,K22)</f>
        <v>2158281.7975999997</v>
      </c>
    </row>
    <row r="23" spans="3:12" x14ac:dyDescent="0.35">
      <c r="C23" s="4" t="s">
        <v>39</v>
      </c>
      <c r="D23" s="5">
        <v>1841501.676699999</v>
      </c>
      <c r="G23" s="4" t="str">
        <f t="shared" si="0"/>
        <v>Wed</v>
      </c>
      <c r="H23" s="5">
        <f t="shared" si="0"/>
        <v>1841501.676699999</v>
      </c>
      <c r="I23" s="5" t="str" cm="1">
        <f t="array" ref="I23">IFERROR(_xlfn.IFS(H23=$L$21,H23, H23=$L$22,H23, H23=$L$23,H23),"")</f>
        <v/>
      </c>
      <c r="J23" s="18"/>
      <c r="K23" s="4">
        <v>3</v>
      </c>
      <c r="L23" s="5">
        <f>LARGE($H$21:$H$27,K23)</f>
        <v>1960358.1685999997</v>
      </c>
    </row>
    <row r="24" spans="3:12" x14ac:dyDescent="0.35">
      <c r="C24" s="4" t="s">
        <v>37</v>
      </c>
      <c r="D24" s="5">
        <v>2158281.7975999997</v>
      </c>
      <c r="G24" s="4" t="str">
        <f t="shared" si="0"/>
        <v>Thu</v>
      </c>
      <c r="H24" s="5">
        <f t="shared" si="0"/>
        <v>2158281.7975999997</v>
      </c>
      <c r="I24" s="5" cm="1">
        <f t="array" ref="I24">IFERROR(_xlfn.IFS(H24=$L$21,H24, H24=$L$22,H24, H24=$L$23,H24),"")</f>
        <v>2158281.7975999997</v>
      </c>
      <c r="J24" s="18"/>
    </row>
    <row r="25" spans="3:12" x14ac:dyDescent="0.35">
      <c r="C25" s="4" t="s">
        <v>33</v>
      </c>
      <c r="D25" s="5">
        <v>2166486.4612999992</v>
      </c>
      <c r="G25" s="4" t="str">
        <f t="shared" si="0"/>
        <v>Fri</v>
      </c>
      <c r="H25" s="5">
        <f t="shared" si="0"/>
        <v>2166486.4612999992</v>
      </c>
      <c r="I25" s="5" cm="1">
        <f t="array" ref="I25">IFERROR(_xlfn.IFS(H25=$L$21,H25, H25=$L$22,H25, H25=$L$23,H25),"")</f>
        <v>2166486.4612999992</v>
      </c>
      <c r="J25" s="18"/>
    </row>
    <row r="26" spans="3:12" x14ac:dyDescent="0.35">
      <c r="C26" s="4" t="s">
        <v>35</v>
      </c>
      <c r="D26" s="5">
        <v>1960358.1685999997</v>
      </c>
      <c r="G26" s="4" t="str">
        <f t="shared" si="0"/>
        <v>Sat</v>
      </c>
      <c r="H26" s="5">
        <f t="shared" si="0"/>
        <v>1960358.1685999997</v>
      </c>
      <c r="I26" s="5" cm="1">
        <f t="array" ref="I26">IFERROR(_xlfn.IFS(H26=$L$21,H26, H26=$L$22,H26, H26=$L$23,H26),"")</f>
        <v>1960358.1685999997</v>
      </c>
      <c r="J26" s="18"/>
    </row>
    <row r="27" spans="3:12" x14ac:dyDescent="0.35">
      <c r="C27" s="4" t="s">
        <v>36</v>
      </c>
      <c r="D27" s="5">
        <v>1718989.0355999989</v>
      </c>
      <c r="G27" s="4" t="str">
        <f t="shared" si="0"/>
        <v>Sun</v>
      </c>
      <c r="H27" s="5">
        <f t="shared" si="0"/>
        <v>1718989.0355999989</v>
      </c>
      <c r="I27" s="5" t="str" cm="1">
        <f t="array" ref="I27">IFERROR(_xlfn.IFS(H27=$L$21,H27, H27=$L$22,H27, H27=$L$23,H27),"")</f>
        <v/>
      </c>
      <c r="J27" s="18"/>
    </row>
    <row r="29" spans="3:12" ht="36" x14ac:dyDescent="0.35">
      <c r="H29" s="40" t="s">
        <v>572</v>
      </c>
      <c r="I29" s="15">
        <f>SUM(I21:I27)/SUM(H21:H27)</f>
        <v>0.46891237975476552</v>
      </c>
      <c r="J29" s="9"/>
    </row>
    <row r="30" spans="3:12" s="20" customFormat="1" x14ac:dyDescent="0.35">
      <c r="I30" s="21"/>
      <c r="J30" s="21"/>
    </row>
    <row r="32" spans="3:12" x14ac:dyDescent="0.35">
      <c r="C32" s="30" t="s">
        <v>573</v>
      </c>
      <c r="D32" s="32"/>
      <c r="E32" s="28"/>
    </row>
    <row r="33" spans="3:7" x14ac:dyDescent="0.35">
      <c r="C33" s="3" t="s">
        <v>40</v>
      </c>
      <c r="D33" s="4" t="s">
        <v>7</v>
      </c>
      <c r="E33" s="4" t="s">
        <v>575</v>
      </c>
      <c r="G33" s="4" t="s">
        <v>574</v>
      </c>
    </row>
    <row r="34" spans="3:7" x14ac:dyDescent="0.35">
      <c r="C34" s="4" t="s">
        <v>41</v>
      </c>
      <c r="D34" s="5">
        <v>9724279.355600005</v>
      </c>
      <c r="E34" s="14">
        <f>D34/SUM($D$34:$D$35)</f>
        <v>0.72549614182514965</v>
      </c>
      <c r="G34" s="14">
        <f>MAX(E34:E35)</f>
        <v>0.72549614182514965</v>
      </c>
    </row>
    <row r="35" spans="3:7" x14ac:dyDescent="0.35">
      <c r="C35" s="4" t="s">
        <v>42</v>
      </c>
      <c r="D35" s="5">
        <v>3679347.2041999968</v>
      </c>
      <c r="E35" s="14">
        <f>D35/SUM($D$34:$D$35)</f>
        <v>0.27450385817485029</v>
      </c>
    </row>
    <row r="37" spans="3:7" x14ac:dyDescent="0.35">
      <c r="F37" s="30" t="s">
        <v>569</v>
      </c>
      <c r="G37" s="4" t="str">
        <f>UPPER(INDEX(C34:C35,MATCH(G34,E34:E35,0)))&amp; " accounts for"</f>
        <v>WEEKDAY accounts for</v>
      </c>
    </row>
  </sheetData>
  <mergeCells count="1">
    <mergeCell ref="F1: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A4E86-436F-4282-9498-118CAD090852}">
  <dimension ref="C2:V507"/>
  <sheetViews>
    <sheetView topLeftCell="B1" zoomScaleNormal="100" workbookViewId="0">
      <selection activeCell="J26" sqref="J26"/>
    </sheetView>
  </sheetViews>
  <sheetFormatPr defaultRowHeight="18" x14ac:dyDescent="0.35"/>
  <cols>
    <col min="1" max="1" width="3" customWidth="1"/>
    <col min="2" max="2" width="4.9140625" customWidth="1"/>
    <col min="3" max="3" width="26.75" bestFit="1" customWidth="1"/>
    <col min="4" max="4" width="9.33203125" bestFit="1" customWidth="1"/>
    <col min="6" max="6" width="19.58203125" bestFit="1" customWidth="1"/>
    <col min="7" max="7" width="9.1640625" bestFit="1" customWidth="1"/>
    <col min="8" max="8" width="9.1640625" customWidth="1"/>
    <col min="11" max="11" width="10.9140625" bestFit="1" customWidth="1"/>
    <col min="12" max="12" width="10.58203125" customWidth="1"/>
    <col min="13" max="13" width="4.58203125" style="20" customWidth="1"/>
    <col min="15" max="15" width="17.25" bestFit="1" customWidth="1"/>
    <col min="16" max="16" width="9.75" bestFit="1" customWidth="1"/>
    <col min="17" max="17" width="13.9140625" bestFit="1" customWidth="1"/>
    <col min="18" max="18" width="9.9140625" bestFit="1" customWidth="1"/>
    <col min="19" max="19" width="14.6640625" bestFit="1" customWidth="1"/>
    <col min="20" max="20" width="11.9140625" bestFit="1" customWidth="1"/>
    <col min="21" max="21" width="8.83203125" customWidth="1"/>
    <col min="22" max="22" width="4.5" style="20" customWidth="1"/>
  </cols>
  <sheetData>
    <row r="2" spans="3:21" x14ac:dyDescent="0.35">
      <c r="C2" s="30" t="s">
        <v>579</v>
      </c>
      <c r="D2" s="28"/>
      <c r="F2" s="30" t="s">
        <v>580</v>
      </c>
      <c r="G2" s="31"/>
      <c r="H2" s="31"/>
      <c r="J2" s="4" t="s">
        <v>554</v>
      </c>
      <c r="K2" s="4" t="s">
        <v>16</v>
      </c>
      <c r="L2" s="4" t="s">
        <v>13</v>
      </c>
      <c r="O2" s="29" t="s">
        <v>582</v>
      </c>
      <c r="P2" s="28"/>
      <c r="Q2" s="28"/>
    </row>
    <row r="3" spans="3:21" x14ac:dyDescent="0.35">
      <c r="C3" s="3" t="s">
        <v>48</v>
      </c>
      <c r="D3" s="4" t="s">
        <v>7</v>
      </c>
      <c r="F3" s="4" t="str">
        <f t="shared" ref="F3:G8" si="0">C3</f>
        <v>ProductName</v>
      </c>
      <c r="G3" s="4" t="str">
        <f t="shared" si="0"/>
        <v xml:space="preserve"> TotalProfit</v>
      </c>
      <c r="H3" s="4" t="s">
        <v>555</v>
      </c>
      <c r="J3" s="4" t="s">
        <v>18991</v>
      </c>
      <c r="K3" s="5">
        <f>SUM(G4:G8)</f>
        <v>10404586.040999997</v>
      </c>
      <c r="L3" s="15">
        <f>K3/SUM($K$3:$K$4)</f>
        <v>0.77625156106671256</v>
      </c>
      <c r="M3" s="21"/>
      <c r="O3" s="4" t="s">
        <v>1</v>
      </c>
      <c r="P3" s="4" t="s">
        <v>2</v>
      </c>
      <c r="Q3" s="4" t="s">
        <v>3</v>
      </c>
    </row>
    <row r="4" spans="3:21" x14ac:dyDescent="0.35">
      <c r="C4" s="4" t="s">
        <v>67</v>
      </c>
      <c r="D4" s="5">
        <v>2477684.383799999</v>
      </c>
      <c r="F4" s="4" t="str">
        <f t="shared" si="0"/>
        <v>Road-150 Red, 62</v>
      </c>
      <c r="G4" s="5">
        <f t="shared" si="0"/>
        <v>2477684.383799999</v>
      </c>
      <c r="H4" s="5">
        <f>G4</f>
        <v>2477684.383799999</v>
      </c>
      <c r="J4" s="4" t="s">
        <v>179</v>
      </c>
      <c r="K4" s="5">
        <f>SUM(G11:G135)</f>
        <v>2999040.5188000002</v>
      </c>
      <c r="L4" s="15">
        <f>K4/SUM($K$3:$K$4)</f>
        <v>0.2237484389332875</v>
      </c>
      <c r="M4" s="21"/>
      <c r="O4" s="7">
        <v>606</v>
      </c>
      <c r="P4" s="7">
        <v>25</v>
      </c>
      <c r="Q4" s="7">
        <v>581</v>
      </c>
    </row>
    <row r="5" spans="3:21" x14ac:dyDescent="0.35">
      <c r="C5" s="4" t="s">
        <v>63</v>
      </c>
      <c r="D5" s="5">
        <v>2004940.5150000001</v>
      </c>
      <c r="F5" s="4" t="str">
        <f t="shared" si="0"/>
        <v>Road-150 Red, 44</v>
      </c>
      <c r="G5" s="5">
        <f t="shared" si="0"/>
        <v>2004940.5150000001</v>
      </c>
      <c r="H5" s="5">
        <f>G5</f>
        <v>2004940.5150000001</v>
      </c>
    </row>
    <row r="6" spans="3:21" x14ac:dyDescent="0.35">
      <c r="C6" s="4" t="s">
        <v>65</v>
      </c>
      <c r="D6" s="5">
        <v>1990870.7570000011</v>
      </c>
      <c r="F6" s="4" t="str">
        <f t="shared" si="0"/>
        <v>Road-150 Red, 52</v>
      </c>
      <c r="G6" s="5">
        <f t="shared" si="0"/>
        <v>1990870.7570000011</v>
      </c>
      <c r="H6" s="5">
        <f>G6</f>
        <v>1990870.7570000011</v>
      </c>
    </row>
    <row r="7" spans="3:21" x14ac:dyDescent="0.35">
      <c r="C7" s="4" t="s">
        <v>66</v>
      </c>
      <c r="D7" s="5">
        <v>1968359.1441999997</v>
      </c>
      <c r="F7" s="4" t="str">
        <f t="shared" si="0"/>
        <v>Road-150 Red, 56</v>
      </c>
      <c r="G7" s="5">
        <f t="shared" si="0"/>
        <v>1968359.1441999997</v>
      </c>
      <c r="H7" s="5">
        <f>G7</f>
        <v>1968359.1441999997</v>
      </c>
    </row>
    <row r="8" spans="3:21" x14ac:dyDescent="0.35">
      <c r="C8" s="4" t="s">
        <v>64</v>
      </c>
      <c r="D8" s="5">
        <v>1962731.2409999992</v>
      </c>
      <c r="F8" s="4" t="str">
        <f t="shared" si="0"/>
        <v>Road-150 Red, 48</v>
      </c>
      <c r="G8" s="5">
        <f t="shared" si="0"/>
        <v>1962731.2409999992</v>
      </c>
      <c r="H8" s="5">
        <f>G8</f>
        <v>1962731.2409999992</v>
      </c>
      <c r="N8" s="20"/>
      <c r="O8" s="20"/>
      <c r="P8" s="20"/>
      <c r="Q8" s="20"/>
      <c r="R8" s="20"/>
      <c r="S8" s="20"/>
      <c r="T8" s="20"/>
      <c r="U8" s="20"/>
    </row>
    <row r="9" spans="3:21" x14ac:dyDescent="0.35">
      <c r="C9" s="4" t="s">
        <v>53</v>
      </c>
      <c r="D9" s="5">
        <v>488010.07679999986</v>
      </c>
    </row>
    <row r="10" spans="3:21" x14ac:dyDescent="0.35">
      <c r="C10" s="4" t="s">
        <v>51</v>
      </c>
      <c r="D10" s="5">
        <v>426822.82840000017</v>
      </c>
      <c r="F10" s="30" t="s">
        <v>581</v>
      </c>
      <c r="G10" s="31"/>
      <c r="O10" s="29" t="s">
        <v>583</v>
      </c>
      <c r="P10" s="28"/>
      <c r="R10" s="1"/>
    </row>
    <row r="11" spans="3:21" x14ac:dyDescent="0.35">
      <c r="C11" s="4" t="s">
        <v>49</v>
      </c>
      <c r="D11" s="5">
        <v>385469.75160000008</v>
      </c>
      <c r="F11" s="4" t="str">
        <f t="shared" ref="F11:F42" si="1">C9</f>
        <v>Mountain-100 Silver, 38</v>
      </c>
      <c r="G11" s="4">
        <f t="shared" ref="G11:G42" si="2">D9</f>
        <v>488010.07679999986</v>
      </c>
      <c r="O11" s="3" t="s">
        <v>556</v>
      </c>
      <c r="P11" s="4" t="s">
        <v>7</v>
      </c>
      <c r="R11" s="29" t="str">
        <f>O11</f>
        <v>Color</v>
      </c>
      <c r="S11" s="29" t="str">
        <f>P11</f>
        <v xml:space="preserve"> TotalProfit</v>
      </c>
      <c r="T11" s="29" t="s">
        <v>571</v>
      </c>
    </row>
    <row r="12" spans="3:21" x14ac:dyDescent="0.35">
      <c r="C12" s="4" t="s">
        <v>52</v>
      </c>
      <c r="D12" s="5">
        <v>350024.25719999993</v>
      </c>
      <c r="F12" s="4" t="str">
        <f t="shared" si="1"/>
        <v>Mountain-100 Black, 44</v>
      </c>
      <c r="G12" s="4">
        <f t="shared" si="2"/>
        <v>426822.82840000017</v>
      </c>
      <c r="O12" s="4" t="s">
        <v>560</v>
      </c>
      <c r="P12" s="7">
        <v>10555282.692300029</v>
      </c>
      <c r="R12" t="str">
        <f t="shared" ref="R12:R19" si="3">O12</f>
        <v>Red</v>
      </c>
      <c r="S12" s="18">
        <f t="shared" ref="S12:S19" si="4">P12</f>
        <v>10555282.692300029</v>
      </c>
      <c r="T12">
        <f>S12</f>
        <v>10555282.692300029</v>
      </c>
    </row>
    <row r="13" spans="3:21" x14ac:dyDescent="0.35">
      <c r="C13" s="4" t="s">
        <v>55</v>
      </c>
      <c r="D13" s="5">
        <v>336250.84559999994</v>
      </c>
      <c r="F13" s="4" t="str">
        <f t="shared" si="1"/>
        <v>Mountain-100 Black, 38</v>
      </c>
      <c r="G13" s="4">
        <f t="shared" si="2"/>
        <v>385469.75160000008</v>
      </c>
      <c r="O13" s="4" t="s">
        <v>557</v>
      </c>
      <c r="P13" s="7">
        <v>1603025.4703000002</v>
      </c>
      <c r="R13" t="str">
        <f t="shared" si="3"/>
        <v>Black</v>
      </c>
      <c r="S13" s="18">
        <f t="shared" si="4"/>
        <v>1603025.4703000002</v>
      </c>
      <c r="T13">
        <f>S13</f>
        <v>1603025.4703000002</v>
      </c>
    </row>
    <row r="14" spans="3:21" x14ac:dyDescent="0.35">
      <c r="C14" s="4" t="s">
        <v>50</v>
      </c>
      <c r="D14" s="5">
        <v>243687.77399999998</v>
      </c>
      <c r="F14" s="4" t="str">
        <f t="shared" si="1"/>
        <v>Mountain-100 Black, 48</v>
      </c>
      <c r="G14" s="4">
        <f t="shared" si="2"/>
        <v>350024.25719999993</v>
      </c>
      <c r="O14" s="4" t="s">
        <v>561</v>
      </c>
      <c r="P14" s="7">
        <v>1245318.3972000005</v>
      </c>
      <c r="R14" t="str">
        <f t="shared" si="3"/>
        <v>Silver</v>
      </c>
      <c r="S14" s="18">
        <f t="shared" si="4"/>
        <v>1245318.3972000005</v>
      </c>
      <c r="T14">
        <f>S14</f>
        <v>1245318.3972000005</v>
      </c>
    </row>
    <row r="15" spans="3:21" x14ac:dyDescent="0.35">
      <c r="C15" s="4" t="s">
        <v>54</v>
      </c>
      <c r="D15" s="5">
        <v>235078.02480000001</v>
      </c>
      <c r="F15" s="4" t="str">
        <f t="shared" si="1"/>
        <v>Mountain-100 Silver, 44</v>
      </c>
      <c r="G15" s="4">
        <f t="shared" si="2"/>
        <v>336250.84559999994</v>
      </c>
      <c r="O15" s="4" t="s">
        <v>563</v>
      </c>
      <c r="P15" s="7">
        <v>0</v>
      </c>
      <c r="R15" t="str">
        <f t="shared" si="3"/>
        <v>White</v>
      </c>
      <c r="S15" s="18">
        <f t="shared" si="4"/>
        <v>0</v>
      </c>
    </row>
    <row r="16" spans="3:21" x14ac:dyDescent="0.35">
      <c r="C16" s="4" t="s">
        <v>56</v>
      </c>
      <c r="D16" s="5">
        <v>185979.45</v>
      </c>
      <c r="F16" s="4" t="str">
        <f t="shared" si="1"/>
        <v>Mountain-100 Black, 42</v>
      </c>
      <c r="G16" s="4">
        <f t="shared" si="2"/>
        <v>243687.77399999998</v>
      </c>
      <c r="O16" s="4" t="s">
        <v>559</v>
      </c>
      <c r="P16" s="7">
        <v>0</v>
      </c>
      <c r="R16" t="str">
        <f t="shared" si="3"/>
        <v>Multi</v>
      </c>
      <c r="S16" s="18">
        <f t="shared" si="4"/>
        <v>0</v>
      </c>
    </row>
    <row r="17" spans="3:21" x14ac:dyDescent="0.35">
      <c r="C17" s="4" t="s">
        <v>83</v>
      </c>
      <c r="D17" s="5">
        <v>55188.716700000004</v>
      </c>
      <c r="F17" s="4" t="str">
        <f t="shared" si="1"/>
        <v>Mountain-100 Silver, 42</v>
      </c>
      <c r="G17" s="4">
        <f t="shared" si="2"/>
        <v>235078.02480000001</v>
      </c>
      <c r="O17" s="4" t="s">
        <v>564</v>
      </c>
      <c r="P17" s="7">
        <v>0</v>
      </c>
      <c r="R17" t="str">
        <f t="shared" si="3"/>
        <v>Yellow</v>
      </c>
      <c r="S17" s="18">
        <f t="shared" si="4"/>
        <v>0</v>
      </c>
    </row>
    <row r="18" spans="3:21" x14ac:dyDescent="0.35">
      <c r="C18" s="4" t="s">
        <v>81</v>
      </c>
      <c r="D18" s="5">
        <v>36601.843199999996</v>
      </c>
      <c r="F18" s="4" t="str">
        <f t="shared" si="1"/>
        <v>Mountain-100 Silver, 48</v>
      </c>
      <c r="G18" s="4">
        <f t="shared" si="2"/>
        <v>185979.45</v>
      </c>
      <c r="O18" s="4" t="s">
        <v>558</v>
      </c>
      <c r="P18" s="7">
        <v>0</v>
      </c>
      <c r="R18" t="str">
        <f t="shared" si="3"/>
        <v>Blue</v>
      </c>
      <c r="S18" s="18">
        <f t="shared" si="4"/>
        <v>0</v>
      </c>
    </row>
    <row r="19" spans="3:21" x14ac:dyDescent="0.35">
      <c r="C19" s="4" t="s">
        <v>86</v>
      </c>
      <c r="D19" s="5">
        <v>34886.131800000003</v>
      </c>
      <c r="F19" s="4" t="str">
        <f t="shared" si="1"/>
        <v>Road-650 Black, 52</v>
      </c>
      <c r="G19" s="4">
        <f t="shared" si="2"/>
        <v>55188.716700000004</v>
      </c>
      <c r="O19" s="4" t="s">
        <v>562</v>
      </c>
      <c r="P19" s="7">
        <v>0</v>
      </c>
      <c r="R19" t="str">
        <f t="shared" si="3"/>
        <v>Unspecified</v>
      </c>
      <c r="S19" s="18">
        <f t="shared" si="4"/>
        <v>0</v>
      </c>
    </row>
    <row r="20" spans="3:21" x14ac:dyDescent="0.35">
      <c r="C20" s="4" t="s">
        <v>84</v>
      </c>
      <c r="D20" s="5">
        <v>34028.276100000003</v>
      </c>
      <c r="F20" s="4" t="str">
        <f t="shared" si="1"/>
        <v>Road-650 Black, 44</v>
      </c>
      <c r="G20" s="4">
        <f t="shared" si="2"/>
        <v>36601.843199999996</v>
      </c>
    </row>
    <row r="21" spans="3:21" x14ac:dyDescent="0.35">
      <c r="C21" s="4" t="s">
        <v>89</v>
      </c>
      <c r="D21" s="5">
        <v>32598.516600000003</v>
      </c>
      <c r="F21" s="4" t="str">
        <f t="shared" si="1"/>
        <v>Road-650 Black, 62</v>
      </c>
      <c r="G21" s="4">
        <f t="shared" si="2"/>
        <v>34886.131800000003</v>
      </c>
    </row>
    <row r="22" spans="3:21" x14ac:dyDescent="0.35">
      <c r="C22" s="4" t="s">
        <v>91</v>
      </c>
      <c r="D22" s="5">
        <v>32026.612800000003</v>
      </c>
      <c r="F22" s="4" t="str">
        <f t="shared" si="1"/>
        <v>Road-650 Black, 58</v>
      </c>
      <c r="G22" s="4">
        <f t="shared" si="2"/>
        <v>34028.276100000003</v>
      </c>
      <c r="N22" s="20"/>
      <c r="O22" s="20"/>
      <c r="P22" s="20"/>
      <c r="Q22" s="20"/>
      <c r="R22" s="20"/>
      <c r="S22" s="20"/>
      <c r="T22" s="20"/>
      <c r="U22" s="20"/>
    </row>
    <row r="23" spans="3:21" x14ac:dyDescent="0.35">
      <c r="C23" s="4" t="s">
        <v>85</v>
      </c>
      <c r="D23" s="5">
        <v>30882.805200000003</v>
      </c>
      <c r="F23" s="4" t="str">
        <f t="shared" si="1"/>
        <v>Road-650 Red, 52</v>
      </c>
      <c r="G23" s="4">
        <f t="shared" si="2"/>
        <v>32598.516600000003</v>
      </c>
    </row>
    <row r="24" spans="3:21" x14ac:dyDescent="0.35">
      <c r="C24" s="4" t="s">
        <v>90</v>
      </c>
      <c r="D24" s="5">
        <v>25735.671000000002</v>
      </c>
      <c r="F24" s="4" t="str">
        <f t="shared" si="1"/>
        <v>Road-650 Red, 60</v>
      </c>
      <c r="G24" s="4">
        <f t="shared" si="2"/>
        <v>32026.612800000003</v>
      </c>
    </row>
    <row r="25" spans="3:21" x14ac:dyDescent="0.35">
      <c r="C25" s="4" t="s">
        <v>88</v>
      </c>
      <c r="D25" s="5">
        <v>24877.815300000002</v>
      </c>
      <c r="F25" s="4" t="str">
        <f t="shared" si="1"/>
        <v>Road-650 Black, 60</v>
      </c>
      <c r="G25" s="4">
        <f t="shared" si="2"/>
        <v>30882.805200000003</v>
      </c>
      <c r="O25" s="29" t="s">
        <v>589</v>
      </c>
      <c r="P25" s="28"/>
    </row>
    <row r="26" spans="3:21" x14ac:dyDescent="0.35">
      <c r="C26" s="4" t="s">
        <v>87</v>
      </c>
      <c r="D26" s="5">
        <v>24019.959600000002</v>
      </c>
      <c r="F26" s="4" t="str">
        <f t="shared" si="1"/>
        <v>Road-650 Red, 58</v>
      </c>
      <c r="G26" s="4">
        <f t="shared" si="2"/>
        <v>25735.671000000002</v>
      </c>
      <c r="O26" s="3" t="s">
        <v>584</v>
      </c>
      <c r="P26" s="4" t="s">
        <v>7</v>
      </c>
    </row>
    <row r="27" spans="3:21" x14ac:dyDescent="0.35">
      <c r="C27" s="4" t="s">
        <v>92</v>
      </c>
      <c r="D27" s="5">
        <v>11438.076000000001</v>
      </c>
      <c r="F27" s="4" t="str">
        <f t="shared" si="1"/>
        <v>Road-650 Red, 48</v>
      </c>
      <c r="G27" s="4">
        <f t="shared" si="2"/>
        <v>24877.815300000002</v>
      </c>
      <c r="O27" s="4" t="s">
        <v>585</v>
      </c>
      <c r="P27" s="7">
        <v>13403626.559799993</v>
      </c>
    </row>
    <row r="28" spans="3:21" x14ac:dyDescent="0.35">
      <c r="C28" s="4" t="s">
        <v>82</v>
      </c>
      <c r="D28" s="5">
        <v>5433.0861000000004</v>
      </c>
      <c r="F28" s="4" t="str">
        <f t="shared" si="1"/>
        <v>Road-650 Red, 44</v>
      </c>
      <c r="G28" s="4">
        <f t="shared" si="2"/>
        <v>24019.959600000002</v>
      </c>
      <c r="O28" s="4" t="s">
        <v>586</v>
      </c>
      <c r="P28" s="7">
        <v>0</v>
      </c>
    </row>
    <row r="29" spans="3:21" x14ac:dyDescent="0.35">
      <c r="C29" s="4" t="s">
        <v>487</v>
      </c>
      <c r="D29" s="5">
        <v>0</v>
      </c>
      <c r="F29" s="4" t="str">
        <f t="shared" si="1"/>
        <v>Road-650 Red, 62</v>
      </c>
      <c r="G29" s="4">
        <f t="shared" si="2"/>
        <v>11438.076000000001</v>
      </c>
    </row>
    <row r="30" spans="3:21" x14ac:dyDescent="0.35">
      <c r="C30" s="4" t="s">
        <v>326</v>
      </c>
      <c r="D30" s="5">
        <v>0</v>
      </c>
      <c r="F30" s="4" t="str">
        <f t="shared" si="1"/>
        <v>Road-650 Black, 48</v>
      </c>
      <c r="G30" s="4">
        <f t="shared" si="2"/>
        <v>5433.0861000000004</v>
      </c>
    </row>
    <row r="31" spans="3:21" x14ac:dyDescent="0.35">
      <c r="C31" s="4" t="s">
        <v>392</v>
      </c>
      <c r="D31" s="5">
        <v>0</v>
      </c>
      <c r="F31" s="4" t="str">
        <f t="shared" si="1"/>
        <v>ML Crankarm</v>
      </c>
      <c r="G31" s="4">
        <f t="shared" si="2"/>
        <v>0</v>
      </c>
      <c r="O31" s="30" t="str">
        <f t="shared" ref="O31:P33" si="5">O26</f>
        <v>Product Price Type</v>
      </c>
      <c r="P31" s="30" t="str">
        <f t="shared" si="5"/>
        <v xml:space="preserve"> TotalProfit</v>
      </c>
      <c r="Q31" s="30" t="s">
        <v>13</v>
      </c>
      <c r="R31" s="30" t="s">
        <v>587</v>
      </c>
      <c r="S31" s="30" t="s">
        <v>588</v>
      </c>
    </row>
    <row r="32" spans="3:21" x14ac:dyDescent="0.35">
      <c r="C32" s="4" t="s">
        <v>204</v>
      </c>
      <c r="D32" s="5">
        <v>0</v>
      </c>
      <c r="F32" s="4" t="str">
        <f t="shared" si="1"/>
        <v>Tension Pulley</v>
      </c>
      <c r="G32" s="4">
        <f t="shared" si="2"/>
        <v>0</v>
      </c>
      <c r="O32" s="4" t="str">
        <f t="shared" si="5"/>
        <v>Expensive</v>
      </c>
      <c r="P32" s="5">
        <f t="shared" si="5"/>
        <v>13403626.559799993</v>
      </c>
      <c r="Q32" s="15">
        <f>P32/SUM($P$32:$P$33)</f>
        <v>1</v>
      </c>
      <c r="R32" s="4">
        <v>1</v>
      </c>
      <c r="S32" s="4">
        <v>0.7</v>
      </c>
    </row>
    <row r="33" spans="3:19" x14ac:dyDescent="0.35">
      <c r="C33" s="4" t="s">
        <v>145</v>
      </c>
      <c r="D33" s="5">
        <v>0</v>
      </c>
      <c r="F33" s="4" t="str">
        <f t="shared" si="1"/>
        <v>Mountain-300 Black, 48</v>
      </c>
      <c r="G33" s="4">
        <f t="shared" si="2"/>
        <v>0</v>
      </c>
      <c r="O33" s="4" t="str">
        <f t="shared" si="5"/>
        <v>Less Expensive</v>
      </c>
      <c r="P33" s="5">
        <f t="shared" si="5"/>
        <v>0</v>
      </c>
      <c r="Q33" s="15">
        <f>P33/SUM($P$32:$P$33)</f>
        <v>0</v>
      </c>
      <c r="R33" s="4">
        <v>1</v>
      </c>
      <c r="S33" s="4">
        <v>0.7</v>
      </c>
    </row>
    <row r="34" spans="3:19" x14ac:dyDescent="0.35">
      <c r="C34" s="4" t="s">
        <v>394</v>
      </c>
      <c r="D34" s="5">
        <v>0</v>
      </c>
      <c r="F34" s="4" t="str">
        <f t="shared" si="1"/>
        <v>External Lock Washer 5</v>
      </c>
      <c r="G34" s="4">
        <f t="shared" si="2"/>
        <v>0</v>
      </c>
    </row>
    <row r="35" spans="3:19" x14ac:dyDescent="0.35">
      <c r="C35" s="4" t="s">
        <v>360</v>
      </c>
      <c r="D35" s="5">
        <v>0</v>
      </c>
      <c r="F35" s="4" t="str">
        <f t="shared" si="1"/>
        <v>Water Bottle - 30 oz.</v>
      </c>
      <c r="G35" s="4">
        <f t="shared" si="2"/>
        <v>0</v>
      </c>
    </row>
    <row r="36" spans="3:19" x14ac:dyDescent="0.35">
      <c r="C36" s="4" t="s">
        <v>286</v>
      </c>
      <c r="D36" s="5">
        <v>0</v>
      </c>
      <c r="F36" s="4" t="str">
        <f t="shared" si="1"/>
        <v>External Lock Washer 6</v>
      </c>
      <c r="G36" s="4">
        <f t="shared" si="2"/>
        <v>0</v>
      </c>
    </row>
    <row r="37" spans="3:19" x14ac:dyDescent="0.35">
      <c r="C37" s="4" t="s">
        <v>348</v>
      </c>
      <c r="D37" s="5">
        <v>0</v>
      </c>
      <c r="F37" s="4" t="str">
        <f t="shared" si="1"/>
        <v>ML Road Handlebars</v>
      </c>
      <c r="G37" s="4">
        <f t="shared" si="2"/>
        <v>0</v>
      </c>
    </row>
    <row r="38" spans="3:19" x14ac:dyDescent="0.35">
      <c r="C38" s="4" t="s">
        <v>396</v>
      </c>
      <c r="D38" s="5">
        <v>0</v>
      </c>
      <c r="F38" s="4" t="str">
        <f t="shared" si="1"/>
        <v>External Lock Washer 7</v>
      </c>
      <c r="G38" s="4">
        <f t="shared" si="2"/>
        <v>0</v>
      </c>
    </row>
    <row r="39" spans="3:19" x14ac:dyDescent="0.35">
      <c r="C39" s="4" t="s">
        <v>342</v>
      </c>
      <c r="D39" s="5">
        <v>0</v>
      </c>
      <c r="F39" s="4" t="str">
        <f t="shared" si="1"/>
        <v>Chainring</v>
      </c>
      <c r="G39" s="4">
        <f t="shared" si="2"/>
        <v>0</v>
      </c>
    </row>
    <row r="40" spans="3:19" x14ac:dyDescent="0.35">
      <c r="C40" s="4" t="s">
        <v>400</v>
      </c>
      <c r="D40" s="5">
        <v>0</v>
      </c>
      <c r="F40" s="4" t="str">
        <f t="shared" si="1"/>
        <v>External Lock Washer 8</v>
      </c>
      <c r="G40" s="4">
        <f t="shared" si="2"/>
        <v>0</v>
      </c>
    </row>
    <row r="41" spans="3:19" x14ac:dyDescent="0.35">
      <c r="C41" s="4" t="s">
        <v>454</v>
      </c>
      <c r="D41" s="5">
        <v>0</v>
      </c>
      <c r="F41" s="4" t="str">
        <f t="shared" si="1"/>
        <v>Thin-Jam Lock Nut 9</v>
      </c>
      <c r="G41" s="4">
        <f t="shared" si="2"/>
        <v>0</v>
      </c>
    </row>
    <row r="42" spans="3:19" x14ac:dyDescent="0.35">
      <c r="C42" s="4" t="s">
        <v>131</v>
      </c>
      <c r="D42" s="5">
        <v>0</v>
      </c>
      <c r="F42" s="4" t="str">
        <f t="shared" si="1"/>
        <v>External Lock Washer 9</v>
      </c>
      <c r="G42" s="4">
        <f t="shared" si="2"/>
        <v>0</v>
      </c>
    </row>
    <row r="43" spans="3:19" x14ac:dyDescent="0.35">
      <c r="C43" s="4" t="s">
        <v>544</v>
      </c>
      <c r="D43" s="5">
        <v>0</v>
      </c>
      <c r="F43" s="4" t="str">
        <f t="shared" ref="F43:F74" si="6">C41</f>
        <v>Metal Angle</v>
      </c>
      <c r="G43" s="4">
        <f t="shared" ref="G43:G74" si="7">D41</f>
        <v>0</v>
      </c>
    </row>
    <row r="44" spans="3:19" x14ac:dyDescent="0.35">
      <c r="C44" s="4" t="s">
        <v>406</v>
      </c>
      <c r="D44" s="5">
        <v>0</v>
      </c>
      <c r="F44" s="4" t="str">
        <f t="shared" si="6"/>
        <v>Fender Set - Mountain</v>
      </c>
      <c r="G44" s="4">
        <f t="shared" si="7"/>
        <v>0</v>
      </c>
    </row>
    <row r="45" spans="3:19" x14ac:dyDescent="0.35">
      <c r="C45" s="4" t="s">
        <v>170</v>
      </c>
      <c r="D45" s="5">
        <v>0</v>
      </c>
      <c r="F45" s="4" t="str">
        <f t="shared" si="6"/>
        <v>ML Mountain Rear Wheel</v>
      </c>
      <c r="G45" s="4">
        <f t="shared" si="7"/>
        <v>0</v>
      </c>
    </row>
    <row r="46" spans="3:19" x14ac:dyDescent="0.35">
      <c r="C46" s="4" t="s">
        <v>423</v>
      </c>
      <c r="D46" s="5">
        <v>0</v>
      </c>
      <c r="F46" s="4" t="str">
        <f t="shared" si="6"/>
        <v>Flat Washer 1</v>
      </c>
      <c r="G46" s="4">
        <f t="shared" si="7"/>
        <v>0</v>
      </c>
    </row>
    <row r="47" spans="3:19" x14ac:dyDescent="0.35">
      <c r="C47" s="4" t="s">
        <v>408</v>
      </c>
      <c r="D47" s="5">
        <v>0</v>
      </c>
      <c r="F47" s="4" t="str">
        <f t="shared" si="6"/>
        <v>AWC Logo Cap</v>
      </c>
      <c r="G47" s="4">
        <f t="shared" si="7"/>
        <v>0</v>
      </c>
    </row>
    <row r="48" spans="3:19" x14ac:dyDescent="0.35">
      <c r="C48" s="4" t="s">
        <v>298</v>
      </c>
      <c r="D48" s="5">
        <v>0</v>
      </c>
      <c r="F48" s="4" t="str">
        <f t="shared" si="6"/>
        <v>Flat Washer 2</v>
      </c>
      <c r="G48" s="4">
        <f t="shared" si="7"/>
        <v>0</v>
      </c>
    </row>
    <row r="49" spans="3:7" x14ac:dyDescent="0.35">
      <c r="C49" s="4" t="s">
        <v>306</v>
      </c>
      <c r="D49" s="5">
        <v>0</v>
      </c>
      <c r="F49" s="4" t="str">
        <f t="shared" si="6"/>
        <v>Paint - Blue</v>
      </c>
      <c r="G49" s="4">
        <f t="shared" si="7"/>
        <v>0</v>
      </c>
    </row>
    <row r="50" spans="3:7" x14ac:dyDescent="0.35">
      <c r="C50" s="4" t="s">
        <v>425</v>
      </c>
      <c r="D50" s="5">
        <v>0</v>
      </c>
      <c r="F50" s="4" t="str">
        <f t="shared" si="6"/>
        <v>Flat Washer 3</v>
      </c>
      <c r="G50" s="4">
        <f t="shared" si="7"/>
        <v>0</v>
      </c>
    </row>
    <row r="51" spans="3:7" x14ac:dyDescent="0.35">
      <c r="C51" s="4" t="s">
        <v>334</v>
      </c>
      <c r="D51" s="5">
        <v>0</v>
      </c>
      <c r="F51" s="4" t="str">
        <f t="shared" si="6"/>
        <v>Road-450 Red, 44</v>
      </c>
      <c r="G51" s="4">
        <f t="shared" si="7"/>
        <v>0</v>
      </c>
    </row>
    <row r="52" spans="3:7" x14ac:dyDescent="0.35">
      <c r="C52" s="4" t="s">
        <v>238</v>
      </c>
      <c r="D52" s="5">
        <v>0</v>
      </c>
      <c r="F52" s="4" t="str">
        <f t="shared" si="6"/>
        <v>Flat Washer 4</v>
      </c>
      <c r="G52" s="4">
        <f t="shared" si="7"/>
        <v>0</v>
      </c>
    </row>
    <row r="53" spans="3:7" x14ac:dyDescent="0.35">
      <c r="C53" s="4" t="s">
        <v>97</v>
      </c>
      <c r="D53" s="5">
        <v>0</v>
      </c>
      <c r="F53" s="4" t="str">
        <f t="shared" si="6"/>
        <v>Thin-Jam Hex Nut 9</v>
      </c>
      <c r="G53" s="4">
        <f t="shared" si="7"/>
        <v>0</v>
      </c>
    </row>
    <row r="54" spans="3:7" x14ac:dyDescent="0.35">
      <c r="C54" s="4" t="s">
        <v>427</v>
      </c>
      <c r="D54" s="5">
        <v>0</v>
      </c>
      <c r="F54" s="4" t="str">
        <f t="shared" si="6"/>
        <v>Flat Washer 5</v>
      </c>
      <c r="G54" s="4">
        <f t="shared" si="7"/>
        <v>0</v>
      </c>
    </row>
    <row r="55" spans="3:7" x14ac:dyDescent="0.35">
      <c r="C55" s="4" t="s">
        <v>438</v>
      </c>
      <c r="D55" s="5">
        <v>0</v>
      </c>
      <c r="F55" s="4" t="str">
        <f t="shared" si="6"/>
        <v>Touring-1000 Yellow, 60</v>
      </c>
      <c r="G55" s="4">
        <f t="shared" si="7"/>
        <v>0</v>
      </c>
    </row>
    <row r="56" spans="3:7" x14ac:dyDescent="0.35">
      <c r="C56" s="4" t="s">
        <v>300</v>
      </c>
      <c r="D56" s="5">
        <v>0</v>
      </c>
      <c r="F56" s="4" t="str">
        <f t="shared" si="6"/>
        <v>Flat Washer 6</v>
      </c>
      <c r="G56" s="4">
        <f t="shared" si="7"/>
        <v>0</v>
      </c>
    </row>
    <row r="57" spans="3:7" x14ac:dyDescent="0.35">
      <c r="C57" s="4" t="s">
        <v>471</v>
      </c>
      <c r="D57" s="5">
        <v>0</v>
      </c>
      <c r="F57" s="4" t="str">
        <f t="shared" si="6"/>
        <v>Lower Head Race</v>
      </c>
      <c r="G57" s="4">
        <f t="shared" si="7"/>
        <v>0</v>
      </c>
    </row>
    <row r="58" spans="3:7" x14ac:dyDescent="0.35">
      <c r="C58" s="4" t="s">
        <v>429</v>
      </c>
      <c r="D58" s="5">
        <v>0</v>
      </c>
      <c r="F58" s="4" t="str">
        <f t="shared" si="6"/>
        <v>Flat Washer 7</v>
      </c>
      <c r="G58" s="4">
        <f t="shared" si="7"/>
        <v>0</v>
      </c>
    </row>
    <row r="59" spans="3:7" x14ac:dyDescent="0.35">
      <c r="C59" s="4" t="s">
        <v>528</v>
      </c>
      <c r="D59" s="5">
        <v>0</v>
      </c>
      <c r="F59" s="4" t="str">
        <f t="shared" si="6"/>
        <v>Metal Sheet 3</v>
      </c>
      <c r="G59" s="4">
        <f t="shared" si="7"/>
        <v>0</v>
      </c>
    </row>
    <row r="60" spans="3:7" x14ac:dyDescent="0.35">
      <c r="C60" s="4" t="s">
        <v>208</v>
      </c>
      <c r="D60" s="5">
        <v>0</v>
      </c>
      <c r="F60" s="4" t="str">
        <f t="shared" si="6"/>
        <v>Flat Washer 8</v>
      </c>
      <c r="G60" s="4">
        <f t="shared" si="7"/>
        <v>0</v>
      </c>
    </row>
    <row r="61" spans="3:7" x14ac:dyDescent="0.35">
      <c r="C61" s="4" t="s">
        <v>352</v>
      </c>
      <c r="D61" s="5">
        <v>0</v>
      </c>
      <c r="F61" s="4" t="str">
        <f t="shared" si="6"/>
        <v>ML Mountain Frame - Black, 48</v>
      </c>
      <c r="G61" s="4">
        <f t="shared" si="7"/>
        <v>0</v>
      </c>
    </row>
    <row r="62" spans="3:7" x14ac:dyDescent="0.35">
      <c r="C62" s="4" t="s">
        <v>431</v>
      </c>
      <c r="D62" s="5">
        <v>0</v>
      </c>
      <c r="F62" s="4" t="str">
        <f t="shared" si="6"/>
        <v>Flat Washer 9</v>
      </c>
      <c r="G62" s="4">
        <f t="shared" si="7"/>
        <v>0</v>
      </c>
    </row>
    <row r="63" spans="3:7" x14ac:dyDescent="0.35">
      <c r="C63" s="4" t="s">
        <v>368</v>
      </c>
      <c r="D63" s="5">
        <v>0</v>
      </c>
      <c r="F63" s="4" t="str">
        <f t="shared" si="6"/>
        <v>ML Road Frame - Red, 58</v>
      </c>
      <c r="G63" s="4">
        <f t="shared" si="7"/>
        <v>0</v>
      </c>
    </row>
    <row r="64" spans="3:7" x14ac:dyDescent="0.35">
      <c r="C64" s="4" t="s">
        <v>302</v>
      </c>
      <c r="D64" s="5">
        <v>0</v>
      </c>
      <c r="F64" s="4" t="str">
        <f t="shared" si="6"/>
        <v>Fork Crown</v>
      </c>
      <c r="G64" s="4">
        <f t="shared" si="7"/>
        <v>0</v>
      </c>
    </row>
    <row r="65" spans="3:7" x14ac:dyDescent="0.35">
      <c r="C65" s="4" t="s">
        <v>58</v>
      </c>
      <c r="D65" s="5">
        <v>0</v>
      </c>
      <c r="F65" s="4" t="str">
        <f t="shared" si="6"/>
        <v>ML Touring Seat/Saddle</v>
      </c>
      <c r="G65" s="4">
        <f t="shared" si="7"/>
        <v>0</v>
      </c>
    </row>
    <row r="66" spans="3:7" x14ac:dyDescent="0.35">
      <c r="C66" s="4" t="s">
        <v>433</v>
      </c>
      <c r="D66" s="5">
        <v>0</v>
      </c>
      <c r="F66" s="4" t="str">
        <f t="shared" si="6"/>
        <v>Fork End</v>
      </c>
      <c r="G66" s="4">
        <f t="shared" si="7"/>
        <v>0</v>
      </c>
    </row>
    <row r="67" spans="3:7" x14ac:dyDescent="0.35">
      <c r="C67" s="4" t="s">
        <v>136</v>
      </c>
      <c r="D67" s="5">
        <v>0</v>
      </c>
      <c r="F67" s="4" t="str">
        <f t="shared" si="6"/>
        <v>Mountain-200 Black, 42</v>
      </c>
      <c r="G67" s="4">
        <f t="shared" si="7"/>
        <v>0</v>
      </c>
    </row>
    <row r="68" spans="3:7" x14ac:dyDescent="0.35">
      <c r="C68" s="4" t="s">
        <v>240</v>
      </c>
      <c r="D68" s="5">
        <v>0</v>
      </c>
      <c r="F68" s="4" t="str">
        <f t="shared" si="6"/>
        <v>Freewheel</v>
      </c>
      <c r="G68" s="4">
        <f t="shared" si="7"/>
        <v>0</v>
      </c>
    </row>
    <row r="69" spans="3:7" x14ac:dyDescent="0.35">
      <c r="C69" s="4" t="s">
        <v>414</v>
      </c>
      <c r="D69" s="5">
        <v>0</v>
      </c>
      <c r="F69" s="4" t="str">
        <f t="shared" si="6"/>
        <v>Mountain-500 Black, 48</v>
      </c>
      <c r="G69" s="4">
        <f t="shared" si="7"/>
        <v>0</v>
      </c>
    </row>
    <row r="70" spans="3:7" x14ac:dyDescent="0.35">
      <c r="C70" s="4" t="s">
        <v>435</v>
      </c>
      <c r="D70" s="5">
        <v>0</v>
      </c>
      <c r="F70" s="4" t="str">
        <f t="shared" si="6"/>
        <v>Front Brakes</v>
      </c>
      <c r="G70" s="4">
        <f t="shared" si="7"/>
        <v>0</v>
      </c>
    </row>
    <row r="71" spans="3:7" x14ac:dyDescent="0.35">
      <c r="C71" s="4" t="s">
        <v>72</v>
      </c>
      <c r="D71" s="5">
        <v>0</v>
      </c>
      <c r="F71" s="4" t="str">
        <f t="shared" si="6"/>
        <v>Rear Brakes</v>
      </c>
      <c r="G71" s="4">
        <f t="shared" si="7"/>
        <v>0</v>
      </c>
    </row>
    <row r="72" spans="3:7" x14ac:dyDescent="0.35">
      <c r="C72" s="4" t="s">
        <v>304</v>
      </c>
      <c r="D72" s="5">
        <v>0</v>
      </c>
      <c r="F72" s="4" t="str">
        <f t="shared" si="6"/>
        <v>Front Derailleur</v>
      </c>
      <c r="G72" s="4">
        <f t="shared" si="7"/>
        <v>0</v>
      </c>
    </row>
    <row r="73" spans="3:7" x14ac:dyDescent="0.35">
      <c r="C73" s="4" t="s">
        <v>79</v>
      </c>
      <c r="D73" s="5">
        <v>0</v>
      </c>
      <c r="F73" s="4" t="str">
        <f t="shared" si="6"/>
        <v>Road-250 Red, 44</v>
      </c>
      <c r="G73" s="4">
        <f t="shared" si="7"/>
        <v>0</v>
      </c>
    </row>
    <row r="74" spans="3:7" x14ac:dyDescent="0.35">
      <c r="C74" s="4" t="s">
        <v>437</v>
      </c>
      <c r="D74" s="5">
        <v>0</v>
      </c>
      <c r="F74" s="4" t="str">
        <f t="shared" si="6"/>
        <v>Front Derailleur Cage</v>
      </c>
      <c r="G74" s="4">
        <f t="shared" si="7"/>
        <v>0</v>
      </c>
    </row>
    <row r="75" spans="3:7" x14ac:dyDescent="0.35">
      <c r="C75" s="4" t="s">
        <v>330</v>
      </c>
      <c r="D75" s="5">
        <v>0</v>
      </c>
      <c r="F75" s="4" t="str">
        <f t="shared" ref="F75:F106" si="8">C73</f>
        <v>Road-550-W Yellow, 44</v>
      </c>
      <c r="G75" s="4">
        <f t="shared" ref="G75:G106" si="9">D73</f>
        <v>0</v>
      </c>
    </row>
    <row r="76" spans="3:7" x14ac:dyDescent="0.35">
      <c r="C76" s="4" t="s">
        <v>180</v>
      </c>
      <c r="D76" s="5">
        <v>0</v>
      </c>
      <c r="F76" s="4" t="str">
        <f t="shared" si="8"/>
        <v>Front Derailleur Linkage</v>
      </c>
      <c r="G76" s="4">
        <f t="shared" si="9"/>
        <v>0</v>
      </c>
    </row>
    <row r="77" spans="3:7" x14ac:dyDescent="0.35">
      <c r="C77" s="4" t="s">
        <v>338</v>
      </c>
      <c r="D77" s="5">
        <v>0</v>
      </c>
      <c r="F77" s="4" t="str">
        <f t="shared" si="8"/>
        <v>Thin-Jam Hex Nut 16</v>
      </c>
      <c r="G77" s="4">
        <f t="shared" si="9"/>
        <v>0</v>
      </c>
    </row>
    <row r="78" spans="3:7" x14ac:dyDescent="0.35">
      <c r="C78" s="4" t="s">
        <v>439</v>
      </c>
      <c r="D78" s="5">
        <v>0</v>
      </c>
      <c r="F78" s="4" t="str">
        <f t="shared" si="8"/>
        <v>Full-Finger Gloves, L</v>
      </c>
      <c r="G78" s="4">
        <f t="shared" si="9"/>
        <v>0</v>
      </c>
    </row>
    <row r="79" spans="3:7" x14ac:dyDescent="0.35">
      <c r="C79" s="4" t="s">
        <v>173</v>
      </c>
      <c r="D79" s="5">
        <v>0</v>
      </c>
      <c r="F79" s="4" t="str">
        <f t="shared" si="8"/>
        <v>Thin-Jam Lock Nut 16</v>
      </c>
      <c r="G79" s="4">
        <f t="shared" si="9"/>
        <v>0</v>
      </c>
    </row>
    <row r="80" spans="3:7" x14ac:dyDescent="0.35">
      <c r="C80" s="4" t="s">
        <v>445</v>
      </c>
      <c r="D80" s="5">
        <v>0</v>
      </c>
      <c r="F80" s="4" t="str">
        <f t="shared" si="8"/>
        <v>Full-Finger Gloves, M</v>
      </c>
      <c r="G80" s="4">
        <f t="shared" si="9"/>
        <v>0</v>
      </c>
    </row>
    <row r="81" spans="3:7" x14ac:dyDescent="0.35">
      <c r="C81" s="4" t="s">
        <v>123</v>
      </c>
      <c r="D81" s="5">
        <v>0</v>
      </c>
      <c r="F81" s="4" t="str">
        <f t="shared" si="8"/>
        <v>Touring Tire Tube</v>
      </c>
      <c r="G81" s="4">
        <f t="shared" si="9"/>
        <v>0</v>
      </c>
    </row>
    <row r="82" spans="3:7" x14ac:dyDescent="0.35">
      <c r="C82" s="4" t="s">
        <v>210</v>
      </c>
      <c r="D82" s="5">
        <v>0</v>
      </c>
      <c r="F82" s="4" t="str">
        <f t="shared" si="8"/>
        <v>Full-Finger Gloves, S</v>
      </c>
      <c r="G82" s="4">
        <f t="shared" si="9"/>
        <v>0</v>
      </c>
    </row>
    <row r="83" spans="3:7" x14ac:dyDescent="0.35">
      <c r="C83" s="4" t="s">
        <v>175</v>
      </c>
      <c r="D83" s="5">
        <v>0</v>
      </c>
      <c r="F83" s="4" t="str">
        <f t="shared" si="8"/>
        <v>Touring-3000 Blue, 58</v>
      </c>
      <c r="G83" s="4">
        <f t="shared" si="9"/>
        <v>0</v>
      </c>
    </row>
    <row r="84" spans="3:7" x14ac:dyDescent="0.35">
      <c r="C84" s="4" t="s">
        <v>159</v>
      </c>
      <c r="D84" s="5">
        <v>0</v>
      </c>
      <c r="F84" s="4" t="str">
        <f t="shared" si="8"/>
        <v>Guide Pulley</v>
      </c>
      <c r="G84" s="4">
        <f t="shared" si="9"/>
        <v>0</v>
      </c>
    </row>
    <row r="85" spans="3:7" x14ac:dyDescent="0.35">
      <c r="C85" s="4" t="s">
        <v>446</v>
      </c>
      <c r="D85" s="5">
        <v>0</v>
      </c>
      <c r="F85" s="4" t="str">
        <f t="shared" si="8"/>
        <v>Long-Sleeve Logo Jersey, L</v>
      </c>
      <c r="G85" s="4">
        <f t="shared" si="9"/>
        <v>0</v>
      </c>
    </row>
    <row r="86" spans="3:7" x14ac:dyDescent="0.35">
      <c r="C86" s="4" t="s">
        <v>152</v>
      </c>
      <c r="D86" s="5">
        <v>0</v>
      </c>
      <c r="F86" s="4" t="str">
        <f t="shared" si="8"/>
        <v>Half-Finger Gloves, L</v>
      </c>
      <c r="G86" s="4">
        <f t="shared" si="9"/>
        <v>0</v>
      </c>
    </row>
    <row r="87" spans="3:7" x14ac:dyDescent="0.35">
      <c r="C87" s="4" t="s">
        <v>462</v>
      </c>
      <c r="D87" s="5">
        <v>0</v>
      </c>
      <c r="F87" s="4" t="str">
        <f t="shared" si="8"/>
        <v>Men's Sports Shorts, L</v>
      </c>
      <c r="G87" s="4">
        <f t="shared" si="9"/>
        <v>0</v>
      </c>
    </row>
    <row r="88" spans="3:7" x14ac:dyDescent="0.35">
      <c r="C88" s="4" t="s">
        <v>161</v>
      </c>
      <c r="D88" s="5">
        <v>0</v>
      </c>
      <c r="F88" s="4" t="str">
        <f t="shared" si="8"/>
        <v>Half-Finger Gloves, M</v>
      </c>
      <c r="G88" s="4">
        <f t="shared" si="9"/>
        <v>0</v>
      </c>
    </row>
    <row r="89" spans="3:7" x14ac:dyDescent="0.35">
      <c r="C89" s="4" t="s">
        <v>479</v>
      </c>
      <c r="D89" s="5">
        <v>0</v>
      </c>
      <c r="F89" s="4" t="str">
        <f t="shared" si="8"/>
        <v>Metal Plate 2</v>
      </c>
      <c r="G89" s="4">
        <f t="shared" si="9"/>
        <v>0</v>
      </c>
    </row>
    <row r="90" spans="3:7" x14ac:dyDescent="0.35">
      <c r="C90" s="4" t="s">
        <v>244</v>
      </c>
      <c r="D90" s="5">
        <v>0</v>
      </c>
      <c r="F90" s="4" t="str">
        <f t="shared" si="8"/>
        <v>Half-Finger Gloves, S</v>
      </c>
      <c r="G90" s="4">
        <f t="shared" si="9"/>
        <v>0</v>
      </c>
    </row>
    <row r="91" spans="3:7" x14ac:dyDescent="0.35">
      <c r="C91" s="4" t="s">
        <v>495</v>
      </c>
      <c r="D91" s="5">
        <v>0</v>
      </c>
      <c r="F91" s="4" t="str">
        <f t="shared" si="8"/>
        <v>Metal Sheet 7</v>
      </c>
      <c r="G91" s="4">
        <f t="shared" si="9"/>
        <v>0</v>
      </c>
    </row>
    <row r="92" spans="3:7" x14ac:dyDescent="0.35">
      <c r="C92" s="4" t="s">
        <v>451</v>
      </c>
      <c r="D92" s="5">
        <v>0</v>
      </c>
      <c r="F92" s="4" t="str">
        <f t="shared" si="8"/>
        <v>Handlebar Tube</v>
      </c>
      <c r="G92" s="4">
        <f t="shared" si="9"/>
        <v>0</v>
      </c>
    </row>
    <row r="93" spans="3:7" x14ac:dyDescent="0.35">
      <c r="C93" s="4" t="s">
        <v>536</v>
      </c>
      <c r="D93" s="5">
        <v>0</v>
      </c>
      <c r="F93" s="4" t="str">
        <f t="shared" si="8"/>
        <v>ML Headset</v>
      </c>
      <c r="G93" s="4">
        <f t="shared" si="9"/>
        <v>0</v>
      </c>
    </row>
    <row r="94" spans="3:7" x14ac:dyDescent="0.35">
      <c r="C94" s="4" t="s">
        <v>312</v>
      </c>
      <c r="D94" s="5">
        <v>0</v>
      </c>
      <c r="F94" s="4" t="str">
        <f t="shared" si="8"/>
        <v>Head Tube</v>
      </c>
      <c r="G94" s="4">
        <f t="shared" si="9"/>
        <v>0</v>
      </c>
    </row>
    <row r="95" spans="3:7" x14ac:dyDescent="0.35">
      <c r="C95" s="4" t="s">
        <v>137</v>
      </c>
      <c r="D95" s="5">
        <v>0</v>
      </c>
      <c r="F95" s="4" t="str">
        <f t="shared" si="8"/>
        <v>ML Mountain Frame-W - Silver, 46</v>
      </c>
      <c r="G95" s="4">
        <f t="shared" si="9"/>
        <v>0</v>
      </c>
    </row>
    <row r="96" spans="3:7" x14ac:dyDescent="0.35">
      <c r="C96" s="4" t="s">
        <v>453</v>
      </c>
      <c r="D96" s="5">
        <v>0</v>
      </c>
      <c r="F96" s="4" t="str">
        <f t="shared" si="8"/>
        <v>Headlights - Dual-Beam</v>
      </c>
      <c r="G96" s="4">
        <f t="shared" si="9"/>
        <v>0</v>
      </c>
    </row>
    <row r="97" spans="3:7" x14ac:dyDescent="0.35">
      <c r="C97" s="4" t="s">
        <v>356</v>
      </c>
      <c r="D97" s="5">
        <v>0</v>
      </c>
      <c r="F97" s="4" t="str">
        <f t="shared" si="8"/>
        <v>ML Mountain Tire</v>
      </c>
      <c r="G97" s="4">
        <f t="shared" si="9"/>
        <v>0</v>
      </c>
    </row>
    <row r="98" spans="3:7" x14ac:dyDescent="0.35">
      <c r="C98" s="4" t="s">
        <v>194</v>
      </c>
      <c r="D98" s="5">
        <v>0</v>
      </c>
      <c r="F98" s="4" t="str">
        <f t="shared" si="8"/>
        <v>Headlights - Weatherproof</v>
      </c>
      <c r="G98" s="4">
        <f t="shared" si="9"/>
        <v>0</v>
      </c>
    </row>
    <row r="99" spans="3:7" x14ac:dyDescent="0.35">
      <c r="C99" s="4" t="s">
        <v>364</v>
      </c>
      <c r="D99" s="5">
        <v>0</v>
      </c>
      <c r="F99" s="4" t="str">
        <f t="shared" si="8"/>
        <v>ML Road Frame-W - Yellow, 42</v>
      </c>
      <c r="G99" s="4">
        <f t="shared" si="9"/>
        <v>0</v>
      </c>
    </row>
    <row r="100" spans="3:7" x14ac:dyDescent="0.35">
      <c r="C100" s="4" t="s">
        <v>455</v>
      </c>
      <c r="D100" s="5">
        <v>0</v>
      </c>
      <c r="F100" s="4" t="str">
        <f t="shared" si="8"/>
        <v>Headset Ball Bearings</v>
      </c>
      <c r="G100" s="4">
        <f t="shared" si="9"/>
        <v>0</v>
      </c>
    </row>
    <row r="101" spans="3:7" x14ac:dyDescent="0.35">
      <c r="C101" s="4" t="s">
        <v>372</v>
      </c>
      <c r="D101" s="5">
        <v>0</v>
      </c>
      <c r="F101" s="4" t="str">
        <f t="shared" si="8"/>
        <v>ML Road Seat Assembly</v>
      </c>
      <c r="G101" s="4">
        <f t="shared" si="9"/>
        <v>0</v>
      </c>
    </row>
    <row r="102" spans="3:7" x14ac:dyDescent="0.35">
      <c r="C102" s="4" t="s">
        <v>314</v>
      </c>
      <c r="D102" s="5">
        <v>0</v>
      </c>
      <c r="F102" s="4" t="str">
        <f t="shared" si="8"/>
        <v>Hex Nut 1</v>
      </c>
      <c r="G102" s="4">
        <f t="shared" si="9"/>
        <v>0</v>
      </c>
    </row>
    <row r="103" spans="3:7" x14ac:dyDescent="0.35">
      <c r="C103" s="4" t="s">
        <v>205</v>
      </c>
      <c r="D103" s="5">
        <v>0</v>
      </c>
      <c r="F103" s="4" t="str">
        <f t="shared" si="8"/>
        <v>Mountain End Caps</v>
      </c>
      <c r="G103" s="4">
        <f t="shared" si="9"/>
        <v>0</v>
      </c>
    </row>
    <row r="104" spans="3:7" x14ac:dyDescent="0.35">
      <c r="C104" s="4" t="s">
        <v>457</v>
      </c>
      <c r="D104" s="5">
        <v>0</v>
      </c>
      <c r="F104" s="4" t="str">
        <f t="shared" si="8"/>
        <v>Hex Nut 10</v>
      </c>
      <c r="G104" s="4">
        <f t="shared" si="9"/>
        <v>0</v>
      </c>
    </row>
    <row r="105" spans="3:7" x14ac:dyDescent="0.35">
      <c r="C105" s="4" t="s">
        <v>62</v>
      </c>
      <c r="D105" s="5">
        <v>0</v>
      </c>
      <c r="F105" s="4" t="str">
        <f t="shared" si="8"/>
        <v>Blade</v>
      </c>
      <c r="G105" s="4">
        <f t="shared" si="9"/>
        <v>0</v>
      </c>
    </row>
    <row r="106" spans="3:7" x14ac:dyDescent="0.35">
      <c r="C106" s="4" t="s">
        <v>246</v>
      </c>
      <c r="D106" s="5">
        <v>0</v>
      </c>
      <c r="F106" s="4" t="str">
        <f t="shared" si="8"/>
        <v>Hex Nut 11</v>
      </c>
      <c r="G106" s="4">
        <f t="shared" si="9"/>
        <v>0</v>
      </c>
    </row>
    <row r="107" spans="3:7" x14ac:dyDescent="0.35">
      <c r="C107" s="4" t="s">
        <v>109</v>
      </c>
      <c r="D107" s="5">
        <v>0</v>
      </c>
      <c r="F107" s="4" t="str">
        <f t="shared" ref="F107:F135" si="10">C105</f>
        <v>Mountain-200 Silver, 46</v>
      </c>
      <c r="G107" s="4">
        <f t="shared" ref="G107:G135" si="11">D105</f>
        <v>0</v>
      </c>
    </row>
    <row r="108" spans="3:7" x14ac:dyDescent="0.35">
      <c r="C108" s="4" t="s">
        <v>459</v>
      </c>
      <c r="D108" s="5">
        <v>0</v>
      </c>
      <c r="F108" s="4" t="str">
        <f t="shared" si="10"/>
        <v>Hex Nut 12</v>
      </c>
      <c r="G108" s="4">
        <f t="shared" si="11"/>
        <v>0</v>
      </c>
    </row>
    <row r="109" spans="3:7" x14ac:dyDescent="0.35">
      <c r="C109" s="4" t="s">
        <v>166</v>
      </c>
      <c r="D109" s="5">
        <v>0</v>
      </c>
      <c r="F109" s="4" t="str">
        <f t="shared" si="10"/>
        <v>Mountain-400-W Silver, 46</v>
      </c>
      <c r="G109" s="4">
        <f t="shared" si="11"/>
        <v>0</v>
      </c>
    </row>
    <row r="110" spans="3:7" x14ac:dyDescent="0.35">
      <c r="C110" s="4" t="s">
        <v>316</v>
      </c>
      <c r="D110" s="5">
        <v>0</v>
      </c>
      <c r="F110" s="4" t="str">
        <f t="shared" si="10"/>
        <v>Hex Nut 13</v>
      </c>
      <c r="G110" s="4">
        <f t="shared" si="11"/>
        <v>0</v>
      </c>
    </row>
    <row r="111" spans="3:7" x14ac:dyDescent="0.35">
      <c r="C111" s="4" t="s">
        <v>169</v>
      </c>
      <c r="D111" s="5">
        <v>0</v>
      </c>
      <c r="F111" s="4" t="str">
        <f t="shared" si="10"/>
        <v>Mountain-500 Silver, 44</v>
      </c>
      <c r="G111" s="4">
        <f t="shared" si="11"/>
        <v>0</v>
      </c>
    </row>
    <row r="112" spans="3:7" x14ac:dyDescent="0.35">
      <c r="C112" s="4" t="s">
        <v>461</v>
      </c>
      <c r="D112" s="5">
        <v>0</v>
      </c>
      <c r="F112" s="4" t="str">
        <f t="shared" si="10"/>
        <v>Hex Nut 14</v>
      </c>
      <c r="G112" s="4">
        <f t="shared" si="11"/>
        <v>0</v>
      </c>
    </row>
    <row r="113" spans="3:7" x14ac:dyDescent="0.35">
      <c r="C113" s="4" t="s">
        <v>143</v>
      </c>
      <c r="D113" s="5">
        <v>0</v>
      </c>
      <c r="F113" s="4" t="str">
        <f t="shared" si="10"/>
        <v>Patch Kit/8 Patches</v>
      </c>
      <c r="G113" s="4">
        <f t="shared" si="11"/>
        <v>0</v>
      </c>
    </row>
    <row r="114" spans="3:7" x14ac:dyDescent="0.35">
      <c r="C114" s="4" t="s">
        <v>212</v>
      </c>
      <c r="D114" s="5">
        <v>0</v>
      </c>
      <c r="F114" s="4" t="str">
        <f t="shared" si="10"/>
        <v>Hex Nut 15</v>
      </c>
      <c r="G114" s="4">
        <f t="shared" si="11"/>
        <v>0</v>
      </c>
    </row>
    <row r="115" spans="3:7" x14ac:dyDescent="0.35">
      <c r="C115" s="4" t="s">
        <v>68</v>
      </c>
      <c r="D115" s="5">
        <v>0</v>
      </c>
      <c r="F115" s="4" t="str">
        <f t="shared" si="10"/>
        <v>Road Bottle Cage</v>
      </c>
      <c r="G115" s="4">
        <f t="shared" si="11"/>
        <v>0</v>
      </c>
    </row>
    <row r="116" spans="3:7" x14ac:dyDescent="0.35">
      <c r="C116" s="4" t="s">
        <v>463</v>
      </c>
      <c r="D116" s="5">
        <v>0</v>
      </c>
      <c r="F116" s="4" t="str">
        <f t="shared" si="10"/>
        <v>Hex Nut 16</v>
      </c>
      <c r="G116" s="4">
        <f t="shared" si="11"/>
        <v>0</v>
      </c>
    </row>
    <row r="117" spans="3:7" x14ac:dyDescent="0.35">
      <c r="C117" s="4" t="s">
        <v>103</v>
      </c>
      <c r="D117" s="5">
        <v>0</v>
      </c>
      <c r="F117" s="4" t="str">
        <f t="shared" si="10"/>
        <v>Road-250 Black, 44</v>
      </c>
      <c r="G117" s="4">
        <f t="shared" si="11"/>
        <v>0</v>
      </c>
    </row>
    <row r="118" spans="3:7" x14ac:dyDescent="0.35">
      <c r="C118" s="4" t="s">
        <v>318</v>
      </c>
      <c r="D118" s="5">
        <v>0</v>
      </c>
      <c r="F118" s="4" t="str">
        <f t="shared" si="10"/>
        <v>Hex Nut 17</v>
      </c>
      <c r="G118" s="4">
        <f t="shared" si="11"/>
        <v>0</v>
      </c>
    </row>
    <row r="119" spans="3:7" x14ac:dyDescent="0.35">
      <c r="C119" s="4" t="s">
        <v>308</v>
      </c>
      <c r="D119" s="5">
        <v>0</v>
      </c>
      <c r="F119" s="4" t="str">
        <f t="shared" si="10"/>
        <v>Road-350-W Yellow, 40</v>
      </c>
      <c r="G119" s="4">
        <f t="shared" si="11"/>
        <v>0</v>
      </c>
    </row>
    <row r="120" spans="3:7" x14ac:dyDescent="0.35">
      <c r="C120" s="4" t="s">
        <v>465</v>
      </c>
      <c r="D120" s="5">
        <v>0</v>
      </c>
      <c r="F120" s="4" t="str">
        <f t="shared" si="10"/>
        <v>Hex Nut 18</v>
      </c>
      <c r="G120" s="4">
        <f t="shared" si="11"/>
        <v>0</v>
      </c>
    </row>
    <row r="121" spans="3:7" x14ac:dyDescent="0.35">
      <c r="C121" s="4" t="s">
        <v>386</v>
      </c>
      <c r="D121" s="5">
        <v>0</v>
      </c>
      <c r="F121" s="4" t="str">
        <f t="shared" si="10"/>
        <v>Road-450 Red, 60</v>
      </c>
      <c r="G121" s="4">
        <f t="shared" si="11"/>
        <v>0</v>
      </c>
    </row>
    <row r="122" spans="3:7" x14ac:dyDescent="0.35">
      <c r="C122" s="4" t="s">
        <v>250</v>
      </c>
      <c r="D122" s="5">
        <v>0</v>
      </c>
      <c r="F122" s="4" t="str">
        <f t="shared" si="10"/>
        <v>Hex Nut 19</v>
      </c>
      <c r="G122" s="4">
        <f t="shared" si="11"/>
        <v>0</v>
      </c>
    </row>
    <row r="123" spans="3:7" x14ac:dyDescent="0.35">
      <c r="C123" s="4" t="s">
        <v>328</v>
      </c>
      <c r="D123" s="5">
        <v>0</v>
      </c>
      <c r="F123" s="4" t="str">
        <f t="shared" si="10"/>
        <v>External Lock Washer 2</v>
      </c>
      <c r="G123" s="4">
        <f t="shared" si="11"/>
        <v>0</v>
      </c>
    </row>
    <row r="124" spans="3:7" x14ac:dyDescent="0.35">
      <c r="C124" s="4" t="s">
        <v>476</v>
      </c>
      <c r="D124" s="5">
        <v>0</v>
      </c>
      <c r="F124" s="4" t="str">
        <f t="shared" si="10"/>
        <v>Hex Nut 2</v>
      </c>
      <c r="G124" s="4">
        <f t="shared" si="11"/>
        <v>0</v>
      </c>
    </row>
    <row r="125" spans="3:7" x14ac:dyDescent="0.35">
      <c r="C125" s="4" t="s">
        <v>332</v>
      </c>
      <c r="D125" s="5">
        <v>0</v>
      </c>
      <c r="F125" s="4" t="str">
        <f t="shared" si="10"/>
        <v>Thin-Jam Hex Nut 12</v>
      </c>
      <c r="G125" s="4">
        <f t="shared" si="11"/>
        <v>0</v>
      </c>
    </row>
    <row r="126" spans="3:7" x14ac:dyDescent="0.35">
      <c r="C126" s="4" t="s">
        <v>324</v>
      </c>
      <c r="D126" s="5">
        <v>0</v>
      </c>
      <c r="F126" s="4" t="str">
        <f t="shared" si="10"/>
        <v>Hex Nut 20</v>
      </c>
      <c r="G126" s="4">
        <f t="shared" si="11"/>
        <v>0</v>
      </c>
    </row>
    <row r="127" spans="3:7" x14ac:dyDescent="0.35">
      <c r="C127" s="4" t="s">
        <v>336</v>
      </c>
      <c r="D127" s="5">
        <v>0</v>
      </c>
      <c r="F127" s="4" t="str">
        <f t="shared" si="10"/>
        <v>Thin-Jam Hex Nut 5</v>
      </c>
      <c r="G127" s="4">
        <f t="shared" si="11"/>
        <v>0</v>
      </c>
    </row>
    <row r="128" spans="3:7" x14ac:dyDescent="0.35">
      <c r="C128" s="4" t="s">
        <v>497</v>
      </c>
      <c r="D128" s="5">
        <v>0</v>
      </c>
      <c r="F128" s="4" t="str">
        <f t="shared" si="10"/>
        <v>Hex Nut 21</v>
      </c>
      <c r="G128" s="4">
        <f t="shared" si="11"/>
        <v>0</v>
      </c>
    </row>
    <row r="129" spans="3:7" x14ac:dyDescent="0.35">
      <c r="C129" s="4" t="s">
        <v>340</v>
      </c>
      <c r="D129" s="5">
        <v>0</v>
      </c>
      <c r="F129" s="4" t="str">
        <f t="shared" si="10"/>
        <v>Thin-Jam Lock Nut 12</v>
      </c>
      <c r="G129" s="4">
        <f t="shared" si="11"/>
        <v>0</v>
      </c>
    </row>
    <row r="130" spans="3:7" x14ac:dyDescent="0.35">
      <c r="C130" s="4" t="s">
        <v>499</v>
      </c>
      <c r="D130" s="5">
        <v>0</v>
      </c>
      <c r="F130" s="4" t="str">
        <f t="shared" si="10"/>
        <v>Hex Nut 22</v>
      </c>
      <c r="G130" s="4">
        <f t="shared" si="11"/>
        <v>0</v>
      </c>
    </row>
    <row r="131" spans="3:7" x14ac:dyDescent="0.35">
      <c r="C131" s="4" t="s">
        <v>344</v>
      </c>
      <c r="D131" s="5">
        <v>0</v>
      </c>
      <c r="F131" s="4" t="str">
        <f t="shared" si="10"/>
        <v>Thin-Jam Lock Nut 5</v>
      </c>
      <c r="G131" s="4">
        <f t="shared" si="11"/>
        <v>0</v>
      </c>
    </row>
    <row r="132" spans="3:7" x14ac:dyDescent="0.35">
      <c r="C132" s="4" t="s">
        <v>523</v>
      </c>
      <c r="D132" s="5">
        <v>0</v>
      </c>
      <c r="F132" s="4" t="str">
        <f t="shared" si="10"/>
        <v>Hex Nut 23</v>
      </c>
      <c r="G132" s="4">
        <f t="shared" si="11"/>
        <v>0</v>
      </c>
    </row>
    <row r="133" spans="3:7" x14ac:dyDescent="0.35">
      <c r="C133" s="4" t="s">
        <v>100</v>
      </c>
      <c r="D133" s="5">
        <v>0</v>
      </c>
      <c r="F133" s="4" t="str">
        <f t="shared" si="10"/>
        <v>Touring Pedal</v>
      </c>
      <c r="G133" s="4">
        <f t="shared" si="11"/>
        <v>0</v>
      </c>
    </row>
    <row r="134" spans="3:7" x14ac:dyDescent="0.35">
      <c r="C134" s="4" t="s">
        <v>501</v>
      </c>
      <c r="D134" s="5">
        <v>0</v>
      </c>
      <c r="F134" s="4" t="str">
        <f t="shared" si="10"/>
        <v>Hex Nut 3</v>
      </c>
      <c r="G134" s="4">
        <f t="shared" si="11"/>
        <v>0</v>
      </c>
    </row>
    <row r="135" spans="3:7" x14ac:dyDescent="0.35">
      <c r="C135" s="4" t="s">
        <v>120</v>
      </c>
      <c r="D135" s="5">
        <v>0</v>
      </c>
      <c r="F135" s="4" t="str">
        <f t="shared" si="10"/>
        <v>Touring-1000 Blue, 60</v>
      </c>
      <c r="G135" s="4">
        <f t="shared" si="11"/>
        <v>0</v>
      </c>
    </row>
    <row r="136" spans="3:7" x14ac:dyDescent="0.35">
      <c r="C136" s="4" t="s">
        <v>525</v>
      </c>
      <c r="D136" s="5">
        <v>0</v>
      </c>
    </row>
    <row r="137" spans="3:7" x14ac:dyDescent="0.35">
      <c r="C137" s="4" t="s">
        <v>142</v>
      </c>
      <c r="D137" s="5">
        <v>0</v>
      </c>
    </row>
    <row r="138" spans="3:7" x14ac:dyDescent="0.35">
      <c r="C138" s="4" t="s">
        <v>503</v>
      </c>
      <c r="D138" s="5">
        <v>0</v>
      </c>
    </row>
    <row r="139" spans="3:7" x14ac:dyDescent="0.35">
      <c r="C139" s="4" t="s">
        <v>426</v>
      </c>
      <c r="D139" s="5">
        <v>0</v>
      </c>
    </row>
    <row r="140" spans="3:7" x14ac:dyDescent="0.35">
      <c r="C140" s="4" t="s">
        <v>527</v>
      </c>
      <c r="D140" s="5">
        <v>0</v>
      </c>
    </row>
    <row r="141" spans="3:7" x14ac:dyDescent="0.35">
      <c r="C141" s="4" t="s">
        <v>176</v>
      </c>
      <c r="D141" s="5">
        <v>0</v>
      </c>
    </row>
    <row r="142" spans="3:7" x14ac:dyDescent="0.35">
      <c r="C142" s="4" t="s">
        <v>505</v>
      </c>
      <c r="D142" s="5">
        <v>0</v>
      </c>
    </row>
    <row r="143" spans="3:7" x14ac:dyDescent="0.35">
      <c r="C143" s="4" t="s">
        <v>442</v>
      </c>
      <c r="D143" s="5">
        <v>0</v>
      </c>
    </row>
    <row r="144" spans="3:7" x14ac:dyDescent="0.35">
      <c r="C144" s="4" t="s">
        <v>529</v>
      </c>
      <c r="D144" s="5">
        <v>0</v>
      </c>
    </row>
    <row r="145" spans="3:4" x14ac:dyDescent="0.35">
      <c r="C145" s="4" t="s">
        <v>450</v>
      </c>
      <c r="D145" s="5">
        <v>0</v>
      </c>
    </row>
    <row r="146" spans="3:4" x14ac:dyDescent="0.35">
      <c r="C146" s="4" t="s">
        <v>127</v>
      </c>
      <c r="D146" s="5">
        <v>0</v>
      </c>
    </row>
    <row r="147" spans="3:4" x14ac:dyDescent="0.35">
      <c r="C147" s="4" t="s">
        <v>458</v>
      </c>
      <c r="D147" s="5">
        <v>0</v>
      </c>
    </row>
    <row r="148" spans="3:4" x14ac:dyDescent="0.35">
      <c r="C148" s="4" t="s">
        <v>531</v>
      </c>
      <c r="D148" s="5">
        <v>0</v>
      </c>
    </row>
    <row r="149" spans="3:4" x14ac:dyDescent="0.35">
      <c r="C149" s="4" t="s">
        <v>466</v>
      </c>
      <c r="D149" s="5">
        <v>0</v>
      </c>
    </row>
    <row r="150" spans="3:4" x14ac:dyDescent="0.35">
      <c r="C150" s="4" t="s">
        <v>509</v>
      </c>
      <c r="D150" s="5">
        <v>0</v>
      </c>
    </row>
    <row r="151" spans="3:4" x14ac:dyDescent="0.35">
      <c r="C151" s="4" t="s">
        <v>475</v>
      </c>
      <c r="D151" s="5">
        <v>0</v>
      </c>
    </row>
    <row r="152" spans="3:4" x14ac:dyDescent="0.35">
      <c r="C152" s="4" t="s">
        <v>533</v>
      </c>
      <c r="D152" s="5">
        <v>0</v>
      </c>
    </row>
    <row r="153" spans="3:4" x14ac:dyDescent="0.35">
      <c r="C153" s="4" t="s">
        <v>483</v>
      </c>
      <c r="D153" s="5">
        <v>0</v>
      </c>
    </row>
    <row r="154" spans="3:4" x14ac:dyDescent="0.35">
      <c r="C154" s="4" t="s">
        <v>511</v>
      </c>
      <c r="D154" s="5">
        <v>0</v>
      </c>
    </row>
    <row r="155" spans="3:4" x14ac:dyDescent="0.35">
      <c r="C155" s="4" t="s">
        <v>491</v>
      </c>
      <c r="D155" s="5">
        <v>0</v>
      </c>
    </row>
    <row r="156" spans="3:4" x14ac:dyDescent="0.35">
      <c r="C156" s="4" t="s">
        <v>535</v>
      </c>
      <c r="D156" s="5">
        <v>0</v>
      </c>
    </row>
    <row r="157" spans="3:4" x14ac:dyDescent="0.35">
      <c r="C157" s="4" t="s">
        <v>524</v>
      </c>
      <c r="D157" s="5">
        <v>0</v>
      </c>
    </row>
    <row r="158" spans="3:4" x14ac:dyDescent="0.35">
      <c r="C158" s="4" t="s">
        <v>513</v>
      </c>
      <c r="D158" s="5">
        <v>0</v>
      </c>
    </row>
    <row r="159" spans="3:4" x14ac:dyDescent="0.35">
      <c r="C159" s="4" t="s">
        <v>532</v>
      </c>
      <c r="D159" s="5">
        <v>0</v>
      </c>
    </row>
    <row r="160" spans="3:4" x14ac:dyDescent="0.35">
      <c r="C160" s="4" t="s">
        <v>537</v>
      </c>
      <c r="D160" s="5">
        <v>0</v>
      </c>
    </row>
    <row r="161" spans="3:4" x14ac:dyDescent="0.35">
      <c r="C161" s="4" t="s">
        <v>540</v>
      </c>
      <c r="D161" s="5">
        <v>0</v>
      </c>
    </row>
    <row r="162" spans="3:4" x14ac:dyDescent="0.35">
      <c r="C162" s="4" t="s">
        <v>515</v>
      </c>
      <c r="D162" s="5">
        <v>0</v>
      </c>
    </row>
    <row r="163" spans="3:4" x14ac:dyDescent="0.35">
      <c r="C163" s="4" t="s">
        <v>548</v>
      </c>
      <c r="D163" s="5">
        <v>0</v>
      </c>
    </row>
    <row r="164" spans="3:4" x14ac:dyDescent="0.35">
      <c r="C164" s="4" t="s">
        <v>539</v>
      </c>
      <c r="D164" s="5">
        <v>0</v>
      </c>
    </row>
    <row r="165" spans="3:4" x14ac:dyDescent="0.35">
      <c r="C165" s="4" t="s">
        <v>350</v>
      </c>
      <c r="D165" s="5">
        <v>0</v>
      </c>
    </row>
    <row r="166" spans="3:4" x14ac:dyDescent="0.35">
      <c r="C166" s="4" t="s">
        <v>517</v>
      </c>
      <c r="D166" s="5">
        <v>0</v>
      </c>
    </row>
    <row r="167" spans="3:4" x14ac:dyDescent="0.35">
      <c r="C167" s="4" t="s">
        <v>354</v>
      </c>
      <c r="D167" s="5">
        <v>0</v>
      </c>
    </row>
    <row r="168" spans="3:4" x14ac:dyDescent="0.35">
      <c r="C168" s="4" t="s">
        <v>541</v>
      </c>
      <c r="D168" s="5">
        <v>0</v>
      </c>
    </row>
    <row r="169" spans="3:4" x14ac:dyDescent="0.35">
      <c r="C169" s="4" t="s">
        <v>358</v>
      </c>
      <c r="D169" s="5">
        <v>0</v>
      </c>
    </row>
    <row r="170" spans="3:4" x14ac:dyDescent="0.35">
      <c r="C170" s="4" t="s">
        <v>519</v>
      </c>
      <c r="D170" s="5">
        <v>0</v>
      </c>
    </row>
    <row r="171" spans="3:4" x14ac:dyDescent="0.35">
      <c r="C171" s="4" t="s">
        <v>362</v>
      </c>
      <c r="D171" s="5">
        <v>0</v>
      </c>
    </row>
    <row r="172" spans="3:4" x14ac:dyDescent="0.35">
      <c r="C172" s="4" t="s">
        <v>543</v>
      </c>
      <c r="D172" s="5">
        <v>0</v>
      </c>
    </row>
    <row r="173" spans="3:4" x14ac:dyDescent="0.35">
      <c r="C173" s="4" t="s">
        <v>128</v>
      </c>
      <c r="D173" s="5">
        <v>0</v>
      </c>
    </row>
    <row r="174" spans="3:4" x14ac:dyDescent="0.35">
      <c r="C174" s="4" t="s">
        <v>545</v>
      </c>
      <c r="D174" s="5">
        <v>0</v>
      </c>
    </row>
    <row r="175" spans="3:4" x14ac:dyDescent="0.35">
      <c r="C175" s="4" t="s">
        <v>370</v>
      </c>
      <c r="D175" s="5">
        <v>0</v>
      </c>
    </row>
    <row r="176" spans="3:4" x14ac:dyDescent="0.35">
      <c r="C176" s="4" t="s">
        <v>346</v>
      </c>
      <c r="D176" s="5">
        <v>0</v>
      </c>
    </row>
    <row r="177" spans="3:4" x14ac:dyDescent="0.35">
      <c r="C177" s="4" t="s">
        <v>156</v>
      </c>
      <c r="D177" s="5">
        <v>0</v>
      </c>
    </row>
    <row r="178" spans="3:4" x14ac:dyDescent="0.35">
      <c r="C178" s="4" t="s">
        <v>547</v>
      </c>
      <c r="D178" s="5">
        <v>0</v>
      </c>
    </row>
    <row r="179" spans="3:4" x14ac:dyDescent="0.35">
      <c r="C179" s="4" t="s">
        <v>378</v>
      </c>
      <c r="D179" s="5">
        <v>0</v>
      </c>
    </row>
    <row r="180" spans="3:4" x14ac:dyDescent="0.35">
      <c r="C180" s="4" t="s">
        <v>430</v>
      </c>
      <c r="D180" s="5">
        <v>0</v>
      </c>
    </row>
    <row r="181" spans="3:4" x14ac:dyDescent="0.35">
      <c r="C181" s="4" t="s">
        <v>319</v>
      </c>
      <c r="D181" s="5">
        <v>0</v>
      </c>
    </row>
    <row r="182" spans="3:4" x14ac:dyDescent="0.35">
      <c r="C182" s="4" t="s">
        <v>432</v>
      </c>
      <c r="D182" s="5">
        <v>0</v>
      </c>
    </row>
    <row r="183" spans="3:4" x14ac:dyDescent="0.35">
      <c r="C183" s="4" t="s">
        <v>60</v>
      </c>
      <c r="D183" s="5">
        <v>0</v>
      </c>
    </row>
    <row r="184" spans="3:4" x14ac:dyDescent="0.35">
      <c r="C184" s="4" t="s">
        <v>434</v>
      </c>
      <c r="D184" s="5">
        <v>0</v>
      </c>
    </row>
    <row r="185" spans="3:4" x14ac:dyDescent="0.35">
      <c r="C185" s="4" t="s">
        <v>390</v>
      </c>
      <c r="D185" s="5">
        <v>0</v>
      </c>
    </row>
    <row r="186" spans="3:4" x14ac:dyDescent="0.35">
      <c r="C186" s="4" t="s">
        <v>436</v>
      </c>
      <c r="D186" s="5">
        <v>0</v>
      </c>
    </row>
    <row r="187" spans="3:4" x14ac:dyDescent="0.35">
      <c r="C187" s="4" t="s">
        <v>111</v>
      </c>
      <c r="D187" s="5">
        <v>0</v>
      </c>
    </row>
    <row r="188" spans="3:4" x14ac:dyDescent="0.35">
      <c r="C188" s="4" t="s">
        <v>274</v>
      </c>
      <c r="D188" s="5">
        <v>0</v>
      </c>
    </row>
    <row r="189" spans="3:4" x14ac:dyDescent="0.35">
      <c r="C189" s="4" t="s">
        <v>171</v>
      </c>
      <c r="D189" s="5">
        <v>0</v>
      </c>
    </row>
    <row r="190" spans="3:4" x14ac:dyDescent="0.35">
      <c r="C190" s="4" t="s">
        <v>374</v>
      </c>
      <c r="D190" s="5">
        <v>0</v>
      </c>
    </row>
    <row r="191" spans="3:4" x14ac:dyDescent="0.35">
      <c r="C191" s="4" t="s">
        <v>164</v>
      </c>
      <c r="D191" s="5">
        <v>0</v>
      </c>
    </row>
    <row r="192" spans="3:4" x14ac:dyDescent="0.35">
      <c r="C192" s="4" t="s">
        <v>376</v>
      </c>
      <c r="D192" s="5">
        <v>0</v>
      </c>
    </row>
    <row r="193" spans="3:4" x14ac:dyDescent="0.35">
      <c r="C193" s="4" t="s">
        <v>130</v>
      </c>
      <c r="D193" s="5">
        <v>0</v>
      </c>
    </row>
    <row r="194" spans="3:4" x14ac:dyDescent="0.35">
      <c r="C194" s="4" t="s">
        <v>202</v>
      </c>
      <c r="D194" s="5">
        <v>0</v>
      </c>
    </row>
    <row r="195" spans="3:4" x14ac:dyDescent="0.35">
      <c r="C195" s="4" t="s">
        <v>410</v>
      </c>
      <c r="D195" s="5">
        <v>0</v>
      </c>
    </row>
    <row r="196" spans="3:4" x14ac:dyDescent="0.35">
      <c r="C196" s="4" t="s">
        <v>125</v>
      </c>
      <c r="D196" s="5">
        <v>0</v>
      </c>
    </row>
    <row r="197" spans="3:4" x14ac:dyDescent="0.35">
      <c r="C197" s="4" t="s">
        <v>178</v>
      </c>
      <c r="D197" s="5">
        <v>0</v>
      </c>
    </row>
    <row r="198" spans="3:4" x14ac:dyDescent="0.35">
      <c r="C198" s="4" t="s">
        <v>232</v>
      </c>
      <c r="D198" s="5">
        <v>0</v>
      </c>
    </row>
    <row r="199" spans="3:4" x14ac:dyDescent="0.35">
      <c r="C199" s="4" t="s">
        <v>415</v>
      </c>
      <c r="D199" s="5">
        <v>0</v>
      </c>
    </row>
    <row r="200" spans="3:4" x14ac:dyDescent="0.35">
      <c r="C200" s="4" t="s">
        <v>398</v>
      </c>
      <c r="D200" s="5">
        <v>0</v>
      </c>
    </row>
    <row r="201" spans="3:4" x14ac:dyDescent="0.35">
      <c r="C201" s="4" t="s">
        <v>163</v>
      </c>
      <c r="D201" s="5">
        <v>0</v>
      </c>
    </row>
    <row r="202" spans="3:4" x14ac:dyDescent="0.35">
      <c r="C202" s="4" t="s">
        <v>288</v>
      </c>
      <c r="D202" s="5">
        <v>0</v>
      </c>
    </row>
    <row r="203" spans="3:4" x14ac:dyDescent="0.35">
      <c r="C203" s="4" t="s">
        <v>276</v>
      </c>
      <c r="D203" s="5">
        <v>0</v>
      </c>
    </row>
    <row r="204" spans="3:4" x14ac:dyDescent="0.35">
      <c r="C204" s="4" t="s">
        <v>184</v>
      </c>
      <c r="D204" s="5">
        <v>0</v>
      </c>
    </row>
    <row r="205" spans="3:4" x14ac:dyDescent="0.35">
      <c r="C205" s="4" t="s">
        <v>70</v>
      </c>
      <c r="D205" s="5">
        <v>0</v>
      </c>
    </row>
    <row r="206" spans="3:4" x14ac:dyDescent="0.35">
      <c r="C206" s="4" t="s">
        <v>402</v>
      </c>
      <c r="D206" s="5">
        <v>0</v>
      </c>
    </row>
    <row r="207" spans="3:4" x14ac:dyDescent="0.35">
      <c r="C207" s="4" t="s">
        <v>74</v>
      </c>
      <c r="D207" s="5">
        <v>0</v>
      </c>
    </row>
    <row r="208" spans="3:4" x14ac:dyDescent="0.35">
      <c r="C208" s="4" t="s">
        <v>290</v>
      </c>
      <c r="D208" s="5">
        <v>0</v>
      </c>
    </row>
    <row r="209" spans="3:4" x14ac:dyDescent="0.35">
      <c r="C209" s="4" t="s">
        <v>99</v>
      </c>
      <c r="D209" s="5">
        <v>0</v>
      </c>
    </row>
    <row r="210" spans="3:4" x14ac:dyDescent="0.35">
      <c r="C210" s="4" t="s">
        <v>404</v>
      </c>
      <c r="D210" s="5">
        <v>0</v>
      </c>
    </row>
    <row r="211" spans="3:4" x14ac:dyDescent="0.35">
      <c r="C211" s="4" t="s">
        <v>242</v>
      </c>
      <c r="D211" s="5">
        <v>0</v>
      </c>
    </row>
    <row r="212" spans="3:4" x14ac:dyDescent="0.35">
      <c r="C212" s="4" t="s">
        <v>296</v>
      </c>
      <c r="D212" s="5">
        <v>0</v>
      </c>
    </row>
    <row r="213" spans="3:4" x14ac:dyDescent="0.35">
      <c r="C213" s="4" t="s">
        <v>77</v>
      </c>
      <c r="D213" s="5">
        <v>0</v>
      </c>
    </row>
    <row r="214" spans="3:4" x14ac:dyDescent="0.35">
      <c r="C214" s="4" t="s">
        <v>192</v>
      </c>
      <c r="D214" s="5">
        <v>0</v>
      </c>
    </row>
    <row r="215" spans="3:4" x14ac:dyDescent="0.35">
      <c r="C215" s="4" t="s">
        <v>388</v>
      </c>
      <c r="D215" s="5">
        <v>0</v>
      </c>
    </row>
    <row r="216" spans="3:4" x14ac:dyDescent="0.35">
      <c r="C216" s="4" t="s">
        <v>447</v>
      </c>
      <c r="D216" s="5">
        <v>0</v>
      </c>
    </row>
    <row r="217" spans="3:4" x14ac:dyDescent="0.35">
      <c r="C217" s="4" t="s">
        <v>214</v>
      </c>
      <c r="D217" s="5">
        <v>0</v>
      </c>
    </row>
    <row r="218" spans="3:4" x14ac:dyDescent="0.35">
      <c r="C218" s="4" t="s">
        <v>310</v>
      </c>
      <c r="D218" s="5">
        <v>0</v>
      </c>
    </row>
    <row r="219" spans="3:4" x14ac:dyDescent="0.35">
      <c r="C219" s="4" t="s">
        <v>252</v>
      </c>
      <c r="D219" s="5">
        <v>0</v>
      </c>
    </row>
    <row r="220" spans="3:4" x14ac:dyDescent="0.35">
      <c r="C220" s="4" t="s">
        <v>449</v>
      </c>
      <c r="D220" s="5">
        <v>0</v>
      </c>
    </row>
    <row r="221" spans="3:4" x14ac:dyDescent="0.35">
      <c r="C221" s="4" t="s">
        <v>196</v>
      </c>
      <c r="D221" s="5">
        <v>0</v>
      </c>
    </row>
    <row r="222" spans="3:4" x14ac:dyDescent="0.35">
      <c r="C222" s="4" t="s">
        <v>186</v>
      </c>
      <c r="D222" s="5">
        <v>0</v>
      </c>
    </row>
    <row r="223" spans="3:4" x14ac:dyDescent="0.35">
      <c r="C223" s="4" t="s">
        <v>254</v>
      </c>
      <c r="D223" s="5">
        <v>0</v>
      </c>
    </row>
    <row r="224" spans="3:4" x14ac:dyDescent="0.35">
      <c r="C224" s="4" t="s">
        <v>472</v>
      </c>
      <c r="D224" s="5">
        <v>0</v>
      </c>
    </row>
    <row r="225" spans="3:4" x14ac:dyDescent="0.35">
      <c r="C225" s="4" t="s">
        <v>216</v>
      </c>
      <c r="D225" s="5">
        <v>0</v>
      </c>
    </row>
    <row r="226" spans="3:4" x14ac:dyDescent="0.35">
      <c r="C226" s="4" t="s">
        <v>322</v>
      </c>
      <c r="D226" s="5">
        <v>0</v>
      </c>
    </row>
    <row r="227" spans="3:4" x14ac:dyDescent="0.35">
      <c r="C227" s="4" t="s">
        <v>256</v>
      </c>
      <c r="D227" s="5">
        <v>0</v>
      </c>
    </row>
    <row r="228" spans="3:4" x14ac:dyDescent="0.35">
      <c r="C228" s="4" t="s">
        <v>520</v>
      </c>
      <c r="D228" s="5">
        <v>0</v>
      </c>
    </row>
    <row r="229" spans="3:4" x14ac:dyDescent="0.35">
      <c r="C229" s="4" t="s">
        <v>182</v>
      </c>
      <c r="D229" s="5">
        <v>0</v>
      </c>
    </row>
    <row r="230" spans="3:4" x14ac:dyDescent="0.35">
      <c r="C230" s="4" t="s">
        <v>469</v>
      </c>
      <c r="D230" s="5">
        <v>0</v>
      </c>
    </row>
    <row r="231" spans="3:4" x14ac:dyDescent="0.35">
      <c r="C231" s="4" t="s">
        <v>258</v>
      </c>
      <c r="D231" s="5">
        <v>0</v>
      </c>
    </row>
    <row r="232" spans="3:4" x14ac:dyDescent="0.35">
      <c r="C232" s="4" t="s">
        <v>412</v>
      </c>
      <c r="D232" s="5">
        <v>0</v>
      </c>
    </row>
    <row r="233" spans="3:4" x14ac:dyDescent="0.35">
      <c r="C233" s="4" t="s">
        <v>218</v>
      </c>
      <c r="D233" s="5">
        <v>0</v>
      </c>
    </row>
    <row r="234" spans="3:4" x14ac:dyDescent="0.35">
      <c r="C234" s="4" t="s">
        <v>234</v>
      </c>
      <c r="D234" s="5">
        <v>0</v>
      </c>
    </row>
    <row r="235" spans="3:4" x14ac:dyDescent="0.35">
      <c r="C235" s="4" t="s">
        <v>260</v>
      </c>
      <c r="D235" s="5">
        <v>0</v>
      </c>
    </row>
    <row r="236" spans="3:4" x14ac:dyDescent="0.35">
      <c r="C236" s="4" t="s">
        <v>139</v>
      </c>
      <c r="D236" s="5">
        <v>0</v>
      </c>
    </row>
    <row r="237" spans="3:4" x14ac:dyDescent="0.35">
      <c r="C237" s="4" t="s">
        <v>198</v>
      </c>
      <c r="D237" s="5">
        <v>0</v>
      </c>
    </row>
    <row r="238" spans="3:4" x14ac:dyDescent="0.35">
      <c r="C238" s="4" t="s">
        <v>236</v>
      </c>
      <c r="D238" s="5">
        <v>0</v>
      </c>
    </row>
    <row r="239" spans="3:4" x14ac:dyDescent="0.35">
      <c r="C239" s="4" t="s">
        <v>104</v>
      </c>
      <c r="D239" s="5">
        <v>0</v>
      </c>
    </row>
    <row r="240" spans="3:4" x14ac:dyDescent="0.35">
      <c r="C240" s="4" t="s">
        <v>294</v>
      </c>
      <c r="D240" s="5">
        <v>0</v>
      </c>
    </row>
    <row r="241" spans="3:4" x14ac:dyDescent="0.35">
      <c r="C241" s="4" t="s">
        <v>102</v>
      </c>
      <c r="D241" s="5">
        <v>0</v>
      </c>
    </row>
    <row r="242" spans="3:4" x14ac:dyDescent="0.35">
      <c r="C242" s="4" t="s">
        <v>183</v>
      </c>
      <c r="D242" s="5">
        <v>0</v>
      </c>
    </row>
    <row r="243" spans="3:4" x14ac:dyDescent="0.35">
      <c r="C243" s="4" t="s">
        <v>126</v>
      </c>
      <c r="D243" s="5">
        <v>0</v>
      </c>
    </row>
    <row r="244" spans="3:4" x14ac:dyDescent="0.35">
      <c r="C244" s="4" t="s">
        <v>185</v>
      </c>
      <c r="D244" s="5">
        <v>0</v>
      </c>
    </row>
    <row r="245" spans="3:4" x14ac:dyDescent="0.35">
      <c r="C245" s="4" t="s">
        <v>133</v>
      </c>
      <c r="D245" s="5">
        <v>0</v>
      </c>
    </row>
    <row r="246" spans="3:4" x14ac:dyDescent="0.35">
      <c r="C246" s="4" t="s">
        <v>187</v>
      </c>
      <c r="D246" s="5">
        <v>0</v>
      </c>
    </row>
    <row r="247" spans="3:4" x14ac:dyDescent="0.35">
      <c r="C247" s="4" t="s">
        <v>121</v>
      </c>
      <c r="D247" s="5">
        <v>0</v>
      </c>
    </row>
    <row r="248" spans="3:4" x14ac:dyDescent="0.35">
      <c r="C248" s="4" t="s">
        <v>189</v>
      </c>
      <c r="D248" s="5">
        <v>0</v>
      </c>
    </row>
    <row r="249" spans="3:4" x14ac:dyDescent="0.35">
      <c r="C249" s="4" t="s">
        <v>135</v>
      </c>
      <c r="D249" s="5">
        <v>0</v>
      </c>
    </row>
    <row r="250" spans="3:4" x14ac:dyDescent="0.35">
      <c r="C250" s="4" t="s">
        <v>191</v>
      </c>
      <c r="D250" s="5">
        <v>0</v>
      </c>
    </row>
    <row r="251" spans="3:4" x14ac:dyDescent="0.35">
      <c r="C251" s="4" t="s">
        <v>147</v>
      </c>
      <c r="D251" s="5">
        <v>0</v>
      </c>
    </row>
    <row r="252" spans="3:4" x14ac:dyDescent="0.35">
      <c r="C252" s="4" t="s">
        <v>193</v>
      </c>
      <c r="D252" s="5">
        <v>0</v>
      </c>
    </row>
    <row r="253" spans="3:4" x14ac:dyDescent="0.35">
      <c r="C253" s="4" t="s">
        <v>428</v>
      </c>
      <c r="D253" s="5">
        <v>0</v>
      </c>
    </row>
    <row r="254" spans="3:4" x14ac:dyDescent="0.35">
      <c r="C254" s="4" t="s">
        <v>195</v>
      </c>
      <c r="D254" s="5">
        <v>0</v>
      </c>
    </row>
    <row r="255" spans="3:4" x14ac:dyDescent="0.35">
      <c r="C255" s="4" t="s">
        <v>174</v>
      </c>
      <c r="D255" s="5">
        <v>0</v>
      </c>
    </row>
    <row r="256" spans="3:4" x14ac:dyDescent="0.35">
      <c r="C256" s="4" t="s">
        <v>197</v>
      </c>
      <c r="D256" s="5">
        <v>0</v>
      </c>
    </row>
    <row r="257" spans="3:4" x14ac:dyDescent="0.35">
      <c r="C257" s="4" t="s">
        <v>172</v>
      </c>
      <c r="D257" s="5">
        <v>0</v>
      </c>
    </row>
    <row r="258" spans="3:4" x14ac:dyDescent="0.35">
      <c r="C258" s="4" t="s">
        <v>199</v>
      </c>
      <c r="D258" s="5">
        <v>0</v>
      </c>
    </row>
    <row r="259" spans="3:4" x14ac:dyDescent="0.35">
      <c r="C259" s="4" t="s">
        <v>440</v>
      </c>
      <c r="D259" s="5">
        <v>0</v>
      </c>
    </row>
    <row r="260" spans="3:4" x14ac:dyDescent="0.35">
      <c r="C260" s="4" t="s">
        <v>201</v>
      </c>
      <c r="D260" s="5">
        <v>0</v>
      </c>
    </row>
    <row r="261" spans="3:4" x14ac:dyDescent="0.35">
      <c r="C261" s="4" t="s">
        <v>444</v>
      </c>
      <c r="D261" s="5">
        <v>0</v>
      </c>
    </row>
    <row r="262" spans="3:4" x14ac:dyDescent="0.35">
      <c r="C262" s="4" t="s">
        <v>203</v>
      </c>
      <c r="D262" s="5">
        <v>0</v>
      </c>
    </row>
    <row r="263" spans="3:4" x14ac:dyDescent="0.35">
      <c r="C263" s="4" t="s">
        <v>448</v>
      </c>
      <c r="D263" s="5">
        <v>0</v>
      </c>
    </row>
    <row r="264" spans="3:4" x14ac:dyDescent="0.35">
      <c r="C264" s="4" t="s">
        <v>118</v>
      </c>
      <c r="D264" s="5">
        <v>0</v>
      </c>
    </row>
    <row r="265" spans="3:4" x14ac:dyDescent="0.35">
      <c r="C265" s="4" t="s">
        <v>452</v>
      </c>
      <c r="D265" s="5">
        <v>0</v>
      </c>
    </row>
    <row r="266" spans="3:4" x14ac:dyDescent="0.35">
      <c r="C266" s="4" t="s">
        <v>207</v>
      </c>
      <c r="D266" s="5">
        <v>0</v>
      </c>
    </row>
    <row r="267" spans="3:4" x14ac:dyDescent="0.35">
      <c r="C267" s="4" t="s">
        <v>456</v>
      </c>
      <c r="D267" s="5">
        <v>0</v>
      </c>
    </row>
    <row r="268" spans="3:4" x14ac:dyDescent="0.35">
      <c r="C268" s="4" t="s">
        <v>209</v>
      </c>
      <c r="D268" s="5">
        <v>0</v>
      </c>
    </row>
    <row r="269" spans="3:4" x14ac:dyDescent="0.35">
      <c r="C269" s="4" t="s">
        <v>460</v>
      </c>
      <c r="D269" s="5">
        <v>0</v>
      </c>
    </row>
    <row r="270" spans="3:4" x14ac:dyDescent="0.35">
      <c r="C270" s="4" t="s">
        <v>211</v>
      </c>
      <c r="D270" s="5">
        <v>0</v>
      </c>
    </row>
    <row r="271" spans="3:4" x14ac:dyDescent="0.35">
      <c r="C271" s="4" t="s">
        <v>464</v>
      </c>
      <c r="D271" s="5">
        <v>0</v>
      </c>
    </row>
    <row r="272" spans="3:4" x14ac:dyDescent="0.35">
      <c r="C272" s="4" t="s">
        <v>213</v>
      </c>
      <c r="D272" s="5">
        <v>0</v>
      </c>
    </row>
    <row r="273" spans="3:4" x14ac:dyDescent="0.35">
      <c r="C273" s="4" t="s">
        <v>468</v>
      </c>
      <c r="D273" s="5">
        <v>0</v>
      </c>
    </row>
    <row r="274" spans="3:4" x14ac:dyDescent="0.35">
      <c r="C274" s="4" t="s">
        <v>215</v>
      </c>
      <c r="D274" s="5">
        <v>0</v>
      </c>
    </row>
    <row r="275" spans="3:4" x14ac:dyDescent="0.35">
      <c r="C275" s="4" t="s">
        <v>473</v>
      </c>
      <c r="D275" s="5">
        <v>0</v>
      </c>
    </row>
    <row r="276" spans="3:4" x14ac:dyDescent="0.35">
      <c r="C276" s="4" t="s">
        <v>217</v>
      </c>
      <c r="D276" s="5">
        <v>0</v>
      </c>
    </row>
    <row r="277" spans="3:4" x14ac:dyDescent="0.35">
      <c r="C277" s="4" t="s">
        <v>477</v>
      </c>
      <c r="D277" s="5">
        <v>0</v>
      </c>
    </row>
    <row r="278" spans="3:4" x14ac:dyDescent="0.35">
      <c r="C278" s="4" t="s">
        <v>219</v>
      </c>
      <c r="D278" s="5">
        <v>0</v>
      </c>
    </row>
    <row r="279" spans="3:4" x14ac:dyDescent="0.35">
      <c r="C279" s="4" t="s">
        <v>481</v>
      </c>
      <c r="D279" s="5">
        <v>0</v>
      </c>
    </row>
    <row r="280" spans="3:4" x14ac:dyDescent="0.35">
      <c r="C280" s="4" t="s">
        <v>221</v>
      </c>
      <c r="D280" s="5">
        <v>0</v>
      </c>
    </row>
    <row r="281" spans="3:4" x14ac:dyDescent="0.35">
      <c r="C281" s="4" t="s">
        <v>485</v>
      </c>
      <c r="D281" s="5">
        <v>0</v>
      </c>
    </row>
    <row r="282" spans="3:4" x14ac:dyDescent="0.35">
      <c r="C282" s="4" t="s">
        <v>223</v>
      </c>
      <c r="D282" s="5">
        <v>0</v>
      </c>
    </row>
    <row r="283" spans="3:4" x14ac:dyDescent="0.35">
      <c r="C283" s="4" t="s">
        <v>489</v>
      </c>
      <c r="D283" s="5">
        <v>0</v>
      </c>
    </row>
    <row r="284" spans="3:4" x14ac:dyDescent="0.35">
      <c r="C284" s="4" t="s">
        <v>225</v>
      </c>
      <c r="D284" s="5">
        <v>0</v>
      </c>
    </row>
    <row r="285" spans="3:4" x14ac:dyDescent="0.35">
      <c r="C285" s="4" t="s">
        <v>493</v>
      </c>
      <c r="D285" s="5">
        <v>0</v>
      </c>
    </row>
    <row r="286" spans="3:4" x14ac:dyDescent="0.35">
      <c r="C286" s="4" t="s">
        <v>227</v>
      </c>
      <c r="D286" s="5">
        <v>0</v>
      </c>
    </row>
    <row r="287" spans="3:4" x14ac:dyDescent="0.35">
      <c r="C287" s="4" t="s">
        <v>522</v>
      </c>
      <c r="D287" s="5">
        <v>0</v>
      </c>
    </row>
    <row r="288" spans="3:4" x14ac:dyDescent="0.35">
      <c r="C288" s="4" t="s">
        <v>229</v>
      </c>
      <c r="D288" s="5">
        <v>0</v>
      </c>
    </row>
    <row r="289" spans="3:4" x14ac:dyDescent="0.35">
      <c r="C289" s="4" t="s">
        <v>526</v>
      </c>
      <c r="D289" s="5">
        <v>0</v>
      </c>
    </row>
    <row r="290" spans="3:4" x14ac:dyDescent="0.35">
      <c r="C290" s="4" t="s">
        <v>231</v>
      </c>
      <c r="D290" s="5">
        <v>0</v>
      </c>
    </row>
    <row r="291" spans="3:4" x14ac:dyDescent="0.35">
      <c r="C291" s="4" t="s">
        <v>530</v>
      </c>
      <c r="D291" s="5">
        <v>0</v>
      </c>
    </row>
    <row r="292" spans="3:4" x14ac:dyDescent="0.35">
      <c r="C292" s="4" t="s">
        <v>233</v>
      </c>
      <c r="D292" s="5">
        <v>0</v>
      </c>
    </row>
    <row r="293" spans="3:4" x14ac:dyDescent="0.35">
      <c r="C293" s="4" t="s">
        <v>534</v>
      </c>
      <c r="D293" s="5">
        <v>0</v>
      </c>
    </row>
    <row r="294" spans="3:4" x14ac:dyDescent="0.35">
      <c r="C294" s="4" t="s">
        <v>235</v>
      </c>
      <c r="D294" s="5">
        <v>0</v>
      </c>
    </row>
    <row r="295" spans="3:4" x14ac:dyDescent="0.35">
      <c r="C295" s="4" t="s">
        <v>538</v>
      </c>
      <c r="D295" s="5">
        <v>0</v>
      </c>
    </row>
    <row r="296" spans="3:4" x14ac:dyDescent="0.35">
      <c r="C296" s="4" t="s">
        <v>237</v>
      </c>
      <c r="D296" s="5">
        <v>0</v>
      </c>
    </row>
    <row r="297" spans="3:4" x14ac:dyDescent="0.35">
      <c r="C297" s="4" t="s">
        <v>542</v>
      </c>
      <c r="D297" s="5">
        <v>0</v>
      </c>
    </row>
    <row r="298" spans="3:4" x14ac:dyDescent="0.35">
      <c r="C298" s="4" t="s">
        <v>239</v>
      </c>
      <c r="D298" s="5">
        <v>0</v>
      </c>
    </row>
    <row r="299" spans="3:4" x14ac:dyDescent="0.35">
      <c r="C299" s="4" t="s">
        <v>546</v>
      </c>
      <c r="D299" s="5">
        <v>0</v>
      </c>
    </row>
    <row r="300" spans="3:4" x14ac:dyDescent="0.35">
      <c r="C300" s="4" t="s">
        <v>241</v>
      </c>
      <c r="D300" s="5">
        <v>0</v>
      </c>
    </row>
    <row r="301" spans="3:4" x14ac:dyDescent="0.35">
      <c r="C301" s="4" t="s">
        <v>262</v>
      </c>
      <c r="D301" s="5">
        <v>0</v>
      </c>
    </row>
    <row r="302" spans="3:4" x14ac:dyDescent="0.35">
      <c r="C302" s="4" t="s">
        <v>243</v>
      </c>
      <c r="D302" s="5">
        <v>0</v>
      </c>
    </row>
    <row r="303" spans="3:4" x14ac:dyDescent="0.35">
      <c r="C303" s="4" t="s">
        <v>220</v>
      </c>
      <c r="D303" s="5">
        <v>0</v>
      </c>
    </row>
    <row r="304" spans="3:4" x14ac:dyDescent="0.35">
      <c r="C304" s="4" t="s">
        <v>245</v>
      </c>
      <c r="D304" s="5">
        <v>0</v>
      </c>
    </row>
    <row r="305" spans="3:4" x14ac:dyDescent="0.35">
      <c r="C305" s="4" t="s">
        <v>264</v>
      </c>
      <c r="D305" s="5">
        <v>0</v>
      </c>
    </row>
    <row r="306" spans="3:4" x14ac:dyDescent="0.35">
      <c r="C306" s="4" t="s">
        <v>247</v>
      </c>
      <c r="D306" s="5">
        <v>0</v>
      </c>
    </row>
    <row r="307" spans="3:4" x14ac:dyDescent="0.35">
      <c r="C307" s="4" t="s">
        <v>188</v>
      </c>
      <c r="D307" s="5">
        <v>0</v>
      </c>
    </row>
    <row r="308" spans="3:4" x14ac:dyDescent="0.35">
      <c r="C308" s="4" t="s">
        <v>249</v>
      </c>
      <c r="D308" s="5">
        <v>0</v>
      </c>
    </row>
    <row r="309" spans="3:4" x14ac:dyDescent="0.35">
      <c r="C309" s="4" t="s">
        <v>266</v>
      </c>
      <c r="D309" s="5">
        <v>0</v>
      </c>
    </row>
    <row r="310" spans="3:4" x14ac:dyDescent="0.35">
      <c r="C310" s="4" t="s">
        <v>251</v>
      </c>
      <c r="D310" s="5">
        <v>0</v>
      </c>
    </row>
    <row r="311" spans="3:4" x14ac:dyDescent="0.35">
      <c r="C311" s="4" t="s">
        <v>222</v>
      </c>
      <c r="D311" s="5">
        <v>0</v>
      </c>
    </row>
    <row r="312" spans="3:4" x14ac:dyDescent="0.35">
      <c r="C312" s="4" t="s">
        <v>253</v>
      </c>
      <c r="D312" s="5">
        <v>0</v>
      </c>
    </row>
    <row r="313" spans="3:4" x14ac:dyDescent="0.35">
      <c r="C313" s="4" t="s">
        <v>268</v>
      </c>
      <c r="D313" s="5">
        <v>0</v>
      </c>
    </row>
    <row r="314" spans="3:4" x14ac:dyDescent="0.35">
      <c r="C314" s="4" t="s">
        <v>255</v>
      </c>
      <c r="D314" s="5">
        <v>0</v>
      </c>
    </row>
    <row r="315" spans="3:4" x14ac:dyDescent="0.35">
      <c r="C315" s="4" t="s">
        <v>200</v>
      </c>
      <c r="D315" s="5">
        <v>0</v>
      </c>
    </row>
    <row r="316" spans="3:4" x14ac:dyDescent="0.35">
      <c r="C316" s="4" t="s">
        <v>257</v>
      </c>
      <c r="D316" s="5">
        <v>0</v>
      </c>
    </row>
    <row r="317" spans="3:4" x14ac:dyDescent="0.35">
      <c r="C317" s="4" t="s">
        <v>270</v>
      </c>
      <c r="D317" s="5">
        <v>0</v>
      </c>
    </row>
    <row r="318" spans="3:4" x14ac:dyDescent="0.35">
      <c r="C318" s="4" t="s">
        <v>259</v>
      </c>
      <c r="D318" s="5">
        <v>0</v>
      </c>
    </row>
    <row r="319" spans="3:4" x14ac:dyDescent="0.35">
      <c r="C319" s="4" t="s">
        <v>224</v>
      </c>
      <c r="D319" s="5">
        <v>0</v>
      </c>
    </row>
    <row r="320" spans="3:4" x14ac:dyDescent="0.35">
      <c r="C320" s="4" t="s">
        <v>261</v>
      </c>
      <c r="D320" s="5">
        <v>0</v>
      </c>
    </row>
    <row r="321" spans="3:4" x14ac:dyDescent="0.35">
      <c r="C321" s="4" t="s">
        <v>272</v>
      </c>
      <c r="D321" s="5">
        <v>0</v>
      </c>
    </row>
    <row r="322" spans="3:4" x14ac:dyDescent="0.35">
      <c r="C322" s="4" t="s">
        <v>263</v>
      </c>
      <c r="D322" s="5">
        <v>0</v>
      </c>
    </row>
    <row r="323" spans="3:4" x14ac:dyDescent="0.35">
      <c r="C323" s="4" t="s">
        <v>181</v>
      </c>
      <c r="D323" s="5">
        <v>0</v>
      </c>
    </row>
    <row r="324" spans="3:4" x14ac:dyDescent="0.35">
      <c r="C324" s="4" t="s">
        <v>265</v>
      </c>
      <c r="D324" s="5">
        <v>0</v>
      </c>
    </row>
    <row r="325" spans="3:4" x14ac:dyDescent="0.35">
      <c r="C325" s="4" t="s">
        <v>160</v>
      </c>
      <c r="D325" s="5">
        <v>0</v>
      </c>
    </row>
    <row r="326" spans="3:4" x14ac:dyDescent="0.35">
      <c r="C326" s="4" t="s">
        <v>267</v>
      </c>
      <c r="D326" s="5">
        <v>0</v>
      </c>
    </row>
    <row r="327" spans="3:4" x14ac:dyDescent="0.35">
      <c r="C327" s="4" t="s">
        <v>226</v>
      </c>
      <c r="D327" s="5">
        <v>0</v>
      </c>
    </row>
    <row r="328" spans="3:4" x14ac:dyDescent="0.35">
      <c r="C328" s="4" t="s">
        <v>269</v>
      </c>
      <c r="D328" s="5">
        <v>0</v>
      </c>
    </row>
    <row r="329" spans="3:4" x14ac:dyDescent="0.35">
      <c r="C329" s="4" t="s">
        <v>122</v>
      </c>
      <c r="D329" s="5">
        <v>0</v>
      </c>
    </row>
    <row r="330" spans="3:4" x14ac:dyDescent="0.35">
      <c r="C330" s="4" t="s">
        <v>271</v>
      </c>
      <c r="D330" s="5">
        <v>0</v>
      </c>
    </row>
    <row r="331" spans="3:4" x14ac:dyDescent="0.35">
      <c r="C331" s="4" t="s">
        <v>507</v>
      </c>
      <c r="D331" s="5">
        <v>0</v>
      </c>
    </row>
    <row r="332" spans="3:4" x14ac:dyDescent="0.35">
      <c r="C332" s="4" t="s">
        <v>273</v>
      </c>
      <c r="D332" s="5">
        <v>0</v>
      </c>
    </row>
    <row r="333" spans="3:4" x14ac:dyDescent="0.35">
      <c r="C333" s="4" t="s">
        <v>168</v>
      </c>
      <c r="D333" s="5">
        <v>0</v>
      </c>
    </row>
    <row r="334" spans="3:4" x14ac:dyDescent="0.35">
      <c r="C334" s="4" t="s">
        <v>275</v>
      </c>
      <c r="D334" s="5">
        <v>0</v>
      </c>
    </row>
    <row r="335" spans="3:4" x14ac:dyDescent="0.35">
      <c r="C335" s="4" t="s">
        <v>277</v>
      </c>
      <c r="D335" s="5">
        <v>0</v>
      </c>
    </row>
    <row r="336" spans="3:4" x14ac:dyDescent="0.35">
      <c r="C336" s="4" t="s">
        <v>138</v>
      </c>
      <c r="D336" s="5">
        <v>0</v>
      </c>
    </row>
    <row r="337" spans="3:4" x14ac:dyDescent="0.35">
      <c r="C337" s="4" t="s">
        <v>57</v>
      </c>
      <c r="D337" s="5">
        <v>0</v>
      </c>
    </row>
    <row r="338" spans="3:4" x14ac:dyDescent="0.35">
      <c r="C338" s="4" t="s">
        <v>279</v>
      </c>
      <c r="D338" s="5">
        <v>0</v>
      </c>
    </row>
    <row r="339" spans="3:4" x14ac:dyDescent="0.35">
      <c r="C339" s="4" t="s">
        <v>59</v>
      </c>
      <c r="D339" s="5">
        <v>0</v>
      </c>
    </row>
    <row r="340" spans="3:4" x14ac:dyDescent="0.35">
      <c r="C340" s="4" t="s">
        <v>281</v>
      </c>
      <c r="D340" s="5">
        <v>0</v>
      </c>
    </row>
    <row r="341" spans="3:4" x14ac:dyDescent="0.35">
      <c r="C341" s="4" t="s">
        <v>61</v>
      </c>
      <c r="D341" s="5">
        <v>0</v>
      </c>
    </row>
    <row r="342" spans="3:4" x14ac:dyDescent="0.35">
      <c r="C342" s="4" t="s">
        <v>283</v>
      </c>
      <c r="D342" s="5">
        <v>0</v>
      </c>
    </row>
    <row r="343" spans="3:4" x14ac:dyDescent="0.35">
      <c r="C343" s="4" t="s">
        <v>230</v>
      </c>
      <c r="D343" s="5">
        <v>0</v>
      </c>
    </row>
    <row r="344" spans="3:4" x14ac:dyDescent="0.35">
      <c r="C344" s="4" t="s">
        <v>285</v>
      </c>
      <c r="D344" s="5">
        <v>0</v>
      </c>
    </row>
    <row r="345" spans="3:4" x14ac:dyDescent="0.35">
      <c r="C345" s="4" t="s">
        <v>284</v>
      </c>
      <c r="D345" s="5">
        <v>0</v>
      </c>
    </row>
    <row r="346" spans="3:4" x14ac:dyDescent="0.35">
      <c r="C346" s="4" t="s">
        <v>287</v>
      </c>
      <c r="D346" s="5">
        <v>0</v>
      </c>
    </row>
    <row r="347" spans="3:4" x14ac:dyDescent="0.35">
      <c r="C347" s="4" t="s">
        <v>129</v>
      </c>
      <c r="D347" s="5">
        <v>0</v>
      </c>
    </row>
    <row r="348" spans="3:4" x14ac:dyDescent="0.35">
      <c r="C348" s="4" t="s">
        <v>289</v>
      </c>
      <c r="D348" s="5">
        <v>0</v>
      </c>
    </row>
    <row r="349" spans="3:4" x14ac:dyDescent="0.35">
      <c r="C349" s="4" t="s">
        <v>110</v>
      </c>
      <c r="D349" s="5">
        <v>0</v>
      </c>
    </row>
    <row r="350" spans="3:4" x14ac:dyDescent="0.35">
      <c r="C350" s="4" t="s">
        <v>291</v>
      </c>
      <c r="D350" s="5">
        <v>0</v>
      </c>
    </row>
    <row r="351" spans="3:4" x14ac:dyDescent="0.35">
      <c r="C351" s="4" t="s">
        <v>154</v>
      </c>
      <c r="D351" s="5">
        <v>0</v>
      </c>
    </row>
    <row r="352" spans="3:4" x14ac:dyDescent="0.35">
      <c r="C352" s="4" t="s">
        <v>293</v>
      </c>
      <c r="D352" s="5">
        <v>0</v>
      </c>
    </row>
    <row r="353" spans="3:4" x14ac:dyDescent="0.35">
      <c r="C353" s="4" t="s">
        <v>140</v>
      </c>
      <c r="D353" s="5">
        <v>0</v>
      </c>
    </row>
    <row r="354" spans="3:4" x14ac:dyDescent="0.35">
      <c r="C354" s="4" t="s">
        <v>295</v>
      </c>
      <c r="D354" s="5">
        <v>0</v>
      </c>
    </row>
    <row r="355" spans="3:4" x14ac:dyDescent="0.35">
      <c r="C355" s="4" t="s">
        <v>148</v>
      </c>
      <c r="D355" s="5">
        <v>0</v>
      </c>
    </row>
    <row r="356" spans="3:4" x14ac:dyDescent="0.35">
      <c r="C356" s="4" t="s">
        <v>297</v>
      </c>
      <c r="D356" s="5">
        <v>0</v>
      </c>
    </row>
    <row r="357" spans="3:4" x14ac:dyDescent="0.35">
      <c r="C357" s="4" t="s">
        <v>167</v>
      </c>
      <c r="D357" s="5">
        <v>0</v>
      </c>
    </row>
    <row r="358" spans="3:4" x14ac:dyDescent="0.35">
      <c r="C358" s="4" t="s">
        <v>299</v>
      </c>
      <c r="D358" s="5">
        <v>0</v>
      </c>
    </row>
    <row r="359" spans="3:4" x14ac:dyDescent="0.35">
      <c r="C359" s="4" t="s">
        <v>141</v>
      </c>
      <c r="D359" s="5">
        <v>0</v>
      </c>
    </row>
    <row r="360" spans="3:4" x14ac:dyDescent="0.35">
      <c r="C360" s="4" t="s">
        <v>301</v>
      </c>
      <c r="D360" s="5">
        <v>0</v>
      </c>
    </row>
    <row r="361" spans="3:4" x14ac:dyDescent="0.35">
      <c r="C361" s="4" t="s">
        <v>292</v>
      </c>
      <c r="D361" s="5">
        <v>0</v>
      </c>
    </row>
    <row r="362" spans="3:4" x14ac:dyDescent="0.35">
      <c r="C362" s="4" t="s">
        <v>303</v>
      </c>
      <c r="D362" s="5">
        <v>0</v>
      </c>
    </row>
    <row r="363" spans="3:4" x14ac:dyDescent="0.35">
      <c r="C363" s="4" t="s">
        <v>206</v>
      </c>
      <c r="D363" s="5">
        <v>0</v>
      </c>
    </row>
    <row r="364" spans="3:4" x14ac:dyDescent="0.35">
      <c r="C364" s="4" t="s">
        <v>305</v>
      </c>
      <c r="D364" s="5">
        <v>0</v>
      </c>
    </row>
    <row r="365" spans="3:4" x14ac:dyDescent="0.35">
      <c r="C365" s="4" t="s">
        <v>411</v>
      </c>
      <c r="D365" s="5">
        <v>0</v>
      </c>
    </row>
    <row r="366" spans="3:4" x14ac:dyDescent="0.35">
      <c r="C366" s="4" t="s">
        <v>307</v>
      </c>
      <c r="D366" s="5">
        <v>0</v>
      </c>
    </row>
    <row r="367" spans="3:4" x14ac:dyDescent="0.35">
      <c r="C367" s="4" t="s">
        <v>413</v>
      </c>
      <c r="D367" s="5">
        <v>0</v>
      </c>
    </row>
    <row r="368" spans="3:4" x14ac:dyDescent="0.35">
      <c r="C368" s="4" t="s">
        <v>309</v>
      </c>
      <c r="D368" s="5">
        <v>0</v>
      </c>
    </row>
    <row r="369" spans="3:4" x14ac:dyDescent="0.35">
      <c r="C369" s="4" t="s">
        <v>177</v>
      </c>
      <c r="D369" s="5">
        <v>0</v>
      </c>
    </row>
    <row r="370" spans="3:4" x14ac:dyDescent="0.35">
      <c r="C370" s="4" t="s">
        <v>311</v>
      </c>
      <c r="D370" s="5">
        <v>0</v>
      </c>
    </row>
    <row r="371" spans="3:4" x14ac:dyDescent="0.35">
      <c r="C371" s="4" t="s">
        <v>417</v>
      </c>
      <c r="D371" s="5">
        <v>0</v>
      </c>
    </row>
    <row r="372" spans="3:4" x14ac:dyDescent="0.35">
      <c r="C372" s="4" t="s">
        <v>313</v>
      </c>
      <c r="D372" s="5">
        <v>0</v>
      </c>
    </row>
    <row r="373" spans="3:4" x14ac:dyDescent="0.35">
      <c r="C373" s="4" t="s">
        <v>419</v>
      </c>
      <c r="D373" s="5">
        <v>0</v>
      </c>
    </row>
    <row r="374" spans="3:4" x14ac:dyDescent="0.35">
      <c r="C374" s="4" t="s">
        <v>315</v>
      </c>
      <c r="D374" s="5">
        <v>0</v>
      </c>
    </row>
    <row r="375" spans="3:4" x14ac:dyDescent="0.35">
      <c r="C375" s="4" t="s">
        <v>421</v>
      </c>
      <c r="D375" s="5">
        <v>0</v>
      </c>
    </row>
    <row r="376" spans="3:4" x14ac:dyDescent="0.35">
      <c r="C376" s="4" t="s">
        <v>317</v>
      </c>
      <c r="D376" s="5">
        <v>0</v>
      </c>
    </row>
    <row r="377" spans="3:4" x14ac:dyDescent="0.35">
      <c r="C377" s="4" t="s">
        <v>424</v>
      </c>
      <c r="D377" s="5">
        <v>0</v>
      </c>
    </row>
    <row r="378" spans="3:4" x14ac:dyDescent="0.35">
      <c r="C378" s="4" t="s">
        <v>146</v>
      </c>
      <c r="D378" s="5">
        <v>0</v>
      </c>
    </row>
    <row r="379" spans="3:4" x14ac:dyDescent="0.35">
      <c r="C379" s="4" t="s">
        <v>366</v>
      </c>
      <c r="D379" s="5">
        <v>0</v>
      </c>
    </row>
    <row r="380" spans="3:4" x14ac:dyDescent="0.35">
      <c r="C380" s="4" t="s">
        <v>321</v>
      </c>
      <c r="D380" s="5">
        <v>0</v>
      </c>
    </row>
    <row r="381" spans="3:4" x14ac:dyDescent="0.35">
      <c r="C381" s="4" t="s">
        <v>149</v>
      </c>
      <c r="D381" s="5">
        <v>0</v>
      </c>
    </row>
    <row r="382" spans="3:4" x14ac:dyDescent="0.35">
      <c r="C382" s="4" t="s">
        <v>323</v>
      </c>
      <c r="D382" s="5">
        <v>0</v>
      </c>
    </row>
    <row r="383" spans="3:4" x14ac:dyDescent="0.35">
      <c r="C383" s="4" t="s">
        <v>69</v>
      </c>
      <c r="D383" s="5">
        <v>0</v>
      </c>
    </row>
    <row r="384" spans="3:4" x14ac:dyDescent="0.35">
      <c r="C384" s="4" t="s">
        <v>325</v>
      </c>
      <c r="D384" s="5">
        <v>0</v>
      </c>
    </row>
    <row r="385" spans="3:4" x14ac:dyDescent="0.35">
      <c r="C385" s="4" t="s">
        <v>71</v>
      </c>
      <c r="D385" s="5">
        <v>0</v>
      </c>
    </row>
    <row r="386" spans="3:4" x14ac:dyDescent="0.35">
      <c r="C386" s="4" t="s">
        <v>327</v>
      </c>
      <c r="D386" s="5">
        <v>0</v>
      </c>
    </row>
    <row r="387" spans="3:4" x14ac:dyDescent="0.35">
      <c r="C387" s="4" t="s">
        <v>73</v>
      </c>
      <c r="D387" s="5">
        <v>0</v>
      </c>
    </row>
    <row r="388" spans="3:4" x14ac:dyDescent="0.35">
      <c r="C388" s="4" t="s">
        <v>329</v>
      </c>
      <c r="D388" s="5">
        <v>0</v>
      </c>
    </row>
    <row r="389" spans="3:4" x14ac:dyDescent="0.35">
      <c r="C389" s="4" t="s">
        <v>75</v>
      </c>
      <c r="D389" s="5">
        <v>0</v>
      </c>
    </row>
    <row r="390" spans="3:4" x14ac:dyDescent="0.35">
      <c r="C390" s="4" t="s">
        <v>280</v>
      </c>
      <c r="D390" s="5">
        <v>0</v>
      </c>
    </row>
    <row r="391" spans="3:4" x14ac:dyDescent="0.35">
      <c r="C391" s="4" t="s">
        <v>95</v>
      </c>
      <c r="D391" s="5">
        <v>0</v>
      </c>
    </row>
    <row r="392" spans="3:4" x14ac:dyDescent="0.35">
      <c r="C392" s="4" t="s">
        <v>282</v>
      </c>
      <c r="D392" s="5">
        <v>0</v>
      </c>
    </row>
    <row r="393" spans="3:4" x14ac:dyDescent="0.35">
      <c r="C393" s="4" t="s">
        <v>96</v>
      </c>
      <c r="D393" s="5">
        <v>0</v>
      </c>
    </row>
    <row r="394" spans="3:4" x14ac:dyDescent="0.35">
      <c r="C394" s="4" t="s">
        <v>108</v>
      </c>
      <c r="D394" s="5">
        <v>0</v>
      </c>
    </row>
    <row r="395" spans="3:4" x14ac:dyDescent="0.35">
      <c r="C395" s="4" t="s">
        <v>441</v>
      </c>
      <c r="D395" s="5">
        <v>0</v>
      </c>
    </row>
    <row r="396" spans="3:4" x14ac:dyDescent="0.35">
      <c r="C396" s="4" t="s">
        <v>105</v>
      </c>
      <c r="D396" s="5">
        <v>0</v>
      </c>
    </row>
    <row r="397" spans="3:4" x14ac:dyDescent="0.35">
      <c r="C397" s="4" t="s">
        <v>443</v>
      </c>
      <c r="D397" s="5">
        <v>0</v>
      </c>
    </row>
    <row r="398" spans="3:4" x14ac:dyDescent="0.35">
      <c r="C398" s="4" t="s">
        <v>467</v>
      </c>
      <c r="D398" s="5">
        <v>0</v>
      </c>
    </row>
    <row r="399" spans="3:4" x14ac:dyDescent="0.35">
      <c r="C399" s="4" t="s">
        <v>76</v>
      </c>
      <c r="D399" s="5">
        <v>0</v>
      </c>
    </row>
    <row r="400" spans="3:4" x14ac:dyDescent="0.35">
      <c r="C400" s="4" t="s">
        <v>470</v>
      </c>
      <c r="D400" s="5">
        <v>0</v>
      </c>
    </row>
    <row r="401" spans="3:4" x14ac:dyDescent="0.35">
      <c r="C401" s="4" t="s">
        <v>78</v>
      </c>
      <c r="D401" s="5">
        <v>0</v>
      </c>
    </row>
    <row r="402" spans="3:4" x14ac:dyDescent="0.35">
      <c r="C402" s="4" t="s">
        <v>151</v>
      </c>
      <c r="D402" s="5">
        <v>0</v>
      </c>
    </row>
    <row r="403" spans="3:4" x14ac:dyDescent="0.35">
      <c r="C403" s="4" t="s">
        <v>80</v>
      </c>
      <c r="D403" s="5">
        <v>0</v>
      </c>
    </row>
    <row r="404" spans="3:4" x14ac:dyDescent="0.35">
      <c r="C404" s="4" t="s">
        <v>155</v>
      </c>
      <c r="D404" s="5">
        <v>0</v>
      </c>
    </row>
    <row r="405" spans="3:4" x14ac:dyDescent="0.35">
      <c r="C405" s="4" t="s">
        <v>162</v>
      </c>
      <c r="D405" s="5">
        <v>0</v>
      </c>
    </row>
    <row r="406" spans="3:4" x14ac:dyDescent="0.35">
      <c r="C406" s="4" t="s">
        <v>150</v>
      </c>
      <c r="D406" s="5">
        <v>0</v>
      </c>
    </row>
    <row r="407" spans="3:4" x14ac:dyDescent="0.35">
      <c r="C407" s="4" t="s">
        <v>278</v>
      </c>
      <c r="D407" s="5">
        <v>0</v>
      </c>
    </row>
    <row r="408" spans="3:4" x14ac:dyDescent="0.35">
      <c r="C408" s="4" t="s">
        <v>384</v>
      </c>
      <c r="D408" s="5">
        <v>0</v>
      </c>
    </row>
    <row r="409" spans="3:4" x14ac:dyDescent="0.35">
      <c r="C409" s="4" t="s">
        <v>380</v>
      </c>
      <c r="D409" s="5">
        <v>0</v>
      </c>
    </row>
    <row r="410" spans="3:4" x14ac:dyDescent="0.35">
      <c r="C410" s="4" t="s">
        <v>190</v>
      </c>
      <c r="D410" s="5">
        <v>0</v>
      </c>
    </row>
    <row r="411" spans="3:4" x14ac:dyDescent="0.35">
      <c r="C411" s="4" t="s">
        <v>228</v>
      </c>
      <c r="D411" s="5">
        <v>0</v>
      </c>
    </row>
    <row r="412" spans="3:4" x14ac:dyDescent="0.35">
      <c r="C412" s="4" t="s">
        <v>115</v>
      </c>
      <c r="D412" s="5">
        <v>0</v>
      </c>
    </row>
    <row r="413" spans="3:4" x14ac:dyDescent="0.35">
      <c r="C413" s="4" t="s">
        <v>382</v>
      </c>
      <c r="D413" s="5">
        <v>0</v>
      </c>
    </row>
    <row r="414" spans="3:4" x14ac:dyDescent="0.35">
      <c r="C414" s="4" t="s">
        <v>113</v>
      </c>
      <c r="D414" s="5">
        <v>0</v>
      </c>
    </row>
    <row r="415" spans="3:4" x14ac:dyDescent="0.35">
      <c r="C415" s="4" t="s">
        <v>331</v>
      </c>
      <c r="D415" s="5">
        <v>0</v>
      </c>
    </row>
    <row r="416" spans="3:4" x14ac:dyDescent="0.35">
      <c r="C416" s="4" t="s">
        <v>107</v>
      </c>
      <c r="D416" s="5">
        <v>0</v>
      </c>
    </row>
    <row r="417" spans="3:4" x14ac:dyDescent="0.35">
      <c r="C417" s="4" t="s">
        <v>333</v>
      </c>
      <c r="D417" s="5">
        <v>0</v>
      </c>
    </row>
    <row r="418" spans="3:4" x14ac:dyDescent="0.35">
      <c r="C418" s="4" t="s">
        <v>106</v>
      </c>
      <c r="D418" s="5">
        <v>0</v>
      </c>
    </row>
    <row r="419" spans="3:4" x14ac:dyDescent="0.35">
      <c r="C419" s="4" t="s">
        <v>335</v>
      </c>
      <c r="D419" s="5">
        <v>0</v>
      </c>
    </row>
    <row r="420" spans="3:4" x14ac:dyDescent="0.35">
      <c r="C420" s="4" t="s">
        <v>248</v>
      </c>
      <c r="D420" s="5">
        <v>0</v>
      </c>
    </row>
    <row r="421" spans="3:4" x14ac:dyDescent="0.35">
      <c r="C421" s="4" t="s">
        <v>337</v>
      </c>
      <c r="D421" s="5">
        <v>0</v>
      </c>
    </row>
    <row r="422" spans="3:4" x14ac:dyDescent="0.35">
      <c r="C422" s="4" t="s">
        <v>320</v>
      </c>
      <c r="D422" s="5">
        <v>0</v>
      </c>
    </row>
    <row r="423" spans="3:4" x14ac:dyDescent="0.35">
      <c r="C423" s="4" t="s">
        <v>339</v>
      </c>
      <c r="D423" s="5">
        <v>0</v>
      </c>
    </row>
    <row r="424" spans="3:4" x14ac:dyDescent="0.35">
      <c r="C424" s="4" t="s">
        <v>158</v>
      </c>
      <c r="D424" s="5">
        <v>0</v>
      </c>
    </row>
    <row r="425" spans="3:4" x14ac:dyDescent="0.35">
      <c r="C425" s="4" t="s">
        <v>341</v>
      </c>
      <c r="D425" s="5">
        <v>0</v>
      </c>
    </row>
    <row r="426" spans="3:4" x14ac:dyDescent="0.35">
      <c r="C426" s="4" t="s">
        <v>157</v>
      </c>
      <c r="D426" s="5">
        <v>0</v>
      </c>
    </row>
    <row r="427" spans="3:4" x14ac:dyDescent="0.35">
      <c r="C427" s="4" t="s">
        <v>343</v>
      </c>
      <c r="D427" s="5">
        <v>0</v>
      </c>
    </row>
    <row r="428" spans="3:4" x14ac:dyDescent="0.35">
      <c r="C428" s="4" t="s">
        <v>474</v>
      </c>
      <c r="D428" s="5">
        <v>0</v>
      </c>
    </row>
    <row r="429" spans="3:4" x14ac:dyDescent="0.35">
      <c r="C429" s="4" t="s">
        <v>345</v>
      </c>
      <c r="D429" s="5">
        <v>0</v>
      </c>
    </row>
    <row r="430" spans="3:4" x14ac:dyDescent="0.35">
      <c r="C430" s="4" t="s">
        <v>114</v>
      </c>
      <c r="D430" s="5">
        <v>0</v>
      </c>
    </row>
    <row r="431" spans="3:4" x14ac:dyDescent="0.35">
      <c r="C431" s="4" t="s">
        <v>347</v>
      </c>
      <c r="D431" s="5">
        <v>0</v>
      </c>
    </row>
    <row r="432" spans="3:4" x14ac:dyDescent="0.35">
      <c r="C432" s="4" t="s">
        <v>478</v>
      </c>
      <c r="D432" s="5">
        <v>0</v>
      </c>
    </row>
    <row r="433" spans="3:4" x14ac:dyDescent="0.35">
      <c r="C433" s="4" t="s">
        <v>349</v>
      </c>
      <c r="D433" s="5">
        <v>0</v>
      </c>
    </row>
    <row r="434" spans="3:4" x14ac:dyDescent="0.35">
      <c r="C434" s="4" t="s">
        <v>480</v>
      </c>
      <c r="D434" s="5">
        <v>0</v>
      </c>
    </row>
    <row r="435" spans="3:4" x14ac:dyDescent="0.35">
      <c r="C435" s="4" t="s">
        <v>351</v>
      </c>
      <c r="D435" s="5">
        <v>0</v>
      </c>
    </row>
    <row r="436" spans="3:4" x14ac:dyDescent="0.35">
      <c r="C436" s="4" t="s">
        <v>482</v>
      </c>
      <c r="D436" s="5">
        <v>0</v>
      </c>
    </row>
    <row r="437" spans="3:4" x14ac:dyDescent="0.35">
      <c r="C437" s="4" t="s">
        <v>353</v>
      </c>
      <c r="D437" s="5">
        <v>0</v>
      </c>
    </row>
    <row r="438" spans="3:4" x14ac:dyDescent="0.35">
      <c r="C438" s="4" t="s">
        <v>484</v>
      </c>
      <c r="D438" s="5">
        <v>0</v>
      </c>
    </row>
    <row r="439" spans="3:4" x14ac:dyDescent="0.35">
      <c r="C439" s="4" t="s">
        <v>355</v>
      </c>
      <c r="D439" s="5">
        <v>0</v>
      </c>
    </row>
    <row r="440" spans="3:4" x14ac:dyDescent="0.35">
      <c r="C440" s="4" t="s">
        <v>486</v>
      </c>
      <c r="D440" s="5">
        <v>0</v>
      </c>
    </row>
    <row r="441" spans="3:4" x14ac:dyDescent="0.35">
      <c r="C441" s="4" t="s">
        <v>357</v>
      </c>
      <c r="D441" s="5">
        <v>0</v>
      </c>
    </row>
    <row r="442" spans="3:4" x14ac:dyDescent="0.35">
      <c r="C442" s="4" t="s">
        <v>488</v>
      </c>
      <c r="D442" s="5">
        <v>0</v>
      </c>
    </row>
    <row r="443" spans="3:4" x14ac:dyDescent="0.35">
      <c r="C443" s="4" t="s">
        <v>359</v>
      </c>
      <c r="D443" s="5">
        <v>0</v>
      </c>
    </row>
    <row r="444" spans="3:4" x14ac:dyDescent="0.35">
      <c r="C444" s="4" t="s">
        <v>490</v>
      </c>
      <c r="D444" s="5">
        <v>0</v>
      </c>
    </row>
    <row r="445" spans="3:4" x14ac:dyDescent="0.35">
      <c r="C445" s="4" t="s">
        <v>361</v>
      </c>
      <c r="D445" s="5">
        <v>0</v>
      </c>
    </row>
    <row r="446" spans="3:4" x14ac:dyDescent="0.35">
      <c r="C446" s="4" t="s">
        <v>492</v>
      </c>
      <c r="D446" s="5">
        <v>0</v>
      </c>
    </row>
    <row r="447" spans="3:4" x14ac:dyDescent="0.35">
      <c r="C447" s="4" t="s">
        <v>363</v>
      </c>
      <c r="D447" s="5">
        <v>0</v>
      </c>
    </row>
    <row r="448" spans="3:4" x14ac:dyDescent="0.35">
      <c r="C448" s="4" t="s">
        <v>494</v>
      </c>
      <c r="D448" s="5">
        <v>0</v>
      </c>
    </row>
    <row r="449" spans="3:4" x14ac:dyDescent="0.35">
      <c r="C449" s="4" t="s">
        <v>365</v>
      </c>
      <c r="D449" s="5">
        <v>0</v>
      </c>
    </row>
    <row r="450" spans="3:4" x14ac:dyDescent="0.35">
      <c r="C450" s="4" t="s">
        <v>496</v>
      </c>
      <c r="D450" s="5">
        <v>0</v>
      </c>
    </row>
    <row r="451" spans="3:4" x14ac:dyDescent="0.35">
      <c r="C451" s="4" t="s">
        <v>367</v>
      </c>
      <c r="D451" s="5">
        <v>0</v>
      </c>
    </row>
    <row r="452" spans="3:4" x14ac:dyDescent="0.35">
      <c r="C452" s="4" t="s">
        <v>498</v>
      </c>
      <c r="D452" s="5">
        <v>0</v>
      </c>
    </row>
    <row r="453" spans="3:4" x14ac:dyDescent="0.35">
      <c r="C453" s="4" t="s">
        <v>369</v>
      </c>
      <c r="D453" s="5">
        <v>0</v>
      </c>
    </row>
    <row r="454" spans="3:4" x14ac:dyDescent="0.35">
      <c r="C454" s="4" t="s">
        <v>500</v>
      </c>
      <c r="D454" s="5">
        <v>0</v>
      </c>
    </row>
    <row r="455" spans="3:4" x14ac:dyDescent="0.35">
      <c r="C455" s="4" t="s">
        <v>371</v>
      </c>
      <c r="D455" s="5">
        <v>0</v>
      </c>
    </row>
    <row r="456" spans="3:4" x14ac:dyDescent="0.35">
      <c r="C456" s="4" t="s">
        <v>502</v>
      </c>
      <c r="D456" s="5">
        <v>0</v>
      </c>
    </row>
    <row r="457" spans="3:4" x14ac:dyDescent="0.35">
      <c r="C457" s="4" t="s">
        <v>373</v>
      </c>
      <c r="D457" s="5">
        <v>0</v>
      </c>
    </row>
    <row r="458" spans="3:4" x14ac:dyDescent="0.35">
      <c r="C458" s="4" t="s">
        <v>504</v>
      </c>
      <c r="D458" s="5">
        <v>0</v>
      </c>
    </row>
    <row r="459" spans="3:4" x14ac:dyDescent="0.35">
      <c r="C459" s="4" t="s">
        <v>375</v>
      </c>
      <c r="D459" s="5">
        <v>0</v>
      </c>
    </row>
    <row r="460" spans="3:4" x14ac:dyDescent="0.35">
      <c r="C460" s="4" t="s">
        <v>506</v>
      </c>
      <c r="D460" s="5">
        <v>0</v>
      </c>
    </row>
    <row r="461" spans="3:4" x14ac:dyDescent="0.35">
      <c r="C461" s="4" t="s">
        <v>377</v>
      </c>
      <c r="D461" s="5">
        <v>0</v>
      </c>
    </row>
    <row r="462" spans="3:4" x14ac:dyDescent="0.35">
      <c r="C462" s="4" t="s">
        <v>508</v>
      </c>
      <c r="D462" s="5">
        <v>0</v>
      </c>
    </row>
    <row r="463" spans="3:4" x14ac:dyDescent="0.35">
      <c r="C463" s="4" t="s">
        <v>379</v>
      </c>
      <c r="D463" s="5">
        <v>0</v>
      </c>
    </row>
    <row r="464" spans="3:4" x14ac:dyDescent="0.35">
      <c r="C464" s="4" t="s">
        <v>510</v>
      </c>
      <c r="D464" s="5">
        <v>0</v>
      </c>
    </row>
    <row r="465" spans="3:4" x14ac:dyDescent="0.35">
      <c r="C465" s="4" t="s">
        <v>381</v>
      </c>
      <c r="D465" s="5">
        <v>0</v>
      </c>
    </row>
    <row r="466" spans="3:4" x14ac:dyDescent="0.35">
      <c r="C466" s="4" t="s">
        <v>512</v>
      </c>
      <c r="D466" s="5">
        <v>0</v>
      </c>
    </row>
    <row r="467" spans="3:4" x14ac:dyDescent="0.35">
      <c r="C467" s="4" t="s">
        <v>383</v>
      </c>
      <c r="D467" s="5">
        <v>0</v>
      </c>
    </row>
    <row r="468" spans="3:4" x14ac:dyDescent="0.35">
      <c r="C468" s="4" t="s">
        <v>514</v>
      </c>
      <c r="D468" s="5">
        <v>0</v>
      </c>
    </row>
    <row r="469" spans="3:4" x14ac:dyDescent="0.35">
      <c r="C469" s="4" t="s">
        <v>385</v>
      </c>
      <c r="D469" s="5">
        <v>0</v>
      </c>
    </row>
    <row r="470" spans="3:4" x14ac:dyDescent="0.35">
      <c r="C470" s="4" t="s">
        <v>516</v>
      </c>
      <c r="D470" s="5">
        <v>0</v>
      </c>
    </row>
    <row r="471" spans="3:4" x14ac:dyDescent="0.35">
      <c r="C471" s="4" t="s">
        <v>387</v>
      </c>
      <c r="D471" s="5">
        <v>0</v>
      </c>
    </row>
    <row r="472" spans="3:4" x14ac:dyDescent="0.35">
      <c r="C472" s="4" t="s">
        <v>518</v>
      </c>
      <c r="D472" s="5">
        <v>0</v>
      </c>
    </row>
    <row r="473" spans="3:4" x14ac:dyDescent="0.35">
      <c r="C473" s="4" t="s">
        <v>389</v>
      </c>
      <c r="D473" s="5">
        <v>0</v>
      </c>
    </row>
    <row r="474" spans="3:4" x14ac:dyDescent="0.35">
      <c r="C474" s="4" t="s">
        <v>153</v>
      </c>
      <c r="D474" s="5">
        <v>0</v>
      </c>
    </row>
    <row r="475" spans="3:4" x14ac:dyDescent="0.35">
      <c r="C475" s="4" t="s">
        <v>391</v>
      </c>
      <c r="D475" s="5">
        <v>0</v>
      </c>
    </row>
    <row r="476" spans="3:4" x14ac:dyDescent="0.35">
      <c r="C476" s="4" t="s">
        <v>93</v>
      </c>
      <c r="D476" s="5">
        <v>0</v>
      </c>
    </row>
    <row r="477" spans="3:4" x14ac:dyDescent="0.35">
      <c r="C477" s="4" t="s">
        <v>393</v>
      </c>
      <c r="D477" s="5">
        <v>0</v>
      </c>
    </row>
    <row r="478" spans="3:4" x14ac:dyDescent="0.35">
      <c r="C478" s="4" t="s">
        <v>98</v>
      </c>
      <c r="D478" s="5">
        <v>0</v>
      </c>
    </row>
    <row r="479" spans="3:4" x14ac:dyDescent="0.35">
      <c r="C479" s="4" t="s">
        <v>395</v>
      </c>
      <c r="D479" s="5">
        <v>0</v>
      </c>
    </row>
    <row r="480" spans="3:4" x14ac:dyDescent="0.35">
      <c r="C480" s="4" t="s">
        <v>94</v>
      </c>
      <c r="D480" s="5">
        <v>0</v>
      </c>
    </row>
    <row r="481" spans="3:4" x14ac:dyDescent="0.35">
      <c r="C481" s="4" t="s">
        <v>397</v>
      </c>
      <c r="D481" s="5">
        <v>0</v>
      </c>
    </row>
    <row r="482" spans="3:4" x14ac:dyDescent="0.35">
      <c r="C482" s="4" t="s">
        <v>101</v>
      </c>
      <c r="D482" s="5">
        <v>0</v>
      </c>
    </row>
    <row r="483" spans="3:4" x14ac:dyDescent="0.35">
      <c r="C483" s="4" t="s">
        <v>399</v>
      </c>
      <c r="D483" s="5">
        <v>0</v>
      </c>
    </row>
    <row r="484" spans="3:4" x14ac:dyDescent="0.35">
      <c r="C484" s="4" t="s">
        <v>134</v>
      </c>
      <c r="D484" s="5">
        <v>0</v>
      </c>
    </row>
    <row r="485" spans="3:4" x14ac:dyDescent="0.35">
      <c r="C485" s="4" t="s">
        <v>401</v>
      </c>
      <c r="D485" s="5">
        <v>0</v>
      </c>
    </row>
    <row r="486" spans="3:4" x14ac:dyDescent="0.35">
      <c r="C486" s="4" t="s">
        <v>112</v>
      </c>
      <c r="D486" s="5">
        <v>0</v>
      </c>
    </row>
    <row r="487" spans="3:4" x14ac:dyDescent="0.35">
      <c r="C487" s="4" t="s">
        <v>403</v>
      </c>
      <c r="D487" s="5">
        <v>0</v>
      </c>
    </row>
    <row r="488" spans="3:4" x14ac:dyDescent="0.35">
      <c r="C488" s="4" t="s">
        <v>116</v>
      </c>
      <c r="D488" s="5">
        <v>0</v>
      </c>
    </row>
    <row r="489" spans="3:4" x14ac:dyDescent="0.35">
      <c r="C489" s="4" t="s">
        <v>405</v>
      </c>
      <c r="D489" s="5">
        <v>0</v>
      </c>
    </row>
    <row r="490" spans="3:4" x14ac:dyDescent="0.35">
      <c r="C490" s="4" t="s">
        <v>117</v>
      </c>
      <c r="D490" s="5">
        <v>0</v>
      </c>
    </row>
    <row r="491" spans="3:4" x14ac:dyDescent="0.35">
      <c r="C491" s="4" t="s">
        <v>407</v>
      </c>
      <c r="D491" s="5">
        <v>0</v>
      </c>
    </row>
    <row r="492" spans="3:4" x14ac:dyDescent="0.35">
      <c r="C492" s="4" t="s">
        <v>119</v>
      </c>
      <c r="D492" s="5">
        <v>0</v>
      </c>
    </row>
    <row r="493" spans="3:4" x14ac:dyDescent="0.35">
      <c r="C493" s="4" t="s">
        <v>409</v>
      </c>
      <c r="D493" s="5">
        <v>0</v>
      </c>
    </row>
    <row r="494" spans="3:4" x14ac:dyDescent="0.35">
      <c r="C494" s="4" t="s">
        <v>132</v>
      </c>
      <c r="D494" s="5">
        <v>0</v>
      </c>
    </row>
    <row r="495" spans="3:4" x14ac:dyDescent="0.35">
      <c r="C495" s="4" t="s">
        <v>416</v>
      </c>
      <c r="D495" s="5">
        <v>0</v>
      </c>
    </row>
    <row r="496" spans="3:4" x14ac:dyDescent="0.35">
      <c r="C496" s="4" t="s">
        <v>124</v>
      </c>
      <c r="D496" s="5">
        <v>0</v>
      </c>
    </row>
    <row r="497" spans="3:4" x14ac:dyDescent="0.35">
      <c r="C497" s="4" t="s">
        <v>418</v>
      </c>
      <c r="D497" s="5">
        <v>0</v>
      </c>
    </row>
    <row r="498" spans="3:4" x14ac:dyDescent="0.35">
      <c r="C498" s="4" t="s">
        <v>521</v>
      </c>
      <c r="D498" s="5">
        <v>0</v>
      </c>
    </row>
    <row r="499" spans="3:4" x14ac:dyDescent="0.35">
      <c r="C499" s="4" t="s">
        <v>420</v>
      </c>
      <c r="D499" s="5">
        <v>0</v>
      </c>
    </row>
    <row r="500" spans="3:4" x14ac:dyDescent="0.35">
      <c r="C500" s="4" t="s">
        <v>144</v>
      </c>
      <c r="D500" s="5">
        <v>0</v>
      </c>
    </row>
    <row r="501" spans="3:4" x14ac:dyDescent="0.35">
      <c r="C501" s="4" t="s">
        <v>422</v>
      </c>
      <c r="D501" s="5">
        <v>0</v>
      </c>
    </row>
    <row r="502" spans="3:4" x14ac:dyDescent="0.35">
      <c r="C502" s="4" t="s">
        <v>165</v>
      </c>
      <c r="D502" s="5">
        <v>0</v>
      </c>
    </row>
    <row r="503" spans="3:4" x14ac:dyDescent="0.35">
      <c r="C503" s="4" t="s">
        <v>549</v>
      </c>
      <c r="D503" s="5">
        <v>0</v>
      </c>
    </row>
    <row r="504" spans="3:4" x14ac:dyDescent="0.35">
      <c r="C504" s="4" t="s">
        <v>550</v>
      </c>
      <c r="D504" s="5">
        <v>0</v>
      </c>
    </row>
    <row r="505" spans="3:4" x14ac:dyDescent="0.35">
      <c r="C505" s="4" t="s">
        <v>551</v>
      </c>
      <c r="D505" s="5">
        <v>0</v>
      </c>
    </row>
    <row r="506" spans="3:4" x14ac:dyDescent="0.35">
      <c r="C506" s="4" t="s">
        <v>552</v>
      </c>
      <c r="D506" s="5">
        <v>0</v>
      </c>
    </row>
    <row r="507" spans="3:4" x14ac:dyDescent="0.35">
      <c r="C507" s="4" t="s">
        <v>553</v>
      </c>
      <c r="D507" s="5">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AAB6-3E75-482E-9152-D1681773E40B}">
  <dimension ref="B2:AF18403"/>
  <sheetViews>
    <sheetView zoomScale="70" zoomScaleNormal="70" workbookViewId="0">
      <selection activeCell="AF19" sqref="AF19"/>
    </sheetView>
  </sheetViews>
  <sheetFormatPr defaultRowHeight="18" x14ac:dyDescent="0.35"/>
  <cols>
    <col min="1" max="1" width="3" customWidth="1"/>
    <col min="2" max="2" width="21.4140625" bestFit="1" customWidth="1"/>
    <col min="3" max="3" width="9.33203125" bestFit="1" customWidth="1"/>
    <col min="5" max="5" width="19.58203125" bestFit="1" customWidth="1"/>
    <col min="6" max="6" width="9.1640625" bestFit="1" customWidth="1"/>
    <col min="7" max="7" width="9.1640625" customWidth="1"/>
    <col min="9" max="9" width="9.33203125" bestFit="1" customWidth="1"/>
    <col min="10" max="10" width="10.9140625" bestFit="1" customWidth="1"/>
    <col min="11" max="12" width="10.58203125" customWidth="1"/>
    <col min="13" max="13" width="5.33203125" style="20" customWidth="1"/>
    <col min="15" max="15" width="8.75" bestFit="1" customWidth="1"/>
    <col min="16" max="16" width="14.9140625" bestFit="1" customWidth="1"/>
    <col min="17" max="17" width="10.33203125" customWidth="1"/>
    <col min="19" max="19" width="4.6640625" style="20" customWidth="1"/>
    <col min="21" max="21" width="11" bestFit="1" customWidth="1"/>
    <col min="22" max="22" width="14.9140625" bestFit="1" customWidth="1"/>
    <col min="25" max="25" width="4.1640625" style="20" customWidth="1"/>
    <col min="27" max="27" width="13.08203125" bestFit="1" customWidth="1"/>
    <col min="28" max="28" width="14.9140625" bestFit="1" customWidth="1"/>
    <col min="29" max="29" width="13.33203125" bestFit="1" customWidth="1"/>
    <col min="31" max="31" width="10.9140625" bestFit="1" customWidth="1"/>
    <col min="32" max="32" width="13" customWidth="1"/>
  </cols>
  <sheetData>
    <row r="2" spans="2:32" x14ac:dyDescent="0.35">
      <c r="B2" s="30" t="s">
        <v>18997</v>
      </c>
      <c r="C2" s="28"/>
      <c r="E2" s="30" t="s">
        <v>18992</v>
      </c>
      <c r="F2" s="31"/>
      <c r="G2" s="34"/>
      <c r="I2" s="30" t="s">
        <v>18993</v>
      </c>
      <c r="J2" s="30" t="s">
        <v>16</v>
      </c>
      <c r="K2" s="30" t="s">
        <v>13</v>
      </c>
      <c r="O2" s="30" t="s">
        <v>18996</v>
      </c>
      <c r="P2" s="28"/>
      <c r="U2" s="30" t="s">
        <v>19013</v>
      </c>
      <c r="V2" s="28"/>
      <c r="AA2" s="30" t="s">
        <v>19023</v>
      </c>
      <c r="AB2" s="28"/>
      <c r="AD2" s="29" t="s">
        <v>19024</v>
      </c>
      <c r="AE2" s="29" t="s">
        <v>16</v>
      </c>
      <c r="AF2" s="29" t="s">
        <v>19025</v>
      </c>
    </row>
    <row r="3" spans="2:32" x14ac:dyDescent="0.35">
      <c r="B3" s="3" t="s">
        <v>590</v>
      </c>
      <c r="C3" s="4" t="s">
        <v>7</v>
      </c>
      <c r="E3" s="4" t="str">
        <f>B3</f>
        <v>Full Name</v>
      </c>
      <c r="F3" s="4" t="str">
        <f>C3</f>
        <v xml:space="preserve"> TotalProfit</v>
      </c>
      <c r="G3" s="4" t="s">
        <v>555</v>
      </c>
      <c r="I3" s="4" t="s">
        <v>18991</v>
      </c>
      <c r="J3" s="5">
        <f>SUM(F4:F8)</f>
        <v>148564.76</v>
      </c>
      <c r="K3" s="15">
        <f>J3/SUM($J$3:$J$4)</f>
        <v>1.1083922648633986E-2</v>
      </c>
      <c r="L3" s="9"/>
      <c r="M3" s="21"/>
      <c r="O3" s="4" t="s">
        <v>18994</v>
      </c>
      <c r="P3" s="4" t="s">
        <v>18995</v>
      </c>
      <c r="U3" s="3" t="s">
        <v>19002</v>
      </c>
      <c r="V3" s="4" t="s">
        <v>18998</v>
      </c>
      <c r="AA3" s="3" t="s">
        <v>19014</v>
      </c>
      <c r="AB3" s="4" t="s">
        <v>18998</v>
      </c>
      <c r="AC3" t="s">
        <v>19024</v>
      </c>
      <c r="AD3">
        <v>1</v>
      </c>
      <c r="AE3" s="26">
        <f>LARGE($AB$4:$AB$9, AD3)</f>
        <v>5398434.9364999952</v>
      </c>
      <c r="AF3" s="9" t="str">
        <f>INDEX($AA$4:$AA$9,MATCH(AE3,$AB$4:$AB$9,0))</f>
        <v>Australia</v>
      </c>
    </row>
    <row r="4" spans="2:32" x14ac:dyDescent="0.35">
      <c r="B4" s="4" t="s">
        <v>16921</v>
      </c>
      <c r="C4" s="5">
        <v>29756.712</v>
      </c>
      <c r="E4" s="4" t="str">
        <f t="shared" ref="E4:F8" si="0">B4</f>
        <v>Shaun Carson</v>
      </c>
      <c r="F4" s="5">
        <f t="shared" si="0"/>
        <v>29756.712</v>
      </c>
      <c r="G4" s="5">
        <f>F4</f>
        <v>29756.712</v>
      </c>
      <c r="I4" s="4" t="s">
        <v>179</v>
      </c>
      <c r="J4" s="5">
        <f>SUM(C9:C18403)</f>
        <v>13255061.799800068</v>
      </c>
      <c r="K4" s="15">
        <f>J4/SUM($J$3:$J$4)</f>
        <v>0.988916077351366</v>
      </c>
      <c r="L4" s="9"/>
      <c r="M4" s="21"/>
      <c r="O4" s="7">
        <v>1013</v>
      </c>
      <c r="P4" s="7">
        <v>45.506167496212939</v>
      </c>
      <c r="U4" s="4" t="s">
        <v>19003</v>
      </c>
      <c r="V4" s="5">
        <v>1198221.9773999995</v>
      </c>
      <c r="AA4" s="4" t="s">
        <v>19015</v>
      </c>
      <c r="AB4" s="41">
        <v>5398434.9364999952</v>
      </c>
      <c r="AC4" s="26" cm="1">
        <f t="array" ref="AC4">IFERROR(_xlfn.IFS(AB4=$AE$3,AB4,AB4=$AE$4,AB4),"")</f>
        <v>5398434.9364999952</v>
      </c>
      <c r="AD4">
        <v>2</v>
      </c>
      <c r="AE4" s="26">
        <f>LARGE($AB$4:$AB$9, AD4)</f>
        <v>4362456.0697999941</v>
      </c>
      <c r="AF4" s="9" t="str">
        <f>INDEX($AA$4:$AA$9,MATCH(AE4,$AB$4:$AB$9,0))</f>
        <v>United States</v>
      </c>
    </row>
    <row r="5" spans="2:32" x14ac:dyDescent="0.35">
      <c r="B5" s="4" t="s">
        <v>15652</v>
      </c>
      <c r="C5" s="5">
        <v>29756.712</v>
      </c>
      <c r="E5" s="4" t="str">
        <f t="shared" si="0"/>
        <v>Reginald Munoz</v>
      </c>
      <c r="F5" s="5">
        <f>C5</f>
        <v>29756.712</v>
      </c>
      <c r="G5" s="5">
        <f>F5</f>
        <v>29756.712</v>
      </c>
      <c r="U5" s="4" t="s">
        <v>19004</v>
      </c>
      <c r="V5" s="5">
        <v>1785198.4576999997</v>
      </c>
      <c r="AA5" s="4" t="s">
        <v>19016</v>
      </c>
      <c r="AB5" s="41">
        <v>637496.9924999997</v>
      </c>
      <c r="AC5" s="26" t="str" cm="1">
        <f t="array" ref="AC5">IFERROR(_xlfn.IFS(AB5=$AE$3,AB5,AB5=$AE$4,AB5),"")</f>
        <v/>
      </c>
    </row>
    <row r="6" spans="2:32" x14ac:dyDescent="0.35">
      <c r="B6" s="4" t="s">
        <v>7938</v>
      </c>
      <c r="C6" s="5">
        <v>29756.712</v>
      </c>
      <c r="E6" s="4" t="str">
        <f t="shared" si="0"/>
        <v>Hannah Robinson</v>
      </c>
      <c r="F6" s="5">
        <f t="shared" si="0"/>
        <v>29756.712</v>
      </c>
      <c r="G6" s="5">
        <f>F6</f>
        <v>29756.712</v>
      </c>
      <c r="U6" s="4" t="s">
        <v>19005</v>
      </c>
      <c r="V6" s="5">
        <v>1625070.9051999997</v>
      </c>
      <c r="AA6" s="4" t="s">
        <v>19017</v>
      </c>
      <c r="AB6" s="41">
        <v>674437.3679999999</v>
      </c>
      <c r="AC6" s="26" t="str" cm="1">
        <f t="array" ref="AC6">IFERROR(_xlfn.IFS(AB6=$AE$3,AB6,AB6=$AE$4,AB6),"")</f>
        <v/>
      </c>
      <c r="AE6" s="29" t="s">
        <v>19026</v>
      </c>
      <c r="AF6" s="29"/>
    </row>
    <row r="7" spans="2:32" x14ac:dyDescent="0.35">
      <c r="B7" s="4" t="s">
        <v>4543</v>
      </c>
      <c r="C7" s="5">
        <v>29756.712</v>
      </c>
      <c r="E7" s="4" t="str">
        <f t="shared" si="0"/>
        <v>Clarence Rai</v>
      </c>
      <c r="F7" s="5">
        <f t="shared" si="0"/>
        <v>29756.712</v>
      </c>
      <c r="G7" s="5">
        <f>F7</f>
        <v>29756.712</v>
      </c>
      <c r="O7" s="30" t="s">
        <v>19030</v>
      </c>
      <c r="P7" s="28"/>
      <c r="U7" s="4" t="s">
        <v>19006</v>
      </c>
      <c r="V7" s="5">
        <v>1322497.5750999996</v>
      </c>
      <c r="AA7" s="4" t="s">
        <v>19018</v>
      </c>
      <c r="AB7" s="41">
        <v>1027033.8391999996</v>
      </c>
      <c r="AC7" s="26" t="str" cm="1">
        <f t="array" ref="AC7">IFERROR(_xlfn.IFS(AB7=$AE$3,AB7,AB7=$AE$4,AB7),"")</f>
        <v/>
      </c>
      <c r="AE7" s="9">
        <f>SUM(AE3:AE4)/SUM(AB4:AB9)</f>
        <v>0.72822761532127045</v>
      </c>
    </row>
    <row r="8" spans="2:32" x14ac:dyDescent="0.35">
      <c r="B8" s="4" t="s">
        <v>14499</v>
      </c>
      <c r="C8" s="5">
        <v>29537.912</v>
      </c>
      <c r="E8" s="4" t="str">
        <f t="shared" si="0"/>
        <v>Nathan Hayes</v>
      </c>
      <c r="F8" s="5">
        <f t="shared" si="0"/>
        <v>29537.912</v>
      </c>
      <c r="G8" s="5">
        <f>F8</f>
        <v>29537.912</v>
      </c>
      <c r="O8" s="3" t="s">
        <v>18999</v>
      </c>
      <c r="P8" s="4" t="s">
        <v>18998</v>
      </c>
      <c r="U8" s="4" t="s">
        <v>19007</v>
      </c>
      <c r="V8" s="5">
        <v>1898391.1296999997</v>
      </c>
      <c r="AA8" s="4" t="s">
        <v>19019</v>
      </c>
      <c r="AB8" s="41">
        <v>1303767.3538000002</v>
      </c>
      <c r="AC8" s="26" t="str" cm="1">
        <f t="array" ref="AC8">IFERROR(_xlfn.IFS(AB8=$AE$3,AB8,AB8=$AE$4,AB8),"")</f>
        <v/>
      </c>
    </row>
    <row r="9" spans="2:32" x14ac:dyDescent="0.35">
      <c r="B9" s="4" t="s">
        <v>13318</v>
      </c>
      <c r="C9" s="5">
        <v>29537.912</v>
      </c>
      <c r="O9" s="4" t="s">
        <v>19000</v>
      </c>
      <c r="P9" s="4">
        <v>6503555.7409999939</v>
      </c>
      <c r="U9" s="4" t="s">
        <v>19008</v>
      </c>
      <c r="V9" s="5">
        <v>5574246.5146999937</v>
      </c>
      <c r="AA9" s="4" t="s">
        <v>19020</v>
      </c>
      <c r="AB9" s="41">
        <v>4362456.0697999941</v>
      </c>
      <c r="AC9" s="26" cm="1">
        <f t="array" ref="AC9">IFERROR(_xlfn.IFS(AB9=$AE$3,AB9,AB9=$AE$4,AB9),"")</f>
        <v>4362456.0697999941</v>
      </c>
      <c r="AE9" s="28" t="s">
        <v>569</v>
      </c>
      <c r="AF9" s="28"/>
    </row>
    <row r="10" spans="2:32" x14ac:dyDescent="0.35">
      <c r="B10" s="4" t="s">
        <v>10853</v>
      </c>
      <c r="C10" s="5">
        <v>29537.912</v>
      </c>
      <c r="E10" s="1"/>
      <c r="O10" s="4" t="s">
        <v>19001</v>
      </c>
      <c r="P10" s="4">
        <v>6900070.8187999958</v>
      </c>
      <c r="AE10" t="str">
        <f>AF3&amp; " and "&amp;AF4&amp; " contribuited"</f>
        <v>Australia and United States contribuited</v>
      </c>
    </row>
    <row r="11" spans="2:32" x14ac:dyDescent="0.35">
      <c r="B11" s="4" t="s">
        <v>6590</v>
      </c>
      <c r="C11" s="5">
        <v>29537.912</v>
      </c>
    </row>
    <row r="12" spans="2:32" x14ac:dyDescent="0.35">
      <c r="B12" s="4" t="s">
        <v>17484</v>
      </c>
      <c r="C12" s="5">
        <v>28268.876400000001</v>
      </c>
      <c r="U12" s="39" t="str">
        <f>U3</f>
        <v>Age Group</v>
      </c>
      <c r="V12" s="39" t="str">
        <f>V3</f>
        <v>Sum of TotalProfit</v>
      </c>
      <c r="W12" s="39" t="s">
        <v>19009</v>
      </c>
      <c r="AA12" s="29" t="s">
        <v>19021</v>
      </c>
      <c r="AB12" s="29" t="s">
        <v>19022</v>
      </c>
      <c r="AC12" s="29" t="str">
        <f>AA3</f>
        <v>Country</v>
      </c>
    </row>
    <row r="13" spans="2:32" x14ac:dyDescent="0.35">
      <c r="B13" s="4" t="s">
        <v>16136</v>
      </c>
      <c r="C13" s="5">
        <v>28268.876400000001</v>
      </c>
      <c r="O13" s="29" t="str">
        <f>O8</f>
        <v>Gender</v>
      </c>
      <c r="P13" s="29" t="s">
        <v>13</v>
      </c>
      <c r="Q13" s="29" t="s">
        <v>12</v>
      </c>
      <c r="U13" t="str">
        <f t="shared" ref="U13:V13" si="1">U4</f>
        <v>25-29</v>
      </c>
      <c r="V13">
        <f t="shared" si="1"/>
        <v>1198221.9773999995</v>
      </c>
      <c r="W13" t="str">
        <f>IF(V13=MAX($V$13:$V$18),V13,"")</f>
        <v/>
      </c>
      <c r="AA13">
        <v>6</v>
      </c>
      <c r="AB13">
        <v>1.5</v>
      </c>
      <c r="AC13" t="str">
        <f t="shared" ref="AC13:AC18" si="2">AA4</f>
        <v>Australia</v>
      </c>
    </row>
    <row r="14" spans="2:32" x14ac:dyDescent="0.35">
      <c r="B14" s="4" t="s">
        <v>18721</v>
      </c>
      <c r="C14" s="5">
        <v>28139.516</v>
      </c>
      <c r="O14" t="str">
        <f t="shared" ref="O14" si="3">O9</f>
        <v>F</v>
      </c>
      <c r="P14" s="9">
        <f>P9/SUM($P$9,$P$10)</f>
        <v>0.48520866438530802</v>
      </c>
      <c r="Q14">
        <v>1</v>
      </c>
      <c r="U14" t="str">
        <f t="shared" ref="U14" si="4">U5</f>
        <v>30-34</v>
      </c>
      <c r="V14" s="18">
        <f>V5</f>
        <v>1785198.4576999997</v>
      </c>
      <c r="W14" t="str">
        <f t="shared" ref="W14:W18" si="5">IF(V14=MAX($V$13:$V$18),V14,"")</f>
        <v/>
      </c>
      <c r="AA14">
        <v>1</v>
      </c>
      <c r="AB14">
        <v>6</v>
      </c>
      <c r="AC14" t="str">
        <f t="shared" si="2"/>
        <v>Canada</v>
      </c>
    </row>
    <row r="15" spans="2:32" x14ac:dyDescent="0.35">
      <c r="B15" s="4" t="s">
        <v>18625</v>
      </c>
      <c r="C15" s="5">
        <v>28139.516</v>
      </c>
      <c r="O15" t="str">
        <f t="shared" ref="O15" si="6">O10</f>
        <v>M</v>
      </c>
      <c r="P15" s="9">
        <f>P10/SUM($P$9,$P$10)</f>
        <v>0.51479133561469204</v>
      </c>
      <c r="Q15">
        <v>1</v>
      </c>
      <c r="U15" t="str">
        <f t="shared" ref="U15:V15" si="7">U6</f>
        <v>35-39</v>
      </c>
      <c r="V15">
        <f t="shared" si="7"/>
        <v>1625070.9051999997</v>
      </c>
      <c r="W15" t="str">
        <f t="shared" si="5"/>
        <v/>
      </c>
      <c r="AA15">
        <v>3.3</v>
      </c>
      <c r="AB15">
        <v>5.2</v>
      </c>
      <c r="AC15" t="str">
        <f t="shared" si="2"/>
        <v>France</v>
      </c>
    </row>
    <row r="16" spans="2:32" x14ac:dyDescent="0.35">
      <c r="B16" s="4" t="s">
        <v>17489</v>
      </c>
      <c r="C16" s="5">
        <v>28139.516</v>
      </c>
      <c r="U16" t="str">
        <f t="shared" ref="U16:V16" si="8">U7</f>
        <v>40-44</v>
      </c>
      <c r="V16">
        <f t="shared" si="8"/>
        <v>1322497.5750999996</v>
      </c>
      <c r="W16" t="str">
        <f t="shared" si="5"/>
        <v/>
      </c>
      <c r="AA16">
        <v>3.5</v>
      </c>
      <c r="AB16">
        <v>5.4</v>
      </c>
      <c r="AC16" t="str">
        <f t="shared" si="2"/>
        <v>Germany</v>
      </c>
    </row>
    <row r="17" spans="2:29" x14ac:dyDescent="0.35">
      <c r="B17" s="4" t="s">
        <v>16705</v>
      </c>
      <c r="C17" s="5">
        <v>28139.516</v>
      </c>
      <c r="U17" t="str">
        <f t="shared" ref="U17:V17" si="9">U8</f>
        <v>45-49</v>
      </c>
      <c r="V17">
        <f t="shared" si="9"/>
        <v>1898391.1296999997</v>
      </c>
      <c r="W17" t="str">
        <f t="shared" si="5"/>
        <v/>
      </c>
      <c r="AA17">
        <v>3.2</v>
      </c>
      <c r="AB17">
        <v>5.7</v>
      </c>
      <c r="AC17" t="str">
        <f t="shared" si="2"/>
        <v>United Kingdom</v>
      </c>
    </row>
    <row r="18" spans="2:29" x14ac:dyDescent="0.35">
      <c r="B18" s="4" t="s">
        <v>17125</v>
      </c>
      <c r="C18" s="5">
        <v>28139.516</v>
      </c>
      <c r="U18" t="str">
        <f t="shared" ref="U18:V18" si="10">U9</f>
        <v>50 Plus</v>
      </c>
      <c r="V18">
        <f t="shared" si="10"/>
        <v>5574246.5146999937</v>
      </c>
      <c r="W18">
        <f t="shared" si="5"/>
        <v>5574246.5146999937</v>
      </c>
      <c r="AA18">
        <v>1.4</v>
      </c>
      <c r="AB18">
        <v>4.7</v>
      </c>
      <c r="AC18" t="str">
        <f t="shared" si="2"/>
        <v>United States</v>
      </c>
    </row>
    <row r="19" spans="2:29" x14ac:dyDescent="0.35">
      <c r="B19" s="4" t="s">
        <v>15872</v>
      </c>
      <c r="C19" s="5">
        <v>28139.516</v>
      </c>
    </row>
    <row r="20" spans="2:29" x14ac:dyDescent="0.35">
      <c r="B20" s="4" t="s">
        <v>15163</v>
      </c>
      <c r="C20" s="5">
        <v>28139.516</v>
      </c>
    </row>
    <row r="21" spans="2:29" x14ac:dyDescent="0.35">
      <c r="B21" s="4" t="s">
        <v>14330</v>
      </c>
      <c r="C21" s="5">
        <v>28139.516</v>
      </c>
      <c r="U21" t="s">
        <v>19010</v>
      </c>
      <c r="V21">
        <f>MAX(V13:V18)</f>
        <v>5574246.5146999937</v>
      </c>
    </row>
    <row r="22" spans="2:29" ht="36" x14ac:dyDescent="0.35">
      <c r="B22" s="4" t="s">
        <v>13817</v>
      </c>
      <c r="C22" s="5">
        <v>28139.516</v>
      </c>
      <c r="U22" s="25" t="s">
        <v>19011</v>
      </c>
      <c r="V22" s="9">
        <f>V21/SUM(V13:V18)</f>
        <v>0.41587599369697542</v>
      </c>
      <c r="AA22" s="29" t="str">
        <f>AA3</f>
        <v>Country</v>
      </c>
      <c r="AB22" s="29" t="str">
        <f>AB3</f>
        <v>Sum of TotalProfit</v>
      </c>
    </row>
    <row r="23" spans="2:29" x14ac:dyDescent="0.35">
      <c r="B23" s="4" t="s">
        <v>13095</v>
      </c>
      <c r="C23" s="5">
        <v>28139.516</v>
      </c>
      <c r="U23" t="s">
        <v>19002</v>
      </c>
      <c r="V23" t="str">
        <f>INDEX(U13:U18,MATCH(V21,V13:V18,0))</f>
        <v>50 Plus</v>
      </c>
      <c r="AA23" t="str">
        <f t="shared" ref="AA23:AB23" si="11">AA4</f>
        <v>Australia</v>
      </c>
      <c r="AB23">
        <f t="shared" si="11"/>
        <v>5398434.9364999952</v>
      </c>
    </row>
    <row r="24" spans="2:29" x14ac:dyDescent="0.35">
      <c r="B24" s="4" t="s">
        <v>14019</v>
      </c>
      <c r="C24" s="5">
        <v>28139.516</v>
      </c>
      <c r="AA24" t="str">
        <f t="shared" ref="AA24:AB24" si="12">AA5</f>
        <v>Canada</v>
      </c>
      <c r="AB24">
        <f t="shared" si="12"/>
        <v>637496.9924999997</v>
      </c>
    </row>
    <row r="25" spans="2:29" x14ac:dyDescent="0.35">
      <c r="B25" s="4" t="s">
        <v>12836</v>
      </c>
      <c r="C25" s="5">
        <v>28139.516</v>
      </c>
      <c r="U25" s="28" t="s">
        <v>19012</v>
      </c>
      <c r="V25" t="str">
        <f>"The "&amp;V23&amp;" Age Group Contributed "</f>
        <v xml:space="preserve">The 50 Plus Age Group Contributed </v>
      </c>
      <c r="AA25" t="str">
        <f t="shared" ref="AA25:AB25" si="13">AA6</f>
        <v>France</v>
      </c>
      <c r="AB25">
        <f t="shared" si="13"/>
        <v>674437.3679999999</v>
      </c>
    </row>
    <row r="26" spans="2:29" x14ac:dyDescent="0.35">
      <c r="B26" s="4" t="s">
        <v>12202</v>
      </c>
      <c r="C26" s="5">
        <v>28139.516</v>
      </c>
      <c r="AA26" t="str">
        <f t="shared" ref="AA26:AB26" si="14">AA7</f>
        <v>Germany</v>
      </c>
      <c r="AB26">
        <f t="shared" si="14"/>
        <v>1027033.8391999996</v>
      </c>
    </row>
    <row r="27" spans="2:29" x14ac:dyDescent="0.35">
      <c r="B27" s="4" t="s">
        <v>10612</v>
      </c>
      <c r="C27" s="5">
        <v>28139.516</v>
      </c>
      <c r="AA27" t="str">
        <f t="shared" ref="AA27:AB27" si="15">AA8</f>
        <v>United Kingdom</v>
      </c>
      <c r="AB27">
        <f t="shared" si="15"/>
        <v>1303767.3538000002</v>
      </c>
    </row>
    <row r="28" spans="2:29" x14ac:dyDescent="0.35">
      <c r="B28" s="4" t="s">
        <v>10164</v>
      </c>
      <c r="C28" s="5">
        <v>28139.516</v>
      </c>
      <c r="AA28" t="str">
        <f t="shared" ref="AA28:AB28" si="16">AA9</f>
        <v>United States</v>
      </c>
      <c r="AB28">
        <f t="shared" si="16"/>
        <v>4362456.0697999941</v>
      </c>
    </row>
    <row r="29" spans="2:29" x14ac:dyDescent="0.35">
      <c r="B29" s="4" t="s">
        <v>8976</v>
      </c>
      <c r="C29" s="5">
        <v>28139.516</v>
      </c>
    </row>
    <row r="30" spans="2:29" x14ac:dyDescent="0.35">
      <c r="B30" s="4" t="s">
        <v>7348</v>
      </c>
      <c r="C30" s="5">
        <v>28139.516</v>
      </c>
    </row>
    <row r="31" spans="2:29" x14ac:dyDescent="0.35">
      <c r="B31" s="4" t="s">
        <v>6926</v>
      </c>
      <c r="C31" s="5">
        <v>28139.516</v>
      </c>
    </row>
    <row r="32" spans="2:29" x14ac:dyDescent="0.35">
      <c r="B32" s="4" t="s">
        <v>6665</v>
      </c>
      <c r="C32" s="5">
        <v>28139.516</v>
      </c>
    </row>
    <row r="33" spans="2:3" x14ac:dyDescent="0.35">
      <c r="B33" s="4" t="s">
        <v>6308</v>
      </c>
      <c r="C33" s="5">
        <v>28139.516</v>
      </c>
    </row>
    <row r="34" spans="2:3" x14ac:dyDescent="0.35">
      <c r="B34" s="4" t="s">
        <v>5280</v>
      </c>
      <c r="C34" s="5">
        <v>28139.516</v>
      </c>
    </row>
    <row r="35" spans="2:3" x14ac:dyDescent="0.35">
      <c r="B35" s="4" t="s">
        <v>5984</v>
      </c>
      <c r="C35" s="5">
        <v>28139.516</v>
      </c>
    </row>
    <row r="36" spans="2:3" x14ac:dyDescent="0.35">
      <c r="B36" s="4" t="s">
        <v>6696</v>
      </c>
      <c r="C36" s="5">
        <v>28139.516</v>
      </c>
    </row>
    <row r="37" spans="2:3" x14ac:dyDescent="0.35">
      <c r="B37" s="4" t="s">
        <v>4561</v>
      </c>
      <c r="C37" s="5">
        <v>28139.516</v>
      </c>
    </row>
    <row r="38" spans="2:3" x14ac:dyDescent="0.35">
      <c r="B38" s="4" t="s">
        <v>1386</v>
      </c>
      <c r="C38" s="5">
        <v>28139.516</v>
      </c>
    </row>
    <row r="39" spans="2:3" x14ac:dyDescent="0.35">
      <c r="B39" s="4" t="s">
        <v>1667</v>
      </c>
      <c r="C39" s="5">
        <v>28139.516</v>
      </c>
    </row>
    <row r="40" spans="2:3" x14ac:dyDescent="0.35">
      <c r="B40" s="4" t="s">
        <v>16527</v>
      </c>
      <c r="C40" s="5">
        <v>28061.0164</v>
      </c>
    </row>
    <row r="41" spans="2:3" x14ac:dyDescent="0.35">
      <c r="B41" s="4" t="s">
        <v>10632</v>
      </c>
      <c r="C41" s="5">
        <v>28061.0164</v>
      </c>
    </row>
    <row r="42" spans="2:3" x14ac:dyDescent="0.35">
      <c r="B42" s="4" t="s">
        <v>3987</v>
      </c>
      <c r="C42" s="5">
        <v>28061.0164</v>
      </c>
    </row>
    <row r="43" spans="2:3" x14ac:dyDescent="0.35">
      <c r="B43" s="4" t="s">
        <v>13796</v>
      </c>
      <c r="C43" s="5">
        <v>26781.040799999999</v>
      </c>
    </row>
    <row r="44" spans="2:3" x14ac:dyDescent="0.35">
      <c r="B44" s="4" t="s">
        <v>9050</v>
      </c>
      <c r="C44" s="5">
        <v>26781.040799999999</v>
      </c>
    </row>
    <row r="45" spans="2:3" x14ac:dyDescent="0.35">
      <c r="B45" s="4" t="s">
        <v>9747</v>
      </c>
      <c r="C45" s="5">
        <v>26781.040799999999</v>
      </c>
    </row>
    <row r="46" spans="2:3" x14ac:dyDescent="0.35">
      <c r="B46" s="4" t="s">
        <v>6534</v>
      </c>
      <c r="C46" s="5">
        <v>26781.040799999999</v>
      </c>
    </row>
    <row r="47" spans="2:3" x14ac:dyDescent="0.35">
      <c r="B47" s="4" t="s">
        <v>18726</v>
      </c>
      <c r="C47" s="5">
        <v>26732.540199999999</v>
      </c>
    </row>
    <row r="48" spans="2:3" x14ac:dyDescent="0.35">
      <c r="B48" s="4" t="s">
        <v>18298</v>
      </c>
      <c r="C48" s="5">
        <v>26732.540199999999</v>
      </c>
    </row>
    <row r="49" spans="2:3" x14ac:dyDescent="0.35">
      <c r="B49" s="4" t="s">
        <v>17619</v>
      </c>
      <c r="C49" s="5">
        <v>26732.540199999999</v>
      </c>
    </row>
    <row r="50" spans="2:3" x14ac:dyDescent="0.35">
      <c r="B50" s="4" t="s">
        <v>16488</v>
      </c>
      <c r="C50" s="5">
        <v>26732.540199999999</v>
      </c>
    </row>
    <row r="51" spans="2:3" x14ac:dyDescent="0.35">
      <c r="B51" s="4" t="s">
        <v>16614</v>
      </c>
      <c r="C51" s="5">
        <v>26732.540199999999</v>
      </c>
    </row>
    <row r="52" spans="2:3" x14ac:dyDescent="0.35">
      <c r="B52" s="4" t="s">
        <v>16881</v>
      </c>
      <c r="C52" s="5">
        <v>26732.540199999999</v>
      </c>
    </row>
    <row r="53" spans="2:3" x14ac:dyDescent="0.35">
      <c r="B53" s="4" t="s">
        <v>16694</v>
      </c>
      <c r="C53" s="5">
        <v>26732.540199999999</v>
      </c>
    </row>
    <row r="54" spans="2:3" x14ac:dyDescent="0.35">
      <c r="B54" s="4" t="s">
        <v>15235</v>
      </c>
      <c r="C54" s="5">
        <v>26732.540199999999</v>
      </c>
    </row>
    <row r="55" spans="2:3" x14ac:dyDescent="0.35">
      <c r="B55" s="4" t="s">
        <v>13863</v>
      </c>
      <c r="C55" s="5">
        <v>26732.540199999999</v>
      </c>
    </row>
    <row r="56" spans="2:3" x14ac:dyDescent="0.35">
      <c r="B56" s="4" t="s">
        <v>11841</v>
      </c>
      <c r="C56" s="5">
        <v>26732.540199999999</v>
      </c>
    </row>
    <row r="57" spans="2:3" x14ac:dyDescent="0.35">
      <c r="B57" s="4" t="s">
        <v>12783</v>
      </c>
      <c r="C57" s="5">
        <v>26732.540199999999</v>
      </c>
    </row>
    <row r="58" spans="2:3" x14ac:dyDescent="0.35">
      <c r="B58" s="4" t="s">
        <v>12210</v>
      </c>
      <c r="C58" s="5">
        <v>26732.540199999999</v>
      </c>
    </row>
    <row r="59" spans="2:3" x14ac:dyDescent="0.35">
      <c r="B59" s="4" t="s">
        <v>12090</v>
      </c>
      <c r="C59" s="5">
        <v>26732.540199999999</v>
      </c>
    </row>
    <row r="60" spans="2:3" x14ac:dyDescent="0.35">
      <c r="B60" s="4" t="s">
        <v>11065</v>
      </c>
      <c r="C60" s="5">
        <v>26732.540199999999</v>
      </c>
    </row>
    <row r="61" spans="2:3" x14ac:dyDescent="0.35">
      <c r="B61" s="4" t="s">
        <v>10149</v>
      </c>
      <c r="C61" s="5">
        <v>26732.540199999999</v>
      </c>
    </row>
    <row r="62" spans="2:3" x14ac:dyDescent="0.35">
      <c r="B62" s="4" t="s">
        <v>9153</v>
      </c>
      <c r="C62" s="5">
        <v>26732.540199999999</v>
      </c>
    </row>
    <row r="63" spans="2:3" x14ac:dyDescent="0.35">
      <c r="B63" s="4" t="s">
        <v>9731</v>
      </c>
      <c r="C63" s="5">
        <v>26732.540199999999</v>
      </c>
    </row>
    <row r="64" spans="2:3" x14ac:dyDescent="0.35">
      <c r="B64" s="4" t="s">
        <v>7584</v>
      </c>
      <c r="C64" s="5">
        <v>26732.540199999999</v>
      </c>
    </row>
    <row r="65" spans="2:3" x14ac:dyDescent="0.35">
      <c r="B65" s="4" t="s">
        <v>6813</v>
      </c>
      <c r="C65" s="5">
        <v>26732.540199999999</v>
      </c>
    </row>
    <row r="66" spans="2:3" x14ac:dyDescent="0.35">
      <c r="B66" s="4" t="s">
        <v>5242</v>
      </c>
      <c r="C66" s="5">
        <v>26732.540199999999</v>
      </c>
    </row>
    <row r="67" spans="2:3" x14ac:dyDescent="0.35">
      <c r="B67" s="4" t="s">
        <v>6365</v>
      </c>
      <c r="C67" s="5">
        <v>26732.540199999999</v>
      </c>
    </row>
    <row r="68" spans="2:3" x14ac:dyDescent="0.35">
      <c r="B68" s="4" t="s">
        <v>5547</v>
      </c>
      <c r="C68" s="5">
        <v>26732.540199999999</v>
      </c>
    </row>
    <row r="69" spans="2:3" x14ac:dyDescent="0.35">
      <c r="B69" s="4" t="s">
        <v>6003</v>
      </c>
      <c r="C69" s="5">
        <v>26732.540199999999</v>
      </c>
    </row>
    <row r="70" spans="2:3" x14ac:dyDescent="0.35">
      <c r="B70" s="4" t="s">
        <v>4706</v>
      </c>
      <c r="C70" s="5">
        <v>26732.540199999999</v>
      </c>
    </row>
    <row r="71" spans="2:3" x14ac:dyDescent="0.35">
      <c r="B71" s="4" t="s">
        <v>2619</v>
      </c>
      <c r="C71" s="5">
        <v>26732.540199999999</v>
      </c>
    </row>
    <row r="72" spans="2:3" x14ac:dyDescent="0.35">
      <c r="B72" s="4" t="s">
        <v>3458</v>
      </c>
      <c r="C72" s="5">
        <v>26732.540199999999</v>
      </c>
    </row>
    <row r="73" spans="2:3" x14ac:dyDescent="0.35">
      <c r="B73" s="4" t="s">
        <v>2779</v>
      </c>
      <c r="C73" s="5">
        <v>26732.540199999999</v>
      </c>
    </row>
    <row r="74" spans="2:3" x14ac:dyDescent="0.35">
      <c r="B74" s="4" t="s">
        <v>2163</v>
      </c>
      <c r="C74" s="5">
        <v>26732.540199999999</v>
      </c>
    </row>
    <row r="75" spans="2:3" x14ac:dyDescent="0.35">
      <c r="B75" s="4" t="s">
        <v>2197</v>
      </c>
      <c r="C75" s="5">
        <v>26732.540199999999</v>
      </c>
    </row>
    <row r="76" spans="2:3" x14ac:dyDescent="0.35">
      <c r="B76" s="4" t="s">
        <v>2904</v>
      </c>
      <c r="C76" s="5">
        <v>26732.540199999999</v>
      </c>
    </row>
    <row r="77" spans="2:3" x14ac:dyDescent="0.35">
      <c r="B77" s="4" t="s">
        <v>1583</v>
      </c>
      <c r="C77" s="5">
        <v>26732.540199999999</v>
      </c>
    </row>
    <row r="78" spans="2:3" x14ac:dyDescent="0.35">
      <c r="B78" s="4" t="s">
        <v>602</v>
      </c>
      <c r="C78" s="5">
        <v>26732.540199999999</v>
      </c>
    </row>
    <row r="79" spans="2:3" x14ac:dyDescent="0.35">
      <c r="B79" s="4" t="s">
        <v>1561</v>
      </c>
      <c r="C79" s="5">
        <v>26732.540199999999</v>
      </c>
    </row>
    <row r="80" spans="2:3" x14ac:dyDescent="0.35">
      <c r="B80" s="4" t="s">
        <v>819</v>
      </c>
      <c r="C80" s="5">
        <v>26732.540199999999</v>
      </c>
    </row>
    <row r="81" spans="2:3" x14ac:dyDescent="0.35">
      <c r="B81" s="4" t="s">
        <v>18016</v>
      </c>
      <c r="C81" s="5">
        <v>26584.120800000001</v>
      </c>
    </row>
    <row r="82" spans="2:3" x14ac:dyDescent="0.35">
      <c r="B82" s="4" t="s">
        <v>13927</v>
      </c>
      <c r="C82" s="5">
        <v>26584.120800000001</v>
      </c>
    </row>
    <row r="83" spans="2:3" x14ac:dyDescent="0.35">
      <c r="B83" s="4" t="s">
        <v>11984</v>
      </c>
      <c r="C83" s="5">
        <v>26584.120800000001</v>
      </c>
    </row>
    <row r="84" spans="2:3" x14ac:dyDescent="0.35">
      <c r="B84" s="4" t="s">
        <v>11844</v>
      </c>
      <c r="C84" s="5">
        <v>26584.120800000001</v>
      </c>
    </row>
    <row r="85" spans="2:3" x14ac:dyDescent="0.35">
      <c r="B85" s="4" t="s">
        <v>6334</v>
      </c>
      <c r="C85" s="5">
        <v>26584.120800000001</v>
      </c>
    </row>
    <row r="86" spans="2:3" x14ac:dyDescent="0.35">
      <c r="B86" s="4" t="s">
        <v>17742</v>
      </c>
      <c r="C86" s="5">
        <v>25325.564399999999</v>
      </c>
    </row>
    <row r="87" spans="2:3" x14ac:dyDescent="0.35">
      <c r="B87" s="4" t="s">
        <v>18838</v>
      </c>
      <c r="C87" s="5">
        <v>25325.564399999999</v>
      </c>
    </row>
    <row r="88" spans="2:3" x14ac:dyDescent="0.35">
      <c r="B88" s="4" t="s">
        <v>18554</v>
      </c>
      <c r="C88" s="5">
        <v>25325.564399999999</v>
      </c>
    </row>
    <row r="89" spans="2:3" x14ac:dyDescent="0.35">
      <c r="B89" s="4" t="s">
        <v>17912</v>
      </c>
      <c r="C89" s="5">
        <v>25325.564399999999</v>
      </c>
    </row>
    <row r="90" spans="2:3" x14ac:dyDescent="0.35">
      <c r="B90" s="4" t="s">
        <v>17109</v>
      </c>
      <c r="C90" s="5">
        <v>25325.564399999999</v>
      </c>
    </row>
    <row r="91" spans="2:3" x14ac:dyDescent="0.35">
      <c r="B91" s="4" t="s">
        <v>16124</v>
      </c>
      <c r="C91" s="5">
        <v>25325.564399999999</v>
      </c>
    </row>
    <row r="92" spans="2:3" x14ac:dyDescent="0.35">
      <c r="B92" s="4" t="s">
        <v>15463</v>
      </c>
      <c r="C92" s="5">
        <v>25325.564399999999</v>
      </c>
    </row>
    <row r="93" spans="2:3" x14ac:dyDescent="0.35">
      <c r="B93" s="4" t="s">
        <v>15529</v>
      </c>
      <c r="C93" s="5">
        <v>25325.564399999999</v>
      </c>
    </row>
    <row r="94" spans="2:3" x14ac:dyDescent="0.35">
      <c r="B94" s="4" t="s">
        <v>15576</v>
      </c>
      <c r="C94" s="5">
        <v>25325.564399999999</v>
      </c>
    </row>
    <row r="95" spans="2:3" x14ac:dyDescent="0.35">
      <c r="B95" s="4" t="s">
        <v>13206</v>
      </c>
      <c r="C95" s="5">
        <v>25325.564399999999</v>
      </c>
    </row>
    <row r="96" spans="2:3" x14ac:dyDescent="0.35">
      <c r="B96" s="4" t="s">
        <v>13246</v>
      </c>
      <c r="C96" s="5">
        <v>25325.564399999999</v>
      </c>
    </row>
    <row r="97" spans="2:3" x14ac:dyDescent="0.35">
      <c r="B97" s="4" t="s">
        <v>13828</v>
      </c>
      <c r="C97" s="5">
        <v>25325.564399999999</v>
      </c>
    </row>
    <row r="98" spans="2:3" x14ac:dyDescent="0.35">
      <c r="B98" s="4" t="s">
        <v>13744</v>
      </c>
      <c r="C98" s="5">
        <v>25325.564399999999</v>
      </c>
    </row>
    <row r="99" spans="2:3" x14ac:dyDescent="0.35">
      <c r="B99" s="4" t="s">
        <v>13962</v>
      </c>
      <c r="C99" s="5">
        <v>25325.564399999999</v>
      </c>
    </row>
    <row r="100" spans="2:3" x14ac:dyDescent="0.35">
      <c r="B100" s="4" t="s">
        <v>13431</v>
      </c>
      <c r="C100" s="5">
        <v>25325.564399999999</v>
      </c>
    </row>
    <row r="101" spans="2:3" x14ac:dyDescent="0.35">
      <c r="B101" s="4" t="s">
        <v>14344</v>
      </c>
      <c r="C101" s="5">
        <v>25325.564399999999</v>
      </c>
    </row>
    <row r="102" spans="2:3" x14ac:dyDescent="0.35">
      <c r="B102" s="4" t="s">
        <v>12811</v>
      </c>
      <c r="C102" s="5">
        <v>25325.564399999999</v>
      </c>
    </row>
    <row r="103" spans="2:3" x14ac:dyDescent="0.35">
      <c r="B103" s="4" t="s">
        <v>11490</v>
      </c>
      <c r="C103" s="5">
        <v>25325.564399999999</v>
      </c>
    </row>
    <row r="104" spans="2:3" x14ac:dyDescent="0.35">
      <c r="B104" s="4" t="s">
        <v>11499</v>
      </c>
      <c r="C104" s="5">
        <v>25325.564399999999</v>
      </c>
    </row>
    <row r="105" spans="2:3" x14ac:dyDescent="0.35">
      <c r="B105" s="4" t="s">
        <v>11941</v>
      </c>
      <c r="C105" s="5">
        <v>25325.564399999999</v>
      </c>
    </row>
    <row r="106" spans="2:3" x14ac:dyDescent="0.35">
      <c r="B106" s="4" t="s">
        <v>10251</v>
      </c>
      <c r="C106" s="5">
        <v>25325.564399999999</v>
      </c>
    </row>
    <row r="107" spans="2:3" x14ac:dyDescent="0.35">
      <c r="B107" s="4" t="s">
        <v>9303</v>
      </c>
      <c r="C107" s="5">
        <v>25325.564399999999</v>
      </c>
    </row>
    <row r="108" spans="2:3" x14ac:dyDescent="0.35">
      <c r="B108" s="4" t="s">
        <v>9591</v>
      </c>
      <c r="C108" s="5">
        <v>25325.564399999999</v>
      </c>
    </row>
    <row r="109" spans="2:3" x14ac:dyDescent="0.35">
      <c r="B109" s="4" t="s">
        <v>9570</v>
      </c>
      <c r="C109" s="5">
        <v>25325.564399999999</v>
      </c>
    </row>
    <row r="110" spans="2:3" x14ac:dyDescent="0.35">
      <c r="B110" s="4" t="s">
        <v>8427</v>
      </c>
      <c r="C110" s="5">
        <v>25325.564399999999</v>
      </c>
    </row>
    <row r="111" spans="2:3" x14ac:dyDescent="0.35">
      <c r="B111" s="4" t="s">
        <v>8476</v>
      </c>
      <c r="C111" s="5">
        <v>25325.564399999999</v>
      </c>
    </row>
    <row r="112" spans="2:3" x14ac:dyDescent="0.35">
      <c r="B112" s="4" t="s">
        <v>9762</v>
      </c>
      <c r="C112" s="5">
        <v>25325.564399999999</v>
      </c>
    </row>
    <row r="113" spans="2:3" x14ac:dyDescent="0.35">
      <c r="B113" s="4" t="s">
        <v>7214</v>
      </c>
      <c r="C113" s="5">
        <v>25325.564399999999</v>
      </c>
    </row>
    <row r="114" spans="2:3" x14ac:dyDescent="0.35">
      <c r="B114" s="4" t="s">
        <v>5601</v>
      </c>
      <c r="C114" s="5">
        <v>25325.564399999999</v>
      </c>
    </row>
    <row r="115" spans="2:3" x14ac:dyDescent="0.35">
      <c r="B115" s="4" t="s">
        <v>4906</v>
      </c>
      <c r="C115" s="5">
        <v>25325.564399999999</v>
      </c>
    </row>
    <row r="116" spans="2:3" x14ac:dyDescent="0.35">
      <c r="B116" s="4" t="s">
        <v>4612</v>
      </c>
      <c r="C116" s="5">
        <v>25325.564399999999</v>
      </c>
    </row>
    <row r="117" spans="2:3" x14ac:dyDescent="0.35">
      <c r="B117" s="4" t="s">
        <v>3832</v>
      </c>
      <c r="C117" s="5">
        <v>25325.564399999999</v>
      </c>
    </row>
    <row r="118" spans="2:3" x14ac:dyDescent="0.35">
      <c r="B118" s="4" t="s">
        <v>4354</v>
      </c>
      <c r="C118" s="5">
        <v>25325.564399999999</v>
      </c>
    </row>
    <row r="119" spans="2:3" x14ac:dyDescent="0.35">
      <c r="B119" s="4" t="s">
        <v>4539</v>
      </c>
      <c r="C119" s="5">
        <v>25325.564399999999</v>
      </c>
    </row>
    <row r="120" spans="2:3" x14ac:dyDescent="0.35">
      <c r="B120" s="4" t="s">
        <v>4439</v>
      </c>
      <c r="C120" s="5">
        <v>25325.564399999999</v>
      </c>
    </row>
    <row r="121" spans="2:3" x14ac:dyDescent="0.35">
      <c r="B121" s="4" t="s">
        <v>2873</v>
      </c>
      <c r="C121" s="5">
        <v>25325.564399999999</v>
      </c>
    </row>
    <row r="122" spans="2:3" x14ac:dyDescent="0.35">
      <c r="B122" s="4" t="s">
        <v>803</v>
      </c>
      <c r="C122" s="5">
        <v>25325.564399999999</v>
      </c>
    </row>
    <row r="123" spans="2:3" x14ac:dyDescent="0.35">
      <c r="B123" s="4" t="s">
        <v>1871</v>
      </c>
      <c r="C123" s="5">
        <v>25325.564399999999</v>
      </c>
    </row>
    <row r="124" spans="2:3" x14ac:dyDescent="0.35">
      <c r="B124" s="4" t="s">
        <v>684</v>
      </c>
      <c r="C124" s="5">
        <v>25325.564399999999</v>
      </c>
    </row>
    <row r="125" spans="2:3" x14ac:dyDescent="0.35">
      <c r="B125" s="4" t="s">
        <v>1801</v>
      </c>
      <c r="C125" s="5">
        <v>25325.564399999999</v>
      </c>
    </row>
    <row r="126" spans="2:3" x14ac:dyDescent="0.35">
      <c r="B126" s="4" t="s">
        <v>12475</v>
      </c>
      <c r="C126" s="5">
        <v>25293.2052</v>
      </c>
    </row>
    <row r="127" spans="2:3" x14ac:dyDescent="0.35">
      <c r="B127" s="4" t="s">
        <v>4451</v>
      </c>
      <c r="C127" s="5">
        <v>25293.2052</v>
      </c>
    </row>
    <row r="128" spans="2:3" x14ac:dyDescent="0.35">
      <c r="B128" s="4" t="s">
        <v>2747</v>
      </c>
      <c r="C128" s="5">
        <v>25293.2052</v>
      </c>
    </row>
    <row r="129" spans="2:3" x14ac:dyDescent="0.35">
      <c r="B129" s="4" t="s">
        <v>18621</v>
      </c>
      <c r="C129" s="5">
        <v>25107.225200000001</v>
      </c>
    </row>
    <row r="130" spans="2:3" x14ac:dyDescent="0.35">
      <c r="B130" s="4" t="s">
        <v>18226</v>
      </c>
      <c r="C130" s="5">
        <v>25107.225200000001</v>
      </c>
    </row>
    <row r="131" spans="2:3" x14ac:dyDescent="0.35">
      <c r="B131" s="4" t="s">
        <v>16886</v>
      </c>
      <c r="C131" s="5">
        <v>25107.225200000001</v>
      </c>
    </row>
    <row r="132" spans="2:3" x14ac:dyDescent="0.35">
      <c r="B132" s="4" t="s">
        <v>12125</v>
      </c>
      <c r="C132" s="5">
        <v>25107.225200000001</v>
      </c>
    </row>
    <row r="133" spans="2:3" x14ac:dyDescent="0.35">
      <c r="B133" s="4" t="s">
        <v>5000</v>
      </c>
      <c r="C133" s="5">
        <v>25107.225200000001</v>
      </c>
    </row>
    <row r="134" spans="2:3" x14ac:dyDescent="0.35">
      <c r="B134" s="4" t="s">
        <v>18131</v>
      </c>
      <c r="C134" s="5">
        <v>23918.588599999999</v>
      </c>
    </row>
    <row r="135" spans="2:3" x14ac:dyDescent="0.35">
      <c r="B135" s="4" t="s">
        <v>17936</v>
      </c>
      <c r="C135" s="5">
        <v>23918.588599999999</v>
      </c>
    </row>
    <row r="136" spans="2:3" x14ac:dyDescent="0.35">
      <c r="B136" s="4" t="s">
        <v>16778</v>
      </c>
      <c r="C136" s="5">
        <v>23918.588599999999</v>
      </c>
    </row>
    <row r="137" spans="2:3" x14ac:dyDescent="0.35">
      <c r="B137" s="4" t="s">
        <v>15960</v>
      </c>
      <c r="C137" s="5">
        <v>23918.588599999999</v>
      </c>
    </row>
    <row r="138" spans="2:3" x14ac:dyDescent="0.35">
      <c r="B138" s="4" t="s">
        <v>16449</v>
      </c>
      <c r="C138" s="5">
        <v>23918.588599999999</v>
      </c>
    </row>
    <row r="139" spans="2:3" x14ac:dyDescent="0.35">
      <c r="B139" s="4" t="s">
        <v>14605</v>
      </c>
      <c r="C139" s="5">
        <v>23918.588599999999</v>
      </c>
    </row>
    <row r="140" spans="2:3" x14ac:dyDescent="0.35">
      <c r="B140" s="4" t="s">
        <v>14414</v>
      </c>
      <c r="C140" s="5">
        <v>23918.588599999999</v>
      </c>
    </row>
    <row r="141" spans="2:3" x14ac:dyDescent="0.35">
      <c r="B141" s="4" t="s">
        <v>15118</v>
      </c>
      <c r="C141" s="5">
        <v>23918.588599999999</v>
      </c>
    </row>
    <row r="142" spans="2:3" x14ac:dyDescent="0.35">
      <c r="B142" s="4" t="s">
        <v>15256</v>
      </c>
      <c r="C142" s="5">
        <v>23918.588599999999</v>
      </c>
    </row>
    <row r="143" spans="2:3" x14ac:dyDescent="0.35">
      <c r="B143" s="4" t="s">
        <v>15368</v>
      </c>
      <c r="C143" s="5">
        <v>23918.588599999999</v>
      </c>
    </row>
    <row r="144" spans="2:3" x14ac:dyDescent="0.35">
      <c r="B144" s="4" t="s">
        <v>15137</v>
      </c>
      <c r="C144" s="5">
        <v>23918.588599999999</v>
      </c>
    </row>
    <row r="145" spans="2:3" x14ac:dyDescent="0.35">
      <c r="B145" s="4" t="s">
        <v>13352</v>
      </c>
      <c r="C145" s="5">
        <v>23918.588599999999</v>
      </c>
    </row>
    <row r="146" spans="2:3" x14ac:dyDescent="0.35">
      <c r="B146" s="4" t="s">
        <v>12928</v>
      </c>
      <c r="C146" s="5">
        <v>23918.588599999999</v>
      </c>
    </row>
    <row r="147" spans="2:3" x14ac:dyDescent="0.35">
      <c r="B147" s="4" t="s">
        <v>13052</v>
      </c>
      <c r="C147" s="5">
        <v>23918.588599999999</v>
      </c>
    </row>
    <row r="148" spans="2:3" x14ac:dyDescent="0.35">
      <c r="B148" s="4" t="s">
        <v>12437</v>
      </c>
      <c r="C148" s="5">
        <v>23918.588599999999</v>
      </c>
    </row>
    <row r="149" spans="2:3" x14ac:dyDescent="0.35">
      <c r="B149" s="4" t="s">
        <v>10101</v>
      </c>
      <c r="C149" s="5">
        <v>23918.588599999999</v>
      </c>
    </row>
    <row r="150" spans="2:3" x14ac:dyDescent="0.35">
      <c r="B150" s="4" t="s">
        <v>9925</v>
      </c>
      <c r="C150" s="5">
        <v>23918.588599999999</v>
      </c>
    </row>
    <row r="151" spans="2:3" x14ac:dyDescent="0.35">
      <c r="B151" s="4" t="s">
        <v>11326</v>
      </c>
      <c r="C151" s="5">
        <v>23918.588599999999</v>
      </c>
    </row>
    <row r="152" spans="2:3" x14ac:dyDescent="0.35">
      <c r="B152" s="4" t="s">
        <v>8466</v>
      </c>
      <c r="C152" s="5">
        <v>23918.588599999999</v>
      </c>
    </row>
    <row r="153" spans="2:3" x14ac:dyDescent="0.35">
      <c r="B153" s="4" t="s">
        <v>8529</v>
      </c>
      <c r="C153" s="5">
        <v>23918.588599999999</v>
      </c>
    </row>
    <row r="154" spans="2:3" x14ac:dyDescent="0.35">
      <c r="B154" s="4" t="s">
        <v>6834</v>
      </c>
      <c r="C154" s="5">
        <v>23918.588599999999</v>
      </c>
    </row>
    <row r="155" spans="2:3" x14ac:dyDescent="0.35">
      <c r="B155" s="4" t="s">
        <v>7406</v>
      </c>
      <c r="C155" s="5">
        <v>23918.588599999999</v>
      </c>
    </row>
    <row r="156" spans="2:3" x14ac:dyDescent="0.35">
      <c r="B156" s="4" t="s">
        <v>5911</v>
      </c>
      <c r="C156" s="5">
        <v>23918.588599999999</v>
      </c>
    </row>
    <row r="157" spans="2:3" x14ac:dyDescent="0.35">
      <c r="B157" s="4" t="s">
        <v>6632</v>
      </c>
      <c r="C157" s="5">
        <v>23918.588599999999</v>
      </c>
    </row>
    <row r="158" spans="2:3" x14ac:dyDescent="0.35">
      <c r="B158" s="4" t="s">
        <v>3852</v>
      </c>
      <c r="C158" s="5">
        <v>23918.588599999999</v>
      </c>
    </row>
    <row r="159" spans="2:3" x14ac:dyDescent="0.35">
      <c r="B159" s="4" t="s">
        <v>4167</v>
      </c>
      <c r="C159" s="5">
        <v>23918.588599999999</v>
      </c>
    </row>
    <row r="160" spans="2:3" x14ac:dyDescent="0.35">
      <c r="B160" s="4" t="s">
        <v>4578</v>
      </c>
      <c r="C160" s="5">
        <v>23918.588599999999</v>
      </c>
    </row>
    <row r="161" spans="2:3" x14ac:dyDescent="0.35">
      <c r="B161" s="4" t="s">
        <v>4307</v>
      </c>
      <c r="C161" s="5">
        <v>23918.588599999999</v>
      </c>
    </row>
    <row r="162" spans="2:3" x14ac:dyDescent="0.35">
      <c r="B162" s="4" t="s">
        <v>3183</v>
      </c>
      <c r="C162" s="5">
        <v>23918.588599999999</v>
      </c>
    </row>
    <row r="163" spans="2:3" x14ac:dyDescent="0.35">
      <c r="B163" s="4" t="s">
        <v>853</v>
      </c>
      <c r="C163" s="5">
        <v>23918.588599999999</v>
      </c>
    </row>
    <row r="164" spans="2:3" x14ac:dyDescent="0.35">
      <c r="B164" s="4" t="s">
        <v>15305</v>
      </c>
      <c r="C164" s="5">
        <v>23805.369600000002</v>
      </c>
    </row>
    <row r="165" spans="2:3" x14ac:dyDescent="0.35">
      <c r="B165" s="4" t="s">
        <v>5512</v>
      </c>
      <c r="C165" s="5">
        <v>23805.369600000002</v>
      </c>
    </row>
    <row r="166" spans="2:3" x14ac:dyDescent="0.35">
      <c r="B166" s="4" t="s">
        <v>702</v>
      </c>
      <c r="C166" s="5">
        <v>23805.369600000002</v>
      </c>
    </row>
    <row r="167" spans="2:3" x14ac:dyDescent="0.35">
      <c r="B167" s="4" t="s">
        <v>16857</v>
      </c>
      <c r="C167" s="5">
        <v>23630.329600000001</v>
      </c>
    </row>
    <row r="168" spans="2:3" x14ac:dyDescent="0.35">
      <c r="B168" s="4" t="s">
        <v>15452</v>
      </c>
      <c r="C168" s="5">
        <v>23630.329600000001</v>
      </c>
    </row>
    <row r="169" spans="2:3" x14ac:dyDescent="0.35">
      <c r="B169" s="4" t="s">
        <v>14228</v>
      </c>
      <c r="C169" s="5">
        <v>23630.329600000001</v>
      </c>
    </row>
    <row r="170" spans="2:3" x14ac:dyDescent="0.35">
      <c r="B170" s="4" t="s">
        <v>4963</v>
      </c>
      <c r="C170" s="5">
        <v>23630.329600000001</v>
      </c>
    </row>
    <row r="171" spans="2:3" x14ac:dyDescent="0.35">
      <c r="B171" s="4" t="s">
        <v>3168</v>
      </c>
      <c r="C171" s="5">
        <v>23630.329600000001</v>
      </c>
    </row>
    <row r="172" spans="2:3" x14ac:dyDescent="0.35">
      <c r="B172" s="4" t="s">
        <v>18214</v>
      </c>
      <c r="C172" s="5">
        <v>22511.612799999999</v>
      </c>
    </row>
    <row r="173" spans="2:3" x14ac:dyDescent="0.35">
      <c r="B173" s="4" t="s">
        <v>17563</v>
      </c>
      <c r="C173" s="5">
        <v>22511.612799999999</v>
      </c>
    </row>
    <row r="174" spans="2:3" x14ac:dyDescent="0.35">
      <c r="B174" s="4" t="s">
        <v>18406</v>
      </c>
      <c r="C174" s="5">
        <v>22511.612799999999</v>
      </c>
    </row>
    <row r="175" spans="2:3" x14ac:dyDescent="0.35">
      <c r="B175" s="4" t="s">
        <v>18100</v>
      </c>
      <c r="C175" s="5">
        <v>22511.612799999999</v>
      </c>
    </row>
    <row r="176" spans="2:3" x14ac:dyDescent="0.35">
      <c r="B176" s="4" t="s">
        <v>18086</v>
      </c>
      <c r="C176" s="5">
        <v>22511.612799999999</v>
      </c>
    </row>
    <row r="177" spans="2:3" x14ac:dyDescent="0.35">
      <c r="B177" s="4" t="s">
        <v>17384</v>
      </c>
      <c r="C177" s="5">
        <v>22511.612799999999</v>
      </c>
    </row>
    <row r="178" spans="2:3" x14ac:dyDescent="0.35">
      <c r="B178" s="4" t="s">
        <v>16323</v>
      </c>
      <c r="C178" s="5">
        <v>22511.612799999999</v>
      </c>
    </row>
    <row r="179" spans="2:3" x14ac:dyDescent="0.35">
      <c r="B179" s="4" t="s">
        <v>16453</v>
      </c>
      <c r="C179" s="5">
        <v>22511.612799999999</v>
      </c>
    </row>
    <row r="180" spans="2:3" x14ac:dyDescent="0.35">
      <c r="B180" s="4" t="s">
        <v>15097</v>
      </c>
      <c r="C180" s="5">
        <v>22511.612799999999</v>
      </c>
    </row>
    <row r="181" spans="2:3" x14ac:dyDescent="0.35">
      <c r="B181" s="4" t="s">
        <v>14916</v>
      </c>
      <c r="C181" s="5">
        <v>22511.612799999999</v>
      </c>
    </row>
    <row r="182" spans="2:3" x14ac:dyDescent="0.35">
      <c r="B182" s="4" t="s">
        <v>15245</v>
      </c>
      <c r="C182" s="5">
        <v>22511.612799999999</v>
      </c>
    </row>
    <row r="183" spans="2:3" x14ac:dyDescent="0.35">
      <c r="B183" s="4" t="s">
        <v>14924</v>
      </c>
      <c r="C183" s="5">
        <v>22511.612799999999</v>
      </c>
    </row>
    <row r="184" spans="2:3" x14ac:dyDescent="0.35">
      <c r="B184" s="4" t="s">
        <v>15382</v>
      </c>
      <c r="C184" s="5">
        <v>22511.612799999999</v>
      </c>
    </row>
    <row r="185" spans="2:3" x14ac:dyDescent="0.35">
      <c r="B185" s="4" t="s">
        <v>15475</v>
      </c>
      <c r="C185" s="5">
        <v>22511.612799999999</v>
      </c>
    </row>
    <row r="186" spans="2:3" x14ac:dyDescent="0.35">
      <c r="B186" s="4" t="s">
        <v>15764</v>
      </c>
      <c r="C186" s="5">
        <v>22511.612799999999</v>
      </c>
    </row>
    <row r="187" spans="2:3" x14ac:dyDescent="0.35">
      <c r="B187" s="4" t="s">
        <v>15033</v>
      </c>
      <c r="C187" s="5">
        <v>22511.612799999999</v>
      </c>
    </row>
    <row r="188" spans="2:3" x14ac:dyDescent="0.35">
      <c r="B188" s="4" t="s">
        <v>13441</v>
      </c>
      <c r="C188" s="5">
        <v>22511.612799999999</v>
      </c>
    </row>
    <row r="189" spans="2:3" x14ac:dyDescent="0.35">
      <c r="B189" s="4" t="s">
        <v>13843</v>
      </c>
      <c r="C189" s="5">
        <v>22511.612799999999</v>
      </c>
    </row>
    <row r="190" spans="2:3" x14ac:dyDescent="0.35">
      <c r="B190" s="4" t="s">
        <v>12304</v>
      </c>
      <c r="C190" s="5">
        <v>22511.612799999999</v>
      </c>
    </row>
    <row r="191" spans="2:3" x14ac:dyDescent="0.35">
      <c r="B191" s="4" t="s">
        <v>11557</v>
      </c>
      <c r="C191" s="5">
        <v>22511.612799999999</v>
      </c>
    </row>
    <row r="192" spans="2:3" x14ac:dyDescent="0.35">
      <c r="B192" s="4" t="s">
        <v>9901</v>
      </c>
      <c r="C192" s="5">
        <v>22511.612799999999</v>
      </c>
    </row>
    <row r="193" spans="2:3" x14ac:dyDescent="0.35">
      <c r="B193" s="4" t="s">
        <v>9119</v>
      </c>
      <c r="C193" s="5">
        <v>22511.612799999999</v>
      </c>
    </row>
    <row r="194" spans="2:3" x14ac:dyDescent="0.35">
      <c r="B194" s="4" t="s">
        <v>8812</v>
      </c>
      <c r="C194" s="5">
        <v>22511.612799999999</v>
      </c>
    </row>
    <row r="195" spans="2:3" x14ac:dyDescent="0.35">
      <c r="B195" s="4" t="s">
        <v>8860</v>
      </c>
      <c r="C195" s="5">
        <v>22511.612799999999</v>
      </c>
    </row>
    <row r="196" spans="2:3" x14ac:dyDescent="0.35">
      <c r="B196" s="4" t="s">
        <v>8495</v>
      </c>
      <c r="C196" s="5">
        <v>22511.612799999999</v>
      </c>
    </row>
    <row r="197" spans="2:3" x14ac:dyDescent="0.35">
      <c r="B197" s="4" t="s">
        <v>7901</v>
      </c>
      <c r="C197" s="5">
        <v>22511.612799999999</v>
      </c>
    </row>
    <row r="198" spans="2:3" x14ac:dyDescent="0.35">
      <c r="B198" s="4" t="s">
        <v>6234</v>
      </c>
      <c r="C198" s="5">
        <v>22511.612799999999</v>
      </c>
    </row>
    <row r="199" spans="2:3" x14ac:dyDescent="0.35">
      <c r="B199" s="4" t="s">
        <v>5889</v>
      </c>
      <c r="C199" s="5">
        <v>22511.612799999999</v>
      </c>
    </row>
    <row r="200" spans="2:3" x14ac:dyDescent="0.35">
      <c r="B200" s="4" t="s">
        <v>4571</v>
      </c>
      <c r="C200" s="5">
        <v>22511.612799999999</v>
      </c>
    </row>
    <row r="201" spans="2:3" x14ac:dyDescent="0.35">
      <c r="B201" s="4" t="s">
        <v>4830</v>
      </c>
      <c r="C201" s="5">
        <v>22511.612799999999</v>
      </c>
    </row>
    <row r="202" spans="2:3" x14ac:dyDescent="0.35">
      <c r="B202" s="4" t="s">
        <v>4032</v>
      </c>
      <c r="C202" s="5">
        <v>22511.612799999999</v>
      </c>
    </row>
    <row r="203" spans="2:3" x14ac:dyDescent="0.35">
      <c r="B203" s="4" t="s">
        <v>3306</v>
      </c>
      <c r="C203" s="5">
        <v>22511.612799999999</v>
      </c>
    </row>
    <row r="204" spans="2:3" x14ac:dyDescent="0.35">
      <c r="B204" s="4" t="s">
        <v>3492</v>
      </c>
      <c r="C204" s="5">
        <v>22511.612799999999</v>
      </c>
    </row>
    <row r="205" spans="2:3" x14ac:dyDescent="0.35">
      <c r="B205" s="4" t="s">
        <v>3632</v>
      </c>
      <c r="C205" s="5">
        <v>22511.612799999999</v>
      </c>
    </row>
    <row r="206" spans="2:3" x14ac:dyDescent="0.35">
      <c r="B206" s="4" t="s">
        <v>3136</v>
      </c>
      <c r="C206" s="5">
        <v>22511.612799999999</v>
      </c>
    </row>
    <row r="207" spans="2:3" x14ac:dyDescent="0.35">
      <c r="B207" s="4" t="s">
        <v>1978</v>
      </c>
      <c r="C207" s="5">
        <v>22511.612799999999</v>
      </c>
    </row>
    <row r="208" spans="2:3" x14ac:dyDescent="0.35">
      <c r="B208" s="4" t="s">
        <v>1050</v>
      </c>
      <c r="C208" s="5">
        <v>22511.612799999999</v>
      </c>
    </row>
    <row r="209" spans="2:3" x14ac:dyDescent="0.35">
      <c r="B209" s="4" t="s">
        <v>1693</v>
      </c>
      <c r="C209" s="5">
        <v>22511.612799999999</v>
      </c>
    </row>
    <row r="210" spans="2:3" x14ac:dyDescent="0.35">
      <c r="B210" s="4" t="s">
        <v>871</v>
      </c>
      <c r="C210" s="5">
        <v>22511.612799999999</v>
      </c>
    </row>
    <row r="211" spans="2:3" x14ac:dyDescent="0.35">
      <c r="B211" s="4" t="s">
        <v>911</v>
      </c>
      <c r="C211" s="5">
        <v>22511.612799999999</v>
      </c>
    </row>
    <row r="212" spans="2:3" x14ac:dyDescent="0.35">
      <c r="B212" s="4" t="s">
        <v>1904</v>
      </c>
      <c r="C212" s="5">
        <v>22511.612799999999</v>
      </c>
    </row>
    <row r="213" spans="2:3" x14ac:dyDescent="0.35">
      <c r="B213" s="4" t="s">
        <v>6128</v>
      </c>
      <c r="C213" s="5">
        <v>22317.534</v>
      </c>
    </row>
    <row r="214" spans="2:3" x14ac:dyDescent="0.35">
      <c r="B214" s="4" t="s">
        <v>3677</v>
      </c>
      <c r="C214" s="5">
        <v>22317.534</v>
      </c>
    </row>
    <row r="215" spans="2:3" x14ac:dyDescent="0.35">
      <c r="B215" s="4" t="s">
        <v>659</v>
      </c>
      <c r="C215" s="5">
        <v>22317.534</v>
      </c>
    </row>
    <row r="216" spans="2:3" x14ac:dyDescent="0.35">
      <c r="B216" s="4" t="s">
        <v>13683</v>
      </c>
      <c r="C216" s="5">
        <v>22153.434000000001</v>
      </c>
    </row>
    <row r="217" spans="2:3" x14ac:dyDescent="0.35">
      <c r="B217" s="4" t="s">
        <v>9559</v>
      </c>
      <c r="C217" s="5">
        <v>22153.434000000001</v>
      </c>
    </row>
    <row r="218" spans="2:3" x14ac:dyDescent="0.35">
      <c r="B218" s="4" t="s">
        <v>9362</v>
      </c>
      <c r="C218" s="5">
        <v>22153.434000000001</v>
      </c>
    </row>
    <row r="219" spans="2:3" x14ac:dyDescent="0.35">
      <c r="B219" s="4" t="s">
        <v>4186</v>
      </c>
      <c r="C219" s="5">
        <v>22153.434000000001</v>
      </c>
    </row>
    <row r="220" spans="2:3" x14ac:dyDescent="0.35">
      <c r="B220" s="4" t="s">
        <v>18263</v>
      </c>
      <c r="C220" s="5">
        <v>21104.636999999999</v>
      </c>
    </row>
    <row r="221" spans="2:3" x14ac:dyDescent="0.35">
      <c r="B221" s="4" t="s">
        <v>17911</v>
      </c>
      <c r="C221" s="5">
        <v>21104.636999999999</v>
      </c>
    </row>
    <row r="222" spans="2:3" x14ac:dyDescent="0.35">
      <c r="B222" s="4" t="s">
        <v>17551</v>
      </c>
      <c r="C222" s="5">
        <v>21104.636999999999</v>
      </c>
    </row>
    <row r="223" spans="2:3" x14ac:dyDescent="0.35">
      <c r="B223" s="4" t="s">
        <v>16190</v>
      </c>
      <c r="C223" s="5">
        <v>21104.636999999999</v>
      </c>
    </row>
    <row r="224" spans="2:3" x14ac:dyDescent="0.35">
      <c r="B224" s="4" t="s">
        <v>16628</v>
      </c>
      <c r="C224" s="5">
        <v>21104.636999999999</v>
      </c>
    </row>
    <row r="225" spans="2:3" x14ac:dyDescent="0.35">
      <c r="B225" s="4" t="s">
        <v>16923</v>
      </c>
      <c r="C225" s="5">
        <v>21104.636999999999</v>
      </c>
    </row>
    <row r="226" spans="2:3" x14ac:dyDescent="0.35">
      <c r="B226" s="4" t="s">
        <v>16641</v>
      </c>
      <c r="C226" s="5">
        <v>21104.636999999999</v>
      </c>
    </row>
    <row r="227" spans="2:3" x14ac:dyDescent="0.35">
      <c r="B227" s="4" t="s">
        <v>14921</v>
      </c>
      <c r="C227" s="5">
        <v>21104.636999999999</v>
      </c>
    </row>
    <row r="228" spans="2:3" x14ac:dyDescent="0.35">
      <c r="B228" s="4" t="s">
        <v>15862</v>
      </c>
      <c r="C228" s="5">
        <v>21104.636999999999</v>
      </c>
    </row>
    <row r="229" spans="2:3" x14ac:dyDescent="0.35">
      <c r="B229" s="4" t="s">
        <v>15012</v>
      </c>
      <c r="C229" s="5">
        <v>21104.636999999999</v>
      </c>
    </row>
    <row r="230" spans="2:3" x14ac:dyDescent="0.35">
      <c r="B230" s="4" t="s">
        <v>14517</v>
      </c>
      <c r="C230" s="5">
        <v>21104.636999999999</v>
      </c>
    </row>
    <row r="231" spans="2:3" x14ac:dyDescent="0.35">
      <c r="B231" s="4" t="s">
        <v>14118</v>
      </c>
      <c r="C231" s="5">
        <v>21104.636999999999</v>
      </c>
    </row>
    <row r="232" spans="2:3" x14ac:dyDescent="0.35">
      <c r="B232" s="4" t="s">
        <v>14023</v>
      </c>
      <c r="C232" s="5">
        <v>21104.636999999999</v>
      </c>
    </row>
    <row r="233" spans="2:3" x14ac:dyDescent="0.35">
      <c r="B233" s="4" t="s">
        <v>13725</v>
      </c>
      <c r="C233" s="5">
        <v>21104.636999999999</v>
      </c>
    </row>
    <row r="234" spans="2:3" x14ac:dyDescent="0.35">
      <c r="B234" s="4" t="s">
        <v>11955</v>
      </c>
      <c r="C234" s="5">
        <v>21104.636999999999</v>
      </c>
    </row>
    <row r="235" spans="2:3" x14ac:dyDescent="0.35">
      <c r="B235" s="4" t="s">
        <v>12263</v>
      </c>
      <c r="C235" s="5">
        <v>21104.636999999999</v>
      </c>
    </row>
    <row r="236" spans="2:3" x14ac:dyDescent="0.35">
      <c r="B236" s="4" t="s">
        <v>10681</v>
      </c>
      <c r="C236" s="5">
        <v>21104.636999999999</v>
      </c>
    </row>
    <row r="237" spans="2:3" x14ac:dyDescent="0.35">
      <c r="B237" s="4" t="s">
        <v>11208</v>
      </c>
      <c r="C237" s="5">
        <v>21104.636999999999</v>
      </c>
    </row>
    <row r="238" spans="2:3" x14ac:dyDescent="0.35">
      <c r="B238" s="4" t="s">
        <v>9694</v>
      </c>
      <c r="C238" s="5">
        <v>21104.636999999999</v>
      </c>
    </row>
    <row r="239" spans="2:3" x14ac:dyDescent="0.35">
      <c r="B239" s="4" t="s">
        <v>9461</v>
      </c>
      <c r="C239" s="5">
        <v>21104.636999999999</v>
      </c>
    </row>
    <row r="240" spans="2:3" x14ac:dyDescent="0.35">
      <c r="B240" s="4" t="s">
        <v>9220</v>
      </c>
      <c r="C240" s="5">
        <v>21104.636999999999</v>
      </c>
    </row>
    <row r="241" spans="2:3" x14ac:dyDescent="0.35">
      <c r="B241" s="4" t="s">
        <v>9560</v>
      </c>
      <c r="C241" s="5">
        <v>21104.636999999999</v>
      </c>
    </row>
    <row r="242" spans="2:3" x14ac:dyDescent="0.35">
      <c r="B242" s="4" t="s">
        <v>7962</v>
      </c>
      <c r="C242" s="5">
        <v>21104.636999999999</v>
      </c>
    </row>
    <row r="243" spans="2:3" x14ac:dyDescent="0.35">
      <c r="B243" s="4" t="s">
        <v>7053</v>
      </c>
      <c r="C243" s="5">
        <v>21104.636999999999</v>
      </c>
    </row>
    <row r="244" spans="2:3" x14ac:dyDescent="0.35">
      <c r="B244" s="4" t="s">
        <v>8037</v>
      </c>
      <c r="C244" s="5">
        <v>21104.636999999999</v>
      </c>
    </row>
    <row r="245" spans="2:3" x14ac:dyDescent="0.35">
      <c r="B245" s="4" t="s">
        <v>5709</v>
      </c>
      <c r="C245" s="5">
        <v>21104.636999999999</v>
      </c>
    </row>
    <row r="246" spans="2:3" x14ac:dyDescent="0.35">
      <c r="B246" s="4" t="s">
        <v>6473</v>
      </c>
      <c r="C246" s="5">
        <v>21104.636999999999</v>
      </c>
    </row>
    <row r="247" spans="2:3" x14ac:dyDescent="0.35">
      <c r="B247" s="4" t="s">
        <v>6529</v>
      </c>
      <c r="C247" s="5">
        <v>21104.636999999999</v>
      </c>
    </row>
    <row r="248" spans="2:3" x14ac:dyDescent="0.35">
      <c r="B248" s="4" t="s">
        <v>6030</v>
      </c>
      <c r="C248" s="5">
        <v>21104.636999999999</v>
      </c>
    </row>
    <row r="249" spans="2:3" x14ac:dyDescent="0.35">
      <c r="B249" s="4" t="s">
        <v>6063</v>
      </c>
      <c r="C249" s="5">
        <v>21104.636999999999</v>
      </c>
    </row>
    <row r="250" spans="2:3" x14ac:dyDescent="0.35">
      <c r="B250" s="4" t="s">
        <v>5317</v>
      </c>
      <c r="C250" s="5">
        <v>21104.636999999999</v>
      </c>
    </row>
    <row r="251" spans="2:3" x14ac:dyDescent="0.35">
      <c r="B251" s="4" t="s">
        <v>6118</v>
      </c>
      <c r="C251" s="5">
        <v>21104.636999999999</v>
      </c>
    </row>
    <row r="252" spans="2:3" x14ac:dyDescent="0.35">
      <c r="B252" s="4" t="s">
        <v>4919</v>
      </c>
      <c r="C252" s="5">
        <v>21104.636999999999</v>
      </c>
    </row>
    <row r="253" spans="2:3" x14ac:dyDescent="0.35">
      <c r="B253" s="4" t="s">
        <v>3793</v>
      </c>
      <c r="C253" s="5">
        <v>21104.636999999999</v>
      </c>
    </row>
    <row r="254" spans="2:3" x14ac:dyDescent="0.35">
      <c r="B254" s="4" t="s">
        <v>5054</v>
      </c>
      <c r="C254" s="5">
        <v>21104.636999999999</v>
      </c>
    </row>
    <row r="255" spans="2:3" x14ac:dyDescent="0.35">
      <c r="B255" s="4" t="s">
        <v>4846</v>
      </c>
      <c r="C255" s="5">
        <v>21104.636999999999</v>
      </c>
    </row>
    <row r="256" spans="2:3" x14ac:dyDescent="0.35">
      <c r="B256" s="4" t="s">
        <v>4058</v>
      </c>
      <c r="C256" s="5">
        <v>21104.636999999999</v>
      </c>
    </row>
    <row r="257" spans="2:3" x14ac:dyDescent="0.35">
      <c r="B257" s="4" t="s">
        <v>3133</v>
      </c>
      <c r="C257" s="5">
        <v>21104.636999999999</v>
      </c>
    </row>
    <row r="258" spans="2:3" x14ac:dyDescent="0.35">
      <c r="B258" s="4" t="s">
        <v>2682</v>
      </c>
      <c r="C258" s="5">
        <v>21104.636999999999</v>
      </c>
    </row>
    <row r="259" spans="2:3" x14ac:dyDescent="0.35">
      <c r="B259" s="4" t="s">
        <v>2073</v>
      </c>
      <c r="C259" s="5">
        <v>21104.636999999999</v>
      </c>
    </row>
    <row r="260" spans="2:3" x14ac:dyDescent="0.35">
      <c r="B260" s="4" t="s">
        <v>1381</v>
      </c>
      <c r="C260" s="5">
        <v>21104.636999999999</v>
      </c>
    </row>
    <row r="261" spans="2:3" x14ac:dyDescent="0.35">
      <c r="B261" s="4" t="s">
        <v>1375</v>
      </c>
      <c r="C261" s="5">
        <v>21104.636999999999</v>
      </c>
    </row>
    <row r="262" spans="2:3" x14ac:dyDescent="0.35">
      <c r="B262" s="4" t="s">
        <v>901</v>
      </c>
      <c r="C262" s="5">
        <v>21104.636999999999</v>
      </c>
    </row>
    <row r="263" spans="2:3" x14ac:dyDescent="0.35">
      <c r="B263" s="4" t="s">
        <v>1412</v>
      </c>
      <c r="C263" s="5">
        <v>21104.636999999999</v>
      </c>
    </row>
    <row r="264" spans="2:3" x14ac:dyDescent="0.35">
      <c r="B264" s="4" t="s">
        <v>887</v>
      </c>
      <c r="C264" s="5">
        <v>21104.636999999999</v>
      </c>
    </row>
    <row r="265" spans="2:3" x14ac:dyDescent="0.35">
      <c r="B265" s="4" t="s">
        <v>916</v>
      </c>
      <c r="C265" s="5">
        <v>21104.636999999999</v>
      </c>
    </row>
    <row r="266" spans="2:3" x14ac:dyDescent="0.35">
      <c r="B266" s="4" t="s">
        <v>1984</v>
      </c>
      <c r="C266" s="5">
        <v>21104.636999999999</v>
      </c>
    </row>
    <row r="267" spans="2:3" x14ac:dyDescent="0.35">
      <c r="B267" s="4" t="s">
        <v>983</v>
      </c>
      <c r="C267" s="5">
        <v>21104.636999999999</v>
      </c>
    </row>
    <row r="268" spans="2:3" x14ac:dyDescent="0.35">
      <c r="B268" s="4" t="s">
        <v>13669</v>
      </c>
      <c r="C268" s="5">
        <v>20829.698400000001</v>
      </c>
    </row>
    <row r="269" spans="2:3" x14ac:dyDescent="0.35">
      <c r="B269" s="4" t="s">
        <v>12283</v>
      </c>
      <c r="C269" s="5">
        <v>20829.698400000001</v>
      </c>
    </row>
    <row r="270" spans="2:3" x14ac:dyDescent="0.35">
      <c r="B270" s="4" t="s">
        <v>10096</v>
      </c>
      <c r="C270" s="5">
        <v>20829.698400000001</v>
      </c>
    </row>
    <row r="271" spans="2:3" x14ac:dyDescent="0.35">
      <c r="B271" s="4" t="s">
        <v>8609</v>
      </c>
      <c r="C271" s="5">
        <v>20829.698400000001</v>
      </c>
    </row>
    <row r="272" spans="2:3" x14ac:dyDescent="0.35">
      <c r="B272" s="4" t="s">
        <v>7967</v>
      </c>
      <c r="C272" s="5">
        <v>20829.698400000001</v>
      </c>
    </row>
    <row r="273" spans="2:3" x14ac:dyDescent="0.35">
      <c r="B273" s="4" t="s">
        <v>767</v>
      </c>
      <c r="C273" s="5">
        <v>20829.698400000001</v>
      </c>
    </row>
    <row r="274" spans="2:3" x14ac:dyDescent="0.35">
      <c r="B274" s="4" t="s">
        <v>1378</v>
      </c>
      <c r="C274" s="5">
        <v>20829.698400000001</v>
      </c>
    </row>
    <row r="275" spans="2:3" x14ac:dyDescent="0.35">
      <c r="B275" s="4" t="s">
        <v>1253</v>
      </c>
      <c r="C275" s="5">
        <v>20829.698400000001</v>
      </c>
    </row>
    <row r="276" spans="2:3" x14ac:dyDescent="0.35">
      <c r="B276" s="4" t="s">
        <v>4094</v>
      </c>
      <c r="C276" s="5">
        <v>20676.538400000001</v>
      </c>
    </row>
    <row r="277" spans="2:3" x14ac:dyDescent="0.35">
      <c r="B277" s="4" t="s">
        <v>18399</v>
      </c>
      <c r="C277" s="5">
        <v>19697.661199999999</v>
      </c>
    </row>
    <row r="278" spans="2:3" x14ac:dyDescent="0.35">
      <c r="B278" s="4" t="s">
        <v>17862</v>
      </c>
      <c r="C278" s="5">
        <v>19697.661199999999</v>
      </c>
    </row>
    <row r="279" spans="2:3" x14ac:dyDescent="0.35">
      <c r="B279" s="4" t="s">
        <v>17525</v>
      </c>
      <c r="C279" s="5">
        <v>19697.661199999999</v>
      </c>
    </row>
    <row r="280" spans="2:3" x14ac:dyDescent="0.35">
      <c r="B280" s="4" t="s">
        <v>15338</v>
      </c>
      <c r="C280" s="5">
        <v>19697.661199999999</v>
      </c>
    </row>
    <row r="281" spans="2:3" x14ac:dyDescent="0.35">
      <c r="B281" s="4" t="s">
        <v>14855</v>
      </c>
      <c r="C281" s="5">
        <v>19697.661199999999</v>
      </c>
    </row>
    <row r="282" spans="2:3" x14ac:dyDescent="0.35">
      <c r="B282" s="4" t="s">
        <v>15087</v>
      </c>
      <c r="C282" s="5">
        <v>19697.661199999999</v>
      </c>
    </row>
    <row r="283" spans="2:3" x14ac:dyDescent="0.35">
      <c r="B283" s="4" t="s">
        <v>13536</v>
      </c>
      <c r="C283" s="5">
        <v>19697.661199999999</v>
      </c>
    </row>
    <row r="284" spans="2:3" x14ac:dyDescent="0.35">
      <c r="B284" s="4" t="s">
        <v>14240</v>
      </c>
      <c r="C284" s="5">
        <v>19697.661199999999</v>
      </c>
    </row>
    <row r="285" spans="2:3" x14ac:dyDescent="0.35">
      <c r="B285" s="4" t="s">
        <v>13762</v>
      </c>
      <c r="C285" s="5">
        <v>19697.661199999999</v>
      </c>
    </row>
    <row r="286" spans="2:3" x14ac:dyDescent="0.35">
      <c r="B286" s="4" t="s">
        <v>13178</v>
      </c>
      <c r="C286" s="5">
        <v>19697.661199999999</v>
      </c>
    </row>
    <row r="287" spans="2:3" x14ac:dyDescent="0.35">
      <c r="B287" s="4" t="s">
        <v>12646</v>
      </c>
      <c r="C287" s="5">
        <v>19697.661199999999</v>
      </c>
    </row>
    <row r="288" spans="2:3" x14ac:dyDescent="0.35">
      <c r="B288" s="4" t="s">
        <v>12590</v>
      </c>
      <c r="C288" s="5">
        <v>19697.661199999999</v>
      </c>
    </row>
    <row r="289" spans="2:3" x14ac:dyDescent="0.35">
      <c r="B289" s="4" t="s">
        <v>11878</v>
      </c>
      <c r="C289" s="5">
        <v>19697.661199999999</v>
      </c>
    </row>
    <row r="290" spans="2:3" x14ac:dyDescent="0.35">
      <c r="B290" s="4" t="s">
        <v>12121</v>
      </c>
      <c r="C290" s="5">
        <v>19697.661199999999</v>
      </c>
    </row>
    <row r="291" spans="2:3" x14ac:dyDescent="0.35">
      <c r="B291" s="4" t="s">
        <v>11872</v>
      </c>
      <c r="C291" s="5">
        <v>19697.661199999999</v>
      </c>
    </row>
    <row r="292" spans="2:3" x14ac:dyDescent="0.35">
      <c r="B292" s="4" t="s">
        <v>10049</v>
      </c>
      <c r="C292" s="5">
        <v>19697.661199999999</v>
      </c>
    </row>
    <row r="293" spans="2:3" x14ac:dyDescent="0.35">
      <c r="B293" s="4" t="s">
        <v>10959</v>
      </c>
      <c r="C293" s="5">
        <v>19697.661199999999</v>
      </c>
    </row>
    <row r="294" spans="2:3" x14ac:dyDescent="0.35">
      <c r="B294" s="4" t="s">
        <v>10872</v>
      </c>
      <c r="C294" s="5">
        <v>19697.661199999999</v>
      </c>
    </row>
    <row r="295" spans="2:3" x14ac:dyDescent="0.35">
      <c r="B295" s="4" t="s">
        <v>11151</v>
      </c>
      <c r="C295" s="5">
        <v>19697.661199999999</v>
      </c>
    </row>
    <row r="296" spans="2:3" x14ac:dyDescent="0.35">
      <c r="B296" s="4" t="s">
        <v>10510</v>
      </c>
      <c r="C296" s="5">
        <v>19697.661199999999</v>
      </c>
    </row>
    <row r="297" spans="2:3" x14ac:dyDescent="0.35">
      <c r="B297" s="4" t="s">
        <v>9355</v>
      </c>
      <c r="C297" s="5">
        <v>19697.661199999999</v>
      </c>
    </row>
    <row r="298" spans="2:3" x14ac:dyDescent="0.35">
      <c r="B298" s="4" t="s">
        <v>5475</v>
      </c>
      <c r="C298" s="5">
        <v>19697.661199999999</v>
      </c>
    </row>
    <row r="299" spans="2:3" x14ac:dyDescent="0.35">
      <c r="B299" s="4" t="s">
        <v>5612</v>
      </c>
      <c r="C299" s="5">
        <v>19697.661199999999</v>
      </c>
    </row>
    <row r="300" spans="2:3" x14ac:dyDescent="0.35">
      <c r="B300" s="4" t="s">
        <v>6245</v>
      </c>
      <c r="C300" s="5">
        <v>19697.661199999999</v>
      </c>
    </row>
    <row r="301" spans="2:3" x14ac:dyDescent="0.35">
      <c r="B301" s="4" t="s">
        <v>6305</v>
      </c>
      <c r="C301" s="5">
        <v>19697.661199999999</v>
      </c>
    </row>
    <row r="302" spans="2:3" x14ac:dyDescent="0.35">
      <c r="B302" s="4" t="s">
        <v>4947</v>
      </c>
      <c r="C302" s="5">
        <v>19697.661199999999</v>
      </c>
    </row>
    <row r="303" spans="2:3" x14ac:dyDescent="0.35">
      <c r="B303" s="4" t="s">
        <v>4592</v>
      </c>
      <c r="C303" s="5">
        <v>19697.661199999999</v>
      </c>
    </row>
    <row r="304" spans="2:3" x14ac:dyDescent="0.35">
      <c r="B304" s="4" t="s">
        <v>3917</v>
      </c>
      <c r="C304" s="5">
        <v>19697.661199999999</v>
      </c>
    </row>
    <row r="305" spans="2:3" x14ac:dyDescent="0.35">
      <c r="B305" s="4" t="s">
        <v>4147</v>
      </c>
      <c r="C305" s="5">
        <v>19697.661199999999</v>
      </c>
    </row>
    <row r="306" spans="2:3" x14ac:dyDescent="0.35">
      <c r="B306" s="4" t="s">
        <v>3354</v>
      </c>
      <c r="C306" s="5">
        <v>19697.661199999999</v>
      </c>
    </row>
    <row r="307" spans="2:3" x14ac:dyDescent="0.35">
      <c r="B307" s="4" t="s">
        <v>2948</v>
      </c>
      <c r="C307" s="5">
        <v>19697.661199999999</v>
      </c>
    </row>
    <row r="308" spans="2:3" x14ac:dyDescent="0.35">
      <c r="B308" s="4" t="s">
        <v>1687</v>
      </c>
      <c r="C308" s="5">
        <v>19697.661199999999</v>
      </c>
    </row>
    <row r="309" spans="2:3" x14ac:dyDescent="0.35">
      <c r="B309" s="4" t="s">
        <v>821</v>
      </c>
      <c r="C309" s="5">
        <v>19697.661199999999</v>
      </c>
    </row>
    <row r="310" spans="2:3" x14ac:dyDescent="0.35">
      <c r="B310" s="4" t="s">
        <v>16873</v>
      </c>
      <c r="C310" s="5">
        <v>19341.862799999999</v>
      </c>
    </row>
    <row r="311" spans="2:3" x14ac:dyDescent="0.35">
      <c r="B311" s="4" t="s">
        <v>10864</v>
      </c>
      <c r="C311" s="5">
        <v>19341.862799999999</v>
      </c>
    </row>
    <row r="312" spans="2:3" x14ac:dyDescent="0.35">
      <c r="B312" s="4" t="s">
        <v>10011</v>
      </c>
      <c r="C312" s="5">
        <v>19341.862799999999</v>
      </c>
    </row>
    <row r="313" spans="2:3" x14ac:dyDescent="0.35">
      <c r="B313" s="4" t="s">
        <v>2892</v>
      </c>
      <c r="C313" s="5">
        <v>19341.862799999999</v>
      </c>
    </row>
    <row r="314" spans="2:3" x14ac:dyDescent="0.35">
      <c r="B314" s="4" t="s">
        <v>2701</v>
      </c>
      <c r="C314" s="5">
        <v>19341.862799999999</v>
      </c>
    </row>
    <row r="315" spans="2:3" x14ac:dyDescent="0.35">
      <c r="B315" s="4" t="s">
        <v>16859</v>
      </c>
      <c r="C315" s="5">
        <v>19199.642800000001</v>
      </c>
    </row>
    <row r="316" spans="2:3" x14ac:dyDescent="0.35">
      <c r="B316" s="4" t="s">
        <v>15456</v>
      </c>
      <c r="C316" s="5">
        <v>19199.642800000001</v>
      </c>
    </row>
    <row r="317" spans="2:3" x14ac:dyDescent="0.35">
      <c r="B317" s="4" t="s">
        <v>10061</v>
      </c>
      <c r="C317" s="5">
        <v>19199.642800000001</v>
      </c>
    </row>
    <row r="318" spans="2:3" x14ac:dyDescent="0.35">
      <c r="B318" s="4" t="s">
        <v>7576</v>
      </c>
      <c r="C318" s="5">
        <v>19199.642800000001</v>
      </c>
    </row>
    <row r="319" spans="2:3" x14ac:dyDescent="0.35">
      <c r="B319" s="4" t="s">
        <v>6121</v>
      </c>
      <c r="C319" s="5">
        <v>19199.642800000001</v>
      </c>
    </row>
    <row r="320" spans="2:3" x14ac:dyDescent="0.35">
      <c r="B320" s="4" t="s">
        <v>3077</v>
      </c>
      <c r="C320" s="5">
        <v>19199.642800000001</v>
      </c>
    </row>
    <row r="321" spans="2:3" x14ac:dyDescent="0.35">
      <c r="B321" s="4" t="s">
        <v>2037</v>
      </c>
      <c r="C321" s="5">
        <v>19199.642800000001</v>
      </c>
    </row>
    <row r="322" spans="2:3" x14ac:dyDescent="0.35">
      <c r="B322" s="4" t="s">
        <v>18834</v>
      </c>
      <c r="C322" s="5">
        <v>18290.685399999998</v>
      </c>
    </row>
    <row r="323" spans="2:3" x14ac:dyDescent="0.35">
      <c r="B323" s="4" t="s">
        <v>18814</v>
      </c>
      <c r="C323" s="5">
        <v>18290.685399999998</v>
      </c>
    </row>
    <row r="324" spans="2:3" x14ac:dyDescent="0.35">
      <c r="B324" s="4" t="s">
        <v>17969</v>
      </c>
      <c r="C324" s="5">
        <v>18290.685399999998</v>
      </c>
    </row>
    <row r="325" spans="2:3" x14ac:dyDescent="0.35">
      <c r="B325" s="4" t="s">
        <v>17745</v>
      </c>
      <c r="C325" s="5">
        <v>18290.685399999998</v>
      </c>
    </row>
    <row r="326" spans="2:3" x14ac:dyDescent="0.35">
      <c r="B326" s="4" t="s">
        <v>17393</v>
      </c>
      <c r="C326" s="5">
        <v>18290.685399999998</v>
      </c>
    </row>
    <row r="327" spans="2:3" x14ac:dyDescent="0.35">
      <c r="B327" s="4" t="s">
        <v>16624</v>
      </c>
      <c r="C327" s="5">
        <v>18290.685399999998</v>
      </c>
    </row>
    <row r="328" spans="2:3" x14ac:dyDescent="0.35">
      <c r="B328" s="4" t="s">
        <v>15191</v>
      </c>
      <c r="C328" s="5">
        <v>18290.685399999998</v>
      </c>
    </row>
    <row r="329" spans="2:3" x14ac:dyDescent="0.35">
      <c r="B329" s="4" t="s">
        <v>15040</v>
      </c>
      <c r="C329" s="5">
        <v>18290.685399999998</v>
      </c>
    </row>
    <row r="330" spans="2:3" x14ac:dyDescent="0.35">
      <c r="B330" s="4" t="s">
        <v>14147</v>
      </c>
      <c r="C330" s="5">
        <v>18290.685399999998</v>
      </c>
    </row>
    <row r="331" spans="2:3" x14ac:dyDescent="0.35">
      <c r="B331" s="4" t="s">
        <v>13505</v>
      </c>
      <c r="C331" s="5">
        <v>18290.685399999998</v>
      </c>
    </row>
    <row r="332" spans="2:3" x14ac:dyDescent="0.35">
      <c r="B332" s="4" t="s">
        <v>12377</v>
      </c>
      <c r="C332" s="5">
        <v>18290.685399999998</v>
      </c>
    </row>
    <row r="333" spans="2:3" x14ac:dyDescent="0.35">
      <c r="B333" s="4" t="s">
        <v>12328</v>
      </c>
      <c r="C333" s="5">
        <v>18290.685399999998</v>
      </c>
    </row>
    <row r="334" spans="2:3" x14ac:dyDescent="0.35">
      <c r="B334" s="4" t="s">
        <v>9984</v>
      </c>
      <c r="C334" s="5">
        <v>18290.685399999998</v>
      </c>
    </row>
    <row r="335" spans="2:3" x14ac:dyDescent="0.35">
      <c r="B335" s="4" t="s">
        <v>10389</v>
      </c>
      <c r="C335" s="5">
        <v>18290.685399999998</v>
      </c>
    </row>
    <row r="336" spans="2:3" x14ac:dyDescent="0.35">
      <c r="B336" s="4" t="s">
        <v>9652</v>
      </c>
      <c r="C336" s="5">
        <v>18290.685399999998</v>
      </c>
    </row>
    <row r="337" spans="2:3" x14ac:dyDescent="0.35">
      <c r="B337" s="4" t="s">
        <v>8517</v>
      </c>
      <c r="C337" s="5">
        <v>18290.685399999998</v>
      </c>
    </row>
    <row r="338" spans="2:3" x14ac:dyDescent="0.35">
      <c r="B338" s="4" t="s">
        <v>9374</v>
      </c>
      <c r="C338" s="5">
        <v>18290.685399999998</v>
      </c>
    </row>
    <row r="339" spans="2:3" x14ac:dyDescent="0.35">
      <c r="B339" s="4" t="s">
        <v>8841</v>
      </c>
      <c r="C339" s="5">
        <v>18290.685399999998</v>
      </c>
    </row>
    <row r="340" spans="2:3" x14ac:dyDescent="0.35">
      <c r="B340" s="4" t="s">
        <v>7088</v>
      </c>
      <c r="C340" s="5">
        <v>18290.685399999998</v>
      </c>
    </row>
    <row r="341" spans="2:3" x14ac:dyDescent="0.35">
      <c r="B341" s="4" t="s">
        <v>4998</v>
      </c>
      <c r="C341" s="5">
        <v>18290.685399999998</v>
      </c>
    </row>
    <row r="342" spans="2:3" x14ac:dyDescent="0.35">
      <c r="B342" s="4" t="s">
        <v>3781</v>
      </c>
      <c r="C342" s="5">
        <v>18290.685399999998</v>
      </c>
    </row>
    <row r="343" spans="2:3" x14ac:dyDescent="0.35">
      <c r="B343" s="4" t="s">
        <v>4559</v>
      </c>
      <c r="C343" s="5">
        <v>18290.685399999998</v>
      </c>
    </row>
    <row r="344" spans="2:3" x14ac:dyDescent="0.35">
      <c r="B344" s="4" t="s">
        <v>3004</v>
      </c>
      <c r="C344" s="5">
        <v>18290.685399999998</v>
      </c>
    </row>
    <row r="345" spans="2:3" x14ac:dyDescent="0.35">
      <c r="B345" s="4" t="s">
        <v>3142</v>
      </c>
      <c r="C345" s="5">
        <v>18290.685399999998</v>
      </c>
    </row>
    <row r="346" spans="2:3" x14ac:dyDescent="0.35">
      <c r="B346" s="4" t="s">
        <v>3148</v>
      </c>
      <c r="C346" s="5">
        <v>18290.685399999998</v>
      </c>
    </row>
    <row r="347" spans="2:3" x14ac:dyDescent="0.35">
      <c r="B347" s="4" t="s">
        <v>2599</v>
      </c>
      <c r="C347" s="5">
        <v>18290.685399999998</v>
      </c>
    </row>
    <row r="348" spans="2:3" x14ac:dyDescent="0.35">
      <c r="B348" s="4" t="s">
        <v>1409</v>
      </c>
      <c r="C348" s="5">
        <v>18290.685399999998</v>
      </c>
    </row>
    <row r="349" spans="2:3" x14ac:dyDescent="0.35">
      <c r="B349" s="4" t="s">
        <v>10102</v>
      </c>
      <c r="C349" s="5">
        <v>17854.0272</v>
      </c>
    </row>
    <row r="350" spans="2:3" x14ac:dyDescent="0.35">
      <c r="B350" s="4" t="s">
        <v>9167</v>
      </c>
      <c r="C350" s="5">
        <v>17854.0272</v>
      </c>
    </row>
    <row r="351" spans="2:3" x14ac:dyDescent="0.35">
      <c r="B351" s="4" t="s">
        <v>18029</v>
      </c>
      <c r="C351" s="5">
        <v>17722.747200000002</v>
      </c>
    </row>
    <row r="352" spans="2:3" x14ac:dyDescent="0.35">
      <c r="B352" s="4" t="s">
        <v>14177</v>
      </c>
      <c r="C352" s="5">
        <v>17722.747200000002</v>
      </c>
    </row>
    <row r="353" spans="2:3" x14ac:dyDescent="0.35">
      <c r="B353" s="4" t="s">
        <v>5578</v>
      </c>
      <c r="C353" s="5">
        <v>17722.747200000002</v>
      </c>
    </row>
    <row r="354" spans="2:3" x14ac:dyDescent="0.35">
      <c r="B354" s="4" t="s">
        <v>3859</v>
      </c>
      <c r="C354" s="5">
        <v>17722.747200000002</v>
      </c>
    </row>
    <row r="355" spans="2:3" x14ac:dyDescent="0.35">
      <c r="B355" s="4" t="s">
        <v>2071</v>
      </c>
      <c r="C355" s="5">
        <v>17722.747200000002</v>
      </c>
    </row>
    <row r="356" spans="2:3" x14ac:dyDescent="0.35">
      <c r="B356" s="4" t="s">
        <v>18482</v>
      </c>
      <c r="C356" s="5">
        <v>16883.709599999998</v>
      </c>
    </row>
    <row r="357" spans="2:3" x14ac:dyDescent="0.35">
      <c r="B357" s="4" t="s">
        <v>17786</v>
      </c>
      <c r="C357" s="5">
        <v>16883.709599999998</v>
      </c>
    </row>
    <row r="358" spans="2:3" x14ac:dyDescent="0.35">
      <c r="B358" s="4" t="s">
        <v>18146</v>
      </c>
      <c r="C358" s="5">
        <v>16883.709599999998</v>
      </c>
    </row>
    <row r="359" spans="2:3" x14ac:dyDescent="0.35">
      <c r="B359" s="4" t="s">
        <v>17032</v>
      </c>
      <c r="C359" s="5">
        <v>16883.709599999998</v>
      </c>
    </row>
    <row r="360" spans="2:3" x14ac:dyDescent="0.35">
      <c r="B360" s="4" t="s">
        <v>17082</v>
      </c>
      <c r="C360" s="5">
        <v>16883.709599999998</v>
      </c>
    </row>
    <row r="361" spans="2:3" x14ac:dyDescent="0.35">
      <c r="B361" s="4" t="s">
        <v>15216</v>
      </c>
      <c r="C361" s="5">
        <v>16883.709599999998</v>
      </c>
    </row>
    <row r="362" spans="2:3" x14ac:dyDescent="0.35">
      <c r="B362" s="4" t="s">
        <v>15760</v>
      </c>
      <c r="C362" s="5">
        <v>16883.709599999998</v>
      </c>
    </row>
    <row r="363" spans="2:3" x14ac:dyDescent="0.35">
      <c r="B363" s="4" t="s">
        <v>14684</v>
      </c>
      <c r="C363" s="5">
        <v>16883.709599999998</v>
      </c>
    </row>
    <row r="364" spans="2:3" x14ac:dyDescent="0.35">
      <c r="B364" s="4" t="s">
        <v>14390</v>
      </c>
      <c r="C364" s="5">
        <v>16883.709599999998</v>
      </c>
    </row>
    <row r="365" spans="2:3" x14ac:dyDescent="0.35">
      <c r="B365" s="4" t="s">
        <v>13279</v>
      </c>
      <c r="C365" s="5">
        <v>16883.709599999998</v>
      </c>
    </row>
    <row r="366" spans="2:3" x14ac:dyDescent="0.35">
      <c r="B366" s="4" t="s">
        <v>13994</v>
      </c>
      <c r="C366" s="5">
        <v>16883.709599999998</v>
      </c>
    </row>
    <row r="367" spans="2:3" x14ac:dyDescent="0.35">
      <c r="B367" s="4" t="s">
        <v>12460</v>
      </c>
      <c r="C367" s="5">
        <v>16883.709599999998</v>
      </c>
    </row>
    <row r="368" spans="2:3" x14ac:dyDescent="0.35">
      <c r="B368" s="4" t="s">
        <v>9877</v>
      </c>
      <c r="C368" s="5">
        <v>16883.709599999998</v>
      </c>
    </row>
    <row r="369" spans="2:3" x14ac:dyDescent="0.35">
      <c r="B369" s="4" t="s">
        <v>11077</v>
      </c>
      <c r="C369" s="5">
        <v>16883.709599999998</v>
      </c>
    </row>
    <row r="370" spans="2:3" x14ac:dyDescent="0.35">
      <c r="B370" s="4" t="s">
        <v>10606</v>
      </c>
      <c r="C370" s="5">
        <v>16883.709599999998</v>
      </c>
    </row>
    <row r="371" spans="2:3" x14ac:dyDescent="0.35">
      <c r="B371" s="4" t="s">
        <v>8347</v>
      </c>
      <c r="C371" s="5">
        <v>16883.709599999998</v>
      </c>
    </row>
    <row r="372" spans="2:3" x14ac:dyDescent="0.35">
      <c r="B372" s="4" t="s">
        <v>8442</v>
      </c>
      <c r="C372" s="5">
        <v>16883.709599999998</v>
      </c>
    </row>
    <row r="373" spans="2:3" x14ac:dyDescent="0.35">
      <c r="B373" s="4" t="s">
        <v>6436</v>
      </c>
      <c r="C373" s="5">
        <v>16883.709599999998</v>
      </c>
    </row>
    <row r="374" spans="2:3" x14ac:dyDescent="0.35">
      <c r="B374" s="4" t="s">
        <v>6445</v>
      </c>
      <c r="C374" s="5">
        <v>16883.709599999998</v>
      </c>
    </row>
    <row r="375" spans="2:3" x14ac:dyDescent="0.35">
      <c r="B375" s="4" t="s">
        <v>6401</v>
      </c>
      <c r="C375" s="5">
        <v>16883.709599999998</v>
      </c>
    </row>
    <row r="376" spans="2:3" x14ac:dyDescent="0.35">
      <c r="B376" s="4" t="s">
        <v>4083</v>
      </c>
      <c r="C376" s="5">
        <v>16883.709599999998</v>
      </c>
    </row>
    <row r="377" spans="2:3" x14ac:dyDescent="0.35">
      <c r="B377" s="4" t="s">
        <v>4420</v>
      </c>
      <c r="C377" s="5">
        <v>16883.709599999998</v>
      </c>
    </row>
    <row r="378" spans="2:3" x14ac:dyDescent="0.35">
      <c r="B378" s="4" t="s">
        <v>2179</v>
      </c>
      <c r="C378" s="5">
        <v>16883.709599999998</v>
      </c>
    </row>
    <row r="379" spans="2:3" x14ac:dyDescent="0.35">
      <c r="B379" s="4" t="s">
        <v>3114</v>
      </c>
      <c r="C379" s="5">
        <v>16883.709599999998</v>
      </c>
    </row>
    <row r="380" spans="2:3" x14ac:dyDescent="0.35">
      <c r="B380" s="4" t="s">
        <v>3639</v>
      </c>
      <c r="C380" s="5">
        <v>16883.709599999998</v>
      </c>
    </row>
    <row r="381" spans="2:3" x14ac:dyDescent="0.35">
      <c r="B381" s="4" t="s">
        <v>1200</v>
      </c>
      <c r="C381" s="5">
        <v>16883.709599999998</v>
      </c>
    </row>
    <row r="382" spans="2:3" x14ac:dyDescent="0.35">
      <c r="B382" s="4" t="s">
        <v>872</v>
      </c>
      <c r="C382" s="5">
        <v>16883.709599999998</v>
      </c>
    </row>
    <row r="383" spans="2:3" x14ac:dyDescent="0.35">
      <c r="B383" s="4" t="s">
        <v>3909</v>
      </c>
      <c r="C383" s="5">
        <v>16366.1916</v>
      </c>
    </row>
    <row r="384" spans="2:3" x14ac:dyDescent="0.35">
      <c r="B384" s="4" t="s">
        <v>14810</v>
      </c>
      <c r="C384" s="5">
        <v>16245.8516</v>
      </c>
    </row>
    <row r="385" spans="2:3" x14ac:dyDescent="0.35">
      <c r="B385" s="4" t="s">
        <v>13035</v>
      </c>
      <c r="C385" s="5">
        <v>16245.8516</v>
      </c>
    </row>
    <row r="386" spans="2:3" x14ac:dyDescent="0.35">
      <c r="B386" s="4" t="s">
        <v>9003</v>
      </c>
      <c r="C386" s="5">
        <v>16245.8516</v>
      </c>
    </row>
    <row r="387" spans="2:3" x14ac:dyDescent="0.35">
      <c r="B387" s="4" t="s">
        <v>7221</v>
      </c>
      <c r="C387" s="5">
        <v>16245.8516</v>
      </c>
    </row>
    <row r="388" spans="2:3" x14ac:dyDescent="0.35">
      <c r="B388" s="4" t="s">
        <v>4427</v>
      </c>
      <c r="C388" s="5">
        <v>16245.8516</v>
      </c>
    </row>
    <row r="389" spans="2:3" x14ac:dyDescent="0.35">
      <c r="B389" s="4" t="s">
        <v>18173</v>
      </c>
      <c r="C389" s="5">
        <v>15476.7338</v>
      </c>
    </row>
    <row r="390" spans="2:3" x14ac:dyDescent="0.35">
      <c r="B390" s="4" t="s">
        <v>18674</v>
      </c>
      <c r="C390" s="5">
        <v>15476.7338</v>
      </c>
    </row>
    <row r="391" spans="2:3" x14ac:dyDescent="0.35">
      <c r="B391" s="4" t="s">
        <v>17471</v>
      </c>
      <c r="C391" s="5">
        <v>15476.7338</v>
      </c>
    </row>
    <row r="392" spans="2:3" x14ac:dyDescent="0.35">
      <c r="B392" s="4" t="s">
        <v>18497</v>
      </c>
      <c r="C392" s="5">
        <v>15476.7338</v>
      </c>
    </row>
    <row r="393" spans="2:3" x14ac:dyDescent="0.35">
      <c r="B393" s="4" t="s">
        <v>18943</v>
      </c>
      <c r="C393" s="5">
        <v>15476.7338</v>
      </c>
    </row>
    <row r="394" spans="2:3" x14ac:dyDescent="0.35">
      <c r="B394" s="4" t="s">
        <v>17107</v>
      </c>
      <c r="C394" s="5">
        <v>15476.7338</v>
      </c>
    </row>
    <row r="395" spans="2:3" x14ac:dyDescent="0.35">
      <c r="B395" s="4" t="s">
        <v>17453</v>
      </c>
      <c r="C395" s="5">
        <v>15476.7338</v>
      </c>
    </row>
    <row r="396" spans="2:3" x14ac:dyDescent="0.35">
      <c r="B396" s="4" t="s">
        <v>17234</v>
      </c>
      <c r="C396" s="5">
        <v>15476.7338</v>
      </c>
    </row>
    <row r="397" spans="2:3" x14ac:dyDescent="0.35">
      <c r="B397" s="4" t="s">
        <v>16113</v>
      </c>
      <c r="C397" s="5">
        <v>15476.7338</v>
      </c>
    </row>
    <row r="398" spans="2:3" x14ac:dyDescent="0.35">
      <c r="B398" s="4" t="s">
        <v>16058</v>
      </c>
      <c r="C398" s="5">
        <v>15476.7338</v>
      </c>
    </row>
    <row r="399" spans="2:3" x14ac:dyDescent="0.35">
      <c r="B399" s="4" t="s">
        <v>15836</v>
      </c>
      <c r="C399" s="5">
        <v>15476.7338</v>
      </c>
    </row>
    <row r="400" spans="2:3" x14ac:dyDescent="0.35">
      <c r="B400" s="4" t="s">
        <v>14876</v>
      </c>
      <c r="C400" s="5">
        <v>15476.7338</v>
      </c>
    </row>
    <row r="401" spans="2:3" x14ac:dyDescent="0.35">
      <c r="B401" s="4" t="s">
        <v>15461</v>
      </c>
      <c r="C401" s="5">
        <v>15476.7338</v>
      </c>
    </row>
    <row r="402" spans="2:3" x14ac:dyDescent="0.35">
      <c r="B402" s="4" t="s">
        <v>14697</v>
      </c>
      <c r="C402" s="5">
        <v>15476.7338</v>
      </c>
    </row>
    <row r="403" spans="2:3" x14ac:dyDescent="0.35">
      <c r="B403" s="4" t="s">
        <v>14649</v>
      </c>
      <c r="C403" s="5">
        <v>15476.7338</v>
      </c>
    </row>
    <row r="404" spans="2:3" x14ac:dyDescent="0.35">
      <c r="B404" s="4" t="s">
        <v>14706</v>
      </c>
      <c r="C404" s="5">
        <v>15476.7338</v>
      </c>
    </row>
    <row r="405" spans="2:3" x14ac:dyDescent="0.35">
      <c r="B405" s="4" t="s">
        <v>15875</v>
      </c>
      <c r="C405" s="5">
        <v>15476.7338</v>
      </c>
    </row>
    <row r="406" spans="2:3" x14ac:dyDescent="0.35">
      <c r="B406" s="4" t="s">
        <v>13007</v>
      </c>
      <c r="C406" s="5">
        <v>15476.7338</v>
      </c>
    </row>
    <row r="407" spans="2:3" x14ac:dyDescent="0.35">
      <c r="B407" s="4" t="s">
        <v>14313</v>
      </c>
      <c r="C407" s="5">
        <v>15476.7338</v>
      </c>
    </row>
    <row r="408" spans="2:3" x14ac:dyDescent="0.35">
      <c r="B408" s="4" t="s">
        <v>11367</v>
      </c>
      <c r="C408" s="5">
        <v>15476.7338</v>
      </c>
    </row>
    <row r="409" spans="2:3" x14ac:dyDescent="0.35">
      <c r="B409" s="4" t="s">
        <v>12394</v>
      </c>
      <c r="C409" s="5">
        <v>15476.7338</v>
      </c>
    </row>
    <row r="410" spans="2:3" x14ac:dyDescent="0.35">
      <c r="B410" s="4" t="s">
        <v>12568</v>
      </c>
      <c r="C410" s="5">
        <v>15476.7338</v>
      </c>
    </row>
    <row r="411" spans="2:3" x14ac:dyDescent="0.35">
      <c r="B411" s="4" t="s">
        <v>12854</v>
      </c>
      <c r="C411" s="5">
        <v>15476.7338</v>
      </c>
    </row>
    <row r="412" spans="2:3" x14ac:dyDescent="0.35">
      <c r="B412" s="4" t="s">
        <v>10415</v>
      </c>
      <c r="C412" s="5">
        <v>15476.7338</v>
      </c>
    </row>
    <row r="413" spans="2:3" x14ac:dyDescent="0.35">
      <c r="B413" s="4" t="s">
        <v>10377</v>
      </c>
      <c r="C413" s="5">
        <v>15476.7338</v>
      </c>
    </row>
    <row r="414" spans="2:3" x14ac:dyDescent="0.35">
      <c r="B414" s="4" t="s">
        <v>7527</v>
      </c>
      <c r="C414" s="5">
        <v>15476.7338</v>
      </c>
    </row>
    <row r="415" spans="2:3" x14ac:dyDescent="0.35">
      <c r="B415" s="4" t="s">
        <v>7340</v>
      </c>
      <c r="C415" s="5">
        <v>15476.7338</v>
      </c>
    </row>
    <row r="416" spans="2:3" x14ac:dyDescent="0.35">
      <c r="B416" s="4" t="s">
        <v>5438</v>
      </c>
      <c r="C416" s="5">
        <v>15476.7338</v>
      </c>
    </row>
    <row r="417" spans="2:3" x14ac:dyDescent="0.35">
      <c r="B417" s="4" t="s">
        <v>5819</v>
      </c>
      <c r="C417" s="5">
        <v>15476.7338</v>
      </c>
    </row>
    <row r="418" spans="2:3" x14ac:dyDescent="0.35">
      <c r="B418" s="4" t="s">
        <v>5057</v>
      </c>
      <c r="C418" s="5">
        <v>15476.7338</v>
      </c>
    </row>
    <row r="419" spans="2:3" x14ac:dyDescent="0.35">
      <c r="B419" s="4" t="s">
        <v>4869</v>
      </c>
      <c r="C419" s="5">
        <v>15476.7338</v>
      </c>
    </row>
    <row r="420" spans="2:3" x14ac:dyDescent="0.35">
      <c r="B420" s="4" t="s">
        <v>4586</v>
      </c>
      <c r="C420" s="5">
        <v>15476.7338</v>
      </c>
    </row>
    <row r="421" spans="2:3" x14ac:dyDescent="0.35">
      <c r="B421" s="4" t="s">
        <v>5177</v>
      </c>
      <c r="C421" s="5">
        <v>15476.7338</v>
      </c>
    </row>
    <row r="422" spans="2:3" x14ac:dyDescent="0.35">
      <c r="B422" s="4" t="s">
        <v>2143</v>
      </c>
      <c r="C422" s="5">
        <v>15476.7338</v>
      </c>
    </row>
    <row r="423" spans="2:3" x14ac:dyDescent="0.35">
      <c r="B423" s="4" t="s">
        <v>2341</v>
      </c>
      <c r="C423" s="5">
        <v>15476.7338</v>
      </c>
    </row>
    <row r="424" spans="2:3" x14ac:dyDescent="0.35">
      <c r="B424" s="4" t="s">
        <v>1796</v>
      </c>
      <c r="C424" s="5">
        <v>15476.7338</v>
      </c>
    </row>
    <row r="425" spans="2:3" x14ac:dyDescent="0.35">
      <c r="B425" s="4" t="s">
        <v>1500</v>
      </c>
      <c r="C425" s="5">
        <v>15476.7338</v>
      </c>
    </row>
    <row r="426" spans="2:3" x14ac:dyDescent="0.35">
      <c r="B426" s="4" t="s">
        <v>11953</v>
      </c>
      <c r="C426" s="5">
        <v>14878.356</v>
      </c>
    </row>
    <row r="427" spans="2:3" x14ac:dyDescent="0.35">
      <c r="B427" s="4" t="s">
        <v>8722</v>
      </c>
      <c r="C427" s="5">
        <v>14878.356</v>
      </c>
    </row>
    <row r="428" spans="2:3" x14ac:dyDescent="0.35">
      <c r="B428" s="4" t="s">
        <v>9726</v>
      </c>
      <c r="C428" s="5">
        <v>14878.356</v>
      </c>
    </row>
    <row r="429" spans="2:3" x14ac:dyDescent="0.35">
      <c r="B429" s="4" t="s">
        <v>6753</v>
      </c>
      <c r="C429" s="5">
        <v>14768.956</v>
      </c>
    </row>
    <row r="430" spans="2:3" x14ac:dyDescent="0.35">
      <c r="B430" s="4" t="s">
        <v>7357</v>
      </c>
      <c r="C430" s="5">
        <v>14768.956</v>
      </c>
    </row>
    <row r="431" spans="2:3" x14ac:dyDescent="0.35">
      <c r="B431" s="4" t="s">
        <v>5848</v>
      </c>
      <c r="C431" s="5">
        <v>14768.956</v>
      </c>
    </row>
    <row r="432" spans="2:3" x14ac:dyDescent="0.35">
      <c r="B432" s="4" t="s">
        <v>1483</v>
      </c>
      <c r="C432" s="5">
        <v>14768.956</v>
      </c>
    </row>
    <row r="433" spans="2:3" x14ac:dyDescent="0.35">
      <c r="B433" s="4" t="s">
        <v>18709</v>
      </c>
      <c r="C433" s="5">
        <v>14069.758</v>
      </c>
    </row>
    <row r="434" spans="2:3" x14ac:dyDescent="0.35">
      <c r="B434" s="4" t="s">
        <v>18510</v>
      </c>
      <c r="C434" s="5">
        <v>14069.758</v>
      </c>
    </row>
    <row r="435" spans="2:3" x14ac:dyDescent="0.35">
      <c r="B435" s="4" t="s">
        <v>17783</v>
      </c>
      <c r="C435" s="5">
        <v>14069.758</v>
      </c>
    </row>
    <row r="436" spans="2:3" x14ac:dyDescent="0.35">
      <c r="B436" s="4" t="s">
        <v>17088</v>
      </c>
      <c r="C436" s="5">
        <v>14069.758</v>
      </c>
    </row>
    <row r="437" spans="2:3" x14ac:dyDescent="0.35">
      <c r="B437" s="4" t="s">
        <v>17000</v>
      </c>
      <c r="C437" s="5">
        <v>14069.758</v>
      </c>
    </row>
    <row r="438" spans="2:3" x14ac:dyDescent="0.35">
      <c r="B438" s="4" t="s">
        <v>14755</v>
      </c>
      <c r="C438" s="5">
        <v>14069.758</v>
      </c>
    </row>
    <row r="439" spans="2:3" x14ac:dyDescent="0.35">
      <c r="B439" s="4" t="s">
        <v>14751</v>
      </c>
      <c r="C439" s="5">
        <v>14069.758</v>
      </c>
    </row>
    <row r="440" spans="2:3" x14ac:dyDescent="0.35">
      <c r="B440" s="4" t="s">
        <v>14289</v>
      </c>
      <c r="C440" s="5">
        <v>14069.758</v>
      </c>
    </row>
    <row r="441" spans="2:3" x14ac:dyDescent="0.35">
      <c r="B441" s="4" t="s">
        <v>13287</v>
      </c>
      <c r="C441" s="5">
        <v>14069.758</v>
      </c>
    </row>
    <row r="442" spans="2:3" x14ac:dyDescent="0.35">
      <c r="B442" s="4" t="s">
        <v>13142</v>
      </c>
      <c r="C442" s="5">
        <v>14069.758</v>
      </c>
    </row>
    <row r="443" spans="2:3" x14ac:dyDescent="0.35">
      <c r="B443" s="4" t="s">
        <v>13888</v>
      </c>
      <c r="C443" s="5">
        <v>14069.758</v>
      </c>
    </row>
    <row r="444" spans="2:3" x14ac:dyDescent="0.35">
      <c r="B444" s="4" t="s">
        <v>12413</v>
      </c>
      <c r="C444" s="5">
        <v>14069.758</v>
      </c>
    </row>
    <row r="445" spans="2:3" x14ac:dyDescent="0.35">
      <c r="B445" s="4" t="s">
        <v>12330</v>
      </c>
      <c r="C445" s="5">
        <v>14069.758</v>
      </c>
    </row>
    <row r="446" spans="2:3" x14ac:dyDescent="0.35">
      <c r="B446" s="4" t="s">
        <v>12491</v>
      </c>
      <c r="C446" s="5">
        <v>14069.758</v>
      </c>
    </row>
    <row r="447" spans="2:3" x14ac:dyDescent="0.35">
      <c r="B447" s="4" t="s">
        <v>10828</v>
      </c>
      <c r="C447" s="5">
        <v>14069.758</v>
      </c>
    </row>
    <row r="448" spans="2:3" x14ac:dyDescent="0.35">
      <c r="B448" s="4" t="s">
        <v>9343</v>
      </c>
      <c r="C448" s="5">
        <v>14069.758</v>
      </c>
    </row>
    <row r="449" spans="2:3" x14ac:dyDescent="0.35">
      <c r="B449" s="4" t="s">
        <v>8566</v>
      </c>
      <c r="C449" s="5">
        <v>14069.758</v>
      </c>
    </row>
    <row r="450" spans="2:3" x14ac:dyDescent="0.35">
      <c r="B450" s="4" t="s">
        <v>7553</v>
      </c>
      <c r="C450" s="5">
        <v>14069.758</v>
      </c>
    </row>
    <row r="451" spans="2:3" x14ac:dyDescent="0.35">
      <c r="B451" s="4" t="s">
        <v>7774</v>
      </c>
      <c r="C451" s="5">
        <v>14069.758</v>
      </c>
    </row>
    <row r="452" spans="2:3" x14ac:dyDescent="0.35">
      <c r="B452" s="4" t="s">
        <v>6905</v>
      </c>
      <c r="C452" s="5">
        <v>14069.758</v>
      </c>
    </row>
    <row r="453" spans="2:3" x14ac:dyDescent="0.35">
      <c r="B453" s="4" t="s">
        <v>7327</v>
      </c>
      <c r="C453" s="5">
        <v>14069.758</v>
      </c>
    </row>
    <row r="454" spans="2:3" x14ac:dyDescent="0.35">
      <c r="B454" s="4" t="s">
        <v>5636</v>
      </c>
      <c r="C454" s="5">
        <v>14069.758</v>
      </c>
    </row>
    <row r="455" spans="2:3" x14ac:dyDescent="0.35">
      <c r="B455" s="4" t="s">
        <v>6559</v>
      </c>
      <c r="C455" s="5">
        <v>14069.758</v>
      </c>
    </row>
    <row r="456" spans="2:3" x14ac:dyDescent="0.35">
      <c r="B456" s="4" t="s">
        <v>5362</v>
      </c>
      <c r="C456" s="5">
        <v>14069.758</v>
      </c>
    </row>
    <row r="457" spans="2:3" x14ac:dyDescent="0.35">
      <c r="B457" s="4" t="s">
        <v>6298</v>
      </c>
      <c r="C457" s="5">
        <v>14069.758</v>
      </c>
    </row>
    <row r="458" spans="2:3" x14ac:dyDescent="0.35">
      <c r="B458" s="4" t="s">
        <v>5759</v>
      </c>
      <c r="C458" s="5">
        <v>14069.758</v>
      </c>
    </row>
    <row r="459" spans="2:3" x14ac:dyDescent="0.35">
      <c r="B459" s="4" t="s">
        <v>6014</v>
      </c>
      <c r="C459" s="5">
        <v>14069.758</v>
      </c>
    </row>
    <row r="460" spans="2:3" x14ac:dyDescent="0.35">
      <c r="B460" s="4" t="s">
        <v>5954</v>
      </c>
      <c r="C460" s="5">
        <v>14069.758</v>
      </c>
    </row>
    <row r="461" spans="2:3" x14ac:dyDescent="0.35">
      <c r="B461" s="4" t="s">
        <v>4991</v>
      </c>
      <c r="C461" s="5">
        <v>14069.758</v>
      </c>
    </row>
    <row r="462" spans="2:3" x14ac:dyDescent="0.35">
      <c r="B462" s="4" t="s">
        <v>3730</v>
      </c>
      <c r="C462" s="5">
        <v>14069.758</v>
      </c>
    </row>
    <row r="463" spans="2:3" x14ac:dyDescent="0.35">
      <c r="B463" s="4" t="s">
        <v>2204</v>
      </c>
      <c r="C463" s="5">
        <v>14069.758</v>
      </c>
    </row>
    <row r="464" spans="2:3" x14ac:dyDescent="0.35">
      <c r="B464" s="4" t="s">
        <v>3336</v>
      </c>
      <c r="C464" s="5">
        <v>14069.758</v>
      </c>
    </row>
    <row r="465" spans="2:3" x14ac:dyDescent="0.35">
      <c r="B465" s="4" t="s">
        <v>885</v>
      </c>
      <c r="C465" s="5">
        <v>14069.758</v>
      </c>
    </row>
    <row r="466" spans="2:3" x14ac:dyDescent="0.35">
      <c r="B466" s="4" t="s">
        <v>1967</v>
      </c>
      <c r="C466" s="5">
        <v>14069.758</v>
      </c>
    </row>
    <row r="467" spans="2:3" x14ac:dyDescent="0.35">
      <c r="B467" s="4" t="s">
        <v>1062</v>
      </c>
      <c r="C467" s="5">
        <v>14069.758</v>
      </c>
    </row>
    <row r="468" spans="2:3" x14ac:dyDescent="0.35">
      <c r="B468" s="4" t="s">
        <v>1778</v>
      </c>
      <c r="C468" s="5">
        <v>14069.758</v>
      </c>
    </row>
    <row r="469" spans="2:3" x14ac:dyDescent="0.35">
      <c r="B469" s="4" t="s">
        <v>15957</v>
      </c>
      <c r="C469" s="5">
        <v>13390.520399999999</v>
      </c>
    </row>
    <row r="470" spans="2:3" x14ac:dyDescent="0.35">
      <c r="B470" s="4" t="s">
        <v>15500</v>
      </c>
      <c r="C470" s="5">
        <v>13390.520399999999</v>
      </c>
    </row>
    <row r="471" spans="2:3" x14ac:dyDescent="0.35">
      <c r="B471" s="4" t="s">
        <v>12874</v>
      </c>
      <c r="C471" s="5">
        <v>13390.520399999999</v>
      </c>
    </row>
    <row r="472" spans="2:3" x14ac:dyDescent="0.35">
      <c r="B472" s="4" t="s">
        <v>13513</v>
      </c>
      <c r="C472" s="5">
        <v>13390.520399999999</v>
      </c>
    </row>
    <row r="473" spans="2:3" x14ac:dyDescent="0.35">
      <c r="B473" s="4" t="s">
        <v>8997</v>
      </c>
      <c r="C473" s="5">
        <v>13390.520399999999</v>
      </c>
    </row>
    <row r="474" spans="2:3" x14ac:dyDescent="0.35">
      <c r="B474" s="4" t="s">
        <v>5928</v>
      </c>
      <c r="C474" s="5">
        <v>13390.520399999999</v>
      </c>
    </row>
    <row r="475" spans="2:3" x14ac:dyDescent="0.35">
      <c r="B475" s="4" t="s">
        <v>16545</v>
      </c>
      <c r="C475" s="5">
        <v>13292.0604</v>
      </c>
    </row>
    <row r="476" spans="2:3" x14ac:dyDescent="0.35">
      <c r="B476" s="4" t="s">
        <v>16223</v>
      </c>
      <c r="C476" s="5">
        <v>13292.0604</v>
      </c>
    </row>
    <row r="477" spans="2:3" x14ac:dyDescent="0.35">
      <c r="B477" s="4" t="s">
        <v>13254</v>
      </c>
      <c r="C477" s="5">
        <v>13292.0604</v>
      </c>
    </row>
    <row r="478" spans="2:3" x14ac:dyDescent="0.35">
      <c r="B478" s="4" t="s">
        <v>12494</v>
      </c>
      <c r="C478" s="5">
        <v>13292.0604</v>
      </c>
    </row>
    <row r="479" spans="2:3" x14ac:dyDescent="0.35">
      <c r="B479" s="4" t="s">
        <v>9314</v>
      </c>
      <c r="C479" s="5">
        <v>13292.0604</v>
      </c>
    </row>
    <row r="480" spans="2:3" x14ac:dyDescent="0.35">
      <c r="B480" s="4" t="s">
        <v>8802</v>
      </c>
      <c r="C480" s="5">
        <v>13292.0604</v>
      </c>
    </row>
    <row r="481" spans="2:3" x14ac:dyDescent="0.35">
      <c r="B481" s="4" t="s">
        <v>7682</v>
      </c>
      <c r="C481" s="5">
        <v>13292.0604</v>
      </c>
    </row>
    <row r="482" spans="2:3" x14ac:dyDescent="0.35">
      <c r="B482" s="4" t="s">
        <v>5172</v>
      </c>
      <c r="C482" s="5">
        <v>13292.0604</v>
      </c>
    </row>
    <row r="483" spans="2:3" x14ac:dyDescent="0.35">
      <c r="B483" s="4" t="s">
        <v>953</v>
      </c>
      <c r="C483" s="5">
        <v>13292.0604</v>
      </c>
    </row>
    <row r="484" spans="2:3" x14ac:dyDescent="0.35">
      <c r="B484" s="4" t="s">
        <v>17497</v>
      </c>
      <c r="C484" s="5">
        <v>12662.7822</v>
      </c>
    </row>
    <row r="485" spans="2:3" x14ac:dyDescent="0.35">
      <c r="B485" s="4" t="s">
        <v>18897</v>
      </c>
      <c r="C485" s="5">
        <v>12662.7822</v>
      </c>
    </row>
    <row r="486" spans="2:3" x14ac:dyDescent="0.35">
      <c r="B486" s="4" t="s">
        <v>18853</v>
      </c>
      <c r="C486" s="5">
        <v>12662.7822</v>
      </c>
    </row>
    <row r="487" spans="2:3" x14ac:dyDescent="0.35">
      <c r="B487" s="4" t="s">
        <v>16927</v>
      </c>
      <c r="C487" s="5">
        <v>12662.7822</v>
      </c>
    </row>
    <row r="488" spans="2:3" x14ac:dyDescent="0.35">
      <c r="B488" s="4" t="s">
        <v>16850</v>
      </c>
      <c r="C488" s="5">
        <v>12662.7822</v>
      </c>
    </row>
    <row r="489" spans="2:3" x14ac:dyDescent="0.35">
      <c r="B489" s="4" t="s">
        <v>16319</v>
      </c>
      <c r="C489" s="5">
        <v>12662.7822</v>
      </c>
    </row>
    <row r="490" spans="2:3" x14ac:dyDescent="0.35">
      <c r="B490" s="4" t="s">
        <v>17281</v>
      </c>
      <c r="C490" s="5">
        <v>12662.7822</v>
      </c>
    </row>
    <row r="491" spans="2:3" x14ac:dyDescent="0.35">
      <c r="B491" s="4" t="s">
        <v>16904</v>
      </c>
      <c r="C491" s="5">
        <v>12662.7822</v>
      </c>
    </row>
    <row r="492" spans="2:3" x14ac:dyDescent="0.35">
      <c r="B492" s="4" t="s">
        <v>16663</v>
      </c>
      <c r="C492" s="5">
        <v>12662.7822</v>
      </c>
    </row>
    <row r="493" spans="2:3" x14ac:dyDescent="0.35">
      <c r="B493" s="4" t="s">
        <v>16901</v>
      </c>
      <c r="C493" s="5">
        <v>12662.7822</v>
      </c>
    </row>
    <row r="494" spans="2:3" x14ac:dyDescent="0.35">
      <c r="B494" s="4" t="s">
        <v>14139</v>
      </c>
      <c r="C494" s="5">
        <v>12662.7822</v>
      </c>
    </row>
    <row r="495" spans="2:3" x14ac:dyDescent="0.35">
      <c r="B495" s="4" t="s">
        <v>13209</v>
      </c>
      <c r="C495" s="5">
        <v>12662.7822</v>
      </c>
    </row>
    <row r="496" spans="2:3" x14ac:dyDescent="0.35">
      <c r="B496" s="4" t="s">
        <v>12212</v>
      </c>
      <c r="C496" s="5">
        <v>12662.7822</v>
      </c>
    </row>
    <row r="497" spans="2:3" x14ac:dyDescent="0.35">
      <c r="B497" s="4" t="s">
        <v>11871</v>
      </c>
      <c r="C497" s="5">
        <v>12662.7822</v>
      </c>
    </row>
    <row r="498" spans="2:3" x14ac:dyDescent="0.35">
      <c r="B498" s="4" t="s">
        <v>11972</v>
      </c>
      <c r="C498" s="5">
        <v>12662.7822</v>
      </c>
    </row>
    <row r="499" spans="2:3" x14ac:dyDescent="0.35">
      <c r="B499" s="4" t="s">
        <v>11988</v>
      </c>
      <c r="C499" s="5">
        <v>12662.7822</v>
      </c>
    </row>
    <row r="500" spans="2:3" x14ac:dyDescent="0.35">
      <c r="B500" s="4" t="s">
        <v>8369</v>
      </c>
      <c r="C500" s="5">
        <v>12662.7822</v>
      </c>
    </row>
    <row r="501" spans="2:3" x14ac:dyDescent="0.35">
      <c r="B501" s="4" t="s">
        <v>8536</v>
      </c>
      <c r="C501" s="5">
        <v>12662.7822</v>
      </c>
    </row>
    <row r="502" spans="2:3" x14ac:dyDescent="0.35">
      <c r="B502" s="4" t="s">
        <v>8605</v>
      </c>
      <c r="C502" s="5">
        <v>12662.7822</v>
      </c>
    </row>
    <row r="503" spans="2:3" x14ac:dyDescent="0.35">
      <c r="B503" s="4" t="s">
        <v>8955</v>
      </c>
      <c r="C503" s="5">
        <v>12662.7822</v>
      </c>
    </row>
    <row r="504" spans="2:3" x14ac:dyDescent="0.35">
      <c r="B504" s="4" t="s">
        <v>7354</v>
      </c>
      <c r="C504" s="5">
        <v>12662.7822</v>
      </c>
    </row>
    <row r="505" spans="2:3" x14ac:dyDescent="0.35">
      <c r="B505" s="4" t="s">
        <v>7017</v>
      </c>
      <c r="C505" s="5">
        <v>12662.7822</v>
      </c>
    </row>
    <row r="506" spans="2:3" x14ac:dyDescent="0.35">
      <c r="B506" s="4" t="s">
        <v>7376</v>
      </c>
      <c r="C506" s="5">
        <v>12662.7822</v>
      </c>
    </row>
    <row r="507" spans="2:3" x14ac:dyDescent="0.35">
      <c r="B507" s="4" t="s">
        <v>4894</v>
      </c>
      <c r="C507" s="5">
        <v>12662.7822</v>
      </c>
    </row>
    <row r="508" spans="2:3" x14ac:dyDescent="0.35">
      <c r="B508" s="4" t="s">
        <v>4065</v>
      </c>
      <c r="C508" s="5">
        <v>12662.7822</v>
      </c>
    </row>
    <row r="509" spans="2:3" x14ac:dyDescent="0.35">
      <c r="B509" s="4" t="s">
        <v>4575</v>
      </c>
      <c r="C509" s="5">
        <v>12662.7822</v>
      </c>
    </row>
    <row r="510" spans="2:3" x14ac:dyDescent="0.35">
      <c r="B510" s="4" t="s">
        <v>3220</v>
      </c>
      <c r="C510" s="5">
        <v>12662.7822</v>
      </c>
    </row>
    <row r="511" spans="2:3" x14ac:dyDescent="0.35">
      <c r="B511" s="4" t="s">
        <v>2877</v>
      </c>
      <c r="C511" s="5">
        <v>12662.7822</v>
      </c>
    </row>
    <row r="512" spans="2:3" x14ac:dyDescent="0.35">
      <c r="B512" s="4" t="s">
        <v>3652</v>
      </c>
      <c r="C512" s="5">
        <v>12662.7822</v>
      </c>
    </row>
    <row r="513" spans="2:3" x14ac:dyDescent="0.35">
      <c r="B513" s="4" t="s">
        <v>1952</v>
      </c>
      <c r="C513" s="5">
        <v>12662.7822</v>
      </c>
    </row>
    <row r="514" spans="2:3" x14ac:dyDescent="0.35">
      <c r="B514" s="4" t="s">
        <v>1502</v>
      </c>
      <c r="C514" s="5">
        <v>12662.7822</v>
      </c>
    </row>
    <row r="515" spans="2:3" x14ac:dyDescent="0.35">
      <c r="B515" s="4" t="s">
        <v>1094</v>
      </c>
      <c r="C515" s="5">
        <v>12662.7822</v>
      </c>
    </row>
    <row r="516" spans="2:3" x14ac:dyDescent="0.35">
      <c r="B516" s="4" t="s">
        <v>935</v>
      </c>
      <c r="C516" s="5">
        <v>12662.7822</v>
      </c>
    </row>
    <row r="517" spans="2:3" x14ac:dyDescent="0.35">
      <c r="B517" s="4" t="s">
        <v>1298</v>
      </c>
      <c r="C517" s="5">
        <v>12662.7822</v>
      </c>
    </row>
    <row r="518" spans="2:3" x14ac:dyDescent="0.35">
      <c r="B518" s="4" t="s">
        <v>14688</v>
      </c>
      <c r="C518" s="5">
        <v>11902.684800000001</v>
      </c>
    </row>
    <row r="519" spans="2:3" x14ac:dyDescent="0.35">
      <c r="B519" s="4" t="s">
        <v>14359</v>
      </c>
      <c r="C519" s="5">
        <v>11902.684800000001</v>
      </c>
    </row>
    <row r="520" spans="2:3" x14ac:dyDescent="0.35">
      <c r="B520" s="4" t="s">
        <v>11840</v>
      </c>
      <c r="C520" s="5">
        <v>11902.684800000001</v>
      </c>
    </row>
    <row r="521" spans="2:3" x14ac:dyDescent="0.35">
      <c r="B521" s="4" t="s">
        <v>12001</v>
      </c>
      <c r="C521" s="5">
        <v>11902.684800000001</v>
      </c>
    </row>
    <row r="522" spans="2:3" x14ac:dyDescent="0.35">
      <c r="B522" s="4" t="s">
        <v>10261</v>
      </c>
      <c r="C522" s="5">
        <v>11902.684800000001</v>
      </c>
    </row>
    <row r="523" spans="2:3" x14ac:dyDescent="0.35">
      <c r="B523" s="4" t="s">
        <v>9836</v>
      </c>
      <c r="C523" s="5">
        <v>11902.684800000001</v>
      </c>
    </row>
    <row r="524" spans="2:3" x14ac:dyDescent="0.35">
      <c r="B524" s="4" t="s">
        <v>8493</v>
      </c>
      <c r="C524" s="5">
        <v>11902.684800000001</v>
      </c>
    </row>
    <row r="525" spans="2:3" x14ac:dyDescent="0.35">
      <c r="B525" s="4" t="s">
        <v>6479</v>
      </c>
      <c r="C525" s="5">
        <v>11902.684800000001</v>
      </c>
    </row>
    <row r="526" spans="2:3" x14ac:dyDescent="0.35">
      <c r="B526" s="4" t="s">
        <v>4981</v>
      </c>
      <c r="C526" s="5">
        <v>11902.684800000001</v>
      </c>
    </row>
    <row r="527" spans="2:3" x14ac:dyDescent="0.35">
      <c r="B527" s="4" t="s">
        <v>3828</v>
      </c>
      <c r="C527" s="5">
        <v>11902.684800000001</v>
      </c>
    </row>
    <row r="528" spans="2:3" x14ac:dyDescent="0.35">
      <c r="B528" s="4" t="s">
        <v>868</v>
      </c>
      <c r="C528" s="5">
        <v>11902.684800000001</v>
      </c>
    </row>
    <row r="529" spans="2:3" x14ac:dyDescent="0.35">
      <c r="B529" s="4" t="s">
        <v>2064</v>
      </c>
      <c r="C529" s="5">
        <v>11902.684800000001</v>
      </c>
    </row>
    <row r="530" spans="2:3" x14ac:dyDescent="0.35">
      <c r="B530" s="4" t="s">
        <v>11915</v>
      </c>
      <c r="C530" s="5">
        <v>11815.1648</v>
      </c>
    </row>
    <row r="531" spans="2:3" x14ac:dyDescent="0.35">
      <c r="B531" s="4" t="s">
        <v>11350</v>
      </c>
      <c r="C531" s="5">
        <v>11815.1648</v>
      </c>
    </row>
    <row r="532" spans="2:3" x14ac:dyDescent="0.35">
      <c r="B532" s="4" t="s">
        <v>9896</v>
      </c>
      <c r="C532" s="5">
        <v>11815.1648</v>
      </c>
    </row>
    <row r="533" spans="2:3" x14ac:dyDescent="0.35">
      <c r="B533" s="4" t="s">
        <v>6594</v>
      </c>
      <c r="C533" s="5">
        <v>11815.1648</v>
      </c>
    </row>
    <row r="534" spans="2:3" x14ac:dyDescent="0.35">
      <c r="B534" s="4" t="s">
        <v>2079</v>
      </c>
      <c r="C534" s="5">
        <v>11815.1648</v>
      </c>
    </row>
    <row r="535" spans="2:3" x14ac:dyDescent="0.35">
      <c r="B535" s="4" t="s">
        <v>18606</v>
      </c>
      <c r="C535" s="5">
        <v>11255.806399999999</v>
      </c>
    </row>
    <row r="536" spans="2:3" x14ac:dyDescent="0.35">
      <c r="B536" s="4" t="s">
        <v>17762</v>
      </c>
      <c r="C536" s="5">
        <v>11255.806399999999</v>
      </c>
    </row>
    <row r="537" spans="2:3" x14ac:dyDescent="0.35">
      <c r="B537" s="4" t="s">
        <v>18620</v>
      </c>
      <c r="C537" s="5">
        <v>11255.806399999999</v>
      </c>
    </row>
    <row r="538" spans="2:3" x14ac:dyDescent="0.35">
      <c r="B538" s="4" t="s">
        <v>18107</v>
      </c>
      <c r="C538" s="5">
        <v>11255.806399999999</v>
      </c>
    </row>
    <row r="539" spans="2:3" x14ac:dyDescent="0.35">
      <c r="B539" s="4" t="s">
        <v>17723</v>
      </c>
      <c r="C539" s="5">
        <v>11255.806399999999</v>
      </c>
    </row>
    <row r="540" spans="2:3" x14ac:dyDescent="0.35">
      <c r="B540" s="4" t="s">
        <v>15269</v>
      </c>
      <c r="C540" s="5">
        <v>11255.806399999999</v>
      </c>
    </row>
    <row r="541" spans="2:3" x14ac:dyDescent="0.35">
      <c r="B541" s="4" t="s">
        <v>15241</v>
      </c>
      <c r="C541" s="5">
        <v>11255.806399999999</v>
      </c>
    </row>
    <row r="542" spans="2:3" x14ac:dyDescent="0.35">
      <c r="B542" s="4" t="s">
        <v>15334</v>
      </c>
      <c r="C542" s="5">
        <v>11255.806399999999</v>
      </c>
    </row>
    <row r="543" spans="2:3" x14ac:dyDescent="0.35">
      <c r="B543" s="4" t="s">
        <v>14462</v>
      </c>
      <c r="C543" s="5">
        <v>11255.806399999999</v>
      </c>
    </row>
    <row r="544" spans="2:3" x14ac:dyDescent="0.35">
      <c r="B544" s="4" t="s">
        <v>14199</v>
      </c>
      <c r="C544" s="5">
        <v>11255.806399999999</v>
      </c>
    </row>
    <row r="545" spans="2:3" x14ac:dyDescent="0.35">
      <c r="B545" s="4" t="s">
        <v>14342</v>
      </c>
      <c r="C545" s="5">
        <v>11255.806399999999</v>
      </c>
    </row>
    <row r="546" spans="2:3" x14ac:dyDescent="0.35">
      <c r="B546" s="4" t="s">
        <v>13294</v>
      </c>
      <c r="C546" s="5">
        <v>11255.806399999999</v>
      </c>
    </row>
    <row r="547" spans="2:3" x14ac:dyDescent="0.35">
      <c r="B547" s="4" t="s">
        <v>13011</v>
      </c>
      <c r="C547" s="5">
        <v>11255.806399999999</v>
      </c>
    </row>
    <row r="548" spans="2:3" x14ac:dyDescent="0.35">
      <c r="B548" s="4" t="s">
        <v>14108</v>
      </c>
      <c r="C548" s="5">
        <v>11255.806399999999</v>
      </c>
    </row>
    <row r="549" spans="2:3" x14ac:dyDescent="0.35">
      <c r="B549" s="4" t="s">
        <v>13059</v>
      </c>
      <c r="C549" s="5">
        <v>11255.806399999999</v>
      </c>
    </row>
    <row r="550" spans="2:3" x14ac:dyDescent="0.35">
      <c r="B550" s="4" t="s">
        <v>13272</v>
      </c>
      <c r="C550" s="5">
        <v>11255.806399999999</v>
      </c>
    </row>
    <row r="551" spans="2:3" x14ac:dyDescent="0.35">
      <c r="B551" s="4" t="s">
        <v>13755</v>
      </c>
      <c r="C551" s="5">
        <v>11255.806399999999</v>
      </c>
    </row>
    <row r="552" spans="2:3" x14ac:dyDescent="0.35">
      <c r="B552" s="4" t="s">
        <v>11896</v>
      </c>
      <c r="C552" s="5">
        <v>11255.806399999999</v>
      </c>
    </row>
    <row r="553" spans="2:3" x14ac:dyDescent="0.35">
      <c r="B553" s="4" t="s">
        <v>12242</v>
      </c>
      <c r="C553" s="5">
        <v>11255.806399999999</v>
      </c>
    </row>
    <row r="554" spans="2:3" x14ac:dyDescent="0.35">
      <c r="B554" s="4" t="s">
        <v>12479</v>
      </c>
      <c r="C554" s="5">
        <v>11255.806399999999</v>
      </c>
    </row>
    <row r="555" spans="2:3" x14ac:dyDescent="0.35">
      <c r="B555" s="4" t="s">
        <v>12028</v>
      </c>
      <c r="C555" s="5">
        <v>11255.806399999999</v>
      </c>
    </row>
    <row r="556" spans="2:3" x14ac:dyDescent="0.35">
      <c r="B556" s="4" t="s">
        <v>9838</v>
      </c>
      <c r="C556" s="5">
        <v>11255.806399999999</v>
      </c>
    </row>
    <row r="557" spans="2:3" x14ac:dyDescent="0.35">
      <c r="B557" s="4" t="s">
        <v>10747</v>
      </c>
      <c r="C557" s="5">
        <v>11255.806399999999</v>
      </c>
    </row>
    <row r="558" spans="2:3" x14ac:dyDescent="0.35">
      <c r="B558" s="4" t="s">
        <v>11213</v>
      </c>
      <c r="C558" s="5">
        <v>11255.806399999999</v>
      </c>
    </row>
    <row r="559" spans="2:3" x14ac:dyDescent="0.35">
      <c r="B559" s="4" t="s">
        <v>9569</v>
      </c>
      <c r="C559" s="5">
        <v>11255.806399999999</v>
      </c>
    </row>
    <row r="560" spans="2:3" x14ac:dyDescent="0.35">
      <c r="B560" s="4" t="s">
        <v>9442</v>
      </c>
      <c r="C560" s="5">
        <v>11255.806399999999</v>
      </c>
    </row>
    <row r="561" spans="2:3" x14ac:dyDescent="0.35">
      <c r="B561" s="4" t="s">
        <v>8814</v>
      </c>
      <c r="C561" s="5">
        <v>11255.806399999999</v>
      </c>
    </row>
    <row r="562" spans="2:3" x14ac:dyDescent="0.35">
      <c r="B562" s="4" t="s">
        <v>8475</v>
      </c>
      <c r="C562" s="5">
        <v>11255.806399999999</v>
      </c>
    </row>
    <row r="563" spans="2:3" x14ac:dyDescent="0.35">
      <c r="B563" s="4" t="s">
        <v>7986</v>
      </c>
      <c r="C563" s="5">
        <v>11255.806399999999</v>
      </c>
    </row>
    <row r="564" spans="2:3" x14ac:dyDescent="0.35">
      <c r="B564" s="4" t="s">
        <v>7728</v>
      </c>
      <c r="C564" s="5">
        <v>11255.806399999999</v>
      </c>
    </row>
    <row r="565" spans="2:3" x14ac:dyDescent="0.35">
      <c r="B565" s="4" t="s">
        <v>7382</v>
      </c>
      <c r="C565" s="5">
        <v>11255.806399999999</v>
      </c>
    </row>
    <row r="566" spans="2:3" x14ac:dyDescent="0.35">
      <c r="B566" s="4" t="s">
        <v>7234</v>
      </c>
      <c r="C566" s="5">
        <v>11255.806399999999</v>
      </c>
    </row>
    <row r="567" spans="2:3" x14ac:dyDescent="0.35">
      <c r="B567" s="4" t="s">
        <v>6217</v>
      </c>
      <c r="C567" s="5">
        <v>11255.806399999999</v>
      </c>
    </row>
    <row r="568" spans="2:3" x14ac:dyDescent="0.35">
      <c r="B568" s="4" t="s">
        <v>5633</v>
      </c>
      <c r="C568" s="5">
        <v>11255.806399999999</v>
      </c>
    </row>
    <row r="569" spans="2:3" x14ac:dyDescent="0.35">
      <c r="B569" s="4" t="s">
        <v>5645</v>
      </c>
      <c r="C569" s="5">
        <v>11255.806399999999</v>
      </c>
    </row>
    <row r="570" spans="2:3" x14ac:dyDescent="0.35">
      <c r="B570" s="4" t="s">
        <v>4940</v>
      </c>
      <c r="C570" s="5">
        <v>11255.806399999999</v>
      </c>
    </row>
    <row r="571" spans="2:3" x14ac:dyDescent="0.35">
      <c r="B571" s="4" t="s">
        <v>4268</v>
      </c>
      <c r="C571" s="5">
        <v>11255.806399999999</v>
      </c>
    </row>
    <row r="572" spans="2:3" x14ac:dyDescent="0.35">
      <c r="B572" s="4" t="s">
        <v>2480</v>
      </c>
      <c r="C572" s="5">
        <v>11255.806399999999</v>
      </c>
    </row>
    <row r="573" spans="2:3" x14ac:dyDescent="0.35">
      <c r="B573" s="4" t="s">
        <v>2777</v>
      </c>
      <c r="C573" s="5">
        <v>11255.806399999999</v>
      </c>
    </row>
    <row r="574" spans="2:3" x14ac:dyDescent="0.35">
      <c r="B574" s="4" t="s">
        <v>1090</v>
      </c>
      <c r="C574" s="5">
        <v>11255.806399999999</v>
      </c>
    </row>
    <row r="575" spans="2:3" x14ac:dyDescent="0.35">
      <c r="B575" s="4" t="s">
        <v>14806</v>
      </c>
      <c r="C575" s="5">
        <v>10414.849200000001</v>
      </c>
    </row>
    <row r="576" spans="2:3" x14ac:dyDescent="0.35">
      <c r="B576" s="4" t="s">
        <v>12899</v>
      </c>
      <c r="C576" s="5">
        <v>10414.849200000001</v>
      </c>
    </row>
    <row r="577" spans="2:3" x14ac:dyDescent="0.35">
      <c r="B577" s="4" t="s">
        <v>17772</v>
      </c>
      <c r="C577" s="5">
        <v>10338.269200000001</v>
      </c>
    </row>
    <row r="578" spans="2:3" x14ac:dyDescent="0.35">
      <c r="B578" s="4" t="s">
        <v>18238</v>
      </c>
      <c r="C578" s="5">
        <v>10338.269200000001</v>
      </c>
    </row>
    <row r="579" spans="2:3" x14ac:dyDescent="0.35">
      <c r="B579" s="4" t="s">
        <v>15863</v>
      </c>
      <c r="C579" s="5">
        <v>10338.269200000001</v>
      </c>
    </row>
    <row r="580" spans="2:3" x14ac:dyDescent="0.35">
      <c r="B580" s="4" t="s">
        <v>8089</v>
      </c>
      <c r="C580" s="5">
        <v>10338.269200000001</v>
      </c>
    </row>
    <row r="581" spans="2:3" x14ac:dyDescent="0.35">
      <c r="B581" s="4" t="s">
        <v>4230</v>
      </c>
      <c r="C581" s="5">
        <v>10338.269200000001</v>
      </c>
    </row>
    <row r="582" spans="2:3" x14ac:dyDescent="0.35">
      <c r="B582" s="4" t="s">
        <v>3627</v>
      </c>
      <c r="C582" s="5">
        <v>10338.269200000001</v>
      </c>
    </row>
    <row r="583" spans="2:3" x14ac:dyDescent="0.35">
      <c r="B583" s="4" t="s">
        <v>1786</v>
      </c>
      <c r="C583" s="5">
        <v>10338.269200000001</v>
      </c>
    </row>
    <row r="584" spans="2:3" x14ac:dyDescent="0.35">
      <c r="B584" s="4" t="s">
        <v>739</v>
      </c>
      <c r="C584" s="5">
        <v>10338.269200000001</v>
      </c>
    </row>
    <row r="585" spans="2:3" x14ac:dyDescent="0.35">
      <c r="B585" s="4" t="s">
        <v>18153</v>
      </c>
      <c r="C585" s="5">
        <v>9848.8305999999993</v>
      </c>
    </row>
    <row r="586" spans="2:3" x14ac:dyDescent="0.35">
      <c r="B586" s="4" t="s">
        <v>16376</v>
      </c>
      <c r="C586" s="5">
        <v>9848.8305999999993</v>
      </c>
    </row>
    <row r="587" spans="2:3" x14ac:dyDescent="0.35">
      <c r="B587" s="4" t="s">
        <v>16440</v>
      </c>
      <c r="C587" s="5">
        <v>9848.8305999999993</v>
      </c>
    </row>
    <row r="588" spans="2:3" x14ac:dyDescent="0.35">
      <c r="B588" s="4" t="s">
        <v>16023</v>
      </c>
      <c r="C588" s="5">
        <v>9848.8305999999993</v>
      </c>
    </row>
    <row r="589" spans="2:3" x14ac:dyDescent="0.35">
      <c r="B589" s="4" t="s">
        <v>16970</v>
      </c>
      <c r="C589" s="5">
        <v>9848.8305999999993</v>
      </c>
    </row>
    <row r="590" spans="2:3" x14ac:dyDescent="0.35">
      <c r="B590" s="4" t="s">
        <v>16274</v>
      </c>
      <c r="C590" s="5">
        <v>9848.8305999999993</v>
      </c>
    </row>
    <row r="591" spans="2:3" x14ac:dyDescent="0.35">
      <c r="B591" s="4" t="s">
        <v>14918</v>
      </c>
      <c r="C591" s="5">
        <v>9848.8305999999993</v>
      </c>
    </row>
    <row r="592" spans="2:3" x14ac:dyDescent="0.35">
      <c r="B592" s="4" t="s">
        <v>15262</v>
      </c>
      <c r="C592" s="5">
        <v>9848.8305999999993</v>
      </c>
    </row>
    <row r="593" spans="2:3" x14ac:dyDescent="0.35">
      <c r="B593" s="4" t="s">
        <v>15677</v>
      </c>
      <c r="C593" s="5">
        <v>9848.8305999999993</v>
      </c>
    </row>
    <row r="594" spans="2:3" x14ac:dyDescent="0.35">
      <c r="B594" s="4" t="s">
        <v>13910</v>
      </c>
      <c r="C594" s="5">
        <v>9848.8305999999993</v>
      </c>
    </row>
    <row r="595" spans="2:3" x14ac:dyDescent="0.35">
      <c r="B595" s="4" t="s">
        <v>11433</v>
      </c>
      <c r="C595" s="5">
        <v>9848.8305999999993</v>
      </c>
    </row>
    <row r="596" spans="2:3" x14ac:dyDescent="0.35">
      <c r="B596" s="4" t="s">
        <v>11799</v>
      </c>
      <c r="C596" s="5">
        <v>9848.8305999999993</v>
      </c>
    </row>
    <row r="597" spans="2:3" x14ac:dyDescent="0.35">
      <c r="B597" s="4" t="s">
        <v>12379</v>
      </c>
      <c r="C597" s="5">
        <v>9848.8305999999993</v>
      </c>
    </row>
    <row r="598" spans="2:3" x14ac:dyDescent="0.35">
      <c r="B598" s="4" t="s">
        <v>12149</v>
      </c>
      <c r="C598" s="5">
        <v>9848.8305999999993</v>
      </c>
    </row>
    <row r="599" spans="2:3" x14ac:dyDescent="0.35">
      <c r="B599" s="4" t="s">
        <v>10787</v>
      </c>
      <c r="C599" s="5">
        <v>9848.8305999999993</v>
      </c>
    </row>
    <row r="600" spans="2:3" x14ac:dyDescent="0.35">
      <c r="B600" s="4" t="s">
        <v>10104</v>
      </c>
      <c r="C600" s="5">
        <v>9848.8305999999993</v>
      </c>
    </row>
    <row r="601" spans="2:3" x14ac:dyDescent="0.35">
      <c r="B601" s="4" t="s">
        <v>8443</v>
      </c>
      <c r="C601" s="5">
        <v>9848.8305999999993</v>
      </c>
    </row>
    <row r="602" spans="2:3" x14ac:dyDescent="0.35">
      <c r="B602" s="4" t="s">
        <v>8518</v>
      </c>
      <c r="C602" s="5">
        <v>9848.8305999999993</v>
      </c>
    </row>
    <row r="603" spans="2:3" x14ac:dyDescent="0.35">
      <c r="B603" s="4" t="s">
        <v>6602</v>
      </c>
      <c r="C603" s="5">
        <v>9848.8305999999993</v>
      </c>
    </row>
    <row r="604" spans="2:3" x14ac:dyDescent="0.35">
      <c r="B604" s="4" t="s">
        <v>5510</v>
      </c>
      <c r="C604" s="5">
        <v>9848.8305999999993</v>
      </c>
    </row>
    <row r="605" spans="2:3" x14ac:dyDescent="0.35">
      <c r="B605" s="4" t="s">
        <v>6038</v>
      </c>
      <c r="C605" s="5">
        <v>9848.8305999999993</v>
      </c>
    </row>
    <row r="606" spans="2:3" x14ac:dyDescent="0.35">
      <c r="B606" s="4" t="s">
        <v>4805</v>
      </c>
      <c r="C606" s="5">
        <v>9848.8305999999993</v>
      </c>
    </row>
    <row r="607" spans="2:3" x14ac:dyDescent="0.35">
      <c r="B607" s="4" t="s">
        <v>4917</v>
      </c>
      <c r="C607" s="5">
        <v>9848.8305999999993</v>
      </c>
    </row>
    <row r="608" spans="2:3" x14ac:dyDescent="0.35">
      <c r="B608" s="4" t="s">
        <v>5084</v>
      </c>
      <c r="C608" s="5">
        <v>9848.8305999999993</v>
      </c>
    </row>
    <row r="609" spans="2:3" x14ac:dyDescent="0.35">
      <c r="B609" s="4" t="s">
        <v>2911</v>
      </c>
      <c r="C609" s="5">
        <v>9848.8305999999993</v>
      </c>
    </row>
    <row r="610" spans="2:3" x14ac:dyDescent="0.35">
      <c r="B610" s="4" t="s">
        <v>2354</v>
      </c>
      <c r="C610" s="5">
        <v>9848.8305999999993</v>
      </c>
    </row>
    <row r="611" spans="2:3" x14ac:dyDescent="0.35">
      <c r="B611" s="4" t="s">
        <v>3401</v>
      </c>
      <c r="C611" s="5">
        <v>9848.8305999999993</v>
      </c>
    </row>
    <row r="612" spans="2:3" x14ac:dyDescent="0.35">
      <c r="B612" s="4" t="s">
        <v>3495</v>
      </c>
      <c r="C612" s="5">
        <v>9848.8305999999993</v>
      </c>
    </row>
    <row r="613" spans="2:3" x14ac:dyDescent="0.35">
      <c r="B613" s="4" t="s">
        <v>2878</v>
      </c>
      <c r="C613" s="5">
        <v>9848.8305999999993</v>
      </c>
    </row>
    <row r="614" spans="2:3" x14ac:dyDescent="0.35">
      <c r="B614" s="4" t="s">
        <v>2940</v>
      </c>
      <c r="C614" s="5">
        <v>9848.8305999999993</v>
      </c>
    </row>
    <row r="615" spans="2:3" x14ac:dyDescent="0.35">
      <c r="B615" s="4" t="s">
        <v>2054</v>
      </c>
      <c r="C615" s="5">
        <v>9848.8305999999993</v>
      </c>
    </row>
    <row r="616" spans="2:3" x14ac:dyDescent="0.35">
      <c r="B616" s="4" t="s">
        <v>1264</v>
      </c>
      <c r="C616" s="5">
        <v>9848.8305999999993</v>
      </c>
    </row>
    <row r="617" spans="2:3" x14ac:dyDescent="0.35">
      <c r="B617" s="4" t="s">
        <v>18718</v>
      </c>
      <c r="C617" s="5">
        <v>8927.0136000000002</v>
      </c>
    </row>
    <row r="618" spans="2:3" x14ac:dyDescent="0.35">
      <c r="B618" s="4" t="s">
        <v>18312</v>
      </c>
      <c r="C618" s="5">
        <v>8927.0136000000002</v>
      </c>
    </row>
    <row r="619" spans="2:3" x14ac:dyDescent="0.35">
      <c r="B619" s="4" t="s">
        <v>14412</v>
      </c>
      <c r="C619" s="5">
        <v>8927.0136000000002</v>
      </c>
    </row>
    <row r="620" spans="2:3" x14ac:dyDescent="0.35">
      <c r="B620" s="4" t="s">
        <v>12867</v>
      </c>
      <c r="C620" s="5">
        <v>8927.0136000000002</v>
      </c>
    </row>
    <row r="621" spans="2:3" x14ac:dyDescent="0.35">
      <c r="B621" s="4" t="s">
        <v>13113</v>
      </c>
      <c r="C621" s="5">
        <v>8927.0136000000002</v>
      </c>
    </row>
    <row r="622" spans="2:3" x14ac:dyDescent="0.35">
      <c r="B622" s="4" t="s">
        <v>7398</v>
      </c>
      <c r="C622" s="5">
        <v>8927.0136000000002</v>
      </c>
    </row>
    <row r="623" spans="2:3" x14ac:dyDescent="0.35">
      <c r="B623" s="4" t="s">
        <v>3189</v>
      </c>
      <c r="C623" s="5">
        <v>8927.0136000000002</v>
      </c>
    </row>
    <row r="624" spans="2:3" x14ac:dyDescent="0.35">
      <c r="B624" s="4" t="s">
        <v>11968</v>
      </c>
      <c r="C624" s="5">
        <v>8861.3736000000008</v>
      </c>
    </row>
    <row r="625" spans="2:3" x14ac:dyDescent="0.35">
      <c r="B625" s="4" t="s">
        <v>9782</v>
      </c>
      <c r="C625" s="5">
        <v>8861.3736000000008</v>
      </c>
    </row>
    <row r="626" spans="2:3" x14ac:dyDescent="0.35">
      <c r="B626" s="4" t="s">
        <v>6819</v>
      </c>
      <c r="C626" s="5">
        <v>8861.3736000000008</v>
      </c>
    </row>
    <row r="627" spans="2:3" x14ac:dyDescent="0.35">
      <c r="B627" s="4" t="s">
        <v>7019</v>
      </c>
      <c r="C627" s="5">
        <v>8861.3736000000008</v>
      </c>
    </row>
    <row r="628" spans="2:3" x14ac:dyDescent="0.35">
      <c r="B628" s="4" t="s">
        <v>2665</v>
      </c>
      <c r="C628" s="5">
        <v>8861.3736000000008</v>
      </c>
    </row>
    <row r="629" spans="2:3" x14ac:dyDescent="0.35">
      <c r="B629" s="4" t="s">
        <v>18578</v>
      </c>
      <c r="C629" s="5">
        <v>8441.8547999999992</v>
      </c>
    </row>
    <row r="630" spans="2:3" x14ac:dyDescent="0.35">
      <c r="B630" s="4" t="s">
        <v>18747</v>
      </c>
      <c r="C630" s="5">
        <v>8441.8547999999992</v>
      </c>
    </row>
    <row r="631" spans="2:3" x14ac:dyDescent="0.35">
      <c r="B631" s="4" t="s">
        <v>18089</v>
      </c>
      <c r="C631" s="5">
        <v>8441.8547999999992</v>
      </c>
    </row>
    <row r="632" spans="2:3" x14ac:dyDescent="0.35">
      <c r="B632" s="4" t="s">
        <v>17672</v>
      </c>
      <c r="C632" s="5">
        <v>8441.8547999999992</v>
      </c>
    </row>
    <row r="633" spans="2:3" x14ac:dyDescent="0.35">
      <c r="B633" s="4" t="s">
        <v>18351</v>
      </c>
      <c r="C633" s="5">
        <v>8441.8547999999992</v>
      </c>
    </row>
    <row r="634" spans="2:3" x14ac:dyDescent="0.35">
      <c r="B634" s="4" t="s">
        <v>15977</v>
      </c>
      <c r="C634" s="5">
        <v>8441.8547999999992</v>
      </c>
    </row>
    <row r="635" spans="2:3" x14ac:dyDescent="0.35">
      <c r="B635" s="4" t="s">
        <v>16400</v>
      </c>
      <c r="C635" s="5">
        <v>8441.8547999999992</v>
      </c>
    </row>
    <row r="636" spans="2:3" x14ac:dyDescent="0.35">
      <c r="B636" s="4" t="s">
        <v>17464</v>
      </c>
      <c r="C636" s="5">
        <v>8441.8547999999992</v>
      </c>
    </row>
    <row r="637" spans="2:3" x14ac:dyDescent="0.35">
      <c r="B637" s="4" t="s">
        <v>15171</v>
      </c>
      <c r="C637" s="5">
        <v>8441.8547999999992</v>
      </c>
    </row>
    <row r="638" spans="2:3" x14ac:dyDescent="0.35">
      <c r="B638" s="4" t="s">
        <v>14792</v>
      </c>
      <c r="C638" s="5">
        <v>8441.8547999999992</v>
      </c>
    </row>
    <row r="639" spans="2:3" x14ac:dyDescent="0.35">
      <c r="B639" s="4" t="s">
        <v>15710</v>
      </c>
      <c r="C639" s="5">
        <v>8441.8547999999992</v>
      </c>
    </row>
    <row r="640" spans="2:3" x14ac:dyDescent="0.35">
      <c r="B640" s="4" t="s">
        <v>14889</v>
      </c>
      <c r="C640" s="5">
        <v>8441.8547999999992</v>
      </c>
    </row>
    <row r="641" spans="2:3" x14ac:dyDescent="0.35">
      <c r="B641" s="4" t="s">
        <v>13077</v>
      </c>
      <c r="C641" s="5">
        <v>8441.8547999999992</v>
      </c>
    </row>
    <row r="642" spans="2:3" x14ac:dyDescent="0.35">
      <c r="B642" s="4" t="s">
        <v>13450</v>
      </c>
      <c r="C642" s="5">
        <v>8441.8547999999992</v>
      </c>
    </row>
    <row r="643" spans="2:3" x14ac:dyDescent="0.35">
      <c r="B643" s="4" t="s">
        <v>13050</v>
      </c>
      <c r="C643" s="5">
        <v>8441.8547999999992</v>
      </c>
    </row>
    <row r="644" spans="2:3" x14ac:dyDescent="0.35">
      <c r="B644" s="4" t="s">
        <v>12637</v>
      </c>
      <c r="C644" s="5">
        <v>8441.8547999999992</v>
      </c>
    </row>
    <row r="645" spans="2:3" x14ac:dyDescent="0.35">
      <c r="B645" s="4" t="s">
        <v>11848</v>
      </c>
      <c r="C645" s="5">
        <v>8441.8547999999992</v>
      </c>
    </row>
    <row r="646" spans="2:3" x14ac:dyDescent="0.35">
      <c r="B646" s="4" t="s">
        <v>10639</v>
      </c>
      <c r="C646" s="5">
        <v>8441.8547999999992</v>
      </c>
    </row>
    <row r="647" spans="2:3" x14ac:dyDescent="0.35">
      <c r="B647" s="4" t="s">
        <v>10183</v>
      </c>
      <c r="C647" s="5">
        <v>8441.8547999999992</v>
      </c>
    </row>
    <row r="648" spans="2:3" x14ac:dyDescent="0.35">
      <c r="B648" s="4" t="s">
        <v>8697</v>
      </c>
      <c r="C648" s="5">
        <v>8441.8547999999992</v>
      </c>
    </row>
    <row r="649" spans="2:3" x14ac:dyDescent="0.35">
      <c r="B649" s="4" t="s">
        <v>8573</v>
      </c>
      <c r="C649" s="5">
        <v>8441.8547999999992</v>
      </c>
    </row>
    <row r="650" spans="2:3" x14ac:dyDescent="0.35">
      <c r="B650" s="4" t="s">
        <v>9141</v>
      </c>
      <c r="C650" s="5">
        <v>8441.8547999999992</v>
      </c>
    </row>
    <row r="651" spans="2:3" x14ac:dyDescent="0.35">
      <c r="B651" s="4" t="s">
        <v>9225</v>
      </c>
      <c r="C651" s="5">
        <v>8441.8547999999992</v>
      </c>
    </row>
    <row r="652" spans="2:3" x14ac:dyDescent="0.35">
      <c r="B652" s="4" t="s">
        <v>9135</v>
      </c>
      <c r="C652" s="5">
        <v>8441.8547999999992</v>
      </c>
    </row>
    <row r="653" spans="2:3" x14ac:dyDescent="0.35">
      <c r="B653" s="4" t="s">
        <v>7110</v>
      </c>
      <c r="C653" s="5">
        <v>8441.8547999999992</v>
      </c>
    </row>
    <row r="654" spans="2:3" x14ac:dyDescent="0.35">
      <c r="B654" s="4" t="s">
        <v>7089</v>
      </c>
      <c r="C654" s="5">
        <v>8441.8547999999992</v>
      </c>
    </row>
    <row r="655" spans="2:3" x14ac:dyDescent="0.35">
      <c r="B655" s="4" t="s">
        <v>5576</v>
      </c>
      <c r="C655" s="5">
        <v>8441.8547999999992</v>
      </c>
    </row>
    <row r="656" spans="2:3" x14ac:dyDescent="0.35">
      <c r="B656" s="4" t="s">
        <v>5349</v>
      </c>
      <c r="C656" s="5">
        <v>8441.8547999999992</v>
      </c>
    </row>
    <row r="657" spans="2:3" x14ac:dyDescent="0.35">
      <c r="B657" s="4" t="s">
        <v>5903</v>
      </c>
      <c r="C657" s="5">
        <v>8441.8547999999992</v>
      </c>
    </row>
    <row r="658" spans="2:3" x14ac:dyDescent="0.35">
      <c r="B658" s="4" t="s">
        <v>4999</v>
      </c>
      <c r="C658" s="5">
        <v>8441.8547999999992</v>
      </c>
    </row>
    <row r="659" spans="2:3" x14ac:dyDescent="0.35">
      <c r="B659" s="4" t="s">
        <v>4893</v>
      </c>
      <c r="C659" s="5">
        <v>8441.8547999999992</v>
      </c>
    </row>
    <row r="660" spans="2:3" x14ac:dyDescent="0.35">
      <c r="B660" s="4" t="s">
        <v>3827</v>
      </c>
      <c r="C660" s="5">
        <v>8441.8547999999992</v>
      </c>
    </row>
    <row r="661" spans="2:3" x14ac:dyDescent="0.35">
      <c r="B661" s="4" t="s">
        <v>4875</v>
      </c>
      <c r="C661" s="5">
        <v>8441.8547999999992</v>
      </c>
    </row>
    <row r="662" spans="2:3" x14ac:dyDescent="0.35">
      <c r="B662" s="4" t="s">
        <v>4623</v>
      </c>
      <c r="C662" s="5">
        <v>8441.8547999999992</v>
      </c>
    </row>
    <row r="663" spans="2:3" x14ac:dyDescent="0.35">
      <c r="B663" s="4" t="s">
        <v>2223</v>
      </c>
      <c r="C663" s="5">
        <v>8441.8547999999992</v>
      </c>
    </row>
    <row r="664" spans="2:3" x14ac:dyDescent="0.35">
      <c r="B664" s="4" t="s">
        <v>2735</v>
      </c>
      <c r="C664" s="5">
        <v>8441.8547999999992</v>
      </c>
    </row>
    <row r="665" spans="2:3" x14ac:dyDescent="0.35">
      <c r="B665" s="4" t="s">
        <v>3207</v>
      </c>
      <c r="C665" s="5">
        <v>8441.8547999999992</v>
      </c>
    </row>
    <row r="666" spans="2:3" x14ac:dyDescent="0.35">
      <c r="B666" s="4" t="s">
        <v>685</v>
      </c>
      <c r="C666" s="5">
        <v>8441.8547999999992</v>
      </c>
    </row>
    <row r="667" spans="2:3" x14ac:dyDescent="0.35">
      <c r="B667" s="4" t="s">
        <v>1533</v>
      </c>
      <c r="C667" s="5">
        <v>8441.8547999999992</v>
      </c>
    </row>
    <row r="668" spans="2:3" x14ac:dyDescent="0.35">
      <c r="B668" s="4" t="s">
        <v>908</v>
      </c>
      <c r="C668" s="5">
        <v>8441.8547999999992</v>
      </c>
    </row>
    <row r="669" spans="2:3" x14ac:dyDescent="0.35">
      <c r="B669" s="4" t="s">
        <v>910</v>
      </c>
      <c r="C669" s="5">
        <v>8441.8547999999992</v>
      </c>
    </row>
    <row r="670" spans="2:3" x14ac:dyDescent="0.35">
      <c r="B670" s="4" t="s">
        <v>1766</v>
      </c>
      <c r="C670" s="5">
        <v>8441.8547999999992</v>
      </c>
    </row>
    <row r="671" spans="2:3" x14ac:dyDescent="0.35">
      <c r="B671" s="4" t="s">
        <v>1055</v>
      </c>
      <c r="C671" s="5">
        <v>8441.8547999999992</v>
      </c>
    </row>
    <row r="672" spans="2:3" x14ac:dyDescent="0.35">
      <c r="B672" s="4" t="s">
        <v>1856</v>
      </c>
      <c r="C672" s="5">
        <v>8441.8547999999992</v>
      </c>
    </row>
    <row r="673" spans="2:3" x14ac:dyDescent="0.35">
      <c r="B673" s="4" t="s">
        <v>10590</v>
      </c>
      <c r="C673" s="5">
        <v>7439.1779999999999</v>
      </c>
    </row>
    <row r="674" spans="2:3" x14ac:dyDescent="0.35">
      <c r="B674" s="4" t="s">
        <v>6198</v>
      </c>
      <c r="C674" s="5">
        <v>7439.1779999999999</v>
      </c>
    </row>
    <row r="675" spans="2:3" x14ac:dyDescent="0.35">
      <c r="B675" s="4" t="s">
        <v>3565</v>
      </c>
      <c r="C675" s="5">
        <v>7439.1779999999999</v>
      </c>
    </row>
    <row r="676" spans="2:3" x14ac:dyDescent="0.35">
      <c r="B676" s="4" t="s">
        <v>8798</v>
      </c>
      <c r="C676" s="5">
        <v>7384.4780000000001</v>
      </c>
    </row>
    <row r="677" spans="2:3" x14ac:dyDescent="0.35">
      <c r="B677" s="4" t="s">
        <v>8021</v>
      </c>
      <c r="C677" s="5">
        <v>7384.4780000000001</v>
      </c>
    </row>
    <row r="678" spans="2:3" x14ac:dyDescent="0.35">
      <c r="B678" s="4" t="s">
        <v>4579</v>
      </c>
      <c r="C678" s="5">
        <v>7384.4780000000001</v>
      </c>
    </row>
    <row r="679" spans="2:3" x14ac:dyDescent="0.35">
      <c r="B679" s="4" t="s">
        <v>18403</v>
      </c>
      <c r="C679" s="5">
        <v>7034.8789999999999</v>
      </c>
    </row>
    <row r="680" spans="2:3" x14ac:dyDescent="0.35">
      <c r="B680" s="4" t="s">
        <v>17705</v>
      </c>
      <c r="C680" s="5">
        <v>7034.8789999999999</v>
      </c>
    </row>
    <row r="681" spans="2:3" x14ac:dyDescent="0.35">
      <c r="B681" s="4" t="s">
        <v>18320</v>
      </c>
      <c r="C681" s="5">
        <v>7034.8789999999999</v>
      </c>
    </row>
    <row r="682" spans="2:3" x14ac:dyDescent="0.35">
      <c r="B682" s="4" t="s">
        <v>16344</v>
      </c>
      <c r="C682" s="5">
        <v>7034.8789999999999</v>
      </c>
    </row>
    <row r="683" spans="2:3" x14ac:dyDescent="0.35">
      <c r="B683" s="4" t="s">
        <v>16763</v>
      </c>
      <c r="C683" s="5">
        <v>7034.8789999999999</v>
      </c>
    </row>
    <row r="684" spans="2:3" x14ac:dyDescent="0.35">
      <c r="B684" s="4" t="s">
        <v>16431</v>
      </c>
      <c r="C684" s="5">
        <v>7034.8789999999999</v>
      </c>
    </row>
    <row r="685" spans="2:3" x14ac:dyDescent="0.35">
      <c r="B685" s="4" t="s">
        <v>16080</v>
      </c>
      <c r="C685" s="5">
        <v>7034.8789999999999</v>
      </c>
    </row>
    <row r="686" spans="2:3" x14ac:dyDescent="0.35">
      <c r="B686" s="4" t="s">
        <v>17134</v>
      </c>
      <c r="C686" s="5">
        <v>7034.8789999999999</v>
      </c>
    </row>
    <row r="687" spans="2:3" x14ac:dyDescent="0.35">
      <c r="B687" s="4" t="s">
        <v>15817</v>
      </c>
      <c r="C687" s="5">
        <v>7034.8789999999999</v>
      </c>
    </row>
    <row r="688" spans="2:3" x14ac:dyDescent="0.35">
      <c r="B688" s="4" t="s">
        <v>13778</v>
      </c>
      <c r="C688" s="5">
        <v>7034.8789999999999</v>
      </c>
    </row>
    <row r="689" spans="2:3" x14ac:dyDescent="0.35">
      <c r="B689" s="4" t="s">
        <v>13671</v>
      </c>
      <c r="C689" s="5">
        <v>7034.8789999999999</v>
      </c>
    </row>
    <row r="690" spans="2:3" x14ac:dyDescent="0.35">
      <c r="B690" s="4" t="s">
        <v>11517</v>
      </c>
      <c r="C690" s="5">
        <v>7034.8789999999999</v>
      </c>
    </row>
    <row r="691" spans="2:3" x14ac:dyDescent="0.35">
      <c r="B691" s="4" t="s">
        <v>11769</v>
      </c>
      <c r="C691" s="5">
        <v>7034.8789999999999</v>
      </c>
    </row>
    <row r="692" spans="2:3" x14ac:dyDescent="0.35">
      <c r="B692" s="4" t="s">
        <v>11807</v>
      </c>
      <c r="C692" s="5">
        <v>7034.8789999999999</v>
      </c>
    </row>
    <row r="693" spans="2:3" x14ac:dyDescent="0.35">
      <c r="B693" s="4" t="s">
        <v>11774</v>
      </c>
      <c r="C693" s="5">
        <v>7034.8789999999999</v>
      </c>
    </row>
    <row r="694" spans="2:3" x14ac:dyDescent="0.35">
      <c r="B694" s="4" t="s">
        <v>12442</v>
      </c>
      <c r="C694" s="5">
        <v>7034.8789999999999</v>
      </c>
    </row>
    <row r="695" spans="2:3" x14ac:dyDescent="0.35">
      <c r="B695" s="4" t="s">
        <v>10444</v>
      </c>
      <c r="C695" s="5">
        <v>7034.8789999999999</v>
      </c>
    </row>
    <row r="696" spans="2:3" x14ac:dyDescent="0.35">
      <c r="B696" s="4" t="s">
        <v>10960</v>
      </c>
      <c r="C696" s="5">
        <v>7034.8789999999999</v>
      </c>
    </row>
    <row r="697" spans="2:3" x14ac:dyDescent="0.35">
      <c r="B697" s="4" t="s">
        <v>8343</v>
      </c>
      <c r="C697" s="5">
        <v>7034.8789999999999</v>
      </c>
    </row>
    <row r="698" spans="2:3" x14ac:dyDescent="0.35">
      <c r="B698" s="4" t="s">
        <v>9421</v>
      </c>
      <c r="C698" s="5">
        <v>7034.8789999999999</v>
      </c>
    </row>
    <row r="699" spans="2:3" x14ac:dyDescent="0.35">
      <c r="B699" s="4" t="s">
        <v>8212</v>
      </c>
      <c r="C699" s="5">
        <v>7034.8789999999999</v>
      </c>
    </row>
    <row r="700" spans="2:3" x14ac:dyDescent="0.35">
      <c r="B700" s="4" t="s">
        <v>6888</v>
      </c>
      <c r="C700" s="5">
        <v>7034.8789999999999</v>
      </c>
    </row>
    <row r="701" spans="2:3" x14ac:dyDescent="0.35">
      <c r="B701" s="4" t="s">
        <v>7252</v>
      </c>
      <c r="C701" s="5">
        <v>7034.8789999999999</v>
      </c>
    </row>
    <row r="702" spans="2:3" x14ac:dyDescent="0.35">
      <c r="B702" s="4" t="s">
        <v>7137</v>
      </c>
      <c r="C702" s="5">
        <v>7034.8789999999999</v>
      </c>
    </row>
    <row r="703" spans="2:3" x14ac:dyDescent="0.35">
      <c r="B703" s="4" t="s">
        <v>6766</v>
      </c>
      <c r="C703" s="5">
        <v>7034.8789999999999</v>
      </c>
    </row>
    <row r="704" spans="2:3" x14ac:dyDescent="0.35">
      <c r="B704" s="4" t="s">
        <v>5279</v>
      </c>
      <c r="C704" s="5">
        <v>7034.8789999999999</v>
      </c>
    </row>
    <row r="705" spans="2:3" x14ac:dyDescent="0.35">
      <c r="B705" s="4" t="s">
        <v>5285</v>
      </c>
      <c r="C705" s="5">
        <v>7034.8789999999999</v>
      </c>
    </row>
    <row r="706" spans="2:3" x14ac:dyDescent="0.35">
      <c r="B706" s="4" t="s">
        <v>5118</v>
      </c>
      <c r="C706" s="5">
        <v>7034.8789999999999</v>
      </c>
    </row>
    <row r="707" spans="2:3" x14ac:dyDescent="0.35">
      <c r="B707" s="4" t="s">
        <v>4088</v>
      </c>
      <c r="C707" s="5">
        <v>7034.8789999999999</v>
      </c>
    </row>
    <row r="708" spans="2:3" x14ac:dyDescent="0.35">
      <c r="B708" s="4" t="s">
        <v>3555</v>
      </c>
      <c r="C708" s="5">
        <v>7034.8789999999999</v>
      </c>
    </row>
    <row r="709" spans="2:3" x14ac:dyDescent="0.35">
      <c r="B709" s="4" t="s">
        <v>2922</v>
      </c>
      <c r="C709" s="5">
        <v>7034.8789999999999</v>
      </c>
    </row>
    <row r="710" spans="2:3" x14ac:dyDescent="0.35">
      <c r="B710" s="4" t="s">
        <v>2338</v>
      </c>
      <c r="C710" s="5">
        <v>7034.8789999999999</v>
      </c>
    </row>
    <row r="711" spans="2:3" x14ac:dyDescent="0.35">
      <c r="B711" s="4" t="s">
        <v>3312</v>
      </c>
      <c r="C711" s="5">
        <v>7034.8789999999999</v>
      </c>
    </row>
    <row r="712" spans="2:3" x14ac:dyDescent="0.35">
      <c r="B712" s="4" t="s">
        <v>2418</v>
      </c>
      <c r="C712" s="5">
        <v>7034.8789999999999</v>
      </c>
    </row>
    <row r="713" spans="2:3" x14ac:dyDescent="0.35">
      <c r="B713" s="4" t="s">
        <v>2346</v>
      </c>
      <c r="C713" s="5">
        <v>7034.8789999999999</v>
      </c>
    </row>
    <row r="714" spans="2:3" x14ac:dyDescent="0.35">
      <c r="B714" s="4" t="s">
        <v>3234</v>
      </c>
      <c r="C714" s="5">
        <v>7034.8789999999999</v>
      </c>
    </row>
    <row r="715" spans="2:3" x14ac:dyDescent="0.35">
      <c r="B715" s="4" t="s">
        <v>3631</v>
      </c>
      <c r="C715" s="5">
        <v>7034.8789999999999</v>
      </c>
    </row>
    <row r="716" spans="2:3" x14ac:dyDescent="0.35">
      <c r="B716" s="4" t="s">
        <v>1795</v>
      </c>
      <c r="C716" s="5">
        <v>7034.8789999999999</v>
      </c>
    </row>
    <row r="717" spans="2:3" x14ac:dyDescent="0.35">
      <c r="B717" s="4" t="s">
        <v>1318</v>
      </c>
      <c r="C717" s="5">
        <v>7034.8789999999999</v>
      </c>
    </row>
    <row r="718" spans="2:3" x14ac:dyDescent="0.35">
      <c r="B718" s="4" t="s">
        <v>1823</v>
      </c>
      <c r="C718" s="5">
        <v>7034.8789999999999</v>
      </c>
    </row>
    <row r="719" spans="2:3" x14ac:dyDescent="0.35">
      <c r="B719" s="4" t="s">
        <v>6129</v>
      </c>
      <c r="C719" s="5">
        <v>5951.3424000000005</v>
      </c>
    </row>
    <row r="720" spans="2:3" x14ac:dyDescent="0.35">
      <c r="B720" s="4" t="s">
        <v>2238</v>
      </c>
      <c r="C720" s="5">
        <v>5951.3424000000005</v>
      </c>
    </row>
    <row r="721" spans="2:3" x14ac:dyDescent="0.35">
      <c r="B721" s="4" t="s">
        <v>18306</v>
      </c>
      <c r="C721" s="5">
        <v>5719.0379999999996</v>
      </c>
    </row>
    <row r="722" spans="2:3" x14ac:dyDescent="0.35">
      <c r="B722" s="4" t="s">
        <v>16285</v>
      </c>
      <c r="C722" s="5">
        <v>5719.0379999999996</v>
      </c>
    </row>
    <row r="723" spans="2:3" x14ac:dyDescent="0.35">
      <c r="B723" s="4" t="s">
        <v>14673</v>
      </c>
      <c r="C723" s="5">
        <v>5719.0379999999996</v>
      </c>
    </row>
    <row r="724" spans="2:3" x14ac:dyDescent="0.35">
      <c r="B724" s="4" t="s">
        <v>7126</v>
      </c>
      <c r="C724" s="5">
        <v>5719.0379999999996</v>
      </c>
    </row>
    <row r="725" spans="2:3" x14ac:dyDescent="0.35">
      <c r="B725" s="4" t="s">
        <v>7074</v>
      </c>
      <c r="C725" s="5">
        <v>5719.0379999999996</v>
      </c>
    </row>
    <row r="726" spans="2:3" x14ac:dyDescent="0.35">
      <c r="B726" s="4" t="s">
        <v>5653</v>
      </c>
      <c r="C726" s="5">
        <v>5719.0379999999996</v>
      </c>
    </row>
    <row r="727" spans="2:3" x14ac:dyDescent="0.35">
      <c r="B727" s="4" t="s">
        <v>18484</v>
      </c>
      <c r="C727" s="5">
        <v>5627.9031999999997</v>
      </c>
    </row>
    <row r="728" spans="2:3" x14ac:dyDescent="0.35">
      <c r="B728" s="4" t="s">
        <v>18592</v>
      </c>
      <c r="C728" s="5">
        <v>5627.9031999999997</v>
      </c>
    </row>
    <row r="729" spans="2:3" x14ac:dyDescent="0.35">
      <c r="B729" s="4" t="s">
        <v>18869</v>
      </c>
      <c r="C729" s="5">
        <v>5627.9031999999997</v>
      </c>
    </row>
    <row r="730" spans="2:3" x14ac:dyDescent="0.35">
      <c r="B730" s="4" t="s">
        <v>17593</v>
      </c>
      <c r="C730" s="5">
        <v>5627.9031999999997</v>
      </c>
    </row>
    <row r="731" spans="2:3" x14ac:dyDescent="0.35">
      <c r="B731" s="4" t="s">
        <v>15988</v>
      </c>
      <c r="C731" s="5">
        <v>5627.9031999999997</v>
      </c>
    </row>
    <row r="732" spans="2:3" x14ac:dyDescent="0.35">
      <c r="B732" s="4" t="s">
        <v>16310</v>
      </c>
      <c r="C732" s="5">
        <v>5627.9031999999997</v>
      </c>
    </row>
    <row r="733" spans="2:3" x14ac:dyDescent="0.35">
      <c r="B733" s="4" t="s">
        <v>15803</v>
      </c>
      <c r="C733" s="5">
        <v>5627.9031999999997</v>
      </c>
    </row>
    <row r="734" spans="2:3" x14ac:dyDescent="0.35">
      <c r="B734" s="4" t="s">
        <v>14897</v>
      </c>
      <c r="C734" s="5">
        <v>5627.9031999999997</v>
      </c>
    </row>
    <row r="735" spans="2:3" x14ac:dyDescent="0.35">
      <c r="B735" s="4" t="s">
        <v>15870</v>
      </c>
      <c r="C735" s="5">
        <v>5627.9031999999997</v>
      </c>
    </row>
    <row r="736" spans="2:3" x14ac:dyDescent="0.35">
      <c r="B736" s="4" t="s">
        <v>14267</v>
      </c>
      <c r="C736" s="5">
        <v>5627.9031999999997</v>
      </c>
    </row>
    <row r="737" spans="2:3" x14ac:dyDescent="0.35">
      <c r="B737" s="4" t="s">
        <v>11817</v>
      </c>
      <c r="C737" s="5">
        <v>5627.9031999999997</v>
      </c>
    </row>
    <row r="738" spans="2:3" x14ac:dyDescent="0.35">
      <c r="B738" s="4" t="s">
        <v>12723</v>
      </c>
      <c r="C738" s="5">
        <v>5627.9031999999997</v>
      </c>
    </row>
    <row r="739" spans="2:3" x14ac:dyDescent="0.35">
      <c r="B739" s="4" t="s">
        <v>11722</v>
      </c>
      <c r="C739" s="5">
        <v>5627.9031999999997</v>
      </c>
    </row>
    <row r="740" spans="2:3" x14ac:dyDescent="0.35">
      <c r="B740" s="4" t="s">
        <v>12769</v>
      </c>
      <c r="C740" s="5">
        <v>5627.9031999999997</v>
      </c>
    </row>
    <row r="741" spans="2:3" x14ac:dyDescent="0.35">
      <c r="B741" s="4" t="s">
        <v>12276</v>
      </c>
      <c r="C741" s="5">
        <v>5627.9031999999997</v>
      </c>
    </row>
    <row r="742" spans="2:3" x14ac:dyDescent="0.35">
      <c r="B742" s="4" t="s">
        <v>12018</v>
      </c>
      <c r="C742" s="5">
        <v>5627.9031999999997</v>
      </c>
    </row>
    <row r="743" spans="2:3" x14ac:dyDescent="0.35">
      <c r="B743" s="4" t="s">
        <v>12104</v>
      </c>
      <c r="C743" s="5">
        <v>5627.9031999999997</v>
      </c>
    </row>
    <row r="744" spans="2:3" x14ac:dyDescent="0.35">
      <c r="B744" s="4" t="s">
        <v>11179</v>
      </c>
      <c r="C744" s="5">
        <v>5627.9031999999997</v>
      </c>
    </row>
    <row r="745" spans="2:3" x14ac:dyDescent="0.35">
      <c r="B745" s="4" t="s">
        <v>11034</v>
      </c>
      <c r="C745" s="5">
        <v>5627.9031999999997</v>
      </c>
    </row>
    <row r="746" spans="2:3" x14ac:dyDescent="0.35">
      <c r="B746" s="4" t="s">
        <v>10126</v>
      </c>
      <c r="C746" s="5">
        <v>5627.9031999999997</v>
      </c>
    </row>
    <row r="747" spans="2:3" x14ac:dyDescent="0.35">
      <c r="B747" s="4" t="s">
        <v>10202</v>
      </c>
      <c r="C747" s="5">
        <v>5627.9031999999997</v>
      </c>
    </row>
    <row r="748" spans="2:3" x14ac:dyDescent="0.35">
      <c r="B748" s="4" t="s">
        <v>9990</v>
      </c>
      <c r="C748" s="5">
        <v>5627.9031999999997</v>
      </c>
    </row>
    <row r="749" spans="2:3" x14ac:dyDescent="0.35">
      <c r="B749" s="4" t="s">
        <v>9388</v>
      </c>
      <c r="C749" s="5">
        <v>5627.9031999999997</v>
      </c>
    </row>
    <row r="750" spans="2:3" x14ac:dyDescent="0.35">
      <c r="B750" s="4" t="s">
        <v>8557</v>
      </c>
      <c r="C750" s="5">
        <v>5627.9031999999997</v>
      </c>
    </row>
    <row r="751" spans="2:3" x14ac:dyDescent="0.35">
      <c r="B751" s="4" t="s">
        <v>9132</v>
      </c>
      <c r="C751" s="5">
        <v>5627.9031999999997</v>
      </c>
    </row>
    <row r="752" spans="2:3" x14ac:dyDescent="0.35">
      <c r="B752" s="4" t="s">
        <v>8374</v>
      </c>
      <c r="C752" s="5">
        <v>5627.9031999999997</v>
      </c>
    </row>
    <row r="753" spans="2:3" x14ac:dyDescent="0.35">
      <c r="B753" s="4" t="s">
        <v>9164</v>
      </c>
      <c r="C753" s="5">
        <v>5627.9031999999997</v>
      </c>
    </row>
    <row r="754" spans="2:3" x14ac:dyDescent="0.35">
      <c r="B754" s="4" t="s">
        <v>8200</v>
      </c>
      <c r="C754" s="5">
        <v>5627.9031999999997</v>
      </c>
    </row>
    <row r="755" spans="2:3" x14ac:dyDescent="0.35">
      <c r="B755" s="4" t="s">
        <v>7995</v>
      </c>
      <c r="C755" s="5">
        <v>5627.9031999999997</v>
      </c>
    </row>
    <row r="756" spans="2:3" x14ac:dyDescent="0.35">
      <c r="B756" s="4" t="s">
        <v>6029</v>
      </c>
      <c r="C756" s="5">
        <v>5627.9031999999997</v>
      </c>
    </row>
    <row r="757" spans="2:3" x14ac:dyDescent="0.35">
      <c r="B757" s="4" t="s">
        <v>5033</v>
      </c>
      <c r="C757" s="5">
        <v>5627.9031999999997</v>
      </c>
    </row>
    <row r="758" spans="2:3" x14ac:dyDescent="0.35">
      <c r="B758" s="4" t="s">
        <v>4488</v>
      </c>
      <c r="C758" s="5">
        <v>5627.9031999999997</v>
      </c>
    </row>
    <row r="759" spans="2:3" x14ac:dyDescent="0.35">
      <c r="B759" s="4" t="s">
        <v>3691</v>
      </c>
      <c r="C759" s="5">
        <v>5627.9031999999997</v>
      </c>
    </row>
    <row r="760" spans="2:3" x14ac:dyDescent="0.35">
      <c r="B760" s="4" t="s">
        <v>2753</v>
      </c>
      <c r="C760" s="5">
        <v>5627.9031999999997</v>
      </c>
    </row>
    <row r="761" spans="2:3" x14ac:dyDescent="0.35">
      <c r="B761" s="4" t="s">
        <v>2591</v>
      </c>
      <c r="C761" s="5">
        <v>5627.9031999999997</v>
      </c>
    </row>
    <row r="762" spans="2:3" x14ac:dyDescent="0.35">
      <c r="B762" s="4" t="s">
        <v>1737</v>
      </c>
      <c r="C762" s="5">
        <v>5627.9031999999997</v>
      </c>
    </row>
    <row r="763" spans="2:3" x14ac:dyDescent="0.35">
      <c r="B763" s="4" t="s">
        <v>601</v>
      </c>
      <c r="C763" s="5">
        <v>5627.9031999999997</v>
      </c>
    </row>
    <row r="764" spans="2:3" x14ac:dyDescent="0.35">
      <c r="B764" s="4" t="s">
        <v>1420</v>
      </c>
      <c r="C764" s="5">
        <v>5627.9031999999997</v>
      </c>
    </row>
    <row r="765" spans="2:3" x14ac:dyDescent="0.35">
      <c r="B765" s="4" t="s">
        <v>18581</v>
      </c>
      <c r="C765" s="5">
        <v>5433.0861000000004</v>
      </c>
    </row>
    <row r="766" spans="2:3" x14ac:dyDescent="0.35">
      <c r="B766" s="4" t="s">
        <v>14338</v>
      </c>
      <c r="C766" s="5">
        <v>5433.0861000000004</v>
      </c>
    </row>
    <row r="767" spans="2:3" x14ac:dyDescent="0.35">
      <c r="B767" s="4" t="s">
        <v>2864</v>
      </c>
      <c r="C767" s="5">
        <v>5433.0861000000004</v>
      </c>
    </row>
    <row r="768" spans="2:3" x14ac:dyDescent="0.35">
      <c r="B768" s="4" t="s">
        <v>16670</v>
      </c>
      <c r="C768" s="5">
        <v>5147.1342000000004</v>
      </c>
    </row>
    <row r="769" spans="2:3" x14ac:dyDescent="0.35">
      <c r="B769" s="4" t="s">
        <v>12050</v>
      </c>
      <c r="C769" s="5">
        <v>5147.1342000000004</v>
      </c>
    </row>
    <row r="770" spans="2:3" x14ac:dyDescent="0.35">
      <c r="B770" s="4" t="s">
        <v>9859</v>
      </c>
      <c r="C770" s="5">
        <v>5147.1342000000004</v>
      </c>
    </row>
    <row r="771" spans="2:3" x14ac:dyDescent="0.35">
      <c r="B771" s="4" t="s">
        <v>11255</v>
      </c>
      <c r="C771" s="5">
        <v>5147.1342000000004</v>
      </c>
    </row>
    <row r="772" spans="2:3" x14ac:dyDescent="0.35">
      <c r="B772" s="4" t="s">
        <v>8787</v>
      </c>
      <c r="C772" s="5">
        <v>5147.1342000000004</v>
      </c>
    </row>
    <row r="773" spans="2:3" x14ac:dyDescent="0.35">
      <c r="B773" s="4" t="s">
        <v>9448</v>
      </c>
      <c r="C773" s="5">
        <v>5147.1342000000004</v>
      </c>
    </row>
    <row r="774" spans="2:3" x14ac:dyDescent="0.35">
      <c r="B774" s="4" t="s">
        <v>5604</v>
      </c>
      <c r="C774" s="5">
        <v>5147.1342000000004</v>
      </c>
    </row>
    <row r="775" spans="2:3" x14ac:dyDescent="0.35">
      <c r="B775" s="4" t="s">
        <v>6068</v>
      </c>
      <c r="C775" s="5">
        <v>5147.1342000000004</v>
      </c>
    </row>
    <row r="776" spans="2:3" x14ac:dyDescent="0.35">
      <c r="B776" s="4" t="s">
        <v>3759</v>
      </c>
      <c r="C776" s="5">
        <v>5147.1342000000004</v>
      </c>
    </row>
    <row r="777" spans="2:3" x14ac:dyDescent="0.35">
      <c r="B777" s="4" t="s">
        <v>2225</v>
      </c>
      <c r="C777" s="5">
        <v>5147.1342000000004</v>
      </c>
    </row>
    <row r="778" spans="2:3" x14ac:dyDescent="0.35">
      <c r="B778" s="4" t="s">
        <v>17831</v>
      </c>
      <c r="C778" s="5">
        <v>4861.1823000000004</v>
      </c>
    </row>
    <row r="779" spans="2:3" x14ac:dyDescent="0.35">
      <c r="B779" s="4" t="s">
        <v>16797</v>
      </c>
      <c r="C779" s="5">
        <v>4861.1823000000004</v>
      </c>
    </row>
    <row r="780" spans="2:3" x14ac:dyDescent="0.35">
      <c r="B780" s="4" t="s">
        <v>14120</v>
      </c>
      <c r="C780" s="5">
        <v>4861.1823000000004</v>
      </c>
    </row>
    <row r="781" spans="2:3" x14ac:dyDescent="0.35">
      <c r="B781" s="4" t="s">
        <v>13138</v>
      </c>
      <c r="C781" s="5">
        <v>4861.1823000000004</v>
      </c>
    </row>
    <row r="782" spans="2:3" x14ac:dyDescent="0.35">
      <c r="B782" s="4" t="s">
        <v>11502</v>
      </c>
      <c r="C782" s="5">
        <v>4861.1823000000004</v>
      </c>
    </row>
    <row r="783" spans="2:3" x14ac:dyDescent="0.35">
      <c r="B783" s="4" t="s">
        <v>7128</v>
      </c>
      <c r="C783" s="5">
        <v>4861.1823000000004</v>
      </c>
    </row>
    <row r="784" spans="2:3" x14ac:dyDescent="0.35">
      <c r="B784" s="4" t="s">
        <v>2032</v>
      </c>
      <c r="C784" s="5">
        <v>4861.1823000000004</v>
      </c>
    </row>
    <row r="785" spans="2:3" x14ac:dyDescent="0.35">
      <c r="B785" s="4" t="s">
        <v>11536</v>
      </c>
      <c r="C785" s="5">
        <v>4575.2304000000004</v>
      </c>
    </row>
    <row r="786" spans="2:3" x14ac:dyDescent="0.35">
      <c r="B786" s="4" t="s">
        <v>7676</v>
      </c>
      <c r="C786" s="5">
        <v>4575.2304000000004</v>
      </c>
    </row>
    <row r="787" spans="2:3" x14ac:dyDescent="0.35">
      <c r="B787" s="4" t="s">
        <v>5751</v>
      </c>
      <c r="C787" s="5">
        <v>4575.2304000000004</v>
      </c>
    </row>
    <row r="788" spans="2:3" x14ac:dyDescent="0.35">
      <c r="B788" s="4" t="s">
        <v>13811</v>
      </c>
      <c r="C788" s="5">
        <v>4463.5068000000001</v>
      </c>
    </row>
    <row r="789" spans="2:3" x14ac:dyDescent="0.35">
      <c r="B789" s="4" t="s">
        <v>12505</v>
      </c>
      <c r="C789" s="5">
        <v>4463.5068000000001</v>
      </c>
    </row>
    <row r="790" spans="2:3" x14ac:dyDescent="0.35">
      <c r="B790" s="4" t="s">
        <v>9623</v>
      </c>
      <c r="C790" s="5">
        <v>4463.5068000000001</v>
      </c>
    </row>
    <row r="791" spans="2:3" x14ac:dyDescent="0.35">
      <c r="B791" s="4" t="s">
        <v>2127</v>
      </c>
      <c r="C791" s="5">
        <v>4463.5068000000001</v>
      </c>
    </row>
    <row r="792" spans="2:3" x14ac:dyDescent="0.35">
      <c r="B792" s="4" t="s">
        <v>3333</v>
      </c>
      <c r="C792" s="5">
        <v>4463.5068000000001</v>
      </c>
    </row>
    <row r="793" spans="2:3" x14ac:dyDescent="0.35">
      <c r="B793" s="4" t="s">
        <v>1581</v>
      </c>
      <c r="C793" s="5">
        <v>4463.5068000000001</v>
      </c>
    </row>
    <row r="794" spans="2:3" x14ac:dyDescent="0.35">
      <c r="B794" s="4" t="s">
        <v>3138</v>
      </c>
      <c r="C794" s="5">
        <v>4430.6868000000004</v>
      </c>
    </row>
    <row r="795" spans="2:3" x14ac:dyDescent="0.35">
      <c r="B795" s="4" t="s">
        <v>2711</v>
      </c>
      <c r="C795" s="5">
        <v>4430.6868000000004</v>
      </c>
    </row>
    <row r="796" spans="2:3" x14ac:dyDescent="0.35">
      <c r="B796" s="4" t="s">
        <v>18601</v>
      </c>
      <c r="C796" s="5">
        <v>4289.2785000000003</v>
      </c>
    </row>
    <row r="797" spans="2:3" x14ac:dyDescent="0.35">
      <c r="B797" s="4" t="s">
        <v>18210</v>
      </c>
      <c r="C797" s="5">
        <v>4289.2785000000003</v>
      </c>
    </row>
    <row r="798" spans="2:3" x14ac:dyDescent="0.35">
      <c r="B798" s="4" t="s">
        <v>16233</v>
      </c>
      <c r="C798" s="5">
        <v>4289.2785000000003</v>
      </c>
    </row>
    <row r="799" spans="2:3" x14ac:dyDescent="0.35">
      <c r="B799" s="4" t="s">
        <v>6687</v>
      </c>
      <c r="C799" s="5">
        <v>4289.2785000000003</v>
      </c>
    </row>
    <row r="800" spans="2:3" x14ac:dyDescent="0.35">
      <c r="B800" s="4" t="s">
        <v>973</v>
      </c>
      <c r="C800" s="5">
        <v>4289.2785000000003</v>
      </c>
    </row>
    <row r="801" spans="2:3" x14ac:dyDescent="0.35">
      <c r="B801" s="4" t="s">
        <v>1172</v>
      </c>
      <c r="C801" s="5">
        <v>4289.2785000000003</v>
      </c>
    </row>
    <row r="802" spans="2:3" x14ac:dyDescent="0.35">
      <c r="B802" s="4" t="s">
        <v>18015</v>
      </c>
      <c r="C802" s="5">
        <v>4220.9273999999996</v>
      </c>
    </row>
    <row r="803" spans="2:3" x14ac:dyDescent="0.35">
      <c r="B803" s="4" t="s">
        <v>18851</v>
      </c>
      <c r="C803" s="5">
        <v>4220.9273999999996</v>
      </c>
    </row>
    <row r="804" spans="2:3" x14ac:dyDescent="0.35">
      <c r="B804" s="4" t="s">
        <v>17938</v>
      </c>
      <c r="C804" s="5">
        <v>4220.9273999999996</v>
      </c>
    </row>
    <row r="805" spans="2:3" x14ac:dyDescent="0.35">
      <c r="B805" s="4" t="s">
        <v>17646</v>
      </c>
      <c r="C805" s="5">
        <v>4220.9273999999996</v>
      </c>
    </row>
    <row r="806" spans="2:3" x14ac:dyDescent="0.35">
      <c r="B806" s="4" t="s">
        <v>18789</v>
      </c>
      <c r="C806" s="5">
        <v>4220.9273999999996</v>
      </c>
    </row>
    <row r="807" spans="2:3" x14ac:dyDescent="0.35">
      <c r="B807" s="4" t="s">
        <v>17582</v>
      </c>
      <c r="C807" s="5">
        <v>4220.9273999999996</v>
      </c>
    </row>
    <row r="808" spans="2:3" x14ac:dyDescent="0.35">
      <c r="B808" s="4" t="s">
        <v>16107</v>
      </c>
      <c r="C808" s="5">
        <v>4220.9273999999996</v>
      </c>
    </row>
    <row r="809" spans="2:3" x14ac:dyDescent="0.35">
      <c r="B809" s="4" t="s">
        <v>16059</v>
      </c>
      <c r="C809" s="5">
        <v>4220.9273999999996</v>
      </c>
    </row>
    <row r="810" spans="2:3" x14ac:dyDescent="0.35">
      <c r="B810" s="4" t="s">
        <v>16489</v>
      </c>
      <c r="C810" s="5">
        <v>4220.9273999999996</v>
      </c>
    </row>
    <row r="811" spans="2:3" x14ac:dyDescent="0.35">
      <c r="B811" s="4" t="s">
        <v>16099</v>
      </c>
      <c r="C811" s="5">
        <v>4220.9273999999996</v>
      </c>
    </row>
    <row r="812" spans="2:3" x14ac:dyDescent="0.35">
      <c r="B812" s="4" t="s">
        <v>15829</v>
      </c>
      <c r="C812" s="5">
        <v>4220.9273999999996</v>
      </c>
    </row>
    <row r="813" spans="2:3" x14ac:dyDescent="0.35">
      <c r="B813" s="4" t="s">
        <v>13936</v>
      </c>
      <c r="C813" s="5">
        <v>4220.9273999999996</v>
      </c>
    </row>
    <row r="814" spans="2:3" x14ac:dyDescent="0.35">
      <c r="B814" s="4" t="s">
        <v>14078</v>
      </c>
      <c r="C814" s="5">
        <v>4220.9273999999996</v>
      </c>
    </row>
    <row r="815" spans="2:3" x14ac:dyDescent="0.35">
      <c r="B815" s="4" t="s">
        <v>14055</v>
      </c>
      <c r="C815" s="5">
        <v>4220.9273999999996</v>
      </c>
    </row>
    <row r="816" spans="2:3" x14ac:dyDescent="0.35">
      <c r="B816" s="4" t="s">
        <v>13931</v>
      </c>
      <c r="C816" s="5">
        <v>4220.9273999999996</v>
      </c>
    </row>
    <row r="817" spans="2:3" x14ac:dyDescent="0.35">
      <c r="B817" s="4" t="s">
        <v>12433</v>
      </c>
      <c r="C817" s="5">
        <v>4220.9273999999996</v>
      </c>
    </row>
    <row r="818" spans="2:3" x14ac:dyDescent="0.35">
      <c r="B818" s="4" t="s">
        <v>12225</v>
      </c>
      <c r="C818" s="5">
        <v>4220.9273999999996</v>
      </c>
    </row>
    <row r="819" spans="2:3" x14ac:dyDescent="0.35">
      <c r="B819" s="4" t="s">
        <v>12455</v>
      </c>
      <c r="C819" s="5">
        <v>4220.9273999999996</v>
      </c>
    </row>
    <row r="820" spans="2:3" x14ac:dyDescent="0.35">
      <c r="B820" s="4" t="s">
        <v>11477</v>
      </c>
      <c r="C820" s="5">
        <v>4220.9273999999996</v>
      </c>
    </row>
    <row r="821" spans="2:3" x14ac:dyDescent="0.35">
      <c r="B821" s="4" t="s">
        <v>12725</v>
      </c>
      <c r="C821" s="5">
        <v>4220.9273999999996</v>
      </c>
    </row>
    <row r="822" spans="2:3" x14ac:dyDescent="0.35">
      <c r="B822" s="4" t="s">
        <v>11589</v>
      </c>
      <c r="C822" s="5">
        <v>4220.9273999999996</v>
      </c>
    </row>
    <row r="823" spans="2:3" x14ac:dyDescent="0.35">
      <c r="B823" s="4" t="s">
        <v>12845</v>
      </c>
      <c r="C823" s="5">
        <v>4220.9273999999996</v>
      </c>
    </row>
    <row r="824" spans="2:3" x14ac:dyDescent="0.35">
      <c r="B824" s="4" t="s">
        <v>10699</v>
      </c>
      <c r="C824" s="5">
        <v>4220.9273999999996</v>
      </c>
    </row>
    <row r="825" spans="2:3" x14ac:dyDescent="0.35">
      <c r="B825" s="4" t="s">
        <v>11260</v>
      </c>
      <c r="C825" s="5">
        <v>4220.9273999999996</v>
      </c>
    </row>
    <row r="826" spans="2:3" x14ac:dyDescent="0.35">
      <c r="B826" s="4" t="s">
        <v>10065</v>
      </c>
      <c r="C826" s="5">
        <v>4220.9273999999996</v>
      </c>
    </row>
    <row r="827" spans="2:3" x14ac:dyDescent="0.35">
      <c r="B827" s="4" t="s">
        <v>11272</v>
      </c>
      <c r="C827" s="5">
        <v>4220.9273999999996</v>
      </c>
    </row>
    <row r="828" spans="2:3" x14ac:dyDescent="0.35">
      <c r="B828" s="4" t="s">
        <v>9506</v>
      </c>
      <c r="C828" s="5">
        <v>4220.9273999999996</v>
      </c>
    </row>
    <row r="829" spans="2:3" x14ac:dyDescent="0.35">
      <c r="B829" s="4" t="s">
        <v>9499</v>
      </c>
      <c r="C829" s="5">
        <v>4220.9273999999996</v>
      </c>
    </row>
    <row r="830" spans="2:3" x14ac:dyDescent="0.35">
      <c r="B830" s="4" t="s">
        <v>9352</v>
      </c>
      <c r="C830" s="5">
        <v>4220.9273999999996</v>
      </c>
    </row>
    <row r="831" spans="2:3" x14ac:dyDescent="0.35">
      <c r="B831" s="4" t="s">
        <v>9238</v>
      </c>
      <c r="C831" s="5">
        <v>4220.9273999999996</v>
      </c>
    </row>
    <row r="832" spans="2:3" x14ac:dyDescent="0.35">
      <c r="B832" s="4" t="s">
        <v>9263</v>
      </c>
      <c r="C832" s="5">
        <v>4220.9273999999996</v>
      </c>
    </row>
    <row r="833" spans="2:3" x14ac:dyDescent="0.35">
      <c r="B833" s="4" t="s">
        <v>8594</v>
      </c>
      <c r="C833" s="5">
        <v>4220.9273999999996</v>
      </c>
    </row>
    <row r="834" spans="2:3" x14ac:dyDescent="0.35">
      <c r="B834" s="4" t="s">
        <v>7334</v>
      </c>
      <c r="C834" s="5">
        <v>4220.9273999999996</v>
      </c>
    </row>
    <row r="835" spans="2:3" x14ac:dyDescent="0.35">
      <c r="B835" s="4" t="s">
        <v>6031</v>
      </c>
      <c r="C835" s="5">
        <v>4220.9273999999996</v>
      </c>
    </row>
    <row r="836" spans="2:3" x14ac:dyDescent="0.35">
      <c r="B836" s="4" t="s">
        <v>6644</v>
      </c>
      <c r="C836" s="5">
        <v>4220.9273999999996</v>
      </c>
    </row>
    <row r="837" spans="2:3" x14ac:dyDescent="0.35">
      <c r="B837" s="4" t="s">
        <v>4643</v>
      </c>
      <c r="C837" s="5">
        <v>4220.9273999999996</v>
      </c>
    </row>
    <row r="838" spans="2:3" x14ac:dyDescent="0.35">
      <c r="B838" s="4" t="s">
        <v>3786</v>
      </c>
      <c r="C838" s="5">
        <v>4220.9273999999996</v>
      </c>
    </row>
    <row r="839" spans="2:3" x14ac:dyDescent="0.35">
      <c r="B839" s="4" t="s">
        <v>3965</v>
      </c>
      <c r="C839" s="5">
        <v>4220.9273999999996</v>
      </c>
    </row>
    <row r="840" spans="2:3" x14ac:dyDescent="0.35">
      <c r="B840" s="4" t="s">
        <v>3841</v>
      </c>
      <c r="C840" s="5">
        <v>4220.9273999999996</v>
      </c>
    </row>
    <row r="841" spans="2:3" x14ac:dyDescent="0.35">
      <c r="B841" s="4" t="s">
        <v>3315</v>
      </c>
      <c r="C841" s="5">
        <v>4220.9273999999996</v>
      </c>
    </row>
    <row r="842" spans="2:3" x14ac:dyDescent="0.35">
      <c r="B842" s="4" t="s">
        <v>2769</v>
      </c>
      <c r="C842" s="5">
        <v>4220.9273999999996</v>
      </c>
    </row>
    <row r="843" spans="2:3" x14ac:dyDescent="0.35">
      <c r="B843" s="4" t="s">
        <v>2719</v>
      </c>
      <c r="C843" s="5">
        <v>4220.9273999999996</v>
      </c>
    </row>
    <row r="844" spans="2:3" x14ac:dyDescent="0.35">
      <c r="B844" s="4" t="s">
        <v>2723</v>
      </c>
      <c r="C844" s="5">
        <v>4220.9273999999996</v>
      </c>
    </row>
    <row r="845" spans="2:3" x14ac:dyDescent="0.35">
      <c r="B845" s="4" t="s">
        <v>1460</v>
      </c>
      <c r="C845" s="5">
        <v>4220.9273999999996</v>
      </c>
    </row>
    <row r="846" spans="2:3" x14ac:dyDescent="0.35">
      <c r="B846" s="4" t="s">
        <v>1185</v>
      </c>
      <c r="C846" s="5">
        <v>4220.9273999999996</v>
      </c>
    </row>
    <row r="847" spans="2:3" x14ac:dyDescent="0.35">
      <c r="B847" s="4" t="s">
        <v>18357</v>
      </c>
      <c r="C847" s="5">
        <v>4003.3265999999999</v>
      </c>
    </row>
    <row r="848" spans="2:3" x14ac:dyDescent="0.35">
      <c r="B848" s="4" t="s">
        <v>16304</v>
      </c>
      <c r="C848" s="5">
        <v>4003.3265999999999</v>
      </c>
    </row>
    <row r="849" spans="2:3" x14ac:dyDescent="0.35">
      <c r="B849" s="4" t="s">
        <v>11429</v>
      </c>
      <c r="C849" s="5">
        <v>4003.3265999999999</v>
      </c>
    </row>
    <row r="850" spans="2:3" x14ac:dyDescent="0.35">
      <c r="B850" s="4" t="s">
        <v>7978</v>
      </c>
      <c r="C850" s="5">
        <v>4003.3265999999999</v>
      </c>
    </row>
    <row r="851" spans="2:3" x14ac:dyDescent="0.35">
      <c r="B851" s="4" t="s">
        <v>3617</v>
      </c>
      <c r="C851" s="5">
        <v>4003.3265999999999</v>
      </c>
    </row>
    <row r="852" spans="2:3" x14ac:dyDescent="0.35">
      <c r="B852" s="4" t="s">
        <v>14432</v>
      </c>
      <c r="C852" s="5">
        <v>3717.3746999999998</v>
      </c>
    </row>
    <row r="853" spans="2:3" x14ac:dyDescent="0.35">
      <c r="B853" s="4" t="s">
        <v>14396</v>
      </c>
      <c r="C853" s="5">
        <v>3717.3746999999998</v>
      </c>
    </row>
    <row r="854" spans="2:3" x14ac:dyDescent="0.35">
      <c r="B854" s="4" t="s">
        <v>5034</v>
      </c>
      <c r="C854" s="5">
        <v>3717.3746999999998</v>
      </c>
    </row>
    <row r="855" spans="2:3" x14ac:dyDescent="0.35">
      <c r="B855" s="4" t="s">
        <v>16438</v>
      </c>
      <c r="C855" s="5">
        <v>3431.4227999999998</v>
      </c>
    </row>
    <row r="856" spans="2:3" x14ac:dyDescent="0.35">
      <c r="B856" s="4" t="s">
        <v>14473</v>
      </c>
      <c r="C856" s="5">
        <v>3431.4227999999998</v>
      </c>
    </row>
    <row r="857" spans="2:3" x14ac:dyDescent="0.35">
      <c r="B857" s="4" t="s">
        <v>11690</v>
      </c>
      <c r="C857" s="5">
        <v>3431.4227999999998</v>
      </c>
    </row>
    <row r="858" spans="2:3" x14ac:dyDescent="0.35">
      <c r="B858" s="4" t="s">
        <v>11312</v>
      </c>
      <c r="C858" s="5">
        <v>3431.4227999999998</v>
      </c>
    </row>
    <row r="859" spans="2:3" x14ac:dyDescent="0.35">
      <c r="B859" s="4" t="s">
        <v>8336</v>
      </c>
      <c r="C859" s="5">
        <v>3431.4227999999998</v>
      </c>
    </row>
    <row r="860" spans="2:3" x14ac:dyDescent="0.35">
      <c r="B860" s="4" t="s">
        <v>4048</v>
      </c>
      <c r="C860" s="5">
        <v>3431.4227999999998</v>
      </c>
    </row>
    <row r="861" spans="2:3" x14ac:dyDescent="0.35">
      <c r="B861" s="4" t="s">
        <v>4177</v>
      </c>
      <c r="C861" s="5">
        <v>3431.4227999999998</v>
      </c>
    </row>
    <row r="862" spans="2:3" x14ac:dyDescent="0.35">
      <c r="B862" s="4" t="s">
        <v>2631</v>
      </c>
      <c r="C862" s="5">
        <v>3431.4227999999998</v>
      </c>
    </row>
    <row r="863" spans="2:3" x14ac:dyDescent="0.35">
      <c r="B863" s="4" t="s">
        <v>2851</v>
      </c>
      <c r="C863" s="5">
        <v>3431.4227999999998</v>
      </c>
    </row>
    <row r="864" spans="2:3" x14ac:dyDescent="0.35">
      <c r="B864" s="4" t="s">
        <v>1663</v>
      </c>
      <c r="C864" s="5">
        <v>3431.4227999999998</v>
      </c>
    </row>
    <row r="865" spans="2:3" x14ac:dyDescent="0.35">
      <c r="B865" s="4" t="s">
        <v>605</v>
      </c>
      <c r="C865" s="5">
        <v>3431.4227999999998</v>
      </c>
    </row>
    <row r="866" spans="2:3" x14ac:dyDescent="0.35">
      <c r="B866" s="4" t="s">
        <v>2096</v>
      </c>
      <c r="C866" s="5">
        <v>3431.4227999999998</v>
      </c>
    </row>
    <row r="867" spans="2:3" x14ac:dyDescent="0.35">
      <c r="B867" s="4" t="s">
        <v>16911</v>
      </c>
      <c r="C867" s="5">
        <v>3145.4708999999998</v>
      </c>
    </row>
    <row r="868" spans="2:3" x14ac:dyDescent="0.35">
      <c r="B868" s="4" t="s">
        <v>13512</v>
      </c>
      <c r="C868" s="5">
        <v>3145.4708999999998</v>
      </c>
    </row>
    <row r="869" spans="2:3" x14ac:dyDescent="0.35">
      <c r="B869" s="4" t="s">
        <v>12208</v>
      </c>
      <c r="C869" s="5">
        <v>3145.4708999999998</v>
      </c>
    </row>
    <row r="870" spans="2:3" x14ac:dyDescent="0.35">
      <c r="B870" s="4" t="s">
        <v>11575</v>
      </c>
      <c r="C870" s="5">
        <v>3145.4708999999998</v>
      </c>
    </row>
    <row r="871" spans="2:3" x14ac:dyDescent="0.35">
      <c r="B871" s="4" t="s">
        <v>6655</v>
      </c>
      <c r="C871" s="5">
        <v>3145.4708999999998</v>
      </c>
    </row>
    <row r="872" spans="2:3" x14ac:dyDescent="0.35">
      <c r="B872" s="4" t="s">
        <v>17847</v>
      </c>
      <c r="C872" s="5">
        <v>2975.6712000000002</v>
      </c>
    </row>
    <row r="873" spans="2:3" x14ac:dyDescent="0.35">
      <c r="B873" s="4" t="s">
        <v>15370</v>
      </c>
      <c r="C873" s="5">
        <v>2975.6712000000002</v>
      </c>
    </row>
    <row r="874" spans="2:3" x14ac:dyDescent="0.35">
      <c r="B874" s="4" t="s">
        <v>9672</v>
      </c>
      <c r="C874" s="5">
        <v>2975.6712000000002</v>
      </c>
    </row>
    <row r="875" spans="2:3" x14ac:dyDescent="0.35">
      <c r="B875" s="4" t="s">
        <v>9724</v>
      </c>
      <c r="C875" s="5">
        <v>2975.6712000000002</v>
      </c>
    </row>
    <row r="876" spans="2:3" x14ac:dyDescent="0.35">
      <c r="B876" s="4" t="s">
        <v>4987</v>
      </c>
      <c r="C876" s="5">
        <v>2975.6712000000002</v>
      </c>
    </row>
    <row r="877" spans="2:3" x14ac:dyDescent="0.35">
      <c r="B877" s="4" t="s">
        <v>2683</v>
      </c>
      <c r="C877" s="5">
        <v>2975.6712000000002</v>
      </c>
    </row>
    <row r="878" spans="2:3" x14ac:dyDescent="0.35">
      <c r="B878" s="4" t="s">
        <v>7813</v>
      </c>
      <c r="C878" s="5">
        <v>2953.7912000000001</v>
      </c>
    </row>
    <row r="879" spans="2:3" x14ac:dyDescent="0.35">
      <c r="B879" s="4" t="s">
        <v>6384</v>
      </c>
      <c r="C879" s="5">
        <v>2953.7912000000001</v>
      </c>
    </row>
    <row r="880" spans="2:3" x14ac:dyDescent="0.35">
      <c r="B880" s="4" t="s">
        <v>906</v>
      </c>
      <c r="C880" s="5">
        <v>2953.7912000000001</v>
      </c>
    </row>
    <row r="881" spans="2:3" x14ac:dyDescent="0.35">
      <c r="B881" s="4" t="s">
        <v>12672</v>
      </c>
      <c r="C881" s="5">
        <v>2859.5189999999998</v>
      </c>
    </row>
    <row r="882" spans="2:3" x14ac:dyDescent="0.35">
      <c r="B882" s="4" t="s">
        <v>10903</v>
      </c>
      <c r="C882" s="5">
        <v>2859.5189999999998</v>
      </c>
    </row>
    <row r="883" spans="2:3" x14ac:dyDescent="0.35">
      <c r="B883" s="4" t="s">
        <v>9556</v>
      </c>
      <c r="C883" s="5">
        <v>2859.5189999999998</v>
      </c>
    </row>
    <row r="884" spans="2:3" x14ac:dyDescent="0.35">
      <c r="B884" s="4" t="s">
        <v>2857</v>
      </c>
      <c r="C884" s="5">
        <v>2859.5189999999998</v>
      </c>
    </row>
    <row r="885" spans="2:3" x14ac:dyDescent="0.35">
      <c r="B885" s="4" t="s">
        <v>1256</v>
      </c>
      <c r="C885" s="5">
        <v>2859.5189999999998</v>
      </c>
    </row>
    <row r="886" spans="2:3" x14ac:dyDescent="0.35">
      <c r="B886" s="4" t="s">
        <v>17544</v>
      </c>
      <c r="C886" s="5">
        <v>2813.9515999999999</v>
      </c>
    </row>
    <row r="887" spans="2:3" x14ac:dyDescent="0.35">
      <c r="B887" s="4" t="s">
        <v>18518</v>
      </c>
      <c r="C887" s="5">
        <v>2813.9515999999999</v>
      </c>
    </row>
    <row r="888" spans="2:3" x14ac:dyDescent="0.35">
      <c r="B888" s="4" t="s">
        <v>18047</v>
      </c>
      <c r="C888" s="5">
        <v>2813.9515999999999</v>
      </c>
    </row>
    <row r="889" spans="2:3" x14ac:dyDescent="0.35">
      <c r="B889" s="4" t="s">
        <v>18530</v>
      </c>
      <c r="C889" s="5">
        <v>2813.9515999999999</v>
      </c>
    </row>
    <row r="890" spans="2:3" x14ac:dyDescent="0.35">
      <c r="B890" s="4" t="s">
        <v>18551</v>
      </c>
      <c r="C890" s="5">
        <v>2813.9515999999999</v>
      </c>
    </row>
    <row r="891" spans="2:3" x14ac:dyDescent="0.35">
      <c r="B891" s="4" t="s">
        <v>18299</v>
      </c>
      <c r="C891" s="5">
        <v>2813.9515999999999</v>
      </c>
    </row>
    <row r="892" spans="2:3" x14ac:dyDescent="0.35">
      <c r="B892" s="4" t="s">
        <v>18206</v>
      </c>
      <c r="C892" s="5">
        <v>2813.9515999999999</v>
      </c>
    </row>
    <row r="893" spans="2:3" x14ac:dyDescent="0.35">
      <c r="B893" s="4" t="s">
        <v>16948</v>
      </c>
      <c r="C893" s="5">
        <v>2813.9515999999999</v>
      </c>
    </row>
    <row r="894" spans="2:3" x14ac:dyDescent="0.35">
      <c r="B894" s="4" t="s">
        <v>16981</v>
      </c>
      <c r="C894" s="5">
        <v>2813.9515999999999</v>
      </c>
    </row>
    <row r="895" spans="2:3" x14ac:dyDescent="0.35">
      <c r="B895" s="4" t="s">
        <v>16845</v>
      </c>
      <c r="C895" s="5">
        <v>2813.9515999999999</v>
      </c>
    </row>
    <row r="896" spans="2:3" x14ac:dyDescent="0.35">
      <c r="B896" s="4" t="s">
        <v>16665</v>
      </c>
      <c r="C896" s="5">
        <v>2813.9515999999999</v>
      </c>
    </row>
    <row r="897" spans="2:3" x14ac:dyDescent="0.35">
      <c r="B897" s="4" t="s">
        <v>15034</v>
      </c>
      <c r="C897" s="5">
        <v>2813.9515999999999</v>
      </c>
    </row>
    <row r="898" spans="2:3" x14ac:dyDescent="0.35">
      <c r="B898" s="4" t="s">
        <v>14644</v>
      </c>
      <c r="C898" s="5">
        <v>2813.9515999999999</v>
      </c>
    </row>
    <row r="899" spans="2:3" x14ac:dyDescent="0.35">
      <c r="B899" s="4" t="s">
        <v>14549</v>
      </c>
      <c r="C899" s="5">
        <v>2813.9515999999999</v>
      </c>
    </row>
    <row r="900" spans="2:3" x14ac:dyDescent="0.35">
      <c r="B900" s="4" t="s">
        <v>15247</v>
      </c>
      <c r="C900" s="5">
        <v>2813.9515999999999</v>
      </c>
    </row>
    <row r="901" spans="2:3" x14ac:dyDescent="0.35">
      <c r="B901" s="4" t="s">
        <v>12879</v>
      </c>
      <c r="C901" s="5">
        <v>2813.9515999999999</v>
      </c>
    </row>
    <row r="902" spans="2:3" x14ac:dyDescent="0.35">
      <c r="B902" s="4" t="s">
        <v>14021</v>
      </c>
      <c r="C902" s="5">
        <v>2813.9515999999999</v>
      </c>
    </row>
    <row r="903" spans="2:3" x14ac:dyDescent="0.35">
      <c r="B903" s="4" t="s">
        <v>13283</v>
      </c>
      <c r="C903" s="5">
        <v>2813.9515999999999</v>
      </c>
    </row>
    <row r="904" spans="2:3" x14ac:dyDescent="0.35">
      <c r="B904" s="4" t="s">
        <v>14133</v>
      </c>
      <c r="C904" s="5">
        <v>2813.9515999999999</v>
      </c>
    </row>
    <row r="905" spans="2:3" x14ac:dyDescent="0.35">
      <c r="B905" s="4" t="s">
        <v>11701</v>
      </c>
      <c r="C905" s="5">
        <v>2813.9515999999999</v>
      </c>
    </row>
    <row r="906" spans="2:3" x14ac:dyDescent="0.35">
      <c r="B906" s="4" t="s">
        <v>11606</v>
      </c>
      <c r="C906" s="5">
        <v>2813.9515999999999</v>
      </c>
    </row>
    <row r="907" spans="2:3" x14ac:dyDescent="0.35">
      <c r="B907" s="4" t="s">
        <v>12133</v>
      </c>
      <c r="C907" s="5">
        <v>2813.9515999999999</v>
      </c>
    </row>
    <row r="908" spans="2:3" x14ac:dyDescent="0.35">
      <c r="B908" s="4" t="s">
        <v>11459</v>
      </c>
      <c r="C908" s="5">
        <v>2813.9515999999999</v>
      </c>
    </row>
    <row r="909" spans="2:3" x14ac:dyDescent="0.35">
      <c r="B909" s="4" t="s">
        <v>11620</v>
      </c>
      <c r="C909" s="5">
        <v>2813.9515999999999</v>
      </c>
    </row>
    <row r="910" spans="2:3" x14ac:dyDescent="0.35">
      <c r="B910" s="4" t="s">
        <v>10268</v>
      </c>
      <c r="C910" s="5">
        <v>2813.9515999999999</v>
      </c>
    </row>
    <row r="911" spans="2:3" x14ac:dyDescent="0.35">
      <c r="B911" s="4" t="s">
        <v>10889</v>
      </c>
      <c r="C911" s="5">
        <v>2813.9515999999999</v>
      </c>
    </row>
    <row r="912" spans="2:3" x14ac:dyDescent="0.35">
      <c r="B912" s="4" t="s">
        <v>10935</v>
      </c>
      <c r="C912" s="5">
        <v>2813.9515999999999</v>
      </c>
    </row>
    <row r="913" spans="2:3" x14ac:dyDescent="0.35">
      <c r="B913" s="4" t="s">
        <v>10707</v>
      </c>
      <c r="C913" s="5">
        <v>2813.9515999999999</v>
      </c>
    </row>
    <row r="914" spans="2:3" x14ac:dyDescent="0.35">
      <c r="B914" s="4" t="s">
        <v>9077</v>
      </c>
      <c r="C914" s="5">
        <v>2813.9515999999999</v>
      </c>
    </row>
    <row r="915" spans="2:3" x14ac:dyDescent="0.35">
      <c r="B915" s="4" t="s">
        <v>9632</v>
      </c>
      <c r="C915" s="5">
        <v>2813.9515999999999</v>
      </c>
    </row>
    <row r="916" spans="2:3" x14ac:dyDescent="0.35">
      <c r="B916" s="4" t="s">
        <v>8253</v>
      </c>
      <c r="C916" s="5">
        <v>2813.9515999999999</v>
      </c>
    </row>
    <row r="917" spans="2:3" x14ac:dyDescent="0.35">
      <c r="B917" s="4" t="s">
        <v>6291</v>
      </c>
      <c r="C917" s="5">
        <v>2813.9515999999999</v>
      </c>
    </row>
    <row r="918" spans="2:3" x14ac:dyDescent="0.35">
      <c r="B918" s="4" t="s">
        <v>5808</v>
      </c>
      <c r="C918" s="5">
        <v>2813.9515999999999</v>
      </c>
    </row>
    <row r="919" spans="2:3" x14ac:dyDescent="0.35">
      <c r="B919" s="4" t="s">
        <v>3739</v>
      </c>
      <c r="C919" s="5">
        <v>2813.9515999999999</v>
      </c>
    </row>
    <row r="920" spans="2:3" x14ac:dyDescent="0.35">
      <c r="B920" s="4" t="s">
        <v>4599</v>
      </c>
      <c r="C920" s="5">
        <v>2813.9515999999999</v>
      </c>
    </row>
    <row r="921" spans="2:3" x14ac:dyDescent="0.35">
      <c r="B921" s="4" t="s">
        <v>4650</v>
      </c>
      <c r="C921" s="5">
        <v>2813.9515999999999</v>
      </c>
    </row>
    <row r="922" spans="2:3" x14ac:dyDescent="0.35">
      <c r="B922" s="4" t="s">
        <v>5159</v>
      </c>
      <c r="C922" s="5">
        <v>2813.9515999999999</v>
      </c>
    </row>
    <row r="923" spans="2:3" x14ac:dyDescent="0.35">
      <c r="B923" s="4" t="s">
        <v>3049</v>
      </c>
      <c r="C923" s="5">
        <v>2813.9515999999999</v>
      </c>
    </row>
    <row r="924" spans="2:3" x14ac:dyDescent="0.35">
      <c r="B924" s="4" t="s">
        <v>2259</v>
      </c>
      <c r="C924" s="5">
        <v>2813.9515999999999</v>
      </c>
    </row>
    <row r="925" spans="2:3" x14ac:dyDescent="0.35">
      <c r="B925" s="4" t="s">
        <v>1176</v>
      </c>
      <c r="C925" s="5">
        <v>2813.9515999999999</v>
      </c>
    </row>
    <row r="926" spans="2:3" x14ac:dyDescent="0.35">
      <c r="B926" s="4" t="s">
        <v>682</v>
      </c>
      <c r="C926" s="5">
        <v>2813.9515999999999</v>
      </c>
    </row>
    <row r="927" spans="2:3" x14ac:dyDescent="0.35">
      <c r="B927" s="4" t="s">
        <v>1648</v>
      </c>
      <c r="C927" s="5">
        <v>2813.9515999999999</v>
      </c>
    </row>
    <row r="928" spans="2:3" x14ac:dyDescent="0.35">
      <c r="B928" s="4" t="s">
        <v>2060</v>
      </c>
      <c r="C928" s="5">
        <v>2813.9515999999999</v>
      </c>
    </row>
    <row r="929" spans="2:3" x14ac:dyDescent="0.35">
      <c r="B929" s="4" t="s">
        <v>7644</v>
      </c>
      <c r="C929" s="5">
        <v>2573.5671000000002</v>
      </c>
    </row>
    <row r="930" spans="2:3" x14ac:dyDescent="0.35">
      <c r="B930" s="4" t="s">
        <v>8015</v>
      </c>
      <c r="C930" s="5">
        <v>2573.5671000000002</v>
      </c>
    </row>
    <row r="931" spans="2:3" x14ac:dyDescent="0.35">
      <c r="B931" s="4" t="s">
        <v>7437</v>
      </c>
      <c r="C931" s="5">
        <v>2573.5671000000002</v>
      </c>
    </row>
    <row r="932" spans="2:3" x14ac:dyDescent="0.35">
      <c r="B932" s="4" t="s">
        <v>4754</v>
      </c>
      <c r="C932" s="5">
        <v>2573.5671000000002</v>
      </c>
    </row>
    <row r="933" spans="2:3" x14ac:dyDescent="0.35">
      <c r="B933" s="4" t="s">
        <v>18965</v>
      </c>
      <c r="C933" s="5">
        <v>2287.6152000000002</v>
      </c>
    </row>
    <row r="934" spans="2:3" x14ac:dyDescent="0.35">
      <c r="B934" s="4" t="s">
        <v>16625</v>
      </c>
      <c r="C934" s="5">
        <v>2287.6152000000002</v>
      </c>
    </row>
    <row r="935" spans="2:3" x14ac:dyDescent="0.35">
      <c r="B935" s="4" t="s">
        <v>11388</v>
      </c>
      <c r="C935" s="5">
        <v>2287.6152000000002</v>
      </c>
    </row>
    <row r="936" spans="2:3" x14ac:dyDescent="0.35">
      <c r="B936" s="4" t="s">
        <v>5605</v>
      </c>
      <c r="C936" s="5">
        <v>2287.6152000000002</v>
      </c>
    </row>
    <row r="937" spans="2:3" x14ac:dyDescent="0.35">
      <c r="B937" s="4" t="s">
        <v>6077</v>
      </c>
      <c r="C937" s="5">
        <v>2287.6152000000002</v>
      </c>
    </row>
    <row r="938" spans="2:3" x14ac:dyDescent="0.35">
      <c r="B938" s="4" t="s">
        <v>4540</v>
      </c>
      <c r="C938" s="5">
        <v>2287.6152000000002</v>
      </c>
    </row>
    <row r="939" spans="2:3" x14ac:dyDescent="0.35">
      <c r="B939" s="4" t="s">
        <v>18264</v>
      </c>
      <c r="C939" s="5">
        <v>2001.6632999999999</v>
      </c>
    </row>
    <row r="940" spans="2:3" x14ac:dyDescent="0.35">
      <c r="B940" s="4" t="s">
        <v>18519</v>
      </c>
      <c r="C940" s="5">
        <v>2001.6632999999999</v>
      </c>
    </row>
    <row r="941" spans="2:3" x14ac:dyDescent="0.35">
      <c r="B941" s="4" t="s">
        <v>18132</v>
      </c>
      <c r="C941" s="5">
        <v>2001.6632999999999</v>
      </c>
    </row>
    <row r="942" spans="2:3" x14ac:dyDescent="0.35">
      <c r="B942" s="4" t="s">
        <v>11207</v>
      </c>
      <c r="C942" s="5">
        <v>2001.6632999999999</v>
      </c>
    </row>
    <row r="943" spans="2:3" x14ac:dyDescent="0.35">
      <c r="B943" s="4" t="s">
        <v>6247</v>
      </c>
      <c r="C943" s="5">
        <v>2001.6632999999999</v>
      </c>
    </row>
    <row r="944" spans="2:3" x14ac:dyDescent="0.35">
      <c r="B944" s="4" t="s">
        <v>16551</v>
      </c>
      <c r="C944" s="5">
        <v>1715.7113999999999</v>
      </c>
    </row>
    <row r="945" spans="2:3" x14ac:dyDescent="0.35">
      <c r="B945" s="4" t="s">
        <v>13201</v>
      </c>
      <c r="C945" s="5">
        <v>1715.7113999999999</v>
      </c>
    </row>
    <row r="946" spans="2:3" x14ac:dyDescent="0.35">
      <c r="B946" s="4" t="s">
        <v>11820</v>
      </c>
      <c r="C946" s="5">
        <v>1715.7113999999999</v>
      </c>
    </row>
    <row r="947" spans="2:3" x14ac:dyDescent="0.35">
      <c r="B947" s="4" t="s">
        <v>7359</v>
      </c>
      <c r="C947" s="5">
        <v>1715.7113999999999</v>
      </c>
    </row>
    <row r="948" spans="2:3" x14ac:dyDescent="0.35">
      <c r="B948" s="4" t="s">
        <v>5846</v>
      </c>
      <c r="C948" s="5">
        <v>1715.7113999999999</v>
      </c>
    </row>
    <row r="949" spans="2:3" x14ac:dyDescent="0.35">
      <c r="B949" s="4" t="s">
        <v>4131</v>
      </c>
      <c r="C949" s="5">
        <v>1715.7113999999999</v>
      </c>
    </row>
    <row r="950" spans="2:3" x14ac:dyDescent="0.35">
      <c r="B950" s="4" t="s">
        <v>4484</v>
      </c>
      <c r="C950" s="5">
        <v>1715.7113999999999</v>
      </c>
    </row>
    <row r="951" spans="2:3" x14ac:dyDescent="0.35">
      <c r="B951" s="4" t="s">
        <v>3577</v>
      </c>
      <c r="C951" s="5">
        <v>1715.7113999999999</v>
      </c>
    </row>
    <row r="952" spans="2:3" x14ac:dyDescent="0.35">
      <c r="B952" s="4" t="s">
        <v>763</v>
      </c>
      <c r="C952" s="5">
        <v>1715.7113999999999</v>
      </c>
    </row>
    <row r="953" spans="2:3" x14ac:dyDescent="0.35">
      <c r="B953" s="4" t="s">
        <v>16249</v>
      </c>
      <c r="C953" s="5">
        <v>1487.8356000000001</v>
      </c>
    </row>
    <row r="954" spans="2:3" x14ac:dyDescent="0.35">
      <c r="B954" s="4" t="s">
        <v>4490</v>
      </c>
      <c r="C954" s="5">
        <v>1487.8356000000001</v>
      </c>
    </row>
    <row r="955" spans="2:3" x14ac:dyDescent="0.35">
      <c r="B955" s="4" t="s">
        <v>18612</v>
      </c>
      <c r="C955" s="5">
        <v>1476.8956000000001</v>
      </c>
    </row>
    <row r="956" spans="2:3" x14ac:dyDescent="0.35">
      <c r="B956" s="4" t="s">
        <v>9065</v>
      </c>
      <c r="C956" s="5">
        <v>1476.8956000000001</v>
      </c>
    </row>
    <row r="957" spans="2:3" x14ac:dyDescent="0.35">
      <c r="B957" s="4" t="s">
        <v>9507</v>
      </c>
      <c r="C957" s="5">
        <v>1476.8956000000001</v>
      </c>
    </row>
    <row r="958" spans="2:3" x14ac:dyDescent="0.35">
      <c r="B958" s="4" t="s">
        <v>6884</v>
      </c>
      <c r="C958" s="5">
        <v>1476.8956000000001</v>
      </c>
    </row>
    <row r="959" spans="2:3" x14ac:dyDescent="0.35">
      <c r="B959" s="4" t="s">
        <v>3259</v>
      </c>
      <c r="C959" s="5">
        <v>1476.8956000000001</v>
      </c>
    </row>
    <row r="960" spans="2:3" x14ac:dyDescent="0.35">
      <c r="B960" s="4" t="s">
        <v>2947</v>
      </c>
      <c r="C960" s="5">
        <v>1476.8956000000001</v>
      </c>
    </row>
    <row r="961" spans="2:3" x14ac:dyDescent="0.35">
      <c r="B961" s="4" t="s">
        <v>13211</v>
      </c>
      <c r="C961" s="5">
        <v>1429.7594999999999</v>
      </c>
    </row>
    <row r="962" spans="2:3" x14ac:dyDescent="0.35">
      <c r="B962" s="4" t="s">
        <v>8259</v>
      </c>
      <c r="C962" s="5">
        <v>1429.7594999999999</v>
      </c>
    </row>
    <row r="963" spans="2:3" x14ac:dyDescent="0.35">
      <c r="B963" s="4" t="s">
        <v>2393</v>
      </c>
      <c r="C963" s="5">
        <v>1429.7594999999999</v>
      </c>
    </row>
    <row r="964" spans="2:3" x14ac:dyDescent="0.35">
      <c r="B964" s="4" t="s">
        <v>1653</v>
      </c>
      <c r="C964" s="5">
        <v>1429.7594999999999</v>
      </c>
    </row>
    <row r="965" spans="2:3" x14ac:dyDescent="0.35">
      <c r="B965" s="4" t="s">
        <v>17838</v>
      </c>
      <c r="C965" s="5">
        <v>1406.9757999999999</v>
      </c>
    </row>
    <row r="966" spans="2:3" x14ac:dyDescent="0.35">
      <c r="B966" s="4" t="s">
        <v>18735</v>
      </c>
      <c r="C966" s="5">
        <v>1406.9757999999999</v>
      </c>
    </row>
    <row r="967" spans="2:3" x14ac:dyDescent="0.35">
      <c r="B967" s="4" t="s">
        <v>17798</v>
      </c>
      <c r="C967" s="5">
        <v>1406.9757999999999</v>
      </c>
    </row>
    <row r="968" spans="2:3" x14ac:dyDescent="0.35">
      <c r="B968" s="4" t="s">
        <v>18681</v>
      </c>
      <c r="C968" s="5">
        <v>1406.9757999999999</v>
      </c>
    </row>
    <row r="969" spans="2:3" x14ac:dyDescent="0.35">
      <c r="B969" s="4" t="s">
        <v>15975</v>
      </c>
      <c r="C969" s="5">
        <v>1406.9757999999999</v>
      </c>
    </row>
    <row r="970" spans="2:3" x14ac:dyDescent="0.35">
      <c r="B970" s="4" t="s">
        <v>15672</v>
      </c>
      <c r="C970" s="5">
        <v>1406.9757999999999</v>
      </c>
    </row>
    <row r="971" spans="2:3" x14ac:dyDescent="0.35">
      <c r="B971" s="4" t="s">
        <v>15671</v>
      </c>
      <c r="C971" s="5">
        <v>1406.9757999999999</v>
      </c>
    </row>
    <row r="972" spans="2:3" x14ac:dyDescent="0.35">
      <c r="B972" s="4" t="s">
        <v>15714</v>
      </c>
      <c r="C972" s="5">
        <v>1406.9757999999999</v>
      </c>
    </row>
    <row r="973" spans="2:3" x14ac:dyDescent="0.35">
      <c r="B973" s="4" t="s">
        <v>15251</v>
      </c>
      <c r="C973" s="5">
        <v>1406.9757999999999</v>
      </c>
    </row>
    <row r="974" spans="2:3" x14ac:dyDescent="0.35">
      <c r="B974" s="4" t="s">
        <v>15135</v>
      </c>
      <c r="C974" s="5">
        <v>1406.9757999999999</v>
      </c>
    </row>
    <row r="975" spans="2:3" x14ac:dyDescent="0.35">
      <c r="B975" s="4" t="s">
        <v>14210</v>
      </c>
      <c r="C975" s="5">
        <v>1406.9757999999999</v>
      </c>
    </row>
    <row r="976" spans="2:3" x14ac:dyDescent="0.35">
      <c r="B976" s="4" t="s">
        <v>12906</v>
      </c>
      <c r="C976" s="5">
        <v>1406.9757999999999</v>
      </c>
    </row>
    <row r="977" spans="2:3" x14ac:dyDescent="0.35">
      <c r="B977" s="4" t="s">
        <v>13278</v>
      </c>
      <c r="C977" s="5">
        <v>1406.9757999999999</v>
      </c>
    </row>
    <row r="978" spans="2:3" x14ac:dyDescent="0.35">
      <c r="B978" s="4" t="s">
        <v>12249</v>
      </c>
      <c r="C978" s="5">
        <v>1406.9757999999999</v>
      </c>
    </row>
    <row r="979" spans="2:3" x14ac:dyDescent="0.35">
      <c r="B979" s="4" t="s">
        <v>10738</v>
      </c>
      <c r="C979" s="5">
        <v>1406.9757999999999</v>
      </c>
    </row>
    <row r="980" spans="2:3" x14ac:dyDescent="0.35">
      <c r="B980" s="4" t="s">
        <v>10452</v>
      </c>
      <c r="C980" s="5">
        <v>1406.9757999999999</v>
      </c>
    </row>
    <row r="981" spans="2:3" x14ac:dyDescent="0.35">
      <c r="B981" s="4" t="s">
        <v>9647</v>
      </c>
      <c r="C981" s="5">
        <v>1406.9757999999999</v>
      </c>
    </row>
    <row r="982" spans="2:3" x14ac:dyDescent="0.35">
      <c r="B982" s="4" t="s">
        <v>8597</v>
      </c>
      <c r="C982" s="5">
        <v>1406.9757999999999</v>
      </c>
    </row>
    <row r="983" spans="2:3" x14ac:dyDescent="0.35">
      <c r="B983" s="4" t="s">
        <v>7612</v>
      </c>
      <c r="C983" s="5">
        <v>1406.9757999999999</v>
      </c>
    </row>
    <row r="984" spans="2:3" x14ac:dyDescent="0.35">
      <c r="B984" s="4" t="s">
        <v>8056</v>
      </c>
      <c r="C984" s="5">
        <v>1406.9757999999999</v>
      </c>
    </row>
    <row r="985" spans="2:3" x14ac:dyDescent="0.35">
      <c r="B985" s="4" t="s">
        <v>6824</v>
      </c>
      <c r="C985" s="5">
        <v>1406.9757999999999</v>
      </c>
    </row>
    <row r="986" spans="2:3" x14ac:dyDescent="0.35">
      <c r="B986" s="4" t="s">
        <v>7641</v>
      </c>
      <c r="C986" s="5">
        <v>1406.9757999999999</v>
      </c>
    </row>
    <row r="987" spans="2:3" x14ac:dyDescent="0.35">
      <c r="B987" s="4" t="s">
        <v>6574</v>
      </c>
      <c r="C987" s="5">
        <v>1406.9757999999999</v>
      </c>
    </row>
    <row r="988" spans="2:3" x14ac:dyDescent="0.35">
      <c r="B988" s="4" t="s">
        <v>6630</v>
      </c>
      <c r="C988" s="5">
        <v>1406.9757999999999</v>
      </c>
    </row>
    <row r="989" spans="2:3" x14ac:dyDescent="0.35">
      <c r="B989" s="4" t="s">
        <v>4705</v>
      </c>
      <c r="C989" s="5">
        <v>1406.9757999999999</v>
      </c>
    </row>
    <row r="990" spans="2:3" x14ac:dyDescent="0.35">
      <c r="B990" s="4" t="s">
        <v>2272</v>
      </c>
      <c r="C990" s="5">
        <v>1406.9757999999999</v>
      </c>
    </row>
    <row r="991" spans="2:3" x14ac:dyDescent="0.35">
      <c r="B991" s="4" t="s">
        <v>3612</v>
      </c>
      <c r="C991" s="5">
        <v>1406.9757999999999</v>
      </c>
    </row>
    <row r="992" spans="2:3" x14ac:dyDescent="0.35">
      <c r="B992" s="4" t="s">
        <v>2897</v>
      </c>
      <c r="C992" s="5">
        <v>1406.9757999999999</v>
      </c>
    </row>
    <row r="993" spans="2:3" x14ac:dyDescent="0.35">
      <c r="B993" s="4" t="s">
        <v>1164</v>
      </c>
      <c r="C993" s="5">
        <v>1406.9757999999999</v>
      </c>
    </row>
    <row r="994" spans="2:3" x14ac:dyDescent="0.35">
      <c r="B994" s="4" t="s">
        <v>1545</v>
      </c>
      <c r="C994" s="5">
        <v>1406.9757999999999</v>
      </c>
    </row>
    <row r="995" spans="2:3" x14ac:dyDescent="0.35">
      <c r="B995" s="4" t="s">
        <v>998</v>
      </c>
      <c r="C995" s="5">
        <v>1406.9757999999999</v>
      </c>
    </row>
    <row r="996" spans="2:3" x14ac:dyDescent="0.35">
      <c r="B996" s="4" t="s">
        <v>1794</v>
      </c>
      <c r="C996" s="5">
        <v>1406.9757999999999</v>
      </c>
    </row>
    <row r="997" spans="2:3" x14ac:dyDescent="0.35">
      <c r="B997" s="4" t="s">
        <v>15666</v>
      </c>
      <c r="C997" s="5">
        <v>1143.8076000000001</v>
      </c>
    </row>
    <row r="998" spans="2:3" x14ac:dyDescent="0.35">
      <c r="B998" s="4" t="s">
        <v>8316</v>
      </c>
      <c r="C998" s="5">
        <v>1143.8076000000001</v>
      </c>
    </row>
    <row r="999" spans="2:3" x14ac:dyDescent="0.35">
      <c r="B999" s="4" t="s">
        <v>6609</v>
      </c>
      <c r="C999" s="5">
        <v>1143.8076000000001</v>
      </c>
    </row>
    <row r="1000" spans="2:3" x14ac:dyDescent="0.35">
      <c r="B1000" s="4" t="s">
        <v>3410</v>
      </c>
      <c r="C1000" s="5">
        <v>1143.8076000000001</v>
      </c>
    </row>
    <row r="1001" spans="2:3" x14ac:dyDescent="0.35">
      <c r="B1001" s="4" t="s">
        <v>1660</v>
      </c>
      <c r="C1001" s="5">
        <v>1143.8076000000001</v>
      </c>
    </row>
    <row r="1002" spans="2:3" x14ac:dyDescent="0.35">
      <c r="B1002" s="4" t="s">
        <v>13847</v>
      </c>
      <c r="C1002" s="5">
        <v>857.85569999999996</v>
      </c>
    </row>
    <row r="1003" spans="2:3" x14ac:dyDescent="0.35">
      <c r="B1003" s="4" t="s">
        <v>12888</v>
      </c>
      <c r="C1003" s="5">
        <v>857.85569999999996</v>
      </c>
    </row>
    <row r="1004" spans="2:3" x14ac:dyDescent="0.35">
      <c r="B1004" s="4" t="s">
        <v>14127</v>
      </c>
      <c r="C1004" s="5">
        <v>857.85569999999996</v>
      </c>
    </row>
    <row r="1005" spans="2:3" x14ac:dyDescent="0.35">
      <c r="B1005" s="4" t="s">
        <v>12425</v>
      </c>
      <c r="C1005" s="5">
        <v>857.85569999999996</v>
      </c>
    </row>
    <row r="1006" spans="2:3" x14ac:dyDescent="0.35">
      <c r="B1006" s="4" t="s">
        <v>9966</v>
      </c>
      <c r="C1006" s="5">
        <v>857.85569999999996</v>
      </c>
    </row>
    <row r="1007" spans="2:3" x14ac:dyDescent="0.35">
      <c r="B1007" s="4" t="s">
        <v>11314</v>
      </c>
      <c r="C1007" s="5">
        <v>857.85569999999996</v>
      </c>
    </row>
    <row r="1008" spans="2:3" x14ac:dyDescent="0.35">
      <c r="B1008" s="4" t="s">
        <v>6399</v>
      </c>
      <c r="C1008" s="5">
        <v>857.85569999999996</v>
      </c>
    </row>
    <row r="1009" spans="2:3" x14ac:dyDescent="0.35">
      <c r="B1009" s="4" t="s">
        <v>11714</v>
      </c>
      <c r="C1009" s="5">
        <v>571.90380000000005</v>
      </c>
    </row>
    <row r="1010" spans="2:3" x14ac:dyDescent="0.35">
      <c r="B1010" s="4" t="s">
        <v>10031</v>
      </c>
      <c r="C1010" s="5">
        <v>571.90380000000005</v>
      </c>
    </row>
    <row r="1011" spans="2:3" x14ac:dyDescent="0.35">
      <c r="B1011" s="4" t="s">
        <v>16261</v>
      </c>
      <c r="C1011" s="5">
        <v>285.95190000000002</v>
      </c>
    </row>
    <row r="1012" spans="2:3" x14ac:dyDescent="0.35">
      <c r="B1012" s="4" t="s">
        <v>13644</v>
      </c>
      <c r="C1012" s="5">
        <v>285.95190000000002</v>
      </c>
    </row>
    <row r="1013" spans="2:3" x14ac:dyDescent="0.35">
      <c r="B1013" s="4" t="s">
        <v>14096</v>
      </c>
      <c r="C1013" s="5">
        <v>285.95190000000002</v>
      </c>
    </row>
    <row r="1014" spans="2:3" x14ac:dyDescent="0.35">
      <c r="B1014" s="4" t="s">
        <v>11913</v>
      </c>
      <c r="C1014" s="5">
        <v>285.95190000000002</v>
      </c>
    </row>
    <row r="1015" spans="2:3" x14ac:dyDescent="0.35">
      <c r="B1015" s="4" t="s">
        <v>7621</v>
      </c>
      <c r="C1015" s="5">
        <v>285.95190000000002</v>
      </c>
    </row>
    <row r="1016" spans="2:3" x14ac:dyDescent="0.35">
      <c r="B1016" s="4" t="s">
        <v>4040</v>
      </c>
      <c r="C1016" s="5">
        <v>285.95190000000002</v>
      </c>
    </row>
    <row r="1017" spans="2:3" x14ac:dyDescent="0.35">
      <c r="B1017" s="4" t="s">
        <v>18585</v>
      </c>
      <c r="C1017" s="5">
        <v>0</v>
      </c>
    </row>
    <row r="1018" spans="2:3" x14ac:dyDescent="0.35">
      <c r="B1018" s="4" t="s">
        <v>18329</v>
      </c>
      <c r="C1018" s="5">
        <v>0</v>
      </c>
    </row>
    <row r="1019" spans="2:3" x14ac:dyDescent="0.35">
      <c r="B1019" s="4" t="s">
        <v>18849</v>
      </c>
      <c r="C1019" s="5">
        <v>0</v>
      </c>
    </row>
    <row r="1020" spans="2:3" x14ac:dyDescent="0.35">
      <c r="B1020" s="4" t="s">
        <v>17466</v>
      </c>
      <c r="C1020" s="5">
        <v>0</v>
      </c>
    </row>
    <row r="1021" spans="2:3" x14ac:dyDescent="0.35">
      <c r="B1021" s="4" t="s">
        <v>18457</v>
      </c>
      <c r="C1021" s="5">
        <v>0</v>
      </c>
    </row>
    <row r="1022" spans="2:3" x14ac:dyDescent="0.35">
      <c r="B1022" s="4" t="s">
        <v>17564</v>
      </c>
      <c r="C1022" s="5">
        <v>0</v>
      </c>
    </row>
    <row r="1023" spans="2:3" x14ac:dyDescent="0.35">
      <c r="B1023" s="4" t="s">
        <v>17476</v>
      </c>
      <c r="C1023" s="5">
        <v>0</v>
      </c>
    </row>
    <row r="1024" spans="2:3" x14ac:dyDescent="0.35">
      <c r="B1024" s="4" t="s">
        <v>17565</v>
      </c>
      <c r="C1024" s="5">
        <v>0</v>
      </c>
    </row>
    <row r="1025" spans="2:3" x14ac:dyDescent="0.35">
      <c r="B1025" s="4" t="s">
        <v>18265</v>
      </c>
      <c r="C1025" s="5">
        <v>0</v>
      </c>
    </row>
    <row r="1026" spans="2:3" x14ac:dyDescent="0.35">
      <c r="B1026" s="4" t="s">
        <v>17566</v>
      </c>
      <c r="C1026" s="5">
        <v>0</v>
      </c>
    </row>
    <row r="1027" spans="2:3" x14ac:dyDescent="0.35">
      <c r="B1027" s="4" t="s">
        <v>18393</v>
      </c>
      <c r="C1027" s="5">
        <v>0</v>
      </c>
    </row>
    <row r="1028" spans="2:3" x14ac:dyDescent="0.35">
      <c r="B1028" s="4" t="s">
        <v>17567</v>
      </c>
      <c r="C1028" s="5">
        <v>0</v>
      </c>
    </row>
    <row r="1029" spans="2:3" x14ac:dyDescent="0.35">
      <c r="B1029" s="4" t="s">
        <v>18521</v>
      </c>
      <c r="C1029" s="5">
        <v>0</v>
      </c>
    </row>
    <row r="1030" spans="2:3" x14ac:dyDescent="0.35">
      <c r="B1030" s="4" t="s">
        <v>17568</v>
      </c>
      <c r="C1030" s="5">
        <v>0</v>
      </c>
    </row>
    <row r="1031" spans="2:3" x14ac:dyDescent="0.35">
      <c r="B1031" s="4" t="s">
        <v>18649</v>
      </c>
      <c r="C1031" s="5">
        <v>0</v>
      </c>
    </row>
    <row r="1032" spans="2:3" x14ac:dyDescent="0.35">
      <c r="B1032" s="4" t="s">
        <v>17569</v>
      </c>
      <c r="C1032" s="5">
        <v>0</v>
      </c>
    </row>
    <row r="1033" spans="2:3" x14ac:dyDescent="0.35">
      <c r="B1033" s="4" t="s">
        <v>18785</v>
      </c>
      <c r="C1033" s="5">
        <v>0</v>
      </c>
    </row>
    <row r="1034" spans="2:3" x14ac:dyDescent="0.35">
      <c r="B1034" s="4" t="s">
        <v>17570</v>
      </c>
      <c r="C1034" s="5">
        <v>0</v>
      </c>
    </row>
    <row r="1035" spans="2:3" x14ac:dyDescent="0.35">
      <c r="B1035" s="4" t="s">
        <v>18913</v>
      </c>
      <c r="C1035" s="5">
        <v>0</v>
      </c>
    </row>
    <row r="1036" spans="2:3" x14ac:dyDescent="0.35">
      <c r="B1036" s="4" t="s">
        <v>17571</v>
      </c>
      <c r="C1036" s="5">
        <v>0</v>
      </c>
    </row>
    <row r="1037" spans="2:3" x14ac:dyDescent="0.35">
      <c r="B1037" s="4" t="s">
        <v>18297</v>
      </c>
      <c r="C1037" s="5">
        <v>0</v>
      </c>
    </row>
    <row r="1038" spans="2:3" x14ac:dyDescent="0.35">
      <c r="B1038" s="4" t="s">
        <v>17572</v>
      </c>
      <c r="C1038" s="5">
        <v>0</v>
      </c>
    </row>
    <row r="1039" spans="2:3" x14ac:dyDescent="0.35">
      <c r="B1039" s="4" t="s">
        <v>18361</v>
      </c>
      <c r="C1039" s="5">
        <v>0</v>
      </c>
    </row>
    <row r="1040" spans="2:3" x14ac:dyDescent="0.35">
      <c r="B1040" s="4" t="s">
        <v>17573</v>
      </c>
      <c r="C1040" s="5">
        <v>0</v>
      </c>
    </row>
    <row r="1041" spans="2:3" x14ac:dyDescent="0.35">
      <c r="B1041" s="4" t="s">
        <v>18425</v>
      </c>
      <c r="C1041" s="5">
        <v>0</v>
      </c>
    </row>
    <row r="1042" spans="2:3" x14ac:dyDescent="0.35">
      <c r="B1042" s="4" t="s">
        <v>17574</v>
      </c>
      <c r="C1042" s="5">
        <v>0</v>
      </c>
    </row>
    <row r="1043" spans="2:3" x14ac:dyDescent="0.35">
      <c r="B1043" s="4" t="s">
        <v>18489</v>
      </c>
      <c r="C1043" s="5">
        <v>0</v>
      </c>
    </row>
    <row r="1044" spans="2:3" x14ac:dyDescent="0.35">
      <c r="B1044" s="4" t="s">
        <v>17575</v>
      </c>
      <c r="C1044" s="5">
        <v>0</v>
      </c>
    </row>
    <row r="1045" spans="2:3" x14ac:dyDescent="0.35">
      <c r="B1045" s="4" t="s">
        <v>18553</v>
      </c>
      <c r="C1045" s="5">
        <v>0</v>
      </c>
    </row>
    <row r="1046" spans="2:3" x14ac:dyDescent="0.35">
      <c r="B1046" s="4" t="s">
        <v>17576</v>
      </c>
      <c r="C1046" s="5">
        <v>0</v>
      </c>
    </row>
    <row r="1047" spans="2:3" x14ac:dyDescent="0.35">
      <c r="B1047" s="4" t="s">
        <v>18617</v>
      </c>
      <c r="C1047" s="5">
        <v>0</v>
      </c>
    </row>
    <row r="1048" spans="2:3" x14ac:dyDescent="0.35">
      <c r="B1048" s="4" t="s">
        <v>17577</v>
      </c>
      <c r="C1048" s="5">
        <v>0</v>
      </c>
    </row>
    <row r="1049" spans="2:3" x14ac:dyDescent="0.35">
      <c r="B1049" s="4" t="s">
        <v>18686</v>
      </c>
      <c r="C1049" s="5">
        <v>0</v>
      </c>
    </row>
    <row r="1050" spans="2:3" x14ac:dyDescent="0.35">
      <c r="B1050" s="4" t="s">
        <v>17578</v>
      </c>
      <c r="C1050" s="5">
        <v>0</v>
      </c>
    </row>
    <row r="1051" spans="2:3" x14ac:dyDescent="0.35">
      <c r="B1051" s="4" t="s">
        <v>18753</v>
      </c>
      <c r="C1051" s="5">
        <v>0</v>
      </c>
    </row>
    <row r="1052" spans="2:3" x14ac:dyDescent="0.35">
      <c r="B1052" s="4" t="s">
        <v>17579</v>
      </c>
      <c r="C1052" s="5">
        <v>0</v>
      </c>
    </row>
    <row r="1053" spans="2:3" x14ac:dyDescent="0.35">
      <c r="B1053" s="4" t="s">
        <v>18817</v>
      </c>
      <c r="C1053" s="5">
        <v>0</v>
      </c>
    </row>
    <row r="1054" spans="2:3" x14ac:dyDescent="0.35">
      <c r="B1054" s="4" t="s">
        <v>17580</v>
      </c>
      <c r="C1054" s="5">
        <v>0</v>
      </c>
    </row>
    <row r="1055" spans="2:3" x14ac:dyDescent="0.35">
      <c r="B1055" s="4" t="s">
        <v>18881</v>
      </c>
      <c r="C1055" s="5">
        <v>0</v>
      </c>
    </row>
    <row r="1056" spans="2:3" x14ac:dyDescent="0.35">
      <c r="B1056" s="4" t="s">
        <v>17581</v>
      </c>
      <c r="C1056" s="5">
        <v>0</v>
      </c>
    </row>
    <row r="1057" spans="2:3" x14ac:dyDescent="0.35">
      <c r="B1057" s="4" t="s">
        <v>18945</v>
      </c>
      <c r="C1057" s="5">
        <v>0</v>
      </c>
    </row>
    <row r="1058" spans="2:3" x14ac:dyDescent="0.35">
      <c r="B1058" s="4" t="s">
        <v>17485</v>
      </c>
      <c r="C1058" s="5">
        <v>0</v>
      </c>
    </row>
    <row r="1059" spans="2:3" x14ac:dyDescent="0.35">
      <c r="B1059" s="4" t="s">
        <v>18281</v>
      </c>
      <c r="C1059" s="5">
        <v>0</v>
      </c>
    </row>
    <row r="1060" spans="2:3" x14ac:dyDescent="0.35">
      <c r="B1060" s="4" t="s">
        <v>17583</v>
      </c>
      <c r="C1060" s="5">
        <v>0</v>
      </c>
    </row>
    <row r="1061" spans="2:3" x14ac:dyDescent="0.35">
      <c r="B1061" s="4" t="s">
        <v>18313</v>
      </c>
      <c r="C1061" s="5">
        <v>0</v>
      </c>
    </row>
    <row r="1062" spans="2:3" x14ac:dyDescent="0.35">
      <c r="B1062" s="4" t="s">
        <v>17584</v>
      </c>
      <c r="C1062" s="5">
        <v>0</v>
      </c>
    </row>
    <row r="1063" spans="2:3" x14ac:dyDescent="0.35">
      <c r="B1063" s="4" t="s">
        <v>18345</v>
      </c>
      <c r="C1063" s="5">
        <v>0</v>
      </c>
    </row>
    <row r="1064" spans="2:3" x14ac:dyDescent="0.35">
      <c r="B1064" s="4" t="s">
        <v>17585</v>
      </c>
      <c r="C1064" s="5">
        <v>0</v>
      </c>
    </row>
    <row r="1065" spans="2:3" x14ac:dyDescent="0.35">
      <c r="B1065" s="4" t="s">
        <v>18377</v>
      </c>
      <c r="C1065" s="5">
        <v>0</v>
      </c>
    </row>
    <row r="1066" spans="2:3" x14ac:dyDescent="0.35">
      <c r="B1066" s="4" t="s">
        <v>17586</v>
      </c>
      <c r="C1066" s="5">
        <v>0</v>
      </c>
    </row>
    <row r="1067" spans="2:3" x14ac:dyDescent="0.35">
      <c r="B1067" s="4" t="s">
        <v>18409</v>
      </c>
      <c r="C1067" s="5">
        <v>0</v>
      </c>
    </row>
    <row r="1068" spans="2:3" x14ac:dyDescent="0.35">
      <c r="B1068" s="4" t="s">
        <v>17587</v>
      </c>
      <c r="C1068" s="5">
        <v>0</v>
      </c>
    </row>
    <row r="1069" spans="2:3" x14ac:dyDescent="0.35">
      <c r="B1069" s="4" t="s">
        <v>18441</v>
      </c>
      <c r="C1069" s="5">
        <v>0</v>
      </c>
    </row>
    <row r="1070" spans="2:3" x14ac:dyDescent="0.35">
      <c r="B1070" s="4" t="s">
        <v>17588</v>
      </c>
      <c r="C1070" s="5">
        <v>0</v>
      </c>
    </row>
    <row r="1071" spans="2:3" x14ac:dyDescent="0.35">
      <c r="B1071" s="4" t="s">
        <v>18473</v>
      </c>
      <c r="C1071" s="5">
        <v>0</v>
      </c>
    </row>
    <row r="1072" spans="2:3" x14ac:dyDescent="0.35">
      <c r="B1072" s="4" t="s">
        <v>17589</v>
      </c>
      <c r="C1072" s="5">
        <v>0</v>
      </c>
    </row>
    <row r="1073" spans="2:3" x14ac:dyDescent="0.35">
      <c r="B1073" s="4" t="s">
        <v>18505</v>
      </c>
      <c r="C1073" s="5">
        <v>0</v>
      </c>
    </row>
    <row r="1074" spans="2:3" x14ac:dyDescent="0.35">
      <c r="B1074" s="4" t="s">
        <v>17590</v>
      </c>
      <c r="C1074" s="5">
        <v>0</v>
      </c>
    </row>
    <row r="1075" spans="2:3" x14ac:dyDescent="0.35">
      <c r="B1075" s="4" t="s">
        <v>18537</v>
      </c>
      <c r="C1075" s="5">
        <v>0</v>
      </c>
    </row>
    <row r="1076" spans="2:3" x14ac:dyDescent="0.35">
      <c r="B1076" s="4" t="s">
        <v>17591</v>
      </c>
      <c r="C1076" s="5">
        <v>0</v>
      </c>
    </row>
    <row r="1077" spans="2:3" x14ac:dyDescent="0.35">
      <c r="B1077" s="4" t="s">
        <v>18569</v>
      </c>
      <c r="C1077" s="5">
        <v>0</v>
      </c>
    </row>
    <row r="1078" spans="2:3" x14ac:dyDescent="0.35">
      <c r="B1078" s="4" t="s">
        <v>17592</v>
      </c>
      <c r="C1078" s="5">
        <v>0</v>
      </c>
    </row>
    <row r="1079" spans="2:3" x14ac:dyDescent="0.35">
      <c r="B1079" s="4" t="s">
        <v>17539</v>
      </c>
      <c r="C1079" s="5">
        <v>0</v>
      </c>
    </row>
    <row r="1080" spans="2:3" x14ac:dyDescent="0.35">
      <c r="B1080" s="4" t="s">
        <v>17486</v>
      </c>
      <c r="C1080" s="5">
        <v>0</v>
      </c>
    </row>
    <row r="1081" spans="2:3" x14ac:dyDescent="0.35">
      <c r="B1081" s="4" t="s">
        <v>18633</v>
      </c>
      <c r="C1081" s="5">
        <v>0</v>
      </c>
    </row>
    <row r="1082" spans="2:3" x14ac:dyDescent="0.35">
      <c r="B1082" s="4" t="s">
        <v>17594</v>
      </c>
      <c r="C1082" s="5">
        <v>0</v>
      </c>
    </row>
    <row r="1083" spans="2:3" x14ac:dyDescent="0.35">
      <c r="B1083" s="4" t="s">
        <v>18665</v>
      </c>
      <c r="C1083" s="5">
        <v>0</v>
      </c>
    </row>
    <row r="1084" spans="2:3" x14ac:dyDescent="0.35">
      <c r="B1084" s="4" t="s">
        <v>17595</v>
      </c>
      <c r="C1084" s="5">
        <v>0</v>
      </c>
    </row>
    <row r="1085" spans="2:3" x14ac:dyDescent="0.35">
      <c r="B1085" s="4" t="s">
        <v>18702</v>
      </c>
      <c r="C1085" s="5">
        <v>0</v>
      </c>
    </row>
    <row r="1086" spans="2:3" x14ac:dyDescent="0.35">
      <c r="B1086" s="4" t="s">
        <v>17596</v>
      </c>
      <c r="C1086" s="5">
        <v>0</v>
      </c>
    </row>
    <row r="1087" spans="2:3" x14ac:dyDescent="0.35">
      <c r="B1087" s="4" t="s">
        <v>18737</v>
      </c>
      <c r="C1087" s="5">
        <v>0</v>
      </c>
    </row>
    <row r="1088" spans="2:3" x14ac:dyDescent="0.35">
      <c r="B1088" s="4" t="s">
        <v>17597</v>
      </c>
      <c r="C1088" s="5">
        <v>0</v>
      </c>
    </row>
    <row r="1089" spans="2:3" x14ac:dyDescent="0.35">
      <c r="B1089" s="4" t="s">
        <v>18769</v>
      </c>
      <c r="C1089" s="5">
        <v>0</v>
      </c>
    </row>
    <row r="1090" spans="2:3" x14ac:dyDescent="0.35">
      <c r="B1090" s="4" t="s">
        <v>17598</v>
      </c>
      <c r="C1090" s="5">
        <v>0</v>
      </c>
    </row>
    <row r="1091" spans="2:3" x14ac:dyDescent="0.35">
      <c r="B1091" s="4" t="s">
        <v>18801</v>
      </c>
      <c r="C1091" s="5">
        <v>0</v>
      </c>
    </row>
    <row r="1092" spans="2:3" x14ac:dyDescent="0.35">
      <c r="B1092" s="4" t="s">
        <v>17599</v>
      </c>
      <c r="C1092" s="5">
        <v>0</v>
      </c>
    </row>
    <row r="1093" spans="2:3" x14ac:dyDescent="0.35">
      <c r="B1093" s="4" t="s">
        <v>18833</v>
      </c>
      <c r="C1093" s="5">
        <v>0</v>
      </c>
    </row>
    <row r="1094" spans="2:3" x14ac:dyDescent="0.35">
      <c r="B1094" s="4" t="s">
        <v>17600</v>
      </c>
      <c r="C1094" s="5">
        <v>0</v>
      </c>
    </row>
    <row r="1095" spans="2:3" x14ac:dyDescent="0.35">
      <c r="B1095" s="4" t="s">
        <v>18865</v>
      </c>
      <c r="C1095" s="5">
        <v>0</v>
      </c>
    </row>
    <row r="1096" spans="2:3" x14ac:dyDescent="0.35">
      <c r="B1096" s="4" t="s">
        <v>17601</v>
      </c>
      <c r="C1096" s="5">
        <v>0</v>
      </c>
    </row>
    <row r="1097" spans="2:3" x14ac:dyDescent="0.35">
      <c r="B1097" s="4" t="s">
        <v>17552</v>
      </c>
      <c r="C1097" s="5">
        <v>0</v>
      </c>
    </row>
    <row r="1098" spans="2:3" x14ac:dyDescent="0.35">
      <c r="B1098" s="4" t="s">
        <v>17602</v>
      </c>
      <c r="C1098" s="5">
        <v>0</v>
      </c>
    </row>
    <row r="1099" spans="2:3" x14ac:dyDescent="0.35">
      <c r="B1099" s="4" t="s">
        <v>18929</v>
      </c>
      <c r="C1099" s="5">
        <v>0</v>
      </c>
    </row>
    <row r="1100" spans="2:3" x14ac:dyDescent="0.35">
      <c r="B1100" s="4" t="s">
        <v>17603</v>
      </c>
      <c r="C1100" s="5">
        <v>0</v>
      </c>
    </row>
    <row r="1101" spans="2:3" x14ac:dyDescent="0.35">
      <c r="B1101" s="4" t="s">
        <v>18961</v>
      </c>
      <c r="C1101" s="5">
        <v>0</v>
      </c>
    </row>
    <row r="1102" spans="2:3" x14ac:dyDescent="0.35">
      <c r="B1102" s="4" t="s">
        <v>17604</v>
      </c>
      <c r="C1102" s="5">
        <v>0</v>
      </c>
    </row>
    <row r="1103" spans="2:3" x14ac:dyDescent="0.35">
      <c r="B1103" s="4" t="s">
        <v>18273</v>
      </c>
      <c r="C1103" s="5">
        <v>0</v>
      </c>
    </row>
    <row r="1104" spans="2:3" x14ac:dyDescent="0.35">
      <c r="B1104" s="4" t="s">
        <v>17605</v>
      </c>
      <c r="C1104" s="5">
        <v>0</v>
      </c>
    </row>
    <row r="1105" spans="2:3" x14ac:dyDescent="0.35">
      <c r="B1105" s="4" t="s">
        <v>18289</v>
      </c>
      <c r="C1105" s="5">
        <v>0</v>
      </c>
    </row>
    <row r="1106" spans="2:3" x14ac:dyDescent="0.35">
      <c r="B1106" s="4" t="s">
        <v>17606</v>
      </c>
      <c r="C1106" s="5">
        <v>0</v>
      </c>
    </row>
    <row r="1107" spans="2:3" x14ac:dyDescent="0.35">
      <c r="B1107" s="4" t="s">
        <v>18305</v>
      </c>
      <c r="C1107" s="5">
        <v>0</v>
      </c>
    </row>
    <row r="1108" spans="2:3" x14ac:dyDescent="0.35">
      <c r="B1108" s="4" t="s">
        <v>17607</v>
      </c>
      <c r="C1108" s="5">
        <v>0</v>
      </c>
    </row>
    <row r="1109" spans="2:3" x14ac:dyDescent="0.35">
      <c r="B1109" s="4" t="s">
        <v>18321</v>
      </c>
      <c r="C1109" s="5">
        <v>0</v>
      </c>
    </row>
    <row r="1110" spans="2:3" x14ac:dyDescent="0.35">
      <c r="B1110" s="4" t="s">
        <v>17608</v>
      </c>
      <c r="C1110" s="5">
        <v>0</v>
      </c>
    </row>
    <row r="1111" spans="2:3" x14ac:dyDescent="0.35">
      <c r="B1111" s="4" t="s">
        <v>18337</v>
      </c>
      <c r="C1111" s="5">
        <v>0</v>
      </c>
    </row>
    <row r="1112" spans="2:3" x14ac:dyDescent="0.35">
      <c r="B1112" s="4" t="s">
        <v>17609</v>
      </c>
      <c r="C1112" s="5">
        <v>0</v>
      </c>
    </row>
    <row r="1113" spans="2:3" x14ac:dyDescent="0.35">
      <c r="B1113" s="4" t="s">
        <v>18353</v>
      </c>
      <c r="C1113" s="5">
        <v>0</v>
      </c>
    </row>
    <row r="1114" spans="2:3" x14ac:dyDescent="0.35">
      <c r="B1114" s="4" t="s">
        <v>17610</v>
      </c>
      <c r="C1114" s="5">
        <v>0</v>
      </c>
    </row>
    <row r="1115" spans="2:3" x14ac:dyDescent="0.35">
      <c r="B1115" s="4" t="s">
        <v>18369</v>
      </c>
      <c r="C1115" s="5">
        <v>0</v>
      </c>
    </row>
    <row r="1116" spans="2:3" x14ac:dyDescent="0.35">
      <c r="B1116" s="4" t="s">
        <v>17611</v>
      </c>
      <c r="C1116" s="5">
        <v>0</v>
      </c>
    </row>
    <row r="1117" spans="2:3" x14ac:dyDescent="0.35">
      <c r="B1117" s="4" t="s">
        <v>18385</v>
      </c>
      <c r="C1117" s="5">
        <v>0</v>
      </c>
    </row>
    <row r="1118" spans="2:3" x14ac:dyDescent="0.35">
      <c r="B1118" s="4" t="s">
        <v>17612</v>
      </c>
      <c r="C1118" s="5">
        <v>0</v>
      </c>
    </row>
    <row r="1119" spans="2:3" x14ac:dyDescent="0.35">
      <c r="B1119" s="4" t="s">
        <v>18401</v>
      </c>
      <c r="C1119" s="5">
        <v>0</v>
      </c>
    </row>
    <row r="1120" spans="2:3" x14ac:dyDescent="0.35">
      <c r="B1120" s="4" t="s">
        <v>17613</v>
      </c>
      <c r="C1120" s="5">
        <v>0</v>
      </c>
    </row>
    <row r="1121" spans="2:3" x14ac:dyDescent="0.35">
      <c r="B1121" s="4" t="s">
        <v>18417</v>
      </c>
      <c r="C1121" s="5">
        <v>0</v>
      </c>
    </row>
    <row r="1122" spans="2:3" x14ac:dyDescent="0.35">
      <c r="B1122" s="4" t="s">
        <v>17614</v>
      </c>
      <c r="C1122" s="5">
        <v>0</v>
      </c>
    </row>
    <row r="1123" spans="2:3" x14ac:dyDescent="0.35">
      <c r="B1123" s="4" t="s">
        <v>18433</v>
      </c>
      <c r="C1123" s="5">
        <v>0</v>
      </c>
    </row>
    <row r="1124" spans="2:3" x14ac:dyDescent="0.35">
      <c r="B1124" s="4" t="s">
        <v>17615</v>
      </c>
      <c r="C1124" s="5">
        <v>0</v>
      </c>
    </row>
    <row r="1125" spans="2:3" x14ac:dyDescent="0.35">
      <c r="B1125" s="4" t="s">
        <v>18449</v>
      </c>
      <c r="C1125" s="5">
        <v>0</v>
      </c>
    </row>
    <row r="1126" spans="2:3" x14ac:dyDescent="0.35">
      <c r="B1126" s="4" t="s">
        <v>17616</v>
      </c>
      <c r="C1126" s="5">
        <v>0</v>
      </c>
    </row>
    <row r="1127" spans="2:3" x14ac:dyDescent="0.35">
      <c r="B1127" s="4" t="s">
        <v>18465</v>
      </c>
      <c r="C1127" s="5">
        <v>0</v>
      </c>
    </row>
    <row r="1128" spans="2:3" x14ac:dyDescent="0.35">
      <c r="B1128" s="4" t="s">
        <v>17617</v>
      </c>
      <c r="C1128" s="5">
        <v>0</v>
      </c>
    </row>
    <row r="1129" spans="2:3" x14ac:dyDescent="0.35">
      <c r="B1129" s="4" t="s">
        <v>18481</v>
      </c>
      <c r="C1129" s="5">
        <v>0</v>
      </c>
    </row>
    <row r="1130" spans="2:3" x14ac:dyDescent="0.35">
      <c r="B1130" s="4" t="s">
        <v>17618</v>
      </c>
      <c r="C1130" s="5">
        <v>0</v>
      </c>
    </row>
    <row r="1131" spans="2:3" x14ac:dyDescent="0.35">
      <c r="B1131" s="4" t="s">
        <v>17531</v>
      </c>
      <c r="C1131" s="5">
        <v>0</v>
      </c>
    </row>
    <row r="1132" spans="2:3" x14ac:dyDescent="0.35">
      <c r="B1132" s="4" t="s">
        <v>17468</v>
      </c>
      <c r="C1132" s="5">
        <v>0</v>
      </c>
    </row>
    <row r="1133" spans="2:3" x14ac:dyDescent="0.35">
      <c r="B1133" s="4" t="s">
        <v>18513</v>
      </c>
      <c r="C1133" s="5">
        <v>0</v>
      </c>
    </row>
    <row r="1134" spans="2:3" x14ac:dyDescent="0.35">
      <c r="B1134" s="4" t="s">
        <v>17620</v>
      </c>
      <c r="C1134" s="5">
        <v>0</v>
      </c>
    </row>
    <row r="1135" spans="2:3" x14ac:dyDescent="0.35">
      <c r="B1135" s="4" t="s">
        <v>18529</v>
      </c>
      <c r="C1135" s="5">
        <v>0</v>
      </c>
    </row>
    <row r="1136" spans="2:3" x14ac:dyDescent="0.35">
      <c r="B1136" s="4" t="s">
        <v>17621</v>
      </c>
      <c r="C1136" s="5">
        <v>0</v>
      </c>
    </row>
    <row r="1137" spans="2:3" x14ac:dyDescent="0.35">
      <c r="B1137" s="4" t="s">
        <v>18545</v>
      </c>
      <c r="C1137" s="5">
        <v>0</v>
      </c>
    </row>
    <row r="1138" spans="2:3" x14ac:dyDescent="0.35">
      <c r="B1138" s="4" t="s">
        <v>17622</v>
      </c>
      <c r="C1138" s="5">
        <v>0</v>
      </c>
    </row>
    <row r="1139" spans="2:3" x14ac:dyDescent="0.35">
      <c r="B1139" s="4" t="s">
        <v>18561</v>
      </c>
      <c r="C1139" s="5">
        <v>0</v>
      </c>
    </row>
    <row r="1140" spans="2:3" x14ac:dyDescent="0.35">
      <c r="B1140" s="4" t="s">
        <v>17623</v>
      </c>
      <c r="C1140" s="5">
        <v>0</v>
      </c>
    </row>
    <row r="1141" spans="2:3" x14ac:dyDescent="0.35">
      <c r="B1141" s="4" t="s">
        <v>18577</v>
      </c>
      <c r="C1141" s="5">
        <v>0</v>
      </c>
    </row>
    <row r="1142" spans="2:3" x14ac:dyDescent="0.35">
      <c r="B1142" s="4" t="s">
        <v>17624</v>
      </c>
      <c r="C1142" s="5">
        <v>0</v>
      </c>
    </row>
    <row r="1143" spans="2:3" x14ac:dyDescent="0.35">
      <c r="B1143" s="4" t="s">
        <v>18593</v>
      </c>
      <c r="C1143" s="5">
        <v>0</v>
      </c>
    </row>
    <row r="1144" spans="2:3" x14ac:dyDescent="0.35">
      <c r="B1144" s="4" t="s">
        <v>17625</v>
      </c>
      <c r="C1144" s="5">
        <v>0</v>
      </c>
    </row>
    <row r="1145" spans="2:3" x14ac:dyDescent="0.35">
      <c r="B1145" s="4" t="s">
        <v>18609</v>
      </c>
      <c r="C1145" s="5">
        <v>0</v>
      </c>
    </row>
    <row r="1146" spans="2:3" x14ac:dyDescent="0.35">
      <c r="B1146" s="4" t="s">
        <v>17626</v>
      </c>
      <c r="C1146" s="5">
        <v>0</v>
      </c>
    </row>
    <row r="1147" spans="2:3" x14ac:dyDescent="0.35">
      <c r="B1147" s="4" t="s">
        <v>17475</v>
      </c>
      <c r="C1147" s="5">
        <v>0</v>
      </c>
    </row>
    <row r="1148" spans="2:3" x14ac:dyDescent="0.35">
      <c r="B1148" s="4" t="s">
        <v>17627</v>
      </c>
      <c r="C1148" s="5">
        <v>0</v>
      </c>
    </row>
    <row r="1149" spans="2:3" x14ac:dyDescent="0.35">
      <c r="B1149" s="4" t="s">
        <v>18641</v>
      </c>
      <c r="C1149" s="5">
        <v>0</v>
      </c>
    </row>
    <row r="1150" spans="2:3" x14ac:dyDescent="0.35">
      <c r="B1150" s="4" t="s">
        <v>17628</v>
      </c>
      <c r="C1150" s="5">
        <v>0</v>
      </c>
    </row>
    <row r="1151" spans="2:3" x14ac:dyDescent="0.35">
      <c r="B1151" s="4" t="s">
        <v>18657</v>
      </c>
      <c r="C1151" s="5">
        <v>0</v>
      </c>
    </row>
    <row r="1152" spans="2:3" x14ac:dyDescent="0.35">
      <c r="B1152" s="4" t="s">
        <v>17629</v>
      </c>
      <c r="C1152" s="5">
        <v>0</v>
      </c>
    </row>
    <row r="1153" spans="2:3" x14ac:dyDescent="0.35">
      <c r="B1153" s="4" t="s">
        <v>18673</v>
      </c>
      <c r="C1153" s="5">
        <v>0</v>
      </c>
    </row>
    <row r="1154" spans="2:3" x14ac:dyDescent="0.35">
      <c r="B1154" s="4" t="s">
        <v>17630</v>
      </c>
      <c r="C1154" s="5">
        <v>0</v>
      </c>
    </row>
    <row r="1155" spans="2:3" x14ac:dyDescent="0.35">
      <c r="B1155" s="4" t="s">
        <v>18694</v>
      </c>
      <c r="C1155" s="5">
        <v>0</v>
      </c>
    </row>
    <row r="1156" spans="2:3" x14ac:dyDescent="0.35">
      <c r="B1156" s="4" t="s">
        <v>17631</v>
      </c>
      <c r="C1156" s="5">
        <v>0</v>
      </c>
    </row>
    <row r="1157" spans="2:3" x14ac:dyDescent="0.35">
      <c r="B1157" s="4" t="s">
        <v>18710</v>
      </c>
      <c r="C1157" s="5">
        <v>0</v>
      </c>
    </row>
    <row r="1158" spans="2:3" x14ac:dyDescent="0.35">
      <c r="B1158" s="4" t="s">
        <v>17632</v>
      </c>
      <c r="C1158" s="5">
        <v>0</v>
      </c>
    </row>
    <row r="1159" spans="2:3" x14ac:dyDescent="0.35">
      <c r="B1159" s="4" t="s">
        <v>18729</v>
      </c>
      <c r="C1159" s="5">
        <v>0</v>
      </c>
    </row>
    <row r="1160" spans="2:3" x14ac:dyDescent="0.35">
      <c r="B1160" s="4" t="s">
        <v>17633</v>
      </c>
      <c r="C1160" s="5">
        <v>0</v>
      </c>
    </row>
    <row r="1161" spans="2:3" x14ac:dyDescent="0.35">
      <c r="B1161" s="4" t="s">
        <v>18745</v>
      </c>
      <c r="C1161" s="5">
        <v>0</v>
      </c>
    </row>
    <row r="1162" spans="2:3" x14ac:dyDescent="0.35">
      <c r="B1162" s="4" t="s">
        <v>17634</v>
      </c>
      <c r="C1162" s="5">
        <v>0</v>
      </c>
    </row>
    <row r="1163" spans="2:3" x14ac:dyDescent="0.35">
      <c r="B1163" s="4" t="s">
        <v>18761</v>
      </c>
      <c r="C1163" s="5">
        <v>0</v>
      </c>
    </row>
    <row r="1164" spans="2:3" x14ac:dyDescent="0.35">
      <c r="B1164" s="4" t="s">
        <v>17635</v>
      </c>
      <c r="C1164" s="5">
        <v>0</v>
      </c>
    </row>
    <row r="1165" spans="2:3" x14ac:dyDescent="0.35">
      <c r="B1165" s="4" t="s">
        <v>18777</v>
      </c>
      <c r="C1165" s="5">
        <v>0</v>
      </c>
    </row>
    <row r="1166" spans="2:3" x14ac:dyDescent="0.35">
      <c r="B1166" s="4" t="s">
        <v>17636</v>
      </c>
      <c r="C1166" s="5">
        <v>0</v>
      </c>
    </row>
    <row r="1167" spans="2:3" x14ac:dyDescent="0.35">
      <c r="B1167" s="4" t="s">
        <v>18793</v>
      </c>
      <c r="C1167" s="5">
        <v>0</v>
      </c>
    </row>
    <row r="1168" spans="2:3" x14ac:dyDescent="0.35">
      <c r="B1168" s="4" t="s">
        <v>17637</v>
      </c>
      <c r="C1168" s="5">
        <v>0</v>
      </c>
    </row>
    <row r="1169" spans="2:3" x14ac:dyDescent="0.35">
      <c r="B1169" s="4" t="s">
        <v>18809</v>
      </c>
      <c r="C1169" s="5">
        <v>0</v>
      </c>
    </row>
    <row r="1170" spans="2:3" x14ac:dyDescent="0.35">
      <c r="B1170" s="4" t="s">
        <v>17638</v>
      </c>
      <c r="C1170" s="5">
        <v>0</v>
      </c>
    </row>
    <row r="1171" spans="2:3" x14ac:dyDescent="0.35">
      <c r="B1171" s="4" t="s">
        <v>18825</v>
      </c>
      <c r="C1171" s="5">
        <v>0</v>
      </c>
    </row>
    <row r="1172" spans="2:3" x14ac:dyDescent="0.35">
      <c r="B1172" s="4" t="s">
        <v>17639</v>
      </c>
      <c r="C1172" s="5">
        <v>0</v>
      </c>
    </row>
    <row r="1173" spans="2:3" x14ac:dyDescent="0.35">
      <c r="B1173" s="4" t="s">
        <v>18841</v>
      </c>
      <c r="C1173" s="5">
        <v>0</v>
      </c>
    </row>
    <row r="1174" spans="2:3" x14ac:dyDescent="0.35">
      <c r="B1174" s="4" t="s">
        <v>17640</v>
      </c>
      <c r="C1174" s="5">
        <v>0</v>
      </c>
    </row>
    <row r="1175" spans="2:3" x14ac:dyDescent="0.35">
      <c r="B1175" s="4" t="s">
        <v>18857</v>
      </c>
      <c r="C1175" s="5">
        <v>0</v>
      </c>
    </row>
    <row r="1176" spans="2:3" x14ac:dyDescent="0.35">
      <c r="B1176" s="4" t="s">
        <v>17641</v>
      </c>
      <c r="C1176" s="5">
        <v>0</v>
      </c>
    </row>
    <row r="1177" spans="2:3" x14ac:dyDescent="0.35">
      <c r="B1177" s="4" t="s">
        <v>18873</v>
      </c>
      <c r="C1177" s="5">
        <v>0</v>
      </c>
    </row>
    <row r="1178" spans="2:3" x14ac:dyDescent="0.35">
      <c r="B1178" s="4" t="s">
        <v>17642</v>
      </c>
      <c r="C1178" s="5">
        <v>0</v>
      </c>
    </row>
    <row r="1179" spans="2:3" x14ac:dyDescent="0.35">
      <c r="B1179" s="4" t="s">
        <v>18889</v>
      </c>
      <c r="C1179" s="5">
        <v>0</v>
      </c>
    </row>
    <row r="1180" spans="2:3" x14ac:dyDescent="0.35">
      <c r="B1180" s="4" t="s">
        <v>17643</v>
      </c>
      <c r="C1180" s="5">
        <v>0</v>
      </c>
    </row>
    <row r="1181" spans="2:3" x14ac:dyDescent="0.35">
      <c r="B1181" s="4" t="s">
        <v>18905</v>
      </c>
      <c r="C1181" s="5">
        <v>0</v>
      </c>
    </row>
    <row r="1182" spans="2:3" x14ac:dyDescent="0.35">
      <c r="B1182" s="4" t="s">
        <v>17644</v>
      </c>
      <c r="C1182" s="5">
        <v>0</v>
      </c>
    </row>
    <row r="1183" spans="2:3" x14ac:dyDescent="0.35">
      <c r="B1183" s="4" t="s">
        <v>18921</v>
      </c>
      <c r="C1183" s="5">
        <v>0</v>
      </c>
    </row>
    <row r="1184" spans="2:3" x14ac:dyDescent="0.35">
      <c r="B1184" s="4" t="s">
        <v>17645</v>
      </c>
      <c r="C1184" s="5">
        <v>0</v>
      </c>
    </row>
    <row r="1185" spans="2:3" x14ac:dyDescent="0.35">
      <c r="B1185" s="4" t="s">
        <v>18937</v>
      </c>
      <c r="C1185" s="5">
        <v>0</v>
      </c>
    </row>
    <row r="1186" spans="2:3" x14ac:dyDescent="0.35">
      <c r="B1186" s="4" t="s">
        <v>17487</v>
      </c>
      <c r="C1186" s="5">
        <v>0</v>
      </c>
    </row>
    <row r="1187" spans="2:3" x14ac:dyDescent="0.35">
      <c r="B1187" s="4" t="s">
        <v>18953</v>
      </c>
      <c r="C1187" s="5">
        <v>0</v>
      </c>
    </row>
    <row r="1188" spans="2:3" x14ac:dyDescent="0.35">
      <c r="B1188" s="4" t="s">
        <v>17647</v>
      </c>
      <c r="C1188" s="5">
        <v>0</v>
      </c>
    </row>
    <row r="1189" spans="2:3" x14ac:dyDescent="0.35">
      <c r="B1189" s="4" t="s">
        <v>18261</v>
      </c>
      <c r="C1189" s="5">
        <v>0</v>
      </c>
    </row>
    <row r="1190" spans="2:3" x14ac:dyDescent="0.35">
      <c r="B1190" s="4" t="s">
        <v>17648</v>
      </c>
      <c r="C1190" s="5">
        <v>0</v>
      </c>
    </row>
    <row r="1191" spans="2:3" x14ac:dyDescent="0.35">
      <c r="B1191" s="4" t="s">
        <v>18269</v>
      </c>
      <c r="C1191" s="5">
        <v>0</v>
      </c>
    </row>
    <row r="1192" spans="2:3" x14ac:dyDescent="0.35">
      <c r="B1192" s="4" t="s">
        <v>17649</v>
      </c>
      <c r="C1192" s="5">
        <v>0</v>
      </c>
    </row>
    <row r="1193" spans="2:3" x14ac:dyDescent="0.35">
      <c r="B1193" s="4" t="s">
        <v>18277</v>
      </c>
      <c r="C1193" s="5">
        <v>0</v>
      </c>
    </row>
    <row r="1194" spans="2:3" x14ac:dyDescent="0.35">
      <c r="B1194" s="4" t="s">
        <v>17650</v>
      </c>
      <c r="C1194" s="5">
        <v>0</v>
      </c>
    </row>
    <row r="1195" spans="2:3" x14ac:dyDescent="0.35">
      <c r="B1195" s="4" t="s">
        <v>18285</v>
      </c>
      <c r="C1195" s="5">
        <v>0</v>
      </c>
    </row>
    <row r="1196" spans="2:3" x14ac:dyDescent="0.35">
      <c r="B1196" s="4" t="s">
        <v>17651</v>
      </c>
      <c r="C1196" s="5">
        <v>0</v>
      </c>
    </row>
    <row r="1197" spans="2:3" x14ac:dyDescent="0.35">
      <c r="B1197" s="4" t="s">
        <v>18293</v>
      </c>
      <c r="C1197" s="5">
        <v>0</v>
      </c>
    </row>
    <row r="1198" spans="2:3" x14ac:dyDescent="0.35">
      <c r="B1198" s="4" t="s">
        <v>17652</v>
      </c>
      <c r="C1198" s="5">
        <v>0</v>
      </c>
    </row>
    <row r="1199" spans="2:3" x14ac:dyDescent="0.35">
      <c r="B1199" s="4" t="s">
        <v>18301</v>
      </c>
      <c r="C1199" s="5">
        <v>0</v>
      </c>
    </row>
    <row r="1200" spans="2:3" x14ac:dyDescent="0.35">
      <c r="B1200" s="4" t="s">
        <v>17653</v>
      </c>
      <c r="C1200" s="5">
        <v>0</v>
      </c>
    </row>
    <row r="1201" spans="2:3" x14ac:dyDescent="0.35">
      <c r="B1201" s="4" t="s">
        <v>18309</v>
      </c>
      <c r="C1201" s="5">
        <v>0</v>
      </c>
    </row>
    <row r="1202" spans="2:3" x14ac:dyDescent="0.35">
      <c r="B1202" s="4" t="s">
        <v>17654</v>
      </c>
      <c r="C1202" s="5">
        <v>0</v>
      </c>
    </row>
    <row r="1203" spans="2:3" x14ac:dyDescent="0.35">
      <c r="B1203" s="4" t="s">
        <v>18317</v>
      </c>
      <c r="C1203" s="5">
        <v>0</v>
      </c>
    </row>
    <row r="1204" spans="2:3" x14ac:dyDescent="0.35">
      <c r="B1204" s="4" t="s">
        <v>17655</v>
      </c>
      <c r="C1204" s="5">
        <v>0</v>
      </c>
    </row>
    <row r="1205" spans="2:3" x14ac:dyDescent="0.35">
      <c r="B1205" s="4" t="s">
        <v>18325</v>
      </c>
      <c r="C1205" s="5">
        <v>0</v>
      </c>
    </row>
    <row r="1206" spans="2:3" x14ac:dyDescent="0.35">
      <c r="B1206" s="4" t="s">
        <v>17656</v>
      </c>
      <c r="C1206" s="5">
        <v>0</v>
      </c>
    </row>
    <row r="1207" spans="2:3" x14ac:dyDescent="0.35">
      <c r="B1207" s="4" t="s">
        <v>18333</v>
      </c>
      <c r="C1207" s="5">
        <v>0</v>
      </c>
    </row>
    <row r="1208" spans="2:3" x14ac:dyDescent="0.35">
      <c r="B1208" s="4" t="s">
        <v>17657</v>
      </c>
      <c r="C1208" s="5">
        <v>0</v>
      </c>
    </row>
    <row r="1209" spans="2:3" x14ac:dyDescent="0.35">
      <c r="B1209" s="4" t="s">
        <v>18341</v>
      </c>
      <c r="C1209" s="5">
        <v>0</v>
      </c>
    </row>
    <row r="1210" spans="2:3" x14ac:dyDescent="0.35">
      <c r="B1210" s="4" t="s">
        <v>17658</v>
      </c>
      <c r="C1210" s="5">
        <v>0</v>
      </c>
    </row>
    <row r="1211" spans="2:3" x14ac:dyDescent="0.35">
      <c r="B1211" s="4" t="s">
        <v>18349</v>
      </c>
      <c r="C1211" s="5">
        <v>0</v>
      </c>
    </row>
    <row r="1212" spans="2:3" x14ac:dyDescent="0.35">
      <c r="B1212" s="4" t="s">
        <v>17659</v>
      </c>
      <c r="C1212" s="5">
        <v>0</v>
      </c>
    </row>
    <row r="1213" spans="2:3" x14ac:dyDescent="0.35">
      <c r="B1213" s="4" t="s">
        <v>17481</v>
      </c>
      <c r="C1213" s="5">
        <v>0</v>
      </c>
    </row>
    <row r="1214" spans="2:3" x14ac:dyDescent="0.35">
      <c r="B1214" s="4" t="s">
        <v>17660</v>
      </c>
      <c r="C1214" s="5">
        <v>0</v>
      </c>
    </row>
    <row r="1215" spans="2:3" x14ac:dyDescent="0.35">
      <c r="B1215" s="4" t="s">
        <v>18365</v>
      </c>
      <c r="C1215" s="5">
        <v>0</v>
      </c>
    </row>
    <row r="1216" spans="2:3" x14ac:dyDescent="0.35">
      <c r="B1216" s="4" t="s">
        <v>17661</v>
      </c>
      <c r="C1216" s="5">
        <v>0</v>
      </c>
    </row>
    <row r="1217" spans="2:3" x14ac:dyDescent="0.35">
      <c r="B1217" s="4" t="s">
        <v>18373</v>
      </c>
      <c r="C1217" s="5">
        <v>0</v>
      </c>
    </row>
    <row r="1218" spans="2:3" x14ac:dyDescent="0.35">
      <c r="B1218" s="4" t="s">
        <v>17662</v>
      </c>
      <c r="C1218" s="5">
        <v>0</v>
      </c>
    </row>
    <row r="1219" spans="2:3" x14ac:dyDescent="0.35">
      <c r="B1219" s="4" t="s">
        <v>18381</v>
      </c>
      <c r="C1219" s="5">
        <v>0</v>
      </c>
    </row>
    <row r="1220" spans="2:3" x14ac:dyDescent="0.35">
      <c r="B1220" s="4" t="s">
        <v>17663</v>
      </c>
      <c r="C1220" s="5">
        <v>0</v>
      </c>
    </row>
    <row r="1221" spans="2:3" x14ac:dyDescent="0.35">
      <c r="B1221" s="4" t="s">
        <v>18389</v>
      </c>
      <c r="C1221" s="5">
        <v>0</v>
      </c>
    </row>
    <row r="1222" spans="2:3" x14ac:dyDescent="0.35">
      <c r="B1222" s="4" t="s">
        <v>17664</v>
      </c>
      <c r="C1222" s="5">
        <v>0</v>
      </c>
    </row>
    <row r="1223" spans="2:3" x14ac:dyDescent="0.35">
      <c r="B1223" s="4" t="s">
        <v>18397</v>
      </c>
      <c r="C1223" s="5">
        <v>0</v>
      </c>
    </row>
    <row r="1224" spans="2:3" x14ac:dyDescent="0.35">
      <c r="B1224" s="4" t="s">
        <v>17665</v>
      </c>
      <c r="C1224" s="5">
        <v>0</v>
      </c>
    </row>
    <row r="1225" spans="2:3" x14ac:dyDescent="0.35">
      <c r="B1225" s="4" t="s">
        <v>18405</v>
      </c>
      <c r="C1225" s="5">
        <v>0</v>
      </c>
    </row>
    <row r="1226" spans="2:3" x14ac:dyDescent="0.35">
      <c r="B1226" s="4" t="s">
        <v>17666</v>
      </c>
      <c r="C1226" s="5">
        <v>0</v>
      </c>
    </row>
    <row r="1227" spans="2:3" x14ac:dyDescent="0.35">
      <c r="B1227" s="4" t="s">
        <v>18413</v>
      </c>
      <c r="C1227" s="5">
        <v>0</v>
      </c>
    </row>
    <row r="1228" spans="2:3" x14ac:dyDescent="0.35">
      <c r="B1228" s="4" t="s">
        <v>17667</v>
      </c>
      <c r="C1228" s="5">
        <v>0</v>
      </c>
    </row>
    <row r="1229" spans="2:3" x14ac:dyDescent="0.35">
      <c r="B1229" s="4" t="s">
        <v>18421</v>
      </c>
      <c r="C1229" s="5">
        <v>0</v>
      </c>
    </row>
    <row r="1230" spans="2:3" x14ac:dyDescent="0.35">
      <c r="B1230" s="4" t="s">
        <v>17668</v>
      </c>
      <c r="C1230" s="5">
        <v>0</v>
      </c>
    </row>
    <row r="1231" spans="2:3" x14ac:dyDescent="0.35">
      <c r="B1231" s="4" t="s">
        <v>18429</v>
      </c>
      <c r="C1231" s="5">
        <v>0</v>
      </c>
    </row>
    <row r="1232" spans="2:3" x14ac:dyDescent="0.35">
      <c r="B1232" s="4" t="s">
        <v>17669</v>
      </c>
      <c r="C1232" s="5">
        <v>0</v>
      </c>
    </row>
    <row r="1233" spans="2:3" x14ac:dyDescent="0.35">
      <c r="B1233" s="4" t="s">
        <v>18437</v>
      </c>
      <c r="C1233" s="5">
        <v>0</v>
      </c>
    </row>
    <row r="1234" spans="2:3" x14ac:dyDescent="0.35">
      <c r="B1234" s="4" t="s">
        <v>17670</v>
      </c>
      <c r="C1234" s="5">
        <v>0</v>
      </c>
    </row>
    <row r="1235" spans="2:3" x14ac:dyDescent="0.35">
      <c r="B1235" s="4" t="s">
        <v>18445</v>
      </c>
      <c r="C1235" s="5">
        <v>0</v>
      </c>
    </row>
    <row r="1236" spans="2:3" x14ac:dyDescent="0.35">
      <c r="B1236" s="4" t="s">
        <v>17671</v>
      </c>
      <c r="C1236" s="5">
        <v>0</v>
      </c>
    </row>
    <row r="1237" spans="2:3" x14ac:dyDescent="0.35">
      <c r="B1237" s="4" t="s">
        <v>18453</v>
      </c>
      <c r="C1237" s="5">
        <v>0</v>
      </c>
    </row>
    <row r="1238" spans="2:3" x14ac:dyDescent="0.35">
      <c r="B1238" s="4" t="s">
        <v>17488</v>
      </c>
      <c r="C1238" s="5">
        <v>0</v>
      </c>
    </row>
    <row r="1239" spans="2:3" x14ac:dyDescent="0.35">
      <c r="B1239" s="4" t="s">
        <v>18461</v>
      </c>
      <c r="C1239" s="5">
        <v>0</v>
      </c>
    </row>
    <row r="1240" spans="2:3" x14ac:dyDescent="0.35">
      <c r="B1240" s="4" t="s">
        <v>17673</v>
      </c>
      <c r="C1240" s="5">
        <v>0</v>
      </c>
    </row>
    <row r="1241" spans="2:3" x14ac:dyDescent="0.35">
      <c r="B1241" s="4" t="s">
        <v>18469</v>
      </c>
      <c r="C1241" s="5">
        <v>0</v>
      </c>
    </row>
    <row r="1242" spans="2:3" x14ac:dyDescent="0.35">
      <c r="B1242" s="4" t="s">
        <v>17674</v>
      </c>
      <c r="C1242" s="5">
        <v>0</v>
      </c>
    </row>
    <row r="1243" spans="2:3" x14ac:dyDescent="0.35">
      <c r="B1243" s="4" t="s">
        <v>18477</v>
      </c>
      <c r="C1243" s="5">
        <v>0</v>
      </c>
    </row>
    <row r="1244" spans="2:3" x14ac:dyDescent="0.35">
      <c r="B1244" s="4" t="s">
        <v>17675</v>
      </c>
      <c r="C1244" s="5">
        <v>0</v>
      </c>
    </row>
    <row r="1245" spans="2:3" x14ac:dyDescent="0.35">
      <c r="B1245" s="4" t="s">
        <v>18485</v>
      </c>
      <c r="C1245" s="5">
        <v>0</v>
      </c>
    </row>
    <row r="1246" spans="2:3" x14ac:dyDescent="0.35">
      <c r="B1246" s="4" t="s">
        <v>17676</v>
      </c>
      <c r="C1246" s="5">
        <v>0</v>
      </c>
    </row>
    <row r="1247" spans="2:3" x14ac:dyDescent="0.35">
      <c r="B1247" s="4" t="s">
        <v>18493</v>
      </c>
      <c r="C1247" s="5">
        <v>0</v>
      </c>
    </row>
    <row r="1248" spans="2:3" x14ac:dyDescent="0.35">
      <c r="B1248" s="4" t="s">
        <v>17677</v>
      </c>
      <c r="C1248" s="5">
        <v>0</v>
      </c>
    </row>
    <row r="1249" spans="2:3" x14ac:dyDescent="0.35">
      <c r="B1249" s="4" t="s">
        <v>18501</v>
      </c>
      <c r="C1249" s="5">
        <v>0</v>
      </c>
    </row>
    <row r="1250" spans="2:3" x14ac:dyDescent="0.35">
      <c r="B1250" s="4" t="s">
        <v>17678</v>
      </c>
      <c r="C1250" s="5">
        <v>0</v>
      </c>
    </row>
    <row r="1251" spans="2:3" x14ac:dyDescent="0.35">
      <c r="B1251" s="4" t="s">
        <v>18509</v>
      </c>
      <c r="C1251" s="5">
        <v>0</v>
      </c>
    </row>
    <row r="1252" spans="2:3" x14ac:dyDescent="0.35">
      <c r="B1252" s="4" t="s">
        <v>17679</v>
      </c>
      <c r="C1252" s="5">
        <v>0</v>
      </c>
    </row>
    <row r="1253" spans="2:3" x14ac:dyDescent="0.35">
      <c r="B1253" s="4" t="s">
        <v>18517</v>
      </c>
      <c r="C1253" s="5">
        <v>0</v>
      </c>
    </row>
    <row r="1254" spans="2:3" x14ac:dyDescent="0.35">
      <c r="B1254" s="4" t="s">
        <v>17680</v>
      </c>
      <c r="C1254" s="5">
        <v>0</v>
      </c>
    </row>
    <row r="1255" spans="2:3" x14ac:dyDescent="0.35">
      <c r="B1255" s="4" t="s">
        <v>18525</v>
      </c>
      <c r="C1255" s="5">
        <v>0</v>
      </c>
    </row>
    <row r="1256" spans="2:3" x14ac:dyDescent="0.35">
      <c r="B1256" s="4" t="s">
        <v>17681</v>
      </c>
      <c r="C1256" s="5">
        <v>0</v>
      </c>
    </row>
    <row r="1257" spans="2:3" x14ac:dyDescent="0.35">
      <c r="B1257" s="4" t="s">
        <v>18533</v>
      </c>
      <c r="C1257" s="5">
        <v>0</v>
      </c>
    </row>
    <row r="1258" spans="2:3" x14ac:dyDescent="0.35">
      <c r="B1258" s="4" t="s">
        <v>17682</v>
      </c>
      <c r="C1258" s="5">
        <v>0</v>
      </c>
    </row>
    <row r="1259" spans="2:3" x14ac:dyDescent="0.35">
      <c r="B1259" s="4" t="s">
        <v>18541</v>
      </c>
      <c r="C1259" s="5">
        <v>0</v>
      </c>
    </row>
    <row r="1260" spans="2:3" x14ac:dyDescent="0.35">
      <c r="B1260" s="4" t="s">
        <v>17683</v>
      </c>
      <c r="C1260" s="5">
        <v>0</v>
      </c>
    </row>
    <row r="1261" spans="2:3" x14ac:dyDescent="0.35">
      <c r="B1261" s="4" t="s">
        <v>18549</v>
      </c>
      <c r="C1261" s="5">
        <v>0</v>
      </c>
    </row>
    <row r="1262" spans="2:3" x14ac:dyDescent="0.35">
      <c r="B1262" s="4" t="s">
        <v>17684</v>
      </c>
      <c r="C1262" s="5">
        <v>0</v>
      </c>
    </row>
    <row r="1263" spans="2:3" x14ac:dyDescent="0.35">
      <c r="B1263" s="4" t="s">
        <v>18557</v>
      </c>
      <c r="C1263" s="5">
        <v>0</v>
      </c>
    </row>
    <row r="1264" spans="2:3" x14ac:dyDescent="0.35">
      <c r="B1264" s="4" t="s">
        <v>17685</v>
      </c>
      <c r="C1264" s="5">
        <v>0</v>
      </c>
    </row>
    <row r="1265" spans="2:3" x14ac:dyDescent="0.35">
      <c r="B1265" s="4" t="s">
        <v>18565</v>
      </c>
      <c r="C1265" s="5">
        <v>0</v>
      </c>
    </row>
    <row r="1266" spans="2:3" x14ac:dyDescent="0.35">
      <c r="B1266" s="4" t="s">
        <v>17686</v>
      </c>
      <c r="C1266" s="5">
        <v>0</v>
      </c>
    </row>
    <row r="1267" spans="2:3" x14ac:dyDescent="0.35">
      <c r="B1267" s="4" t="s">
        <v>18573</v>
      </c>
      <c r="C1267" s="5">
        <v>0</v>
      </c>
    </row>
    <row r="1268" spans="2:3" x14ac:dyDescent="0.35">
      <c r="B1268" s="4" t="s">
        <v>17687</v>
      </c>
      <c r="C1268" s="5">
        <v>0</v>
      </c>
    </row>
    <row r="1269" spans="2:3" x14ac:dyDescent="0.35">
      <c r="B1269" s="4" t="s">
        <v>17537</v>
      </c>
      <c r="C1269" s="5">
        <v>0</v>
      </c>
    </row>
    <row r="1270" spans="2:3" x14ac:dyDescent="0.35">
      <c r="B1270" s="4" t="s">
        <v>17688</v>
      </c>
      <c r="C1270" s="5">
        <v>0</v>
      </c>
    </row>
    <row r="1271" spans="2:3" x14ac:dyDescent="0.35">
      <c r="B1271" s="4" t="s">
        <v>18589</v>
      </c>
      <c r="C1271" s="5">
        <v>0</v>
      </c>
    </row>
    <row r="1272" spans="2:3" x14ac:dyDescent="0.35">
      <c r="B1272" s="4" t="s">
        <v>17689</v>
      </c>
      <c r="C1272" s="5">
        <v>0</v>
      </c>
    </row>
    <row r="1273" spans="2:3" x14ac:dyDescent="0.35">
      <c r="B1273" s="4" t="s">
        <v>18597</v>
      </c>
      <c r="C1273" s="5">
        <v>0</v>
      </c>
    </row>
    <row r="1274" spans="2:3" x14ac:dyDescent="0.35">
      <c r="B1274" s="4" t="s">
        <v>17690</v>
      </c>
      <c r="C1274" s="5">
        <v>0</v>
      </c>
    </row>
    <row r="1275" spans="2:3" x14ac:dyDescent="0.35">
      <c r="B1275" s="4" t="s">
        <v>18605</v>
      </c>
      <c r="C1275" s="5">
        <v>0</v>
      </c>
    </row>
    <row r="1276" spans="2:3" x14ac:dyDescent="0.35">
      <c r="B1276" s="4" t="s">
        <v>17691</v>
      </c>
      <c r="C1276" s="5">
        <v>0</v>
      </c>
    </row>
    <row r="1277" spans="2:3" x14ac:dyDescent="0.35">
      <c r="B1277" s="4" t="s">
        <v>18613</v>
      </c>
      <c r="C1277" s="5">
        <v>0</v>
      </c>
    </row>
    <row r="1278" spans="2:3" x14ac:dyDescent="0.35">
      <c r="B1278" s="4" t="s">
        <v>17692</v>
      </c>
      <c r="C1278" s="5">
        <v>0</v>
      </c>
    </row>
    <row r="1279" spans="2:3" x14ac:dyDescent="0.35">
      <c r="B1279" s="4" t="s">
        <v>17474</v>
      </c>
      <c r="C1279" s="5">
        <v>0</v>
      </c>
    </row>
    <row r="1280" spans="2:3" x14ac:dyDescent="0.35">
      <c r="B1280" s="4" t="s">
        <v>17693</v>
      </c>
      <c r="C1280" s="5">
        <v>0</v>
      </c>
    </row>
    <row r="1281" spans="2:3" x14ac:dyDescent="0.35">
      <c r="B1281" s="4" t="s">
        <v>18629</v>
      </c>
      <c r="C1281" s="5">
        <v>0</v>
      </c>
    </row>
    <row r="1282" spans="2:3" x14ac:dyDescent="0.35">
      <c r="B1282" s="4" t="s">
        <v>17694</v>
      </c>
      <c r="C1282" s="5">
        <v>0</v>
      </c>
    </row>
    <row r="1283" spans="2:3" x14ac:dyDescent="0.35">
      <c r="B1283" s="4" t="s">
        <v>18637</v>
      </c>
      <c r="C1283" s="5">
        <v>0</v>
      </c>
    </row>
    <row r="1284" spans="2:3" x14ac:dyDescent="0.35">
      <c r="B1284" s="4" t="s">
        <v>17695</v>
      </c>
      <c r="C1284" s="5">
        <v>0</v>
      </c>
    </row>
    <row r="1285" spans="2:3" x14ac:dyDescent="0.35">
      <c r="B1285" s="4" t="s">
        <v>18645</v>
      </c>
      <c r="C1285" s="5">
        <v>0</v>
      </c>
    </row>
    <row r="1286" spans="2:3" x14ac:dyDescent="0.35">
      <c r="B1286" s="4" t="s">
        <v>17696</v>
      </c>
      <c r="C1286" s="5">
        <v>0</v>
      </c>
    </row>
    <row r="1287" spans="2:3" x14ac:dyDescent="0.35">
      <c r="B1287" s="4" t="s">
        <v>18653</v>
      </c>
      <c r="C1287" s="5">
        <v>0</v>
      </c>
    </row>
    <row r="1288" spans="2:3" x14ac:dyDescent="0.35">
      <c r="B1288" s="4" t="s">
        <v>17697</v>
      </c>
      <c r="C1288" s="5">
        <v>0</v>
      </c>
    </row>
    <row r="1289" spans="2:3" x14ac:dyDescent="0.35">
      <c r="B1289" s="4" t="s">
        <v>18661</v>
      </c>
      <c r="C1289" s="5">
        <v>0</v>
      </c>
    </row>
    <row r="1290" spans="2:3" x14ac:dyDescent="0.35">
      <c r="B1290" s="4" t="s">
        <v>17698</v>
      </c>
      <c r="C1290" s="5">
        <v>0</v>
      </c>
    </row>
    <row r="1291" spans="2:3" x14ac:dyDescent="0.35">
      <c r="B1291" s="4" t="s">
        <v>18669</v>
      </c>
      <c r="C1291" s="5">
        <v>0</v>
      </c>
    </row>
    <row r="1292" spans="2:3" x14ac:dyDescent="0.35">
      <c r="B1292" s="4" t="s">
        <v>17699</v>
      </c>
      <c r="C1292" s="5">
        <v>0</v>
      </c>
    </row>
    <row r="1293" spans="2:3" x14ac:dyDescent="0.35">
      <c r="B1293" s="4" t="s">
        <v>18677</v>
      </c>
      <c r="C1293" s="5">
        <v>0</v>
      </c>
    </row>
    <row r="1294" spans="2:3" x14ac:dyDescent="0.35">
      <c r="B1294" s="4" t="s">
        <v>17700</v>
      </c>
      <c r="C1294" s="5">
        <v>0</v>
      </c>
    </row>
    <row r="1295" spans="2:3" x14ac:dyDescent="0.35">
      <c r="B1295" s="4" t="s">
        <v>18690</v>
      </c>
      <c r="C1295" s="5">
        <v>0</v>
      </c>
    </row>
    <row r="1296" spans="2:3" x14ac:dyDescent="0.35">
      <c r="B1296" s="4" t="s">
        <v>17701</v>
      </c>
      <c r="C1296" s="5">
        <v>0</v>
      </c>
    </row>
    <row r="1297" spans="2:3" x14ac:dyDescent="0.35">
      <c r="B1297" s="4" t="s">
        <v>18698</v>
      </c>
      <c r="C1297" s="5">
        <v>0</v>
      </c>
    </row>
    <row r="1298" spans="2:3" x14ac:dyDescent="0.35">
      <c r="B1298" s="4" t="s">
        <v>17702</v>
      </c>
      <c r="C1298" s="5">
        <v>0</v>
      </c>
    </row>
    <row r="1299" spans="2:3" x14ac:dyDescent="0.35">
      <c r="B1299" s="4" t="s">
        <v>18706</v>
      </c>
      <c r="C1299" s="5">
        <v>0</v>
      </c>
    </row>
    <row r="1300" spans="2:3" x14ac:dyDescent="0.35">
      <c r="B1300" s="4" t="s">
        <v>17703</v>
      </c>
      <c r="C1300" s="5">
        <v>0</v>
      </c>
    </row>
    <row r="1301" spans="2:3" x14ac:dyDescent="0.35">
      <c r="B1301" s="4" t="s">
        <v>18717</v>
      </c>
      <c r="C1301" s="5">
        <v>0</v>
      </c>
    </row>
    <row r="1302" spans="2:3" x14ac:dyDescent="0.35">
      <c r="B1302" s="4" t="s">
        <v>17704</v>
      </c>
      <c r="C1302" s="5">
        <v>0</v>
      </c>
    </row>
    <row r="1303" spans="2:3" x14ac:dyDescent="0.35">
      <c r="B1303" s="4" t="s">
        <v>18725</v>
      </c>
      <c r="C1303" s="5">
        <v>0</v>
      </c>
    </row>
    <row r="1304" spans="2:3" x14ac:dyDescent="0.35">
      <c r="B1304" s="4" t="s">
        <v>17467</v>
      </c>
      <c r="C1304" s="5">
        <v>0</v>
      </c>
    </row>
    <row r="1305" spans="2:3" x14ac:dyDescent="0.35">
      <c r="B1305" s="4" t="s">
        <v>18733</v>
      </c>
      <c r="C1305" s="5">
        <v>0</v>
      </c>
    </row>
    <row r="1306" spans="2:3" x14ac:dyDescent="0.35">
      <c r="B1306" s="4" t="s">
        <v>17706</v>
      </c>
      <c r="C1306" s="5">
        <v>0</v>
      </c>
    </row>
    <row r="1307" spans="2:3" x14ac:dyDescent="0.35">
      <c r="B1307" s="4" t="s">
        <v>18741</v>
      </c>
      <c r="C1307" s="5">
        <v>0</v>
      </c>
    </row>
    <row r="1308" spans="2:3" x14ac:dyDescent="0.35">
      <c r="B1308" s="4" t="s">
        <v>17707</v>
      </c>
      <c r="C1308" s="5">
        <v>0</v>
      </c>
    </row>
    <row r="1309" spans="2:3" x14ac:dyDescent="0.35">
      <c r="B1309" s="4" t="s">
        <v>18749</v>
      </c>
      <c r="C1309" s="5">
        <v>0</v>
      </c>
    </row>
    <row r="1310" spans="2:3" x14ac:dyDescent="0.35">
      <c r="B1310" s="4" t="s">
        <v>17708</v>
      </c>
      <c r="C1310" s="5">
        <v>0</v>
      </c>
    </row>
    <row r="1311" spans="2:3" x14ac:dyDescent="0.35">
      <c r="B1311" s="4" t="s">
        <v>18757</v>
      </c>
      <c r="C1311" s="5">
        <v>0</v>
      </c>
    </row>
    <row r="1312" spans="2:3" x14ac:dyDescent="0.35">
      <c r="B1312" s="4" t="s">
        <v>17709</v>
      </c>
      <c r="C1312" s="5">
        <v>0</v>
      </c>
    </row>
    <row r="1313" spans="2:3" x14ac:dyDescent="0.35">
      <c r="B1313" s="4" t="s">
        <v>18765</v>
      </c>
      <c r="C1313" s="5">
        <v>0</v>
      </c>
    </row>
    <row r="1314" spans="2:3" x14ac:dyDescent="0.35">
      <c r="B1314" s="4" t="s">
        <v>17710</v>
      </c>
      <c r="C1314" s="5">
        <v>0</v>
      </c>
    </row>
    <row r="1315" spans="2:3" x14ac:dyDescent="0.35">
      <c r="B1315" s="4" t="s">
        <v>18773</v>
      </c>
      <c r="C1315" s="5">
        <v>0</v>
      </c>
    </row>
    <row r="1316" spans="2:3" x14ac:dyDescent="0.35">
      <c r="B1316" s="4" t="s">
        <v>17711</v>
      </c>
      <c r="C1316" s="5">
        <v>0</v>
      </c>
    </row>
    <row r="1317" spans="2:3" x14ac:dyDescent="0.35">
      <c r="B1317" s="4" t="s">
        <v>18781</v>
      </c>
      <c r="C1317" s="5">
        <v>0</v>
      </c>
    </row>
    <row r="1318" spans="2:3" x14ac:dyDescent="0.35">
      <c r="B1318" s="4" t="s">
        <v>17712</v>
      </c>
      <c r="C1318" s="5">
        <v>0</v>
      </c>
    </row>
    <row r="1319" spans="2:3" x14ac:dyDescent="0.35">
      <c r="B1319" s="4" t="s">
        <v>17546</v>
      </c>
      <c r="C1319" s="5">
        <v>0</v>
      </c>
    </row>
    <row r="1320" spans="2:3" x14ac:dyDescent="0.35">
      <c r="B1320" s="4" t="s">
        <v>17713</v>
      </c>
      <c r="C1320" s="5">
        <v>0</v>
      </c>
    </row>
    <row r="1321" spans="2:3" x14ac:dyDescent="0.35">
      <c r="B1321" s="4" t="s">
        <v>18797</v>
      </c>
      <c r="C1321" s="5">
        <v>0</v>
      </c>
    </row>
    <row r="1322" spans="2:3" x14ac:dyDescent="0.35">
      <c r="B1322" s="4" t="s">
        <v>17714</v>
      </c>
      <c r="C1322" s="5">
        <v>0</v>
      </c>
    </row>
    <row r="1323" spans="2:3" x14ac:dyDescent="0.35">
      <c r="B1323" s="4" t="s">
        <v>18805</v>
      </c>
      <c r="C1323" s="5">
        <v>0</v>
      </c>
    </row>
    <row r="1324" spans="2:3" x14ac:dyDescent="0.35">
      <c r="B1324" s="4" t="s">
        <v>17715</v>
      </c>
      <c r="C1324" s="5">
        <v>0</v>
      </c>
    </row>
    <row r="1325" spans="2:3" x14ac:dyDescent="0.35">
      <c r="B1325" s="4" t="s">
        <v>18813</v>
      </c>
      <c r="C1325" s="5">
        <v>0</v>
      </c>
    </row>
    <row r="1326" spans="2:3" x14ac:dyDescent="0.35">
      <c r="B1326" s="4" t="s">
        <v>17716</v>
      </c>
      <c r="C1326" s="5">
        <v>0</v>
      </c>
    </row>
    <row r="1327" spans="2:3" x14ac:dyDescent="0.35">
      <c r="B1327" s="4" t="s">
        <v>18821</v>
      </c>
      <c r="C1327" s="5">
        <v>0</v>
      </c>
    </row>
    <row r="1328" spans="2:3" x14ac:dyDescent="0.35">
      <c r="B1328" s="4" t="s">
        <v>17717</v>
      </c>
      <c r="C1328" s="5">
        <v>0</v>
      </c>
    </row>
    <row r="1329" spans="2:3" x14ac:dyDescent="0.35">
      <c r="B1329" s="4" t="s">
        <v>18829</v>
      </c>
      <c r="C1329" s="5">
        <v>0</v>
      </c>
    </row>
    <row r="1330" spans="2:3" x14ac:dyDescent="0.35">
      <c r="B1330" s="4" t="s">
        <v>17718</v>
      </c>
      <c r="C1330" s="5">
        <v>0</v>
      </c>
    </row>
    <row r="1331" spans="2:3" x14ac:dyDescent="0.35">
      <c r="B1331" s="4" t="s">
        <v>18837</v>
      </c>
      <c r="C1331" s="5">
        <v>0</v>
      </c>
    </row>
    <row r="1332" spans="2:3" x14ac:dyDescent="0.35">
      <c r="B1332" s="4" t="s">
        <v>17719</v>
      </c>
      <c r="C1332" s="5">
        <v>0</v>
      </c>
    </row>
    <row r="1333" spans="2:3" x14ac:dyDescent="0.35">
      <c r="B1333" s="4" t="s">
        <v>18845</v>
      </c>
      <c r="C1333" s="5">
        <v>0</v>
      </c>
    </row>
    <row r="1334" spans="2:3" x14ac:dyDescent="0.35">
      <c r="B1334" s="4" t="s">
        <v>17720</v>
      </c>
      <c r="C1334" s="5">
        <v>0</v>
      </c>
    </row>
    <row r="1335" spans="2:3" x14ac:dyDescent="0.35">
      <c r="B1335" s="4" t="s">
        <v>17550</v>
      </c>
      <c r="C1335" s="5">
        <v>0</v>
      </c>
    </row>
    <row r="1336" spans="2:3" x14ac:dyDescent="0.35">
      <c r="B1336" s="4" t="s">
        <v>17721</v>
      </c>
      <c r="C1336" s="5">
        <v>0</v>
      </c>
    </row>
    <row r="1337" spans="2:3" x14ac:dyDescent="0.35">
      <c r="B1337" s="4" t="s">
        <v>18861</v>
      </c>
      <c r="C1337" s="5">
        <v>0</v>
      </c>
    </row>
    <row r="1338" spans="2:3" x14ac:dyDescent="0.35">
      <c r="B1338" s="4" t="s">
        <v>17722</v>
      </c>
      <c r="C1338" s="5">
        <v>0</v>
      </c>
    </row>
    <row r="1339" spans="2:3" x14ac:dyDescent="0.35">
      <c r="B1339" s="4" t="s">
        <v>17483</v>
      </c>
      <c r="C1339" s="5">
        <v>0</v>
      </c>
    </row>
    <row r="1340" spans="2:3" x14ac:dyDescent="0.35">
      <c r="B1340" s="4" t="s">
        <v>17490</v>
      </c>
      <c r="C1340" s="5">
        <v>0</v>
      </c>
    </row>
    <row r="1341" spans="2:3" x14ac:dyDescent="0.35">
      <c r="B1341" s="4" t="s">
        <v>18877</v>
      </c>
      <c r="C1341" s="5">
        <v>0</v>
      </c>
    </row>
    <row r="1342" spans="2:3" x14ac:dyDescent="0.35">
      <c r="B1342" s="4" t="s">
        <v>17724</v>
      </c>
      <c r="C1342" s="5">
        <v>0</v>
      </c>
    </row>
    <row r="1343" spans="2:3" x14ac:dyDescent="0.35">
      <c r="B1343" s="4" t="s">
        <v>18885</v>
      </c>
      <c r="C1343" s="5">
        <v>0</v>
      </c>
    </row>
    <row r="1344" spans="2:3" x14ac:dyDescent="0.35">
      <c r="B1344" s="4" t="s">
        <v>17725</v>
      </c>
      <c r="C1344" s="5">
        <v>0</v>
      </c>
    </row>
    <row r="1345" spans="2:3" x14ac:dyDescent="0.35">
      <c r="B1345" s="4" t="s">
        <v>18893</v>
      </c>
      <c r="C1345" s="5">
        <v>0</v>
      </c>
    </row>
    <row r="1346" spans="2:3" x14ac:dyDescent="0.35">
      <c r="B1346" s="4" t="s">
        <v>17726</v>
      </c>
      <c r="C1346" s="5">
        <v>0</v>
      </c>
    </row>
    <row r="1347" spans="2:3" x14ac:dyDescent="0.35">
      <c r="B1347" s="4" t="s">
        <v>18901</v>
      </c>
      <c r="C1347" s="5">
        <v>0</v>
      </c>
    </row>
    <row r="1348" spans="2:3" x14ac:dyDescent="0.35">
      <c r="B1348" s="4" t="s">
        <v>17727</v>
      </c>
      <c r="C1348" s="5">
        <v>0</v>
      </c>
    </row>
    <row r="1349" spans="2:3" x14ac:dyDescent="0.35">
      <c r="B1349" s="4" t="s">
        <v>18909</v>
      </c>
      <c r="C1349" s="5">
        <v>0</v>
      </c>
    </row>
    <row r="1350" spans="2:3" x14ac:dyDescent="0.35">
      <c r="B1350" s="4" t="s">
        <v>17728</v>
      </c>
      <c r="C1350" s="5">
        <v>0</v>
      </c>
    </row>
    <row r="1351" spans="2:3" x14ac:dyDescent="0.35">
      <c r="B1351" s="4" t="s">
        <v>18917</v>
      </c>
      <c r="C1351" s="5">
        <v>0</v>
      </c>
    </row>
    <row r="1352" spans="2:3" x14ac:dyDescent="0.35">
      <c r="B1352" s="4" t="s">
        <v>17729</v>
      </c>
      <c r="C1352" s="5">
        <v>0</v>
      </c>
    </row>
    <row r="1353" spans="2:3" x14ac:dyDescent="0.35">
      <c r="B1353" s="4" t="s">
        <v>18925</v>
      </c>
      <c r="C1353" s="5">
        <v>0</v>
      </c>
    </row>
    <row r="1354" spans="2:3" x14ac:dyDescent="0.35">
      <c r="B1354" s="4" t="s">
        <v>17730</v>
      </c>
      <c r="C1354" s="5">
        <v>0</v>
      </c>
    </row>
    <row r="1355" spans="2:3" x14ac:dyDescent="0.35">
      <c r="B1355" s="4" t="s">
        <v>18933</v>
      </c>
      <c r="C1355" s="5">
        <v>0</v>
      </c>
    </row>
    <row r="1356" spans="2:3" x14ac:dyDescent="0.35">
      <c r="B1356" s="4" t="s">
        <v>17731</v>
      </c>
      <c r="C1356" s="5">
        <v>0</v>
      </c>
    </row>
    <row r="1357" spans="2:3" x14ac:dyDescent="0.35">
      <c r="B1357" s="4" t="s">
        <v>18941</v>
      </c>
      <c r="C1357" s="5">
        <v>0</v>
      </c>
    </row>
    <row r="1358" spans="2:3" x14ac:dyDescent="0.35">
      <c r="B1358" s="4" t="s">
        <v>17732</v>
      </c>
      <c r="C1358" s="5">
        <v>0</v>
      </c>
    </row>
    <row r="1359" spans="2:3" x14ac:dyDescent="0.35">
      <c r="B1359" s="4" t="s">
        <v>18949</v>
      </c>
      <c r="C1359" s="5">
        <v>0</v>
      </c>
    </row>
    <row r="1360" spans="2:3" x14ac:dyDescent="0.35">
      <c r="B1360" s="4" t="s">
        <v>17733</v>
      </c>
      <c r="C1360" s="5">
        <v>0</v>
      </c>
    </row>
    <row r="1361" spans="2:3" x14ac:dyDescent="0.35">
      <c r="B1361" s="4" t="s">
        <v>18957</v>
      </c>
      <c r="C1361" s="5">
        <v>0</v>
      </c>
    </row>
    <row r="1362" spans="2:3" x14ac:dyDescent="0.35">
      <c r="B1362" s="4" t="s">
        <v>17734</v>
      </c>
      <c r="C1362" s="5">
        <v>0</v>
      </c>
    </row>
    <row r="1363" spans="2:3" x14ac:dyDescent="0.35">
      <c r="B1363" s="4" t="s">
        <v>18259</v>
      </c>
      <c r="C1363" s="5">
        <v>0</v>
      </c>
    </row>
    <row r="1364" spans="2:3" x14ac:dyDescent="0.35">
      <c r="B1364" s="4" t="s">
        <v>17735</v>
      </c>
      <c r="C1364" s="5">
        <v>0</v>
      </c>
    </row>
    <row r="1365" spans="2:3" x14ac:dyDescent="0.35">
      <c r="B1365" s="4" t="s">
        <v>17519</v>
      </c>
      <c r="C1365" s="5">
        <v>0</v>
      </c>
    </row>
    <row r="1366" spans="2:3" x14ac:dyDescent="0.35">
      <c r="B1366" s="4" t="s">
        <v>17736</v>
      </c>
      <c r="C1366" s="5">
        <v>0</v>
      </c>
    </row>
    <row r="1367" spans="2:3" x14ac:dyDescent="0.35">
      <c r="B1367" s="4" t="s">
        <v>18267</v>
      </c>
      <c r="C1367" s="5">
        <v>0</v>
      </c>
    </row>
    <row r="1368" spans="2:3" x14ac:dyDescent="0.35">
      <c r="B1368" s="4" t="s">
        <v>17737</v>
      </c>
      <c r="C1368" s="5">
        <v>0</v>
      </c>
    </row>
    <row r="1369" spans="2:3" x14ac:dyDescent="0.35">
      <c r="B1369" s="4" t="s">
        <v>18271</v>
      </c>
      <c r="C1369" s="5">
        <v>0</v>
      </c>
    </row>
    <row r="1370" spans="2:3" x14ac:dyDescent="0.35">
      <c r="B1370" s="4" t="s">
        <v>17738</v>
      </c>
      <c r="C1370" s="5">
        <v>0</v>
      </c>
    </row>
    <row r="1371" spans="2:3" x14ac:dyDescent="0.35">
      <c r="B1371" s="4" t="s">
        <v>18275</v>
      </c>
      <c r="C1371" s="5">
        <v>0</v>
      </c>
    </row>
    <row r="1372" spans="2:3" x14ac:dyDescent="0.35">
      <c r="B1372" s="4" t="s">
        <v>17739</v>
      </c>
      <c r="C1372" s="5">
        <v>0</v>
      </c>
    </row>
    <row r="1373" spans="2:3" x14ac:dyDescent="0.35">
      <c r="B1373" s="4" t="s">
        <v>18279</v>
      </c>
      <c r="C1373" s="5">
        <v>0</v>
      </c>
    </row>
    <row r="1374" spans="2:3" x14ac:dyDescent="0.35">
      <c r="B1374" s="4" t="s">
        <v>17740</v>
      </c>
      <c r="C1374" s="5">
        <v>0</v>
      </c>
    </row>
    <row r="1375" spans="2:3" x14ac:dyDescent="0.35">
      <c r="B1375" s="4" t="s">
        <v>18283</v>
      </c>
      <c r="C1375" s="5">
        <v>0</v>
      </c>
    </row>
    <row r="1376" spans="2:3" x14ac:dyDescent="0.35">
      <c r="B1376" s="4" t="s">
        <v>17741</v>
      </c>
      <c r="C1376" s="5">
        <v>0</v>
      </c>
    </row>
    <row r="1377" spans="2:3" x14ac:dyDescent="0.35">
      <c r="B1377" s="4" t="s">
        <v>18287</v>
      </c>
      <c r="C1377" s="5">
        <v>0</v>
      </c>
    </row>
    <row r="1378" spans="2:3" x14ac:dyDescent="0.35">
      <c r="B1378" s="4" t="s">
        <v>17469</v>
      </c>
      <c r="C1378" s="5">
        <v>0</v>
      </c>
    </row>
    <row r="1379" spans="2:3" x14ac:dyDescent="0.35">
      <c r="B1379" s="4" t="s">
        <v>18291</v>
      </c>
      <c r="C1379" s="5">
        <v>0</v>
      </c>
    </row>
    <row r="1380" spans="2:3" x14ac:dyDescent="0.35">
      <c r="B1380" s="4" t="s">
        <v>17743</v>
      </c>
      <c r="C1380" s="5">
        <v>0</v>
      </c>
    </row>
    <row r="1381" spans="2:3" x14ac:dyDescent="0.35">
      <c r="B1381" s="4" t="s">
        <v>18295</v>
      </c>
      <c r="C1381" s="5">
        <v>0</v>
      </c>
    </row>
    <row r="1382" spans="2:3" x14ac:dyDescent="0.35">
      <c r="B1382" s="4" t="s">
        <v>17744</v>
      </c>
      <c r="C1382" s="5">
        <v>0</v>
      </c>
    </row>
    <row r="1383" spans="2:3" x14ac:dyDescent="0.35">
      <c r="B1383" s="4" t="s">
        <v>17520</v>
      </c>
      <c r="C1383" s="5">
        <v>0</v>
      </c>
    </row>
    <row r="1384" spans="2:3" x14ac:dyDescent="0.35">
      <c r="B1384" s="4" t="s">
        <v>17491</v>
      </c>
      <c r="C1384" s="5">
        <v>0</v>
      </c>
    </row>
    <row r="1385" spans="2:3" x14ac:dyDescent="0.35">
      <c r="B1385" s="4" t="s">
        <v>18303</v>
      </c>
      <c r="C1385" s="5">
        <v>0</v>
      </c>
    </row>
    <row r="1386" spans="2:3" x14ac:dyDescent="0.35">
      <c r="B1386" s="4" t="s">
        <v>17746</v>
      </c>
      <c r="C1386" s="5">
        <v>0</v>
      </c>
    </row>
    <row r="1387" spans="2:3" x14ac:dyDescent="0.35">
      <c r="B1387" s="4" t="s">
        <v>18307</v>
      </c>
      <c r="C1387" s="5">
        <v>0</v>
      </c>
    </row>
    <row r="1388" spans="2:3" x14ac:dyDescent="0.35">
      <c r="B1388" s="4" t="s">
        <v>17747</v>
      </c>
      <c r="C1388" s="5">
        <v>0</v>
      </c>
    </row>
    <row r="1389" spans="2:3" x14ac:dyDescent="0.35">
      <c r="B1389" s="4" t="s">
        <v>18311</v>
      </c>
      <c r="C1389" s="5">
        <v>0</v>
      </c>
    </row>
    <row r="1390" spans="2:3" x14ac:dyDescent="0.35">
      <c r="B1390" s="4" t="s">
        <v>17748</v>
      </c>
      <c r="C1390" s="5">
        <v>0</v>
      </c>
    </row>
    <row r="1391" spans="2:3" x14ac:dyDescent="0.35">
      <c r="B1391" s="4" t="s">
        <v>18315</v>
      </c>
      <c r="C1391" s="5">
        <v>0</v>
      </c>
    </row>
    <row r="1392" spans="2:3" x14ac:dyDescent="0.35">
      <c r="B1392" s="4" t="s">
        <v>17749</v>
      </c>
      <c r="C1392" s="5">
        <v>0</v>
      </c>
    </row>
    <row r="1393" spans="2:3" x14ac:dyDescent="0.35">
      <c r="B1393" s="4" t="s">
        <v>18319</v>
      </c>
      <c r="C1393" s="5">
        <v>0</v>
      </c>
    </row>
    <row r="1394" spans="2:3" x14ac:dyDescent="0.35">
      <c r="B1394" s="4" t="s">
        <v>17750</v>
      </c>
      <c r="C1394" s="5">
        <v>0</v>
      </c>
    </row>
    <row r="1395" spans="2:3" x14ac:dyDescent="0.35">
      <c r="B1395" s="4" t="s">
        <v>18323</v>
      </c>
      <c r="C1395" s="5">
        <v>0</v>
      </c>
    </row>
    <row r="1396" spans="2:3" x14ac:dyDescent="0.35">
      <c r="B1396" s="4" t="s">
        <v>17751</v>
      </c>
      <c r="C1396" s="5">
        <v>0</v>
      </c>
    </row>
    <row r="1397" spans="2:3" x14ac:dyDescent="0.35">
      <c r="B1397" s="4" t="s">
        <v>18327</v>
      </c>
      <c r="C1397" s="5">
        <v>0</v>
      </c>
    </row>
    <row r="1398" spans="2:3" x14ac:dyDescent="0.35">
      <c r="B1398" s="4" t="s">
        <v>17752</v>
      </c>
      <c r="C1398" s="5">
        <v>0</v>
      </c>
    </row>
    <row r="1399" spans="2:3" x14ac:dyDescent="0.35">
      <c r="B1399" s="4" t="s">
        <v>18331</v>
      </c>
      <c r="C1399" s="5">
        <v>0</v>
      </c>
    </row>
    <row r="1400" spans="2:3" x14ac:dyDescent="0.35">
      <c r="B1400" s="4" t="s">
        <v>17753</v>
      </c>
      <c r="C1400" s="5">
        <v>0</v>
      </c>
    </row>
    <row r="1401" spans="2:3" x14ac:dyDescent="0.35">
      <c r="B1401" s="4" t="s">
        <v>18335</v>
      </c>
      <c r="C1401" s="5">
        <v>0</v>
      </c>
    </row>
    <row r="1402" spans="2:3" x14ac:dyDescent="0.35">
      <c r="B1402" s="4" t="s">
        <v>17754</v>
      </c>
      <c r="C1402" s="5">
        <v>0</v>
      </c>
    </row>
    <row r="1403" spans="2:3" x14ac:dyDescent="0.35">
      <c r="B1403" s="4" t="s">
        <v>18339</v>
      </c>
      <c r="C1403" s="5">
        <v>0</v>
      </c>
    </row>
    <row r="1404" spans="2:3" x14ac:dyDescent="0.35">
      <c r="B1404" s="4" t="s">
        <v>17755</v>
      </c>
      <c r="C1404" s="5">
        <v>0</v>
      </c>
    </row>
    <row r="1405" spans="2:3" x14ac:dyDescent="0.35">
      <c r="B1405" s="4" t="s">
        <v>18343</v>
      </c>
      <c r="C1405" s="5">
        <v>0</v>
      </c>
    </row>
    <row r="1406" spans="2:3" x14ac:dyDescent="0.35">
      <c r="B1406" s="4" t="s">
        <v>17756</v>
      </c>
      <c r="C1406" s="5">
        <v>0</v>
      </c>
    </row>
    <row r="1407" spans="2:3" x14ac:dyDescent="0.35">
      <c r="B1407" s="4" t="s">
        <v>18347</v>
      </c>
      <c r="C1407" s="5">
        <v>0</v>
      </c>
    </row>
    <row r="1408" spans="2:3" x14ac:dyDescent="0.35">
      <c r="B1408" s="4" t="s">
        <v>17757</v>
      </c>
      <c r="C1408" s="5">
        <v>0</v>
      </c>
    </row>
    <row r="1409" spans="2:3" x14ac:dyDescent="0.35">
      <c r="B1409" s="4" t="s">
        <v>17524</v>
      </c>
      <c r="C1409" s="5">
        <v>0</v>
      </c>
    </row>
    <row r="1410" spans="2:3" x14ac:dyDescent="0.35">
      <c r="B1410" s="4" t="s">
        <v>17758</v>
      </c>
      <c r="C1410" s="5">
        <v>0</v>
      </c>
    </row>
    <row r="1411" spans="2:3" x14ac:dyDescent="0.35">
      <c r="B1411" s="4" t="s">
        <v>18355</v>
      </c>
      <c r="C1411" s="5">
        <v>0</v>
      </c>
    </row>
    <row r="1412" spans="2:3" x14ac:dyDescent="0.35">
      <c r="B1412" s="4" t="s">
        <v>17759</v>
      </c>
      <c r="C1412" s="5">
        <v>0</v>
      </c>
    </row>
    <row r="1413" spans="2:3" x14ac:dyDescent="0.35">
      <c r="B1413" s="4" t="s">
        <v>18359</v>
      </c>
      <c r="C1413" s="5">
        <v>0</v>
      </c>
    </row>
    <row r="1414" spans="2:3" x14ac:dyDescent="0.35">
      <c r="B1414" s="4" t="s">
        <v>17760</v>
      </c>
      <c r="C1414" s="5">
        <v>0</v>
      </c>
    </row>
    <row r="1415" spans="2:3" x14ac:dyDescent="0.35">
      <c r="B1415" s="4" t="s">
        <v>18363</v>
      </c>
      <c r="C1415" s="5">
        <v>0</v>
      </c>
    </row>
    <row r="1416" spans="2:3" x14ac:dyDescent="0.35">
      <c r="B1416" s="4" t="s">
        <v>17761</v>
      </c>
      <c r="C1416" s="5">
        <v>0</v>
      </c>
    </row>
    <row r="1417" spans="2:3" x14ac:dyDescent="0.35">
      <c r="B1417" s="4" t="s">
        <v>18367</v>
      </c>
      <c r="C1417" s="5">
        <v>0</v>
      </c>
    </row>
    <row r="1418" spans="2:3" x14ac:dyDescent="0.35">
      <c r="B1418" s="4" t="s">
        <v>17492</v>
      </c>
      <c r="C1418" s="5">
        <v>0</v>
      </c>
    </row>
    <row r="1419" spans="2:3" x14ac:dyDescent="0.35">
      <c r="B1419" s="4" t="s">
        <v>18371</v>
      </c>
      <c r="C1419" s="5">
        <v>0</v>
      </c>
    </row>
    <row r="1420" spans="2:3" x14ac:dyDescent="0.35">
      <c r="B1420" s="4" t="s">
        <v>17763</v>
      </c>
      <c r="C1420" s="5">
        <v>0</v>
      </c>
    </row>
    <row r="1421" spans="2:3" x14ac:dyDescent="0.35">
      <c r="B1421" s="4" t="s">
        <v>18375</v>
      </c>
      <c r="C1421" s="5">
        <v>0</v>
      </c>
    </row>
    <row r="1422" spans="2:3" x14ac:dyDescent="0.35">
      <c r="B1422" s="4" t="s">
        <v>17764</v>
      </c>
      <c r="C1422" s="5">
        <v>0</v>
      </c>
    </row>
    <row r="1423" spans="2:3" x14ac:dyDescent="0.35">
      <c r="B1423" s="4" t="s">
        <v>18379</v>
      </c>
      <c r="C1423" s="5">
        <v>0</v>
      </c>
    </row>
    <row r="1424" spans="2:3" x14ac:dyDescent="0.35">
      <c r="B1424" s="4" t="s">
        <v>17765</v>
      </c>
      <c r="C1424" s="5">
        <v>0</v>
      </c>
    </row>
    <row r="1425" spans="2:3" x14ac:dyDescent="0.35">
      <c r="B1425" s="4" t="s">
        <v>18383</v>
      </c>
      <c r="C1425" s="5">
        <v>0</v>
      </c>
    </row>
    <row r="1426" spans="2:3" x14ac:dyDescent="0.35">
      <c r="B1426" s="4" t="s">
        <v>17766</v>
      </c>
      <c r="C1426" s="5">
        <v>0</v>
      </c>
    </row>
    <row r="1427" spans="2:3" x14ac:dyDescent="0.35">
      <c r="B1427" s="4" t="s">
        <v>18387</v>
      </c>
      <c r="C1427" s="5">
        <v>0</v>
      </c>
    </row>
    <row r="1428" spans="2:3" x14ac:dyDescent="0.35">
      <c r="B1428" s="4" t="s">
        <v>17767</v>
      </c>
      <c r="C1428" s="5">
        <v>0</v>
      </c>
    </row>
    <row r="1429" spans="2:3" x14ac:dyDescent="0.35">
      <c r="B1429" s="4" t="s">
        <v>18391</v>
      </c>
      <c r="C1429" s="5">
        <v>0</v>
      </c>
    </row>
    <row r="1430" spans="2:3" x14ac:dyDescent="0.35">
      <c r="B1430" s="4" t="s">
        <v>17768</v>
      </c>
      <c r="C1430" s="5">
        <v>0</v>
      </c>
    </row>
    <row r="1431" spans="2:3" x14ac:dyDescent="0.35">
      <c r="B1431" s="4" t="s">
        <v>18395</v>
      </c>
      <c r="C1431" s="5">
        <v>0</v>
      </c>
    </row>
    <row r="1432" spans="2:3" x14ac:dyDescent="0.35">
      <c r="B1432" s="4" t="s">
        <v>17769</v>
      </c>
      <c r="C1432" s="5">
        <v>0</v>
      </c>
    </row>
    <row r="1433" spans="2:3" x14ac:dyDescent="0.35">
      <c r="B1433" s="4" t="s">
        <v>17526</v>
      </c>
      <c r="C1433" s="5">
        <v>0</v>
      </c>
    </row>
    <row r="1434" spans="2:3" x14ac:dyDescent="0.35">
      <c r="B1434" s="4" t="s">
        <v>17770</v>
      </c>
      <c r="C1434" s="5">
        <v>0</v>
      </c>
    </row>
    <row r="1435" spans="2:3" x14ac:dyDescent="0.35">
      <c r="B1435" s="4" t="s">
        <v>17527</v>
      </c>
      <c r="C1435" s="5">
        <v>0</v>
      </c>
    </row>
    <row r="1436" spans="2:3" x14ac:dyDescent="0.35">
      <c r="B1436" s="4" t="s">
        <v>17771</v>
      </c>
      <c r="C1436" s="5">
        <v>0</v>
      </c>
    </row>
    <row r="1437" spans="2:3" x14ac:dyDescent="0.35">
      <c r="B1437" s="4" t="s">
        <v>18407</v>
      </c>
      <c r="C1437" s="5">
        <v>0</v>
      </c>
    </row>
    <row r="1438" spans="2:3" x14ac:dyDescent="0.35">
      <c r="B1438" s="4" t="s">
        <v>17493</v>
      </c>
      <c r="C1438" s="5">
        <v>0</v>
      </c>
    </row>
    <row r="1439" spans="2:3" x14ac:dyDescent="0.35">
      <c r="B1439" s="4" t="s">
        <v>18411</v>
      </c>
      <c r="C1439" s="5">
        <v>0</v>
      </c>
    </row>
    <row r="1440" spans="2:3" x14ac:dyDescent="0.35">
      <c r="B1440" s="4" t="s">
        <v>17773</v>
      </c>
      <c r="C1440" s="5">
        <v>0</v>
      </c>
    </row>
    <row r="1441" spans="2:3" x14ac:dyDescent="0.35">
      <c r="B1441" s="4" t="s">
        <v>18415</v>
      </c>
      <c r="C1441" s="5">
        <v>0</v>
      </c>
    </row>
    <row r="1442" spans="2:3" x14ac:dyDescent="0.35">
      <c r="B1442" s="4" t="s">
        <v>17774</v>
      </c>
      <c r="C1442" s="5">
        <v>0</v>
      </c>
    </row>
    <row r="1443" spans="2:3" x14ac:dyDescent="0.35">
      <c r="B1443" s="4" t="s">
        <v>18419</v>
      </c>
      <c r="C1443" s="5">
        <v>0</v>
      </c>
    </row>
    <row r="1444" spans="2:3" x14ac:dyDescent="0.35">
      <c r="B1444" s="4" t="s">
        <v>17775</v>
      </c>
      <c r="C1444" s="5">
        <v>0</v>
      </c>
    </row>
    <row r="1445" spans="2:3" x14ac:dyDescent="0.35">
      <c r="B1445" s="4" t="s">
        <v>18423</v>
      </c>
      <c r="C1445" s="5">
        <v>0</v>
      </c>
    </row>
    <row r="1446" spans="2:3" x14ac:dyDescent="0.35">
      <c r="B1446" s="4" t="s">
        <v>17776</v>
      </c>
      <c r="C1446" s="5">
        <v>0</v>
      </c>
    </row>
    <row r="1447" spans="2:3" x14ac:dyDescent="0.35">
      <c r="B1447" s="4" t="s">
        <v>18427</v>
      </c>
      <c r="C1447" s="5">
        <v>0</v>
      </c>
    </row>
    <row r="1448" spans="2:3" x14ac:dyDescent="0.35">
      <c r="B1448" s="4" t="s">
        <v>17777</v>
      </c>
      <c r="C1448" s="5">
        <v>0</v>
      </c>
    </row>
    <row r="1449" spans="2:3" x14ac:dyDescent="0.35">
      <c r="B1449" s="4" t="s">
        <v>18431</v>
      </c>
      <c r="C1449" s="5">
        <v>0</v>
      </c>
    </row>
    <row r="1450" spans="2:3" x14ac:dyDescent="0.35">
      <c r="B1450" s="4" t="s">
        <v>17778</v>
      </c>
      <c r="C1450" s="5">
        <v>0</v>
      </c>
    </row>
    <row r="1451" spans="2:3" x14ac:dyDescent="0.35">
      <c r="B1451" s="4" t="s">
        <v>18435</v>
      </c>
      <c r="C1451" s="5">
        <v>0</v>
      </c>
    </row>
    <row r="1452" spans="2:3" x14ac:dyDescent="0.35">
      <c r="B1452" s="4" t="s">
        <v>17779</v>
      </c>
      <c r="C1452" s="5">
        <v>0</v>
      </c>
    </row>
    <row r="1453" spans="2:3" x14ac:dyDescent="0.35">
      <c r="B1453" s="4" t="s">
        <v>18439</v>
      </c>
      <c r="C1453" s="5">
        <v>0</v>
      </c>
    </row>
    <row r="1454" spans="2:3" x14ac:dyDescent="0.35">
      <c r="B1454" s="4" t="s">
        <v>17780</v>
      </c>
      <c r="C1454" s="5">
        <v>0</v>
      </c>
    </row>
    <row r="1455" spans="2:3" x14ac:dyDescent="0.35">
      <c r="B1455" s="4" t="s">
        <v>18443</v>
      </c>
      <c r="C1455" s="5">
        <v>0</v>
      </c>
    </row>
    <row r="1456" spans="2:3" x14ac:dyDescent="0.35">
      <c r="B1456" s="4" t="s">
        <v>17781</v>
      </c>
      <c r="C1456" s="5">
        <v>0</v>
      </c>
    </row>
    <row r="1457" spans="2:3" x14ac:dyDescent="0.35">
      <c r="B1457" s="4" t="s">
        <v>18447</v>
      </c>
      <c r="C1457" s="5">
        <v>0</v>
      </c>
    </row>
    <row r="1458" spans="2:3" x14ac:dyDescent="0.35">
      <c r="B1458" s="4" t="s">
        <v>17782</v>
      </c>
      <c r="C1458" s="5">
        <v>0</v>
      </c>
    </row>
    <row r="1459" spans="2:3" x14ac:dyDescent="0.35">
      <c r="B1459" s="4" t="s">
        <v>18451</v>
      </c>
      <c r="C1459" s="5">
        <v>0</v>
      </c>
    </row>
    <row r="1460" spans="2:3" x14ac:dyDescent="0.35">
      <c r="B1460" s="4" t="s">
        <v>17494</v>
      </c>
      <c r="C1460" s="5">
        <v>0</v>
      </c>
    </row>
    <row r="1461" spans="2:3" x14ac:dyDescent="0.35">
      <c r="B1461" s="4" t="s">
        <v>18455</v>
      </c>
      <c r="C1461" s="5">
        <v>0</v>
      </c>
    </row>
    <row r="1462" spans="2:3" x14ac:dyDescent="0.35">
      <c r="B1462" s="4" t="s">
        <v>17784</v>
      </c>
      <c r="C1462" s="5">
        <v>0</v>
      </c>
    </row>
    <row r="1463" spans="2:3" x14ac:dyDescent="0.35">
      <c r="B1463" s="4" t="s">
        <v>18459</v>
      </c>
      <c r="C1463" s="5">
        <v>0</v>
      </c>
    </row>
    <row r="1464" spans="2:3" x14ac:dyDescent="0.35">
      <c r="B1464" s="4" t="s">
        <v>17785</v>
      </c>
      <c r="C1464" s="5">
        <v>0</v>
      </c>
    </row>
    <row r="1465" spans="2:3" x14ac:dyDescent="0.35">
      <c r="B1465" s="4" t="s">
        <v>18463</v>
      </c>
      <c r="C1465" s="5">
        <v>0</v>
      </c>
    </row>
    <row r="1466" spans="2:3" x14ac:dyDescent="0.35">
      <c r="B1466" s="4" t="s">
        <v>17495</v>
      </c>
      <c r="C1466" s="5">
        <v>0</v>
      </c>
    </row>
    <row r="1467" spans="2:3" x14ac:dyDescent="0.35">
      <c r="B1467" s="4" t="s">
        <v>18467</v>
      </c>
      <c r="C1467" s="5">
        <v>0</v>
      </c>
    </row>
    <row r="1468" spans="2:3" x14ac:dyDescent="0.35">
      <c r="B1468" s="4" t="s">
        <v>17787</v>
      </c>
      <c r="C1468" s="5">
        <v>0</v>
      </c>
    </row>
    <row r="1469" spans="2:3" x14ac:dyDescent="0.35">
      <c r="B1469" s="4" t="s">
        <v>18471</v>
      </c>
      <c r="C1469" s="5">
        <v>0</v>
      </c>
    </row>
    <row r="1470" spans="2:3" x14ac:dyDescent="0.35">
      <c r="B1470" s="4" t="s">
        <v>17788</v>
      </c>
      <c r="C1470" s="5">
        <v>0</v>
      </c>
    </row>
    <row r="1471" spans="2:3" x14ac:dyDescent="0.35">
      <c r="B1471" s="4" t="s">
        <v>18475</v>
      </c>
      <c r="C1471" s="5">
        <v>0</v>
      </c>
    </row>
    <row r="1472" spans="2:3" x14ac:dyDescent="0.35">
      <c r="B1472" s="4" t="s">
        <v>17789</v>
      </c>
      <c r="C1472" s="5">
        <v>0</v>
      </c>
    </row>
    <row r="1473" spans="2:3" x14ac:dyDescent="0.35">
      <c r="B1473" s="4" t="s">
        <v>18479</v>
      </c>
      <c r="C1473" s="5">
        <v>0</v>
      </c>
    </row>
    <row r="1474" spans="2:3" x14ac:dyDescent="0.35">
      <c r="B1474" s="4" t="s">
        <v>17790</v>
      </c>
      <c r="C1474" s="5">
        <v>0</v>
      </c>
    </row>
    <row r="1475" spans="2:3" x14ac:dyDescent="0.35">
      <c r="B1475" s="4" t="s">
        <v>18483</v>
      </c>
      <c r="C1475" s="5">
        <v>0</v>
      </c>
    </row>
    <row r="1476" spans="2:3" x14ac:dyDescent="0.35">
      <c r="B1476" s="4" t="s">
        <v>17791</v>
      </c>
      <c r="C1476" s="5">
        <v>0</v>
      </c>
    </row>
    <row r="1477" spans="2:3" x14ac:dyDescent="0.35">
      <c r="B1477" s="4" t="s">
        <v>18487</v>
      </c>
      <c r="C1477" s="5">
        <v>0</v>
      </c>
    </row>
    <row r="1478" spans="2:3" x14ac:dyDescent="0.35">
      <c r="B1478" s="4" t="s">
        <v>17792</v>
      </c>
      <c r="C1478" s="5">
        <v>0</v>
      </c>
    </row>
    <row r="1479" spans="2:3" x14ac:dyDescent="0.35">
      <c r="B1479" s="4" t="s">
        <v>18491</v>
      </c>
      <c r="C1479" s="5">
        <v>0</v>
      </c>
    </row>
    <row r="1480" spans="2:3" x14ac:dyDescent="0.35">
      <c r="B1480" s="4" t="s">
        <v>17793</v>
      </c>
      <c r="C1480" s="5">
        <v>0</v>
      </c>
    </row>
    <row r="1481" spans="2:3" x14ac:dyDescent="0.35">
      <c r="B1481" s="4" t="s">
        <v>18495</v>
      </c>
      <c r="C1481" s="5">
        <v>0</v>
      </c>
    </row>
    <row r="1482" spans="2:3" x14ac:dyDescent="0.35">
      <c r="B1482" s="4" t="s">
        <v>17794</v>
      </c>
      <c r="C1482" s="5">
        <v>0</v>
      </c>
    </row>
    <row r="1483" spans="2:3" x14ac:dyDescent="0.35">
      <c r="B1483" s="4" t="s">
        <v>18499</v>
      </c>
      <c r="C1483" s="5">
        <v>0</v>
      </c>
    </row>
    <row r="1484" spans="2:3" x14ac:dyDescent="0.35">
      <c r="B1484" s="4" t="s">
        <v>17795</v>
      </c>
      <c r="C1484" s="5">
        <v>0</v>
      </c>
    </row>
    <row r="1485" spans="2:3" x14ac:dyDescent="0.35">
      <c r="B1485" s="4" t="s">
        <v>18503</v>
      </c>
      <c r="C1485" s="5">
        <v>0</v>
      </c>
    </row>
    <row r="1486" spans="2:3" x14ac:dyDescent="0.35">
      <c r="B1486" s="4" t="s">
        <v>17796</v>
      </c>
      <c r="C1486" s="5">
        <v>0</v>
      </c>
    </row>
    <row r="1487" spans="2:3" x14ac:dyDescent="0.35">
      <c r="B1487" s="4" t="s">
        <v>18507</v>
      </c>
      <c r="C1487" s="5">
        <v>0</v>
      </c>
    </row>
    <row r="1488" spans="2:3" x14ac:dyDescent="0.35">
      <c r="B1488" s="4" t="s">
        <v>17797</v>
      </c>
      <c r="C1488" s="5">
        <v>0</v>
      </c>
    </row>
    <row r="1489" spans="2:3" x14ac:dyDescent="0.35">
      <c r="B1489" s="4" t="s">
        <v>18511</v>
      </c>
      <c r="C1489" s="5">
        <v>0</v>
      </c>
    </row>
    <row r="1490" spans="2:3" x14ac:dyDescent="0.35">
      <c r="B1490" s="4" t="s">
        <v>17558</v>
      </c>
      <c r="C1490" s="5">
        <v>0</v>
      </c>
    </row>
    <row r="1491" spans="2:3" x14ac:dyDescent="0.35">
      <c r="B1491" s="4" t="s">
        <v>18515</v>
      </c>
      <c r="C1491" s="5">
        <v>0</v>
      </c>
    </row>
    <row r="1492" spans="2:3" x14ac:dyDescent="0.35">
      <c r="B1492" s="4" t="s">
        <v>17799</v>
      </c>
      <c r="C1492" s="5">
        <v>0</v>
      </c>
    </row>
    <row r="1493" spans="2:3" x14ac:dyDescent="0.35">
      <c r="B1493" s="4" t="s">
        <v>17556</v>
      </c>
      <c r="C1493" s="5">
        <v>0</v>
      </c>
    </row>
    <row r="1494" spans="2:3" x14ac:dyDescent="0.35">
      <c r="B1494" s="4" t="s">
        <v>17800</v>
      </c>
      <c r="C1494" s="5">
        <v>0</v>
      </c>
    </row>
    <row r="1495" spans="2:3" x14ac:dyDescent="0.35">
      <c r="B1495" s="4" t="s">
        <v>18523</v>
      </c>
      <c r="C1495" s="5">
        <v>0</v>
      </c>
    </row>
    <row r="1496" spans="2:3" x14ac:dyDescent="0.35">
      <c r="B1496" s="4" t="s">
        <v>17801</v>
      </c>
      <c r="C1496" s="5">
        <v>0</v>
      </c>
    </row>
    <row r="1497" spans="2:3" x14ac:dyDescent="0.35">
      <c r="B1497" s="4" t="s">
        <v>18527</v>
      </c>
      <c r="C1497" s="5">
        <v>0</v>
      </c>
    </row>
    <row r="1498" spans="2:3" x14ac:dyDescent="0.35">
      <c r="B1498" s="4" t="s">
        <v>17802</v>
      </c>
      <c r="C1498" s="5">
        <v>0</v>
      </c>
    </row>
    <row r="1499" spans="2:3" x14ac:dyDescent="0.35">
      <c r="B1499" s="4" t="s">
        <v>18531</v>
      </c>
      <c r="C1499" s="5">
        <v>0</v>
      </c>
    </row>
    <row r="1500" spans="2:3" x14ac:dyDescent="0.35">
      <c r="B1500" s="4" t="s">
        <v>17803</v>
      </c>
      <c r="C1500" s="5">
        <v>0</v>
      </c>
    </row>
    <row r="1501" spans="2:3" x14ac:dyDescent="0.35">
      <c r="B1501" s="4" t="s">
        <v>18535</v>
      </c>
      <c r="C1501" s="5">
        <v>0</v>
      </c>
    </row>
    <row r="1502" spans="2:3" x14ac:dyDescent="0.35">
      <c r="B1502" s="4" t="s">
        <v>17804</v>
      </c>
      <c r="C1502" s="5">
        <v>0</v>
      </c>
    </row>
    <row r="1503" spans="2:3" x14ac:dyDescent="0.35">
      <c r="B1503" s="4" t="s">
        <v>18539</v>
      </c>
      <c r="C1503" s="5">
        <v>0</v>
      </c>
    </row>
    <row r="1504" spans="2:3" x14ac:dyDescent="0.35">
      <c r="B1504" s="4" t="s">
        <v>17805</v>
      </c>
      <c r="C1504" s="5">
        <v>0</v>
      </c>
    </row>
    <row r="1505" spans="2:3" x14ac:dyDescent="0.35">
      <c r="B1505" s="4" t="s">
        <v>18543</v>
      </c>
      <c r="C1505" s="5">
        <v>0</v>
      </c>
    </row>
    <row r="1506" spans="2:3" x14ac:dyDescent="0.35">
      <c r="B1506" s="4" t="s">
        <v>17806</v>
      </c>
      <c r="C1506" s="5">
        <v>0</v>
      </c>
    </row>
    <row r="1507" spans="2:3" x14ac:dyDescent="0.35">
      <c r="B1507" s="4" t="s">
        <v>18547</v>
      </c>
      <c r="C1507" s="5">
        <v>0</v>
      </c>
    </row>
    <row r="1508" spans="2:3" x14ac:dyDescent="0.35">
      <c r="B1508" s="4" t="s">
        <v>17807</v>
      </c>
      <c r="C1508" s="5">
        <v>0</v>
      </c>
    </row>
    <row r="1509" spans="2:3" x14ac:dyDescent="0.35">
      <c r="B1509" s="4" t="s">
        <v>17535</v>
      </c>
      <c r="C1509" s="5">
        <v>0</v>
      </c>
    </row>
    <row r="1510" spans="2:3" x14ac:dyDescent="0.35">
      <c r="B1510" s="4" t="s">
        <v>17808</v>
      </c>
      <c r="C1510" s="5">
        <v>0</v>
      </c>
    </row>
    <row r="1511" spans="2:3" x14ac:dyDescent="0.35">
      <c r="B1511" s="4" t="s">
        <v>18555</v>
      </c>
      <c r="C1511" s="5">
        <v>0</v>
      </c>
    </row>
    <row r="1512" spans="2:3" x14ac:dyDescent="0.35">
      <c r="B1512" s="4" t="s">
        <v>17809</v>
      </c>
      <c r="C1512" s="5">
        <v>0</v>
      </c>
    </row>
    <row r="1513" spans="2:3" x14ac:dyDescent="0.35">
      <c r="B1513" s="4" t="s">
        <v>18559</v>
      </c>
      <c r="C1513" s="5">
        <v>0</v>
      </c>
    </row>
    <row r="1514" spans="2:3" x14ac:dyDescent="0.35">
      <c r="B1514" s="4" t="s">
        <v>17810</v>
      </c>
      <c r="C1514" s="5">
        <v>0</v>
      </c>
    </row>
    <row r="1515" spans="2:3" x14ac:dyDescent="0.35">
      <c r="B1515" s="4" t="s">
        <v>18563</v>
      </c>
      <c r="C1515" s="5">
        <v>0</v>
      </c>
    </row>
    <row r="1516" spans="2:3" x14ac:dyDescent="0.35">
      <c r="B1516" s="4" t="s">
        <v>17811</v>
      </c>
      <c r="C1516" s="5">
        <v>0</v>
      </c>
    </row>
    <row r="1517" spans="2:3" x14ac:dyDescent="0.35">
      <c r="B1517" s="4" t="s">
        <v>18567</v>
      </c>
      <c r="C1517" s="5">
        <v>0</v>
      </c>
    </row>
    <row r="1518" spans="2:3" x14ac:dyDescent="0.35">
      <c r="B1518" s="4" t="s">
        <v>17812</v>
      </c>
      <c r="C1518" s="5">
        <v>0</v>
      </c>
    </row>
    <row r="1519" spans="2:3" x14ac:dyDescent="0.35">
      <c r="B1519" s="4" t="s">
        <v>18571</v>
      </c>
      <c r="C1519" s="5">
        <v>0</v>
      </c>
    </row>
    <row r="1520" spans="2:3" x14ac:dyDescent="0.35">
      <c r="B1520" s="4" t="s">
        <v>17813</v>
      </c>
      <c r="C1520" s="5">
        <v>0</v>
      </c>
    </row>
    <row r="1521" spans="2:3" x14ac:dyDescent="0.35">
      <c r="B1521" s="4" t="s">
        <v>18575</v>
      </c>
      <c r="C1521" s="5">
        <v>0</v>
      </c>
    </row>
    <row r="1522" spans="2:3" x14ac:dyDescent="0.35">
      <c r="B1522" s="4" t="s">
        <v>17814</v>
      </c>
      <c r="C1522" s="5">
        <v>0</v>
      </c>
    </row>
    <row r="1523" spans="2:3" x14ac:dyDescent="0.35">
      <c r="B1523" s="4" t="s">
        <v>18579</v>
      </c>
      <c r="C1523" s="5">
        <v>0</v>
      </c>
    </row>
    <row r="1524" spans="2:3" x14ac:dyDescent="0.35">
      <c r="B1524" s="4" t="s">
        <v>17815</v>
      </c>
      <c r="C1524" s="5">
        <v>0</v>
      </c>
    </row>
    <row r="1525" spans="2:3" x14ac:dyDescent="0.35">
      <c r="B1525" s="4" t="s">
        <v>18583</v>
      </c>
      <c r="C1525" s="5">
        <v>0</v>
      </c>
    </row>
    <row r="1526" spans="2:3" x14ac:dyDescent="0.35">
      <c r="B1526" s="4" t="s">
        <v>17816</v>
      </c>
      <c r="C1526" s="5">
        <v>0</v>
      </c>
    </row>
    <row r="1527" spans="2:3" x14ac:dyDescent="0.35">
      <c r="B1527" s="4" t="s">
        <v>18587</v>
      </c>
      <c r="C1527" s="5">
        <v>0</v>
      </c>
    </row>
    <row r="1528" spans="2:3" x14ac:dyDescent="0.35">
      <c r="B1528" s="4" t="s">
        <v>17817</v>
      </c>
      <c r="C1528" s="5">
        <v>0</v>
      </c>
    </row>
    <row r="1529" spans="2:3" x14ac:dyDescent="0.35">
      <c r="B1529" s="4" t="s">
        <v>18591</v>
      </c>
      <c r="C1529" s="5">
        <v>0</v>
      </c>
    </row>
    <row r="1530" spans="2:3" x14ac:dyDescent="0.35">
      <c r="B1530" s="4" t="s">
        <v>17818</v>
      </c>
      <c r="C1530" s="5">
        <v>0</v>
      </c>
    </row>
    <row r="1531" spans="2:3" x14ac:dyDescent="0.35">
      <c r="B1531" s="4" t="s">
        <v>18595</v>
      </c>
      <c r="C1531" s="5">
        <v>0</v>
      </c>
    </row>
    <row r="1532" spans="2:3" x14ac:dyDescent="0.35">
      <c r="B1532" s="4" t="s">
        <v>17819</v>
      </c>
      <c r="C1532" s="5">
        <v>0</v>
      </c>
    </row>
    <row r="1533" spans="2:3" x14ac:dyDescent="0.35">
      <c r="B1533" s="4" t="s">
        <v>18599</v>
      </c>
      <c r="C1533" s="5">
        <v>0</v>
      </c>
    </row>
    <row r="1534" spans="2:3" x14ac:dyDescent="0.35">
      <c r="B1534" s="4" t="s">
        <v>17820</v>
      </c>
      <c r="C1534" s="5">
        <v>0</v>
      </c>
    </row>
    <row r="1535" spans="2:3" x14ac:dyDescent="0.35">
      <c r="B1535" s="4" t="s">
        <v>18603</v>
      </c>
      <c r="C1535" s="5">
        <v>0</v>
      </c>
    </row>
    <row r="1536" spans="2:3" x14ac:dyDescent="0.35">
      <c r="B1536" s="4" t="s">
        <v>17821</v>
      </c>
      <c r="C1536" s="5">
        <v>0</v>
      </c>
    </row>
    <row r="1537" spans="2:3" x14ac:dyDescent="0.35">
      <c r="B1537" s="4" t="s">
        <v>18607</v>
      </c>
      <c r="C1537" s="5">
        <v>0</v>
      </c>
    </row>
    <row r="1538" spans="2:3" x14ac:dyDescent="0.35">
      <c r="B1538" s="4" t="s">
        <v>17822</v>
      </c>
      <c r="C1538" s="5">
        <v>0</v>
      </c>
    </row>
    <row r="1539" spans="2:3" x14ac:dyDescent="0.35">
      <c r="B1539" s="4" t="s">
        <v>18611</v>
      </c>
      <c r="C1539" s="5">
        <v>0</v>
      </c>
    </row>
    <row r="1540" spans="2:3" x14ac:dyDescent="0.35">
      <c r="B1540" s="4" t="s">
        <v>17823</v>
      </c>
      <c r="C1540" s="5">
        <v>0</v>
      </c>
    </row>
    <row r="1541" spans="2:3" x14ac:dyDescent="0.35">
      <c r="B1541" s="4" t="s">
        <v>18615</v>
      </c>
      <c r="C1541" s="5">
        <v>0</v>
      </c>
    </row>
    <row r="1542" spans="2:3" x14ac:dyDescent="0.35">
      <c r="B1542" s="4" t="s">
        <v>17824</v>
      </c>
      <c r="C1542" s="5">
        <v>0</v>
      </c>
    </row>
    <row r="1543" spans="2:3" x14ac:dyDescent="0.35">
      <c r="B1543" s="4" t="s">
        <v>18619</v>
      </c>
      <c r="C1543" s="5">
        <v>0</v>
      </c>
    </row>
    <row r="1544" spans="2:3" x14ac:dyDescent="0.35">
      <c r="B1544" s="4" t="s">
        <v>17825</v>
      </c>
      <c r="C1544" s="5">
        <v>0</v>
      </c>
    </row>
    <row r="1545" spans="2:3" x14ac:dyDescent="0.35">
      <c r="B1545" s="4" t="s">
        <v>18623</v>
      </c>
      <c r="C1545" s="5">
        <v>0</v>
      </c>
    </row>
    <row r="1546" spans="2:3" x14ac:dyDescent="0.35">
      <c r="B1546" s="4" t="s">
        <v>17826</v>
      </c>
      <c r="C1546" s="5">
        <v>0</v>
      </c>
    </row>
    <row r="1547" spans="2:3" x14ac:dyDescent="0.35">
      <c r="B1547" s="4" t="s">
        <v>18627</v>
      </c>
      <c r="C1547" s="5">
        <v>0</v>
      </c>
    </row>
    <row r="1548" spans="2:3" x14ac:dyDescent="0.35">
      <c r="B1548" s="4" t="s">
        <v>17827</v>
      </c>
      <c r="C1548" s="5">
        <v>0</v>
      </c>
    </row>
    <row r="1549" spans="2:3" x14ac:dyDescent="0.35">
      <c r="B1549" s="4" t="s">
        <v>18631</v>
      </c>
      <c r="C1549" s="5">
        <v>0</v>
      </c>
    </row>
    <row r="1550" spans="2:3" x14ac:dyDescent="0.35">
      <c r="B1550" s="4" t="s">
        <v>17828</v>
      </c>
      <c r="C1550" s="5">
        <v>0</v>
      </c>
    </row>
    <row r="1551" spans="2:3" x14ac:dyDescent="0.35">
      <c r="B1551" s="4" t="s">
        <v>18635</v>
      </c>
      <c r="C1551" s="5">
        <v>0</v>
      </c>
    </row>
    <row r="1552" spans="2:3" x14ac:dyDescent="0.35">
      <c r="B1552" s="4" t="s">
        <v>17829</v>
      </c>
      <c r="C1552" s="5">
        <v>0</v>
      </c>
    </row>
    <row r="1553" spans="2:3" x14ac:dyDescent="0.35">
      <c r="B1553" s="4" t="s">
        <v>18639</v>
      </c>
      <c r="C1553" s="5">
        <v>0</v>
      </c>
    </row>
    <row r="1554" spans="2:3" x14ac:dyDescent="0.35">
      <c r="B1554" s="4" t="s">
        <v>17830</v>
      </c>
      <c r="C1554" s="5">
        <v>0</v>
      </c>
    </row>
    <row r="1555" spans="2:3" x14ac:dyDescent="0.35">
      <c r="B1555" s="4" t="s">
        <v>18643</v>
      </c>
      <c r="C1555" s="5">
        <v>0</v>
      </c>
    </row>
    <row r="1556" spans="2:3" x14ac:dyDescent="0.35">
      <c r="B1556" s="4" t="s">
        <v>17496</v>
      </c>
      <c r="C1556" s="5">
        <v>0</v>
      </c>
    </row>
    <row r="1557" spans="2:3" x14ac:dyDescent="0.35">
      <c r="B1557" s="4" t="s">
        <v>18647</v>
      </c>
      <c r="C1557" s="5">
        <v>0</v>
      </c>
    </row>
    <row r="1558" spans="2:3" x14ac:dyDescent="0.35">
      <c r="B1558" s="4" t="s">
        <v>17832</v>
      </c>
      <c r="C1558" s="5">
        <v>0</v>
      </c>
    </row>
    <row r="1559" spans="2:3" x14ac:dyDescent="0.35">
      <c r="B1559" s="4" t="s">
        <v>18651</v>
      </c>
      <c r="C1559" s="5">
        <v>0</v>
      </c>
    </row>
    <row r="1560" spans="2:3" x14ac:dyDescent="0.35">
      <c r="B1560" s="4" t="s">
        <v>17833</v>
      </c>
      <c r="C1560" s="5">
        <v>0</v>
      </c>
    </row>
    <row r="1561" spans="2:3" x14ac:dyDescent="0.35">
      <c r="B1561" s="4" t="s">
        <v>18655</v>
      </c>
      <c r="C1561" s="5">
        <v>0</v>
      </c>
    </row>
    <row r="1562" spans="2:3" x14ac:dyDescent="0.35">
      <c r="B1562" s="4" t="s">
        <v>17834</v>
      </c>
      <c r="C1562" s="5">
        <v>0</v>
      </c>
    </row>
    <row r="1563" spans="2:3" x14ac:dyDescent="0.35">
      <c r="B1563" s="4" t="s">
        <v>18659</v>
      </c>
      <c r="C1563" s="5">
        <v>0</v>
      </c>
    </row>
    <row r="1564" spans="2:3" x14ac:dyDescent="0.35">
      <c r="B1564" s="4" t="s">
        <v>17835</v>
      </c>
      <c r="C1564" s="5">
        <v>0</v>
      </c>
    </row>
    <row r="1565" spans="2:3" x14ac:dyDescent="0.35">
      <c r="B1565" s="4" t="s">
        <v>18663</v>
      </c>
      <c r="C1565" s="5">
        <v>0</v>
      </c>
    </row>
    <row r="1566" spans="2:3" x14ac:dyDescent="0.35">
      <c r="B1566" s="4" t="s">
        <v>17836</v>
      </c>
      <c r="C1566" s="5">
        <v>0</v>
      </c>
    </row>
    <row r="1567" spans="2:3" x14ac:dyDescent="0.35">
      <c r="B1567" s="4" t="s">
        <v>18667</v>
      </c>
      <c r="C1567" s="5">
        <v>0</v>
      </c>
    </row>
    <row r="1568" spans="2:3" x14ac:dyDescent="0.35">
      <c r="B1568" s="4" t="s">
        <v>17837</v>
      </c>
      <c r="C1568" s="5">
        <v>0</v>
      </c>
    </row>
    <row r="1569" spans="2:3" x14ac:dyDescent="0.35">
      <c r="B1569" s="4" t="s">
        <v>18671</v>
      </c>
      <c r="C1569" s="5">
        <v>0</v>
      </c>
    </row>
    <row r="1570" spans="2:3" x14ac:dyDescent="0.35">
      <c r="B1570" s="4" t="s">
        <v>17559</v>
      </c>
      <c r="C1570" s="5">
        <v>0</v>
      </c>
    </row>
    <row r="1571" spans="2:3" x14ac:dyDescent="0.35">
      <c r="B1571" s="4" t="s">
        <v>18675</v>
      </c>
      <c r="C1571" s="5">
        <v>0</v>
      </c>
    </row>
    <row r="1572" spans="2:3" x14ac:dyDescent="0.35">
      <c r="B1572" s="4" t="s">
        <v>17839</v>
      </c>
      <c r="C1572" s="5">
        <v>0</v>
      </c>
    </row>
    <row r="1573" spans="2:3" x14ac:dyDescent="0.35">
      <c r="B1573" s="4" t="s">
        <v>18679</v>
      </c>
      <c r="C1573" s="5">
        <v>0</v>
      </c>
    </row>
    <row r="1574" spans="2:3" x14ac:dyDescent="0.35">
      <c r="B1574" s="4" t="s">
        <v>17840</v>
      </c>
      <c r="C1574" s="5">
        <v>0</v>
      </c>
    </row>
    <row r="1575" spans="2:3" x14ac:dyDescent="0.35">
      <c r="B1575" s="4" t="s">
        <v>18688</v>
      </c>
      <c r="C1575" s="5">
        <v>0</v>
      </c>
    </row>
    <row r="1576" spans="2:3" x14ac:dyDescent="0.35">
      <c r="B1576" s="4" t="s">
        <v>17841</v>
      </c>
      <c r="C1576" s="5">
        <v>0</v>
      </c>
    </row>
    <row r="1577" spans="2:3" x14ac:dyDescent="0.35">
      <c r="B1577" s="4" t="s">
        <v>18692</v>
      </c>
      <c r="C1577" s="5">
        <v>0</v>
      </c>
    </row>
    <row r="1578" spans="2:3" x14ac:dyDescent="0.35">
      <c r="B1578" s="4" t="s">
        <v>17842</v>
      </c>
      <c r="C1578" s="5">
        <v>0</v>
      </c>
    </row>
    <row r="1579" spans="2:3" x14ac:dyDescent="0.35">
      <c r="B1579" s="4" t="s">
        <v>18696</v>
      </c>
      <c r="C1579" s="5">
        <v>0</v>
      </c>
    </row>
    <row r="1580" spans="2:3" x14ac:dyDescent="0.35">
      <c r="B1580" s="4" t="s">
        <v>17843</v>
      </c>
      <c r="C1580" s="5">
        <v>0</v>
      </c>
    </row>
    <row r="1581" spans="2:3" x14ac:dyDescent="0.35">
      <c r="B1581" s="4" t="s">
        <v>18700</v>
      </c>
      <c r="C1581" s="5">
        <v>0</v>
      </c>
    </row>
    <row r="1582" spans="2:3" x14ac:dyDescent="0.35">
      <c r="B1582" s="4" t="s">
        <v>17844</v>
      </c>
      <c r="C1582" s="5">
        <v>0</v>
      </c>
    </row>
    <row r="1583" spans="2:3" x14ac:dyDescent="0.35">
      <c r="B1583" s="4" t="s">
        <v>18704</v>
      </c>
      <c r="C1583" s="5">
        <v>0</v>
      </c>
    </row>
    <row r="1584" spans="2:3" x14ac:dyDescent="0.35">
      <c r="B1584" s="4" t="s">
        <v>17845</v>
      </c>
      <c r="C1584" s="5">
        <v>0</v>
      </c>
    </row>
    <row r="1585" spans="2:3" x14ac:dyDescent="0.35">
      <c r="B1585" s="4" t="s">
        <v>18708</v>
      </c>
      <c r="C1585" s="5">
        <v>0</v>
      </c>
    </row>
    <row r="1586" spans="2:3" x14ac:dyDescent="0.35">
      <c r="B1586" s="4" t="s">
        <v>17846</v>
      </c>
      <c r="C1586" s="5">
        <v>0</v>
      </c>
    </row>
    <row r="1587" spans="2:3" x14ac:dyDescent="0.35">
      <c r="B1587" s="4" t="s">
        <v>17557</v>
      </c>
      <c r="C1587" s="5">
        <v>0</v>
      </c>
    </row>
    <row r="1588" spans="2:3" x14ac:dyDescent="0.35">
      <c r="B1588" s="4" t="s">
        <v>17480</v>
      </c>
      <c r="C1588" s="5">
        <v>0</v>
      </c>
    </row>
    <row r="1589" spans="2:3" x14ac:dyDescent="0.35">
      <c r="B1589" s="4" t="s">
        <v>18719</v>
      </c>
      <c r="C1589" s="5">
        <v>0</v>
      </c>
    </row>
    <row r="1590" spans="2:3" x14ac:dyDescent="0.35">
      <c r="B1590" s="4" t="s">
        <v>17848</v>
      </c>
      <c r="C1590" s="5">
        <v>0</v>
      </c>
    </row>
    <row r="1591" spans="2:3" x14ac:dyDescent="0.35">
      <c r="B1591" s="4" t="s">
        <v>18723</v>
      </c>
      <c r="C1591" s="5">
        <v>0</v>
      </c>
    </row>
    <row r="1592" spans="2:3" x14ac:dyDescent="0.35">
      <c r="B1592" s="4" t="s">
        <v>17849</v>
      </c>
      <c r="C1592" s="5">
        <v>0</v>
      </c>
    </row>
    <row r="1593" spans="2:3" x14ac:dyDescent="0.35">
      <c r="B1593" s="4" t="s">
        <v>18727</v>
      </c>
      <c r="C1593" s="5">
        <v>0</v>
      </c>
    </row>
    <row r="1594" spans="2:3" x14ac:dyDescent="0.35">
      <c r="B1594" s="4" t="s">
        <v>17850</v>
      </c>
      <c r="C1594" s="5">
        <v>0</v>
      </c>
    </row>
    <row r="1595" spans="2:3" x14ac:dyDescent="0.35">
      <c r="B1595" s="4" t="s">
        <v>18731</v>
      </c>
      <c r="C1595" s="5">
        <v>0</v>
      </c>
    </row>
    <row r="1596" spans="2:3" x14ac:dyDescent="0.35">
      <c r="B1596" s="4" t="s">
        <v>17851</v>
      </c>
      <c r="C1596" s="5">
        <v>0</v>
      </c>
    </row>
    <row r="1597" spans="2:3" x14ac:dyDescent="0.35">
      <c r="B1597" s="4" t="s">
        <v>17560</v>
      </c>
      <c r="C1597" s="5">
        <v>0</v>
      </c>
    </row>
    <row r="1598" spans="2:3" x14ac:dyDescent="0.35">
      <c r="B1598" s="4" t="s">
        <v>17852</v>
      </c>
      <c r="C1598" s="5">
        <v>0</v>
      </c>
    </row>
    <row r="1599" spans="2:3" x14ac:dyDescent="0.35">
      <c r="B1599" s="4" t="s">
        <v>18739</v>
      </c>
      <c r="C1599" s="5">
        <v>0</v>
      </c>
    </row>
    <row r="1600" spans="2:3" x14ac:dyDescent="0.35">
      <c r="B1600" s="4" t="s">
        <v>17853</v>
      </c>
      <c r="C1600" s="5">
        <v>0</v>
      </c>
    </row>
    <row r="1601" spans="2:3" x14ac:dyDescent="0.35">
      <c r="B1601" s="4" t="s">
        <v>18743</v>
      </c>
      <c r="C1601" s="5">
        <v>0</v>
      </c>
    </row>
    <row r="1602" spans="2:3" x14ac:dyDescent="0.35">
      <c r="B1602" s="4" t="s">
        <v>17854</v>
      </c>
      <c r="C1602" s="5">
        <v>0</v>
      </c>
    </row>
    <row r="1603" spans="2:3" x14ac:dyDescent="0.35">
      <c r="B1603" s="4" t="s">
        <v>17545</v>
      </c>
      <c r="C1603" s="5">
        <v>0</v>
      </c>
    </row>
    <row r="1604" spans="2:3" x14ac:dyDescent="0.35">
      <c r="B1604" s="4" t="s">
        <v>17855</v>
      </c>
      <c r="C1604" s="5">
        <v>0</v>
      </c>
    </row>
    <row r="1605" spans="2:3" x14ac:dyDescent="0.35">
      <c r="B1605" s="4" t="s">
        <v>18751</v>
      </c>
      <c r="C1605" s="5">
        <v>0</v>
      </c>
    </row>
    <row r="1606" spans="2:3" x14ac:dyDescent="0.35">
      <c r="B1606" s="4" t="s">
        <v>17856</v>
      </c>
      <c r="C1606" s="5">
        <v>0</v>
      </c>
    </row>
    <row r="1607" spans="2:3" x14ac:dyDescent="0.35">
      <c r="B1607" s="4" t="s">
        <v>18755</v>
      </c>
      <c r="C1607" s="5">
        <v>0</v>
      </c>
    </row>
    <row r="1608" spans="2:3" x14ac:dyDescent="0.35">
      <c r="B1608" s="4" t="s">
        <v>17857</v>
      </c>
      <c r="C1608" s="5">
        <v>0</v>
      </c>
    </row>
    <row r="1609" spans="2:3" x14ac:dyDescent="0.35">
      <c r="B1609" s="4" t="s">
        <v>18759</v>
      </c>
      <c r="C1609" s="5">
        <v>0</v>
      </c>
    </row>
    <row r="1610" spans="2:3" x14ac:dyDescent="0.35">
      <c r="B1610" s="4" t="s">
        <v>17858</v>
      </c>
      <c r="C1610" s="5">
        <v>0</v>
      </c>
    </row>
    <row r="1611" spans="2:3" x14ac:dyDescent="0.35">
      <c r="B1611" s="4" t="s">
        <v>18763</v>
      </c>
      <c r="C1611" s="5">
        <v>0</v>
      </c>
    </row>
    <row r="1612" spans="2:3" x14ac:dyDescent="0.35">
      <c r="B1612" s="4" t="s">
        <v>17859</v>
      </c>
      <c r="C1612" s="5">
        <v>0</v>
      </c>
    </row>
    <row r="1613" spans="2:3" x14ac:dyDescent="0.35">
      <c r="B1613" s="4" t="s">
        <v>18767</v>
      </c>
      <c r="C1613" s="5">
        <v>0</v>
      </c>
    </row>
    <row r="1614" spans="2:3" x14ac:dyDescent="0.35">
      <c r="B1614" s="4" t="s">
        <v>17860</v>
      </c>
      <c r="C1614" s="5">
        <v>0</v>
      </c>
    </row>
    <row r="1615" spans="2:3" x14ac:dyDescent="0.35">
      <c r="B1615" s="4" t="s">
        <v>18771</v>
      </c>
      <c r="C1615" s="5">
        <v>0</v>
      </c>
    </row>
    <row r="1616" spans="2:3" x14ac:dyDescent="0.35">
      <c r="B1616" s="4" t="s">
        <v>17861</v>
      </c>
      <c r="C1616" s="5">
        <v>0</v>
      </c>
    </row>
    <row r="1617" spans="2:3" x14ac:dyDescent="0.35">
      <c r="B1617" s="4" t="s">
        <v>18775</v>
      </c>
      <c r="C1617" s="5">
        <v>0</v>
      </c>
    </row>
    <row r="1618" spans="2:3" x14ac:dyDescent="0.35">
      <c r="B1618" s="4" t="s">
        <v>17498</v>
      </c>
      <c r="C1618" s="5">
        <v>0</v>
      </c>
    </row>
    <row r="1619" spans="2:3" x14ac:dyDescent="0.35">
      <c r="B1619" s="4" t="s">
        <v>18779</v>
      </c>
      <c r="C1619" s="5">
        <v>0</v>
      </c>
    </row>
    <row r="1620" spans="2:3" x14ac:dyDescent="0.35">
      <c r="B1620" s="4" t="s">
        <v>17863</v>
      </c>
      <c r="C1620" s="5">
        <v>0</v>
      </c>
    </row>
    <row r="1621" spans="2:3" x14ac:dyDescent="0.35">
      <c r="B1621" s="4" t="s">
        <v>18783</v>
      </c>
      <c r="C1621" s="5">
        <v>0</v>
      </c>
    </row>
    <row r="1622" spans="2:3" x14ac:dyDescent="0.35">
      <c r="B1622" s="4" t="s">
        <v>17864</v>
      </c>
      <c r="C1622" s="5">
        <v>0</v>
      </c>
    </row>
    <row r="1623" spans="2:3" x14ac:dyDescent="0.35">
      <c r="B1623" s="4" t="s">
        <v>18787</v>
      </c>
      <c r="C1623" s="5">
        <v>0</v>
      </c>
    </row>
    <row r="1624" spans="2:3" x14ac:dyDescent="0.35">
      <c r="B1624" s="4" t="s">
        <v>17865</v>
      </c>
      <c r="C1624" s="5">
        <v>0</v>
      </c>
    </row>
    <row r="1625" spans="2:3" x14ac:dyDescent="0.35">
      <c r="B1625" s="4" t="s">
        <v>18791</v>
      </c>
      <c r="C1625" s="5">
        <v>0</v>
      </c>
    </row>
    <row r="1626" spans="2:3" x14ac:dyDescent="0.35">
      <c r="B1626" s="4" t="s">
        <v>17866</v>
      </c>
      <c r="C1626" s="5">
        <v>0</v>
      </c>
    </row>
    <row r="1627" spans="2:3" x14ac:dyDescent="0.35">
      <c r="B1627" s="4" t="s">
        <v>18795</v>
      </c>
      <c r="C1627" s="5">
        <v>0</v>
      </c>
    </row>
    <row r="1628" spans="2:3" x14ac:dyDescent="0.35">
      <c r="B1628" s="4" t="s">
        <v>17867</v>
      </c>
      <c r="C1628" s="5">
        <v>0</v>
      </c>
    </row>
    <row r="1629" spans="2:3" x14ac:dyDescent="0.35">
      <c r="B1629" s="4" t="s">
        <v>18799</v>
      </c>
      <c r="C1629" s="5">
        <v>0</v>
      </c>
    </row>
    <row r="1630" spans="2:3" x14ac:dyDescent="0.35">
      <c r="B1630" s="4" t="s">
        <v>17868</v>
      </c>
      <c r="C1630" s="5">
        <v>0</v>
      </c>
    </row>
    <row r="1631" spans="2:3" x14ac:dyDescent="0.35">
      <c r="B1631" s="4" t="s">
        <v>18803</v>
      </c>
      <c r="C1631" s="5">
        <v>0</v>
      </c>
    </row>
    <row r="1632" spans="2:3" x14ac:dyDescent="0.35">
      <c r="B1632" s="4" t="s">
        <v>17869</v>
      </c>
      <c r="C1632" s="5">
        <v>0</v>
      </c>
    </row>
    <row r="1633" spans="2:3" x14ac:dyDescent="0.35">
      <c r="B1633" s="4" t="s">
        <v>18807</v>
      </c>
      <c r="C1633" s="5">
        <v>0</v>
      </c>
    </row>
    <row r="1634" spans="2:3" x14ac:dyDescent="0.35">
      <c r="B1634" s="4" t="s">
        <v>17870</v>
      </c>
      <c r="C1634" s="5">
        <v>0</v>
      </c>
    </row>
    <row r="1635" spans="2:3" x14ac:dyDescent="0.35">
      <c r="B1635" s="4" t="s">
        <v>18811</v>
      </c>
      <c r="C1635" s="5">
        <v>0</v>
      </c>
    </row>
    <row r="1636" spans="2:3" x14ac:dyDescent="0.35">
      <c r="B1636" s="4" t="s">
        <v>17871</v>
      </c>
      <c r="C1636" s="5">
        <v>0</v>
      </c>
    </row>
    <row r="1637" spans="2:3" x14ac:dyDescent="0.35">
      <c r="B1637" s="4" t="s">
        <v>18815</v>
      </c>
      <c r="C1637" s="5">
        <v>0</v>
      </c>
    </row>
    <row r="1638" spans="2:3" x14ac:dyDescent="0.35">
      <c r="B1638" s="4" t="s">
        <v>17872</v>
      </c>
      <c r="C1638" s="5">
        <v>0</v>
      </c>
    </row>
    <row r="1639" spans="2:3" x14ac:dyDescent="0.35">
      <c r="B1639" s="4" t="s">
        <v>18819</v>
      </c>
      <c r="C1639" s="5">
        <v>0</v>
      </c>
    </row>
    <row r="1640" spans="2:3" x14ac:dyDescent="0.35">
      <c r="B1640" s="4" t="s">
        <v>17873</v>
      </c>
      <c r="C1640" s="5">
        <v>0</v>
      </c>
    </row>
    <row r="1641" spans="2:3" x14ac:dyDescent="0.35">
      <c r="B1641" s="4" t="s">
        <v>18823</v>
      </c>
      <c r="C1641" s="5">
        <v>0</v>
      </c>
    </row>
    <row r="1642" spans="2:3" x14ac:dyDescent="0.35">
      <c r="B1642" s="4" t="s">
        <v>17874</v>
      </c>
      <c r="C1642" s="5">
        <v>0</v>
      </c>
    </row>
    <row r="1643" spans="2:3" x14ac:dyDescent="0.35">
      <c r="B1643" s="4" t="s">
        <v>18827</v>
      </c>
      <c r="C1643" s="5">
        <v>0</v>
      </c>
    </row>
    <row r="1644" spans="2:3" x14ac:dyDescent="0.35">
      <c r="B1644" s="4" t="s">
        <v>17875</v>
      </c>
      <c r="C1644" s="5">
        <v>0</v>
      </c>
    </row>
    <row r="1645" spans="2:3" x14ac:dyDescent="0.35">
      <c r="B1645" s="4" t="s">
        <v>18831</v>
      </c>
      <c r="C1645" s="5">
        <v>0</v>
      </c>
    </row>
    <row r="1646" spans="2:3" x14ac:dyDescent="0.35">
      <c r="B1646" s="4" t="s">
        <v>17876</v>
      </c>
      <c r="C1646" s="5">
        <v>0</v>
      </c>
    </row>
    <row r="1647" spans="2:3" x14ac:dyDescent="0.35">
      <c r="B1647" s="4" t="s">
        <v>18835</v>
      </c>
      <c r="C1647" s="5">
        <v>0</v>
      </c>
    </row>
    <row r="1648" spans="2:3" x14ac:dyDescent="0.35">
      <c r="B1648" s="4" t="s">
        <v>17877</v>
      </c>
      <c r="C1648" s="5">
        <v>0</v>
      </c>
    </row>
    <row r="1649" spans="2:3" x14ac:dyDescent="0.35">
      <c r="B1649" s="4" t="s">
        <v>18839</v>
      </c>
      <c r="C1649" s="5">
        <v>0</v>
      </c>
    </row>
    <row r="1650" spans="2:3" x14ac:dyDescent="0.35">
      <c r="B1650" s="4" t="s">
        <v>17878</v>
      </c>
      <c r="C1650" s="5">
        <v>0</v>
      </c>
    </row>
    <row r="1651" spans="2:3" x14ac:dyDescent="0.35">
      <c r="B1651" s="4" t="s">
        <v>18843</v>
      </c>
      <c r="C1651" s="5">
        <v>0</v>
      </c>
    </row>
    <row r="1652" spans="2:3" x14ac:dyDescent="0.35">
      <c r="B1652" s="4" t="s">
        <v>17879</v>
      </c>
      <c r="C1652" s="5">
        <v>0</v>
      </c>
    </row>
    <row r="1653" spans="2:3" x14ac:dyDescent="0.35">
      <c r="B1653" s="4" t="s">
        <v>18847</v>
      </c>
      <c r="C1653" s="5">
        <v>0</v>
      </c>
    </row>
    <row r="1654" spans="2:3" x14ac:dyDescent="0.35">
      <c r="B1654" s="4" t="s">
        <v>17880</v>
      </c>
      <c r="C1654" s="5">
        <v>0</v>
      </c>
    </row>
    <row r="1655" spans="2:3" x14ac:dyDescent="0.35">
      <c r="B1655" s="4" t="s">
        <v>17549</v>
      </c>
      <c r="C1655" s="5">
        <v>0</v>
      </c>
    </row>
    <row r="1656" spans="2:3" x14ac:dyDescent="0.35">
      <c r="B1656" s="4" t="s">
        <v>17881</v>
      </c>
      <c r="C1656" s="5">
        <v>0</v>
      </c>
    </row>
    <row r="1657" spans="2:3" x14ac:dyDescent="0.35">
      <c r="B1657" s="4" t="s">
        <v>18855</v>
      </c>
      <c r="C1657" s="5">
        <v>0</v>
      </c>
    </row>
    <row r="1658" spans="2:3" x14ac:dyDescent="0.35">
      <c r="B1658" s="4" t="s">
        <v>17882</v>
      </c>
      <c r="C1658" s="5">
        <v>0</v>
      </c>
    </row>
    <row r="1659" spans="2:3" x14ac:dyDescent="0.35">
      <c r="B1659" s="4" t="s">
        <v>18859</v>
      </c>
      <c r="C1659" s="5">
        <v>0</v>
      </c>
    </row>
    <row r="1660" spans="2:3" x14ac:dyDescent="0.35">
      <c r="B1660" s="4" t="s">
        <v>17883</v>
      </c>
      <c r="C1660" s="5">
        <v>0</v>
      </c>
    </row>
    <row r="1661" spans="2:3" x14ac:dyDescent="0.35">
      <c r="B1661" s="4" t="s">
        <v>18863</v>
      </c>
      <c r="C1661" s="5">
        <v>0</v>
      </c>
    </row>
    <row r="1662" spans="2:3" x14ac:dyDescent="0.35">
      <c r="B1662" s="4" t="s">
        <v>17884</v>
      </c>
      <c r="C1662" s="5">
        <v>0</v>
      </c>
    </row>
    <row r="1663" spans="2:3" x14ac:dyDescent="0.35">
      <c r="B1663" s="4" t="s">
        <v>18867</v>
      </c>
      <c r="C1663" s="5">
        <v>0</v>
      </c>
    </row>
    <row r="1664" spans="2:3" x14ac:dyDescent="0.35">
      <c r="B1664" s="4" t="s">
        <v>17885</v>
      </c>
      <c r="C1664" s="5">
        <v>0</v>
      </c>
    </row>
    <row r="1665" spans="2:3" x14ac:dyDescent="0.35">
      <c r="B1665" s="4" t="s">
        <v>18871</v>
      </c>
      <c r="C1665" s="5">
        <v>0</v>
      </c>
    </row>
    <row r="1666" spans="2:3" x14ac:dyDescent="0.35">
      <c r="B1666" s="4" t="s">
        <v>17886</v>
      </c>
      <c r="C1666" s="5">
        <v>0</v>
      </c>
    </row>
    <row r="1667" spans="2:3" x14ac:dyDescent="0.35">
      <c r="B1667" s="4" t="s">
        <v>18875</v>
      </c>
      <c r="C1667" s="5">
        <v>0</v>
      </c>
    </row>
    <row r="1668" spans="2:3" x14ac:dyDescent="0.35">
      <c r="B1668" s="4" t="s">
        <v>17887</v>
      </c>
      <c r="C1668" s="5">
        <v>0</v>
      </c>
    </row>
    <row r="1669" spans="2:3" x14ac:dyDescent="0.35">
      <c r="B1669" s="4" t="s">
        <v>18879</v>
      </c>
      <c r="C1669" s="5">
        <v>0</v>
      </c>
    </row>
    <row r="1670" spans="2:3" x14ac:dyDescent="0.35">
      <c r="B1670" s="4" t="s">
        <v>17888</v>
      </c>
      <c r="C1670" s="5">
        <v>0</v>
      </c>
    </row>
    <row r="1671" spans="2:3" x14ac:dyDescent="0.35">
      <c r="B1671" s="4" t="s">
        <v>18883</v>
      </c>
      <c r="C1671" s="5">
        <v>0</v>
      </c>
    </row>
    <row r="1672" spans="2:3" x14ac:dyDescent="0.35">
      <c r="B1672" s="4" t="s">
        <v>17889</v>
      </c>
      <c r="C1672" s="5">
        <v>0</v>
      </c>
    </row>
    <row r="1673" spans="2:3" x14ac:dyDescent="0.35">
      <c r="B1673" s="4" t="s">
        <v>18887</v>
      </c>
      <c r="C1673" s="5">
        <v>0</v>
      </c>
    </row>
    <row r="1674" spans="2:3" x14ac:dyDescent="0.35">
      <c r="B1674" s="4" t="s">
        <v>17890</v>
      </c>
      <c r="C1674" s="5">
        <v>0</v>
      </c>
    </row>
    <row r="1675" spans="2:3" x14ac:dyDescent="0.35">
      <c r="B1675" s="4" t="s">
        <v>18891</v>
      </c>
      <c r="C1675" s="5">
        <v>0</v>
      </c>
    </row>
    <row r="1676" spans="2:3" x14ac:dyDescent="0.35">
      <c r="B1676" s="4" t="s">
        <v>17891</v>
      </c>
      <c r="C1676" s="5">
        <v>0</v>
      </c>
    </row>
    <row r="1677" spans="2:3" x14ac:dyDescent="0.35">
      <c r="B1677" s="4" t="s">
        <v>18895</v>
      </c>
      <c r="C1677" s="5">
        <v>0</v>
      </c>
    </row>
    <row r="1678" spans="2:3" x14ac:dyDescent="0.35">
      <c r="B1678" s="4" t="s">
        <v>17892</v>
      </c>
      <c r="C1678" s="5">
        <v>0</v>
      </c>
    </row>
    <row r="1679" spans="2:3" x14ac:dyDescent="0.35">
      <c r="B1679" s="4" t="s">
        <v>18899</v>
      </c>
      <c r="C1679" s="5">
        <v>0</v>
      </c>
    </row>
    <row r="1680" spans="2:3" x14ac:dyDescent="0.35">
      <c r="B1680" s="4" t="s">
        <v>17893</v>
      </c>
      <c r="C1680" s="5">
        <v>0</v>
      </c>
    </row>
    <row r="1681" spans="2:3" x14ac:dyDescent="0.35">
      <c r="B1681" s="4" t="s">
        <v>18903</v>
      </c>
      <c r="C1681" s="5">
        <v>0</v>
      </c>
    </row>
    <row r="1682" spans="2:3" x14ac:dyDescent="0.35">
      <c r="B1682" s="4" t="s">
        <v>17894</v>
      </c>
      <c r="C1682" s="5">
        <v>0</v>
      </c>
    </row>
    <row r="1683" spans="2:3" x14ac:dyDescent="0.35">
      <c r="B1683" s="4" t="s">
        <v>18907</v>
      </c>
      <c r="C1683" s="5">
        <v>0</v>
      </c>
    </row>
    <row r="1684" spans="2:3" x14ac:dyDescent="0.35">
      <c r="B1684" s="4" t="s">
        <v>17895</v>
      </c>
      <c r="C1684" s="5">
        <v>0</v>
      </c>
    </row>
    <row r="1685" spans="2:3" x14ac:dyDescent="0.35">
      <c r="B1685" s="4" t="s">
        <v>18911</v>
      </c>
      <c r="C1685" s="5">
        <v>0</v>
      </c>
    </row>
    <row r="1686" spans="2:3" x14ac:dyDescent="0.35">
      <c r="B1686" s="4" t="s">
        <v>17896</v>
      </c>
      <c r="C1686" s="5">
        <v>0</v>
      </c>
    </row>
    <row r="1687" spans="2:3" x14ac:dyDescent="0.35">
      <c r="B1687" s="4" t="s">
        <v>18915</v>
      </c>
      <c r="C1687" s="5">
        <v>0</v>
      </c>
    </row>
    <row r="1688" spans="2:3" x14ac:dyDescent="0.35">
      <c r="B1688" s="4" t="s">
        <v>17897</v>
      </c>
      <c r="C1688" s="5">
        <v>0</v>
      </c>
    </row>
    <row r="1689" spans="2:3" x14ac:dyDescent="0.35">
      <c r="B1689" s="4" t="s">
        <v>18919</v>
      </c>
      <c r="C1689" s="5">
        <v>0</v>
      </c>
    </row>
    <row r="1690" spans="2:3" x14ac:dyDescent="0.35">
      <c r="B1690" s="4" t="s">
        <v>17898</v>
      </c>
      <c r="C1690" s="5">
        <v>0</v>
      </c>
    </row>
    <row r="1691" spans="2:3" x14ac:dyDescent="0.35">
      <c r="B1691" s="4" t="s">
        <v>18923</v>
      </c>
      <c r="C1691" s="5">
        <v>0</v>
      </c>
    </row>
    <row r="1692" spans="2:3" x14ac:dyDescent="0.35">
      <c r="B1692" s="4" t="s">
        <v>17899</v>
      </c>
      <c r="C1692" s="5">
        <v>0</v>
      </c>
    </row>
    <row r="1693" spans="2:3" x14ac:dyDescent="0.35">
      <c r="B1693" s="4" t="s">
        <v>18927</v>
      </c>
      <c r="C1693" s="5">
        <v>0</v>
      </c>
    </row>
    <row r="1694" spans="2:3" x14ac:dyDescent="0.35">
      <c r="B1694" s="4" t="s">
        <v>17900</v>
      </c>
      <c r="C1694" s="5">
        <v>0</v>
      </c>
    </row>
    <row r="1695" spans="2:3" x14ac:dyDescent="0.35">
      <c r="B1695" s="4" t="s">
        <v>18931</v>
      </c>
      <c r="C1695" s="5">
        <v>0</v>
      </c>
    </row>
    <row r="1696" spans="2:3" x14ac:dyDescent="0.35">
      <c r="B1696" s="4" t="s">
        <v>17901</v>
      </c>
      <c r="C1696" s="5">
        <v>0</v>
      </c>
    </row>
    <row r="1697" spans="2:3" x14ac:dyDescent="0.35">
      <c r="B1697" s="4" t="s">
        <v>18935</v>
      </c>
      <c r="C1697" s="5">
        <v>0</v>
      </c>
    </row>
    <row r="1698" spans="2:3" x14ac:dyDescent="0.35">
      <c r="B1698" s="4" t="s">
        <v>17902</v>
      </c>
      <c r="C1698" s="5">
        <v>0</v>
      </c>
    </row>
    <row r="1699" spans="2:3" x14ac:dyDescent="0.35">
      <c r="B1699" s="4" t="s">
        <v>18939</v>
      </c>
      <c r="C1699" s="5">
        <v>0</v>
      </c>
    </row>
    <row r="1700" spans="2:3" x14ac:dyDescent="0.35">
      <c r="B1700" s="4" t="s">
        <v>17903</v>
      </c>
      <c r="C1700" s="5">
        <v>0</v>
      </c>
    </row>
    <row r="1701" spans="2:3" x14ac:dyDescent="0.35">
      <c r="B1701" s="4" t="s">
        <v>17553</v>
      </c>
      <c r="C1701" s="5">
        <v>0</v>
      </c>
    </row>
    <row r="1702" spans="2:3" x14ac:dyDescent="0.35">
      <c r="B1702" s="4" t="s">
        <v>17904</v>
      </c>
      <c r="C1702" s="5">
        <v>0</v>
      </c>
    </row>
    <row r="1703" spans="2:3" x14ac:dyDescent="0.35">
      <c r="B1703" s="4" t="s">
        <v>18947</v>
      </c>
      <c r="C1703" s="5">
        <v>0</v>
      </c>
    </row>
    <row r="1704" spans="2:3" x14ac:dyDescent="0.35">
      <c r="B1704" s="4" t="s">
        <v>17905</v>
      </c>
      <c r="C1704" s="5">
        <v>0</v>
      </c>
    </row>
    <row r="1705" spans="2:3" x14ac:dyDescent="0.35">
      <c r="B1705" s="4" t="s">
        <v>18951</v>
      </c>
      <c r="C1705" s="5">
        <v>0</v>
      </c>
    </row>
    <row r="1706" spans="2:3" x14ac:dyDescent="0.35">
      <c r="B1706" s="4" t="s">
        <v>17906</v>
      </c>
      <c r="C1706" s="5">
        <v>0</v>
      </c>
    </row>
    <row r="1707" spans="2:3" x14ac:dyDescent="0.35">
      <c r="B1707" s="4" t="s">
        <v>18955</v>
      </c>
      <c r="C1707" s="5">
        <v>0</v>
      </c>
    </row>
    <row r="1708" spans="2:3" x14ac:dyDescent="0.35">
      <c r="B1708" s="4" t="s">
        <v>17907</v>
      </c>
      <c r="C1708" s="5">
        <v>0</v>
      </c>
    </row>
    <row r="1709" spans="2:3" x14ac:dyDescent="0.35">
      <c r="B1709" s="4" t="s">
        <v>18959</v>
      </c>
      <c r="C1709" s="5">
        <v>0</v>
      </c>
    </row>
    <row r="1710" spans="2:3" x14ac:dyDescent="0.35">
      <c r="B1710" s="4" t="s">
        <v>17908</v>
      </c>
      <c r="C1710" s="5">
        <v>0</v>
      </c>
    </row>
    <row r="1711" spans="2:3" x14ac:dyDescent="0.35">
      <c r="B1711" s="4" t="s">
        <v>18963</v>
      </c>
      <c r="C1711" s="5">
        <v>0</v>
      </c>
    </row>
    <row r="1712" spans="2:3" x14ac:dyDescent="0.35">
      <c r="B1712" s="4" t="s">
        <v>17909</v>
      </c>
      <c r="C1712" s="5">
        <v>0</v>
      </c>
    </row>
    <row r="1713" spans="2:3" x14ac:dyDescent="0.35">
      <c r="B1713" s="4" t="s">
        <v>18260</v>
      </c>
      <c r="C1713" s="5">
        <v>0</v>
      </c>
    </row>
    <row r="1714" spans="2:3" x14ac:dyDescent="0.35">
      <c r="B1714" s="4" t="s">
        <v>17910</v>
      </c>
      <c r="C1714" s="5">
        <v>0</v>
      </c>
    </row>
    <row r="1715" spans="2:3" x14ac:dyDescent="0.35">
      <c r="B1715" s="4" t="s">
        <v>18262</v>
      </c>
      <c r="C1715" s="5">
        <v>0</v>
      </c>
    </row>
    <row r="1716" spans="2:3" x14ac:dyDescent="0.35">
      <c r="B1716" s="4" t="s">
        <v>17499</v>
      </c>
      <c r="C1716" s="5">
        <v>0</v>
      </c>
    </row>
    <row r="1717" spans="2:3" x14ac:dyDescent="0.35">
      <c r="B1717" s="4" t="s">
        <v>17555</v>
      </c>
      <c r="C1717" s="5">
        <v>0</v>
      </c>
    </row>
    <row r="1718" spans="2:3" x14ac:dyDescent="0.35">
      <c r="B1718" s="4" t="s">
        <v>17470</v>
      </c>
      <c r="C1718" s="5">
        <v>0</v>
      </c>
    </row>
    <row r="1719" spans="2:3" x14ac:dyDescent="0.35">
      <c r="B1719" s="4" t="s">
        <v>18266</v>
      </c>
      <c r="C1719" s="5">
        <v>0</v>
      </c>
    </row>
    <row r="1720" spans="2:3" x14ac:dyDescent="0.35">
      <c r="B1720" s="4" t="s">
        <v>17913</v>
      </c>
      <c r="C1720" s="5">
        <v>0</v>
      </c>
    </row>
    <row r="1721" spans="2:3" x14ac:dyDescent="0.35">
      <c r="B1721" s="4" t="s">
        <v>18268</v>
      </c>
      <c r="C1721" s="5">
        <v>0</v>
      </c>
    </row>
    <row r="1722" spans="2:3" x14ac:dyDescent="0.35">
      <c r="B1722" s="4" t="s">
        <v>17914</v>
      </c>
      <c r="C1722" s="5">
        <v>0</v>
      </c>
    </row>
    <row r="1723" spans="2:3" x14ac:dyDescent="0.35">
      <c r="B1723" s="4" t="s">
        <v>18270</v>
      </c>
      <c r="C1723" s="5">
        <v>0</v>
      </c>
    </row>
    <row r="1724" spans="2:3" x14ac:dyDescent="0.35">
      <c r="B1724" s="4" t="s">
        <v>17915</v>
      </c>
      <c r="C1724" s="5">
        <v>0</v>
      </c>
    </row>
    <row r="1725" spans="2:3" x14ac:dyDescent="0.35">
      <c r="B1725" s="4" t="s">
        <v>18272</v>
      </c>
      <c r="C1725" s="5">
        <v>0</v>
      </c>
    </row>
    <row r="1726" spans="2:3" x14ac:dyDescent="0.35">
      <c r="B1726" s="4" t="s">
        <v>17916</v>
      </c>
      <c r="C1726" s="5">
        <v>0</v>
      </c>
    </row>
    <row r="1727" spans="2:3" x14ac:dyDescent="0.35">
      <c r="B1727" s="4" t="s">
        <v>18274</v>
      </c>
      <c r="C1727" s="5">
        <v>0</v>
      </c>
    </row>
    <row r="1728" spans="2:3" x14ac:dyDescent="0.35">
      <c r="B1728" s="4" t="s">
        <v>17917</v>
      </c>
      <c r="C1728" s="5">
        <v>0</v>
      </c>
    </row>
    <row r="1729" spans="2:3" x14ac:dyDescent="0.35">
      <c r="B1729" s="4" t="s">
        <v>18276</v>
      </c>
      <c r="C1729" s="5">
        <v>0</v>
      </c>
    </row>
    <row r="1730" spans="2:3" x14ac:dyDescent="0.35">
      <c r="B1730" s="4" t="s">
        <v>17918</v>
      </c>
      <c r="C1730" s="5">
        <v>0</v>
      </c>
    </row>
    <row r="1731" spans="2:3" x14ac:dyDescent="0.35">
      <c r="B1731" s="4" t="s">
        <v>18278</v>
      </c>
      <c r="C1731" s="5">
        <v>0</v>
      </c>
    </row>
    <row r="1732" spans="2:3" x14ac:dyDescent="0.35">
      <c r="B1732" s="4" t="s">
        <v>17919</v>
      </c>
      <c r="C1732" s="5">
        <v>0</v>
      </c>
    </row>
    <row r="1733" spans="2:3" x14ac:dyDescent="0.35">
      <c r="B1733" s="4" t="s">
        <v>18280</v>
      </c>
      <c r="C1733" s="5">
        <v>0</v>
      </c>
    </row>
    <row r="1734" spans="2:3" x14ac:dyDescent="0.35">
      <c r="B1734" s="4" t="s">
        <v>17920</v>
      </c>
      <c r="C1734" s="5">
        <v>0</v>
      </c>
    </row>
    <row r="1735" spans="2:3" x14ac:dyDescent="0.35">
      <c r="B1735" s="4" t="s">
        <v>18282</v>
      </c>
      <c r="C1735" s="5">
        <v>0</v>
      </c>
    </row>
    <row r="1736" spans="2:3" x14ac:dyDescent="0.35">
      <c r="B1736" s="4" t="s">
        <v>17921</v>
      </c>
      <c r="C1736" s="5">
        <v>0</v>
      </c>
    </row>
    <row r="1737" spans="2:3" x14ac:dyDescent="0.35">
      <c r="B1737" s="4" t="s">
        <v>18284</v>
      </c>
      <c r="C1737" s="5">
        <v>0</v>
      </c>
    </row>
    <row r="1738" spans="2:3" x14ac:dyDescent="0.35">
      <c r="B1738" s="4" t="s">
        <v>17922</v>
      </c>
      <c r="C1738" s="5">
        <v>0</v>
      </c>
    </row>
    <row r="1739" spans="2:3" x14ac:dyDescent="0.35">
      <c r="B1739" s="4" t="s">
        <v>18286</v>
      </c>
      <c r="C1739" s="5">
        <v>0</v>
      </c>
    </row>
    <row r="1740" spans="2:3" x14ac:dyDescent="0.35">
      <c r="B1740" s="4" t="s">
        <v>17923</v>
      </c>
      <c r="C1740" s="5">
        <v>0</v>
      </c>
    </row>
    <row r="1741" spans="2:3" x14ac:dyDescent="0.35">
      <c r="B1741" s="4" t="s">
        <v>18288</v>
      </c>
      <c r="C1741" s="5">
        <v>0</v>
      </c>
    </row>
    <row r="1742" spans="2:3" x14ac:dyDescent="0.35">
      <c r="B1742" s="4" t="s">
        <v>17924</v>
      </c>
      <c r="C1742" s="5">
        <v>0</v>
      </c>
    </row>
    <row r="1743" spans="2:3" x14ac:dyDescent="0.35">
      <c r="B1743" s="4" t="s">
        <v>18290</v>
      </c>
      <c r="C1743" s="5">
        <v>0</v>
      </c>
    </row>
    <row r="1744" spans="2:3" x14ac:dyDescent="0.35">
      <c r="B1744" s="4" t="s">
        <v>17925</v>
      </c>
      <c r="C1744" s="5">
        <v>0</v>
      </c>
    </row>
    <row r="1745" spans="2:3" x14ac:dyDescent="0.35">
      <c r="B1745" s="4" t="s">
        <v>18292</v>
      </c>
      <c r="C1745" s="5">
        <v>0</v>
      </c>
    </row>
    <row r="1746" spans="2:3" x14ac:dyDescent="0.35">
      <c r="B1746" s="4" t="s">
        <v>17926</v>
      </c>
      <c r="C1746" s="5">
        <v>0</v>
      </c>
    </row>
    <row r="1747" spans="2:3" x14ac:dyDescent="0.35">
      <c r="B1747" s="4" t="s">
        <v>18294</v>
      </c>
      <c r="C1747" s="5">
        <v>0</v>
      </c>
    </row>
    <row r="1748" spans="2:3" x14ac:dyDescent="0.35">
      <c r="B1748" s="4" t="s">
        <v>17927</v>
      </c>
      <c r="C1748" s="5">
        <v>0</v>
      </c>
    </row>
    <row r="1749" spans="2:3" x14ac:dyDescent="0.35">
      <c r="B1749" s="4" t="s">
        <v>18296</v>
      </c>
      <c r="C1749" s="5">
        <v>0</v>
      </c>
    </row>
    <row r="1750" spans="2:3" x14ac:dyDescent="0.35">
      <c r="B1750" s="4" t="s">
        <v>17928</v>
      </c>
      <c r="C1750" s="5">
        <v>0</v>
      </c>
    </row>
    <row r="1751" spans="2:3" x14ac:dyDescent="0.35">
      <c r="B1751" s="4" t="s">
        <v>17472</v>
      </c>
      <c r="C1751" s="5">
        <v>0</v>
      </c>
    </row>
    <row r="1752" spans="2:3" x14ac:dyDescent="0.35">
      <c r="B1752" s="4" t="s">
        <v>17929</v>
      </c>
      <c r="C1752" s="5">
        <v>0</v>
      </c>
    </row>
    <row r="1753" spans="2:3" x14ac:dyDescent="0.35">
      <c r="B1753" s="4" t="s">
        <v>18300</v>
      </c>
      <c r="C1753" s="5">
        <v>0</v>
      </c>
    </row>
    <row r="1754" spans="2:3" x14ac:dyDescent="0.35">
      <c r="B1754" s="4" t="s">
        <v>17930</v>
      </c>
      <c r="C1754" s="5">
        <v>0</v>
      </c>
    </row>
    <row r="1755" spans="2:3" x14ac:dyDescent="0.35">
      <c r="B1755" s="4" t="s">
        <v>18302</v>
      </c>
      <c r="C1755" s="5">
        <v>0</v>
      </c>
    </row>
    <row r="1756" spans="2:3" x14ac:dyDescent="0.35">
      <c r="B1756" s="4" t="s">
        <v>17931</v>
      </c>
      <c r="C1756" s="5">
        <v>0</v>
      </c>
    </row>
    <row r="1757" spans="2:3" x14ac:dyDescent="0.35">
      <c r="B1757" s="4" t="s">
        <v>18304</v>
      </c>
      <c r="C1757" s="5">
        <v>0</v>
      </c>
    </row>
    <row r="1758" spans="2:3" x14ac:dyDescent="0.35">
      <c r="B1758" s="4" t="s">
        <v>17932</v>
      </c>
      <c r="C1758" s="5">
        <v>0</v>
      </c>
    </row>
    <row r="1759" spans="2:3" x14ac:dyDescent="0.35">
      <c r="B1759" s="4" t="s">
        <v>17521</v>
      </c>
      <c r="C1759" s="5">
        <v>0</v>
      </c>
    </row>
    <row r="1760" spans="2:3" x14ac:dyDescent="0.35">
      <c r="B1760" s="4" t="s">
        <v>17933</v>
      </c>
      <c r="C1760" s="5">
        <v>0</v>
      </c>
    </row>
    <row r="1761" spans="2:3" x14ac:dyDescent="0.35">
      <c r="B1761" s="4" t="s">
        <v>18308</v>
      </c>
      <c r="C1761" s="5">
        <v>0</v>
      </c>
    </row>
    <row r="1762" spans="2:3" x14ac:dyDescent="0.35">
      <c r="B1762" s="4" t="s">
        <v>17934</v>
      </c>
      <c r="C1762" s="5">
        <v>0</v>
      </c>
    </row>
    <row r="1763" spans="2:3" x14ac:dyDescent="0.35">
      <c r="B1763" s="4" t="s">
        <v>18310</v>
      </c>
      <c r="C1763" s="5">
        <v>0</v>
      </c>
    </row>
    <row r="1764" spans="2:3" x14ac:dyDescent="0.35">
      <c r="B1764" s="4" t="s">
        <v>17935</v>
      </c>
      <c r="C1764" s="5">
        <v>0</v>
      </c>
    </row>
    <row r="1765" spans="2:3" x14ac:dyDescent="0.35">
      <c r="B1765" s="4" t="s">
        <v>17522</v>
      </c>
      <c r="C1765" s="5">
        <v>0</v>
      </c>
    </row>
    <row r="1766" spans="2:3" x14ac:dyDescent="0.35">
      <c r="B1766" s="4" t="s">
        <v>17500</v>
      </c>
      <c r="C1766" s="5">
        <v>0</v>
      </c>
    </row>
    <row r="1767" spans="2:3" x14ac:dyDescent="0.35">
      <c r="B1767" s="4" t="s">
        <v>18314</v>
      </c>
      <c r="C1767" s="5">
        <v>0</v>
      </c>
    </row>
    <row r="1768" spans="2:3" x14ac:dyDescent="0.35">
      <c r="B1768" s="4" t="s">
        <v>17937</v>
      </c>
      <c r="C1768" s="5">
        <v>0</v>
      </c>
    </row>
    <row r="1769" spans="2:3" x14ac:dyDescent="0.35">
      <c r="B1769" s="4" t="s">
        <v>18316</v>
      </c>
      <c r="C1769" s="5">
        <v>0</v>
      </c>
    </row>
    <row r="1770" spans="2:3" x14ac:dyDescent="0.35">
      <c r="B1770" s="4" t="s">
        <v>17501</v>
      </c>
      <c r="C1770" s="5">
        <v>0</v>
      </c>
    </row>
    <row r="1771" spans="2:3" x14ac:dyDescent="0.35">
      <c r="B1771" s="4" t="s">
        <v>18318</v>
      </c>
      <c r="C1771" s="5">
        <v>0</v>
      </c>
    </row>
    <row r="1772" spans="2:3" x14ac:dyDescent="0.35">
      <c r="B1772" s="4" t="s">
        <v>17939</v>
      </c>
      <c r="C1772" s="5">
        <v>0</v>
      </c>
    </row>
    <row r="1773" spans="2:3" x14ac:dyDescent="0.35">
      <c r="B1773" s="4" t="s">
        <v>17523</v>
      </c>
      <c r="C1773" s="5">
        <v>0</v>
      </c>
    </row>
    <row r="1774" spans="2:3" x14ac:dyDescent="0.35">
      <c r="B1774" s="4" t="s">
        <v>17940</v>
      </c>
      <c r="C1774" s="5">
        <v>0</v>
      </c>
    </row>
    <row r="1775" spans="2:3" x14ac:dyDescent="0.35">
      <c r="B1775" s="4" t="s">
        <v>18322</v>
      </c>
      <c r="C1775" s="5">
        <v>0</v>
      </c>
    </row>
    <row r="1776" spans="2:3" x14ac:dyDescent="0.35">
      <c r="B1776" s="4" t="s">
        <v>17941</v>
      </c>
      <c r="C1776" s="5">
        <v>0</v>
      </c>
    </row>
    <row r="1777" spans="2:3" x14ac:dyDescent="0.35">
      <c r="B1777" s="4" t="s">
        <v>18324</v>
      </c>
      <c r="C1777" s="5">
        <v>0</v>
      </c>
    </row>
    <row r="1778" spans="2:3" x14ac:dyDescent="0.35">
      <c r="B1778" s="4" t="s">
        <v>17942</v>
      </c>
      <c r="C1778" s="5">
        <v>0</v>
      </c>
    </row>
    <row r="1779" spans="2:3" x14ac:dyDescent="0.35">
      <c r="B1779" s="4" t="s">
        <v>18326</v>
      </c>
      <c r="C1779" s="5">
        <v>0</v>
      </c>
    </row>
    <row r="1780" spans="2:3" x14ac:dyDescent="0.35">
      <c r="B1780" s="4" t="s">
        <v>17943</v>
      </c>
      <c r="C1780" s="5">
        <v>0</v>
      </c>
    </row>
    <row r="1781" spans="2:3" x14ac:dyDescent="0.35">
      <c r="B1781" s="4" t="s">
        <v>18328</v>
      </c>
      <c r="C1781" s="5">
        <v>0</v>
      </c>
    </row>
    <row r="1782" spans="2:3" x14ac:dyDescent="0.35">
      <c r="B1782" s="4" t="s">
        <v>17944</v>
      </c>
      <c r="C1782" s="5">
        <v>0</v>
      </c>
    </row>
    <row r="1783" spans="2:3" x14ac:dyDescent="0.35">
      <c r="B1783" s="4" t="s">
        <v>18330</v>
      </c>
      <c r="C1783" s="5">
        <v>0</v>
      </c>
    </row>
    <row r="1784" spans="2:3" x14ac:dyDescent="0.35">
      <c r="B1784" s="4" t="s">
        <v>17945</v>
      </c>
      <c r="C1784" s="5">
        <v>0</v>
      </c>
    </row>
    <row r="1785" spans="2:3" x14ac:dyDescent="0.35">
      <c r="B1785" s="4" t="s">
        <v>18332</v>
      </c>
      <c r="C1785" s="5">
        <v>0</v>
      </c>
    </row>
    <row r="1786" spans="2:3" x14ac:dyDescent="0.35">
      <c r="B1786" s="4" t="s">
        <v>17946</v>
      </c>
      <c r="C1786" s="5">
        <v>0</v>
      </c>
    </row>
    <row r="1787" spans="2:3" x14ac:dyDescent="0.35">
      <c r="B1787" s="4" t="s">
        <v>18334</v>
      </c>
      <c r="C1787" s="5">
        <v>0</v>
      </c>
    </row>
    <row r="1788" spans="2:3" x14ac:dyDescent="0.35">
      <c r="B1788" s="4" t="s">
        <v>17947</v>
      </c>
      <c r="C1788" s="5">
        <v>0</v>
      </c>
    </row>
    <row r="1789" spans="2:3" x14ac:dyDescent="0.35">
      <c r="B1789" s="4" t="s">
        <v>18336</v>
      </c>
      <c r="C1789" s="5">
        <v>0</v>
      </c>
    </row>
    <row r="1790" spans="2:3" x14ac:dyDescent="0.35">
      <c r="B1790" s="4" t="s">
        <v>17948</v>
      </c>
      <c r="C1790" s="5">
        <v>0</v>
      </c>
    </row>
    <row r="1791" spans="2:3" x14ac:dyDescent="0.35">
      <c r="B1791" s="4" t="s">
        <v>18338</v>
      </c>
      <c r="C1791" s="5">
        <v>0</v>
      </c>
    </row>
    <row r="1792" spans="2:3" x14ac:dyDescent="0.35">
      <c r="B1792" s="4" t="s">
        <v>17949</v>
      </c>
      <c r="C1792" s="5">
        <v>0</v>
      </c>
    </row>
    <row r="1793" spans="2:3" x14ac:dyDescent="0.35">
      <c r="B1793" s="4" t="s">
        <v>18340</v>
      </c>
      <c r="C1793" s="5">
        <v>0</v>
      </c>
    </row>
    <row r="1794" spans="2:3" x14ac:dyDescent="0.35">
      <c r="B1794" s="4" t="s">
        <v>17950</v>
      </c>
      <c r="C1794" s="5">
        <v>0</v>
      </c>
    </row>
    <row r="1795" spans="2:3" x14ac:dyDescent="0.35">
      <c r="B1795" s="4" t="s">
        <v>18342</v>
      </c>
      <c r="C1795" s="5">
        <v>0</v>
      </c>
    </row>
    <row r="1796" spans="2:3" x14ac:dyDescent="0.35">
      <c r="B1796" s="4" t="s">
        <v>17951</v>
      </c>
      <c r="C1796" s="5">
        <v>0</v>
      </c>
    </row>
    <row r="1797" spans="2:3" x14ac:dyDescent="0.35">
      <c r="B1797" s="4" t="s">
        <v>18344</v>
      </c>
      <c r="C1797" s="5">
        <v>0</v>
      </c>
    </row>
    <row r="1798" spans="2:3" x14ac:dyDescent="0.35">
      <c r="B1798" s="4" t="s">
        <v>17952</v>
      </c>
      <c r="C1798" s="5">
        <v>0</v>
      </c>
    </row>
    <row r="1799" spans="2:3" x14ac:dyDescent="0.35">
      <c r="B1799" s="4" t="s">
        <v>18346</v>
      </c>
      <c r="C1799" s="5">
        <v>0</v>
      </c>
    </row>
    <row r="1800" spans="2:3" x14ac:dyDescent="0.35">
      <c r="B1800" s="4" t="s">
        <v>17953</v>
      </c>
      <c r="C1800" s="5">
        <v>0</v>
      </c>
    </row>
    <row r="1801" spans="2:3" x14ac:dyDescent="0.35">
      <c r="B1801" s="4" t="s">
        <v>18348</v>
      </c>
      <c r="C1801" s="5">
        <v>0</v>
      </c>
    </row>
    <row r="1802" spans="2:3" x14ac:dyDescent="0.35">
      <c r="B1802" s="4" t="s">
        <v>17954</v>
      </c>
      <c r="C1802" s="5">
        <v>0</v>
      </c>
    </row>
    <row r="1803" spans="2:3" x14ac:dyDescent="0.35">
      <c r="B1803" s="4" t="s">
        <v>18350</v>
      </c>
      <c r="C1803" s="5">
        <v>0</v>
      </c>
    </row>
    <row r="1804" spans="2:3" x14ac:dyDescent="0.35">
      <c r="B1804" s="4" t="s">
        <v>17955</v>
      </c>
      <c r="C1804" s="5">
        <v>0</v>
      </c>
    </row>
    <row r="1805" spans="2:3" x14ac:dyDescent="0.35">
      <c r="B1805" s="4" t="s">
        <v>18352</v>
      </c>
      <c r="C1805" s="5">
        <v>0</v>
      </c>
    </row>
    <row r="1806" spans="2:3" x14ac:dyDescent="0.35">
      <c r="B1806" s="4" t="s">
        <v>17956</v>
      </c>
      <c r="C1806" s="5">
        <v>0</v>
      </c>
    </row>
    <row r="1807" spans="2:3" x14ac:dyDescent="0.35">
      <c r="B1807" s="4" t="s">
        <v>18354</v>
      </c>
      <c r="C1807" s="5">
        <v>0</v>
      </c>
    </row>
    <row r="1808" spans="2:3" x14ac:dyDescent="0.35">
      <c r="B1808" s="4" t="s">
        <v>17957</v>
      </c>
      <c r="C1808" s="5">
        <v>0</v>
      </c>
    </row>
    <row r="1809" spans="2:3" x14ac:dyDescent="0.35">
      <c r="B1809" s="4" t="s">
        <v>18356</v>
      </c>
      <c r="C1809" s="5">
        <v>0</v>
      </c>
    </row>
    <row r="1810" spans="2:3" x14ac:dyDescent="0.35">
      <c r="B1810" s="4" t="s">
        <v>17958</v>
      </c>
      <c r="C1810" s="5">
        <v>0</v>
      </c>
    </row>
    <row r="1811" spans="2:3" x14ac:dyDescent="0.35">
      <c r="B1811" s="4" t="s">
        <v>18358</v>
      </c>
      <c r="C1811" s="5">
        <v>0</v>
      </c>
    </row>
    <row r="1812" spans="2:3" x14ac:dyDescent="0.35">
      <c r="B1812" s="4" t="s">
        <v>17959</v>
      </c>
      <c r="C1812" s="5">
        <v>0</v>
      </c>
    </row>
    <row r="1813" spans="2:3" x14ac:dyDescent="0.35">
      <c r="B1813" s="4" t="s">
        <v>18360</v>
      </c>
      <c r="C1813" s="5">
        <v>0</v>
      </c>
    </row>
    <row r="1814" spans="2:3" x14ac:dyDescent="0.35">
      <c r="B1814" s="4" t="s">
        <v>17960</v>
      </c>
      <c r="C1814" s="5">
        <v>0</v>
      </c>
    </row>
    <row r="1815" spans="2:3" x14ac:dyDescent="0.35">
      <c r="B1815" s="4" t="s">
        <v>18362</v>
      </c>
      <c r="C1815" s="5">
        <v>0</v>
      </c>
    </row>
    <row r="1816" spans="2:3" x14ac:dyDescent="0.35">
      <c r="B1816" s="4" t="s">
        <v>17961</v>
      </c>
      <c r="C1816" s="5">
        <v>0</v>
      </c>
    </row>
    <row r="1817" spans="2:3" x14ac:dyDescent="0.35">
      <c r="B1817" s="4" t="s">
        <v>18364</v>
      </c>
      <c r="C1817" s="5">
        <v>0</v>
      </c>
    </row>
    <row r="1818" spans="2:3" x14ac:dyDescent="0.35">
      <c r="B1818" s="4" t="s">
        <v>17962</v>
      </c>
      <c r="C1818" s="5">
        <v>0</v>
      </c>
    </row>
    <row r="1819" spans="2:3" x14ac:dyDescent="0.35">
      <c r="B1819" s="4" t="s">
        <v>18366</v>
      </c>
      <c r="C1819" s="5">
        <v>0</v>
      </c>
    </row>
    <row r="1820" spans="2:3" x14ac:dyDescent="0.35">
      <c r="B1820" s="4" t="s">
        <v>17963</v>
      </c>
      <c r="C1820" s="5">
        <v>0</v>
      </c>
    </row>
    <row r="1821" spans="2:3" x14ac:dyDescent="0.35">
      <c r="B1821" s="4" t="s">
        <v>18368</v>
      </c>
      <c r="C1821" s="5">
        <v>0</v>
      </c>
    </row>
    <row r="1822" spans="2:3" x14ac:dyDescent="0.35">
      <c r="B1822" s="4" t="s">
        <v>17964</v>
      </c>
      <c r="C1822" s="5">
        <v>0</v>
      </c>
    </row>
    <row r="1823" spans="2:3" x14ac:dyDescent="0.35">
      <c r="B1823" s="4" t="s">
        <v>18370</v>
      </c>
      <c r="C1823" s="5">
        <v>0</v>
      </c>
    </row>
    <row r="1824" spans="2:3" x14ac:dyDescent="0.35">
      <c r="B1824" s="4" t="s">
        <v>17965</v>
      </c>
      <c r="C1824" s="5">
        <v>0</v>
      </c>
    </row>
    <row r="1825" spans="2:3" x14ac:dyDescent="0.35">
      <c r="B1825" s="4" t="s">
        <v>18372</v>
      </c>
      <c r="C1825" s="5">
        <v>0</v>
      </c>
    </row>
    <row r="1826" spans="2:3" x14ac:dyDescent="0.35">
      <c r="B1826" s="4" t="s">
        <v>17966</v>
      </c>
      <c r="C1826" s="5">
        <v>0</v>
      </c>
    </row>
    <row r="1827" spans="2:3" x14ac:dyDescent="0.35">
      <c r="B1827" s="4" t="s">
        <v>18374</v>
      </c>
      <c r="C1827" s="5">
        <v>0</v>
      </c>
    </row>
    <row r="1828" spans="2:3" x14ac:dyDescent="0.35">
      <c r="B1828" s="4" t="s">
        <v>17967</v>
      </c>
      <c r="C1828" s="5">
        <v>0</v>
      </c>
    </row>
    <row r="1829" spans="2:3" x14ac:dyDescent="0.35">
      <c r="B1829" s="4" t="s">
        <v>18376</v>
      </c>
      <c r="C1829" s="5">
        <v>0</v>
      </c>
    </row>
    <row r="1830" spans="2:3" x14ac:dyDescent="0.35">
      <c r="B1830" s="4" t="s">
        <v>17968</v>
      </c>
      <c r="C1830" s="5">
        <v>0</v>
      </c>
    </row>
    <row r="1831" spans="2:3" x14ac:dyDescent="0.35">
      <c r="B1831" s="4" t="s">
        <v>18378</v>
      </c>
      <c r="C1831" s="5">
        <v>0</v>
      </c>
    </row>
    <row r="1832" spans="2:3" x14ac:dyDescent="0.35">
      <c r="B1832" s="4" t="s">
        <v>17502</v>
      </c>
      <c r="C1832" s="5">
        <v>0</v>
      </c>
    </row>
    <row r="1833" spans="2:3" x14ac:dyDescent="0.35">
      <c r="B1833" s="4" t="s">
        <v>18380</v>
      </c>
      <c r="C1833" s="5">
        <v>0</v>
      </c>
    </row>
    <row r="1834" spans="2:3" x14ac:dyDescent="0.35">
      <c r="B1834" s="4" t="s">
        <v>17970</v>
      </c>
      <c r="C1834" s="5">
        <v>0</v>
      </c>
    </row>
    <row r="1835" spans="2:3" x14ac:dyDescent="0.35">
      <c r="B1835" s="4" t="s">
        <v>18382</v>
      </c>
      <c r="C1835" s="5">
        <v>0</v>
      </c>
    </row>
    <row r="1836" spans="2:3" x14ac:dyDescent="0.35">
      <c r="B1836" s="4" t="s">
        <v>17971</v>
      </c>
      <c r="C1836" s="5">
        <v>0</v>
      </c>
    </row>
    <row r="1837" spans="2:3" x14ac:dyDescent="0.35">
      <c r="B1837" s="4" t="s">
        <v>18384</v>
      </c>
      <c r="C1837" s="5">
        <v>0</v>
      </c>
    </row>
    <row r="1838" spans="2:3" x14ac:dyDescent="0.35">
      <c r="B1838" s="4" t="s">
        <v>17972</v>
      </c>
      <c r="C1838" s="5">
        <v>0</v>
      </c>
    </row>
    <row r="1839" spans="2:3" x14ac:dyDescent="0.35">
      <c r="B1839" s="4" t="s">
        <v>18386</v>
      </c>
      <c r="C1839" s="5">
        <v>0</v>
      </c>
    </row>
    <row r="1840" spans="2:3" x14ac:dyDescent="0.35">
      <c r="B1840" s="4" t="s">
        <v>17973</v>
      </c>
      <c r="C1840" s="5">
        <v>0</v>
      </c>
    </row>
    <row r="1841" spans="2:3" x14ac:dyDescent="0.35">
      <c r="B1841" s="4" t="s">
        <v>18388</v>
      </c>
      <c r="C1841" s="5">
        <v>0</v>
      </c>
    </row>
    <row r="1842" spans="2:3" x14ac:dyDescent="0.35">
      <c r="B1842" s="4" t="s">
        <v>17974</v>
      </c>
      <c r="C1842" s="5">
        <v>0</v>
      </c>
    </row>
    <row r="1843" spans="2:3" x14ac:dyDescent="0.35">
      <c r="B1843" s="4" t="s">
        <v>18390</v>
      </c>
      <c r="C1843" s="5">
        <v>0</v>
      </c>
    </row>
    <row r="1844" spans="2:3" x14ac:dyDescent="0.35">
      <c r="B1844" s="4" t="s">
        <v>17975</v>
      </c>
      <c r="C1844" s="5">
        <v>0</v>
      </c>
    </row>
    <row r="1845" spans="2:3" x14ac:dyDescent="0.35">
      <c r="B1845" s="4" t="s">
        <v>18392</v>
      </c>
      <c r="C1845" s="5">
        <v>0</v>
      </c>
    </row>
    <row r="1846" spans="2:3" x14ac:dyDescent="0.35">
      <c r="B1846" s="4" t="s">
        <v>17976</v>
      </c>
      <c r="C1846" s="5">
        <v>0</v>
      </c>
    </row>
    <row r="1847" spans="2:3" x14ac:dyDescent="0.35">
      <c r="B1847" s="4" t="s">
        <v>18394</v>
      </c>
      <c r="C1847" s="5">
        <v>0</v>
      </c>
    </row>
    <row r="1848" spans="2:3" x14ac:dyDescent="0.35">
      <c r="B1848" s="4" t="s">
        <v>17977</v>
      </c>
      <c r="C1848" s="5">
        <v>0</v>
      </c>
    </row>
    <row r="1849" spans="2:3" x14ac:dyDescent="0.35">
      <c r="B1849" s="4" t="s">
        <v>18396</v>
      </c>
      <c r="C1849" s="5">
        <v>0</v>
      </c>
    </row>
    <row r="1850" spans="2:3" x14ac:dyDescent="0.35">
      <c r="B1850" s="4" t="s">
        <v>17978</v>
      </c>
      <c r="C1850" s="5">
        <v>0</v>
      </c>
    </row>
    <row r="1851" spans="2:3" x14ac:dyDescent="0.35">
      <c r="B1851" s="4" t="s">
        <v>18398</v>
      </c>
      <c r="C1851" s="5">
        <v>0</v>
      </c>
    </row>
    <row r="1852" spans="2:3" x14ac:dyDescent="0.35">
      <c r="B1852" s="4" t="s">
        <v>17979</v>
      </c>
      <c r="C1852" s="5">
        <v>0</v>
      </c>
    </row>
    <row r="1853" spans="2:3" x14ac:dyDescent="0.35">
      <c r="B1853" s="4" t="s">
        <v>18400</v>
      </c>
      <c r="C1853" s="5">
        <v>0</v>
      </c>
    </row>
    <row r="1854" spans="2:3" x14ac:dyDescent="0.35">
      <c r="B1854" s="4" t="s">
        <v>17980</v>
      </c>
      <c r="C1854" s="5">
        <v>0</v>
      </c>
    </row>
    <row r="1855" spans="2:3" x14ac:dyDescent="0.35">
      <c r="B1855" s="4" t="s">
        <v>18402</v>
      </c>
      <c r="C1855" s="5">
        <v>0</v>
      </c>
    </row>
    <row r="1856" spans="2:3" x14ac:dyDescent="0.35">
      <c r="B1856" s="4" t="s">
        <v>17981</v>
      </c>
      <c r="C1856" s="5">
        <v>0</v>
      </c>
    </row>
    <row r="1857" spans="2:3" x14ac:dyDescent="0.35">
      <c r="B1857" s="4" t="s">
        <v>18404</v>
      </c>
      <c r="C1857" s="5">
        <v>0</v>
      </c>
    </row>
    <row r="1858" spans="2:3" x14ac:dyDescent="0.35">
      <c r="B1858" s="4" t="s">
        <v>17982</v>
      </c>
      <c r="C1858" s="5">
        <v>0</v>
      </c>
    </row>
    <row r="1859" spans="2:3" x14ac:dyDescent="0.35">
      <c r="B1859" s="4" t="s">
        <v>17528</v>
      </c>
      <c r="C1859" s="5">
        <v>0</v>
      </c>
    </row>
    <row r="1860" spans="2:3" x14ac:dyDescent="0.35">
      <c r="B1860" s="4" t="s">
        <v>17983</v>
      </c>
      <c r="C1860" s="5">
        <v>0</v>
      </c>
    </row>
    <row r="1861" spans="2:3" x14ac:dyDescent="0.35">
      <c r="B1861" s="4" t="s">
        <v>18408</v>
      </c>
      <c r="C1861" s="5">
        <v>0</v>
      </c>
    </row>
    <row r="1862" spans="2:3" x14ac:dyDescent="0.35">
      <c r="B1862" s="4" t="s">
        <v>17984</v>
      </c>
      <c r="C1862" s="5">
        <v>0</v>
      </c>
    </row>
    <row r="1863" spans="2:3" x14ac:dyDescent="0.35">
      <c r="B1863" s="4" t="s">
        <v>18410</v>
      </c>
      <c r="C1863" s="5">
        <v>0</v>
      </c>
    </row>
    <row r="1864" spans="2:3" x14ac:dyDescent="0.35">
      <c r="B1864" s="4" t="s">
        <v>17985</v>
      </c>
      <c r="C1864" s="5">
        <v>0</v>
      </c>
    </row>
    <row r="1865" spans="2:3" x14ac:dyDescent="0.35">
      <c r="B1865" s="4" t="s">
        <v>18412</v>
      </c>
      <c r="C1865" s="5">
        <v>0</v>
      </c>
    </row>
    <row r="1866" spans="2:3" x14ac:dyDescent="0.35">
      <c r="B1866" s="4" t="s">
        <v>17986</v>
      </c>
      <c r="C1866" s="5">
        <v>0</v>
      </c>
    </row>
    <row r="1867" spans="2:3" x14ac:dyDescent="0.35">
      <c r="B1867" s="4" t="s">
        <v>18414</v>
      </c>
      <c r="C1867" s="5">
        <v>0</v>
      </c>
    </row>
    <row r="1868" spans="2:3" x14ac:dyDescent="0.35">
      <c r="B1868" s="4" t="s">
        <v>17987</v>
      </c>
      <c r="C1868" s="5">
        <v>0</v>
      </c>
    </row>
    <row r="1869" spans="2:3" x14ac:dyDescent="0.35">
      <c r="B1869" s="4" t="s">
        <v>18416</v>
      </c>
      <c r="C1869" s="5">
        <v>0</v>
      </c>
    </row>
    <row r="1870" spans="2:3" x14ac:dyDescent="0.35">
      <c r="B1870" s="4" t="s">
        <v>17988</v>
      </c>
      <c r="C1870" s="5">
        <v>0</v>
      </c>
    </row>
    <row r="1871" spans="2:3" x14ac:dyDescent="0.35">
      <c r="B1871" s="4" t="s">
        <v>18418</v>
      </c>
      <c r="C1871" s="5">
        <v>0</v>
      </c>
    </row>
    <row r="1872" spans="2:3" x14ac:dyDescent="0.35">
      <c r="B1872" s="4" t="s">
        <v>17989</v>
      </c>
      <c r="C1872" s="5">
        <v>0</v>
      </c>
    </row>
    <row r="1873" spans="2:3" x14ac:dyDescent="0.35">
      <c r="B1873" s="4" t="s">
        <v>18420</v>
      </c>
      <c r="C1873" s="5">
        <v>0</v>
      </c>
    </row>
    <row r="1874" spans="2:3" x14ac:dyDescent="0.35">
      <c r="B1874" s="4" t="s">
        <v>17990</v>
      </c>
      <c r="C1874" s="5">
        <v>0</v>
      </c>
    </row>
    <row r="1875" spans="2:3" x14ac:dyDescent="0.35">
      <c r="B1875" s="4" t="s">
        <v>18422</v>
      </c>
      <c r="C1875" s="5">
        <v>0</v>
      </c>
    </row>
    <row r="1876" spans="2:3" x14ac:dyDescent="0.35">
      <c r="B1876" s="4" t="s">
        <v>17991</v>
      </c>
      <c r="C1876" s="5">
        <v>0</v>
      </c>
    </row>
    <row r="1877" spans="2:3" x14ac:dyDescent="0.35">
      <c r="B1877" s="4" t="s">
        <v>18424</v>
      </c>
      <c r="C1877" s="5">
        <v>0</v>
      </c>
    </row>
    <row r="1878" spans="2:3" x14ac:dyDescent="0.35">
      <c r="B1878" s="4" t="s">
        <v>17992</v>
      </c>
      <c r="C1878" s="5">
        <v>0</v>
      </c>
    </row>
    <row r="1879" spans="2:3" x14ac:dyDescent="0.35">
      <c r="B1879" s="4" t="s">
        <v>18426</v>
      </c>
      <c r="C1879" s="5">
        <v>0</v>
      </c>
    </row>
    <row r="1880" spans="2:3" x14ac:dyDescent="0.35">
      <c r="B1880" s="4" t="s">
        <v>17993</v>
      </c>
      <c r="C1880" s="5">
        <v>0</v>
      </c>
    </row>
    <row r="1881" spans="2:3" x14ac:dyDescent="0.35">
      <c r="B1881" s="4" t="s">
        <v>18428</v>
      </c>
      <c r="C1881" s="5">
        <v>0</v>
      </c>
    </row>
    <row r="1882" spans="2:3" x14ac:dyDescent="0.35">
      <c r="B1882" s="4" t="s">
        <v>17994</v>
      </c>
      <c r="C1882" s="5">
        <v>0</v>
      </c>
    </row>
    <row r="1883" spans="2:3" x14ac:dyDescent="0.35">
      <c r="B1883" s="4" t="s">
        <v>18430</v>
      </c>
      <c r="C1883" s="5">
        <v>0</v>
      </c>
    </row>
    <row r="1884" spans="2:3" x14ac:dyDescent="0.35">
      <c r="B1884" s="4" t="s">
        <v>17995</v>
      </c>
      <c r="C1884" s="5">
        <v>0</v>
      </c>
    </row>
    <row r="1885" spans="2:3" x14ac:dyDescent="0.35">
      <c r="B1885" s="4" t="s">
        <v>18432</v>
      </c>
      <c r="C1885" s="5">
        <v>0</v>
      </c>
    </row>
    <row r="1886" spans="2:3" x14ac:dyDescent="0.35">
      <c r="B1886" s="4" t="s">
        <v>17996</v>
      </c>
      <c r="C1886" s="5">
        <v>0</v>
      </c>
    </row>
    <row r="1887" spans="2:3" x14ac:dyDescent="0.35">
      <c r="B1887" s="4" t="s">
        <v>18434</v>
      </c>
      <c r="C1887" s="5">
        <v>0</v>
      </c>
    </row>
    <row r="1888" spans="2:3" x14ac:dyDescent="0.35">
      <c r="B1888" s="4" t="s">
        <v>17997</v>
      </c>
      <c r="C1888" s="5">
        <v>0</v>
      </c>
    </row>
    <row r="1889" spans="2:3" x14ac:dyDescent="0.35">
      <c r="B1889" s="4" t="s">
        <v>18436</v>
      </c>
      <c r="C1889" s="5">
        <v>0</v>
      </c>
    </row>
    <row r="1890" spans="2:3" x14ac:dyDescent="0.35">
      <c r="B1890" s="4" t="s">
        <v>17998</v>
      </c>
      <c r="C1890" s="5">
        <v>0</v>
      </c>
    </row>
    <row r="1891" spans="2:3" x14ac:dyDescent="0.35">
      <c r="B1891" s="4" t="s">
        <v>18438</v>
      </c>
      <c r="C1891" s="5">
        <v>0</v>
      </c>
    </row>
    <row r="1892" spans="2:3" x14ac:dyDescent="0.35">
      <c r="B1892" s="4" t="s">
        <v>17999</v>
      </c>
      <c r="C1892" s="5">
        <v>0</v>
      </c>
    </row>
    <row r="1893" spans="2:3" x14ac:dyDescent="0.35">
      <c r="B1893" s="4" t="s">
        <v>18440</v>
      </c>
      <c r="C1893" s="5">
        <v>0</v>
      </c>
    </row>
    <row r="1894" spans="2:3" x14ac:dyDescent="0.35">
      <c r="B1894" s="4" t="s">
        <v>18000</v>
      </c>
      <c r="C1894" s="5">
        <v>0</v>
      </c>
    </row>
    <row r="1895" spans="2:3" x14ac:dyDescent="0.35">
      <c r="B1895" s="4" t="s">
        <v>18442</v>
      </c>
      <c r="C1895" s="5">
        <v>0</v>
      </c>
    </row>
    <row r="1896" spans="2:3" x14ac:dyDescent="0.35">
      <c r="B1896" s="4" t="s">
        <v>18001</v>
      </c>
      <c r="C1896" s="5">
        <v>0</v>
      </c>
    </row>
    <row r="1897" spans="2:3" x14ac:dyDescent="0.35">
      <c r="B1897" s="4" t="s">
        <v>18444</v>
      </c>
      <c r="C1897" s="5">
        <v>0</v>
      </c>
    </row>
    <row r="1898" spans="2:3" x14ac:dyDescent="0.35">
      <c r="B1898" s="4" t="s">
        <v>18002</v>
      </c>
      <c r="C1898" s="5">
        <v>0</v>
      </c>
    </row>
    <row r="1899" spans="2:3" x14ac:dyDescent="0.35">
      <c r="B1899" s="4" t="s">
        <v>18446</v>
      </c>
      <c r="C1899" s="5">
        <v>0</v>
      </c>
    </row>
    <row r="1900" spans="2:3" x14ac:dyDescent="0.35">
      <c r="B1900" s="4" t="s">
        <v>18003</v>
      </c>
      <c r="C1900" s="5">
        <v>0</v>
      </c>
    </row>
    <row r="1901" spans="2:3" x14ac:dyDescent="0.35">
      <c r="B1901" s="4" t="s">
        <v>18448</v>
      </c>
      <c r="C1901" s="5">
        <v>0</v>
      </c>
    </row>
    <row r="1902" spans="2:3" x14ac:dyDescent="0.35">
      <c r="B1902" s="4" t="s">
        <v>18004</v>
      </c>
      <c r="C1902" s="5">
        <v>0</v>
      </c>
    </row>
    <row r="1903" spans="2:3" x14ac:dyDescent="0.35">
      <c r="B1903" s="4" t="s">
        <v>18450</v>
      </c>
      <c r="C1903" s="5">
        <v>0</v>
      </c>
    </row>
    <row r="1904" spans="2:3" x14ac:dyDescent="0.35">
      <c r="B1904" s="4" t="s">
        <v>18005</v>
      </c>
      <c r="C1904" s="5">
        <v>0</v>
      </c>
    </row>
    <row r="1905" spans="2:3" x14ac:dyDescent="0.35">
      <c r="B1905" s="4" t="s">
        <v>18452</v>
      </c>
      <c r="C1905" s="5">
        <v>0</v>
      </c>
    </row>
    <row r="1906" spans="2:3" x14ac:dyDescent="0.35">
      <c r="B1906" s="4" t="s">
        <v>18006</v>
      </c>
      <c r="C1906" s="5">
        <v>0</v>
      </c>
    </row>
    <row r="1907" spans="2:3" x14ac:dyDescent="0.35">
      <c r="B1907" s="4" t="s">
        <v>18454</v>
      </c>
      <c r="C1907" s="5">
        <v>0</v>
      </c>
    </row>
    <row r="1908" spans="2:3" x14ac:dyDescent="0.35">
      <c r="B1908" s="4" t="s">
        <v>18007</v>
      </c>
      <c r="C1908" s="5">
        <v>0</v>
      </c>
    </row>
    <row r="1909" spans="2:3" x14ac:dyDescent="0.35">
      <c r="B1909" s="4" t="s">
        <v>18456</v>
      </c>
      <c r="C1909" s="5">
        <v>0</v>
      </c>
    </row>
    <row r="1910" spans="2:3" x14ac:dyDescent="0.35">
      <c r="B1910" s="4" t="s">
        <v>18008</v>
      </c>
      <c r="C1910" s="5">
        <v>0</v>
      </c>
    </row>
    <row r="1911" spans="2:3" x14ac:dyDescent="0.35">
      <c r="B1911" s="4" t="s">
        <v>18458</v>
      </c>
      <c r="C1911" s="5">
        <v>0</v>
      </c>
    </row>
    <row r="1912" spans="2:3" x14ac:dyDescent="0.35">
      <c r="B1912" s="4" t="s">
        <v>18009</v>
      </c>
      <c r="C1912" s="5">
        <v>0</v>
      </c>
    </row>
    <row r="1913" spans="2:3" x14ac:dyDescent="0.35">
      <c r="B1913" s="4" t="s">
        <v>18460</v>
      </c>
      <c r="C1913" s="5">
        <v>0</v>
      </c>
    </row>
    <row r="1914" spans="2:3" x14ac:dyDescent="0.35">
      <c r="B1914" s="4" t="s">
        <v>18010</v>
      </c>
      <c r="C1914" s="5">
        <v>0</v>
      </c>
    </row>
    <row r="1915" spans="2:3" x14ac:dyDescent="0.35">
      <c r="B1915" s="4" t="s">
        <v>18462</v>
      </c>
      <c r="C1915" s="5">
        <v>0</v>
      </c>
    </row>
    <row r="1916" spans="2:3" x14ac:dyDescent="0.35">
      <c r="B1916" s="4" t="s">
        <v>18011</v>
      </c>
      <c r="C1916" s="5">
        <v>0</v>
      </c>
    </row>
    <row r="1917" spans="2:3" x14ac:dyDescent="0.35">
      <c r="B1917" s="4" t="s">
        <v>18464</v>
      </c>
      <c r="C1917" s="5">
        <v>0</v>
      </c>
    </row>
    <row r="1918" spans="2:3" x14ac:dyDescent="0.35">
      <c r="B1918" s="4" t="s">
        <v>18012</v>
      </c>
      <c r="C1918" s="5">
        <v>0</v>
      </c>
    </row>
    <row r="1919" spans="2:3" x14ac:dyDescent="0.35">
      <c r="B1919" s="4" t="s">
        <v>18466</v>
      </c>
      <c r="C1919" s="5">
        <v>0</v>
      </c>
    </row>
    <row r="1920" spans="2:3" x14ac:dyDescent="0.35">
      <c r="B1920" s="4" t="s">
        <v>18013</v>
      </c>
      <c r="C1920" s="5">
        <v>0</v>
      </c>
    </row>
    <row r="1921" spans="2:3" x14ac:dyDescent="0.35">
      <c r="B1921" s="4" t="s">
        <v>18468</v>
      </c>
      <c r="C1921" s="5">
        <v>0</v>
      </c>
    </row>
    <row r="1922" spans="2:3" x14ac:dyDescent="0.35">
      <c r="B1922" s="4" t="s">
        <v>18014</v>
      </c>
      <c r="C1922" s="5">
        <v>0</v>
      </c>
    </row>
    <row r="1923" spans="2:3" x14ac:dyDescent="0.35">
      <c r="B1923" s="4" t="s">
        <v>18470</v>
      </c>
      <c r="C1923" s="5">
        <v>0</v>
      </c>
    </row>
    <row r="1924" spans="2:3" x14ac:dyDescent="0.35">
      <c r="B1924" s="4" t="s">
        <v>17503</v>
      </c>
      <c r="C1924" s="5">
        <v>0</v>
      </c>
    </row>
    <row r="1925" spans="2:3" x14ac:dyDescent="0.35">
      <c r="B1925" s="4" t="s">
        <v>18472</v>
      </c>
      <c r="C1925" s="5">
        <v>0</v>
      </c>
    </row>
    <row r="1926" spans="2:3" x14ac:dyDescent="0.35">
      <c r="B1926" s="4" t="s">
        <v>17504</v>
      </c>
      <c r="C1926" s="5">
        <v>0</v>
      </c>
    </row>
    <row r="1927" spans="2:3" x14ac:dyDescent="0.35">
      <c r="B1927" s="4" t="s">
        <v>18474</v>
      </c>
      <c r="C1927" s="5">
        <v>0</v>
      </c>
    </row>
    <row r="1928" spans="2:3" x14ac:dyDescent="0.35">
      <c r="B1928" s="4" t="s">
        <v>18017</v>
      </c>
      <c r="C1928" s="5">
        <v>0</v>
      </c>
    </row>
    <row r="1929" spans="2:3" x14ac:dyDescent="0.35">
      <c r="B1929" s="4" t="s">
        <v>18476</v>
      </c>
      <c r="C1929" s="5">
        <v>0</v>
      </c>
    </row>
    <row r="1930" spans="2:3" x14ac:dyDescent="0.35">
      <c r="B1930" s="4" t="s">
        <v>18018</v>
      </c>
      <c r="C1930" s="5">
        <v>0</v>
      </c>
    </row>
    <row r="1931" spans="2:3" x14ac:dyDescent="0.35">
      <c r="B1931" s="4" t="s">
        <v>18478</v>
      </c>
      <c r="C1931" s="5">
        <v>0</v>
      </c>
    </row>
    <row r="1932" spans="2:3" x14ac:dyDescent="0.35">
      <c r="B1932" s="4" t="s">
        <v>18019</v>
      </c>
      <c r="C1932" s="5">
        <v>0</v>
      </c>
    </row>
    <row r="1933" spans="2:3" x14ac:dyDescent="0.35">
      <c r="B1933" s="4" t="s">
        <v>18480</v>
      </c>
      <c r="C1933" s="5">
        <v>0</v>
      </c>
    </row>
    <row r="1934" spans="2:3" x14ac:dyDescent="0.35">
      <c r="B1934" s="4" t="s">
        <v>18020</v>
      </c>
      <c r="C1934" s="5">
        <v>0</v>
      </c>
    </row>
    <row r="1935" spans="2:3" x14ac:dyDescent="0.35">
      <c r="B1935" s="4" t="s">
        <v>17529</v>
      </c>
      <c r="C1935" s="5">
        <v>0</v>
      </c>
    </row>
    <row r="1936" spans="2:3" x14ac:dyDescent="0.35">
      <c r="B1936" s="4" t="s">
        <v>18021</v>
      </c>
      <c r="C1936" s="5">
        <v>0</v>
      </c>
    </row>
    <row r="1937" spans="2:3" x14ac:dyDescent="0.35">
      <c r="B1937" s="4" t="s">
        <v>17530</v>
      </c>
      <c r="C1937" s="5">
        <v>0</v>
      </c>
    </row>
    <row r="1938" spans="2:3" x14ac:dyDescent="0.35">
      <c r="B1938" s="4" t="s">
        <v>18022</v>
      </c>
      <c r="C1938" s="5">
        <v>0</v>
      </c>
    </row>
    <row r="1939" spans="2:3" x14ac:dyDescent="0.35">
      <c r="B1939" s="4" t="s">
        <v>18486</v>
      </c>
      <c r="C1939" s="5">
        <v>0</v>
      </c>
    </row>
    <row r="1940" spans="2:3" x14ac:dyDescent="0.35">
      <c r="B1940" s="4" t="s">
        <v>18023</v>
      </c>
      <c r="C1940" s="5">
        <v>0</v>
      </c>
    </row>
    <row r="1941" spans="2:3" x14ac:dyDescent="0.35">
      <c r="B1941" s="4" t="s">
        <v>18488</v>
      </c>
      <c r="C1941" s="5">
        <v>0</v>
      </c>
    </row>
    <row r="1942" spans="2:3" x14ac:dyDescent="0.35">
      <c r="B1942" s="4" t="s">
        <v>18024</v>
      </c>
      <c r="C1942" s="5">
        <v>0</v>
      </c>
    </row>
    <row r="1943" spans="2:3" x14ac:dyDescent="0.35">
      <c r="B1943" s="4" t="s">
        <v>18490</v>
      </c>
      <c r="C1943" s="5">
        <v>0</v>
      </c>
    </row>
    <row r="1944" spans="2:3" x14ac:dyDescent="0.35">
      <c r="B1944" s="4" t="s">
        <v>18025</v>
      </c>
      <c r="C1944" s="5">
        <v>0</v>
      </c>
    </row>
    <row r="1945" spans="2:3" x14ac:dyDescent="0.35">
      <c r="B1945" s="4" t="s">
        <v>18492</v>
      </c>
      <c r="C1945" s="5">
        <v>0</v>
      </c>
    </row>
    <row r="1946" spans="2:3" x14ac:dyDescent="0.35">
      <c r="B1946" s="4" t="s">
        <v>18026</v>
      </c>
      <c r="C1946" s="5">
        <v>0</v>
      </c>
    </row>
    <row r="1947" spans="2:3" x14ac:dyDescent="0.35">
      <c r="B1947" s="4" t="s">
        <v>18494</v>
      </c>
      <c r="C1947" s="5">
        <v>0</v>
      </c>
    </row>
    <row r="1948" spans="2:3" x14ac:dyDescent="0.35">
      <c r="B1948" s="4" t="s">
        <v>18027</v>
      </c>
      <c r="C1948" s="5">
        <v>0</v>
      </c>
    </row>
    <row r="1949" spans="2:3" x14ac:dyDescent="0.35">
      <c r="B1949" s="4" t="s">
        <v>18496</v>
      </c>
      <c r="C1949" s="5">
        <v>0</v>
      </c>
    </row>
    <row r="1950" spans="2:3" x14ac:dyDescent="0.35">
      <c r="B1950" s="4" t="s">
        <v>18028</v>
      </c>
      <c r="C1950" s="5">
        <v>0</v>
      </c>
    </row>
    <row r="1951" spans="2:3" x14ac:dyDescent="0.35">
      <c r="B1951" s="4" t="s">
        <v>18498</v>
      </c>
      <c r="C1951" s="5">
        <v>0</v>
      </c>
    </row>
    <row r="1952" spans="2:3" x14ac:dyDescent="0.35">
      <c r="B1952" s="4" t="s">
        <v>17505</v>
      </c>
      <c r="C1952" s="5">
        <v>0</v>
      </c>
    </row>
    <row r="1953" spans="2:3" x14ac:dyDescent="0.35">
      <c r="B1953" s="4" t="s">
        <v>18500</v>
      </c>
      <c r="C1953" s="5">
        <v>0</v>
      </c>
    </row>
    <row r="1954" spans="2:3" x14ac:dyDescent="0.35">
      <c r="B1954" s="4" t="s">
        <v>18030</v>
      </c>
      <c r="C1954" s="5">
        <v>0</v>
      </c>
    </row>
    <row r="1955" spans="2:3" x14ac:dyDescent="0.35">
      <c r="B1955" s="4" t="s">
        <v>18502</v>
      </c>
      <c r="C1955" s="5">
        <v>0</v>
      </c>
    </row>
    <row r="1956" spans="2:3" x14ac:dyDescent="0.35">
      <c r="B1956" s="4" t="s">
        <v>18031</v>
      </c>
      <c r="C1956" s="5">
        <v>0</v>
      </c>
    </row>
    <row r="1957" spans="2:3" x14ac:dyDescent="0.35">
      <c r="B1957" s="4" t="s">
        <v>18504</v>
      </c>
      <c r="C1957" s="5">
        <v>0</v>
      </c>
    </row>
    <row r="1958" spans="2:3" x14ac:dyDescent="0.35">
      <c r="B1958" s="4" t="s">
        <v>18032</v>
      </c>
      <c r="C1958" s="5">
        <v>0</v>
      </c>
    </row>
    <row r="1959" spans="2:3" x14ac:dyDescent="0.35">
      <c r="B1959" s="4" t="s">
        <v>18506</v>
      </c>
      <c r="C1959" s="5">
        <v>0</v>
      </c>
    </row>
    <row r="1960" spans="2:3" x14ac:dyDescent="0.35">
      <c r="B1960" s="4" t="s">
        <v>18033</v>
      </c>
      <c r="C1960" s="5">
        <v>0</v>
      </c>
    </row>
    <row r="1961" spans="2:3" x14ac:dyDescent="0.35">
      <c r="B1961" s="4" t="s">
        <v>18508</v>
      </c>
      <c r="C1961" s="5">
        <v>0</v>
      </c>
    </row>
    <row r="1962" spans="2:3" x14ac:dyDescent="0.35">
      <c r="B1962" s="4" t="s">
        <v>18034</v>
      </c>
      <c r="C1962" s="5">
        <v>0</v>
      </c>
    </row>
    <row r="1963" spans="2:3" x14ac:dyDescent="0.35">
      <c r="B1963" s="4" t="s">
        <v>17532</v>
      </c>
      <c r="C1963" s="5">
        <v>0</v>
      </c>
    </row>
    <row r="1964" spans="2:3" x14ac:dyDescent="0.35">
      <c r="B1964" s="4" t="s">
        <v>18035</v>
      </c>
      <c r="C1964" s="5">
        <v>0</v>
      </c>
    </row>
    <row r="1965" spans="2:3" x14ac:dyDescent="0.35">
      <c r="B1965" s="4" t="s">
        <v>18512</v>
      </c>
      <c r="C1965" s="5">
        <v>0</v>
      </c>
    </row>
    <row r="1966" spans="2:3" x14ac:dyDescent="0.35">
      <c r="B1966" s="4" t="s">
        <v>18036</v>
      </c>
      <c r="C1966" s="5">
        <v>0</v>
      </c>
    </row>
    <row r="1967" spans="2:3" x14ac:dyDescent="0.35">
      <c r="B1967" s="4" t="s">
        <v>18514</v>
      </c>
      <c r="C1967" s="5">
        <v>0</v>
      </c>
    </row>
    <row r="1968" spans="2:3" x14ac:dyDescent="0.35">
      <c r="B1968" s="4" t="s">
        <v>18037</v>
      </c>
      <c r="C1968" s="5">
        <v>0</v>
      </c>
    </row>
    <row r="1969" spans="2:3" x14ac:dyDescent="0.35">
      <c r="B1969" s="4" t="s">
        <v>18516</v>
      </c>
      <c r="C1969" s="5">
        <v>0</v>
      </c>
    </row>
    <row r="1970" spans="2:3" x14ac:dyDescent="0.35">
      <c r="B1970" s="4" t="s">
        <v>18038</v>
      </c>
      <c r="C1970" s="5">
        <v>0</v>
      </c>
    </row>
    <row r="1971" spans="2:3" x14ac:dyDescent="0.35">
      <c r="B1971" s="4" t="s">
        <v>17533</v>
      </c>
      <c r="C1971" s="5">
        <v>0</v>
      </c>
    </row>
    <row r="1972" spans="2:3" x14ac:dyDescent="0.35">
      <c r="B1972" s="4" t="s">
        <v>18039</v>
      </c>
      <c r="C1972" s="5">
        <v>0</v>
      </c>
    </row>
    <row r="1973" spans="2:3" x14ac:dyDescent="0.35">
      <c r="B1973" s="4" t="s">
        <v>18520</v>
      </c>
      <c r="C1973" s="5">
        <v>0</v>
      </c>
    </row>
    <row r="1974" spans="2:3" x14ac:dyDescent="0.35">
      <c r="B1974" s="4" t="s">
        <v>18040</v>
      </c>
      <c r="C1974" s="5">
        <v>0</v>
      </c>
    </row>
    <row r="1975" spans="2:3" x14ac:dyDescent="0.35">
      <c r="B1975" s="4" t="s">
        <v>18522</v>
      </c>
      <c r="C1975" s="5">
        <v>0</v>
      </c>
    </row>
    <row r="1976" spans="2:3" x14ac:dyDescent="0.35">
      <c r="B1976" s="4" t="s">
        <v>18041</v>
      </c>
      <c r="C1976" s="5">
        <v>0</v>
      </c>
    </row>
    <row r="1977" spans="2:3" x14ac:dyDescent="0.35">
      <c r="B1977" s="4" t="s">
        <v>18524</v>
      </c>
      <c r="C1977" s="5">
        <v>0</v>
      </c>
    </row>
    <row r="1978" spans="2:3" x14ac:dyDescent="0.35">
      <c r="B1978" s="4" t="s">
        <v>18042</v>
      </c>
      <c r="C1978" s="5">
        <v>0</v>
      </c>
    </row>
    <row r="1979" spans="2:3" x14ac:dyDescent="0.35">
      <c r="B1979" s="4" t="s">
        <v>18526</v>
      </c>
      <c r="C1979" s="5">
        <v>0</v>
      </c>
    </row>
    <row r="1980" spans="2:3" x14ac:dyDescent="0.35">
      <c r="B1980" s="4" t="s">
        <v>18043</v>
      </c>
      <c r="C1980" s="5">
        <v>0</v>
      </c>
    </row>
    <row r="1981" spans="2:3" x14ac:dyDescent="0.35">
      <c r="B1981" s="4" t="s">
        <v>18528</v>
      </c>
      <c r="C1981" s="5">
        <v>0</v>
      </c>
    </row>
    <row r="1982" spans="2:3" x14ac:dyDescent="0.35">
      <c r="B1982" s="4" t="s">
        <v>18044</v>
      </c>
      <c r="C1982" s="5">
        <v>0</v>
      </c>
    </row>
    <row r="1983" spans="2:3" x14ac:dyDescent="0.35">
      <c r="B1983" s="4" t="s">
        <v>17534</v>
      </c>
      <c r="C1983" s="5">
        <v>0</v>
      </c>
    </row>
    <row r="1984" spans="2:3" x14ac:dyDescent="0.35">
      <c r="B1984" s="4" t="s">
        <v>18045</v>
      </c>
      <c r="C1984" s="5">
        <v>0</v>
      </c>
    </row>
    <row r="1985" spans="2:3" x14ac:dyDescent="0.35">
      <c r="B1985" s="4" t="s">
        <v>18532</v>
      </c>
      <c r="C1985" s="5">
        <v>0</v>
      </c>
    </row>
    <row r="1986" spans="2:3" x14ac:dyDescent="0.35">
      <c r="B1986" s="4" t="s">
        <v>18046</v>
      </c>
      <c r="C1986" s="5">
        <v>0</v>
      </c>
    </row>
    <row r="1987" spans="2:3" x14ac:dyDescent="0.35">
      <c r="B1987" s="4" t="s">
        <v>18534</v>
      </c>
      <c r="C1987" s="5">
        <v>0</v>
      </c>
    </row>
    <row r="1988" spans="2:3" x14ac:dyDescent="0.35">
      <c r="B1988" s="4" t="s">
        <v>17506</v>
      </c>
      <c r="C1988" s="5">
        <v>0</v>
      </c>
    </row>
    <row r="1989" spans="2:3" x14ac:dyDescent="0.35">
      <c r="B1989" s="4" t="s">
        <v>18536</v>
      </c>
      <c r="C1989" s="5">
        <v>0</v>
      </c>
    </row>
    <row r="1990" spans="2:3" x14ac:dyDescent="0.35">
      <c r="B1990" s="4" t="s">
        <v>18048</v>
      </c>
      <c r="C1990" s="5">
        <v>0</v>
      </c>
    </row>
    <row r="1991" spans="2:3" x14ac:dyDescent="0.35">
      <c r="B1991" s="4" t="s">
        <v>18538</v>
      </c>
      <c r="C1991" s="5">
        <v>0</v>
      </c>
    </row>
    <row r="1992" spans="2:3" x14ac:dyDescent="0.35">
      <c r="B1992" s="4" t="s">
        <v>18049</v>
      </c>
      <c r="C1992" s="5">
        <v>0</v>
      </c>
    </row>
    <row r="1993" spans="2:3" x14ac:dyDescent="0.35">
      <c r="B1993" s="4" t="s">
        <v>18540</v>
      </c>
      <c r="C1993" s="5">
        <v>0</v>
      </c>
    </row>
    <row r="1994" spans="2:3" x14ac:dyDescent="0.35">
      <c r="B1994" s="4" t="s">
        <v>18050</v>
      </c>
      <c r="C1994" s="5">
        <v>0</v>
      </c>
    </row>
    <row r="1995" spans="2:3" x14ac:dyDescent="0.35">
      <c r="B1995" s="4" t="s">
        <v>18542</v>
      </c>
      <c r="C1995" s="5">
        <v>0</v>
      </c>
    </row>
    <row r="1996" spans="2:3" x14ac:dyDescent="0.35">
      <c r="B1996" s="4" t="s">
        <v>18051</v>
      </c>
      <c r="C1996" s="5">
        <v>0</v>
      </c>
    </row>
    <row r="1997" spans="2:3" x14ac:dyDescent="0.35">
      <c r="B1997" s="4" t="s">
        <v>18544</v>
      </c>
      <c r="C1997" s="5">
        <v>0</v>
      </c>
    </row>
    <row r="1998" spans="2:3" x14ac:dyDescent="0.35">
      <c r="B1998" s="4" t="s">
        <v>18052</v>
      </c>
      <c r="C1998" s="5">
        <v>0</v>
      </c>
    </row>
    <row r="1999" spans="2:3" x14ac:dyDescent="0.35">
      <c r="B1999" s="4" t="s">
        <v>18546</v>
      </c>
      <c r="C1999" s="5">
        <v>0</v>
      </c>
    </row>
    <row r="2000" spans="2:3" x14ac:dyDescent="0.35">
      <c r="B2000" s="4" t="s">
        <v>18053</v>
      </c>
      <c r="C2000" s="5">
        <v>0</v>
      </c>
    </row>
    <row r="2001" spans="2:3" x14ac:dyDescent="0.35">
      <c r="B2001" s="4" t="s">
        <v>18548</v>
      </c>
      <c r="C2001" s="5">
        <v>0</v>
      </c>
    </row>
    <row r="2002" spans="2:3" x14ac:dyDescent="0.35">
      <c r="B2002" s="4" t="s">
        <v>18054</v>
      </c>
      <c r="C2002" s="5">
        <v>0</v>
      </c>
    </row>
    <row r="2003" spans="2:3" x14ac:dyDescent="0.35">
      <c r="B2003" s="4" t="s">
        <v>18550</v>
      </c>
      <c r="C2003" s="5">
        <v>0</v>
      </c>
    </row>
    <row r="2004" spans="2:3" x14ac:dyDescent="0.35">
      <c r="B2004" s="4" t="s">
        <v>18055</v>
      </c>
      <c r="C2004" s="5">
        <v>0</v>
      </c>
    </row>
    <row r="2005" spans="2:3" x14ac:dyDescent="0.35">
      <c r="B2005" s="4" t="s">
        <v>18552</v>
      </c>
      <c r="C2005" s="5">
        <v>0</v>
      </c>
    </row>
    <row r="2006" spans="2:3" x14ac:dyDescent="0.35">
      <c r="B2006" s="4" t="s">
        <v>18056</v>
      </c>
      <c r="C2006" s="5">
        <v>0</v>
      </c>
    </row>
    <row r="2007" spans="2:3" x14ac:dyDescent="0.35">
      <c r="B2007" s="4" t="s">
        <v>17473</v>
      </c>
      <c r="C2007" s="5">
        <v>0</v>
      </c>
    </row>
    <row r="2008" spans="2:3" x14ac:dyDescent="0.35">
      <c r="B2008" s="4" t="s">
        <v>18057</v>
      </c>
      <c r="C2008" s="5">
        <v>0</v>
      </c>
    </row>
    <row r="2009" spans="2:3" x14ac:dyDescent="0.35">
      <c r="B2009" s="4" t="s">
        <v>18556</v>
      </c>
      <c r="C2009" s="5">
        <v>0</v>
      </c>
    </row>
    <row r="2010" spans="2:3" x14ac:dyDescent="0.35">
      <c r="B2010" s="4" t="s">
        <v>18058</v>
      </c>
      <c r="C2010" s="5">
        <v>0</v>
      </c>
    </row>
    <row r="2011" spans="2:3" x14ac:dyDescent="0.35">
      <c r="B2011" s="4" t="s">
        <v>18558</v>
      </c>
      <c r="C2011" s="5">
        <v>0</v>
      </c>
    </row>
    <row r="2012" spans="2:3" x14ac:dyDescent="0.35">
      <c r="B2012" s="4" t="s">
        <v>18059</v>
      </c>
      <c r="C2012" s="5">
        <v>0</v>
      </c>
    </row>
    <row r="2013" spans="2:3" x14ac:dyDescent="0.35">
      <c r="B2013" s="4" t="s">
        <v>18560</v>
      </c>
      <c r="C2013" s="5">
        <v>0</v>
      </c>
    </row>
    <row r="2014" spans="2:3" x14ac:dyDescent="0.35">
      <c r="B2014" s="4" t="s">
        <v>18060</v>
      </c>
      <c r="C2014" s="5">
        <v>0</v>
      </c>
    </row>
    <row r="2015" spans="2:3" x14ac:dyDescent="0.35">
      <c r="B2015" s="4" t="s">
        <v>18562</v>
      </c>
      <c r="C2015" s="5">
        <v>0</v>
      </c>
    </row>
    <row r="2016" spans="2:3" x14ac:dyDescent="0.35">
      <c r="B2016" s="4" t="s">
        <v>18061</v>
      </c>
      <c r="C2016" s="5">
        <v>0</v>
      </c>
    </row>
    <row r="2017" spans="2:3" x14ac:dyDescent="0.35">
      <c r="B2017" s="4" t="s">
        <v>18564</v>
      </c>
      <c r="C2017" s="5">
        <v>0</v>
      </c>
    </row>
    <row r="2018" spans="2:3" x14ac:dyDescent="0.35">
      <c r="B2018" s="4" t="s">
        <v>18062</v>
      </c>
      <c r="C2018" s="5">
        <v>0</v>
      </c>
    </row>
    <row r="2019" spans="2:3" x14ac:dyDescent="0.35">
      <c r="B2019" s="4" t="s">
        <v>18566</v>
      </c>
      <c r="C2019" s="5">
        <v>0</v>
      </c>
    </row>
    <row r="2020" spans="2:3" x14ac:dyDescent="0.35">
      <c r="B2020" s="4" t="s">
        <v>18063</v>
      </c>
      <c r="C2020" s="5">
        <v>0</v>
      </c>
    </row>
    <row r="2021" spans="2:3" x14ac:dyDescent="0.35">
      <c r="B2021" s="4" t="s">
        <v>18568</v>
      </c>
      <c r="C2021" s="5">
        <v>0</v>
      </c>
    </row>
    <row r="2022" spans="2:3" x14ac:dyDescent="0.35">
      <c r="B2022" s="4" t="s">
        <v>18064</v>
      </c>
      <c r="C2022" s="5">
        <v>0</v>
      </c>
    </row>
    <row r="2023" spans="2:3" x14ac:dyDescent="0.35">
      <c r="B2023" s="4" t="s">
        <v>18570</v>
      </c>
      <c r="C2023" s="5">
        <v>0</v>
      </c>
    </row>
    <row r="2024" spans="2:3" x14ac:dyDescent="0.35">
      <c r="B2024" s="4" t="s">
        <v>18065</v>
      </c>
      <c r="C2024" s="5">
        <v>0</v>
      </c>
    </row>
    <row r="2025" spans="2:3" x14ac:dyDescent="0.35">
      <c r="B2025" s="4" t="s">
        <v>18572</v>
      </c>
      <c r="C2025" s="5">
        <v>0</v>
      </c>
    </row>
    <row r="2026" spans="2:3" x14ac:dyDescent="0.35">
      <c r="B2026" s="4" t="s">
        <v>18066</v>
      </c>
      <c r="C2026" s="5">
        <v>0</v>
      </c>
    </row>
    <row r="2027" spans="2:3" x14ac:dyDescent="0.35">
      <c r="B2027" s="4" t="s">
        <v>18574</v>
      </c>
      <c r="C2027" s="5">
        <v>0</v>
      </c>
    </row>
    <row r="2028" spans="2:3" x14ac:dyDescent="0.35">
      <c r="B2028" s="4" t="s">
        <v>18067</v>
      </c>
      <c r="C2028" s="5">
        <v>0</v>
      </c>
    </row>
    <row r="2029" spans="2:3" x14ac:dyDescent="0.35">
      <c r="B2029" s="4" t="s">
        <v>18576</v>
      </c>
      <c r="C2029" s="5">
        <v>0</v>
      </c>
    </row>
    <row r="2030" spans="2:3" x14ac:dyDescent="0.35">
      <c r="B2030" s="4" t="s">
        <v>18068</v>
      </c>
      <c r="C2030" s="5">
        <v>0</v>
      </c>
    </row>
    <row r="2031" spans="2:3" x14ac:dyDescent="0.35">
      <c r="B2031" s="4" t="s">
        <v>17536</v>
      </c>
      <c r="C2031" s="5">
        <v>0</v>
      </c>
    </row>
    <row r="2032" spans="2:3" x14ac:dyDescent="0.35">
      <c r="B2032" s="4" t="s">
        <v>18069</v>
      </c>
      <c r="C2032" s="5">
        <v>0</v>
      </c>
    </row>
    <row r="2033" spans="2:3" x14ac:dyDescent="0.35">
      <c r="B2033" s="4" t="s">
        <v>18580</v>
      </c>
      <c r="C2033" s="5">
        <v>0</v>
      </c>
    </row>
    <row r="2034" spans="2:3" x14ac:dyDescent="0.35">
      <c r="B2034" s="4" t="s">
        <v>18070</v>
      </c>
      <c r="C2034" s="5">
        <v>0</v>
      </c>
    </row>
    <row r="2035" spans="2:3" x14ac:dyDescent="0.35">
      <c r="B2035" s="4" t="s">
        <v>18582</v>
      </c>
      <c r="C2035" s="5">
        <v>0</v>
      </c>
    </row>
    <row r="2036" spans="2:3" x14ac:dyDescent="0.35">
      <c r="B2036" s="4" t="s">
        <v>18071</v>
      </c>
      <c r="C2036" s="5">
        <v>0</v>
      </c>
    </row>
    <row r="2037" spans="2:3" x14ac:dyDescent="0.35">
      <c r="B2037" s="4" t="s">
        <v>18584</v>
      </c>
      <c r="C2037" s="5">
        <v>0</v>
      </c>
    </row>
    <row r="2038" spans="2:3" x14ac:dyDescent="0.35">
      <c r="B2038" s="4" t="s">
        <v>18072</v>
      </c>
      <c r="C2038" s="5">
        <v>0</v>
      </c>
    </row>
    <row r="2039" spans="2:3" x14ac:dyDescent="0.35">
      <c r="B2039" s="4" t="s">
        <v>18586</v>
      </c>
      <c r="C2039" s="5">
        <v>0</v>
      </c>
    </row>
    <row r="2040" spans="2:3" x14ac:dyDescent="0.35">
      <c r="B2040" s="4" t="s">
        <v>18073</v>
      </c>
      <c r="C2040" s="5">
        <v>0</v>
      </c>
    </row>
    <row r="2041" spans="2:3" x14ac:dyDescent="0.35">
      <c r="B2041" s="4" t="s">
        <v>18588</v>
      </c>
      <c r="C2041" s="5">
        <v>0</v>
      </c>
    </row>
    <row r="2042" spans="2:3" x14ac:dyDescent="0.35">
      <c r="B2042" s="4" t="s">
        <v>18074</v>
      </c>
      <c r="C2042" s="5">
        <v>0</v>
      </c>
    </row>
    <row r="2043" spans="2:3" x14ac:dyDescent="0.35">
      <c r="B2043" s="4" t="s">
        <v>18590</v>
      </c>
      <c r="C2043" s="5">
        <v>0</v>
      </c>
    </row>
    <row r="2044" spans="2:3" x14ac:dyDescent="0.35">
      <c r="B2044" s="4" t="s">
        <v>18075</v>
      </c>
      <c r="C2044" s="5">
        <v>0</v>
      </c>
    </row>
    <row r="2045" spans="2:3" x14ac:dyDescent="0.35">
      <c r="B2045" s="4" t="s">
        <v>17538</v>
      </c>
      <c r="C2045" s="5">
        <v>0</v>
      </c>
    </row>
    <row r="2046" spans="2:3" x14ac:dyDescent="0.35">
      <c r="B2046" s="4" t="s">
        <v>18076</v>
      </c>
      <c r="C2046" s="5">
        <v>0</v>
      </c>
    </row>
    <row r="2047" spans="2:3" x14ac:dyDescent="0.35">
      <c r="B2047" s="4" t="s">
        <v>18594</v>
      </c>
      <c r="C2047" s="5">
        <v>0</v>
      </c>
    </row>
    <row r="2048" spans="2:3" x14ac:dyDescent="0.35">
      <c r="B2048" s="4" t="s">
        <v>18077</v>
      </c>
      <c r="C2048" s="5">
        <v>0</v>
      </c>
    </row>
    <row r="2049" spans="2:3" x14ac:dyDescent="0.35">
      <c r="B2049" s="4" t="s">
        <v>18596</v>
      </c>
      <c r="C2049" s="5">
        <v>0</v>
      </c>
    </row>
    <row r="2050" spans="2:3" x14ac:dyDescent="0.35">
      <c r="B2050" s="4" t="s">
        <v>18078</v>
      </c>
      <c r="C2050" s="5">
        <v>0</v>
      </c>
    </row>
    <row r="2051" spans="2:3" x14ac:dyDescent="0.35">
      <c r="B2051" s="4" t="s">
        <v>18598</v>
      </c>
      <c r="C2051" s="5">
        <v>0</v>
      </c>
    </row>
    <row r="2052" spans="2:3" x14ac:dyDescent="0.35">
      <c r="B2052" s="4" t="s">
        <v>18079</v>
      </c>
      <c r="C2052" s="5">
        <v>0</v>
      </c>
    </row>
    <row r="2053" spans="2:3" x14ac:dyDescent="0.35">
      <c r="B2053" s="4" t="s">
        <v>18600</v>
      </c>
      <c r="C2053" s="5">
        <v>0</v>
      </c>
    </row>
    <row r="2054" spans="2:3" x14ac:dyDescent="0.35">
      <c r="B2054" s="4" t="s">
        <v>18080</v>
      </c>
      <c r="C2054" s="5">
        <v>0</v>
      </c>
    </row>
    <row r="2055" spans="2:3" x14ac:dyDescent="0.35">
      <c r="B2055" s="4" t="s">
        <v>18602</v>
      </c>
      <c r="C2055" s="5">
        <v>0</v>
      </c>
    </row>
    <row r="2056" spans="2:3" x14ac:dyDescent="0.35">
      <c r="B2056" s="4" t="s">
        <v>18081</v>
      </c>
      <c r="C2056" s="5">
        <v>0</v>
      </c>
    </row>
    <row r="2057" spans="2:3" x14ac:dyDescent="0.35">
      <c r="B2057" s="4" t="s">
        <v>18604</v>
      </c>
      <c r="C2057" s="5">
        <v>0</v>
      </c>
    </row>
    <row r="2058" spans="2:3" x14ac:dyDescent="0.35">
      <c r="B2058" s="4" t="s">
        <v>18082</v>
      </c>
      <c r="C2058" s="5">
        <v>0</v>
      </c>
    </row>
    <row r="2059" spans="2:3" x14ac:dyDescent="0.35">
      <c r="B2059" s="4" t="s">
        <v>17540</v>
      </c>
      <c r="C2059" s="5">
        <v>0</v>
      </c>
    </row>
    <row r="2060" spans="2:3" x14ac:dyDescent="0.35">
      <c r="B2060" s="4" t="s">
        <v>18083</v>
      </c>
      <c r="C2060" s="5">
        <v>0</v>
      </c>
    </row>
    <row r="2061" spans="2:3" x14ac:dyDescent="0.35">
      <c r="B2061" s="4" t="s">
        <v>18608</v>
      </c>
      <c r="C2061" s="5">
        <v>0</v>
      </c>
    </row>
    <row r="2062" spans="2:3" x14ac:dyDescent="0.35">
      <c r="B2062" s="4" t="s">
        <v>18084</v>
      </c>
      <c r="C2062" s="5">
        <v>0</v>
      </c>
    </row>
    <row r="2063" spans="2:3" x14ac:dyDescent="0.35">
      <c r="B2063" s="4" t="s">
        <v>18610</v>
      </c>
      <c r="C2063" s="5">
        <v>0</v>
      </c>
    </row>
    <row r="2064" spans="2:3" x14ac:dyDescent="0.35">
      <c r="B2064" s="4" t="s">
        <v>18085</v>
      </c>
      <c r="C2064" s="5">
        <v>0</v>
      </c>
    </row>
    <row r="2065" spans="2:3" x14ac:dyDescent="0.35">
      <c r="B2065" s="4" t="s">
        <v>17561</v>
      </c>
      <c r="C2065" s="5">
        <v>0</v>
      </c>
    </row>
    <row r="2066" spans="2:3" x14ac:dyDescent="0.35">
      <c r="B2066" s="4" t="s">
        <v>17507</v>
      </c>
      <c r="C2066" s="5">
        <v>0</v>
      </c>
    </row>
    <row r="2067" spans="2:3" x14ac:dyDescent="0.35">
      <c r="B2067" s="4" t="s">
        <v>18614</v>
      </c>
      <c r="C2067" s="5">
        <v>0</v>
      </c>
    </row>
    <row r="2068" spans="2:3" x14ac:dyDescent="0.35">
      <c r="B2068" s="4" t="s">
        <v>18087</v>
      </c>
      <c r="C2068" s="5">
        <v>0</v>
      </c>
    </row>
    <row r="2069" spans="2:3" x14ac:dyDescent="0.35">
      <c r="B2069" s="4" t="s">
        <v>18616</v>
      </c>
      <c r="C2069" s="5">
        <v>0</v>
      </c>
    </row>
    <row r="2070" spans="2:3" x14ac:dyDescent="0.35">
      <c r="B2070" s="4" t="s">
        <v>18088</v>
      </c>
      <c r="C2070" s="5">
        <v>0</v>
      </c>
    </row>
    <row r="2071" spans="2:3" x14ac:dyDescent="0.35">
      <c r="B2071" s="4" t="s">
        <v>18618</v>
      </c>
      <c r="C2071" s="5">
        <v>0</v>
      </c>
    </row>
    <row r="2072" spans="2:3" x14ac:dyDescent="0.35">
      <c r="B2072" s="4" t="s">
        <v>17508</v>
      </c>
      <c r="C2072" s="5">
        <v>0</v>
      </c>
    </row>
    <row r="2073" spans="2:3" x14ac:dyDescent="0.35">
      <c r="B2073" s="4" t="s">
        <v>17541</v>
      </c>
      <c r="C2073" s="5">
        <v>0</v>
      </c>
    </row>
    <row r="2074" spans="2:3" x14ac:dyDescent="0.35">
      <c r="B2074" s="4" t="s">
        <v>18090</v>
      </c>
      <c r="C2074" s="5">
        <v>0</v>
      </c>
    </row>
    <row r="2075" spans="2:3" x14ac:dyDescent="0.35">
      <c r="B2075" s="4" t="s">
        <v>18622</v>
      </c>
      <c r="C2075" s="5">
        <v>0</v>
      </c>
    </row>
    <row r="2076" spans="2:3" x14ac:dyDescent="0.35">
      <c r="B2076" s="4" t="s">
        <v>18091</v>
      </c>
      <c r="C2076" s="5">
        <v>0</v>
      </c>
    </row>
    <row r="2077" spans="2:3" x14ac:dyDescent="0.35">
      <c r="B2077" s="4" t="s">
        <v>18624</v>
      </c>
      <c r="C2077" s="5">
        <v>0</v>
      </c>
    </row>
    <row r="2078" spans="2:3" x14ac:dyDescent="0.35">
      <c r="B2078" s="4" t="s">
        <v>18092</v>
      </c>
      <c r="C2078" s="5">
        <v>0</v>
      </c>
    </row>
    <row r="2079" spans="2:3" x14ac:dyDescent="0.35">
      <c r="B2079" s="4" t="s">
        <v>18626</v>
      </c>
      <c r="C2079" s="5">
        <v>0</v>
      </c>
    </row>
    <row r="2080" spans="2:3" x14ac:dyDescent="0.35">
      <c r="B2080" s="4" t="s">
        <v>18093</v>
      </c>
      <c r="C2080" s="5">
        <v>0</v>
      </c>
    </row>
    <row r="2081" spans="2:3" x14ac:dyDescent="0.35">
      <c r="B2081" s="4" t="s">
        <v>18628</v>
      </c>
      <c r="C2081" s="5">
        <v>0</v>
      </c>
    </row>
    <row r="2082" spans="2:3" x14ac:dyDescent="0.35">
      <c r="B2082" s="4" t="s">
        <v>18094</v>
      </c>
      <c r="C2082" s="5">
        <v>0</v>
      </c>
    </row>
    <row r="2083" spans="2:3" x14ac:dyDescent="0.35">
      <c r="B2083" s="4" t="s">
        <v>18630</v>
      </c>
      <c r="C2083" s="5">
        <v>0</v>
      </c>
    </row>
    <row r="2084" spans="2:3" x14ac:dyDescent="0.35">
      <c r="B2084" s="4" t="s">
        <v>18095</v>
      </c>
      <c r="C2084" s="5">
        <v>0</v>
      </c>
    </row>
    <row r="2085" spans="2:3" x14ac:dyDescent="0.35">
      <c r="B2085" s="4" t="s">
        <v>18632</v>
      </c>
      <c r="C2085" s="5">
        <v>0</v>
      </c>
    </row>
    <row r="2086" spans="2:3" x14ac:dyDescent="0.35">
      <c r="B2086" s="4" t="s">
        <v>18096</v>
      </c>
      <c r="C2086" s="5">
        <v>0</v>
      </c>
    </row>
    <row r="2087" spans="2:3" x14ac:dyDescent="0.35">
      <c r="B2087" s="4" t="s">
        <v>18634</v>
      </c>
      <c r="C2087" s="5">
        <v>0</v>
      </c>
    </row>
    <row r="2088" spans="2:3" x14ac:dyDescent="0.35">
      <c r="B2088" s="4" t="s">
        <v>18097</v>
      </c>
      <c r="C2088" s="5">
        <v>0</v>
      </c>
    </row>
    <row r="2089" spans="2:3" x14ac:dyDescent="0.35">
      <c r="B2089" s="4" t="s">
        <v>18636</v>
      </c>
      <c r="C2089" s="5">
        <v>0</v>
      </c>
    </row>
    <row r="2090" spans="2:3" x14ac:dyDescent="0.35">
      <c r="B2090" s="4" t="s">
        <v>18098</v>
      </c>
      <c r="C2090" s="5">
        <v>0</v>
      </c>
    </row>
    <row r="2091" spans="2:3" x14ac:dyDescent="0.35">
      <c r="B2091" s="4" t="s">
        <v>18638</v>
      </c>
      <c r="C2091" s="5">
        <v>0</v>
      </c>
    </row>
    <row r="2092" spans="2:3" x14ac:dyDescent="0.35">
      <c r="B2092" s="4" t="s">
        <v>18099</v>
      </c>
      <c r="C2092" s="5">
        <v>0</v>
      </c>
    </row>
    <row r="2093" spans="2:3" x14ac:dyDescent="0.35">
      <c r="B2093" s="4" t="s">
        <v>18640</v>
      </c>
      <c r="C2093" s="5">
        <v>0</v>
      </c>
    </row>
    <row r="2094" spans="2:3" x14ac:dyDescent="0.35">
      <c r="B2094" s="4" t="s">
        <v>17509</v>
      </c>
      <c r="C2094" s="5">
        <v>0</v>
      </c>
    </row>
    <row r="2095" spans="2:3" x14ac:dyDescent="0.35">
      <c r="B2095" s="4" t="s">
        <v>18642</v>
      </c>
      <c r="C2095" s="5">
        <v>0</v>
      </c>
    </row>
    <row r="2096" spans="2:3" x14ac:dyDescent="0.35">
      <c r="B2096" s="4" t="s">
        <v>18101</v>
      </c>
      <c r="C2096" s="5">
        <v>0</v>
      </c>
    </row>
    <row r="2097" spans="2:3" x14ac:dyDescent="0.35">
      <c r="B2097" s="4" t="s">
        <v>18644</v>
      </c>
      <c r="C2097" s="5">
        <v>0</v>
      </c>
    </row>
    <row r="2098" spans="2:3" x14ac:dyDescent="0.35">
      <c r="B2098" s="4" t="s">
        <v>18102</v>
      </c>
      <c r="C2098" s="5">
        <v>0</v>
      </c>
    </row>
    <row r="2099" spans="2:3" x14ac:dyDescent="0.35">
      <c r="B2099" s="4" t="s">
        <v>18646</v>
      </c>
      <c r="C2099" s="5">
        <v>0</v>
      </c>
    </row>
    <row r="2100" spans="2:3" x14ac:dyDescent="0.35">
      <c r="B2100" s="4" t="s">
        <v>18103</v>
      </c>
      <c r="C2100" s="5">
        <v>0</v>
      </c>
    </row>
    <row r="2101" spans="2:3" x14ac:dyDescent="0.35">
      <c r="B2101" s="4" t="s">
        <v>18648</v>
      </c>
      <c r="C2101" s="5">
        <v>0</v>
      </c>
    </row>
    <row r="2102" spans="2:3" x14ac:dyDescent="0.35">
      <c r="B2102" s="4" t="s">
        <v>18104</v>
      </c>
      <c r="C2102" s="5">
        <v>0</v>
      </c>
    </row>
    <row r="2103" spans="2:3" x14ac:dyDescent="0.35">
      <c r="B2103" s="4" t="s">
        <v>18650</v>
      </c>
      <c r="C2103" s="5">
        <v>0</v>
      </c>
    </row>
    <row r="2104" spans="2:3" x14ac:dyDescent="0.35">
      <c r="B2104" s="4" t="s">
        <v>18105</v>
      </c>
      <c r="C2104" s="5">
        <v>0</v>
      </c>
    </row>
    <row r="2105" spans="2:3" x14ac:dyDescent="0.35">
      <c r="B2105" s="4" t="s">
        <v>18652</v>
      </c>
      <c r="C2105" s="5">
        <v>0</v>
      </c>
    </row>
    <row r="2106" spans="2:3" x14ac:dyDescent="0.35">
      <c r="B2106" s="4" t="s">
        <v>18106</v>
      </c>
      <c r="C2106" s="5">
        <v>0</v>
      </c>
    </row>
    <row r="2107" spans="2:3" x14ac:dyDescent="0.35">
      <c r="B2107" s="4" t="s">
        <v>18654</v>
      </c>
      <c r="C2107" s="5">
        <v>0</v>
      </c>
    </row>
    <row r="2108" spans="2:3" x14ac:dyDescent="0.35">
      <c r="B2108" s="4" t="s">
        <v>17510</v>
      </c>
      <c r="C2108" s="5">
        <v>0</v>
      </c>
    </row>
    <row r="2109" spans="2:3" x14ac:dyDescent="0.35">
      <c r="B2109" s="4" t="s">
        <v>18656</v>
      </c>
      <c r="C2109" s="5">
        <v>0</v>
      </c>
    </row>
    <row r="2110" spans="2:3" x14ac:dyDescent="0.35">
      <c r="B2110" s="4" t="s">
        <v>18108</v>
      </c>
      <c r="C2110" s="5">
        <v>0</v>
      </c>
    </row>
    <row r="2111" spans="2:3" x14ac:dyDescent="0.35">
      <c r="B2111" s="4" t="s">
        <v>18658</v>
      </c>
      <c r="C2111" s="5">
        <v>0</v>
      </c>
    </row>
    <row r="2112" spans="2:3" x14ac:dyDescent="0.35">
      <c r="B2112" s="4" t="s">
        <v>18109</v>
      </c>
      <c r="C2112" s="5">
        <v>0</v>
      </c>
    </row>
    <row r="2113" spans="2:3" x14ac:dyDescent="0.35">
      <c r="B2113" s="4" t="s">
        <v>18660</v>
      </c>
      <c r="C2113" s="5">
        <v>0</v>
      </c>
    </row>
    <row r="2114" spans="2:3" x14ac:dyDescent="0.35">
      <c r="B2114" s="4" t="s">
        <v>18110</v>
      </c>
      <c r="C2114" s="5">
        <v>0</v>
      </c>
    </row>
    <row r="2115" spans="2:3" x14ac:dyDescent="0.35">
      <c r="B2115" s="4" t="s">
        <v>18662</v>
      </c>
      <c r="C2115" s="5">
        <v>0</v>
      </c>
    </row>
    <row r="2116" spans="2:3" x14ac:dyDescent="0.35">
      <c r="B2116" s="4" t="s">
        <v>18111</v>
      </c>
      <c r="C2116" s="5">
        <v>0</v>
      </c>
    </row>
    <row r="2117" spans="2:3" x14ac:dyDescent="0.35">
      <c r="B2117" s="4" t="s">
        <v>18664</v>
      </c>
      <c r="C2117" s="5">
        <v>0</v>
      </c>
    </row>
    <row r="2118" spans="2:3" x14ac:dyDescent="0.35">
      <c r="B2118" s="4" t="s">
        <v>18112</v>
      </c>
      <c r="C2118" s="5">
        <v>0</v>
      </c>
    </row>
    <row r="2119" spans="2:3" x14ac:dyDescent="0.35">
      <c r="B2119" s="4" t="s">
        <v>18666</v>
      </c>
      <c r="C2119" s="5">
        <v>0</v>
      </c>
    </row>
    <row r="2120" spans="2:3" x14ac:dyDescent="0.35">
      <c r="B2120" s="4" t="s">
        <v>18113</v>
      </c>
      <c r="C2120" s="5">
        <v>0</v>
      </c>
    </row>
    <row r="2121" spans="2:3" x14ac:dyDescent="0.35">
      <c r="B2121" s="4" t="s">
        <v>18668</v>
      </c>
      <c r="C2121" s="5">
        <v>0</v>
      </c>
    </row>
    <row r="2122" spans="2:3" x14ac:dyDescent="0.35">
      <c r="B2122" s="4" t="s">
        <v>18114</v>
      </c>
      <c r="C2122" s="5">
        <v>0</v>
      </c>
    </row>
    <row r="2123" spans="2:3" x14ac:dyDescent="0.35">
      <c r="B2123" s="4" t="s">
        <v>18670</v>
      </c>
      <c r="C2123" s="5">
        <v>0</v>
      </c>
    </row>
    <row r="2124" spans="2:3" x14ac:dyDescent="0.35">
      <c r="B2124" s="4" t="s">
        <v>18115</v>
      </c>
      <c r="C2124" s="5">
        <v>0</v>
      </c>
    </row>
    <row r="2125" spans="2:3" x14ac:dyDescent="0.35">
      <c r="B2125" s="4" t="s">
        <v>18672</v>
      </c>
      <c r="C2125" s="5">
        <v>0</v>
      </c>
    </row>
    <row r="2126" spans="2:3" x14ac:dyDescent="0.35">
      <c r="B2126" s="4" t="s">
        <v>18116</v>
      </c>
      <c r="C2126" s="5">
        <v>0</v>
      </c>
    </row>
    <row r="2127" spans="2:3" x14ac:dyDescent="0.35">
      <c r="B2127" s="4" t="s">
        <v>17542</v>
      </c>
      <c r="C2127" s="5">
        <v>0</v>
      </c>
    </row>
    <row r="2128" spans="2:3" x14ac:dyDescent="0.35">
      <c r="B2128" s="4" t="s">
        <v>18117</v>
      </c>
      <c r="C2128" s="5">
        <v>0</v>
      </c>
    </row>
    <row r="2129" spans="2:3" x14ac:dyDescent="0.35">
      <c r="B2129" s="4" t="s">
        <v>18676</v>
      </c>
      <c r="C2129" s="5">
        <v>0</v>
      </c>
    </row>
    <row r="2130" spans="2:3" x14ac:dyDescent="0.35">
      <c r="B2130" s="4" t="s">
        <v>18680</v>
      </c>
      <c r="C2130" s="5">
        <v>0</v>
      </c>
    </row>
    <row r="2131" spans="2:3" x14ac:dyDescent="0.35">
      <c r="B2131" s="4" t="s">
        <v>18678</v>
      </c>
      <c r="C2131" s="5">
        <v>0</v>
      </c>
    </row>
    <row r="2132" spans="2:3" x14ac:dyDescent="0.35">
      <c r="B2132" s="4" t="s">
        <v>18682</v>
      </c>
      <c r="C2132" s="5">
        <v>0</v>
      </c>
    </row>
    <row r="2133" spans="2:3" x14ac:dyDescent="0.35">
      <c r="B2133" s="4" t="s">
        <v>17562</v>
      </c>
      <c r="C2133" s="5">
        <v>0</v>
      </c>
    </row>
    <row r="2134" spans="2:3" x14ac:dyDescent="0.35">
      <c r="B2134" s="4" t="s">
        <v>18684</v>
      </c>
      <c r="C2134" s="5">
        <v>0</v>
      </c>
    </row>
    <row r="2135" spans="2:3" x14ac:dyDescent="0.35">
      <c r="B2135" s="4" t="s">
        <v>18118</v>
      </c>
      <c r="C2135" s="5">
        <v>0</v>
      </c>
    </row>
    <row r="2136" spans="2:3" x14ac:dyDescent="0.35">
      <c r="B2136" s="4" t="s">
        <v>18683</v>
      </c>
      <c r="C2136" s="5">
        <v>0</v>
      </c>
    </row>
    <row r="2137" spans="2:3" x14ac:dyDescent="0.35">
      <c r="B2137" s="4" t="s">
        <v>18119</v>
      </c>
      <c r="C2137" s="5">
        <v>0</v>
      </c>
    </row>
    <row r="2138" spans="2:3" x14ac:dyDescent="0.35">
      <c r="B2138" s="4" t="s">
        <v>18685</v>
      </c>
      <c r="C2138" s="5">
        <v>0</v>
      </c>
    </row>
    <row r="2139" spans="2:3" x14ac:dyDescent="0.35">
      <c r="B2139" s="4" t="s">
        <v>18120</v>
      </c>
      <c r="C2139" s="5">
        <v>0</v>
      </c>
    </row>
    <row r="2140" spans="2:3" x14ac:dyDescent="0.35">
      <c r="B2140" s="4" t="s">
        <v>18687</v>
      </c>
      <c r="C2140" s="5">
        <v>0</v>
      </c>
    </row>
    <row r="2141" spans="2:3" x14ac:dyDescent="0.35">
      <c r="B2141" s="4" t="s">
        <v>18121</v>
      </c>
      <c r="C2141" s="5">
        <v>0</v>
      </c>
    </row>
    <row r="2142" spans="2:3" x14ac:dyDescent="0.35">
      <c r="B2142" s="4" t="s">
        <v>18689</v>
      </c>
      <c r="C2142" s="5">
        <v>0</v>
      </c>
    </row>
    <row r="2143" spans="2:3" x14ac:dyDescent="0.35">
      <c r="B2143" s="4" t="s">
        <v>18122</v>
      </c>
      <c r="C2143" s="5">
        <v>0</v>
      </c>
    </row>
    <row r="2144" spans="2:3" x14ac:dyDescent="0.35">
      <c r="B2144" s="4" t="s">
        <v>18691</v>
      </c>
      <c r="C2144" s="5">
        <v>0</v>
      </c>
    </row>
    <row r="2145" spans="2:3" x14ac:dyDescent="0.35">
      <c r="B2145" s="4" t="s">
        <v>18123</v>
      </c>
      <c r="C2145" s="5">
        <v>0</v>
      </c>
    </row>
    <row r="2146" spans="2:3" x14ac:dyDescent="0.35">
      <c r="B2146" s="4" t="s">
        <v>18693</v>
      </c>
      <c r="C2146" s="5">
        <v>0</v>
      </c>
    </row>
    <row r="2147" spans="2:3" x14ac:dyDescent="0.35">
      <c r="B2147" s="4" t="s">
        <v>18124</v>
      </c>
      <c r="C2147" s="5">
        <v>0</v>
      </c>
    </row>
    <row r="2148" spans="2:3" x14ac:dyDescent="0.35">
      <c r="B2148" s="4" t="s">
        <v>18695</v>
      </c>
      <c r="C2148" s="5">
        <v>0</v>
      </c>
    </row>
    <row r="2149" spans="2:3" x14ac:dyDescent="0.35">
      <c r="B2149" s="4" t="s">
        <v>18125</v>
      </c>
      <c r="C2149" s="5">
        <v>0</v>
      </c>
    </row>
    <row r="2150" spans="2:3" x14ac:dyDescent="0.35">
      <c r="B2150" s="4" t="s">
        <v>18697</v>
      </c>
      <c r="C2150" s="5">
        <v>0</v>
      </c>
    </row>
    <row r="2151" spans="2:3" x14ac:dyDescent="0.35">
      <c r="B2151" s="4" t="s">
        <v>18126</v>
      </c>
      <c r="C2151" s="5">
        <v>0</v>
      </c>
    </row>
    <row r="2152" spans="2:3" x14ac:dyDescent="0.35">
      <c r="B2152" s="4" t="s">
        <v>18699</v>
      </c>
      <c r="C2152" s="5">
        <v>0</v>
      </c>
    </row>
    <row r="2153" spans="2:3" x14ac:dyDescent="0.35">
      <c r="B2153" s="4" t="s">
        <v>18127</v>
      </c>
      <c r="C2153" s="5">
        <v>0</v>
      </c>
    </row>
    <row r="2154" spans="2:3" x14ac:dyDescent="0.35">
      <c r="B2154" s="4" t="s">
        <v>18701</v>
      </c>
      <c r="C2154" s="5">
        <v>0</v>
      </c>
    </row>
    <row r="2155" spans="2:3" x14ac:dyDescent="0.35">
      <c r="B2155" s="4" t="s">
        <v>18128</v>
      </c>
      <c r="C2155" s="5">
        <v>0</v>
      </c>
    </row>
    <row r="2156" spans="2:3" x14ac:dyDescent="0.35">
      <c r="B2156" s="4" t="s">
        <v>18703</v>
      </c>
      <c r="C2156" s="5">
        <v>0</v>
      </c>
    </row>
    <row r="2157" spans="2:3" x14ac:dyDescent="0.35">
      <c r="B2157" s="4" t="s">
        <v>18129</v>
      </c>
      <c r="C2157" s="5">
        <v>0</v>
      </c>
    </row>
    <row r="2158" spans="2:3" x14ac:dyDescent="0.35">
      <c r="B2158" s="4" t="s">
        <v>18705</v>
      </c>
      <c r="C2158" s="5">
        <v>0</v>
      </c>
    </row>
    <row r="2159" spans="2:3" x14ac:dyDescent="0.35">
      <c r="B2159" s="4" t="s">
        <v>18130</v>
      </c>
      <c r="C2159" s="5">
        <v>0</v>
      </c>
    </row>
    <row r="2160" spans="2:3" x14ac:dyDescent="0.35">
      <c r="B2160" s="4" t="s">
        <v>18707</v>
      </c>
      <c r="C2160" s="5">
        <v>0</v>
      </c>
    </row>
    <row r="2161" spans="2:3" x14ac:dyDescent="0.35">
      <c r="B2161" s="4" t="s">
        <v>17511</v>
      </c>
      <c r="C2161" s="5">
        <v>0</v>
      </c>
    </row>
    <row r="2162" spans="2:3" x14ac:dyDescent="0.35">
      <c r="B2162" s="4" t="s">
        <v>17543</v>
      </c>
      <c r="C2162" s="5">
        <v>0</v>
      </c>
    </row>
    <row r="2163" spans="2:3" x14ac:dyDescent="0.35">
      <c r="B2163" s="4" t="s">
        <v>18712</v>
      </c>
      <c r="C2163" s="5">
        <v>0</v>
      </c>
    </row>
    <row r="2164" spans="2:3" x14ac:dyDescent="0.35">
      <c r="B2164" s="4" t="s">
        <v>18711</v>
      </c>
      <c r="C2164" s="5">
        <v>0</v>
      </c>
    </row>
    <row r="2165" spans="2:3" x14ac:dyDescent="0.35">
      <c r="B2165" s="4" t="s">
        <v>18713</v>
      </c>
      <c r="C2165" s="5">
        <v>0</v>
      </c>
    </row>
    <row r="2166" spans="2:3" x14ac:dyDescent="0.35">
      <c r="B2166" s="4" t="s">
        <v>18715</v>
      </c>
      <c r="C2166" s="5">
        <v>0</v>
      </c>
    </row>
    <row r="2167" spans="2:3" x14ac:dyDescent="0.35">
      <c r="B2167" s="4" t="s">
        <v>18714</v>
      </c>
      <c r="C2167" s="5">
        <v>0</v>
      </c>
    </row>
    <row r="2168" spans="2:3" x14ac:dyDescent="0.35">
      <c r="B2168" s="4" t="s">
        <v>18133</v>
      </c>
      <c r="C2168" s="5">
        <v>0</v>
      </c>
    </row>
    <row r="2169" spans="2:3" x14ac:dyDescent="0.35">
      <c r="B2169" s="4" t="s">
        <v>18716</v>
      </c>
      <c r="C2169" s="5">
        <v>0</v>
      </c>
    </row>
    <row r="2170" spans="2:3" x14ac:dyDescent="0.35">
      <c r="B2170" s="4" t="s">
        <v>18134</v>
      </c>
      <c r="C2170" s="5">
        <v>0</v>
      </c>
    </row>
    <row r="2171" spans="2:3" x14ac:dyDescent="0.35">
      <c r="B2171" s="4" t="s">
        <v>17482</v>
      </c>
      <c r="C2171" s="5">
        <v>0</v>
      </c>
    </row>
    <row r="2172" spans="2:3" x14ac:dyDescent="0.35">
      <c r="B2172" s="4" t="s">
        <v>18135</v>
      </c>
      <c r="C2172" s="5">
        <v>0</v>
      </c>
    </row>
    <row r="2173" spans="2:3" x14ac:dyDescent="0.35">
      <c r="B2173" s="4" t="s">
        <v>18720</v>
      </c>
      <c r="C2173" s="5">
        <v>0</v>
      </c>
    </row>
    <row r="2174" spans="2:3" x14ac:dyDescent="0.35">
      <c r="B2174" s="4" t="s">
        <v>18136</v>
      </c>
      <c r="C2174" s="5">
        <v>0</v>
      </c>
    </row>
    <row r="2175" spans="2:3" x14ac:dyDescent="0.35">
      <c r="B2175" s="4" t="s">
        <v>18722</v>
      </c>
      <c r="C2175" s="5">
        <v>0</v>
      </c>
    </row>
    <row r="2176" spans="2:3" x14ac:dyDescent="0.35">
      <c r="B2176" s="4" t="s">
        <v>18137</v>
      </c>
      <c r="C2176" s="5">
        <v>0</v>
      </c>
    </row>
    <row r="2177" spans="2:3" x14ac:dyDescent="0.35">
      <c r="B2177" s="4" t="s">
        <v>18724</v>
      </c>
      <c r="C2177" s="5">
        <v>0</v>
      </c>
    </row>
    <row r="2178" spans="2:3" x14ac:dyDescent="0.35">
      <c r="B2178" s="4" t="s">
        <v>18138</v>
      </c>
      <c r="C2178" s="5">
        <v>0</v>
      </c>
    </row>
    <row r="2179" spans="2:3" x14ac:dyDescent="0.35">
      <c r="B2179" s="4" t="s">
        <v>17477</v>
      </c>
      <c r="C2179" s="5">
        <v>0</v>
      </c>
    </row>
    <row r="2180" spans="2:3" x14ac:dyDescent="0.35">
      <c r="B2180" s="4" t="s">
        <v>18139</v>
      </c>
      <c r="C2180" s="5">
        <v>0</v>
      </c>
    </row>
    <row r="2181" spans="2:3" x14ac:dyDescent="0.35">
      <c r="B2181" s="4" t="s">
        <v>18728</v>
      </c>
      <c r="C2181" s="5">
        <v>0</v>
      </c>
    </row>
    <row r="2182" spans="2:3" x14ac:dyDescent="0.35">
      <c r="B2182" s="4" t="s">
        <v>18140</v>
      </c>
      <c r="C2182" s="5">
        <v>0</v>
      </c>
    </row>
    <row r="2183" spans="2:3" x14ac:dyDescent="0.35">
      <c r="B2183" s="4" t="s">
        <v>18730</v>
      </c>
      <c r="C2183" s="5">
        <v>0</v>
      </c>
    </row>
    <row r="2184" spans="2:3" x14ac:dyDescent="0.35">
      <c r="B2184" s="4" t="s">
        <v>18141</v>
      </c>
      <c r="C2184" s="5">
        <v>0</v>
      </c>
    </row>
    <row r="2185" spans="2:3" x14ac:dyDescent="0.35">
      <c r="B2185" s="4" t="s">
        <v>18732</v>
      </c>
      <c r="C2185" s="5">
        <v>0</v>
      </c>
    </row>
    <row r="2186" spans="2:3" x14ac:dyDescent="0.35">
      <c r="B2186" s="4" t="s">
        <v>18142</v>
      </c>
      <c r="C2186" s="5">
        <v>0</v>
      </c>
    </row>
    <row r="2187" spans="2:3" x14ac:dyDescent="0.35">
      <c r="B2187" s="4" t="s">
        <v>18734</v>
      </c>
      <c r="C2187" s="5">
        <v>0</v>
      </c>
    </row>
    <row r="2188" spans="2:3" x14ac:dyDescent="0.35">
      <c r="B2188" s="4" t="s">
        <v>18143</v>
      </c>
      <c r="C2188" s="5">
        <v>0</v>
      </c>
    </row>
    <row r="2189" spans="2:3" x14ac:dyDescent="0.35">
      <c r="B2189" s="4" t="s">
        <v>18736</v>
      </c>
      <c r="C2189" s="5">
        <v>0</v>
      </c>
    </row>
    <row r="2190" spans="2:3" x14ac:dyDescent="0.35">
      <c r="B2190" s="4" t="s">
        <v>18144</v>
      </c>
      <c r="C2190" s="5">
        <v>0</v>
      </c>
    </row>
    <row r="2191" spans="2:3" x14ac:dyDescent="0.35">
      <c r="B2191" s="4" t="s">
        <v>18738</v>
      </c>
      <c r="C2191" s="5">
        <v>0</v>
      </c>
    </row>
    <row r="2192" spans="2:3" x14ac:dyDescent="0.35">
      <c r="B2192" s="4" t="s">
        <v>18145</v>
      </c>
      <c r="C2192" s="5">
        <v>0</v>
      </c>
    </row>
    <row r="2193" spans="2:3" x14ac:dyDescent="0.35">
      <c r="B2193" s="4" t="s">
        <v>18740</v>
      </c>
      <c r="C2193" s="5">
        <v>0</v>
      </c>
    </row>
    <row r="2194" spans="2:3" x14ac:dyDescent="0.35">
      <c r="B2194" s="4" t="s">
        <v>17512</v>
      </c>
      <c r="C2194" s="5">
        <v>0</v>
      </c>
    </row>
    <row r="2195" spans="2:3" x14ac:dyDescent="0.35">
      <c r="B2195" s="4" t="s">
        <v>18742</v>
      </c>
      <c r="C2195" s="5">
        <v>0</v>
      </c>
    </row>
    <row r="2196" spans="2:3" x14ac:dyDescent="0.35">
      <c r="B2196" s="4" t="s">
        <v>18147</v>
      </c>
      <c r="C2196" s="5">
        <v>0</v>
      </c>
    </row>
    <row r="2197" spans="2:3" x14ac:dyDescent="0.35">
      <c r="B2197" s="4" t="s">
        <v>18744</v>
      </c>
      <c r="C2197" s="5">
        <v>0</v>
      </c>
    </row>
    <row r="2198" spans="2:3" x14ac:dyDescent="0.35">
      <c r="B2198" s="4" t="s">
        <v>18148</v>
      </c>
      <c r="C2198" s="5">
        <v>0</v>
      </c>
    </row>
    <row r="2199" spans="2:3" x14ac:dyDescent="0.35">
      <c r="B2199" s="4" t="s">
        <v>18746</v>
      </c>
      <c r="C2199" s="5">
        <v>0</v>
      </c>
    </row>
    <row r="2200" spans="2:3" x14ac:dyDescent="0.35">
      <c r="B2200" s="4" t="s">
        <v>18149</v>
      </c>
      <c r="C2200" s="5">
        <v>0</v>
      </c>
    </row>
    <row r="2201" spans="2:3" x14ac:dyDescent="0.35">
      <c r="B2201" s="4" t="s">
        <v>18748</v>
      </c>
      <c r="C2201" s="5">
        <v>0</v>
      </c>
    </row>
    <row r="2202" spans="2:3" x14ac:dyDescent="0.35">
      <c r="B2202" s="4" t="s">
        <v>18150</v>
      </c>
      <c r="C2202" s="5">
        <v>0</v>
      </c>
    </row>
    <row r="2203" spans="2:3" x14ac:dyDescent="0.35">
      <c r="B2203" s="4" t="s">
        <v>18750</v>
      </c>
      <c r="C2203" s="5">
        <v>0</v>
      </c>
    </row>
    <row r="2204" spans="2:3" x14ac:dyDescent="0.35">
      <c r="B2204" s="4" t="s">
        <v>18151</v>
      </c>
      <c r="C2204" s="5">
        <v>0</v>
      </c>
    </row>
    <row r="2205" spans="2:3" x14ac:dyDescent="0.35">
      <c r="B2205" s="4" t="s">
        <v>18752</v>
      </c>
      <c r="C2205" s="5">
        <v>0</v>
      </c>
    </row>
    <row r="2206" spans="2:3" x14ac:dyDescent="0.35">
      <c r="B2206" s="4" t="s">
        <v>18152</v>
      </c>
      <c r="C2206" s="5">
        <v>0</v>
      </c>
    </row>
    <row r="2207" spans="2:3" x14ac:dyDescent="0.35">
      <c r="B2207" s="4" t="s">
        <v>18754</v>
      </c>
      <c r="C2207" s="5">
        <v>0</v>
      </c>
    </row>
    <row r="2208" spans="2:3" x14ac:dyDescent="0.35">
      <c r="B2208" s="4" t="s">
        <v>17513</v>
      </c>
      <c r="C2208" s="5">
        <v>0</v>
      </c>
    </row>
    <row r="2209" spans="2:3" x14ac:dyDescent="0.35">
      <c r="B2209" s="4" t="s">
        <v>18756</v>
      </c>
      <c r="C2209" s="5">
        <v>0</v>
      </c>
    </row>
    <row r="2210" spans="2:3" x14ac:dyDescent="0.35">
      <c r="B2210" s="4" t="s">
        <v>18154</v>
      </c>
      <c r="C2210" s="5">
        <v>0</v>
      </c>
    </row>
    <row r="2211" spans="2:3" x14ac:dyDescent="0.35">
      <c r="B2211" s="4" t="s">
        <v>18758</v>
      </c>
      <c r="C2211" s="5">
        <v>0</v>
      </c>
    </row>
    <row r="2212" spans="2:3" x14ac:dyDescent="0.35">
      <c r="B2212" s="4" t="s">
        <v>18155</v>
      </c>
      <c r="C2212" s="5">
        <v>0</v>
      </c>
    </row>
    <row r="2213" spans="2:3" x14ac:dyDescent="0.35">
      <c r="B2213" s="4" t="s">
        <v>18760</v>
      </c>
      <c r="C2213" s="5">
        <v>0</v>
      </c>
    </row>
    <row r="2214" spans="2:3" x14ac:dyDescent="0.35">
      <c r="B2214" s="4" t="s">
        <v>18156</v>
      </c>
      <c r="C2214" s="5">
        <v>0</v>
      </c>
    </row>
    <row r="2215" spans="2:3" x14ac:dyDescent="0.35">
      <c r="B2215" s="4" t="s">
        <v>18762</v>
      </c>
      <c r="C2215" s="5">
        <v>0</v>
      </c>
    </row>
    <row r="2216" spans="2:3" x14ac:dyDescent="0.35">
      <c r="B2216" s="4" t="s">
        <v>18157</v>
      </c>
      <c r="C2216" s="5">
        <v>0</v>
      </c>
    </row>
    <row r="2217" spans="2:3" x14ac:dyDescent="0.35">
      <c r="B2217" s="4" t="s">
        <v>18764</v>
      </c>
      <c r="C2217" s="5">
        <v>0</v>
      </c>
    </row>
    <row r="2218" spans="2:3" x14ac:dyDescent="0.35">
      <c r="B2218" s="4" t="s">
        <v>18158</v>
      </c>
      <c r="C2218" s="5">
        <v>0</v>
      </c>
    </row>
    <row r="2219" spans="2:3" x14ac:dyDescent="0.35">
      <c r="B2219" s="4" t="s">
        <v>18766</v>
      </c>
      <c r="C2219" s="5">
        <v>0</v>
      </c>
    </row>
    <row r="2220" spans="2:3" x14ac:dyDescent="0.35">
      <c r="B2220" s="4" t="s">
        <v>18159</v>
      </c>
      <c r="C2220" s="5">
        <v>0</v>
      </c>
    </row>
    <row r="2221" spans="2:3" x14ac:dyDescent="0.35">
      <c r="B2221" s="4" t="s">
        <v>18768</v>
      </c>
      <c r="C2221" s="5">
        <v>0</v>
      </c>
    </row>
    <row r="2222" spans="2:3" x14ac:dyDescent="0.35">
      <c r="B2222" s="4" t="s">
        <v>18160</v>
      </c>
      <c r="C2222" s="5">
        <v>0</v>
      </c>
    </row>
    <row r="2223" spans="2:3" x14ac:dyDescent="0.35">
      <c r="B2223" s="4" t="s">
        <v>18770</v>
      </c>
      <c r="C2223" s="5">
        <v>0</v>
      </c>
    </row>
    <row r="2224" spans="2:3" x14ac:dyDescent="0.35">
      <c r="B2224" s="4" t="s">
        <v>18161</v>
      </c>
      <c r="C2224" s="5">
        <v>0</v>
      </c>
    </row>
    <row r="2225" spans="2:3" x14ac:dyDescent="0.35">
      <c r="B2225" s="4" t="s">
        <v>18772</v>
      </c>
      <c r="C2225" s="5">
        <v>0</v>
      </c>
    </row>
    <row r="2226" spans="2:3" x14ac:dyDescent="0.35">
      <c r="B2226" s="4" t="s">
        <v>18162</v>
      </c>
      <c r="C2226" s="5">
        <v>0</v>
      </c>
    </row>
    <row r="2227" spans="2:3" x14ac:dyDescent="0.35">
      <c r="B2227" s="4" t="s">
        <v>18774</v>
      </c>
      <c r="C2227" s="5">
        <v>0</v>
      </c>
    </row>
    <row r="2228" spans="2:3" x14ac:dyDescent="0.35">
      <c r="B2228" s="4" t="s">
        <v>18163</v>
      </c>
      <c r="C2228" s="5">
        <v>0</v>
      </c>
    </row>
    <row r="2229" spans="2:3" x14ac:dyDescent="0.35">
      <c r="B2229" s="4" t="s">
        <v>18776</v>
      </c>
      <c r="C2229" s="5">
        <v>0</v>
      </c>
    </row>
    <row r="2230" spans="2:3" x14ac:dyDescent="0.35">
      <c r="B2230" s="4" t="s">
        <v>18164</v>
      </c>
      <c r="C2230" s="5">
        <v>0</v>
      </c>
    </row>
    <row r="2231" spans="2:3" x14ac:dyDescent="0.35">
      <c r="B2231" s="4" t="s">
        <v>18778</v>
      </c>
      <c r="C2231" s="5">
        <v>0</v>
      </c>
    </row>
    <row r="2232" spans="2:3" x14ac:dyDescent="0.35">
      <c r="B2232" s="4" t="s">
        <v>18165</v>
      </c>
      <c r="C2232" s="5">
        <v>0</v>
      </c>
    </row>
    <row r="2233" spans="2:3" x14ac:dyDescent="0.35">
      <c r="B2233" s="4" t="s">
        <v>18780</v>
      </c>
      <c r="C2233" s="5">
        <v>0</v>
      </c>
    </row>
    <row r="2234" spans="2:3" x14ac:dyDescent="0.35">
      <c r="B2234" s="4" t="s">
        <v>18166</v>
      </c>
      <c r="C2234" s="5">
        <v>0</v>
      </c>
    </row>
    <row r="2235" spans="2:3" x14ac:dyDescent="0.35">
      <c r="B2235" s="4" t="s">
        <v>18782</v>
      </c>
      <c r="C2235" s="5">
        <v>0</v>
      </c>
    </row>
    <row r="2236" spans="2:3" x14ac:dyDescent="0.35">
      <c r="B2236" s="4" t="s">
        <v>18167</v>
      </c>
      <c r="C2236" s="5">
        <v>0</v>
      </c>
    </row>
    <row r="2237" spans="2:3" x14ac:dyDescent="0.35">
      <c r="B2237" s="4" t="s">
        <v>18784</v>
      </c>
      <c r="C2237" s="5">
        <v>0</v>
      </c>
    </row>
    <row r="2238" spans="2:3" x14ac:dyDescent="0.35">
      <c r="B2238" s="4" t="s">
        <v>18168</v>
      </c>
      <c r="C2238" s="5">
        <v>0</v>
      </c>
    </row>
    <row r="2239" spans="2:3" x14ac:dyDescent="0.35">
      <c r="B2239" s="4" t="s">
        <v>18786</v>
      </c>
      <c r="C2239" s="5">
        <v>0</v>
      </c>
    </row>
    <row r="2240" spans="2:3" x14ac:dyDescent="0.35">
      <c r="B2240" s="4" t="s">
        <v>18169</v>
      </c>
      <c r="C2240" s="5">
        <v>0</v>
      </c>
    </row>
    <row r="2241" spans="2:3" x14ac:dyDescent="0.35">
      <c r="B2241" s="4" t="s">
        <v>18788</v>
      </c>
      <c r="C2241" s="5">
        <v>0</v>
      </c>
    </row>
    <row r="2242" spans="2:3" x14ac:dyDescent="0.35">
      <c r="B2242" s="4" t="s">
        <v>18170</v>
      </c>
      <c r="C2242" s="5">
        <v>0</v>
      </c>
    </row>
    <row r="2243" spans="2:3" x14ac:dyDescent="0.35">
      <c r="B2243" s="4" t="s">
        <v>18790</v>
      </c>
      <c r="C2243" s="5">
        <v>0</v>
      </c>
    </row>
    <row r="2244" spans="2:3" x14ac:dyDescent="0.35">
      <c r="B2244" s="4" t="s">
        <v>18171</v>
      </c>
      <c r="C2244" s="5">
        <v>0</v>
      </c>
    </row>
    <row r="2245" spans="2:3" x14ac:dyDescent="0.35">
      <c r="B2245" s="4" t="s">
        <v>18792</v>
      </c>
      <c r="C2245" s="5">
        <v>0</v>
      </c>
    </row>
    <row r="2246" spans="2:3" x14ac:dyDescent="0.35">
      <c r="B2246" s="4" t="s">
        <v>18172</v>
      </c>
      <c r="C2246" s="5">
        <v>0</v>
      </c>
    </row>
    <row r="2247" spans="2:3" x14ac:dyDescent="0.35">
      <c r="B2247" s="4" t="s">
        <v>18794</v>
      </c>
      <c r="C2247" s="5">
        <v>0</v>
      </c>
    </row>
    <row r="2248" spans="2:3" x14ac:dyDescent="0.35">
      <c r="B2248" s="4" t="s">
        <v>17514</v>
      </c>
      <c r="C2248" s="5">
        <v>0</v>
      </c>
    </row>
    <row r="2249" spans="2:3" x14ac:dyDescent="0.35">
      <c r="B2249" s="4" t="s">
        <v>18796</v>
      </c>
      <c r="C2249" s="5">
        <v>0</v>
      </c>
    </row>
    <row r="2250" spans="2:3" x14ac:dyDescent="0.35">
      <c r="B2250" s="4" t="s">
        <v>18174</v>
      </c>
      <c r="C2250" s="5">
        <v>0</v>
      </c>
    </row>
    <row r="2251" spans="2:3" x14ac:dyDescent="0.35">
      <c r="B2251" s="4" t="s">
        <v>18798</v>
      </c>
      <c r="C2251" s="5">
        <v>0</v>
      </c>
    </row>
    <row r="2252" spans="2:3" x14ac:dyDescent="0.35">
      <c r="B2252" s="4" t="s">
        <v>18175</v>
      </c>
      <c r="C2252" s="5">
        <v>0</v>
      </c>
    </row>
    <row r="2253" spans="2:3" x14ac:dyDescent="0.35">
      <c r="B2253" s="4" t="s">
        <v>18800</v>
      </c>
      <c r="C2253" s="5">
        <v>0</v>
      </c>
    </row>
    <row r="2254" spans="2:3" x14ac:dyDescent="0.35">
      <c r="B2254" s="4" t="s">
        <v>18176</v>
      </c>
      <c r="C2254" s="5">
        <v>0</v>
      </c>
    </row>
    <row r="2255" spans="2:3" x14ac:dyDescent="0.35">
      <c r="B2255" s="4" t="s">
        <v>18802</v>
      </c>
      <c r="C2255" s="5">
        <v>0</v>
      </c>
    </row>
    <row r="2256" spans="2:3" x14ac:dyDescent="0.35">
      <c r="B2256" s="4" t="s">
        <v>18177</v>
      </c>
      <c r="C2256" s="5">
        <v>0</v>
      </c>
    </row>
    <row r="2257" spans="2:3" x14ac:dyDescent="0.35">
      <c r="B2257" s="4" t="s">
        <v>18804</v>
      </c>
      <c r="C2257" s="5">
        <v>0</v>
      </c>
    </row>
    <row r="2258" spans="2:3" x14ac:dyDescent="0.35">
      <c r="B2258" s="4" t="s">
        <v>18178</v>
      </c>
      <c r="C2258" s="5">
        <v>0</v>
      </c>
    </row>
    <row r="2259" spans="2:3" x14ac:dyDescent="0.35">
      <c r="B2259" s="4" t="s">
        <v>18806</v>
      </c>
      <c r="C2259" s="5">
        <v>0</v>
      </c>
    </row>
    <row r="2260" spans="2:3" x14ac:dyDescent="0.35">
      <c r="B2260" s="4" t="s">
        <v>18179</v>
      </c>
      <c r="C2260" s="5">
        <v>0</v>
      </c>
    </row>
    <row r="2261" spans="2:3" x14ac:dyDescent="0.35">
      <c r="B2261" s="4" t="s">
        <v>18808</v>
      </c>
      <c r="C2261" s="5">
        <v>0</v>
      </c>
    </row>
    <row r="2262" spans="2:3" x14ac:dyDescent="0.35">
      <c r="B2262" s="4" t="s">
        <v>18180</v>
      </c>
      <c r="C2262" s="5">
        <v>0</v>
      </c>
    </row>
    <row r="2263" spans="2:3" x14ac:dyDescent="0.35">
      <c r="B2263" s="4" t="s">
        <v>18810</v>
      </c>
      <c r="C2263" s="5">
        <v>0</v>
      </c>
    </row>
    <row r="2264" spans="2:3" x14ac:dyDescent="0.35">
      <c r="B2264" s="4" t="s">
        <v>18181</v>
      </c>
      <c r="C2264" s="5">
        <v>0</v>
      </c>
    </row>
    <row r="2265" spans="2:3" x14ac:dyDescent="0.35">
      <c r="B2265" s="4" t="s">
        <v>18812</v>
      </c>
      <c r="C2265" s="5">
        <v>0</v>
      </c>
    </row>
    <row r="2266" spans="2:3" x14ac:dyDescent="0.35">
      <c r="B2266" s="4" t="s">
        <v>18182</v>
      </c>
      <c r="C2266" s="5">
        <v>0</v>
      </c>
    </row>
    <row r="2267" spans="2:3" x14ac:dyDescent="0.35">
      <c r="B2267" s="4" t="s">
        <v>17547</v>
      </c>
      <c r="C2267" s="5">
        <v>0</v>
      </c>
    </row>
    <row r="2268" spans="2:3" x14ac:dyDescent="0.35">
      <c r="B2268" s="4" t="s">
        <v>18183</v>
      </c>
      <c r="C2268" s="5">
        <v>0</v>
      </c>
    </row>
    <row r="2269" spans="2:3" x14ac:dyDescent="0.35">
      <c r="B2269" s="4" t="s">
        <v>18816</v>
      </c>
      <c r="C2269" s="5">
        <v>0</v>
      </c>
    </row>
    <row r="2270" spans="2:3" x14ac:dyDescent="0.35">
      <c r="B2270" s="4" t="s">
        <v>18184</v>
      </c>
      <c r="C2270" s="5">
        <v>0</v>
      </c>
    </row>
    <row r="2271" spans="2:3" x14ac:dyDescent="0.35">
      <c r="B2271" s="4" t="s">
        <v>18818</v>
      </c>
      <c r="C2271" s="5">
        <v>0</v>
      </c>
    </row>
    <row r="2272" spans="2:3" x14ac:dyDescent="0.35">
      <c r="B2272" s="4" t="s">
        <v>18185</v>
      </c>
      <c r="C2272" s="5">
        <v>0</v>
      </c>
    </row>
    <row r="2273" spans="2:3" x14ac:dyDescent="0.35">
      <c r="B2273" s="4" t="s">
        <v>18820</v>
      </c>
      <c r="C2273" s="5">
        <v>0</v>
      </c>
    </row>
    <row r="2274" spans="2:3" x14ac:dyDescent="0.35">
      <c r="B2274" s="4" t="s">
        <v>18186</v>
      </c>
      <c r="C2274" s="5">
        <v>0</v>
      </c>
    </row>
    <row r="2275" spans="2:3" x14ac:dyDescent="0.35">
      <c r="B2275" s="4" t="s">
        <v>18822</v>
      </c>
      <c r="C2275" s="5">
        <v>0</v>
      </c>
    </row>
    <row r="2276" spans="2:3" x14ac:dyDescent="0.35">
      <c r="B2276" s="4" t="s">
        <v>18187</v>
      </c>
      <c r="C2276" s="5">
        <v>0</v>
      </c>
    </row>
    <row r="2277" spans="2:3" x14ac:dyDescent="0.35">
      <c r="B2277" s="4" t="s">
        <v>18824</v>
      </c>
      <c r="C2277" s="5">
        <v>0</v>
      </c>
    </row>
    <row r="2278" spans="2:3" x14ac:dyDescent="0.35">
      <c r="B2278" s="4" t="s">
        <v>18188</v>
      </c>
      <c r="C2278" s="5">
        <v>0</v>
      </c>
    </row>
    <row r="2279" spans="2:3" x14ac:dyDescent="0.35">
      <c r="B2279" s="4" t="s">
        <v>18826</v>
      </c>
      <c r="C2279" s="5">
        <v>0</v>
      </c>
    </row>
    <row r="2280" spans="2:3" x14ac:dyDescent="0.35">
      <c r="B2280" s="4" t="s">
        <v>18189</v>
      </c>
      <c r="C2280" s="5">
        <v>0</v>
      </c>
    </row>
    <row r="2281" spans="2:3" x14ac:dyDescent="0.35">
      <c r="B2281" s="4" t="s">
        <v>18828</v>
      </c>
      <c r="C2281" s="5">
        <v>0</v>
      </c>
    </row>
    <row r="2282" spans="2:3" x14ac:dyDescent="0.35">
      <c r="B2282" s="4" t="s">
        <v>18190</v>
      </c>
      <c r="C2282" s="5">
        <v>0</v>
      </c>
    </row>
    <row r="2283" spans="2:3" x14ac:dyDescent="0.35">
      <c r="B2283" s="4" t="s">
        <v>18830</v>
      </c>
      <c r="C2283" s="5">
        <v>0</v>
      </c>
    </row>
    <row r="2284" spans="2:3" x14ac:dyDescent="0.35">
      <c r="B2284" s="4" t="s">
        <v>18191</v>
      </c>
      <c r="C2284" s="5">
        <v>0</v>
      </c>
    </row>
    <row r="2285" spans="2:3" x14ac:dyDescent="0.35">
      <c r="B2285" s="4" t="s">
        <v>18832</v>
      </c>
      <c r="C2285" s="5">
        <v>0</v>
      </c>
    </row>
    <row r="2286" spans="2:3" x14ac:dyDescent="0.35">
      <c r="B2286" s="4" t="s">
        <v>18192</v>
      </c>
      <c r="C2286" s="5">
        <v>0</v>
      </c>
    </row>
    <row r="2287" spans="2:3" x14ac:dyDescent="0.35">
      <c r="B2287" s="4" t="s">
        <v>17548</v>
      </c>
      <c r="C2287" s="5">
        <v>0</v>
      </c>
    </row>
    <row r="2288" spans="2:3" x14ac:dyDescent="0.35">
      <c r="B2288" s="4" t="s">
        <v>18193</v>
      </c>
      <c r="C2288" s="5">
        <v>0</v>
      </c>
    </row>
    <row r="2289" spans="2:3" x14ac:dyDescent="0.35">
      <c r="B2289" s="4" t="s">
        <v>18836</v>
      </c>
      <c r="C2289" s="5">
        <v>0</v>
      </c>
    </row>
    <row r="2290" spans="2:3" x14ac:dyDescent="0.35">
      <c r="B2290" s="4" t="s">
        <v>18194</v>
      </c>
      <c r="C2290" s="5">
        <v>0</v>
      </c>
    </row>
    <row r="2291" spans="2:3" x14ac:dyDescent="0.35">
      <c r="B2291" s="4" t="s">
        <v>17478</v>
      </c>
      <c r="C2291" s="5">
        <v>0</v>
      </c>
    </row>
    <row r="2292" spans="2:3" x14ac:dyDescent="0.35">
      <c r="B2292" s="4" t="s">
        <v>18195</v>
      </c>
      <c r="C2292" s="5">
        <v>0</v>
      </c>
    </row>
    <row r="2293" spans="2:3" x14ac:dyDescent="0.35">
      <c r="B2293" s="4" t="s">
        <v>18840</v>
      </c>
      <c r="C2293" s="5">
        <v>0</v>
      </c>
    </row>
    <row r="2294" spans="2:3" x14ac:dyDescent="0.35">
      <c r="B2294" s="4" t="s">
        <v>18196</v>
      </c>
      <c r="C2294" s="5">
        <v>0</v>
      </c>
    </row>
    <row r="2295" spans="2:3" x14ac:dyDescent="0.35">
      <c r="B2295" s="4" t="s">
        <v>18842</v>
      </c>
      <c r="C2295" s="5">
        <v>0</v>
      </c>
    </row>
    <row r="2296" spans="2:3" x14ac:dyDescent="0.35">
      <c r="B2296" s="4" t="s">
        <v>18197</v>
      </c>
      <c r="C2296" s="5">
        <v>0</v>
      </c>
    </row>
    <row r="2297" spans="2:3" x14ac:dyDescent="0.35">
      <c r="B2297" s="4" t="s">
        <v>18844</v>
      </c>
      <c r="C2297" s="5">
        <v>0</v>
      </c>
    </row>
    <row r="2298" spans="2:3" x14ac:dyDescent="0.35">
      <c r="B2298" s="4" t="s">
        <v>18198</v>
      </c>
      <c r="C2298" s="5">
        <v>0</v>
      </c>
    </row>
    <row r="2299" spans="2:3" x14ac:dyDescent="0.35">
      <c r="B2299" s="4" t="s">
        <v>18846</v>
      </c>
      <c r="C2299" s="5">
        <v>0</v>
      </c>
    </row>
    <row r="2300" spans="2:3" x14ac:dyDescent="0.35">
      <c r="B2300" s="4" t="s">
        <v>18199</v>
      </c>
      <c r="C2300" s="5">
        <v>0</v>
      </c>
    </row>
    <row r="2301" spans="2:3" x14ac:dyDescent="0.35">
      <c r="B2301" s="4" t="s">
        <v>18848</v>
      </c>
      <c r="C2301" s="5">
        <v>0</v>
      </c>
    </row>
    <row r="2302" spans="2:3" x14ac:dyDescent="0.35">
      <c r="B2302" s="4" t="s">
        <v>18200</v>
      </c>
      <c r="C2302" s="5">
        <v>0</v>
      </c>
    </row>
    <row r="2303" spans="2:3" x14ac:dyDescent="0.35">
      <c r="B2303" s="4" t="s">
        <v>18850</v>
      </c>
      <c r="C2303" s="5">
        <v>0</v>
      </c>
    </row>
    <row r="2304" spans="2:3" x14ac:dyDescent="0.35">
      <c r="B2304" s="4" t="s">
        <v>18201</v>
      </c>
      <c r="C2304" s="5">
        <v>0</v>
      </c>
    </row>
    <row r="2305" spans="2:3" x14ac:dyDescent="0.35">
      <c r="B2305" s="4" t="s">
        <v>18852</v>
      </c>
      <c r="C2305" s="5">
        <v>0</v>
      </c>
    </row>
    <row r="2306" spans="2:3" x14ac:dyDescent="0.35">
      <c r="B2306" s="4" t="s">
        <v>18202</v>
      </c>
      <c r="C2306" s="5">
        <v>0</v>
      </c>
    </row>
    <row r="2307" spans="2:3" x14ac:dyDescent="0.35">
      <c r="B2307" s="4" t="s">
        <v>18854</v>
      </c>
      <c r="C2307" s="5">
        <v>0</v>
      </c>
    </row>
    <row r="2308" spans="2:3" x14ac:dyDescent="0.35">
      <c r="B2308" s="4" t="s">
        <v>18203</v>
      </c>
      <c r="C2308" s="5">
        <v>0</v>
      </c>
    </row>
    <row r="2309" spans="2:3" x14ac:dyDescent="0.35">
      <c r="B2309" s="4" t="s">
        <v>18856</v>
      </c>
      <c r="C2309" s="5">
        <v>0</v>
      </c>
    </row>
    <row r="2310" spans="2:3" x14ac:dyDescent="0.35">
      <c r="B2310" s="4" t="s">
        <v>18204</v>
      </c>
      <c r="C2310" s="5">
        <v>0</v>
      </c>
    </row>
    <row r="2311" spans="2:3" x14ac:dyDescent="0.35">
      <c r="B2311" s="4" t="s">
        <v>18858</v>
      </c>
      <c r="C2311" s="5">
        <v>0</v>
      </c>
    </row>
    <row r="2312" spans="2:3" x14ac:dyDescent="0.35">
      <c r="B2312" s="4" t="s">
        <v>18205</v>
      </c>
      <c r="C2312" s="5">
        <v>0</v>
      </c>
    </row>
    <row r="2313" spans="2:3" x14ac:dyDescent="0.35">
      <c r="B2313" s="4" t="s">
        <v>18860</v>
      </c>
      <c r="C2313" s="5">
        <v>0</v>
      </c>
    </row>
    <row r="2314" spans="2:3" x14ac:dyDescent="0.35">
      <c r="B2314" s="4" t="s">
        <v>17515</v>
      </c>
      <c r="C2314" s="5">
        <v>0</v>
      </c>
    </row>
    <row r="2315" spans="2:3" x14ac:dyDescent="0.35">
      <c r="B2315" s="4" t="s">
        <v>18862</v>
      </c>
      <c r="C2315" s="5">
        <v>0</v>
      </c>
    </row>
    <row r="2316" spans="2:3" x14ac:dyDescent="0.35">
      <c r="B2316" s="4" t="s">
        <v>18207</v>
      </c>
      <c r="C2316" s="5">
        <v>0</v>
      </c>
    </row>
    <row r="2317" spans="2:3" x14ac:dyDescent="0.35">
      <c r="B2317" s="4" t="s">
        <v>18864</v>
      </c>
      <c r="C2317" s="5">
        <v>0</v>
      </c>
    </row>
    <row r="2318" spans="2:3" x14ac:dyDescent="0.35">
      <c r="B2318" s="4" t="s">
        <v>18208</v>
      </c>
      <c r="C2318" s="5">
        <v>0</v>
      </c>
    </row>
    <row r="2319" spans="2:3" x14ac:dyDescent="0.35">
      <c r="B2319" s="4" t="s">
        <v>18866</v>
      </c>
      <c r="C2319" s="5">
        <v>0</v>
      </c>
    </row>
    <row r="2320" spans="2:3" x14ac:dyDescent="0.35">
      <c r="B2320" s="4" t="s">
        <v>18209</v>
      </c>
      <c r="C2320" s="5">
        <v>0</v>
      </c>
    </row>
    <row r="2321" spans="2:3" x14ac:dyDescent="0.35">
      <c r="B2321" s="4" t="s">
        <v>18868</v>
      </c>
      <c r="C2321" s="5">
        <v>0</v>
      </c>
    </row>
    <row r="2322" spans="2:3" x14ac:dyDescent="0.35">
      <c r="B2322" s="4" t="s">
        <v>17516</v>
      </c>
      <c r="C2322" s="5">
        <v>0</v>
      </c>
    </row>
    <row r="2323" spans="2:3" x14ac:dyDescent="0.35">
      <c r="B2323" s="4" t="s">
        <v>18870</v>
      </c>
      <c r="C2323" s="5">
        <v>0</v>
      </c>
    </row>
    <row r="2324" spans="2:3" x14ac:dyDescent="0.35">
      <c r="B2324" s="4" t="s">
        <v>18211</v>
      </c>
      <c r="C2324" s="5">
        <v>0</v>
      </c>
    </row>
    <row r="2325" spans="2:3" x14ac:dyDescent="0.35">
      <c r="B2325" s="4" t="s">
        <v>18872</v>
      </c>
      <c r="C2325" s="5">
        <v>0</v>
      </c>
    </row>
    <row r="2326" spans="2:3" x14ac:dyDescent="0.35">
      <c r="B2326" s="4" t="s">
        <v>18212</v>
      </c>
      <c r="C2326" s="5">
        <v>0</v>
      </c>
    </row>
    <row r="2327" spans="2:3" x14ac:dyDescent="0.35">
      <c r="B2327" s="4" t="s">
        <v>18874</v>
      </c>
      <c r="C2327" s="5">
        <v>0</v>
      </c>
    </row>
    <row r="2328" spans="2:3" x14ac:dyDescent="0.35">
      <c r="B2328" s="4" t="s">
        <v>18213</v>
      </c>
      <c r="C2328" s="5">
        <v>0</v>
      </c>
    </row>
    <row r="2329" spans="2:3" x14ac:dyDescent="0.35">
      <c r="B2329" s="4" t="s">
        <v>18876</v>
      </c>
      <c r="C2329" s="5">
        <v>0</v>
      </c>
    </row>
    <row r="2330" spans="2:3" x14ac:dyDescent="0.35">
      <c r="B2330" s="4" t="s">
        <v>17517</v>
      </c>
      <c r="C2330" s="5">
        <v>0</v>
      </c>
    </row>
    <row r="2331" spans="2:3" x14ac:dyDescent="0.35">
      <c r="B2331" s="4" t="s">
        <v>18878</v>
      </c>
      <c r="C2331" s="5">
        <v>0</v>
      </c>
    </row>
    <row r="2332" spans="2:3" x14ac:dyDescent="0.35">
      <c r="B2332" s="4" t="s">
        <v>18215</v>
      </c>
      <c r="C2332" s="5">
        <v>0</v>
      </c>
    </row>
    <row r="2333" spans="2:3" x14ac:dyDescent="0.35">
      <c r="B2333" s="4" t="s">
        <v>18880</v>
      </c>
      <c r="C2333" s="5">
        <v>0</v>
      </c>
    </row>
    <row r="2334" spans="2:3" x14ac:dyDescent="0.35">
      <c r="B2334" s="4" t="s">
        <v>18216</v>
      </c>
      <c r="C2334" s="5">
        <v>0</v>
      </c>
    </row>
    <row r="2335" spans="2:3" x14ac:dyDescent="0.35">
      <c r="B2335" s="4" t="s">
        <v>18882</v>
      </c>
      <c r="C2335" s="5">
        <v>0</v>
      </c>
    </row>
    <row r="2336" spans="2:3" x14ac:dyDescent="0.35">
      <c r="B2336" s="4" t="s">
        <v>18217</v>
      </c>
      <c r="C2336" s="5">
        <v>0</v>
      </c>
    </row>
    <row r="2337" spans="2:3" x14ac:dyDescent="0.35">
      <c r="B2337" s="4" t="s">
        <v>18884</v>
      </c>
      <c r="C2337" s="5">
        <v>0</v>
      </c>
    </row>
    <row r="2338" spans="2:3" x14ac:dyDescent="0.35">
      <c r="B2338" s="4" t="s">
        <v>18218</v>
      </c>
      <c r="C2338" s="5">
        <v>0</v>
      </c>
    </row>
    <row r="2339" spans="2:3" x14ac:dyDescent="0.35">
      <c r="B2339" s="4" t="s">
        <v>18886</v>
      </c>
      <c r="C2339" s="5">
        <v>0</v>
      </c>
    </row>
    <row r="2340" spans="2:3" x14ac:dyDescent="0.35">
      <c r="B2340" s="4" t="s">
        <v>18219</v>
      </c>
      <c r="C2340" s="5">
        <v>0</v>
      </c>
    </row>
    <row r="2341" spans="2:3" x14ac:dyDescent="0.35">
      <c r="B2341" s="4" t="s">
        <v>18888</v>
      </c>
      <c r="C2341" s="5">
        <v>0</v>
      </c>
    </row>
    <row r="2342" spans="2:3" x14ac:dyDescent="0.35">
      <c r="B2342" s="4" t="s">
        <v>18220</v>
      </c>
      <c r="C2342" s="5">
        <v>0</v>
      </c>
    </row>
    <row r="2343" spans="2:3" x14ac:dyDescent="0.35">
      <c r="B2343" s="4" t="s">
        <v>18890</v>
      </c>
      <c r="C2343" s="5">
        <v>0</v>
      </c>
    </row>
    <row r="2344" spans="2:3" x14ac:dyDescent="0.35">
      <c r="B2344" s="4" t="s">
        <v>18964</v>
      </c>
      <c r="C2344" s="5">
        <v>0</v>
      </c>
    </row>
    <row r="2345" spans="2:3" x14ac:dyDescent="0.35">
      <c r="B2345" s="4" t="s">
        <v>18892</v>
      </c>
      <c r="C2345" s="5">
        <v>0</v>
      </c>
    </row>
    <row r="2346" spans="2:3" x14ac:dyDescent="0.35">
      <c r="B2346" s="4" t="s">
        <v>18966</v>
      </c>
      <c r="C2346" s="5">
        <v>0</v>
      </c>
    </row>
    <row r="2347" spans="2:3" x14ac:dyDescent="0.35">
      <c r="B2347" s="4" t="s">
        <v>18894</v>
      </c>
      <c r="C2347" s="5">
        <v>0</v>
      </c>
    </row>
    <row r="2348" spans="2:3" x14ac:dyDescent="0.35">
      <c r="B2348" s="4" t="s">
        <v>18968</v>
      </c>
      <c r="C2348" s="5">
        <v>0</v>
      </c>
    </row>
    <row r="2349" spans="2:3" x14ac:dyDescent="0.35">
      <c r="B2349" s="4" t="s">
        <v>18896</v>
      </c>
      <c r="C2349" s="5">
        <v>0</v>
      </c>
    </row>
    <row r="2350" spans="2:3" x14ac:dyDescent="0.35">
      <c r="B2350" s="4" t="s">
        <v>18970</v>
      </c>
      <c r="C2350" s="5">
        <v>0</v>
      </c>
    </row>
    <row r="2351" spans="2:3" x14ac:dyDescent="0.35">
      <c r="B2351" s="4" t="s">
        <v>18898</v>
      </c>
      <c r="C2351" s="5">
        <v>0</v>
      </c>
    </row>
    <row r="2352" spans="2:3" x14ac:dyDescent="0.35">
      <c r="B2352" s="4" t="s">
        <v>18972</v>
      </c>
      <c r="C2352" s="5">
        <v>0</v>
      </c>
    </row>
    <row r="2353" spans="2:3" x14ac:dyDescent="0.35">
      <c r="B2353" s="4" t="s">
        <v>18900</v>
      </c>
      <c r="C2353" s="5">
        <v>0</v>
      </c>
    </row>
    <row r="2354" spans="2:3" x14ac:dyDescent="0.35">
      <c r="B2354" s="4" t="s">
        <v>18974</v>
      </c>
      <c r="C2354" s="5">
        <v>0</v>
      </c>
    </row>
    <row r="2355" spans="2:3" x14ac:dyDescent="0.35">
      <c r="B2355" s="4" t="s">
        <v>18902</v>
      </c>
      <c r="C2355" s="5">
        <v>0</v>
      </c>
    </row>
    <row r="2356" spans="2:3" x14ac:dyDescent="0.35">
      <c r="B2356" s="4" t="s">
        <v>18976</v>
      </c>
      <c r="C2356" s="5">
        <v>0</v>
      </c>
    </row>
    <row r="2357" spans="2:3" x14ac:dyDescent="0.35">
      <c r="B2357" s="4" t="s">
        <v>18904</v>
      </c>
      <c r="C2357" s="5">
        <v>0</v>
      </c>
    </row>
    <row r="2358" spans="2:3" x14ac:dyDescent="0.35">
      <c r="B2358" s="4" t="s">
        <v>18978</v>
      </c>
      <c r="C2358" s="5">
        <v>0</v>
      </c>
    </row>
    <row r="2359" spans="2:3" x14ac:dyDescent="0.35">
      <c r="B2359" s="4" t="s">
        <v>18906</v>
      </c>
      <c r="C2359" s="5">
        <v>0</v>
      </c>
    </row>
    <row r="2360" spans="2:3" x14ac:dyDescent="0.35">
      <c r="B2360" s="4" t="s">
        <v>18980</v>
      </c>
      <c r="C2360" s="5">
        <v>0</v>
      </c>
    </row>
    <row r="2361" spans="2:3" x14ac:dyDescent="0.35">
      <c r="B2361" s="4" t="s">
        <v>18908</v>
      </c>
      <c r="C2361" s="5">
        <v>0</v>
      </c>
    </row>
    <row r="2362" spans="2:3" x14ac:dyDescent="0.35">
      <c r="B2362" s="4" t="s">
        <v>18982</v>
      </c>
      <c r="C2362" s="5">
        <v>0</v>
      </c>
    </row>
    <row r="2363" spans="2:3" x14ac:dyDescent="0.35">
      <c r="B2363" s="4" t="s">
        <v>18910</v>
      </c>
      <c r="C2363" s="5">
        <v>0</v>
      </c>
    </row>
    <row r="2364" spans="2:3" x14ac:dyDescent="0.35">
      <c r="B2364" s="4" t="s">
        <v>18984</v>
      </c>
      <c r="C2364" s="5">
        <v>0</v>
      </c>
    </row>
    <row r="2365" spans="2:3" x14ac:dyDescent="0.35">
      <c r="B2365" s="4" t="s">
        <v>18912</v>
      </c>
      <c r="C2365" s="5">
        <v>0</v>
      </c>
    </row>
    <row r="2366" spans="2:3" x14ac:dyDescent="0.35">
      <c r="B2366" s="4" t="s">
        <v>18986</v>
      </c>
      <c r="C2366" s="5">
        <v>0</v>
      </c>
    </row>
    <row r="2367" spans="2:3" x14ac:dyDescent="0.35">
      <c r="B2367" s="4" t="s">
        <v>18914</v>
      </c>
      <c r="C2367" s="5">
        <v>0</v>
      </c>
    </row>
    <row r="2368" spans="2:3" x14ac:dyDescent="0.35">
      <c r="B2368" s="4" t="s">
        <v>18988</v>
      </c>
      <c r="C2368" s="5">
        <v>0</v>
      </c>
    </row>
    <row r="2369" spans="2:3" x14ac:dyDescent="0.35">
      <c r="B2369" s="4" t="s">
        <v>18916</v>
      </c>
      <c r="C2369" s="5">
        <v>0</v>
      </c>
    </row>
    <row r="2370" spans="2:3" x14ac:dyDescent="0.35">
      <c r="B2370" s="4" t="s">
        <v>18234</v>
      </c>
      <c r="C2370" s="5">
        <v>0</v>
      </c>
    </row>
    <row r="2371" spans="2:3" x14ac:dyDescent="0.35">
      <c r="B2371" s="4" t="s">
        <v>18918</v>
      </c>
      <c r="C2371" s="5">
        <v>0</v>
      </c>
    </row>
    <row r="2372" spans="2:3" x14ac:dyDescent="0.35">
      <c r="B2372" s="4" t="s">
        <v>18235</v>
      </c>
      <c r="C2372" s="5">
        <v>0</v>
      </c>
    </row>
    <row r="2373" spans="2:3" x14ac:dyDescent="0.35">
      <c r="B2373" s="4" t="s">
        <v>18920</v>
      </c>
      <c r="C2373" s="5">
        <v>0</v>
      </c>
    </row>
    <row r="2374" spans="2:3" x14ac:dyDescent="0.35">
      <c r="B2374" s="4" t="s">
        <v>18236</v>
      </c>
      <c r="C2374" s="5">
        <v>0</v>
      </c>
    </row>
    <row r="2375" spans="2:3" x14ac:dyDescent="0.35">
      <c r="B2375" s="4" t="s">
        <v>18922</v>
      </c>
      <c r="C2375" s="5">
        <v>0</v>
      </c>
    </row>
    <row r="2376" spans="2:3" x14ac:dyDescent="0.35">
      <c r="B2376" s="4" t="s">
        <v>18237</v>
      </c>
      <c r="C2376" s="5">
        <v>0</v>
      </c>
    </row>
    <row r="2377" spans="2:3" x14ac:dyDescent="0.35">
      <c r="B2377" s="4" t="s">
        <v>18924</v>
      </c>
      <c r="C2377" s="5">
        <v>0</v>
      </c>
    </row>
    <row r="2378" spans="2:3" x14ac:dyDescent="0.35">
      <c r="B2378" s="4" t="s">
        <v>17518</v>
      </c>
      <c r="C2378" s="5">
        <v>0</v>
      </c>
    </row>
    <row r="2379" spans="2:3" x14ac:dyDescent="0.35">
      <c r="B2379" s="4" t="s">
        <v>18926</v>
      </c>
      <c r="C2379" s="5">
        <v>0</v>
      </c>
    </row>
    <row r="2380" spans="2:3" x14ac:dyDescent="0.35">
      <c r="B2380" s="4" t="s">
        <v>18239</v>
      </c>
      <c r="C2380" s="5">
        <v>0</v>
      </c>
    </row>
    <row r="2381" spans="2:3" x14ac:dyDescent="0.35">
      <c r="B2381" s="4" t="s">
        <v>18928</v>
      </c>
      <c r="C2381" s="5">
        <v>0</v>
      </c>
    </row>
    <row r="2382" spans="2:3" x14ac:dyDescent="0.35">
      <c r="B2382" s="4" t="s">
        <v>18240</v>
      </c>
      <c r="C2382" s="5">
        <v>0</v>
      </c>
    </row>
    <row r="2383" spans="2:3" x14ac:dyDescent="0.35">
      <c r="B2383" s="4" t="s">
        <v>18930</v>
      </c>
      <c r="C2383" s="5">
        <v>0</v>
      </c>
    </row>
    <row r="2384" spans="2:3" x14ac:dyDescent="0.35">
      <c r="B2384" s="4" t="s">
        <v>18241</v>
      </c>
      <c r="C2384" s="5">
        <v>0</v>
      </c>
    </row>
    <row r="2385" spans="2:3" x14ac:dyDescent="0.35">
      <c r="B2385" s="4" t="s">
        <v>18932</v>
      </c>
      <c r="C2385" s="5">
        <v>0</v>
      </c>
    </row>
    <row r="2386" spans="2:3" x14ac:dyDescent="0.35">
      <c r="B2386" s="4" t="s">
        <v>18242</v>
      </c>
      <c r="C2386" s="5">
        <v>0</v>
      </c>
    </row>
    <row r="2387" spans="2:3" x14ac:dyDescent="0.35">
      <c r="B2387" s="4" t="s">
        <v>18934</v>
      </c>
      <c r="C2387" s="5">
        <v>0</v>
      </c>
    </row>
    <row r="2388" spans="2:3" x14ac:dyDescent="0.35">
      <c r="B2388" s="4" t="s">
        <v>18243</v>
      </c>
      <c r="C2388" s="5">
        <v>0</v>
      </c>
    </row>
    <row r="2389" spans="2:3" x14ac:dyDescent="0.35">
      <c r="B2389" s="4" t="s">
        <v>18936</v>
      </c>
      <c r="C2389" s="5">
        <v>0</v>
      </c>
    </row>
    <row r="2390" spans="2:3" x14ac:dyDescent="0.35">
      <c r="B2390" s="4" t="s">
        <v>18244</v>
      </c>
      <c r="C2390" s="5">
        <v>0</v>
      </c>
    </row>
    <row r="2391" spans="2:3" x14ac:dyDescent="0.35">
      <c r="B2391" s="4" t="s">
        <v>18938</v>
      </c>
      <c r="C2391" s="5">
        <v>0</v>
      </c>
    </row>
    <row r="2392" spans="2:3" x14ac:dyDescent="0.35">
      <c r="B2392" s="4" t="s">
        <v>18245</v>
      </c>
      <c r="C2392" s="5">
        <v>0</v>
      </c>
    </row>
    <row r="2393" spans="2:3" x14ac:dyDescent="0.35">
      <c r="B2393" s="4" t="s">
        <v>18940</v>
      </c>
      <c r="C2393" s="5">
        <v>0</v>
      </c>
    </row>
    <row r="2394" spans="2:3" x14ac:dyDescent="0.35">
      <c r="B2394" s="4" t="s">
        <v>18246</v>
      </c>
      <c r="C2394" s="5">
        <v>0</v>
      </c>
    </row>
    <row r="2395" spans="2:3" x14ac:dyDescent="0.35">
      <c r="B2395" s="4" t="s">
        <v>18942</v>
      </c>
      <c r="C2395" s="5">
        <v>0</v>
      </c>
    </row>
    <row r="2396" spans="2:3" x14ac:dyDescent="0.35">
      <c r="B2396" s="4" t="s">
        <v>18247</v>
      </c>
      <c r="C2396" s="5">
        <v>0</v>
      </c>
    </row>
    <row r="2397" spans="2:3" x14ac:dyDescent="0.35">
      <c r="B2397" s="4" t="s">
        <v>18944</v>
      </c>
      <c r="C2397" s="5">
        <v>0</v>
      </c>
    </row>
    <row r="2398" spans="2:3" x14ac:dyDescent="0.35">
      <c r="B2398" s="4" t="s">
        <v>18248</v>
      </c>
      <c r="C2398" s="5">
        <v>0</v>
      </c>
    </row>
    <row r="2399" spans="2:3" x14ac:dyDescent="0.35">
      <c r="B2399" s="4" t="s">
        <v>18946</v>
      </c>
      <c r="C2399" s="5">
        <v>0</v>
      </c>
    </row>
    <row r="2400" spans="2:3" x14ac:dyDescent="0.35">
      <c r="B2400" s="4" t="s">
        <v>18249</v>
      </c>
      <c r="C2400" s="5">
        <v>0</v>
      </c>
    </row>
    <row r="2401" spans="2:3" x14ac:dyDescent="0.35">
      <c r="B2401" s="4" t="s">
        <v>18948</v>
      </c>
      <c r="C2401" s="5">
        <v>0</v>
      </c>
    </row>
    <row r="2402" spans="2:3" x14ac:dyDescent="0.35">
      <c r="B2402" s="4" t="s">
        <v>18250</v>
      </c>
      <c r="C2402" s="5">
        <v>0</v>
      </c>
    </row>
    <row r="2403" spans="2:3" x14ac:dyDescent="0.35">
      <c r="B2403" s="4" t="s">
        <v>18950</v>
      </c>
      <c r="C2403" s="5">
        <v>0</v>
      </c>
    </row>
    <row r="2404" spans="2:3" x14ac:dyDescent="0.35">
      <c r="B2404" s="4" t="s">
        <v>18251</v>
      </c>
      <c r="C2404" s="5">
        <v>0</v>
      </c>
    </row>
    <row r="2405" spans="2:3" x14ac:dyDescent="0.35">
      <c r="B2405" s="4" t="s">
        <v>18952</v>
      </c>
      <c r="C2405" s="5">
        <v>0</v>
      </c>
    </row>
    <row r="2406" spans="2:3" x14ac:dyDescent="0.35">
      <c r="B2406" s="4" t="s">
        <v>18252</v>
      </c>
      <c r="C2406" s="5">
        <v>0</v>
      </c>
    </row>
    <row r="2407" spans="2:3" x14ac:dyDescent="0.35">
      <c r="B2407" s="4" t="s">
        <v>18954</v>
      </c>
      <c r="C2407" s="5">
        <v>0</v>
      </c>
    </row>
    <row r="2408" spans="2:3" x14ac:dyDescent="0.35">
      <c r="B2408" s="4" t="s">
        <v>18253</v>
      </c>
      <c r="C2408" s="5">
        <v>0</v>
      </c>
    </row>
    <row r="2409" spans="2:3" x14ac:dyDescent="0.35">
      <c r="B2409" s="4" t="s">
        <v>18956</v>
      </c>
      <c r="C2409" s="5">
        <v>0</v>
      </c>
    </row>
    <row r="2410" spans="2:3" x14ac:dyDescent="0.35">
      <c r="B2410" s="4" t="s">
        <v>18254</v>
      </c>
      <c r="C2410" s="5">
        <v>0</v>
      </c>
    </row>
    <row r="2411" spans="2:3" x14ac:dyDescent="0.35">
      <c r="B2411" s="4" t="s">
        <v>18958</v>
      </c>
      <c r="C2411" s="5">
        <v>0</v>
      </c>
    </row>
    <row r="2412" spans="2:3" x14ac:dyDescent="0.35">
      <c r="B2412" s="4" t="s">
        <v>18255</v>
      </c>
      <c r="C2412" s="5">
        <v>0</v>
      </c>
    </row>
    <row r="2413" spans="2:3" x14ac:dyDescent="0.35">
      <c r="B2413" s="4" t="s">
        <v>18960</v>
      </c>
      <c r="C2413" s="5">
        <v>0</v>
      </c>
    </row>
    <row r="2414" spans="2:3" x14ac:dyDescent="0.35">
      <c r="B2414" s="4" t="s">
        <v>18256</v>
      </c>
      <c r="C2414" s="5">
        <v>0</v>
      </c>
    </row>
    <row r="2415" spans="2:3" x14ac:dyDescent="0.35">
      <c r="B2415" s="4" t="s">
        <v>18962</v>
      </c>
      <c r="C2415" s="5">
        <v>0</v>
      </c>
    </row>
    <row r="2416" spans="2:3" x14ac:dyDescent="0.35">
      <c r="B2416" s="4" t="s">
        <v>18257</v>
      </c>
      <c r="C2416" s="5">
        <v>0</v>
      </c>
    </row>
    <row r="2417" spans="2:3" x14ac:dyDescent="0.35">
      <c r="B2417" s="4" t="s">
        <v>17554</v>
      </c>
      <c r="C2417" s="5">
        <v>0</v>
      </c>
    </row>
    <row r="2418" spans="2:3" x14ac:dyDescent="0.35">
      <c r="B2418" s="4" t="s">
        <v>18258</v>
      </c>
      <c r="C2418" s="5">
        <v>0</v>
      </c>
    </row>
    <row r="2419" spans="2:3" x14ac:dyDescent="0.35">
      <c r="B2419" s="4" t="s">
        <v>18221</v>
      </c>
      <c r="C2419" s="5">
        <v>0</v>
      </c>
    </row>
    <row r="2420" spans="2:3" x14ac:dyDescent="0.35">
      <c r="B2420" s="4" t="s">
        <v>18967</v>
      </c>
      <c r="C2420" s="5">
        <v>0</v>
      </c>
    </row>
    <row r="2421" spans="2:3" x14ac:dyDescent="0.35">
      <c r="B2421" s="4" t="s">
        <v>18222</v>
      </c>
      <c r="C2421" s="5">
        <v>0</v>
      </c>
    </row>
    <row r="2422" spans="2:3" x14ac:dyDescent="0.35">
      <c r="B2422" s="4" t="s">
        <v>18969</v>
      </c>
      <c r="C2422" s="5">
        <v>0</v>
      </c>
    </row>
    <row r="2423" spans="2:3" x14ac:dyDescent="0.35">
      <c r="B2423" s="4" t="s">
        <v>18223</v>
      </c>
      <c r="C2423" s="5">
        <v>0</v>
      </c>
    </row>
    <row r="2424" spans="2:3" x14ac:dyDescent="0.35">
      <c r="B2424" s="4" t="s">
        <v>18971</v>
      </c>
      <c r="C2424" s="5">
        <v>0</v>
      </c>
    </row>
    <row r="2425" spans="2:3" x14ac:dyDescent="0.35">
      <c r="B2425" s="4" t="s">
        <v>18224</v>
      </c>
      <c r="C2425" s="5">
        <v>0</v>
      </c>
    </row>
    <row r="2426" spans="2:3" x14ac:dyDescent="0.35">
      <c r="B2426" s="4" t="s">
        <v>18973</v>
      </c>
      <c r="C2426" s="5">
        <v>0</v>
      </c>
    </row>
    <row r="2427" spans="2:3" x14ac:dyDescent="0.35">
      <c r="B2427" s="4" t="s">
        <v>18225</v>
      </c>
      <c r="C2427" s="5">
        <v>0</v>
      </c>
    </row>
    <row r="2428" spans="2:3" x14ac:dyDescent="0.35">
      <c r="B2428" s="4" t="s">
        <v>18975</v>
      </c>
      <c r="C2428" s="5">
        <v>0</v>
      </c>
    </row>
    <row r="2429" spans="2:3" x14ac:dyDescent="0.35">
      <c r="B2429" s="4" t="s">
        <v>18989</v>
      </c>
      <c r="C2429" s="5">
        <v>0</v>
      </c>
    </row>
    <row r="2430" spans="2:3" x14ac:dyDescent="0.35">
      <c r="B2430" s="4" t="s">
        <v>18977</v>
      </c>
      <c r="C2430" s="5">
        <v>0</v>
      </c>
    </row>
    <row r="2431" spans="2:3" x14ac:dyDescent="0.35">
      <c r="B2431" s="4" t="s">
        <v>18990</v>
      </c>
      <c r="C2431" s="5">
        <v>0</v>
      </c>
    </row>
    <row r="2432" spans="2:3" x14ac:dyDescent="0.35">
      <c r="B2432" s="4" t="s">
        <v>18979</v>
      </c>
      <c r="C2432" s="5">
        <v>0</v>
      </c>
    </row>
    <row r="2433" spans="2:3" x14ac:dyDescent="0.35">
      <c r="B2433" s="4" t="s">
        <v>18228</v>
      </c>
      <c r="C2433" s="5">
        <v>0</v>
      </c>
    </row>
    <row r="2434" spans="2:3" x14ac:dyDescent="0.35">
      <c r="B2434" s="4" t="s">
        <v>18981</v>
      </c>
      <c r="C2434" s="5">
        <v>0</v>
      </c>
    </row>
    <row r="2435" spans="2:3" x14ac:dyDescent="0.35">
      <c r="B2435" s="4" t="s">
        <v>18229</v>
      </c>
      <c r="C2435" s="5">
        <v>0</v>
      </c>
    </row>
    <row r="2436" spans="2:3" x14ac:dyDescent="0.35">
      <c r="B2436" s="4" t="s">
        <v>18983</v>
      </c>
      <c r="C2436" s="5">
        <v>0</v>
      </c>
    </row>
    <row r="2437" spans="2:3" x14ac:dyDescent="0.35">
      <c r="B2437" s="4" t="s">
        <v>18230</v>
      </c>
      <c r="C2437" s="5">
        <v>0</v>
      </c>
    </row>
    <row r="2438" spans="2:3" x14ac:dyDescent="0.35">
      <c r="B2438" s="4" t="s">
        <v>18985</v>
      </c>
      <c r="C2438" s="5">
        <v>0</v>
      </c>
    </row>
    <row r="2439" spans="2:3" x14ac:dyDescent="0.35">
      <c r="B2439" s="4" t="s">
        <v>18231</v>
      </c>
      <c r="C2439" s="5">
        <v>0</v>
      </c>
    </row>
    <row r="2440" spans="2:3" x14ac:dyDescent="0.35">
      <c r="B2440" s="4" t="s">
        <v>18987</v>
      </c>
      <c r="C2440" s="5">
        <v>0</v>
      </c>
    </row>
    <row r="2441" spans="2:3" x14ac:dyDescent="0.35">
      <c r="B2441" s="4" t="s">
        <v>18232</v>
      </c>
      <c r="C2441" s="5">
        <v>0</v>
      </c>
    </row>
    <row r="2442" spans="2:3" x14ac:dyDescent="0.35">
      <c r="B2442" s="4" t="s">
        <v>17479</v>
      </c>
      <c r="C2442" s="5">
        <v>0</v>
      </c>
    </row>
    <row r="2443" spans="2:3" x14ac:dyDescent="0.35">
      <c r="B2443" s="4" t="s">
        <v>18233</v>
      </c>
      <c r="C2443" s="5">
        <v>0</v>
      </c>
    </row>
    <row r="2444" spans="2:3" x14ac:dyDescent="0.35">
      <c r="B2444" s="4" t="s">
        <v>17465</v>
      </c>
      <c r="C2444" s="5">
        <v>0</v>
      </c>
    </row>
    <row r="2445" spans="2:3" x14ac:dyDescent="0.35">
      <c r="B2445" s="4" t="s">
        <v>18227</v>
      </c>
      <c r="C2445" s="5">
        <v>0</v>
      </c>
    </row>
    <row r="2446" spans="2:3" x14ac:dyDescent="0.35">
      <c r="B2446" s="4" t="s">
        <v>17044</v>
      </c>
      <c r="C2446" s="5">
        <v>0</v>
      </c>
    </row>
    <row r="2447" spans="2:3" x14ac:dyDescent="0.35">
      <c r="B2447" s="4" t="s">
        <v>16782</v>
      </c>
      <c r="C2447" s="5">
        <v>0</v>
      </c>
    </row>
    <row r="2448" spans="2:3" x14ac:dyDescent="0.35">
      <c r="B2448" s="4" t="s">
        <v>17302</v>
      </c>
      <c r="C2448" s="5">
        <v>0</v>
      </c>
    </row>
    <row r="2449" spans="2:3" x14ac:dyDescent="0.35">
      <c r="B2449" s="4" t="s">
        <v>16013</v>
      </c>
      <c r="C2449" s="5">
        <v>0</v>
      </c>
    </row>
    <row r="2450" spans="2:3" x14ac:dyDescent="0.35">
      <c r="B2450" s="4" t="s">
        <v>16910</v>
      </c>
      <c r="C2450" s="5">
        <v>0</v>
      </c>
    </row>
    <row r="2451" spans="2:3" x14ac:dyDescent="0.35">
      <c r="B2451" s="4" t="s">
        <v>16014</v>
      </c>
      <c r="C2451" s="5">
        <v>0</v>
      </c>
    </row>
    <row r="2452" spans="2:3" x14ac:dyDescent="0.35">
      <c r="B2452" s="4" t="s">
        <v>17173</v>
      </c>
      <c r="C2452" s="5">
        <v>0</v>
      </c>
    </row>
    <row r="2453" spans="2:3" x14ac:dyDescent="0.35">
      <c r="B2453" s="4" t="s">
        <v>16015</v>
      </c>
      <c r="C2453" s="5">
        <v>0</v>
      </c>
    </row>
    <row r="2454" spans="2:3" x14ac:dyDescent="0.35">
      <c r="B2454" s="4" t="s">
        <v>17452</v>
      </c>
      <c r="C2454" s="5">
        <v>0</v>
      </c>
    </row>
    <row r="2455" spans="2:3" x14ac:dyDescent="0.35">
      <c r="B2455" s="4" t="s">
        <v>16016</v>
      </c>
      <c r="C2455" s="5">
        <v>0</v>
      </c>
    </row>
    <row r="2456" spans="2:3" x14ac:dyDescent="0.35">
      <c r="B2456" s="4" t="s">
        <v>16846</v>
      </c>
      <c r="C2456" s="5">
        <v>0</v>
      </c>
    </row>
    <row r="2457" spans="2:3" x14ac:dyDescent="0.35">
      <c r="B2457" s="4" t="s">
        <v>16017</v>
      </c>
      <c r="C2457" s="5">
        <v>0</v>
      </c>
    </row>
    <row r="2458" spans="2:3" x14ac:dyDescent="0.35">
      <c r="B2458" s="4" t="s">
        <v>16974</v>
      </c>
      <c r="C2458" s="5">
        <v>0</v>
      </c>
    </row>
    <row r="2459" spans="2:3" x14ac:dyDescent="0.35">
      <c r="B2459" s="4" t="s">
        <v>16018</v>
      </c>
      <c r="C2459" s="5">
        <v>0</v>
      </c>
    </row>
    <row r="2460" spans="2:3" x14ac:dyDescent="0.35">
      <c r="B2460" s="4" t="s">
        <v>15979</v>
      </c>
      <c r="C2460" s="5">
        <v>0</v>
      </c>
    </row>
    <row r="2461" spans="2:3" x14ac:dyDescent="0.35">
      <c r="B2461" s="4" t="s">
        <v>16019</v>
      </c>
      <c r="C2461" s="5">
        <v>0</v>
      </c>
    </row>
    <row r="2462" spans="2:3" x14ac:dyDescent="0.35">
      <c r="B2462" s="4" t="s">
        <v>17237</v>
      </c>
      <c r="C2462" s="5">
        <v>0</v>
      </c>
    </row>
    <row r="2463" spans="2:3" x14ac:dyDescent="0.35">
      <c r="B2463" s="4" t="s">
        <v>16020</v>
      </c>
      <c r="C2463" s="5">
        <v>0</v>
      </c>
    </row>
    <row r="2464" spans="2:3" x14ac:dyDescent="0.35">
      <c r="B2464" s="4" t="s">
        <v>17388</v>
      </c>
      <c r="C2464" s="5">
        <v>0</v>
      </c>
    </row>
    <row r="2465" spans="2:3" x14ac:dyDescent="0.35">
      <c r="B2465" s="4" t="s">
        <v>16021</v>
      </c>
      <c r="C2465" s="5">
        <v>0</v>
      </c>
    </row>
    <row r="2466" spans="2:3" x14ac:dyDescent="0.35">
      <c r="B2466" s="4" t="s">
        <v>16750</v>
      </c>
      <c r="C2466" s="5">
        <v>0</v>
      </c>
    </row>
    <row r="2467" spans="2:3" x14ac:dyDescent="0.35">
      <c r="B2467" s="4" t="s">
        <v>16022</v>
      </c>
      <c r="C2467" s="5">
        <v>0</v>
      </c>
    </row>
    <row r="2468" spans="2:3" x14ac:dyDescent="0.35">
      <c r="B2468" s="4" t="s">
        <v>16814</v>
      </c>
      <c r="C2468" s="5">
        <v>0</v>
      </c>
    </row>
    <row r="2469" spans="2:3" x14ac:dyDescent="0.35">
      <c r="B2469" s="4" t="s">
        <v>15944</v>
      </c>
      <c r="C2469" s="5">
        <v>0</v>
      </c>
    </row>
    <row r="2470" spans="2:3" x14ac:dyDescent="0.35">
      <c r="B2470" s="4" t="s">
        <v>16878</v>
      </c>
      <c r="C2470" s="5">
        <v>0</v>
      </c>
    </row>
    <row r="2471" spans="2:3" x14ac:dyDescent="0.35">
      <c r="B2471" s="4" t="s">
        <v>16024</v>
      </c>
      <c r="C2471" s="5">
        <v>0</v>
      </c>
    </row>
    <row r="2472" spans="2:3" x14ac:dyDescent="0.35">
      <c r="B2472" s="4" t="s">
        <v>16942</v>
      </c>
      <c r="C2472" s="5">
        <v>0</v>
      </c>
    </row>
    <row r="2473" spans="2:3" x14ac:dyDescent="0.35">
      <c r="B2473" s="4" t="s">
        <v>16025</v>
      </c>
      <c r="C2473" s="5">
        <v>0</v>
      </c>
    </row>
    <row r="2474" spans="2:3" x14ac:dyDescent="0.35">
      <c r="B2474" s="4" t="s">
        <v>17006</v>
      </c>
      <c r="C2474" s="5">
        <v>0</v>
      </c>
    </row>
    <row r="2475" spans="2:3" x14ac:dyDescent="0.35">
      <c r="B2475" s="4" t="s">
        <v>16026</v>
      </c>
      <c r="C2475" s="5">
        <v>0</v>
      </c>
    </row>
    <row r="2476" spans="2:3" x14ac:dyDescent="0.35">
      <c r="B2476" s="4" t="s">
        <v>17076</v>
      </c>
      <c r="C2476" s="5">
        <v>0</v>
      </c>
    </row>
    <row r="2477" spans="2:3" x14ac:dyDescent="0.35">
      <c r="B2477" s="4" t="s">
        <v>16027</v>
      </c>
      <c r="C2477" s="5">
        <v>0</v>
      </c>
    </row>
    <row r="2478" spans="2:3" x14ac:dyDescent="0.35">
      <c r="B2478" s="4" t="s">
        <v>17141</v>
      </c>
      <c r="C2478" s="5">
        <v>0</v>
      </c>
    </row>
    <row r="2479" spans="2:3" x14ac:dyDescent="0.35">
      <c r="B2479" s="4" t="s">
        <v>16028</v>
      </c>
      <c r="C2479" s="5">
        <v>0</v>
      </c>
    </row>
    <row r="2480" spans="2:3" x14ac:dyDescent="0.35">
      <c r="B2480" s="4" t="s">
        <v>17205</v>
      </c>
      <c r="C2480" s="5">
        <v>0</v>
      </c>
    </row>
    <row r="2481" spans="2:3" x14ac:dyDescent="0.35">
      <c r="B2481" s="4" t="s">
        <v>16029</v>
      </c>
      <c r="C2481" s="5">
        <v>0</v>
      </c>
    </row>
    <row r="2482" spans="2:3" x14ac:dyDescent="0.35">
      <c r="B2482" s="4" t="s">
        <v>17270</v>
      </c>
      <c r="C2482" s="5">
        <v>0</v>
      </c>
    </row>
    <row r="2483" spans="2:3" x14ac:dyDescent="0.35">
      <c r="B2483" s="4" t="s">
        <v>16030</v>
      </c>
      <c r="C2483" s="5">
        <v>0</v>
      </c>
    </row>
    <row r="2484" spans="2:3" x14ac:dyDescent="0.35">
      <c r="B2484" s="4" t="s">
        <v>17334</v>
      </c>
      <c r="C2484" s="5">
        <v>0</v>
      </c>
    </row>
    <row r="2485" spans="2:3" x14ac:dyDescent="0.35">
      <c r="B2485" s="4" t="s">
        <v>16031</v>
      </c>
      <c r="C2485" s="5">
        <v>0</v>
      </c>
    </row>
    <row r="2486" spans="2:3" x14ac:dyDescent="0.35">
      <c r="B2486" s="4" t="s">
        <v>17420</v>
      </c>
      <c r="C2486" s="5">
        <v>0</v>
      </c>
    </row>
    <row r="2487" spans="2:3" x14ac:dyDescent="0.35">
      <c r="B2487" s="4" t="s">
        <v>16032</v>
      </c>
      <c r="C2487" s="5">
        <v>0</v>
      </c>
    </row>
    <row r="2488" spans="2:3" x14ac:dyDescent="0.35">
      <c r="B2488" s="4" t="s">
        <v>16734</v>
      </c>
      <c r="C2488" s="5">
        <v>0</v>
      </c>
    </row>
    <row r="2489" spans="2:3" x14ac:dyDescent="0.35">
      <c r="B2489" s="4" t="s">
        <v>16033</v>
      </c>
      <c r="C2489" s="5">
        <v>0</v>
      </c>
    </row>
    <row r="2490" spans="2:3" x14ac:dyDescent="0.35">
      <c r="B2490" s="4" t="s">
        <v>16766</v>
      </c>
      <c r="C2490" s="5">
        <v>0</v>
      </c>
    </row>
    <row r="2491" spans="2:3" x14ac:dyDescent="0.35">
      <c r="B2491" s="4" t="s">
        <v>16034</v>
      </c>
      <c r="C2491" s="5">
        <v>0</v>
      </c>
    </row>
    <row r="2492" spans="2:3" x14ac:dyDescent="0.35">
      <c r="B2492" s="4" t="s">
        <v>16798</v>
      </c>
      <c r="C2492" s="5">
        <v>0</v>
      </c>
    </row>
    <row r="2493" spans="2:3" x14ac:dyDescent="0.35">
      <c r="B2493" s="4" t="s">
        <v>16035</v>
      </c>
      <c r="C2493" s="5">
        <v>0</v>
      </c>
    </row>
    <row r="2494" spans="2:3" x14ac:dyDescent="0.35">
      <c r="B2494" s="4" t="s">
        <v>16830</v>
      </c>
      <c r="C2494" s="5">
        <v>0</v>
      </c>
    </row>
    <row r="2495" spans="2:3" x14ac:dyDescent="0.35">
      <c r="B2495" s="4" t="s">
        <v>16036</v>
      </c>
      <c r="C2495" s="5">
        <v>0</v>
      </c>
    </row>
    <row r="2496" spans="2:3" x14ac:dyDescent="0.35">
      <c r="B2496" s="4" t="s">
        <v>16862</v>
      </c>
      <c r="C2496" s="5">
        <v>0</v>
      </c>
    </row>
    <row r="2497" spans="2:3" x14ac:dyDescent="0.35">
      <c r="B2497" s="4" t="s">
        <v>16037</v>
      </c>
      <c r="C2497" s="5">
        <v>0</v>
      </c>
    </row>
    <row r="2498" spans="2:3" x14ac:dyDescent="0.35">
      <c r="B2498" s="4" t="s">
        <v>16894</v>
      </c>
      <c r="C2498" s="5">
        <v>0</v>
      </c>
    </row>
    <row r="2499" spans="2:3" x14ac:dyDescent="0.35">
      <c r="B2499" s="4" t="s">
        <v>16038</v>
      </c>
      <c r="C2499" s="5">
        <v>0</v>
      </c>
    </row>
    <row r="2500" spans="2:3" x14ac:dyDescent="0.35">
      <c r="B2500" s="4" t="s">
        <v>16926</v>
      </c>
      <c r="C2500" s="5">
        <v>0</v>
      </c>
    </row>
    <row r="2501" spans="2:3" x14ac:dyDescent="0.35">
      <c r="B2501" s="4" t="s">
        <v>16039</v>
      </c>
      <c r="C2501" s="5">
        <v>0</v>
      </c>
    </row>
    <row r="2502" spans="2:3" x14ac:dyDescent="0.35">
      <c r="B2502" s="4" t="s">
        <v>16958</v>
      </c>
      <c r="C2502" s="5">
        <v>0</v>
      </c>
    </row>
    <row r="2503" spans="2:3" x14ac:dyDescent="0.35">
      <c r="B2503" s="4" t="s">
        <v>16040</v>
      </c>
      <c r="C2503" s="5">
        <v>0</v>
      </c>
    </row>
    <row r="2504" spans="2:3" x14ac:dyDescent="0.35">
      <c r="B2504" s="4" t="s">
        <v>16990</v>
      </c>
      <c r="C2504" s="5">
        <v>0</v>
      </c>
    </row>
    <row r="2505" spans="2:3" x14ac:dyDescent="0.35">
      <c r="B2505" s="4" t="s">
        <v>16041</v>
      </c>
      <c r="C2505" s="5">
        <v>0</v>
      </c>
    </row>
    <row r="2506" spans="2:3" x14ac:dyDescent="0.35">
      <c r="B2506" s="4" t="s">
        <v>16012</v>
      </c>
      <c r="C2506" s="5">
        <v>0</v>
      </c>
    </row>
    <row r="2507" spans="2:3" x14ac:dyDescent="0.35">
      <c r="B2507" s="4" t="s">
        <v>16042</v>
      </c>
      <c r="C2507" s="5">
        <v>0</v>
      </c>
    </row>
    <row r="2508" spans="2:3" x14ac:dyDescent="0.35">
      <c r="B2508" s="4" t="s">
        <v>17060</v>
      </c>
      <c r="C2508" s="5">
        <v>0</v>
      </c>
    </row>
    <row r="2509" spans="2:3" x14ac:dyDescent="0.35">
      <c r="B2509" s="4" t="s">
        <v>16043</v>
      </c>
      <c r="C2509" s="5">
        <v>0</v>
      </c>
    </row>
    <row r="2510" spans="2:3" x14ac:dyDescent="0.35">
      <c r="B2510" s="4" t="s">
        <v>17092</v>
      </c>
      <c r="C2510" s="5">
        <v>0</v>
      </c>
    </row>
    <row r="2511" spans="2:3" x14ac:dyDescent="0.35">
      <c r="B2511" s="4" t="s">
        <v>16044</v>
      </c>
      <c r="C2511" s="5">
        <v>0</v>
      </c>
    </row>
    <row r="2512" spans="2:3" x14ac:dyDescent="0.35">
      <c r="B2512" s="4" t="s">
        <v>15939</v>
      </c>
      <c r="C2512" s="5">
        <v>0</v>
      </c>
    </row>
    <row r="2513" spans="2:3" x14ac:dyDescent="0.35">
      <c r="B2513" s="4" t="s">
        <v>16045</v>
      </c>
      <c r="C2513" s="5">
        <v>0</v>
      </c>
    </row>
    <row r="2514" spans="2:3" x14ac:dyDescent="0.35">
      <c r="B2514" s="4" t="s">
        <v>17157</v>
      </c>
      <c r="C2514" s="5">
        <v>0</v>
      </c>
    </row>
    <row r="2515" spans="2:3" x14ac:dyDescent="0.35">
      <c r="B2515" s="4" t="s">
        <v>16046</v>
      </c>
      <c r="C2515" s="5">
        <v>0</v>
      </c>
    </row>
    <row r="2516" spans="2:3" x14ac:dyDescent="0.35">
      <c r="B2516" s="4" t="s">
        <v>17189</v>
      </c>
      <c r="C2516" s="5">
        <v>0</v>
      </c>
    </row>
    <row r="2517" spans="2:3" x14ac:dyDescent="0.35">
      <c r="B2517" s="4" t="s">
        <v>16047</v>
      </c>
      <c r="C2517" s="5">
        <v>0</v>
      </c>
    </row>
    <row r="2518" spans="2:3" x14ac:dyDescent="0.35">
      <c r="B2518" s="4" t="s">
        <v>17221</v>
      </c>
      <c r="C2518" s="5">
        <v>0</v>
      </c>
    </row>
    <row r="2519" spans="2:3" x14ac:dyDescent="0.35">
      <c r="B2519" s="4" t="s">
        <v>16048</v>
      </c>
      <c r="C2519" s="5">
        <v>0</v>
      </c>
    </row>
    <row r="2520" spans="2:3" x14ac:dyDescent="0.35">
      <c r="B2520" s="4" t="s">
        <v>17254</v>
      </c>
      <c r="C2520" s="5">
        <v>0</v>
      </c>
    </row>
    <row r="2521" spans="2:3" x14ac:dyDescent="0.35">
      <c r="B2521" s="4" t="s">
        <v>16049</v>
      </c>
      <c r="C2521" s="5">
        <v>0</v>
      </c>
    </row>
    <row r="2522" spans="2:3" x14ac:dyDescent="0.35">
      <c r="B2522" s="4" t="s">
        <v>17286</v>
      </c>
      <c r="C2522" s="5">
        <v>0</v>
      </c>
    </row>
    <row r="2523" spans="2:3" x14ac:dyDescent="0.35">
      <c r="B2523" s="4" t="s">
        <v>16050</v>
      </c>
      <c r="C2523" s="5">
        <v>0</v>
      </c>
    </row>
    <row r="2524" spans="2:3" x14ac:dyDescent="0.35">
      <c r="B2524" s="4" t="s">
        <v>17318</v>
      </c>
      <c r="C2524" s="5">
        <v>0</v>
      </c>
    </row>
    <row r="2525" spans="2:3" x14ac:dyDescent="0.35">
      <c r="B2525" s="4" t="s">
        <v>16051</v>
      </c>
      <c r="C2525" s="5">
        <v>0</v>
      </c>
    </row>
    <row r="2526" spans="2:3" x14ac:dyDescent="0.35">
      <c r="B2526" s="4" t="s">
        <v>17372</v>
      </c>
      <c r="C2526" s="5">
        <v>0</v>
      </c>
    </row>
    <row r="2527" spans="2:3" x14ac:dyDescent="0.35">
      <c r="B2527" s="4" t="s">
        <v>16052</v>
      </c>
      <c r="C2527" s="5">
        <v>0</v>
      </c>
    </row>
    <row r="2528" spans="2:3" x14ac:dyDescent="0.35">
      <c r="B2528" s="4" t="s">
        <v>17404</v>
      </c>
      <c r="C2528" s="5">
        <v>0</v>
      </c>
    </row>
    <row r="2529" spans="2:3" x14ac:dyDescent="0.35">
      <c r="B2529" s="4" t="s">
        <v>16053</v>
      </c>
      <c r="C2529" s="5">
        <v>0</v>
      </c>
    </row>
    <row r="2530" spans="2:3" x14ac:dyDescent="0.35">
      <c r="B2530" s="4" t="s">
        <v>17436</v>
      </c>
      <c r="C2530" s="5">
        <v>0</v>
      </c>
    </row>
    <row r="2531" spans="2:3" x14ac:dyDescent="0.35">
      <c r="B2531" s="4" t="s">
        <v>16054</v>
      </c>
      <c r="C2531" s="5">
        <v>0</v>
      </c>
    </row>
    <row r="2532" spans="2:3" x14ac:dyDescent="0.35">
      <c r="B2532" s="4" t="s">
        <v>16726</v>
      </c>
      <c r="C2532" s="5">
        <v>0</v>
      </c>
    </row>
    <row r="2533" spans="2:3" x14ac:dyDescent="0.35">
      <c r="B2533" s="4" t="s">
        <v>16055</v>
      </c>
      <c r="C2533" s="5">
        <v>0</v>
      </c>
    </row>
    <row r="2534" spans="2:3" x14ac:dyDescent="0.35">
      <c r="B2534" s="4" t="s">
        <v>16742</v>
      </c>
      <c r="C2534" s="5">
        <v>0</v>
      </c>
    </row>
    <row r="2535" spans="2:3" x14ac:dyDescent="0.35">
      <c r="B2535" s="4" t="s">
        <v>16056</v>
      </c>
      <c r="C2535" s="5">
        <v>0</v>
      </c>
    </row>
    <row r="2536" spans="2:3" x14ac:dyDescent="0.35">
      <c r="B2536" s="4" t="s">
        <v>16758</v>
      </c>
      <c r="C2536" s="5">
        <v>0</v>
      </c>
    </row>
    <row r="2537" spans="2:3" x14ac:dyDescent="0.35">
      <c r="B2537" s="4" t="s">
        <v>16057</v>
      </c>
      <c r="C2537" s="5">
        <v>0</v>
      </c>
    </row>
    <row r="2538" spans="2:3" x14ac:dyDescent="0.35">
      <c r="B2538" s="4" t="s">
        <v>16774</v>
      </c>
      <c r="C2538" s="5">
        <v>0</v>
      </c>
    </row>
    <row r="2539" spans="2:3" x14ac:dyDescent="0.35">
      <c r="B2539" s="4" t="s">
        <v>15945</v>
      </c>
      <c r="C2539" s="5">
        <v>0</v>
      </c>
    </row>
    <row r="2540" spans="2:3" x14ac:dyDescent="0.35">
      <c r="B2540" s="4" t="s">
        <v>16790</v>
      </c>
      <c r="C2540" s="5">
        <v>0</v>
      </c>
    </row>
    <row r="2541" spans="2:3" x14ac:dyDescent="0.35">
      <c r="B2541" s="4" t="s">
        <v>15995</v>
      </c>
      <c r="C2541" s="5">
        <v>0</v>
      </c>
    </row>
    <row r="2542" spans="2:3" x14ac:dyDescent="0.35">
      <c r="B2542" s="4" t="s">
        <v>16806</v>
      </c>
      <c r="C2542" s="5">
        <v>0</v>
      </c>
    </row>
    <row r="2543" spans="2:3" x14ac:dyDescent="0.35">
      <c r="B2543" s="4" t="s">
        <v>16060</v>
      </c>
      <c r="C2543" s="5">
        <v>0</v>
      </c>
    </row>
    <row r="2544" spans="2:3" x14ac:dyDescent="0.35">
      <c r="B2544" s="4" t="s">
        <v>16822</v>
      </c>
      <c r="C2544" s="5">
        <v>0</v>
      </c>
    </row>
    <row r="2545" spans="2:3" x14ac:dyDescent="0.35">
      <c r="B2545" s="4" t="s">
        <v>16061</v>
      </c>
      <c r="C2545" s="5">
        <v>0</v>
      </c>
    </row>
    <row r="2546" spans="2:3" x14ac:dyDescent="0.35">
      <c r="B2546" s="4" t="s">
        <v>16838</v>
      </c>
      <c r="C2546" s="5">
        <v>0</v>
      </c>
    </row>
    <row r="2547" spans="2:3" x14ac:dyDescent="0.35">
      <c r="B2547" s="4" t="s">
        <v>16062</v>
      </c>
      <c r="C2547" s="5">
        <v>0</v>
      </c>
    </row>
    <row r="2548" spans="2:3" x14ac:dyDescent="0.35">
      <c r="B2548" s="4" t="s">
        <v>16854</v>
      </c>
      <c r="C2548" s="5">
        <v>0</v>
      </c>
    </row>
    <row r="2549" spans="2:3" x14ac:dyDescent="0.35">
      <c r="B2549" s="4" t="s">
        <v>16063</v>
      </c>
      <c r="C2549" s="5">
        <v>0</v>
      </c>
    </row>
    <row r="2550" spans="2:3" x14ac:dyDescent="0.35">
      <c r="B2550" s="4" t="s">
        <v>16870</v>
      </c>
      <c r="C2550" s="5">
        <v>0</v>
      </c>
    </row>
    <row r="2551" spans="2:3" x14ac:dyDescent="0.35">
      <c r="B2551" s="4" t="s">
        <v>16064</v>
      </c>
      <c r="C2551" s="5">
        <v>0</v>
      </c>
    </row>
    <row r="2552" spans="2:3" x14ac:dyDescent="0.35">
      <c r="B2552" s="4" t="s">
        <v>15968</v>
      </c>
      <c r="C2552" s="5">
        <v>0</v>
      </c>
    </row>
    <row r="2553" spans="2:3" x14ac:dyDescent="0.35">
      <c r="B2553" s="4" t="s">
        <v>16065</v>
      </c>
      <c r="C2553" s="5">
        <v>0</v>
      </c>
    </row>
    <row r="2554" spans="2:3" x14ac:dyDescent="0.35">
      <c r="B2554" s="4" t="s">
        <v>16902</v>
      </c>
      <c r="C2554" s="5">
        <v>0</v>
      </c>
    </row>
    <row r="2555" spans="2:3" x14ac:dyDescent="0.35">
      <c r="B2555" s="4" t="s">
        <v>16066</v>
      </c>
      <c r="C2555" s="5">
        <v>0</v>
      </c>
    </row>
    <row r="2556" spans="2:3" x14ac:dyDescent="0.35">
      <c r="B2556" s="4" t="s">
        <v>16918</v>
      </c>
      <c r="C2556" s="5">
        <v>0</v>
      </c>
    </row>
    <row r="2557" spans="2:3" x14ac:dyDescent="0.35">
      <c r="B2557" s="4" t="s">
        <v>16067</v>
      </c>
      <c r="C2557" s="5">
        <v>0</v>
      </c>
    </row>
    <row r="2558" spans="2:3" x14ac:dyDescent="0.35">
      <c r="B2558" s="4" t="s">
        <v>16934</v>
      </c>
      <c r="C2558" s="5">
        <v>0</v>
      </c>
    </row>
    <row r="2559" spans="2:3" x14ac:dyDescent="0.35">
      <c r="B2559" s="4" t="s">
        <v>16068</v>
      </c>
      <c r="C2559" s="5">
        <v>0</v>
      </c>
    </row>
    <row r="2560" spans="2:3" x14ac:dyDescent="0.35">
      <c r="B2560" s="4" t="s">
        <v>16950</v>
      </c>
      <c r="C2560" s="5">
        <v>0</v>
      </c>
    </row>
    <row r="2561" spans="2:3" x14ac:dyDescent="0.35">
      <c r="B2561" s="4" t="s">
        <v>16069</v>
      </c>
      <c r="C2561" s="5">
        <v>0</v>
      </c>
    </row>
    <row r="2562" spans="2:3" x14ac:dyDescent="0.35">
      <c r="B2562" s="4" t="s">
        <v>16966</v>
      </c>
      <c r="C2562" s="5">
        <v>0</v>
      </c>
    </row>
    <row r="2563" spans="2:3" x14ac:dyDescent="0.35">
      <c r="B2563" s="4" t="s">
        <v>16070</v>
      </c>
      <c r="C2563" s="5">
        <v>0</v>
      </c>
    </row>
    <row r="2564" spans="2:3" x14ac:dyDescent="0.35">
      <c r="B2564" s="4" t="s">
        <v>16982</v>
      </c>
      <c r="C2564" s="5">
        <v>0</v>
      </c>
    </row>
    <row r="2565" spans="2:3" x14ac:dyDescent="0.35">
      <c r="B2565" s="4" t="s">
        <v>16071</v>
      </c>
      <c r="C2565" s="5">
        <v>0</v>
      </c>
    </row>
    <row r="2566" spans="2:3" x14ac:dyDescent="0.35">
      <c r="B2566" s="4" t="s">
        <v>16998</v>
      </c>
      <c r="C2566" s="5">
        <v>0</v>
      </c>
    </row>
    <row r="2567" spans="2:3" x14ac:dyDescent="0.35">
      <c r="B2567" s="4" t="s">
        <v>16072</v>
      </c>
      <c r="C2567" s="5">
        <v>0</v>
      </c>
    </row>
    <row r="2568" spans="2:3" x14ac:dyDescent="0.35">
      <c r="B2568" s="4" t="s">
        <v>17014</v>
      </c>
      <c r="C2568" s="5">
        <v>0</v>
      </c>
    </row>
    <row r="2569" spans="2:3" x14ac:dyDescent="0.35">
      <c r="B2569" s="4" t="s">
        <v>16073</v>
      </c>
      <c r="C2569" s="5">
        <v>0</v>
      </c>
    </row>
    <row r="2570" spans="2:3" x14ac:dyDescent="0.35">
      <c r="B2570" s="4" t="s">
        <v>17036</v>
      </c>
      <c r="C2570" s="5">
        <v>0</v>
      </c>
    </row>
    <row r="2571" spans="2:3" x14ac:dyDescent="0.35">
      <c r="B2571" s="4" t="s">
        <v>16074</v>
      </c>
      <c r="C2571" s="5">
        <v>0</v>
      </c>
    </row>
    <row r="2572" spans="2:3" x14ac:dyDescent="0.35">
      <c r="B2572" s="4" t="s">
        <v>17052</v>
      </c>
      <c r="C2572" s="5">
        <v>0</v>
      </c>
    </row>
    <row r="2573" spans="2:3" x14ac:dyDescent="0.35">
      <c r="B2573" s="4" t="s">
        <v>16075</v>
      </c>
      <c r="C2573" s="5">
        <v>0</v>
      </c>
    </row>
    <row r="2574" spans="2:3" x14ac:dyDescent="0.35">
      <c r="B2574" s="4" t="s">
        <v>17068</v>
      </c>
      <c r="C2574" s="5">
        <v>0</v>
      </c>
    </row>
    <row r="2575" spans="2:3" x14ac:dyDescent="0.35">
      <c r="B2575" s="4" t="s">
        <v>16076</v>
      </c>
      <c r="C2575" s="5">
        <v>0</v>
      </c>
    </row>
    <row r="2576" spans="2:3" x14ac:dyDescent="0.35">
      <c r="B2576" s="4" t="s">
        <v>17084</v>
      </c>
      <c r="C2576" s="5">
        <v>0</v>
      </c>
    </row>
    <row r="2577" spans="2:3" x14ac:dyDescent="0.35">
      <c r="B2577" s="4" t="s">
        <v>16077</v>
      </c>
      <c r="C2577" s="5">
        <v>0</v>
      </c>
    </row>
    <row r="2578" spans="2:3" x14ac:dyDescent="0.35">
      <c r="B2578" s="4" t="s">
        <v>17101</v>
      </c>
      <c r="C2578" s="5">
        <v>0</v>
      </c>
    </row>
    <row r="2579" spans="2:3" x14ac:dyDescent="0.35">
      <c r="B2579" s="4" t="s">
        <v>16078</v>
      </c>
      <c r="C2579" s="5">
        <v>0</v>
      </c>
    </row>
    <row r="2580" spans="2:3" x14ac:dyDescent="0.35">
      <c r="B2580" s="4" t="s">
        <v>17117</v>
      </c>
      <c r="C2580" s="5">
        <v>0</v>
      </c>
    </row>
    <row r="2581" spans="2:3" x14ac:dyDescent="0.35">
      <c r="B2581" s="4" t="s">
        <v>16079</v>
      </c>
      <c r="C2581" s="5">
        <v>0</v>
      </c>
    </row>
    <row r="2582" spans="2:3" x14ac:dyDescent="0.35">
      <c r="B2582" s="4" t="s">
        <v>17133</v>
      </c>
      <c r="C2582" s="5">
        <v>0</v>
      </c>
    </row>
    <row r="2583" spans="2:3" x14ac:dyDescent="0.35">
      <c r="B2583" s="4" t="s">
        <v>15987</v>
      </c>
      <c r="C2583" s="5">
        <v>0</v>
      </c>
    </row>
    <row r="2584" spans="2:3" x14ac:dyDescent="0.35">
      <c r="B2584" s="4" t="s">
        <v>17149</v>
      </c>
      <c r="C2584" s="5">
        <v>0</v>
      </c>
    </row>
    <row r="2585" spans="2:3" x14ac:dyDescent="0.35">
      <c r="B2585" s="4" t="s">
        <v>16081</v>
      </c>
      <c r="C2585" s="5">
        <v>0</v>
      </c>
    </row>
    <row r="2586" spans="2:3" x14ac:dyDescent="0.35">
      <c r="B2586" s="4" t="s">
        <v>17165</v>
      </c>
      <c r="C2586" s="5">
        <v>0</v>
      </c>
    </row>
    <row r="2587" spans="2:3" x14ac:dyDescent="0.35">
      <c r="B2587" s="4" t="s">
        <v>16082</v>
      </c>
      <c r="C2587" s="5">
        <v>0</v>
      </c>
    </row>
    <row r="2588" spans="2:3" x14ac:dyDescent="0.35">
      <c r="B2588" s="4" t="s">
        <v>17181</v>
      </c>
      <c r="C2588" s="5">
        <v>0</v>
      </c>
    </row>
    <row r="2589" spans="2:3" x14ac:dyDescent="0.35">
      <c r="B2589" s="4" t="s">
        <v>16083</v>
      </c>
      <c r="C2589" s="5">
        <v>0</v>
      </c>
    </row>
    <row r="2590" spans="2:3" x14ac:dyDescent="0.35">
      <c r="B2590" s="4" t="s">
        <v>17197</v>
      </c>
      <c r="C2590" s="5">
        <v>0</v>
      </c>
    </row>
    <row r="2591" spans="2:3" x14ac:dyDescent="0.35">
      <c r="B2591" s="4" t="s">
        <v>16084</v>
      </c>
      <c r="C2591" s="5">
        <v>0</v>
      </c>
    </row>
    <row r="2592" spans="2:3" x14ac:dyDescent="0.35">
      <c r="B2592" s="4" t="s">
        <v>17213</v>
      </c>
      <c r="C2592" s="5">
        <v>0</v>
      </c>
    </row>
    <row r="2593" spans="2:3" x14ac:dyDescent="0.35">
      <c r="B2593" s="4" t="s">
        <v>16085</v>
      </c>
      <c r="C2593" s="5">
        <v>0</v>
      </c>
    </row>
    <row r="2594" spans="2:3" x14ac:dyDescent="0.35">
      <c r="B2594" s="4" t="s">
        <v>17229</v>
      </c>
      <c r="C2594" s="5">
        <v>0</v>
      </c>
    </row>
    <row r="2595" spans="2:3" x14ac:dyDescent="0.35">
      <c r="B2595" s="4" t="s">
        <v>16086</v>
      </c>
      <c r="C2595" s="5">
        <v>0</v>
      </c>
    </row>
    <row r="2596" spans="2:3" x14ac:dyDescent="0.35">
      <c r="B2596" s="4" t="s">
        <v>16008</v>
      </c>
      <c r="C2596" s="5">
        <v>0</v>
      </c>
    </row>
    <row r="2597" spans="2:3" x14ac:dyDescent="0.35">
      <c r="B2597" s="4" t="s">
        <v>16087</v>
      </c>
      <c r="C2597" s="5">
        <v>0</v>
      </c>
    </row>
    <row r="2598" spans="2:3" x14ac:dyDescent="0.35">
      <c r="B2598" s="4" t="s">
        <v>17262</v>
      </c>
      <c r="C2598" s="5">
        <v>0</v>
      </c>
    </row>
    <row r="2599" spans="2:3" x14ac:dyDescent="0.35">
      <c r="B2599" s="4" t="s">
        <v>16088</v>
      </c>
      <c r="C2599" s="5">
        <v>0</v>
      </c>
    </row>
    <row r="2600" spans="2:3" x14ac:dyDescent="0.35">
      <c r="B2600" s="4" t="s">
        <v>17278</v>
      </c>
      <c r="C2600" s="5">
        <v>0</v>
      </c>
    </row>
    <row r="2601" spans="2:3" x14ac:dyDescent="0.35">
      <c r="B2601" s="4" t="s">
        <v>16089</v>
      </c>
      <c r="C2601" s="5">
        <v>0</v>
      </c>
    </row>
    <row r="2602" spans="2:3" x14ac:dyDescent="0.35">
      <c r="B2602" s="4" t="s">
        <v>17294</v>
      </c>
      <c r="C2602" s="5">
        <v>0</v>
      </c>
    </row>
    <row r="2603" spans="2:3" x14ac:dyDescent="0.35">
      <c r="B2603" s="4" t="s">
        <v>16090</v>
      </c>
      <c r="C2603" s="5">
        <v>0</v>
      </c>
    </row>
    <row r="2604" spans="2:3" x14ac:dyDescent="0.35">
      <c r="B2604" s="4" t="s">
        <v>17310</v>
      </c>
      <c r="C2604" s="5">
        <v>0</v>
      </c>
    </row>
    <row r="2605" spans="2:3" x14ac:dyDescent="0.35">
      <c r="B2605" s="4" t="s">
        <v>16091</v>
      </c>
      <c r="C2605" s="5">
        <v>0</v>
      </c>
    </row>
    <row r="2606" spans="2:3" x14ac:dyDescent="0.35">
      <c r="B2606" s="4" t="s">
        <v>17326</v>
      </c>
      <c r="C2606" s="5">
        <v>0</v>
      </c>
    </row>
    <row r="2607" spans="2:3" x14ac:dyDescent="0.35">
      <c r="B2607" s="4" t="s">
        <v>16092</v>
      </c>
      <c r="C2607" s="5">
        <v>0</v>
      </c>
    </row>
    <row r="2608" spans="2:3" x14ac:dyDescent="0.35">
      <c r="B2608" s="4" t="s">
        <v>17355</v>
      </c>
      <c r="C2608" s="5">
        <v>0</v>
      </c>
    </row>
    <row r="2609" spans="2:3" x14ac:dyDescent="0.35">
      <c r="B2609" s="4" t="s">
        <v>16093</v>
      </c>
      <c r="C2609" s="5">
        <v>0</v>
      </c>
    </row>
    <row r="2610" spans="2:3" x14ac:dyDescent="0.35">
      <c r="B2610" s="4" t="s">
        <v>17380</v>
      </c>
      <c r="C2610" s="5">
        <v>0</v>
      </c>
    </row>
    <row r="2611" spans="2:3" x14ac:dyDescent="0.35">
      <c r="B2611" s="4" t="s">
        <v>16094</v>
      </c>
      <c r="C2611" s="5">
        <v>0</v>
      </c>
    </row>
    <row r="2612" spans="2:3" x14ac:dyDescent="0.35">
      <c r="B2612" s="4" t="s">
        <v>17396</v>
      </c>
      <c r="C2612" s="5">
        <v>0</v>
      </c>
    </row>
    <row r="2613" spans="2:3" x14ac:dyDescent="0.35">
      <c r="B2613" s="4" t="s">
        <v>16095</v>
      </c>
      <c r="C2613" s="5">
        <v>0</v>
      </c>
    </row>
    <row r="2614" spans="2:3" x14ac:dyDescent="0.35">
      <c r="B2614" s="4" t="s">
        <v>17412</v>
      </c>
      <c r="C2614" s="5">
        <v>0</v>
      </c>
    </row>
    <row r="2615" spans="2:3" x14ac:dyDescent="0.35">
      <c r="B2615" s="4" t="s">
        <v>16096</v>
      </c>
      <c r="C2615" s="5">
        <v>0</v>
      </c>
    </row>
    <row r="2616" spans="2:3" x14ac:dyDescent="0.35">
      <c r="B2616" s="4" t="s">
        <v>17428</v>
      </c>
      <c r="C2616" s="5">
        <v>0</v>
      </c>
    </row>
    <row r="2617" spans="2:3" x14ac:dyDescent="0.35">
      <c r="B2617" s="4" t="s">
        <v>16097</v>
      </c>
      <c r="C2617" s="5">
        <v>0</v>
      </c>
    </row>
    <row r="2618" spans="2:3" x14ac:dyDescent="0.35">
      <c r="B2618" s="4" t="s">
        <v>17444</v>
      </c>
      <c r="C2618" s="5">
        <v>0</v>
      </c>
    </row>
    <row r="2619" spans="2:3" x14ac:dyDescent="0.35">
      <c r="B2619" s="4" t="s">
        <v>16098</v>
      </c>
      <c r="C2619" s="5">
        <v>0</v>
      </c>
    </row>
    <row r="2620" spans="2:3" x14ac:dyDescent="0.35">
      <c r="B2620" s="4" t="s">
        <v>16722</v>
      </c>
      <c r="C2620" s="5">
        <v>0</v>
      </c>
    </row>
    <row r="2621" spans="2:3" x14ac:dyDescent="0.35">
      <c r="B2621" s="4" t="s">
        <v>15996</v>
      </c>
      <c r="C2621" s="5">
        <v>0</v>
      </c>
    </row>
    <row r="2622" spans="2:3" x14ac:dyDescent="0.35">
      <c r="B2622" s="4" t="s">
        <v>16730</v>
      </c>
      <c r="C2622" s="5">
        <v>0</v>
      </c>
    </row>
    <row r="2623" spans="2:3" x14ac:dyDescent="0.35">
      <c r="B2623" s="4" t="s">
        <v>16100</v>
      </c>
      <c r="C2623" s="5">
        <v>0</v>
      </c>
    </row>
    <row r="2624" spans="2:3" x14ac:dyDescent="0.35">
      <c r="B2624" s="4" t="s">
        <v>16738</v>
      </c>
      <c r="C2624" s="5">
        <v>0</v>
      </c>
    </row>
    <row r="2625" spans="2:3" x14ac:dyDescent="0.35">
      <c r="B2625" s="4" t="s">
        <v>16101</v>
      </c>
      <c r="C2625" s="5">
        <v>0</v>
      </c>
    </row>
    <row r="2626" spans="2:3" x14ac:dyDescent="0.35">
      <c r="B2626" s="4" t="s">
        <v>16746</v>
      </c>
      <c r="C2626" s="5">
        <v>0</v>
      </c>
    </row>
    <row r="2627" spans="2:3" x14ac:dyDescent="0.35">
      <c r="B2627" s="4" t="s">
        <v>16102</v>
      </c>
      <c r="C2627" s="5">
        <v>0</v>
      </c>
    </row>
    <row r="2628" spans="2:3" x14ac:dyDescent="0.35">
      <c r="B2628" s="4" t="s">
        <v>16754</v>
      </c>
      <c r="C2628" s="5">
        <v>0</v>
      </c>
    </row>
    <row r="2629" spans="2:3" x14ac:dyDescent="0.35">
      <c r="B2629" s="4" t="s">
        <v>16103</v>
      </c>
      <c r="C2629" s="5">
        <v>0</v>
      </c>
    </row>
    <row r="2630" spans="2:3" x14ac:dyDescent="0.35">
      <c r="B2630" s="4" t="s">
        <v>16762</v>
      </c>
      <c r="C2630" s="5">
        <v>0</v>
      </c>
    </row>
    <row r="2631" spans="2:3" x14ac:dyDescent="0.35">
      <c r="B2631" s="4" t="s">
        <v>16104</v>
      </c>
      <c r="C2631" s="5">
        <v>0</v>
      </c>
    </row>
    <row r="2632" spans="2:3" x14ac:dyDescent="0.35">
      <c r="B2632" s="4" t="s">
        <v>16770</v>
      </c>
      <c r="C2632" s="5">
        <v>0</v>
      </c>
    </row>
    <row r="2633" spans="2:3" x14ac:dyDescent="0.35">
      <c r="B2633" s="4" t="s">
        <v>16105</v>
      </c>
      <c r="C2633" s="5">
        <v>0</v>
      </c>
    </row>
    <row r="2634" spans="2:3" x14ac:dyDescent="0.35">
      <c r="B2634" s="4" t="s">
        <v>15963</v>
      </c>
      <c r="C2634" s="5">
        <v>0</v>
      </c>
    </row>
    <row r="2635" spans="2:3" x14ac:dyDescent="0.35">
      <c r="B2635" s="4" t="s">
        <v>16106</v>
      </c>
      <c r="C2635" s="5">
        <v>0</v>
      </c>
    </row>
    <row r="2636" spans="2:3" x14ac:dyDescent="0.35">
      <c r="B2636" s="4" t="s">
        <v>16786</v>
      </c>
      <c r="C2636" s="5">
        <v>0</v>
      </c>
    </row>
    <row r="2637" spans="2:3" x14ac:dyDescent="0.35">
      <c r="B2637" s="4" t="s">
        <v>15997</v>
      </c>
      <c r="C2637" s="5">
        <v>0</v>
      </c>
    </row>
    <row r="2638" spans="2:3" x14ac:dyDescent="0.35">
      <c r="B2638" s="4" t="s">
        <v>16794</v>
      </c>
      <c r="C2638" s="5">
        <v>0</v>
      </c>
    </row>
    <row r="2639" spans="2:3" x14ac:dyDescent="0.35">
      <c r="B2639" s="4" t="s">
        <v>16108</v>
      </c>
      <c r="C2639" s="5">
        <v>0</v>
      </c>
    </row>
    <row r="2640" spans="2:3" x14ac:dyDescent="0.35">
      <c r="B2640" s="4" t="s">
        <v>16802</v>
      </c>
      <c r="C2640" s="5">
        <v>0</v>
      </c>
    </row>
    <row r="2641" spans="2:3" x14ac:dyDescent="0.35">
      <c r="B2641" s="4" t="s">
        <v>16109</v>
      </c>
      <c r="C2641" s="5">
        <v>0</v>
      </c>
    </row>
    <row r="2642" spans="2:3" x14ac:dyDescent="0.35">
      <c r="B2642" s="4" t="s">
        <v>16810</v>
      </c>
      <c r="C2642" s="5">
        <v>0</v>
      </c>
    </row>
    <row r="2643" spans="2:3" x14ac:dyDescent="0.35">
      <c r="B2643" s="4" t="s">
        <v>16110</v>
      </c>
      <c r="C2643" s="5">
        <v>0</v>
      </c>
    </row>
    <row r="2644" spans="2:3" x14ac:dyDescent="0.35">
      <c r="B2644" s="4" t="s">
        <v>16818</v>
      </c>
      <c r="C2644" s="5">
        <v>0</v>
      </c>
    </row>
    <row r="2645" spans="2:3" x14ac:dyDescent="0.35">
      <c r="B2645" s="4" t="s">
        <v>16111</v>
      </c>
      <c r="C2645" s="5">
        <v>0</v>
      </c>
    </row>
    <row r="2646" spans="2:3" x14ac:dyDescent="0.35">
      <c r="B2646" s="4" t="s">
        <v>16826</v>
      </c>
      <c r="C2646" s="5">
        <v>0</v>
      </c>
    </row>
    <row r="2647" spans="2:3" x14ac:dyDescent="0.35">
      <c r="B2647" s="4" t="s">
        <v>16112</v>
      </c>
      <c r="C2647" s="5">
        <v>0</v>
      </c>
    </row>
    <row r="2648" spans="2:3" x14ac:dyDescent="0.35">
      <c r="B2648" s="4" t="s">
        <v>16834</v>
      </c>
      <c r="C2648" s="5">
        <v>0</v>
      </c>
    </row>
    <row r="2649" spans="2:3" x14ac:dyDescent="0.35">
      <c r="B2649" s="4" t="s">
        <v>15946</v>
      </c>
      <c r="C2649" s="5">
        <v>0</v>
      </c>
    </row>
    <row r="2650" spans="2:3" x14ac:dyDescent="0.35">
      <c r="B2650" s="4" t="s">
        <v>16842</v>
      </c>
      <c r="C2650" s="5">
        <v>0</v>
      </c>
    </row>
    <row r="2651" spans="2:3" x14ac:dyDescent="0.35">
      <c r="B2651" s="4" t="s">
        <v>16114</v>
      </c>
      <c r="C2651" s="5">
        <v>0</v>
      </c>
    </row>
    <row r="2652" spans="2:3" x14ac:dyDescent="0.35">
      <c r="B2652" s="4" t="s">
        <v>15964</v>
      </c>
      <c r="C2652" s="5">
        <v>0</v>
      </c>
    </row>
    <row r="2653" spans="2:3" x14ac:dyDescent="0.35">
      <c r="B2653" s="4" t="s">
        <v>16115</v>
      </c>
      <c r="C2653" s="5">
        <v>0</v>
      </c>
    </row>
    <row r="2654" spans="2:3" x14ac:dyDescent="0.35">
      <c r="B2654" s="4" t="s">
        <v>16858</v>
      </c>
      <c r="C2654" s="5">
        <v>0</v>
      </c>
    </row>
    <row r="2655" spans="2:3" x14ac:dyDescent="0.35">
      <c r="B2655" s="4" t="s">
        <v>16116</v>
      </c>
      <c r="C2655" s="5">
        <v>0</v>
      </c>
    </row>
    <row r="2656" spans="2:3" x14ac:dyDescent="0.35">
      <c r="B2656" s="4" t="s">
        <v>16866</v>
      </c>
      <c r="C2656" s="5">
        <v>0</v>
      </c>
    </row>
    <row r="2657" spans="2:3" x14ac:dyDescent="0.35">
      <c r="B2657" s="4" t="s">
        <v>16117</v>
      </c>
      <c r="C2657" s="5">
        <v>0</v>
      </c>
    </row>
    <row r="2658" spans="2:3" x14ac:dyDescent="0.35">
      <c r="B2658" s="4" t="s">
        <v>16874</v>
      </c>
      <c r="C2658" s="5">
        <v>0</v>
      </c>
    </row>
    <row r="2659" spans="2:3" x14ac:dyDescent="0.35">
      <c r="B2659" s="4" t="s">
        <v>16118</v>
      </c>
      <c r="C2659" s="5">
        <v>0</v>
      </c>
    </row>
    <row r="2660" spans="2:3" x14ac:dyDescent="0.35">
      <c r="B2660" s="4" t="s">
        <v>16882</v>
      </c>
      <c r="C2660" s="5">
        <v>0</v>
      </c>
    </row>
    <row r="2661" spans="2:3" x14ac:dyDescent="0.35">
      <c r="B2661" s="4" t="s">
        <v>16119</v>
      </c>
      <c r="C2661" s="5">
        <v>0</v>
      </c>
    </row>
    <row r="2662" spans="2:3" x14ac:dyDescent="0.35">
      <c r="B2662" s="4" t="s">
        <v>16890</v>
      </c>
      <c r="C2662" s="5">
        <v>0</v>
      </c>
    </row>
    <row r="2663" spans="2:3" x14ac:dyDescent="0.35">
      <c r="B2663" s="4" t="s">
        <v>16120</v>
      </c>
      <c r="C2663" s="5">
        <v>0</v>
      </c>
    </row>
    <row r="2664" spans="2:3" x14ac:dyDescent="0.35">
      <c r="B2664" s="4" t="s">
        <v>16898</v>
      </c>
      <c r="C2664" s="5">
        <v>0</v>
      </c>
    </row>
    <row r="2665" spans="2:3" x14ac:dyDescent="0.35">
      <c r="B2665" s="4" t="s">
        <v>16121</v>
      </c>
      <c r="C2665" s="5">
        <v>0</v>
      </c>
    </row>
    <row r="2666" spans="2:3" x14ac:dyDescent="0.35">
      <c r="B2666" s="4" t="s">
        <v>16906</v>
      </c>
      <c r="C2666" s="5">
        <v>0</v>
      </c>
    </row>
    <row r="2667" spans="2:3" x14ac:dyDescent="0.35">
      <c r="B2667" s="4" t="s">
        <v>16122</v>
      </c>
      <c r="C2667" s="5">
        <v>0</v>
      </c>
    </row>
    <row r="2668" spans="2:3" x14ac:dyDescent="0.35">
      <c r="B2668" s="4" t="s">
        <v>16914</v>
      </c>
      <c r="C2668" s="5">
        <v>0</v>
      </c>
    </row>
    <row r="2669" spans="2:3" x14ac:dyDescent="0.35">
      <c r="B2669" s="4" t="s">
        <v>16123</v>
      </c>
      <c r="C2669" s="5">
        <v>0</v>
      </c>
    </row>
    <row r="2670" spans="2:3" x14ac:dyDescent="0.35">
      <c r="B2670" s="4" t="s">
        <v>16922</v>
      </c>
      <c r="C2670" s="5">
        <v>0</v>
      </c>
    </row>
    <row r="2671" spans="2:3" x14ac:dyDescent="0.35">
      <c r="B2671" s="4" t="s">
        <v>15947</v>
      </c>
      <c r="C2671" s="5">
        <v>0</v>
      </c>
    </row>
    <row r="2672" spans="2:3" x14ac:dyDescent="0.35">
      <c r="B2672" s="4" t="s">
        <v>16930</v>
      </c>
      <c r="C2672" s="5">
        <v>0</v>
      </c>
    </row>
    <row r="2673" spans="2:3" x14ac:dyDescent="0.35">
      <c r="B2673" s="4" t="s">
        <v>16125</v>
      </c>
      <c r="C2673" s="5">
        <v>0</v>
      </c>
    </row>
    <row r="2674" spans="2:3" x14ac:dyDescent="0.35">
      <c r="B2674" s="4" t="s">
        <v>16938</v>
      </c>
      <c r="C2674" s="5">
        <v>0</v>
      </c>
    </row>
    <row r="2675" spans="2:3" x14ac:dyDescent="0.35">
      <c r="B2675" s="4" t="s">
        <v>16126</v>
      </c>
      <c r="C2675" s="5">
        <v>0</v>
      </c>
    </row>
    <row r="2676" spans="2:3" x14ac:dyDescent="0.35">
      <c r="B2676" s="4" t="s">
        <v>16946</v>
      </c>
      <c r="C2676" s="5">
        <v>0</v>
      </c>
    </row>
    <row r="2677" spans="2:3" x14ac:dyDescent="0.35">
      <c r="B2677" s="4" t="s">
        <v>16127</v>
      </c>
      <c r="C2677" s="5">
        <v>0</v>
      </c>
    </row>
    <row r="2678" spans="2:3" x14ac:dyDescent="0.35">
      <c r="B2678" s="4" t="s">
        <v>16954</v>
      </c>
      <c r="C2678" s="5">
        <v>0</v>
      </c>
    </row>
    <row r="2679" spans="2:3" x14ac:dyDescent="0.35">
      <c r="B2679" s="4" t="s">
        <v>16128</v>
      </c>
      <c r="C2679" s="5">
        <v>0</v>
      </c>
    </row>
    <row r="2680" spans="2:3" x14ac:dyDescent="0.35">
      <c r="B2680" s="4" t="s">
        <v>16962</v>
      </c>
      <c r="C2680" s="5">
        <v>0</v>
      </c>
    </row>
    <row r="2681" spans="2:3" x14ac:dyDescent="0.35">
      <c r="B2681" s="4" t="s">
        <v>16129</v>
      </c>
      <c r="C2681" s="5">
        <v>0</v>
      </c>
    </row>
    <row r="2682" spans="2:3" x14ac:dyDescent="0.35">
      <c r="B2682" s="4" t="s">
        <v>15973</v>
      </c>
      <c r="C2682" s="5">
        <v>0</v>
      </c>
    </row>
    <row r="2683" spans="2:3" x14ac:dyDescent="0.35">
      <c r="B2683" s="4" t="s">
        <v>16130</v>
      </c>
      <c r="C2683" s="5">
        <v>0</v>
      </c>
    </row>
    <row r="2684" spans="2:3" x14ac:dyDescent="0.35">
      <c r="B2684" s="4" t="s">
        <v>16978</v>
      </c>
      <c r="C2684" s="5">
        <v>0</v>
      </c>
    </row>
    <row r="2685" spans="2:3" x14ac:dyDescent="0.35">
      <c r="B2685" s="4" t="s">
        <v>16131</v>
      </c>
      <c r="C2685" s="5">
        <v>0</v>
      </c>
    </row>
    <row r="2686" spans="2:3" x14ac:dyDescent="0.35">
      <c r="B2686" s="4" t="s">
        <v>16986</v>
      </c>
      <c r="C2686" s="5">
        <v>0</v>
      </c>
    </row>
    <row r="2687" spans="2:3" x14ac:dyDescent="0.35">
      <c r="B2687" s="4" t="s">
        <v>16132</v>
      </c>
      <c r="C2687" s="5">
        <v>0</v>
      </c>
    </row>
    <row r="2688" spans="2:3" x14ac:dyDescent="0.35">
      <c r="B2688" s="4" t="s">
        <v>16994</v>
      </c>
      <c r="C2688" s="5">
        <v>0</v>
      </c>
    </row>
    <row r="2689" spans="2:3" x14ac:dyDescent="0.35">
      <c r="B2689" s="4" t="s">
        <v>16133</v>
      </c>
      <c r="C2689" s="5">
        <v>0</v>
      </c>
    </row>
    <row r="2690" spans="2:3" x14ac:dyDescent="0.35">
      <c r="B2690" s="4" t="s">
        <v>17002</v>
      </c>
      <c r="C2690" s="5">
        <v>0</v>
      </c>
    </row>
    <row r="2691" spans="2:3" x14ac:dyDescent="0.35">
      <c r="B2691" s="4" t="s">
        <v>16134</v>
      </c>
      <c r="C2691" s="5">
        <v>0</v>
      </c>
    </row>
    <row r="2692" spans="2:3" x14ac:dyDescent="0.35">
      <c r="B2692" s="4" t="s">
        <v>17010</v>
      </c>
      <c r="C2692" s="5">
        <v>0</v>
      </c>
    </row>
    <row r="2693" spans="2:3" x14ac:dyDescent="0.35">
      <c r="B2693" s="4" t="s">
        <v>16135</v>
      </c>
      <c r="C2693" s="5">
        <v>0</v>
      </c>
    </row>
    <row r="2694" spans="2:3" x14ac:dyDescent="0.35">
      <c r="B2694" s="4" t="s">
        <v>17018</v>
      </c>
      <c r="C2694" s="5">
        <v>0</v>
      </c>
    </row>
    <row r="2695" spans="2:3" x14ac:dyDescent="0.35">
      <c r="B2695" s="4" t="s">
        <v>15932</v>
      </c>
      <c r="C2695" s="5">
        <v>0</v>
      </c>
    </row>
    <row r="2696" spans="2:3" x14ac:dyDescent="0.35">
      <c r="B2696" s="4" t="s">
        <v>16011</v>
      </c>
      <c r="C2696" s="5">
        <v>0</v>
      </c>
    </row>
    <row r="2697" spans="2:3" x14ac:dyDescent="0.35">
      <c r="B2697" s="4" t="s">
        <v>16137</v>
      </c>
      <c r="C2697" s="5">
        <v>0</v>
      </c>
    </row>
    <row r="2698" spans="2:3" x14ac:dyDescent="0.35">
      <c r="B2698" s="4" t="s">
        <v>17040</v>
      </c>
      <c r="C2698" s="5">
        <v>0</v>
      </c>
    </row>
    <row r="2699" spans="2:3" x14ac:dyDescent="0.35">
      <c r="B2699" s="4" t="s">
        <v>16138</v>
      </c>
      <c r="C2699" s="5">
        <v>0</v>
      </c>
    </row>
    <row r="2700" spans="2:3" x14ac:dyDescent="0.35">
      <c r="B2700" s="4" t="s">
        <v>17048</v>
      </c>
      <c r="C2700" s="5">
        <v>0</v>
      </c>
    </row>
    <row r="2701" spans="2:3" x14ac:dyDescent="0.35">
      <c r="B2701" s="4" t="s">
        <v>16139</v>
      </c>
      <c r="C2701" s="5">
        <v>0</v>
      </c>
    </row>
    <row r="2702" spans="2:3" x14ac:dyDescent="0.35">
      <c r="B2702" s="4" t="s">
        <v>17056</v>
      </c>
      <c r="C2702" s="5">
        <v>0</v>
      </c>
    </row>
    <row r="2703" spans="2:3" x14ac:dyDescent="0.35">
      <c r="B2703" s="4" t="s">
        <v>16140</v>
      </c>
      <c r="C2703" s="5">
        <v>0</v>
      </c>
    </row>
    <row r="2704" spans="2:3" x14ac:dyDescent="0.35">
      <c r="B2704" s="4" t="s">
        <v>17064</v>
      </c>
      <c r="C2704" s="5">
        <v>0</v>
      </c>
    </row>
    <row r="2705" spans="2:3" x14ac:dyDescent="0.35">
      <c r="B2705" s="4" t="s">
        <v>16141</v>
      </c>
      <c r="C2705" s="5">
        <v>0</v>
      </c>
    </row>
    <row r="2706" spans="2:3" x14ac:dyDescent="0.35">
      <c r="B2706" s="4" t="s">
        <v>17072</v>
      </c>
      <c r="C2706" s="5">
        <v>0</v>
      </c>
    </row>
    <row r="2707" spans="2:3" x14ac:dyDescent="0.35">
      <c r="B2707" s="4" t="s">
        <v>16142</v>
      </c>
      <c r="C2707" s="5">
        <v>0</v>
      </c>
    </row>
    <row r="2708" spans="2:3" x14ac:dyDescent="0.35">
      <c r="B2708" s="4" t="s">
        <v>17080</v>
      </c>
      <c r="C2708" s="5">
        <v>0</v>
      </c>
    </row>
    <row r="2709" spans="2:3" x14ac:dyDescent="0.35">
      <c r="B2709" s="4" t="s">
        <v>16143</v>
      </c>
      <c r="C2709" s="5">
        <v>0</v>
      </c>
    </row>
    <row r="2710" spans="2:3" x14ac:dyDescent="0.35">
      <c r="B2710" s="4" t="s">
        <v>15943</v>
      </c>
      <c r="C2710" s="5">
        <v>0</v>
      </c>
    </row>
    <row r="2711" spans="2:3" x14ac:dyDescent="0.35">
      <c r="B2711" s="4" t="s">
        <v>16144</v>
      </c>
      <c r="C2711" s="5">
        <v>0</v>
      </c>
    </row>
    <row r="2712" spans="2:3" x14ac:dyDescent="0.35">
      <c r="B2712" s="4" t="s">
        <v>16009</v>
      </c>
      <c r="C2712" s="5">
        <v>0</v>
      </c>
    </row>
    <row r="2713" spans="2:3" x14ac:dyDescent="0.35">
      <c r="B2713" s="4" t="s">
        <v>16145</v>
      </c>
      <c r="C2713" s="5">
        <v>0</v>
      </c>
    </row>
    <row r="2714" spans="2:3" x14ac:dyDescent="0.35">
      <c r="B2714" s="4" t="s">
        <v>17105</v>
      </c>
      <c r="C2714" s="5">
        <v>0</v>
      </c>
    </row>
    <row r="2715" spans="2:3" x14ac:dyDescent="0.35">
      <c r="B2715" s="4" t="s">
        <v>16146</v>
      </c>
      <c r="C2715" s="5">
        <v>0</v>
      </c>
    </row>
    <row r="2716" spans="2:3" x14ac:dyDescent="0.35">
      <c r="B2716" s="4" t="s">
        <v>17113</v>
      </c>
      <c r="C2716" s="5">
        <v>0</v>
      </c>
    </row>
    <row r="2717" spans="2:3" x14ac:dyDescent="0.35">
      <c r="B2717" s="4" t="s">
        <v>16147</v>
      </c>
      <c r="C2717" s="5">
        <v>0</v>
      </c>
    </row>
    <row r="2718" spans="2:3" x14ac:dyDescent="0.35">
      <c r="B2718" s="4" t="s">
        <v>17121</v>
      </c>
      <c r="C2718" s="5">
        <v>0</v>
      </c>
    </row>
    <row r="2719" spans="2:3" x14ac:dyDescent="0.35">
      <c r="B2719" s="4" t="s">
        <v>16148</v>
      </c>
      <c r="C2719" s="5">
        <v>0</v>
      </c>
    </row>
    <row r="2720" spans="2:3" x14ac:dyDescent="0.35">
      <c r="B2720" s="4" t="s">
        <v>17129</v>
      </c>
      <c r="C2720" s="5">
        <v>0</v>
      </c>
    </row>
    <row r="2721" spans="2:3" x14ac:dyDescent="0.35">
      <c r="B2721" s="4" t="s">
        <v>16149</v>
      </c>
      <c r="C2721" s="5">
        <v>0</v>
      </c>
    </row>
    <row r="2722" spans="2:3" x14ac:dyDescent="0.35">
      <c r="B2722" s="4" t="s">
        <v>17137</v>
      </c>
      <c r="C2722" s="5">
        <v>0</v>
      </c>
    </row>
    <row r="2723" spans="2:3" x14ac:dyDescent="0.35">
      <c r="B2723" s="4" t="s">
        <v>16150</v>
      </c>
      <c r="C2723" s="5">
        <v>0</v>
      </c>
    </row>
    <row r="2724" spans="2:3" x14ac:dyDescent="0.35">
      <c r="B2724" s="4" t="s">
        <v>17145</v>
      </c>
      <c r="C2724" s="5">
        <v>0</v>
      </c>
    </row>
    <row r="2725" spans="2:3" x14ac:dyDescent="0.35">
      <c r="B2725" s="4" t="s">
        <v>16151</v>
      </c>
      <c r="C2725" s="5">
        <v>0</v>
      </c>
    </row>
    <row r="2726" spans="2:3" x14ac:dyDescent="0.35">
      <c r="B2726" s="4" t="s">
        <v>17153</v>
      </c>
      <c r="C2726" s="5">
        <v>0</v>
      </c>
    </row>
    <row r="2727" spans="2:3" x14ac:dyDescent="0.35">
      <c r="B2727" s="4" t="s">
        <v>16152</v>
      </c>
      <c r="C2727" s="5">
        <v>0</v>
      </c>
    </row>
    <row r="2728" spans="2:3" x14ac:dyDescent="0.35">
      <c r="B2728" s="4" t="s">
        <v>17161</v>
      </c>
      <c r="C2728" s="5">
        <v>0</v>
      </c>
    </row>
    <row r="2729" spans="2:3" x14ac:dyDescent="0.35">
      <c r="B2729" s="4" t="s">
        <v>16153</v>
      </c>
      <c r="C2729" s="5">
        <v>0</v>
      </c>
    </row>
    <row r="2730" spans="2:3" x14ac:dyDescent="0.35">
      <c r="B2730" s="4" t="s">
        <v>17169</v>
      </c>
      <c r="C2730" s="5">
        <v>0</v>
      </c>
    </row>
    <row r="2731" spans="2:3" x14ac:dyDescent="0.35">
      <c r="B2731" s="4" t="s">
        <v>16154</v>
      </c>
      <c r="C2731" s="5">
        <v>0</v>
      </c>
    </row>
    <row r="2732" spans="2:3" x14ac:dyDescent="0.35">
      <c r="B2732" s="4" t="s">
        <v>17177</v>
      </c>
      <c r="C2732" s="5">
        <v>0</v>
      </c>
    </row>
    <row r="2733" spans="2:3" x14ac:dyDescent="0.35">
      <c r="B2733" s="4" t="s">
        <v>16155</v>
      </c>
      <c r="C2733" s="5">
        <v>0</v>
      </c>
    </row>
    <row r="2734" spans="2:3" x14ac:dyDescent="0.35">
      <c r="B2734" s="4" t="s">
        <v>17185</v>
      </c>
      <c r="C2734" s="5">
        <v>0</v>
      </c>
    </row>
    <row r="2735" spans="2:3" x14ac:dyDescent="0.35">
      <c r="B2735" s="4" t="s">
        <v>16156</v>
      </c>
      <c r="C2735" s="5">
        <v>0</v>
      </c>
    </row>
    <row r="2736" spans="2:3" x14ac:dyDescent="0.35">
      <c r="B2736" s="4" t="s">
        <v>17193</v>
      </c>
      <c r="C2736" s="5">
        <v>0</v>
      </c>
    </row>
    <row r="2737" spans="2:3" x14ac:dyDescent="0.35">
      <c r="B2737" s="4" t="s">
        <v>16157</v>
      </c>
      <c r="C2737" s="5">
        <v>0</v>
      </c>
    </row>
    <row r="2738" spans="2:3" x14ac:dyDescent="0.35">
      <c r="B2738" s="4" t="s">
        <v>17201</v>
      </c>
      <c r="C2738" s="5">
        <v>0</v>
      </c>
    </row>
    <row r="2739" spans="2:3" x14ac:dyDescent="0.35">
      <c r="B2739" s="4" t="s">
        <v>16158</v>
      </c>
      <c r="C2739" s="5">
        <v>0</v>
      </c>
    </row>
    <row r="2740" spans="2:3" x14ac:dyDescent="0.35">
      <c r="B2740" s="4" t="s">
        <v>17209</v>
      </c>
      <c r="C2740" s="5">
        <v>0</v>
      </c>
    </row>
    <row r="2741" spans="2:3" x14ac:dyDescent="0.35">
      <c r="B2741" s="4" t="s">
        <v>16159</v>
      </c>
      <c r="C2741" s="5">
        <v>0</v>
      </c>
    </row>
    <row r="2742" spans="2:3" x14ac:dyDescent="0.35">
      <c r="B2742" s="4" t="s">
        <v>17217</v>
      </c>
      <c r="C2742" s="5">
        <v>0</v>
      </c>
    </row>
    <row r="2743" spans="2:3" x14ac:dyDescent="0.35">
      <c r="B2743" s="4" t="s">
        <v>16160</v>
      </c>
      <c r="C2743" s="5">
        <v>0</v>
      </c>
    </row>
    <row r="2744" spans="2:3" x14ac:dyDescent="0.35">
      <c r="B2744" s="4" t="s">
        <v>17225</v>
      </c>
      <c r="C2744" s="5">
        <v>0</v>
      </c>
    </row>
    <row r="2745" spans="2:3" x14ac:dyDescent="0.35">
      <c r="B2745" s="4" t="s">
        <v>16161</v>
      </c>
      <c r="C2745" s="5">
        <v>0</v>
      </c>
    </row>
    <row r="2746" spans="2:3" x14ac:dyDescent="0.35">
      <c r="B2746" s="4" t="s">
        <v>17233</v>
      </c>
      <c r="C2746" s="5">
        <v>0</v>
      </c>
    </row>
    <row r="2747" spans="2:3" x14ac:dyDescent="0.35">
      <c r="B2747" s="4" t="s">
        <v>16162</v>
      </c>
      <c r="C2747" s="5">
        <v>0</v>
      </c>
    </row>
    <row r="2748" spans="2:3" x14ac:dyDescent="0.35">
      <c r="B2748" s="4" t="s">
        <v>17241</v>
      </c>
      <c r="C2748" s="5">
        <v>0</v>
      </c>
    </row>
    <row r="2749" spans="2:3" x14ac:dyDescent="0.35">
      <c r="B2749" s="4" t="s">
        <v>16163</v>
      </c>
      <c r="C2749" s="5">
        <v>0</v>
      </c>
    </row>
    <row r="2750" spans="2:3" x14ac:dyDescent="0.35">
      <c r="B2750" s="4" t="s">
        <v>17250</v>
      </c>
      <c r="C2750" s="5">
        <v>0</v>
      </c>
    </row>
    <row r="2751" spans="2:3" x14ac:dyDescent="0.35">
      <c r="B2751" s="4" t="s">
        <v>16164</v>
      </c>
      <c r="C2751" s="5">
        <v>0</v>
      </c>
    </row>
    <row r="2752" spans="2:3" x14ac:dyDescent="0.35">
      <c r="B2752" s="4" t="s">
        <v>17258</v>
      </c>
      <c r="C2752" s="5">
        <v>0</v>
      </c>
    </row>
    <row r="2753" spans="2:3" x14ac:dyDescent="0.35">
      <c r="B2753" s="4" t="s">
        <v>16165</v>
      </c>
      <c r="C2753" s="5">
        <v>0</v>
      </c>
    </row>
    <row r="2754" spans="2:3" x14ac:dyDescent="0.35">
      <c r="B2754" s="4" t="s">
        <v>17266</v>
      </c>
      <c r="C2754" s="5">
        <v>0</v>
      </c>
    </row>
    <row r="2755" spans="2:3" x14ac:dyDescent="0.35">
      <c r="B2755" s="4" t="s">
        <v>16166</v>
      </c>
      <c r="C2755" s="5">
        <v>0</v>
      </c>
    </row>
    <row r="2756" spans="2:3" x14ac:dyDescent="0.35">
      <c r="B2756" s="4" t="s">
        <v>17274</v>
      </c>
      <c r="C2756" s="5">
        <v>0</v>
      </c>
    </row>
    <row r="2757" spans="2:3" x14ac:dyDescent="0.35">
      <c r="B2757" s="4" t="s">
        <v>16167</v>
      </c>
      <c r="C2757" s="5">
        <v>0</v>
      </c>
    </row>
    <row r="2758" spans="2:3" x14ac:dyDescent="0.35">
      <c r="B2758" s="4" t="s">
        <v>17282</v>
      </c>
      <c r="C2758" s="5">
        <v>0</v>
      </c>
    </row>
    <row r="2759" spans="2:3" x14ac:dyDescent="0.35">
      <c r="B2759" s="4" t="s">
        <v>16168</v>
      </c>
      <c r="C2759" s="5">
        <v>0</v>
      </c>
    </row>
    <row r="2760" spans="2:3" x14ac:dyDescent="0.35">
      <c r="B2760" s="4" t="s">
        <v>17290</v>
      </c>
      <c r="C2760" s="5">
        <v>0</v>
      </c>
    </row>
    <row r="2761" spans="2:3" x14ac:dyDescent="0.35">
      <c r="B2761" s="4" t="s">
        <v>16169</v>
      </c>
      <c r="C2761" s="5">
        <v>0</v>
      </c>
    </row>
    <row r="2762" spans="2:3" x14ac:dyDescent="0.35">
      <c r="B2762" s="4" t="s">
        <v>17298</v>
      </c>
      <c r="C2762" s="5">
        <v>0</v>
      </c>
    </row>
    <row r="2763" spans="2:3" x14ac:dyDescent="0.35">
      <c r="B2763" s="4" t="s">
        <v>16170</v>
      </c>
      <c r="C2763" s="5">
        <v>0</v>
      </c>
    </row>
    <row r="2764" spans="2:3" x14ac:dyDescent="0.35">
      <c r="B2764" s="4" t="s">
        <v>17306</v>
      </c>
      <c r="C2764" s="5">
        <v>0</v>
      </c>
    </row>
    <row r="2765" spans="2:3" x14ac:dyDescent="0.35">
      <c r="B2765" s="4" t="s">
        <v>16171</v>
      </c>
      <c r="C2765" s="5">
        <v>0</v>
      </c>
    </row>
    <row r="2766" spans="2:3" x14ac:dyDescent="0.35">
      <c r="B2766" s="4" t="s">
        <v>17314</v>
      </c>
      <c r="C2766" s="5">
        <v>0</v>
      </c>
    </row>
    <row r="2767" spans="2:3" x14ac:dyDescent="0.35">
      <c r="B2767" s="4" t="s">
        <v>16172</v>
      </c>
      <c r="C2767" s="5">
        <v>0</v>
      </c>
    </row>
    <row r="2768" spans="2:3" x14ac:dyDescent="0.35">
      <c r="B2768" s="4" t="s">
        <v>17322</v>
      </c>
      <c r="C2768" s="5">
        <v>0</v>
      </c>
    </row>
    <row r="2769" spans="2:3" x14ac:dyDescent="0.35">
      <c r="B2769" s="4" t="s">
        <v>16173</v>
      </c>
      <c r="C2769" s="5">
        <v>0</v>
      </c>
    </row>
    <row r="2770" spans="2:3" x14ac:dyDescent="0.35">
      <c r="B2770" s="4" t="s">
        <v>17330</v>
      </c>
      <c r="C2770" s="5">
        <v>0</v>
      </c>
    </row>
    <row r="2771" spans="2:3" x14ac:dyDescent="0.35">
      <c r="B2771" s="4" t="s">
        <v>16174</v>
      </c>
      <c r="C2771" s="5">
        <v>0</v>
      </c>
    </row>
    <row r="2772" spans="2:3" x14ac:dyDescent="0.35">
      <c r="B2772" s="4" t="s">
        <v>16007</v>
      </c>
      <c r="C2772" s="5">
        <v>0</v>
      </c>
    </row>
    <row r="2773" spans="2:3" x14ac:dyDescent="0.35">
      <c r="B2773" s="4" t="s">
        <v>16175</v>
      </c>
      <c r="C2773" s="5">
        <v>0</v>
      </c>
    </row>
    <row r="2774" spans="2:3" x14ac:dyDescent="0.35">
      <c r="B2774" s="4" t="s">
        <v>17368</v>
      </c>
      <c r="C2774" s="5">
        <v>0</v>
      </c>
    </row>
    <row r="2775" spans="2:3" x14ac:dyDescent="0.35">
      <c r="B2775" s="4" t="s">
        <v>16176</v>
      </c>
      <c r="C2775" s="5">
        <v>0</v>
      </c>
    </row>
    <row r="2776" spans="2:3" x14ac:dyDescent="0.35">
      <c r="B2776" s="4" t="s">
        <v>17376</v>
      </c>
      <c r="C2776" s="5">
        <v>0</v>
      </c>
    </row>
    <row r="2777" spans="2:3" x14ac:dyDescent="0.35">
      <c r="B2777" s="4" t="s">
        <v>16177</v>
      </c>
      <c r="C2777" s="5">
        <v>0</v>
      </c>
    </row>
    <row r="2778" spans="2:3" x14ac:dyDescent="0.35">
      <c r="B2778" s="4" t="s">
        <v>15982</v>
      </c>
      <c r="C2778" s="5">
        <v>0</v>
      </c>
    </row>
    <row r="2779" spans="2:3" x14ac:dyDescent="0.35">
      <c r="B2779" s="4" t="s">
        <v>16178</v>
      </c>
      <c r="C2779" s="5">
        <v>0</v>
      </c>
    </row>
    <row r="2780" spans="2:3" x14ac:dyDescent="0.35">
      <c r="B2780" s="4" t="s">
        <v>17392</v>
      </c>
      <c r="C2780" s="5">
        <v>0</v>
      </c>
    </row>
    <row r="2781" spans="2:3" x14ac:dyDescent="0.35">
      <c r="B2781" s="4" t="s">
        <v>16179</v>
      </c>
      <c r="C2781" s="5">
        <v>0</v>
      </c>
    </row>
    <row r="2782" spans="2:3" x14ac:dyDescent="0.35">
      <c r="B2782" s="4" t="s">
        <v>17400</v>
      </c>
      <c r="C2782" s="5">
        <v>0</v>
      </c>
    </row>
    <row r="2783" spans="2:3" x14ac:dyDescent="0.35">
      <c r="B2783" s="4" t="s">
        <v>16180</v>
      </c>
      <c r="C2783" s="5">
        <v>0</v>
      </c>
    </row>
    <row r="2784" spans="2:3" x14ac:dyDescent="0.35">
      <c r="B2784" s="4" t="s">
        <v>17408</v>
      </c>
      <c r="C2784" s="5">
        <v>0</v>
      </c>
    </row>
    <row r="2785" spans="2:3" x14ac:dyDescent="0.35">
      <c r="B2785" s="4" t="s">
        <v>16181</v>
      </c>
      <c r="C2785" s="5">
        <v>0</v>
      </c>
    </row>
    <row r="2786" spans="2:3" x14ac:dyDescent="0.35">
      <c r="B2786" s="4" t="s">
        <v>17416</v>
      </c>
      <c r="C2786" s="5">
        <v>0</v>
      </c>
    </row>
    <row r="2787" spans="2:3" x14ac:dyDescent="0.35">
      <c r="B2787" s="4" t="s">
        <v>16182</v>
      </c>
      <c r="C2787" s="5">
        <v>0</v>
      </c>
    </row>
    <row r="2788" spans="2:3" x14ac:dyDescent="0.35">
      <c r="B2788" s="4" t="s">
        <v>17424</v>
      </c>
      <c r="C2788" s="5">
        <v>0</v>
      </c>
    </row>
    <row r="2789" spans="2:3" x14ac:dyDescent="0.35">
      <c r="B2789" s="4" t="s">
        <v>16183</v>
      </c>
      <c r="C2789" s="5">
        <v>0</v>
      </c>
    </row>
    <row r="2790" spans="2:3" x14ac:dyDescent="0.35">
      <c r="B2790" s="4" t="s">
        <v>17432</v>
      </c>
      <c r="C2790" s="5">
        <v>0</v>
      </c>
    </row>
    <row r="2791" spans="2:3" x14ac:dyDescent="0.35">
      <c r="B2791" s="4" t="s">
        <v>16184</v>
      </c>
      <c r="C2791" s="5">
        <v>0</v>
      </c>
    </row>
    <row r="2792" spans="2:3" x14ac:dyDescent="0.35">
      <c r="B2792" s="4" t="s">
        <v>17440</v>
      </c>
      <c r="C2792" s="5">
        <v>0</v>
      </c>
    </row>
    <row r="2793" spans="2:3" x14ac:dyDescent="0.35">
      <c r="B2793" s="4" t="s">
        <v>16185</v>
      </c>
      <c r="C2793" s="5">
        <v>0</v>
      </c>
    </row>
    <row r="2794" spans="2:3" x14ac:dyDescent="0.35">
      <c r="B2794" s="4" t="s">
        <v>17448</v>
      </c>
      <c r="C2794" s="5">
        <v>0</v>
      </c>
    </row>
    <row r="2795" spans="2:3" x14ac:dyDescent="0.35">
      <c r="B2795" s="4" t="s">
        <v>16186</v>
      </c>
      <c r="C2795" s="5">
        <v>0</v>
      </c>
    </row>
    <row r="2796" spans="2:3" x14ac:dyDescent="0.35">
      <c r="B2796" s="4" t="s">
        <v>15985</v>
      </c>
      <c r="C2796" s="5">
        <v>0</v>
      </c>
    </row>
    <row r="2797" spans="2:3" x14ac:dyDescent="0.35">
      <c r="B2797" s="4" t="s">
        <v>16187</v>
      </c>
      <c r="C2797" s="5">
        <v>0</v>
      </c>
    </row>
    <row r="2798" spans="2:3" x14ac:dyDescent="0.35">
      <c r="B2798" s="4" t="s">
        <v>16724</v>
      </c>
      <c r="C2798" s="5">
        <v>0</v>
      </c>
    </row>
    <row r="2799" spans="2:3" x14ac:dyDescent="0.35">
      <c r="B2799" s="4" t="s">
        <v>16188</v>
      </c>
      <c r="C2799" s="5">
        <v>0</v>
      </c>
    </row>
    <row r="2800" spans="2:3" x14ac:dyDescent="0.35">
      <c r="B2800" s="4" t="s">
        <v>16728</v>
      </c>
      <c r="C2800" s="5">
        <v>0</v>
      </c>
    </row>
    <row r="2801" spans="2:3" x14ac:dyDescent="0.35">
      <c r="B2801" s="4" t="s">
        <v>16189</v>
      </c>
      <c r="C2801" s="5">
        <v>0</v>
      </c>
    </row>
    <row r="2802" spans="2:3" x14ac:dyDescent="0.35">
      <c r="B2802" s="4" t="s">
        <v>16732</v>
      </c>
      <c r="C2802" s="5">
        <v>0</v>
      </c>
    </row>
    <row r="2803" spans="2:3" x14ac:dyDescent="0.35">
      <c r="B2803" s="4" t="s">
        <v>15948</v>
      </c>
      <c r="C2803" s="5">
        <v>0</v>
      </c>
    </row>
    <row r="2804" spans="2:3" x14ac:dyDescent="0.35">
      <c r="B2804" s="4" t="s">
        <v>16736</v>
      </c>
      <c r="C2804" s="5">
        <v>0</v>
      </c>
    </row>
    <row r="2805" spans="2:3" x14ac:dyDescent="0.35">
      <c r="B2805" s="4" t="s">
        <v>16191</v>
      </c>
      <c r="C2805" s="5">
        <v>0</v>
      </c>
    </row>
    <row r="2806" spans="2:3" x14ac:dyDescent="0.35">
      <c r="B2806" s="4" t="s">
        <v>16740</v>
      </c>
      <c r="C2806" s="5">
        <v>0</v>
      </c>
    </row>
    <row r="2807" spans="2:3" x14ac:dyDescent="0.35">
      <c r="B2807" s="4" t="s">
        <v>16192</v>
      </c>
      <c r="C2807" s="5">
        <v>0</v>
      </c>
    </row>
    <row r="2808" spans="2:3" x14ac:dyDescent="0.35">
      <c r="B2808" s="4" t="s">
        <v>16744</v>
      </c>
      <c r="C2808" s="5">
        <v>0</v>
      </c>
    </row>
    <row r="2809" spans="2:3" x14ac:dyDescent="0.35">
      <c r="B2809" s="4" t="s">
        <v>16193</v>
      </c>
      <c r="C2809" s="5">
        <v>0</v>
      </c>
    </row>
    <row r="2810" spans="2:3" x14ac:dyDescent="0.35">
      <c r="B2810" s="4" t="s">
        <v>16748</v>
      </c>
      <c r="C2810" s="5">
        <v>0</v>
      </c>
    </row>
    <row r="2811" spans="2:3" x14ac:dyDescent="0.35">
      <c r="B2811" s="4" t="s">
        <v>16194</v>
      </c>
      <c r="C2811" s="5">
        <v>0</v>
      </c>
    </row>
    <row r="2812" spans="2:3" x14ac:dyDescent="0.35">
      <c r="B2812" s="4" t="s">
        <v>16752</v>
      </c>
      <c r="C2812" s="5">
        <v>0</v>
      </c>
    </row>
    <row r="2813" spans="2:3" x14ac:dyDescent="0.35">
      <c r="B2813" s="4" t="s">
        <v>16195</v>
      </c>
      <c r="C2813" s="5">
        <v>0</v>
      </c>
    </row>
    <row r="2814" spans="2:3" x14ac:dyDescent="0.35">
      <c r="B2814" s="4" t="s">
        <v>16756</v>
      </c>
      <c r="C2814" s="5">
        <v>0</v>
      </c>
    </row>
    <row r="2815" spans="2:3" x14ac:dyDescent="0.35">
      <c r="B2815" s="4" t="s">
        <v>16196</v>
      </c>
      <c r="C2815" s="5">
        <v>0</v>
      </c>
    </row>
    <row r="2816" spans="2:3" x14ac:dyDescent="0.35">
      <c r="B2816" s="4" t="s">
        <v>16760</v>
      </c>
      <c r="C2816" s="5">
        <v>0</v>
      </c>
    </row>
    <row r="2817" spans="2:3" x14ac:dyDescent="0.35">
      <c r="B2817" s="4" t="s">
        <v>16197</v>
      </c>
      <c r="C2817" s="5">
        <v>0</v>
      </c>
    </row>
    <row r="2818" spans="2:3" x14ac:dyDescent="0.35">
      <c r="B2818" s="4" t="s">
        <v>16764</v>
      </c>
      <c r="C2818" s="5">
        <v>0</v>
      </c>
    </row>
    <row r="2819" spans="2:3" x14ac:dyDescent="0.35">
      <c r="B2819" s="4" t="s">
        <v>16198</v>
      </c>
      <c r="C2819" s="5">
        <v>0</v>
      </c>
    </row>
    <row r="2820" spans="2:3" x14ac:dyDescent="0.35">
      <c r="B2820" s="4" t="s">
        <v>16768</v>
      </c>
      <c r="C2820" s="5">
        <v>0</v>
      </c>
    </row>
    <row r="2821" spans="2:3" x14ac:dyDescent="0.35">
      <c r="B2821" s="4" t="s">
        <v>16199</v>
      </c>
      <c r="C2821" s="5">
        <v>0</v>
      </c>
    </row>
    <row r="2822" spans="2:3" x14ac:dyDescent="0.35">
      <c r="B2822" s="4" t="s">
        <v>16772</v>
      </c>
      <c r="C2822" s="5">
        <v>0</v>
      </c>
    </row>
    <row r="2823" spans="2:3" x14ac:dyDescent="0.35">
      <c r="B2823" s="4" t="s">
        <v>16200</v>
      </c>
      <c r="C2823" s="5">
        <v>0</v>
      </c>
    </row>
    <row r="2824" spans="2:3" x14ac:dyDescent="0.35">
      <c r="B2824" s="4" t="s">
        <v>16776</v>
      </c>
      <c r="C2824" s="5">
        <v>0</v>
      </c>
    </row>
    <row r="2825" spans="2:3" x14ac:dyDescent="0.35">
      <c r="B2825" s="4" t="s">
        <v>16201</v>
      </c>
      <c r="C2825" s="5">
        <v>0</v>
      </c>
    </row>
    <row r="2826" spans="2:3" x14ac:dyDescent="0.35">
      <c r="B2826" s="4" t="s">
        <v>16780</v>
      </c>
      <c r="C2826" s="5">
        <v>0</v>
      </c>
    </row>
    <row r="2827" spans="2:3" x14ac:dyDescent="0.35">
      <c r="B2827" s="4" t="s">
        <v>16202</v>
      </c>
      <c r="C2827" s="5">
        <v>0</v>
      </c>
    </row>
    <row r="2828" spans="2:3" x14ac:dyDescent="0.35">
      <c r="B2828" s="4" t="s">
        <v>16784</v>
      </c>
      <c r="C2828" s="5">
        <v>0</v>
      </c>
    </row>
    <row r="2829" spans="2:3" x14ac:dyDescent="0.35">
      <c r="B2829" s="4" t="s">
        <v>16203</v>
      </c>
      <c r="C2829" s="5">
        <v>0</v>
      </c>
    </row>
    <row r="2830" spans="2:3" x14ac:dyDescent="0.35">
      <c r="B2830" s="4" t="s">
        <v>16788</v>
      </c>
      <c r="C2830" s="5">
        <v>0</v>
      </c>
    </row>
    <row r="2831" spans="2:3" x14ac:dyDescent="0.35">
      <c r="B2831" s="4" t="s">
        <v>16204</v>
      </c>
      <c r="C2831" s="5">
        <v>0</v>
      </c>
    </row>
    <row r="2832" spans="2:3" x14ac:dyDescent="0.35">
      <c r="B2832" s="4" t="s">
        <v>16792</v>
      </c>
      <c r="C2832" s="5">
        <v>0</v>
      </c>
    </row>
    <row r="2833" spans="2:3" x14ac:dyDescent="0.35">
      <c r="B2833" s="4" t="s">
        <v>16205</v>
      </c>
      <c r="C2833" s="5">
        <v>0</v>
      </c>
    </row>
    <row r="2834" spans="2:3" x14ac:dyDescent="0.35">
      <c r="B2834" s="4" t="s">
        <v>16796</v>
      </c>
      <c r="C2834" s="5">
        <v>0</v>
      </c>
    </row>
    <row r="2835" spans="2:3" x14ac:dyDescent="0.35">
      <c r="B2835" s="4" t="s">
        <v>16206</v>
      </c>
      <c r="C2835" s="5">
        <v>0</v>
      </c>
    </row>
    <row r="2836" spans="2:3" x14ac:dyDescent="0.35">
      <c r="B2836" s="4" t="s">
        <v>16800</v>
      </c>
      <c r="C2836" s="5">
        <v>0</v>
      </c>
    </row>
    <row r="2837" spans="2:3" x14ac:dyDescent="0.35">
      <c r="B2837" s="4" t="s">
        <v>16207</v>
      </c>
      <c r="C2837" s="5">
        <v>0</v>
      </c>
    </row>
    <row r="2838" spans="2:3" x14ac:dyDescent="0.35">
      <c r="B2838" s="4" t="s">
        <v>16804</v>
      </c>
      <c r="C2838" s="5">
        <v>0</v>
      </c>
    </row>
    <row r="2839" spans="2:3" x14ac:dyDescent="0.35">
      <c r="B2839" s="4" t="s">
        <v>16208</v>
      </c>
      <c r="C2839" s="5">
        <v>0</v>
      </c>
    </row>
    <row r="2840" spans="2:3" x14ac:dyDescent="0.35">
      <c r="B2840" s="4" t="s">
        <v>16808</v>
      </c>
      <c r="C2840" s="5">
        <v>0</v>
      </c>
    </row>
    <row r="2841" spans="2:3" x14ac:dyDescent="0.35">
      <c r="B2841" s="4" t="s">
        <v>16209</v>
      </c>
      <c r="C2841" s="5">
        <v>0</v>
      </c>
    </row>
    <row r="2842" spans="2:3" x14ac:dyDescent="0.35">
      <c r="B2842" s="4" t="s">
        <v>16812</v>
      </c>
      <c r="C2842" s="5">
        <v>0</v>
      </c>
    </row>
    <row r="2843" spans="2:3" x14ac:dyDescent="0.35">
      <c r="B2843" s="4" t="s">
        <v>16210</v>
      </c>
      <c r="C2843" s="5">
        <v>0</v>
      </c>
    </row>
    <row r="2844" spans="2:3" x14ac:dyDescent="0.35">
      <c r="B2844" s="4" t="s">
        <v>16816</v>
      </c>
      <c r="C2844" s="5">
        <v>0</v>
      </c>
    </row>
    <row r="2845" spans="2:3" x14ac:dyDescent="0.35">
      <c r="B2845" s="4" t="s">
        <v>16211</v>
      </c>
      <c r="C2845" s="5">
        <v>0</v>
      </c>
    </row>
    <row r="2846" spans="2:3" x14ac:dyDescent="0.35">
      <c r="B2846" s="4" t="s">
        <v>16820</v>
      </c>
      <c r="C2846" s="5">
        <v>0</v>
      </c>
    </row>
    <row r="2847" spans="2:3" x14ac:dyDescent="0.35">
      <c r="B2847" s="4" t="s">
        <v>16212</v>
      </c>
      <c r="C2847" s="5">
        <v>0</v>
      </c>
    </row>
    <row r="2848" spans="2:3" x14ac:dyDescent="0.35">
      <c r="B2848" s="4" t="s">
        <v>16824</v>
      </c>
      <c r="C2848" s="5">
        <v>0</v>
      </c>
    </row>
    <row r="2849" spans="2:3" x14ac:dyDescent="0.35">
      <c r="B2849" s="4" t="s">
        <v>16213</v>
      </c>
      <c r="C2849" s="5">
        <v>0</v>
      </c>
    </row>
    <row r="2850" spans="2:3" x14ac:dyDescent="0.35">
      <c r="B2850" s="4" t="s">
        <v>16828</v>
      </c>
      <c r="C2850" s="5">
        <v>0</v>
      </c>
    </row>
    <row r="2851" spans="2:3" x14ac:dyDescent="0.35">
      <c r="B2851" s="4" t="s">
        <v>16214</v>
      </c>
      <c r="C2851" s="5">
        <v>0</v>
      </c>
    </row>
    <row r="2852" spans="2:3" x14ac:dyDescent="0.35">
      <c r="B2852" s="4" t="s">
        <v>16832</v>
      </c>
      <c r="C2852" s="5">
        <v>0</v>
      </c>
    </row>
    <row r="2853" spans="2:3" x14ac:dyDescent="0.35">
      <c r="B2853" s="4" t="s">
        <v>16215</v>
      </c>
      <c r="C2853" s="5">
        <v>0</v>
      </c>
    </row>
    <row r="2854" spans="2:3" x14ac:dyDescent="0.35">
      <c r="B2854" s="4" t="s">
        <v>16836</v>
      </c>
      <c r="C2854" s="5">
        <v>0</v>
      </c>
    </row>
    <row r="2855" spans="2:3" x14ac:dyDescent="0.35">
      <c r="B2855" s="4" t="s">
        <v>16216</v>
      </c>
      <c r="C2855" s="5">
        <v>0</v>
      </c>
    </row>
    <row r="2856" spans="2:3" x14ac:dyDescent="0.35">
      <c r="B2856" s="4" t="s">
        <v>16840</v>
      </c>
      <c r="C2856" s="5">
        <v>0</v>
      </c>
    </row>
    <row r="2857" spans="2:3" x14ac:dyDescent="0.35">
      <c r="B2857" s="4" t="s">
        <v>16217</v>
      </c>
      <c r="C2857" s="5">
        <v>0</v>
      </c>
    </row>
    <row r="2858" spans="2:3" x14ac:dyDescent="0.35">
      <c r="B2858" s="4" t="s">
        <v>16844</v>
      </c>
      <c r="C2858" s="5">
        <v>0</v>
      </c>
    </row>
    <row r="2859" spans="2:3" x14ac:dyDescent="0.35">
      <c r="B2859" s="4" t="s">
        <v>16218</v>
      </c>
      <c r="C2859" s="5">
        <v>0</v>
      </c>
    </row>
    <row r="2860" spans="2:3" x14ac:dyDescent="0.35">
      <c r="B2860" s="4" t="s">
        <v>16848</v>
      </c>
      <c r="C2860" s="5">
        <v>0</v>
      </c>
    </row>
    <row r="2861" spans="2:3" x14ac:dyDescent="0.35">
      <c r="B2861" s="4" t="s">
        <v>16219</v>
      </c>
      <c r="C2861" s="5">
        <v>0</v>
      </c>
    </row>
    <row r="2862" spans="2:3" x14ac:dyDescent="0.35">
      <c r="B2862" s="4" t="s">
        <v>16852</v>
      </c>
      <c r="C2862" s="5">
        <v>0</v>
      </c>
    </row>
    <row r="2863" spans="2:3" x14ac:dyDescent="0.35">
      <c r="B2863" s="4" t="s">
        <v>16220</v>
      </c>
      <c r="C2863" s="5">
        <v>0</v>
      </c>
    </row>
    <row r="2864" spans="2:3" x14ac:dyDescent="0.35">
      <c r="B2864" s="4" t="s">
        <v>16856</v>
      </c>
      <c r="C2864" s="5">
        <v>0</v>
      </c>
    </row>
    <row r="2865" spans="2:3" x14ac:dyDescent="0.35">
      <c r="B2865" s="4" t="s">
        <v>16221</v>
      </c>
      <c r="C2865" s="5">
        <v>0</v>
      </c>
    </row>
    <row r="2866" spans="2:3" x14ac:dyDescent="0.35">
      <c r="B2866" s="4" t="s">
        <v>16860</v>
      </c>
      <c r="C2866" s="5">
        <v>0</v>
      </c>
    </row>
    <row r="2867" spans="2:3" x14ac:dyDescent="0.35">
      <c r="B2867" s="4" t="s">
        <v>16222</v>
      </c>
      <c r="C2867" s="5">
        <v>0</v>
      </c>
    </row>
    <row r="2868" spans="2:3" x14ac:dyDescent="0.35">
      <c r="B2868" s="4" t="s">
        <v>16864</v>
      </c>
      <c r="C2868" s="5">
        <v>0</v>
      </c>
    </row>
    <row r="2869" spans="2:3" x14ac:dyDescent="0.35">
      <c r="B2869" s="4" t="s">
        <v>15949</v>
      </c>
      <c r="C2869" s="5">
        <v>0</v>
      </c>
    </row>
    <row r="2870" spans="2:3" x14ac:dyDescent="0.35">
      <c r="B2870" s="4" t="s">
        <v>16868</v>
      </c>
      <c r="C2870" s="5">
        <v>0</v>
      </c>
    </row>
    <row r="2871" spans="2:3" x14ac:dyDescent="0.35">
      <c r="B2871" s="4" t="s">
        <v>16224</v>
      </c>
      <c r="C2871" s="5">
        <v>0</v>
      </c>
    </row>
    <row r="2872" spans="2:3" x14ac:dyDescent="0.35">
      <c r="B2872" s="4" t="s">
        <v>16872</v>
      </c>
      <c r="C2872" s="5">
        <v>0</v>
      </c>
    </row>
    <row r="2873" spans="2:3" x14ac:dyDescent="0.35">
      <c r="B2873" s="4" t="s">
        <v>16225</v>
      </c>
      <c r="C2873" s="5">
        <v>0</v>
      </c>
    </row>
    <row r="2874" spans="2:3" x14ac:dyDescent="0.35">
      <c r="B2874" s="4" t="s">
        <v>16876</v>
      </c>
      <c r="C2874" s="5">
        <v>0</v>
      </c>
    </row>
    <row r="2875" spans="2:3" x14ac:dyDescent="0.35">
      <c r="B2875" s="4" t="s">
        <v>16226</v>
      </c>
      <c r="C2875" s="5">
        <v>0</v>
      </c>
    </row>
    <row r="2876" spans="2:3" x14ac:dyDescent="0.35">
      <c r="B2876" s="4" t="s">
        <v>16880</v>
      </c>
      <c r="C2876" s="5">
        <v>0</v>
      </c>
    </row>
    <row r="2877" spans="2:3" x14ac:dyDescent="0.35">
      <c r="B2877" s="4" t="s">
        <v>16227</v>
      </c>
      <c r="C2877" s="5">
        <v>0</v>
      </c>
    </row>
    <row r="2878" spans="2:3" x14ac:dyDescent="0.35">
      <c r="B2878" s="4" t="s">
        <v>16884</v>
      </c>
      <c r="C2878" s="5">
        <v>0</v>
      </c>
    </row>
    <row r="2879" spans="2:3" x14ac:dyDescent="0.35">
      <c r="B2879" s="4" t="s">
        <v>16228</v>
      </c>
      <c r="C2879" s="5">
        <v>0</v>
      </c>
    </row>
    <row r="2880" spans="2:3" x14ac:dyDescent="0.35">
      <c r="B2880" s="4" t="s">
        <v>16888</v>
      </c>
      <c r="C2880" s="5">
        <v>0</v>
      </c>
    </row>
    <row r="2881" spans="2:3" x14ac:dyDescent="0.35">
      <c r="B2881" s="4" t="s">
        <v>16229</v>
      </c>
      <c r="C2881" s="5">
        <v>0</v>
      </c>
    </row>
    <row r="2882" spans="2:3" x14ac:dyDescent="0.35">
      <c r="B2882" s="4" t="s">
        <v>16892</v>
      </c>
      <c r="C2882" s="5">
        <v>0</v>
      </c>
    </row>
    <row r="2883" spans="2:3" x14ac:dyDescent="0.35">
      <c r="B2883" s="4" t="s">
        <v>16230</v>
      </c>
      <c r="C2883" s="5">
        <v>0</v>
      </c>
    </row>
    <row r="2884" spans="2:3" x14ac:dyDescent="0.35">
      <c r="B2884" s="4" t="s">
        <v>16896</v>
      </c>
      <c r="C2884" s="5">
        <v>0</v>
      </c>
    </row>
    <row r="2885" spans="2:3" x14ac:dyDescent="0.35">
      <c r="B2885" s="4" t="s">
        <v>16231</v>
      </c>
      <c r="C2885" s="5">
        <v>0</v>
      </c>
    </row>
    <row r="2886" spans="2:3" x14ac:dyDescent="0.35">
      <c r="B2886" s="4" t="s">
        <v>16900</v>
      </c>
      <c r="C2886" s="5">
        <v>0</v>
      </c>
    </row>
    <row r="2887" spans="2:3" x14ac:dyDescent="0.35">
      <c r="B2887" s="4" t="s">
        <v>16232</v>
      </c>
      <c r="C2887" s="5">
        <v>0</v>
      </c>
    </row>
    <row r="2888" spans="2:3" x14ac:dyDescent="0.35">
      <c r="B2888" s="4" t="s">
        <v>15970</v>
      </c>
      <c r="C2888" s="5">
        <v>0</v>
      </c>
    </row>
    <row r="2889" spans="2:3" x14ac:dyDescent="0.35">
      <c r="B2889" s="4" t="s">
        <v>15998</v>
      </c>
      <c r="C2889" s="5">
        <v>0</v>
      </c>
    </row>
    <row r="2890" spans="2:3" x14ac:dyDescent="0.35">
      <c r="B2890" s="4" t="s">
        <v>16908</v>
      </c>
      <c r="C2890" s="5">
        <v>0</v>
      </c>
    </row>
    <row r="2891" spans="2:3" x14ac:dyDescent="0.35">
      <c r="B2891" s="4" t="s">
        <v>16234</v>
      </c>
      <c r="C2891" s="5">
        <v>0</v>
      </c>
    </row>
    <row r="2892" spans="2:3" x14ac:dyDescent="0.35">
      <c r="B2892" s="4" t="s">
        <v>16912</v>
      </c>
      <c r="C2892" s="5">
        <v>0</v>
      </c>
    </row>
    <row r="2893" spans="2:3" x14ac:dyDescent="0.35">
      <c r="B2893" s="4" t="s">
        <v>16235</v>
      </c>
      <c r="C2893" s="5">
        <v>0</v>
      </c>
    </row>
    <row r="2894" spans="2:3" x14ac:dyDescent="0.35">
      <c r="B2894" s="4" t="s">
        <v>16916</v>
      </c>
      <c r="C2894" s="5">
        <v>0</v>
      </c>
    </row>
    <row r="2895" spans="2:3" x14ac:dyDescent="0.35">
      <c r="B2895" s="4" t="s">
        <v>16236</v>
      </c>
      <c r="C2895" s="5">
        <v>0</v>
      </c>
    </row>
    <row r="2896" spans="2:3" x14ac:dyDescent="0.35">
      <c r="B2896" s="4" t="s">
        <v>16920</v>
      </c>
      <c r="C2896" s="5">
        <v>0</v>
      </c>
    </row>
    <row r="2897" spans="2:3" x14ac:dyDescent="0.35">
      <c r="B2897" s="4" t="s">
        <v>16237</v>
      </c>
      <c r="C2897" s="5">
        <v>0</v>
      </c>
    </row>
    <row r="2898" spans="2:3" x14ac:dyDescent="0.35">
      <c r="B2898" s="4" t="s">
        <v>16924</v>
      </c>
      <c r="C2898" s="5">
        <v>0</v>
      </c>
    </row>
    <row r="2899" spans="2:3" x14ac:dyDescent="0.35">
      <c r="B2899" s="4" t="s">
        <v>16238</v>
      </c>
      <c r="C2899" s="5">
        <v>0</v>
      </c>
    </row>
    <row r="2900" spans="2:3" x14ac:dyDescent="0.35">
      <c r="B2900" s="4" t="s">
        <v>16928</v>
      </c>
      <c r="C2900" s="5">
        <v>0</v>
      </c>
    </row>
    <row r="2901" spans="2:3" x14ac:dyDescent="0.35">
      <c r="B2901" s="4" t="s">
        <v>16239</v>
      </c>
      <c r="C2901" s="5">
        <v>0</v>
      </c>
    </row>
    <row r="2902" spans="2:3" x14ac:dyDescent="0.35">
      <c r="B2902" s="4" t="s">
        <v>16932</v>
      </c>
      <c r="C2902" s="5">
        <v>0</v>
      </c>
    </row>
    <row r="2903" spans="2:3" x14ac:dyDescent="0.35">
      <c r="B2903" s="4" t="s">
        <v>16240</v>
      </c>
      <c r="C2903" s="5">
        <v>0</v>
      </c>
    </row>
    <row r="2904" spans="2:3" x14ac:dyDescent="0.35">
      <c r="B2904" s="4" t="s">
        <v>16936</v>
      </c>
      <c r="C2904" s="5">
        <v>0</v>
      </c>
    </row>
    <row r="2905" spans="2:3" x14ac:dyDescent="0.35">
      <c r="B2905" s="4" t="s">
        <v>16241</v>
      </c>
      <c r="C2905" s="5">
        <v>0</v>
      </c>
    </row>
    <row r="2906" spans="2:3" x14ac:dyDescent="0.35">
      <c r="B2906" s="4" t="s">
        <v>16940</v>
      </c>
      <c r="C2906" s="5">
        <v>0</v>
      </c>
    </row>
    <row r="2907" spans="2:3" x14ac:dyDescent="0.35">
      <c r="B2907" s="4" t="s">
        <v>16242</v>
      </c>
      <c r="C2907" s="5">
        <v>0</v>
      </c>
    </row>
    <row r="2908" spans="2:3" x14ac:dyDescent="0.35">
      <c r="B2908" s="4" t="s">
        <v>16944</v>
      </c>
      <c r="C2908" s="5">
        <v>0</v>
      </c>
    </row>
    <row r="2909" spans="2:3" x14ac:dyDescent="0.35">
      <c r="B2909" s="4" t="s">
        <v>16243</v>
      </c>
      <c r="C2909" s="5">
        <v>0</v>
      </c>
    </row>
    <row r="2910" spans="2:3" x14ac:dyDescent="0.35">
      <c r="B2910" s="4" t="s">
        <v>16005</v>
      </c>
      <c r="C2910" s="5">
        <v>0</v>
      </c>
    </row>
    <row r="2911" spans="2:3" x14ac:dyDescent="0.35">
      <c r="B2911" s="4" t="s">
        <v>16244</v>
      </c>
      <c r="C2911" s="5">
        <v>0</v>
      </c>
    </row>
    <row r="2912" spans="2:3" x14ac:dyDescent="0.35">
      <c r="B2912" s="4" t="s">
        <v>16952</v>
      </c>
      <c r="C2912" s="5">
        <v>0</v>
      </c>
    </row>
    <row r="2913" spans="2:3" x14ac:dyDescent="0.35">
      <c r="B2913" s="4" t="s">
        <v>16245</v>
      </c>
      <c r="C2913" s="5">
        <v>0</v>
      </c>
    </row>
    <row r="2914" spans="2:3" x14ac:dyDescent="0.35">
      <c r="B2914" s="4" t="s">
        <v>16956</v>
      </c>
      <c r="C2914" s="5">
        <v>0</v>
      </c>
    </row>
    <row r="2915" spans="2:3" x14ac:dyDescent="0.35">
      <c r="B2915" s="4" t="s">
        <v>16246</v>
      </c>
      <c r="C2915" s="5">
        <v>0</v>
      </c>
    </row>
    <row r="2916" spans="2:3" x14ac:dyDescent="0.35">
      <c r="B2916" s="4" t="s">
        <v>16960</v>
      </c>
      <c r="C2916" s="5">
        <v>0</v>
      </c>
    </row>
    <row r="2917" spans="2:3" x14ac:dyDescent="0.35">
      <c r="B2917" s="4" t="s">
        <v>16247</v>
      </c>
      <c r="C2917" s="5">
        <v>0</v>
      </c>
    </row>
    <row r="2918" spans="2:3" x14ac:dyDescent="0.35">
      <c r="B2918" s="4" t="s">
        <v>16964</v>
      </c>
      <c r="C2918" s="5">
        <v>0</v>
      </c>
    </row>
    <row r="2919" spans="2:3" x14ac:dyDescent="0.35">
      <c r="B2919" s="4" t="s">
        <v>16248</v>
      </c>
      <c r="C2919" s="5">
        <v>0</v>
      </c>
    </row>
    <row r="2920" spans="2:3" x14ac:dyDescent="0.35">
      <c r="B2920" s="4" t="s">
        <v>16968</v>
      </c>
      <c r="C2920" s="5">
        <v>0</v>
      </c>
    </row>
    <row r="2921" spans="2:3" x14ac:dyDescent="0.35">
      <c r="B2921" s="4" t="s">
        <v>16010</v>
      </c>
      <c r="C2921" s="5">
        <v>0</v>
      </c>
    </row>
    <row r="2922" spans="2:3" x14ac:dyDescent="0.35">
      <c r="B2922" s="4" t="s">
        <v>16972</v>
      </c>
      <c r="C2922" s="5">
        <v>0</v>
      </c>
    </row>
    <row r="2923" spans="2:3" x14ac:dyDescent="0.35">
      <c r="B2923" s="4" t="s">
        <v>16250</v>
      </c>
      <c r="C2923" s="5">
        <v>0</v>
      </c>
    </row>
    <row r="2924" spans="2:3" x14ac:dyDescent="0.35">
      <c r="B2924" s="4" t="s">
        <v>16976</v>
      </c>
      <c r="C2924" s="5">
        <v>0</v>
      </c>
    </row>
    <row r="2925" spans="2:3" x14ac:dyDescent="0.35">
      <c r="B2925" s="4" t="s">
        <v>16251</v>
      </c>
      <c r="C2925" s="5">
        <v>0</v>
      </c>
    </row>
    <row r="2926" spans="2:3" x14ac:dyDescent="0.35">
      <c r="B2926" s="4" t="s">
        <v>16980</v>
      </c>
      <c r="C2926" s="5">
        <v>0</v>
      </c>
    </row>
    <row r="2927" spans="2:3" x14ac:dyDescent="0.35">
      <c r="B2927" s="4" t="s">
        <v>16252</v>
      </c>
      <c r="C2927" s="5">
        <v>0</v>
      </c>
    </row>
    <row r="2928" spans="2:3" x14ac:dyDescent="0.35">
      <c r="B2928" s="4" t="s">
        <v>16984</v>
      </c>
      <c r="C2928" s="5">
        <v>0</v>
      </c>
    </row>
    <row r="2929" spans="2:3" x14ac:dyDescent="0.35">
      <c r="B2929" s="4" t="s">
        <v>16253</v>
      </c>
      <c r="C2929" s="5">
        <v>0</v>
      </c>
    </row>
    <row r="2930" spans="2:3" x14ac:dyDescent="0.35">
      <c r="B2930" s="4" t="s">
        <v>16988</v>
      </c>
      <c r="C2930" s="5">
        <v>0</v>
      </c>
    </row>
    <row r="2931" spans="2:3" x14ac:dyDescent="0.35">
      <c r="B2931" s="4" t="s">
        <v>16254</v>
      </c>
      <c r="C2931" s="5">
        <v>0</v>
      </c>
    </row>
    <row r="2932" spans="2:3" x14ac:dyDescent="0.35">
      <c r="B2932" s="4" t="s">
        <v>16992</v>
      </c>
      <c r="C2932" s="5">
        <v>0</v>
      </c>
    </row>
    <row r="2933" spans="2:3" x14ac:dyDescent="0.35">
      <c r="B2933" s="4" t="s">
        <v>16255</v>
      </c>
      <c r="C2933" s="5">
        <v>0</v>
      </c>
    </row>
    <row r="2934" spans="2:3" x14ac:dyDescent="0.35">
      <c r="B2934" s="4" t="s">
        <v>16996</v>
      </c>
      <c r="C2934" s="5">
        <v>0</v>
      </c>
    </row>
    <row r="2935" spans="2:3" x14ac:dyDescent="0.35">
      <c r="B2935" s="4" t="s">
        <v>16256</v>
      </c>
      <c r="C2935" s="5">
        <v>0</v>
      </c>
    </row>
    <row r="2936" spans="2:3" x14ac:dyDescent="0.35">
      <c r="B2936" s="4" t="s">
        <v>15974</v>
      </c>
      <c r="C2936" s="5">
        <v>0</v>
      </c>
    </row>
    <row r="2937" spans="2:3" x14ac:dyDescent="0.35">
      <c r="B2937" s="4" t="s">
        <v>16257</v>
      </c>
      <c r="C2937" s="5">
        <v>0</v>
      </c>
    </row>
    <row r="2938" spans="2:3" x14ac:dyDescent="0.35">
      <c r="B2938" s="4" t="s">
        <v>17004</v>
      </c>
      <c r="C2938" s="5">
        <v>0</v>
      </c>
    </row>
    <row r="2939" spans="2:3" x14ac:dyDescent="0.35">
      <c r="B2939" s="4" t="s">
        <v>16258</v>
      </c>
      <c r="C2939" s="5">
        <v>0</v>
      </c>
    </row>
    <row r="2940" spans="2:3" x14ac:dyDescent="0.35">
      <c r="B2940" s="4" t="s">
        <v>17008</v>
      </c>
      <c r="C2940" s="5">
        <v>0</v>
      </c>
    </row>
    <row r="2941" spans="2:3" x14ac:dyDescent="0.35">
      <c r="B2941" s="4" t="s">
        <v>16259</v>
      </c>
      <c r="C2941" s="5">
        <v>0</v>
      </c>
    </row>
    <row r="2942" spans="2:3" x14ac:dyDescent="0.35">
      <c r="B2942" s="4" t="s">
        <v>17012</v>
      </c>
      <c r="C2942" s="5">
        <v>0</v>
      </c>
    </row>
    <row r="2943" spans="2:3" x14ac:dyDescent="0.35">
      <c r="B2943" s="4" t="s">
        <v>16260</v>
      </c>
      <c r="C2943" s="5">
        <v>0</v>
      </c>
    </row>
    <row r="2944" spans="2:3" x14ac:dyDescent="0.35">
      <c r="B2944" s="4" t="s">
        <v>17016</v>
      </c>
      <c r="C2944" s="5">
        <v>0</v>
      </c>
    </row>
    <row r="2945" spans="2:3" x14ac:dyDescent="0.35">
      <c r="B2945" s="4" t="s">
        <v>17022</v>
      </c>
      <c r="C2945" s="5">
        <v>0</v>
      </c>
    </row>
    <row r="2946" spans="2:3" x14ac:dyDescent="0.35">
      <c r="B2946" s="4" t="s">
        <v>17020</v>
      </c>
      <c r="C2946" s="5">
        <v>0</v>
      </c>
    </row>
    <row r="2947" spans="2:3" x14ac:dyDescent="0.35">
      <c r="B2947" s="4" t="s">
        <v>17024</v>
      </c>
      <c r="C2947" s="5">
        <v>0</v>
      </c>
    </row>
    <row r="2948" spans="2:3" x14ac:dyDescent="0.35">
      <c r="B2948" s="4" t="s">
        <v>17028</v>
      </c>
      <c r="C2948" s="5">
        <v>0</v>
      </c>
    </row>
    <row r="2949" spans="2:3" x14ac:dyDescent="0.35">
      <c r="B2949" s="4" t="s">
        <v>17026</v>
      </c>
      <c r="C2949" s="5">
        <v>0</v>
      </c>
    </row>
    <row r="2950" spans="2:3" x14ac:dyDescent="0.35">
      <c r="B2950" s="4" t="s">
        <v>16262</v>
      </c>
      <c r="C2950" s="5">
        <v>0</v>
      </c>
    </row>
    <row r="2951" spans="2:3" x14ac:dyDescent="0.35">
      <c r="B2951" s="4" t="s">
        <v>17030</v>
      </c>
      <c r="C2951" s="5">
        <v>0</v>
      </c>
    </row>
    <row r="2952" spans="2:3" x14ac:dyDescent="0.35">
      <c r="B2952" s="4" t="s">
        <v>16263</v>
      </c>
      <c r="C2952" s="5">
        <v>0</v>
      </c>
    </row>
    <row r="2953" spans="2:3" x14ac:dyDescent="0.35">
      <c r="B2953" s="4" t="s">
        <v>17034</v>
      </c>
      <c r="C2953" s="5">
        <v>0</v>
      </c>
    </row>
    <row r="2954" spans="2:3" x14ac:dyDescent="0.35">
      <c r="B2954" s="4" t="s">
        <v>16264</v>
      </c>
      <c r="C2954" s="5">
        <v>0</v>
      </c>
    </row>
    <row r="2955" spans="2:3" x14ac:dyDescent="0.35">
      <c r="B2955" s="4" t="s">
        <v>17038</v>
      </c>
      <c r="C2955" s="5">
        <v>0</v>
      </c>
    </row>
    <row r="2956" spans="2:3" x14ac:dyDescent="0.35">
      <c r="B2956" s="4" t="s">
        <v>16265</v>
      </c>
      <c r="C2956" s="5">
        <v>0</v>
      </c>
    </row>
    <row r="2957" spans="2:3" x14ac:dyDescent="0.35">
      <c r="B2957" s="4" t="s">
        <v>17042</v>
      </c>
      <c r="C2957" s="5">
        <v>0</v>
      </c>
    </row>
    <row r="2958" spans="2:3" x14ac:dyDescent="0.35">
      <c r="B2958" s="4" t="s">
        <v>16266</v>
      </c>
      <c r="C2958" s="5">
        <v>0</v>
      </c>
    </row>
    <row r="2959" spans="2:3" x14ac:dyDescent="0.35">
      <c r="B2959" s="4" t="s">
        <v>17046</v>
      </c>
      <c r="C2959" s="5">
        <v>0</v>
      </c>
    </row>
    <row r="2960" spans="2:3" x14ac:dyDescent="0.35">
      <c r="B2960" s="4" t="s">
        <v>16267</v>
      </c>
      <c r="C2960" s="5">
        <v>0</v>
      </c>
    </row>
    <row r="2961" spans="2:3" x14ac:dyDescent="0.35">
      <c r="B2961" s="4" t="s">
        <v>17050</v>
      </c>
      <c r="C2961" s="5">
        <v>0</v>
      </c>
    </row>
    <row r="2962" spans="2:3" x14ac:dyDescent="0.35">
      <c r="B2962" s="4" t="s">
        <v>16268</v>
      </c>
      <c r="C2962" s="5">
        <v>0</v>
      </c>
    </row>
    <row r="2963" spans="2:3" x14ac:dyDescent="0.35">
      <c r="B2963" s="4" t="s">
        <v>17054</v>
      </c>
      <c r="C2963" s="5">
        <v>0</v>
      </c>
    </row>
    <row r="2964" spans="2:3" x14ac:dyDescent="0.35">
      <c r="B2964" s="4" t="s">
        <v>16269</v>
      </c>
      <c r="C2964" s="5">
        <v>0</v>
      </c>
    </row>
    <row r="2965" spans="2:3" x14ac:dyDescent="0.35">
      <c r="B2965" s="4" t="s">
        <v>17058</v>
      </c>
      <c r="C2965" s="5">
        <v>0</v>
      </c>
    </row>
    <row r="2966" spans="2:3" x14ac:dyDescent="0.35">
      <c r="B2966" s="4" t="s">
        <v>16270</v>
      </c>
      <c r="C2966" s="5">
        <v>0</v>
      </c>
    </row>
    <row r="2967" spans="2:3" x14ac:dyDescent="0.35">
      <c r="B2967" s="4" t="s">
        <v>17062</v>
      </c>
      <c r="C2967" s="5">
        <v>0</v>
      </c>
    </row>
    <row r="2968" spans="2:3" x14ac:dyDescent="0.35">
      <c r="B2968" s="4" t="s">
        <v>16271</v>
      </c>
      <c r="C2968" s="5">
        <v>0</v>
      </c>
    </row>
    <row r="2969" spans="2:3" x14ac:dyDescent="0.35">
      <c r="B2969" s="4" t="s">
        <v>17066</v>
      </c>
      <c r="C2969" s="5">
        <v>0</v>
      </c>
    </row>
    <row r="2970" spans="2:3" x14ac:dyDescent="0.35">
      <c r="B2970" s="4" t="s">
        <v>16272</v>
      </c>
      <c r="C2970" s="5">
        <v>0</v>
      </c>
    </row>
    <row r="2971" spans="2:3" x14ac:dyDescent="0.35">
      <c r="B2971" s="4" t="s">
        <v>17070</v>
      </c>
      <c r="C2971" s="5">
        <v>0</v>
      </c>
    </row>
    <row r="2972" spans="2:3" x14ac:dyDescent="0.35">
      <c r="B2972" s="4" t="s">
        <v>16273</v>
      </c>
      <c r="C2972" s="5">
        <v>0</v>
      </c>
    </row>
    <row r="2973" spans="2:3" x14ac:dyDescent="0.35">
      <c r="B2973" s="4" t="s">
        <v>17074</v>
      </c>
      <c r="C2973" s="5">
        <v>0</v>
      </c>
    </row>
    <row r="2974" spans="2:3" x14ac:dyDescent="0.35">
      <c r="B2974" s="4" t="s">
        <v>15950</v>
      </c>
      <c r="C2974" s="5">
        <v>0</v>
      </c>
    </row>
    <row r="2975" spans="2:3" x14ac:dyDescent="0.35">
      <c r="B2975" s="4" t="s">
        <v>17078</v>
      </c>
      <c r="C2975" s="5">
        <v>0</v>
      </c>
    </row>
    <row r="2976" spans="2:3" x14ac:dyDescent="0.35">
      <c r="B2976" s="4" t="s">
        <v>16275</v>
      </c>
      <c r="C2976" s="5">
        <v>0</v>
      </c>
    </row>
    <row r="2977" spans="2:3" x14ac:dyDescent="0.35">
      <c r="B2977" s="4" t="s">
        <v>15976</v>
      </c>
      <c r="C2977" s="5">
        <v>0</v>
      </c>
    </row>
    <row r="2978" spans="2:3" x14ac:dyDescent="0.35">
      <c r="B2978" s="4" t="s">
        <v>16276</v>
      </c>
      <c r="C2978" s="5">
        <v>0</v>
      </c>
    </row>
    <row r="2979" spans="2:3" x14ac:dyDescent="0.35">
      <c r="B2979" s="4" t="s">
        <v>17086</v>
      </c>
      <c r="C2979" s="5">
        <v>0</v>
      </c>
    </row>
    <row r="2980" spans="2:3" x14ac:dyDescent="0.35">
      <c r="B2980" s="4" t="s">
        <v>16277</v>
      </c>
      <c r="C2980" s="5">
        <v>0</v>
      </c>
    </row>
    <row r="2981" spans="2:3" x14ac:dyDescent="0.35">
      <c r="B2981" s="4" t="s">
        <v>17090</v>
      </c>
      <c r="C2981" s="5">
        <v>0</v>
      </c>
    </row>
    <row r="2982" spans="2:3" x14ac:dyDescent="0.35">
      <c r="B2982" s="4" t="s">
        <v>16278</v>
      </c>
      <c r="C2982" s="5">
        <v>0</v>
      </c>
    </row>
    <row r="2983" spans="2:3" x14ac:dyDescent="0.35">
      <c r="B2983" s="4" t="s">
        <v>17094</v>
      </c>
      <c r="C2983" s="5">
        <v>0</v>
      </c>
    </row>
    <row r="2984" spans="2:3" x14ac:dyDescent="0.35">
      <c r="B2984" s="4" t="s">
        <v>16279</v>
      </c>
      <c r="C2984" s="5">
        <v>0</v>
      </c>
    </row>
    <row r="2985" spans="2:3" x14ac:dyDescent="0.35">
      <c r="B2985" s="4" t="s">
        <v>17099</v>
      </c>
      <c r="C2985" s="5">
        <v>0</v>
      </c>
    </row>
    <row r="2986" spans="2:3" x14ac:dyDescent="0.35">
      <c r="B2986" s="4" t="s">
        <v>16280</v>
      </c>
      <c r="C2986" s="5">
        <v>0</v>
      </c>
    </row>
    <row r="2987" spans="2:3" x14ac:dyDescent="0.35">
      <c r="B2987" s="4" t="s">
        <v>17103</v>
      </c>
      <c r="C2987" s="5">
        <v>0</v>
      </c>
    </row>
    <row r="2988" spans="2:3" x14ac:dyDescent="0.35">
      <c r="B2988" s="4" t="s">
        <v>16281</v>
      </c>
      <c r="C2988" s="5">
        <v>0</v>
      </c>
    </row>
    <row r="2989" spans="2:3" x14ac:dyDescent="0.35">
      <c r="B2989" s="4" t="s">
        <v>15978</v>
      </c>
      <c r="C2989" s="5">
        <v>0</v>
      </c>
    </row>
    <row r="2990" spans="2:3" x14ac:dyDescent="0.35">
      <c r="B2990" s="4" t="s">
        <v>16282</v>
      </c>
      <c r="C2990" s="5">
        <v>0</v>
      </c>
    </row>
    <row r="2991" spans="2:3" x14ac:dyDescent="0.35">
      <c r="B2991" s="4" t="s">
        <v>17111</v>
      </c>
      <c r="C2991" s="5">
        <v>0</v>
      </c>
    </row>
    <row r="2992" spans="2:3" x14ac:dyDescent="0.35">
      <c r="B2992" s="4" t="s">
        <v>16283</v>
      </c>
      <c r="C2992" s="5">
        <v>0</v>
      </c>
    </row>
    <row r="2993" spans="2:3" x14ac:dyDescent="0.35">
      <c r="B2993" s="4" t="s">
        <v>17115</v>
      </c>
      <c r="C2993" s="5">
        <v>0</v>
      </c>
    </row>
    <row r="2994" spans="2:3" x14ac:dyDescent="0.35">
      <c r="B2994" s="4" t="s">
        <v>16284</v>
      </c>
      <c r="C2994" s="5">
        <v>0</v>
      </c>
    </row>
    <row r="2995" spans="2:3" x14ac:dyDescent="0.35">
      <c r="B2995" s="4" t="s">
        <v>17119</v>
      </c>
      <c r="C2995" s="5">
        <v>0</v>
      </c>
    </row>
    <row r="2996" spans="2:3" x14ac:dyDescent="0.35">
      <c r="B2996" s="4" t="s">
        <v>15986</v>
      </c>
      <c r="C2996" s="5">
        <v>0</v>
      </c>
    </row>
    <row r="2997" spans="2:3" x14ac:dyDescent="0.35">
      <c r="B2997" s="4" t="s">
        <v>17123</v>
      </c>
      <c r="C2997" s="5">
        <v>0</v>
      </c>
    </row>
    <row r="2998" spans="2:3" x14ac:dyDescent="0.35">
      <c r="B2998" s="4" t="s">
        <v>16286</v>
      </c>
      <c r="C2998" s="5">
        <v>0</v>
      </c>
    </row>
    <row r="2999" spans="2:3" x14ac:dyDescent="0.35">
      <c r="B2999" s="4" t="s">
        <v>17127</v>
      </c>
      <c r="C2999" s="5">
        <v>0</v>
      </c>
    </row>
    <row r="3000" spans="2:3" x14ac:dyDescent="0.35">
      <c r="B3000" s="4" t="s">
        <v>16287</v>
      </c>
      <c r="C3000" s="5">
        <v>0</v>
      </c>
    </row>
    <row r="3001" spans="2:3" x14ac:dyDescent="0.35">
      <c r="B3001" s="4" t="s">
        <v>17131</v>
      </c>
      <c r="C3001" s="5">
        <v>0</v>
      </c>
    </row>
    <row r="3002" spans="2:3" x14ac:dyDescent="0.35">
      <c r="B3002" s="4" t="s">
        <v>16288</v>
      </c>
      <c r="C3002" s="5">
        <v>0</v>
      </c>
    </row>
    <row r="3003" spans="2:3" x14ac:dyDescent="0.35">
      <c r="B3003" s="4" t="s">
        <v>17135</v>
      </c>
      <c r="C3003" s="5">
        <v>0</v>
      </c>
    </row>
    <row r="3004" spans="2:3" x14ac:dyDescent="0.35">
      <c r="B3004" s="4" t="s">
        <v>16289</v>
      </c>
      <c r="C3004" s="5">
        <v>0</v>
      </c>
    </row>
    <row r="3005" spans="2:3" x14ac:dyDescent="0.35">
      <c r="B3005" s="4" t="s">
        <v>17139</v>
      </c>
      <c r="C3005" s="5">
        <v>0</v>
      </c>
    </row>
    <row r="3006" spans="2:3" x14ac:dyDescent="0.35">
      <c r="B3006" s="4" t="s">
        <v>16290</v>
      </c>
      <c r="C3006" s="5">
        <v>0</v>
      </c>
    </row>
    <row r="3007" spans="2:3" x14ac:dyDescent="0.35">
      <c r="B3007" s="4" t="s">
        <v>17143</v>
      </c>
      <c r="C3007" s="5">
        <v>0</v>
      </c>
    </row>
    <row r="3008" spans="2:3" x14ac:dyDescent="0.35">
      <c r="B3008" s="4" t="s">
        <v>16291</v>
      </c>
      <c r="C3008" s="5">
        <v>0</v>
      </c>
    </row>
    <row r="3009" spans="2:3" x14ac:dyDescent="0.35">
      <c r="B3009" s="4" t="s">
        <v>17147</v>
      </c>
      <c r="C3009" s="5">
        <v>0</v>
      </c>
    </row>
    <row r="3010" spans="2:3" x14ac:dyDescent="0.35">
      <c r="B3010" s="4" t="s">
        <v>16292</v>
      </c>
      <c r="C3010" s="5">
        <v>0</v>
      </c>
    </row>
    <row r="3011" spans="2:3" x14ac:dyDescent="0.35">
      <c r="B3011" s="4" t="s">
        <v>17151</v>
      </c>
      <c r="C3011" s="5">
        <v>0</v>
      </c>
    </row>
    <row r="3012" spans="2:3" x14ac:dyDescent="0.35">
      <c r="B3012" s="4" t="s">
        <v>16293</v>
      </c>
      <c r="C3012" s="5">
        <v>0</v>
      </c>
    </row>
    <row r="3013" spans="2:3" x14ac:dyDescent="0.35">
      <c r="B3013" s="4" t="s">
        <v>17155</v>
      </c>
      <c r="C3013" s="5">
        <v>0</v>
      </c>
    </row>
    <row r="3014" spans="2:3" x14ac:dyDescent="0.35">
      <c r="B3014" s="4" t="s">
        <v>16294</v>
      </c>
      <c r="C3014" s="5">
        <v>0</v>
      </c>
    </row>
    <row r="3015" spans="2:3" x14ac:dyDescent="0.35">
      <c r="B3015" s="4" t="s">
        <v>17159</v>
      </c>
      <c r="C3015" s="5">
        <v>0</v>
      </c>
    </row>
    <row r="3016" spans="2:3" x14ac:dyDescent="0.35">
      <c r="B3016" s="4" t="s">
        <v>16295</v>
      </c>
      <c r="C3016" s="5">
        <v>0</v>
      </c>
    </row>
    <row r="3017" spans="2:3" x14ac:dyDescent="0.35">
      <c r="B3017" s="4" t="s">
        <v>17163</v>
      </c>
      <c r="C3017" s="5">
        <v>0</v>
      </c>
    </row>
    <row r="3018" spans="2:3" x14ac:dyDescent="0.35">
      <c r="B3018" s="4" t="s">
        <v>16296</v>
      </c>
      <c r="C3018" s="5">
        <v>0</v>
      </c>
    </row>
    <row r="3019" spans="2:3" x14ac:dyDescent="0.35">
      <c r="B3019" s="4" t="s">
        <v>17167</v>
      </c>
      <c r="C3019" s="5">
        <v>0</v>
      </c>
    </row>
    <row r="3020" spans="2:3" x14ac:dyDescent="0.35">
      <c r="B3020" s="4" t="s">
        <v>16297</v>
      </c>
      <c r="C3020" s="5">
        <v>0</v>
      </c>
    </row>
    <row r="3021" spans="2:3" x14ac:dyDescent="0.35">
      <c r="B3021" s="4" t="s">
        <v>17171</v>
      </c>
      <c r="C3021" s="5">
        <v>0</v>
      </c>
    </row>
    <row r="3022" spans="2:3" x14ac:dyDescent="0.35">
      <c r="B3022" s="4" t="s">
        <v>16298</v>
      </c>
      <c r="C3022" s="5">
        <v>0</v>
      </c>
    </row>
    <row r="3023" spans="2:3" x14ac:dyDescent="0.35">
      <c r="B3023" s="4" t="s">
        <v>17175</v>
      </c>
      <c r="C3023" s="5">
        <v>0</v>
      </c>
    </row>
    <row r="3024" spans="2:3" x14ac:dyDescent="0.35">
      <c r="B3024" s="4" t="s">
        <v>16299</v>
      </c>
      <c r="C3024" s="5">
        <v>0</v>
      </c>
    </row>
    <row r="3025" spans="2:3" x14ac:dyDescent="0.35">
      <c r="B3025" s="4" t="s">
        <v>17179</v>
      </c>
      <c r="C3025" s="5">
        <v>0</v>
      </c>
    </row>
    <row r="3026" spans="2:3" x14ac:dyDescent="0.35">
      <c r="B3026" s="4" t="s">
        <v>16300</v>
      </c>
      <c r="C3026" s="5">
        <v>0</v>
      </c>
    </row>
    <row r="3027" spans="2:3" x14ac:dyDescent="0.35">
      <c r="B3027" s="4" t="s">
        <v>17183</v>
      </c>
      <c r="C3027" s="5">
        <v>0</v>
      </c>
    </row>
    <row r="3028" spans="2:3" x14ac:dyDescent="0.35">
      <c r="B3028" s="4" t="s">
        <v>16301</v>
      </c>
      <c r="C3028" s="5">
        <v>0</v>
      </c>
    </row>
    <row r="3029" spans="2:3" x14ac:dyDescent="0.35">
      <c r="B3029" s="4" t="s">
        <v>17187</v>
      </c>
      <c r="C3029" s="5">
        <v>0</v>
      </c>
    </row>
    <row r="3030" spans="2:3" x14ac:dyDescent="0.35">
      <c r="B3030" s="4" t="s">
        <v>16302</v>
      </c>
      <c r="C3030" s="5">
        <v>0</v>
      </c>
    </row>
    <row r="3031" spans="2:3" x14ac:dyDescent="0.35">
      <c r="B3031" s="4" t="s">
        <v>17191</v>
      </c>
      <c r="C3031" s="5">
        <v>0</v>
      </c>
    </row>
    <row r="3032" spans="2:3" x14ac:dyDescent="0.35">
      <c r="B3032" s="4" t="s">
        <v>16303</v>
      </c>
      <c r="C3032" s="5">
        <v>0</v>
      </c>
    </row>
    <row r="3033" spans="2:3" x14ac:dyDescent="0.35">
      <c r="B3033" s="4" t="s">
        <v>17195</v>
      </c>
      <c r="C3033" s="5">
        <v>0</v>
      </c>
    </row>
    <row r="3034" spans="2:3" x14ac:dyDescent="0.35">
      <c r="B3034" s="4" t="s">
        <v>15999</v>
      </c>
      <c r="C3034" s="5">
        <v>0</v>
      </c>
    </row>
    <row r="3035" spans="2:3" x14ac:dyDescent="0.35">
      <c r="B3035" s="4" t="s">
        <v>17199</v>
      </c>
      <c r="C3035" s="5">
        <v>0</v>
      </c>
    </row>
    <row r="3036" spans="2:3" x14ac:dyDescent="0.35">
      <c r="B3036" s="4" t="s">
        <v>16305</v>
      </c>
      <c r="C3036" s="5">
        <v>0</v>
      </c>
    </row>
    <row r="3037" spans="2:3" x14ac:dyDescent="0.35">
      <c r="B3037" s="4" t="s">
        <v>17203</v>
      </c>
      <c r="C3037" s="5">
        <v>0</v>
      </c>
    </row>
    <row r="3038" spans="2:3" x14ac:dyDescent="0.35">
      <c r="B3038" s="4" t="s">
        <v>16306</v>
      </c>
      <c r="C3038" s="5">
        <v>0</v>
      </c>
    </row>
    <row r="3039" spans="2:3" x14ac:dyDescent="0.35">
      <c r="B3039" s="4" t="s">
        <v>17207</v>
      </c>
      <c r="C3039" s="5">
        <v>0</v>
      </c>
    </row>
    <row r="3040" spans="2:3" x14ac:dyDescent="0.35">
      <c r="B3040" s="4" t="s">
        <v>16307</v>
      </c>
      <c r="C3040" s="5">
        <v>0</v>
      </c>
    </row>
    <row r="3041" spans="2:3" x14ac:dyDescent="0.35">
      <c r="B3041" s="4" t="s">
        <v>17211</v>
      </c>
      <c r="C3041" s="5">
        <v>0</v>
      </c>
    </row>
    <row r="3042" spans="2:3" x14ac:dyDescent="0.35">
      <c r="B3042" s="4" t="s">
        <v>16308</v>
      </c>
      <c r="C3042" s="5">
        <v>0</v>
      </c>
    </row>
    <row r="3043" spans="2:3" x14ac:dyDescent="0.35">
      <c r="B3043" s="4" t="s">
        <v>17215</v>
      </c>
      <c r="C3043" s="5">
        <v>0</v>
      </c>
    </row>
    <row r="3044" spans="2:3" x14ac:dyDescent="0.35">
      <c r="B3044" s="4" t="s">
        <v>16309</v>
      </c>
      <c r="C3044" s="5">
        <v>0</v>
      </c>
    </row>
    <row r="3045" spans="2:3" x14ac:dyDescent="0.35">
      <c r="B3045" s="4" t="s">
        <v>17219</v>
      </c>
      <c r="C3045" s="5">
        <v>0</v>
      </c>
    </row>
    <row r="3046" spans="2:3" x14ac:dyDescent="0.35">
      <c r="B3046" s="4" t="s">
        <v>15989</v>
      </c>
      <c r="C3046" s="5">
        <v>0</v>
      </c>
    </row>
    <row r="3047" spans="2:3" x14ac:dyDescent="0.35">
      <c r="B3047" s="4" t="s">
        <v>17223</v>
      </c>
      <c r="C3047" s="5">
        <v>0</v>
      </c>
    </row>
    <row r="3048" spans="2:3" x14ac:dyDescent="0.35">
      <c r="B3048" s="4" t="s">
        <v>16311</v>
      </c>
      <c r="C3048" s="5">
        <v>0</v>
      </c>
    </row>
    <row r="3049" spans="2:3" x14ac:dyDescent="0.35">
      <c r="B3049" s="4" t="s">
        <v>17227</v>
      </c>
      <c r="C3049" s="5">
        <v>0</v>
      </c>
    </row>
    <row r="3050" spans="2:3" x14ac:dyDescent="0.35">
      <c r="B3050" s="4" t="s">
        <v>16312</v>
      </c>
      <c r="C3050" s="5">
        <v>0</v>
      </c>
    </row>
    <row r="3051" spans="2:3" x14ac:dyDescent="0.35">
      <c r="B3051" s="4" t="s">
        <v>17231</v>
      </c>
      <c r="C3051" s="5">
        <v>0</v>
      </c>
    </row>
    <row r="3052" spans="2:3" x14ac:dyDescent="0.35">
      <c r="B3052" s="4" t="s">
        <v>16313</v>
      </c>
      <c r="C3052" s="5">
        <v>0</v>
      </c>
    </row>
    <row r="3053" spans="2:3" x14ac:dyDescent="0.35">
      <c r="B3053" s="4" t="s">
        <v>17235</v>
      </c>
      <c r="C3053" s="5">
        <v>0</v>
      </c>
    </row>
    <row r="3054" spans="2:3" x14ac:dyDescent="0.35">
      <c r="B3054" s="4" t="s">
        <v>16314</v>
      </c>
      <c r="C3054" s="5">
        <v>0</v>
      </c>
    </row>
    <row r="3055" spans="2:3" x14ac:dyDescent="0.35">
      <c r="B3055" s="4" t="s">
        <v>17239</v>
      </c>
      <c r="C3055" s="5">
        <v>0</v>
      </c>
    </row>
    <row r="3056" spans="2:3" x14ac:dyDescent="0.35">
      <c r="B3056" s="4" t="s">
        <v>16315</v>
      </c>
      <c r="C3056" s="5">
        <v>0</v>
      </c>
    </row>
    <row r="3057" spans="2:3" x14ac:dyDescent="0.35">
      <c r="B3057" s="4" t="s">
        <v>17243</v>
      </c>
      <c r="C3057" s="5">
        <v>0</v>
      </c>
    </row>
    <row r="3058" spans="2:3" x14ac:dyDescent="0.35">
      <c r="B3058" s="4" t="s">
        <v>16316</v>
      </c>
      <c r="C3058" s="5">
        <v>0</v>
      </c>
    </row>
    <row r="3059" spans="2:3" x14ac:dyDescent="0.35">
      <c r="B3059" s="4" t="s">
        <v>17248</v>
      </c>
      <c r="C3059" s="5">
        <v>0</v>
      </c>
    </row>
    <row r="3060" spans="2:3" x14ac:dyDescent="0.35">
      <c r="B3060" s="4" t="s">
        <v>16317</v>
      </c>
      <c r="C3060" s="5">
        <v>0</v>
      </c>
    </row>
    <row r="3061" spans="2:3" x14ac:dyDescent="0.35">
      <c r="B3061" s="4" t="s">
        <v>17252</v>
      </c>
      <c r="C3061" s="5">
        <v>0</v>
      </c>
    </row>
    <row r="3062" spans="2:3" x14ac:dyDescent="0.35">
      <c r="B3062" s="4" t="s">
        <v>16318</v>
      </c>
      <c r="C3062" s="5">
        <v>0</v>
      </c>
    </row>
    <row r="3063" spans="2:3" x14ac:dyDescent="0.35">
      <c r="B3063" s="4" t="s">
        <v>17256</v>
      </c>
      <c r="C3063" s="5">
        <v>0</v>
      </c>
    </row>
    <row r="3064" spans="2:3" x14ac:dyDescent="0.35">
      <c r="B3064" s="4" t="s">
        <v>15951</v>
      </c>
      <c r="C3064" s="5">
        <v>0</v>
      </c>
    </row>
    <row r="3065" spans="2:3" x14ac:dyDescent="0.35">
      <c r="B3065" s="4" t="s">
        <v>17260</v>
      </c>
      <c r="C3065" s="5">
        <v>0</v>
      </c>
    </row>
    <row r="3066" spans="2:3" x14ac:dyDescent="0.35">
      <c r="B3066" s="4" t="s">
        <v>16320</v>
      </c>
      <c r="C3066" s="5">
        <v>0</v>
      </c>
    </row>
    <row r="3067" spans="2:3" x14ac:dyDescent="0.35">
      <c r="B3067" s="4" t="s">
        <v>17264</v>
      </c>
      <c r="C3067" s="5">
        <v>0</v>
      </c>
    </row>
    <row r="3068" spans="2:3" x14ac:dyDescent="0.35">
      <c r="B3068" s="4" t="s">
        <v>16321</v>
      </c>
      <c r="C3068" s="5">
        <v>0</v>
      </c>
    </row>
    <row r="3069" spans="2:3" x14ac:dyDescent="0.35">
      <c r="B3069" s="4" t="s">
        <v>17268</v>
      </c>
      <c r="C3069" s="5">
        <v>0</v>
      </c>
    </row>
    <row r="3070" spans="2:3" x14ac:dyDescent="0.35">
      <c r="B3070" s="4" t="s">
        <v>16322</v>
      </c>
      <c r="C3070" s="5">
        <v>0</v>
      </c>
    </row>
    <row r="3071" spans="2:3" x14ac:dyDescent="0.35">
      <c r="B3071" s="4" t="s">
        <v>17272</v>
      </c>
      <c r="C3071" s="5">
        <v>0</v>
      </c>
    </row>
    <row r="3072" spans="2:3" x14ac:dyDescent="0.35">
      <c r="B3072" s="4" t="s">
        <v>15952</v>
      </c>
      <c r="C3072" s="5">
        <v>0</v>
      </c>
    </row>
    <row r="3073" spans="2:3" x14ac:dyDescent="0.35">
      <c r="B3073" s="4" t="s">
        <v>17276</v>
      </c>
      <c r="C3073" s="5">
        <v>0</v>
      </c>
    </row>
    <row r="3074" spans="2:3" x14ac:dyDescent="0.35">
      <c r="B3074" s="4" t="s">
        <v>16324</v>
      </c>
      <c r="C3074" s="5">
        <v>0</v>
      </c>
    </row>
    <row r="3075" spans="2:3" x14ac:dyDescent="0.35">
      <c r="B3075" s="4" t="s">
        <v>17280</v>
      </c>
      <c r="C3075" s="5">
        <v>0</v>
      </c>
    </row>
    <row r="3076" spans="2:3" x14ac:dyDescent="0.35">
      <c r="B3076" s="4" t="s">
        <v>16325</v>
      </c>
      <c r="C3076" s="5">
        <v>0</v>
      </c>
    </row>
    <row r="3077" spans="2:3" x14ac:dyDescent="0.35">
      <c r="B3077" s="4" t="s">
        <v>17284</v>
      </c>
      <c r="C3077" s="5">
        <v>0</v>
      </c>
    </row>
    <row r="3078" spans="2:3" x14ac:dyDescent="0.35">
      <c r="B3078" s="4" t="s">
        <v>16326</v>
      </c>
      <c r="C3078" s="5">
        <v>0</v>
      </c>
    </row>
    <row r="3079" spans="2:3" x14ac:dyDescent="0.35">
      <c r="B3079" s="4" t="s">
        <v>17288</v>
      </c>
      <c r="C3079" s="5">
        <v>0</v>
      </c>
    </row>
    <row r="3080" spans="2:3" x14ac:dyDescent="0.35">
      <c r="B3080" s="4" t="s">
        <v>16327</v>
      </c>
      <c r="C3080" s="5">
        <v>0</v>
      </c>
    </row>
    <row r="3081" spans="2:3" x14ac:dyDescent="0.35">
      <c r="B3081" s="4" t="s">
        <v>17292</v>
      </c>
      <c r="C3081" s="5">
        <v>0</v>
      </c>
    </row>
    <row r="3082" spans="2:3" x14ac:dyDescent="0.35">
      <c r="B3082" s="4" t="s">
        <v>16328</v>
      </c>
      <c r="C3082" s="5">
        <v>0</v>
      </c>
    </row>
    <row r="3083" spans="2:3" x14ac:dyDescent="0.35">
      <c r="B3083" s="4" t="s">
        <v>17296</v>
      </c>
      <c r="C3083" s="5">
        <v>0</v>
      </c>
    </row>
    <row r="3084" spans="2:3" x14ac:dyDescent="0.35">
      <c r="B3084" s="4" t="s">
        <v>16329</v>
      </c>
      <c r="C3084" s="5">
        <v>0</v>
      </c>
    </row>
    <row r="3085" spans="2:3" x14ac:dyDescent="0.35">
      <c r="B3085" s="4" t="s">
        <v>17300</v>
      </c>
      <c r="C3085" s="5">
        <v>0</v>
      </c>
    </row>
    <row r="3086" spans="2:3" x14ac:dyDescent="0.35">
      <c r="B3086" s="4" t="s">
        <v>16330</v>
      </c>
      <c r="C3086" s="5">
        <v>0</v>
      </c>
    </row>
    <row r="3087" spans="2:3" x14ac:dyDescent="0.35">
      <c r="B3087" s="4" t="s">
        <v>17304</v>
      </c>
      <c r="C3087" s="5">
        <v>0</v>
      </c>
    </row>
    <row r="3088" spans="2:3" x14ac:dyDescent="0.35">
      <c r="B3088" s="4" t="s">
        <v>16331</v>
      </c>
      <c r="C3088" s="5">
        <v>0</v>
      </c>
    </row>
    <row r="3089" spans="2:3" x14ac:dyDescent="0.35">
      <c r="B3089" s="4" t="s">
        <v>17308</v>
      </c>
      <c r="C3089" s="5">
        <v>0</v>
      </c>
    </row>
    <row r="3090" spans="2:3" x14ac:dyDescent="0.35">
      <c r="B3090" s="4" t="s">
        <v>16332</v>
      </c>
      <c r="C3090" s="5">
        <v>0</v>
      </c>
    </row>
    <row r="3091" spans="2:3" x14ac:dyDescent="0.35">
      <c r="B3091" s="4" t="s">
        <v>17312</v>
      </c>
      <c r="C3091" s="5">
        <v>0</v>
      </c>
    </row>
    <row r="3092" spans="2:3" x14ac:dyDescent="0.35">
      <c r="B3092" s="4" t="s">
        <v>16333</v>
      </c>
      <c r="C3092" s="5">
        <v>0</v>
      </c>
    </row>
    <row r="3093" spans="2:3" x14ac:dyDescent="0.35">
      <c r="B3093" s="4" t="s">
        <v>17316</v>
      </c>
      <c r="C3093" s="5">
        <v>0</v>
      </c>
    </row>
    <row r="3094" spans="2:3" x14ac:dyDescent="0.35">
      <c r="B3094" s="4" t="s">
        <v>16334</v>
      </c>
      <c r="C3094" s="5">
        <v>0</v>
      </c>
    </row>
    <row r="3095" spans="2:3" x14ac:dyDescent="0.35">
      <c r="B3095" s="4" t="s">
        <v>17320</v>
      </c>
      <c r="C3095" s="5">
        <v>0</v>
      </c>
    </row>
    <row r="3096" spans="2:3" x14ac:dyDescent="0.35">
      <c r="B3096" s="4" t="s">
        <v>16335</v>
      </c>
      <c r="C3096" s="5">
        <v>0</v>
      </c>
    </row>
    <row r="3097" spans="2:3" x14ac:dyDescent="0.35">
      <c r="B3097" s="4" t="s">
        <v>17324</v>
      </c>
      <c r="C3097" s="5">
        <v>0</v>
      </c>
    </row>
    <row r="3098" spans="2:3" x14ac:dyDescent="0.35">
      <c r="B3098" s="4" t="s">
        <v>16336</v>
      </c>
      <c r="C3098" s="5">
        <v>0</v>
      </c>
    </row>
    <row r="3099" spans="2:3" x14ac:dyDescent="0.35">
      <c r="B3099" s="4" t="s">
        <v>17328</v>
      </c>
      <c r="C3099" s="5">
        <v>0</v>
      </c>
    </row>
    <row r="3100" spans="2:3" x14ac:dyDescent="0.35">
      <c r="B3100" s="4" t="s">
        <v>16337</v>
      </c>
      <c r="C3100" s="5">
        <v>0</v>
      </c>
    </row>
    <row r="3101" spans="2:3" x14ac:dyDescent="0.35">
      <c r="B3101" s="4" t="s">
        <v>17332</v>
      </c>
      <c r="C3101" s="5">
        <v>0</v>
      </c>
    </row>
    <row r="3102" spans="2:3" x14ac:dyDescent="0.35">
      <c r="B3102" s="4" t="s">
        <v>16338</v>
      </c>
      <c r="C3102" s="5">
        <v>0</v>
      </c>
    </row>
    <row r="3103" spans="2:3" x14ac:dyDescent="0.35">
      <c r="B3103" s="4" t="s">
        <v>17336</v>
      </c>
      <c r="C3103" s="5">
        <v>0</v>
      </c>
    </row>
    <row r="3104" spans="2:3" x14ac:dyDescent="0.35">
      <c r="B3104" s="4" t="s">
        <v>16339</v>
      </c>
      <c r="C3104" s="5">
        <v>0</v>
      </c>
    </row>
    <row r="3105" spans="2:3" x14ac:dyDescent="0.35">
      <c r="B3105" s="4" t="s">
        <v>17353</v>
      </c>
      <c r="C3105" s="5">
        <v>0</v>
      </c>
    </row>
    <row r="3106" spans="2:3" x14ac:dyDescent="0.35">
      <c r="B3106" s="4" t="s">
        <v>16340</v>
      </c>
      <c r="C3106" s="5">
        <v>0</v>
      </c>
    </row>
    <row r="3107" spans="2:3" x14ac:dyDescent="0.35">
      <c r="B3107" s="4" t="s">
        <v>15994</v>
      </c>
      <c r="C3107" s="5">
        <v>0</v>
      </c>
    </row>
    <row r="3108" spans="2:3" x14ac:dyDescent="0.35">
      <c r="B3108" s="4" t="s">
        <v>16341</v>
      </c>
      <c r="C3108" s="5">
        <v>0</v>
      </c>
    </row>
    <row r="3109" spans="2:3" x14ac:dyDescent="0.35">
      <c r="B3109" s="4" t="s">
        <v>17370</v>
      </c>
      <c r="C3109" s="5">
        <v>0</v>
      </c>
    </row>
    <row r="3110" spans="2:3" x14ac:dyDescent="0.35">
      <c r="B3110" s="4" t="s">
        <v>16342</v>
      </c>
      <c r="C3110" s="5">
        <v>0</v>
      </c>
    </row>
    <row r="3111" spans="2:3" x14ac:dyDescent="0.35">
      <c r="B3111" s="4" t="s">
        <v>17374</v>
      </c>
      <c r="C3111" s="5">
        <v>0</v>
      </c>
    </row>
    <row r="3112" spans="2:3" x14ac:dyDescent="0.35">
      <c r="B3112" s="4" t="s">
        <v>16343</v>
      </c>
      <c r="C3112" s="5">
        <v>0</v>
      </c>
    </row>
    <row r="3113" spans="2:3" x14ac:dyDescent="0.35">
      <c r="B3113" s="4" t="s">
        <v>17378</v>
      </c>
      <c r="C3113" s="5">
        <v>0</v>
      </c>
    </row>
    <row r="3114" spans="2:3" x14ac:dyDescent="0.35">
      <c r="B3114" s="4" t="s">
        <v>15990</v>
      </c>
      <c r="C3114" s="5">
        <v>0</v>
      </c>
    </row>
    <row r="3115" spans="2:3" x14ac:dyDescent="0.35">
      <c r="B3115" s="4" t="s">
        <v>17382</v>
      </c>
      <c r="C3115" s="5">
        <v>0</v>
      </c>
    </row>
    <row r="3116" spans="2:3" x14ac:dyDescent="0.35">
      <c r="B3116" s="4" t="s">
        <v>16345</v>
      </c>
      <c r="C3116" s="5">
        <v>0</v>
      </c>
    </row>
    <row r="3117" spans="2:3" x14ac:dyDescent="0.35">
      <c r="B3117" s="4" t="s">
        <v>17386</v>
      </c>
      <c r="C3117" s="5">
        <v>0</v>
      </c>
    </row>
    <row r="3118" spans="2:3" x14ac:dyDescent="0.35">
      <c r="B3118" s="4" t="s">
        <v>16346</v>
      </c>
      <c r="C3118" s="5">
        <v>0</v>
      </c>
    </row>
    <row r="3119" spans="2:3" x14ac:dyDescent="0.35">
      <c r="B3119" s="4" t="s">
        <v>17390</v>
      </c>
      <c r="C3119" s="5">
        <v>0</v>
      </c>
    </row>
    <row r="3120" spans="2:3" x14ac:dyDescent="0.35">
      <c r="B3120" s="4" t="s">
        <v>16347</v>
      </c>
      <c r="C3120" s="5">
        <v>0</v>
      </c>
    </row>
    <row r="3121" spans="2:3" x14ac:dyDescent="0.35">
      <c r="B3121" s="4" t="s">
        <v>17394</v>
      </c>
      <c r="C3121" s="5">
        <v>0</v>
      </c>
    </row>
    <row r="3122" spans="2:3" x14ac:dyDescent="0.35">
      <c r="B3122" s="4" t="s">
        <v>16348</v>
      </c>
      <c r="C3122" s="5">
        <v>0</v>
      </c>
    </row>
    <row r="3123" spans="2:3" x14ac:dyDescent="0.35">
      <c r="B3123" s="4" t="s">
        <v>17398</v>
      </c>
      <c r="C3123" s="5">
        <v>0</v>
      </c>
    </row>
    <row r="3124" spans="2:3" x14ac:dyDescent="0.35">
      <c r="B3124" s="4" t="s">
        <v>16349</v>
      </c>
      <c r="C3124" s="5">
        <v>0</v>
      </c>
    </row>
    <row r="3125" spans="2:3" x14ac:dyDescent="0.35">
      <c r="B3125" s="4" t="s">
        <v>17402</v>
      </c>
      <c r="C3125" s="5">
        <v>0</v>
      </c>
    </row>
    <row r="3126" spans="2:3" x14ac:dyDescent="0.35">
      <c r="B3126" s="4" t="s">
        <v>16350</v>
      </c>
      <c r="C3126" s="5">
        <v>0</v>
      </c>
    </row>
    <row r="3127" spans="2:3" x14ac:dyDescent="0.35">
      <c r="B3127" s="4" t="s">
        <v>17406</v>
      </c>
      <c r="C3127" s="5">
        <v>0</v>
      </c>
    </row>
    <row r="3128" spans="2:3" x14ac:dyDescent="0.35">
      <c r="B3128" s="4" t="s">
        <v>16351</v>
      </c>
      <c r="C3128" s="5">
        <v>0</v>
      </c>
    </row>
    <row r="3129" spans="2:3" x14ac:dyDescent="0.35">
      <c r="B3129" s="4" t="s">
        <v>17410</v>
      </c>
      <c r="C3129" s="5">
        <v>0</v>
      </c>
    </row>
    <row r="3130" spans="2:3" x14ac:dyDescent="0.35">
      <c r="B3130" s="4" t="s">
        <v>16352</v>
      </c>
      <c r="C3130" s="5">
        <v>0</v>
      </c>
    </row>
    <row r="3131" spans="2:3" x14ac:dyDescent="0.35">
      <c r="B3131" s="4" t="s">
        <v>17414</v>
      </c>
      <c r="C3131" s="5">
        <v>0</v>
      </c>
    </row>
    <row r="3132" spans="2:3" x14ac:dyDescent="0.35">
      <c r="B3132" s="4" t="s">
        <v>16353</v>
      </c>
      <c r="C3132" s="5">
        <v>0</v>
      </c>
    </row>
    <row r="3133" spans="2:3" x14ac:dyDescent="0.35">
      <c r="B3133" s="4" t="s">
        <v>17418</v>
      </c>
      <c r="C3133" s="5">
        <v>0</v>
      </c>
    </row>
    <row r="3134" spans="2:3" x14ac:dyDescent="0.35">
      <c r="B3134" s="4" t="s">
        <v>16354</v>
      </c>
      <c r="C3134" s="5">
        <v>0</v>
      </c>
    </row>
    <row r="3135" spans="2:3" x14ac:dyDescent="0.35">
      <c r="B3135" s="4" t="s">
        <v>17422</v>
      </c>
      <c r="C3135" s="5">
        <v>0</v>
      </c>
    </row>
    <row r="3136" spans="2:3" x14ac:dyDescent="0.35">
      <c r="B3136" s="4" t="s">
        <v>16355</v>
      </c>
      <c r="C3136" s="5">
        <v>0</v>
      </c>
    </row>
    <row r="3137" spans="2:3" x14ac:dyDescent="0.35">
      <c r="B3137" s="4" t="s">
        <v>17426</v>
      </c>
      <c r="C3137" s="5">
        <v>0</v>
      </c>
    </row>
    <row r="3138" spans="2:3" x14ac:dyDescent="0.35">
      <c r="B3138" s="4" t="s">
        <v>16356</v>
      </c>
      <c r="C3138" s="5">
        <v>0</v>
      </c>
    </row>
    <row r="3139" spans="2:3" x14ac:dyDescent="0.35">
      <c r="B3139" s="4" t="s">
        <v>17430</v>
      </c>
      <c r="C3139" s="5">
        <v>0</v>
      </c>
    </row>
    <row r="3140" spans="2:3" x14ac:dyDescent="0.35">
      <c r="B3140" s="4" t="s">
        <v>16357</v>
      </c>
      <c r="C3140" s="5">
        <v>0</v>
      </c>
    </row>
    <row r="3141" spans="2:3" x14ac:dyDescent="0.35">
      <c r="B3141" s="4" t="s">
        <v>17434</v>
      </c>
      <c r="C3141" s="5">
        <v>0</v>
      </c>
    </row>
    <row r="3142" spans="2:3" x14ac:dyDescent="0.35">
      <c r="B3142" s="4" t="s">
        <v>16358</v>
      </c>
      <c r="C3142" s="5">
        <v>0</v>
      </c>
    </row>
    <row r="3143" spans="2:3" x14ac:dyDescent="0.35">
      <c r="B3143" s="4" t="s">
        <v>17438</v>
      </c>
      <c r="C3143" s="5">
        <v>0</v>
      </c>
    </row>
    <row r="3144" spans="2:3" x14ac:dyDescent="0.35">
      <c r="B3144" s="4" t="s">
        <v>16359</v>
      </c>
      <c r="C3144" s="5">
        <v>0</v>
      </c>
    </row>
    <row r="3145" spans="2:3" x14ac:dyDescent="0.35">
      <c r="B3145" s="4" t="s">
        <v>17442</v>
      </c>
      <c r="C3145" s="5">
        <v>0</v>
      </c>
    </row>
    <row r="3146" spans="2:3" x14ac:dyDescent="0.35">
      <c r="B3146" s="4" t="s">
        <v>16360</v>
      </c>
      <c r="C3146" s="5">
        <v>0</v>
      </c>
    </row>
    <row r="3147" spans="2:3" x14ac:dyDescent="0.35">
      <c r="B3147" s="4" t="s">
        <v>17446</v>
      </c>
      <c r="C3147" s="5">
        <v>0</v>
      </c>
    </row>
    <row r="3148" spans="2:3" x14ac:dyDescent="0.35">
      <c r="B3148" s="4" t="s">
        <v>16361</v>
      </c>
      <c r="C3148" s="5">
        <v>0</v>
      </c>
    </row>
    <row r="3149" spans="2:3" x14ac:dyDescent="0.35">
      <c r="B3149" s="4" t="s">
        <v>17450</v>
      </c>
      <c r="C3149" s="5">
        <v>0</v>
      </c>
    </row>
    <row r="3150" spans="2:3" x14ac:dyDescent="0.35">
      <c r="B3150" s="4" t="s">
        <v>16362</v>
      </c>
      <c r="C3150" s="5">
        <v>0</v>
      </c>
    </row>
    <row r="3151" spans="2:3" x14ac:dyDescent="0.35">
      <c r="B3151" s="4" t="s">
        <v>17454</v>
      </c>
      <c r="C3151" s="5">
        <v>0</v>
      </c>
    </row>
    <row r="3152" spans="2:3" x14ac:dyDescent="0.35">
      <c r="B3152" s="4" t="s">
        <v>16363</v>
      </c>
      <c r="C3152" s="5">
        <v>0</v>
      </c>
    </row>
    <row r="3153" spans="2:3" x14ac:dyDescent="0.35">
      <c r="B3153" s="4" t="s">
        <v>16721</v>
      </c>
      <c r="C3153" s="5">
        <v>0</v>
      </c>
    </row>
    <row r="3154" spans="2:3" x14ac:dyDescent="0.35">
      <c r="B3154" s="4" t="s">
        <v>16364</v>
      </c>
      <c r="C3154" s="5">
        <v>0</v>
      </c>
    </row>
    <row r="3155" spans="2:3" x14ac:dyDescent="0.35">
      <c r="B3155" s="4" t="s">
        <v>16723</v>
      </c>
      <c r="C3155" s="5">
        <v>0</v>
      </c>
    </row>
    <row r="3156" spans="2:3" x14ac:dyDescent="0.35">
      <c r="B3156" s="4" t="s">
        <v>16365</v>
      </c>
      <c r="C3156" s="5">
        <v>0</v>
      </c>
    </row>
    <row r="3157" spans="2:3" x14ac:dyDescent="0.35">
      <c r="B3157" s="4" t="s">
        <v>16725</v>
      </c>
      <c r="C3157" s="5">
        <v>0</v>
      </c>
    </row>
    <row r="3158" spans="2:3" x14ac:dyDescent="0.35">
      <c r="B3158" s="4" t="s">
        <v>16366</v>
      </c>
      <c r="C3158" s="5">
        <v>0</v>
      </c>
    </row>
    <row r="3159" spans="2:3" x14ac:dyDescent="0.35">
      <c r="B3159" s="4" t="s">
        <v>16727</v>
      </c>
      <c r="C3159" s="5">
        <v>0</v>
      </c>
    </row>
    <row r="3160" spans="2:3" x14ac:dyDescent="0.35">
      <c r="B3160" s="4" t="s">
        <v>16367</v>
      </c>
      <c r="C3160" s="5">
        <v>0</v>
      </c>
    </row>
    <row r="3161" spans="2:3" x14ac:dyDescent="0.35">
      <c r="B3161" s="4" t="s">
        <v>16729</v>
      </c>
      <c r="C3161" s="5">
        <v>0</v>
      </c>
    </row>
    <row r="3162" spans="2:3" x14ac:dyDescent="0.35">
      <c r="B3162" s="4" t="s">
        <v>16368</v>
      </c>
      <c r="C3162" s="5">
        <v>0</v>
      </c>
    </row>
    <row r="3163" spans="2:3" x14ac:dyDescent="0.35">
      <c r="B3163" s="4" t="s">
        <v>16731</v>
      </c>
      <c r="C3163" s="5">
        <v>0</v>
      </c>
    </row>
    <row r="3164" spans="2:3" x14ac:dyDescent="0.35">
      <c r="B3164" s="4" t="s">
        <v>16369</v>
      </c>
      <c r="C3164" s="5">
        <v>0</v>
      </c>
    </row>
    <row r="3165" spans="2:3" x14ac:dyDescent="0.35">
      <c r="B3165" s="4" t="s">
        <v>16733</v>
      </c>
      <c r="C3165" s="5">
        <v>0</v>
      </c>
    </row>
    <row r="3166" spans="2:3" x14ac:dyDescent="0.35">
      <c r="B3166" s="4" t="s">
        <v>16370</v>
      </c>
      <c r="C3166" s="5">
        <v>0</v>
      </c>
    </row>
    <row r="3167" spans="2:3" x14ac:dyDescent="0.35">
      <c r="B3167" s="4" t="s">
        <v>16735</v>
      </c>
      <c r="C3167" s="5">
        <v>0</v>
      </c>
    </row>
    <row r="3168" spans="2:3" x14ac:dyDescent="0.35">
      <c r="B3168" s="4" t="s">
        <v>16371</v>
      </c>
      <c r="C3168" s="5">
        <v>0</v>
      </c>
    </row>
    <row r="3169" spans="2:3" x14ac:dyDescent="0.35">
      <c r="B3169" s="4" t="s">
        <v>16737</v>
      </c>
      <c r="C3169" s="5">
        <v>0</v>
      </c>
    </row>
    <row r="3170" spans="2:3" x14ac:dyDescent="0.35">
      <c r="B3170" s="4" t="s">
        <v>16372</v>
      </c>
      <c r="C3170" s="5">
        <v>0</v>
      </c>
    </row>
    <row r="3171" spans="2:3" x14ac:dyDescent="0.35">
      <c r="B3171" s="4" t="s">
        <v>16739</v>
      </c>
      <c r="C3171" s="5">
        <v>0</v>
      </c>
    </row>
    <row r="3172" spans="2:3" x14ac:dyDescent="0.35">
      <c r="B3172" s="4" t="s">
        <v>16373</v>
      </c>
      <c r="C3172" s="5">
        <v>0</v>
      </c>
    </row>
    <row r="3173" spans="2:3" x14ac:dyDescent="0.35">
      <c r="B3173" s="4" t="s">
        <v>16741</v>
      </c>
      <c r="C3173" s="5">
        <v>0</v>
      </c>
    </row>
    <row r="3174" spans="2:3" x14ac:dyDescent="0.35">
      <c r="B3174" s="4" t="s">
        <v>16374</v>
      </c>
      <c r="C3174" s="5">
        <v>0</v>
      </c>
    </row>
    <row r="3175" spans="2:3" x14ac:dyDescent="0.35">
      <c r="B3175" s="4" t="s">
        <v>16743</v>
      </c>
      <c r="C3175" s="5">
        <v>0</v>
      </c>
    </row>
    <row r="3176" spans="2:3" x14ac:dyDescent="0.35">
      <c r="B3176" s="4" t="s">
        <v>16375</v>
      </c>
      <c r="C3176" s="5">
        <v>0</v>
      </c>
    </row>
    <row r="3177" spans="2:3" x14ac:dyDescent="0.35">
      <c r="B3177" s="4" t="s">
        <v>16745</v>
      </c>
      <c r="C3177" s="5">
        <v>0</v>
      </c>
    </row>
    <row r="3178" spans="2:3" x14ac:dyDescent="0.35">
      <c r="B3178" s="4" t="s">
        <v>15953</v>
      </c>
      <c r="C3178" s="5">
        <v>0</v>
      </c>
    </row>
    <row r="3179" spans="2:3" x14ac:dyDescent="0.35">
      <c r="B3179" s="4" t="s">
        <v>16747</v>
      </c>
      <c r="C3179" s="5">
        <v>0</v>
      </c>
    </row>
    <row r="3180" spans="2:3" x14ac:dyDescent="0.35">
      <c r="B3180" s="4" t="s">
        <v>16377</v>
      </c>
      <c r="C3180" s="5">
        <v>0</v>
      </c>
    </row>
    <row r="3181" spans="2:3" x14ac:dyDescent="0.35">
      <c r="B3181" s="4" t="s">
        <v>16749</v>
      </c>
      <c r="C3181" s="5">
        <v>0</v>
      </c>
    </row>
    <row r="3182" spans="2:3" x14ac:dyDescent="0.35">
      <c r="B3182" s="4" t="s">
        <v>16378</v>
      </c>
      <c r="C3182" s="5">
        <v>0</v>
      </c>
    </row>
    <row r="3183" spans="2:3" x14ac:dyDescent="0.35">
      <c r="B3183" s="4" t="s">
        <v>16751</v>
      </c>
      <c r="C3183" s="5">
        <v>0</v>
      </c>
    </row>
    <row r="3184" spans="2:3" x14ac:dyDescent="0.35">
      <c r="B3184" s="4" t="s">
        <v>16379</v>
      </c>
      <c r="C3184" s="5">
        <v>0</v>
      </c>
    </row>
    <row r="3185" spans="2:3" x14ac:dyDescent="0.35">
      <c r="B3185" s="4" t="s">
        <v>16753</v>
      </c>
      <c r="C3185" s="5">
        <v>0</v>
      </c>
    </row>
    <row r="3186" spans="2:3" x14ac:dyDescent="0.35">
      <c r="B3186" s="4" t="s">
        <v>16380</v>
      </c>
      <c r="C3186" s="5">
        <v>0</v>
      </c>
    </row>
    <row r="3187" spans="2:3" x14ac:dyDescent="0.35">
      <c r="B3187" s="4" t="s">
        <v>16755</v>
      </c>
      <c r="C3187" s="5">
        <v>0</v>
      </c>
    </row>
    <row r="3188" spans="2:3" x14ac:dyDescent="0.35">
      <c r="B3188" s="4" t="s">
        <v>16381</v>
      </c>
      <c r="C3188" s="5">
        <v>0</v>
      </c>
    </row>
    <row r="3189" spans="2:3" x14ac:dyDescent="0.35">
      <c r="B3189" s="4" t="s">
        <v>16757</v>
      </c>
      <c r="C3189" s="5">
        <v>0</v>
      </c>
    </row>
    <row r="3190" spans="2:3" x14ac:dyDescent="0.35">
      <c r="B3190" s="4" t="s">
        <v>16382</v>
      </c>
      <c r="C3190" s="5">
        <v>0</v>
      </c>
    </row>
    <row r="3191" spans="2:3" x14ac:dyDescent="0.35">
      <c r="B3191" s="4" t="s">
        <v>16759</v>
      </c>
      <c r="C3191" s="5">
        <v>0</v>
      </c>
    </row>
    <row r="3192" spans="2:3" x14ac:dyDescent="0.35">
      <c r="B3192" s="4" t="s">
        <v>16383</v>
      </c>
      <c r="C3192" s="5">
        <v>0</v>
      </c>
    </row>
    <row r="3193" spans="2:3" x14ac:dyDescent="0.35">
      <c r="B3193" s="4" t="s">
        <v>16761</v>
      </c>
      <c r="C3193" s="5">
        <v>0</v>
      </c>
    </row>
    <row r="3194" spans="2:3" x14ac:dyDescent="0.35">
      <c r="B3194" s="4" t="s">
        <v>16384</v>
      </c>
      <c r="C3194" s="5">
        <v>0</v>
      </c>
    </row>
    <row r="3195" spans="2:3" x14ac:dyDescent="0.35">
      <c r="B3195" s="4" t="s">
        <v>15992</v>
      </c>
      <c r="C3195" s="5">
        <v>0</v>
      </c>
    </row>
    <row r="3196" spans="2:3" x14ac:dyDescent="0.35">
      <c r="B3196" s="4" t="s">
        <v>16385</v>
      </c>
      <c r="C3196" s="5">
        <v>0</v>
      </c>
    </row>
    <row r="3197" spans="2:3" x14ac:dyDescent="0.35">
      <c r="B3197" s="4" t="s">
        <v>16765</v>
      </c>
      <c r="C3197" s="5">
        <v>0</v>
      </c>
    </row>
    <row r="3198" spans="2:3" x14ac:dyDescent="0.35">
      <c r="B3198" s="4" t="s">
        <v>16386</v>
      </c>
      <c r="C3198" s="5">
        <v>0</v>
      </c>
    </row>
    <row r="3199" spans="2:3" x14ac:dyDescent="0.35">
      <c r="B3199" s="4" t="s">
        <v>16767</v>
      </c>
      <c r="C3199" s="5">
        <v>0</v>
      </c>
    </row>
    <row r="3200" spans="2:3" x14ac:dyDescent="0.35">
      <c r="B3200" s="4" t="s">
        <v>16387</v>
      </c>
      <c r="C3200" s="5">
        <v>0</v>
      </c>
    </row>
    <row r="3201" spans="2:3" x14ac:dyDescent="0.35">
      <c r="B3201" s="4" t="s">
        <v>16769</v>
      </c>
      <c r="C3201" s="5">
        <v>0</v>
      </c>
    </row>
    <row r="3202" spans="2:3" x14ac:dyDescent="0.35">
      <c r="B3202" s="4" t="s">
        <v>16388</v>
      </c>
      <c r="C3202" s="5">
        <v>0</v>
      </c>
    </row>
    <row r="3203" spans="2:3" x14ac:dyDescent="0.35">
      <c r="B3203" s="4" t="s">
        <v>16771</v>
      </c>
      <c r="C3203" s="5">
        <v>0</v>
      </c>
    </row>
    <row r="3204" spans="2:3" x14ac:dyDescent="0.35">
      <c r="B3204" s="4" t="s">
        <v>16389</v>
      </c>
      <c r="C3204" s="5">
        <v>0</v>
      </c>
    </row>
    <row r="3205" spans="2:3" x14ac:dyDescent="0.35">
      <c r="B3205" s="4" t="s">
        <v>16773</v>
      </c>
      <c r="C3205" s="5">
        <v>0</v>
      </c>
    </row>
    <row r="3206" spans="2:3" x14ac:dyDescent="0.35">
      <c r="B3206" s="4" t="s">
        <v>16390</v>
      </c>
      <c r="C3206" s="5">
        <v>0</v>
      </c>
    </row>
    <row r="3207" spans="2:3" x14ac:dyDescent="0.35">
      <c r="B3207" s="4" t="s">
        <v>16775</v>
      </c>
      <c r="C3207" s="5">
        <v>0</v>
      </c>
    </row>
    <row r="3208" spans="2:3" x14ac:dyDescent="0.35">
      <c r="B3208" s="4" t="s">
        <v>16391</v>
      </c>
      <c r="C3208" s="5">
        <v>0</v>
      </c>
    </row>
    <row r="3209" spans="2:3" x14ac:dyDescent="0.35">
      <c r="B3209" s="4" t="s">
        <v>16777</v>
      </c>
      <c r="C3209" s="5">
        <v>0</v>
      </c>
    </row>
    <row r="3210" spans="2:3" x14ac:dyDescent="0.35">
      <c r="B3210" s="4" t="s">
        <v>16392</v>
      </c>
      <c r="C3210" s="5">
        <v>0</v>
      </c>
    </row>
    <row r="3211" spans="2:3" x14ac:dyDescent="0.35">
      <c r="B3211" s="4" t="s">
        <v>16779</v>
      </c>
      <c r="C3211" s="5">
        <v>0</v>
      </c>
    </row>
    <row r="3212" spans="2:3" x14ac:dyDescent="0.35">
      <c r="B3212" s="4" t="s">
        <v>16393</v>
      </c>
      <c r="C3212" s="5">
        <v>0</v>
      </c>
    </row>
    <row r="3213" spans="2:3" x14ac:dyDescent="0.35">
      <c r="B3213" s="4" t="s">
        <v>16781</v>
      </c>
      <c r="C3213" s="5">
        <v>0</v>
      </c>
    </row>
    <row r="3214" spans="2:3" x14ac:dyDescent="0.35">
      <c r="B3214" s="4" t="s">
        <v>16394</v>
      </c>
      <c r="C3214" s="5">
        <v>0</v>
      </c>
    </row>
    <row r="3215" spans="2:3" x14ac:dyDescent="0.35">
      <c r="B3215" s="4" t="s">
        <v>16783</v>
      </c>
      <c r="C3215" s="5">
        <v>0</v>
      </c>
    </row>
    <row r="3216" spans="2:3" x14ac:dyDescent="0.35">
      <c r="B3216" s="4" t="s">
        <v>16395</v>
      </c>
      <c r="C3216" s="5">
        <v>0</v>
      </c>
    </row>
    <row r="3217" spans="2:3" x14ac:dyDescent="0.35">
      <c r="B3217" s="4" t="s">
        <v>16785</v>
      </c>
      <c r="C3217" s="5">
        <v>0</v>
      </c>
    </row>
    <row r="3218" spans="2:3" x14ac:dyDescent="0.35">
      <c r="B3218" s="4" t="s">
        <v>16396</v>
      </c>
      <c r="C3218" s="5">
        <v>0</v>
      </c>
    </row>
    <row r="3219" spans="2:3" x14ac:dyDescent="0.35">
      <c r="B3219" s="4" t="s">
        <v>16787</v>
      </c>
      <c r="C3219" s="5">
        <v>0</v>
      </c>
    </row>
    <row r="3220" spans="2:3" x14ac:dyDescent="0.35">
      <c r="B3220" s="4" t="s">
        <v>16397</v>
      </c>
      <c r="C3220" s="5">
        <v>0</v>
      </c>
    </row>
    <row r="3221" spans="2:3" x14ac:dyDescent="0.35">
      <c r="B3221" s="4" t="s">
        <v>16789</v>
      </c>
      <c r="C3221" s="5">
        <v>0</v>
      </c>
    </row>
    <row r="3222" spans="2:3" x14ac:dyDescent="0.35">
      <c r="B3222" s="4" t="s">
        <v>16398</v>
      </c>
      <c r="C3222" s="5">
        <v>0</v>
      </c>
    </row>
    <row r="3223" spans="2:3" x14ac:dyDescent="0.35">
      <c r="B3223" s="4" t="s">
        <v>16791</v>
      </c>
      <c r="C3223" s="5">
        <v>0</v>
      </c>
    </row>
    <row r="3224" spans="2:3" x14ac:dyDescent="0.35">
      <c r="B3224" s="4" t="s">
        <v>16399</v>
      </c>
      <c r="C3224" s="5">
        <v>0</v>
      </c>
    </row>
    <row r="3225" spans="2:3" x14ac:dyDescent="0.35">
      <c r="B3225" s="4" t="s">
        <v>16793</v>
      </c>
      <c r="C3225" s="5">
        <v>0</v>
      </c>
    </row>
    <row r="3226" spans="2:3" x14ac:dyDescent="0.35">
      <c r="B3226" s="4" t="s">
        <v>15954</v>
      </c>
      <c r="C3226" s="5">
        <v>0</v>
      </c>
    </row>
    <row r="3227" spans="2:3" x14ac:dyDescent="0.35">
      <c r="B3227" s="4" t="s">
        <v>16795</v>
      </c>
      <c r="C3227" s="5">
        <v>0</v>
      </c>
    </row>
    <row r="3228" spans="2:3" x14ac:dyDescent="0.35">
      <c r="B3228" s="4" t="s">
        <v>16401</v>
      </c>
      <c r="C3228" s="5">
        <v>0</v>
      </c>
    </row>
    <row r="3229" spans="2:3" x14ac:dyDescent="0.35">
      <c r="B3229" s="4" t="s">
        <v>16002</v>
      </c>
      <c r="C3229" s="5">
        <v>0</v>
      </c>
    </row>
    <row r="3230" spans="2:3" x14ac:dyDescent="0.35">
      <c r="B3230" s="4" t="s">
        <v>16402</v>
      </c>
      <c r="C3230" s="5">
        <v>0</v>
      </c>
    </row>
    <row r="3231" spans="2:3" x14ac:dyDescent="0.35">
      <c r="B3231" s="4" t="s">
        <v>16799</v>
      </c>
      <c r="C3231" s="5">
        <v>0</v>
      </c>
    </row>
    <row r="3232" spans="2:3" x14ac:dyDescent="0.35">
      <c r="B3232" s="4" t="s">
        <v>16403</v>
      </c>
      <c r="C3232" s="5">
        <v>0</v>
      </c>
    </row>
    <row r="3233" spans="2:3" x14ac:dyDescent="0.35">
      <c r="B3233" s="4" t="s">
        <v>16801</v>
      </c>
      <c r="C3233" s="5">
        <v>0</v>
      </c>
    </row>
    <row r="3234" spans="2:3" x14ac:dyDescent="0.35">
      <c r="B3234" s="4" t="s">
        <v>16404</v>
      </c>
      <c r="C3234" s="5">
        <v>0</v>
      </c>
    </row>
    <row r="3235" spans="2:3" x14ac:dyDescent="0.35">
      <c r="B3235" s="4" t="s">
        <v>16803</v>
      </c>
      <c r="C3235" s="5">
        <v>0</v>
      </c>
    </row>
    <row r="3236" spans="2:3" x14ac:dyDescent="0.35">
      <c r="B3236" s="4" t="s">
        <v>16405</v>
      </c>
      <c r="C3236" s="5">
        <v>0</v>
      </c>
    </row>
    <row r="3237" spans="2:3" x14ac:dyDescent="0.35">
      <c r="B3237" s="4" t="s">
        <v>16805</v>
      </c>
      <c r="C3237" s="5">
        <v>0</v>
      </c>
    </row>
    <row r="3238" spans="2:3" x14ac:dyDescent="0.35">
      <c r="B3238" s="4" t="s">
        <v>16406</v>
      </c>
      <c r="C3238" s="5">
        <v>0</v>
      </c>
    </row>
    <row r="3239" spans="2:3" x14ac:dyDescent="0.35">
      <c r="B3239" s="4" t="s">
        <v>16807</v>
      </c>
      <c r="C3239" s="5">
        <v>0</v>
      </c>
    </row>
    <row r="3240" spans="2:3" x14ac:dyDescent="0.35">
      <c r="B3240" s="4" t="s">
        <v>16407</v>
      </c>
      <c r="C3240" s="5">
        <v>0</v>
      </c>
    </row>
    <row r="3241" spans="2:3" x14ac:dyDescent="0.35">
      <c r="B3241" s="4" t="s">
        <v>16809</v>
      </c>
      <c r="C3241" s="5">
        <v>0</v>
      </c>
    </row>
    <row r="3242" spans="2:3" x14ac:dyDescent="0.35">
      <c r="B3242" s="4" t="s">
        <v>16408</v>
      </c>
      <c r="C3242" s="5">
        <v>0</v>
      </c>
    </row>
    <row r="3243" spans="2:3" x14ac:dyDescent="0.35">
      <c r="B3243" s="4" t="s">
        <v>16811</v>
      </c>
      <c r="C3243" s="5">
        <v>0</v>
      </c>
    </row>
    <row r="3244" spans="2:3" x14ac:dyDescent="0.35">
      <c r="B3244" s="4" t="s">
        <v>16409</v>
      </c>
      <c r="C3244" s="5">
        <v>0</v>
      </c>
    </row>
    <row r="3245" spans="2:3" x14ac:dyDescent="0.35">
      <c r="B3245" s="4" t="s">
        <v>16813</v>
      </c>
      <c r="C3245" s="5">
        <v>0</v>
      </c>
    </row>
    <row r="3246" spans="2:3" x14ac:dyDescent="0.35">
      <c r="B3246" s="4" t="s">
        <v>16410</v>
      </c>
      <c r="C3246" s="5">
        <v>0</v>
      </c>
    </row>
    <row r="3247" spans="2:3" x14ac:dyDescent="0.35">
      <c r="B3247" s="4" t="s">
        <v>16815</v>
      </c>
      <c r="C3247" s="5">
        <v>0</v>
      </c>
    </row>
    <row r="3248" spans="2:3" x14ac:dyDescent="0.35">
      <c r="B3248" s="4" t="s">
        <v>16411</v>
      </c>
      <c r="C3248" s="5">
        <v>0</v>
      </c>
    </row>
    <row r="3249" spans="2:3" x14ac:dyDescent="0.35">
      <c r="B3249" s="4" t="s">
        <v>16817</v>
      </c>
      <c r="C3249" s="5">
        <v>0</v>
      </c>
    </row>
    <row r="3250" spans="2:3" x14ac:dyDescent="0.35">
      <c r="B3250" s="4" t="s">
        <v>16412</v>
      </c>
      <c r="C3250" s="5">
        <v>0</v>
      </c>
    </row>
    <row r="3251" spans="2:3" x14ac:dyDescent="0.35">
      <c r="B3251" s="4" t="s">
        <v>16819</v>
      </c>
      <c r="C3251" s="5">
        <v>0</v>
      </c>
    </row>
    <row r="3252" spans="2:3" x14ac:dyDescent="0.35">
      <c r="B3252" s="4" t="s">
        <v>16413</v>
      </c>
      <c r="C3252" s="5">
        <v>0</v>
      </c>
    </row>
    <row r="3253" spans="2:3" x14ac:dyDescent="0.35">
      <c r="B3253" s="4" t="s">
        <v>16821</v>
      </c>
      <c r="C3253" s="5">
        <v>0</v>
      </c>
    </row>
    <row r="3254" spans="2:3" x14ac:dyDescent="0.35">
      <c r="B3254" s="4" t="s">
        <v>16414</v>
      </c>
      <c r="C3254" s="5">
        <v>0</v>
      </c>
    </row>
    <row r="3255" spans="2:3" x14ac:dyDescent="0.35">
      <c r="B3255" s="4" t="s">
        <v>16823</v>
      </c>
      <c r="C3255" s="5">
        <v>0</v>
      </c>
    </row>
    <row r="3256" spans="2:3" x14ac:dyDescent="0.35">
      <c r="B3256" s="4" t="s">
        <v>16415</v>
      </c>
      <c r="C3256" s="5">
        <v>0</v>
      </c>
    </row>
    <row r="3257" spans="2:3" x14ac:dyDescent="0.35">
      <c r="B3257" s="4" t="s">
        <v>16825</v>
      </c>
      <c r="C3257" s="5">
        <v>0</v>
      </c>
    </row>
    <row r="3258" spans="2:3" x14ac:dyDescent="0.35">
      <c r="B3258" s="4" t="s">
        <v>16416</v>
      </c>
      <c r="C3258" s="5">
        <v>0</v>
      </c>
    </row>
    <row r="3259" spans="2:3" x14ac:dyDescent="0.35">
      <c r="B3259" s="4" t="s">
        <v>16827</v>
      </c>
      <c r="C3259" s="5">
        <v>0</v>
      </c>
    </row>
    <row r="3260" spans="2:3" x14ac:dyDescent="0.35">
      <c r="B3260" s="4" t="s">
        <v>16417</v>
      </c>
      <c r="C3260" s="5">
        <v>0</v>
      </c>
    </row>
    <row r="3261" spans="2:3" x14ac:dyDescent="0.35">
      <c r="B3261" s="4" t="s">
        <v>16829</v>
      </c>
      <c r="C3261" s="5">
        <v>0</v>
      </c>
    </row>
    <row r="3262" spans="2:3" x14ac:dyDescent="0.35">
      <c r="B3262" s="4" t="s">
        <v>16418</v>
      </c>
      <c r="C3262" s="5">
        <v>0</v>
      </c>
    </row>
    <row r="3263" spans="2:3" x14ac:dyDescent="0.35">
      <c r="B3263" s="4" t="s">
        <v>16831</v>
      </c>
      <c r="C3263" s="5">
        <v>0</v>
      </c>
    </row>
    <row r="3264" spans="2:3" x14ac:dyDescent="0.35">
      <c r="B3264" s="4" t="s">
        <v>16419</v>
      </c>
      <c r="C3264" s="5">
        <v>0</v>
      </c>
    </row>
    <row r="3265" spans="2:3" x14ac:dyDescent="0.35">
      <c r="B3265" s="4" t="s">
        <v>16833</v>
      </c>
      <c r="C3265" s="5">
        <v>0</v>
      </c>
    </row>
    <row r="3266" spans="2:3" x14ac:dyDescent="0.35">
      <c r="B3266" s="4" t="s">
        <v>16420</v>
      </c>
      <c r="C3266" s="5">
        <v>0</v>
      </c>
    </row>
    <row r="3267" spans="2:3" x14ac:dyDescent="0.35">
      <c r="B3267" s="4" t="s">
        <v>16835</v>
      </c>
      <c r="C3267" s="5">
        <v>0</v>
      </c>
    </row>
    <row r="3268" spans="2:3" x14ac:dyDescent="0.35">
      <c r="B3268" s="4" t="s">
        <v>16421</v>
      </c>
      <c r="C3268" s="5">
        <v>0</v>
      </c>
    </row>
    <row r="3269" spans="2:3" x14ac:dyDescent="0.35">
      <c r="B3269" s="4" t="s">
        <v>16837</v>
      </c>
      <c r="C3269" s="5">
        <v>0</v>
      </c>
    </row>
    <row r="3270" spans="2:3" x14ac:dyDescent="0.35">
      <c r="B3270" s="4" t="s">
        <v>16422</v>
      </c>
      <c r="C3270" s="5">
        <v>0</v>
      </c>
    </row>
    <row r="3271" spans="2:3" x14ac:dyDescent="0.35">
      <c r="B3271" s="4" t="s">
        <v>16839</v>
      </c>
      <c r="C3271" s="5">
        <v>0</v>
      </c>
    </row>
    <row r="3272" spans="2:3" x14ac:dyDescent="0.35">
      <c r="B3272" s="4" t="s">
        <v>16423</v>
      </c>
      <c r="C3272" s="5">
        <v>0</v>
      </c>
    </row>
    <row r="3273" spans="2:3" x14ac:dyDescent="0.35">
      <c r="B3273" s="4" t="s">
        <v>16841</v>
      </c>
      <c r="C3273" s="5">
        <v>0</v>
      </c>
    </row>
    <row r="3274" spans="2:3" x14ac:dyDescent="0.35">
      <c r="B3274" s="4" t="s">
        <v>16424</v>
      </c>
      <c r="C3274" s="5">
        <v>0</v>
      </c>
    </row>
    <row r="3275" spans="2:3" x14ac:dyDescent="0.35">
      <c r="B3275" s="4" t="s">
        <v>16843</v>
      </c>
      <c r="C3275" s="5">
        <v>0</v>
      </c>
    </row>
    <row r="3276" spans="2:3" x14ac:dyDescent="0.35">
      <c r="B3276" s="4" t="s">
        <v>16425</v>
      </c>
      <c r="C3276" s="5">
        <v>0</v>
      </c>
    </row>
    <row r="3277" spans="2:3" x14ac:dyDescent="0.35">
      <c r="B3277" s="4" t="s">
        <v>16003</v>
      </c>
      <c r="C3277" s="5">
        <v>0</v>
      </c>
    </row>
    <row r="3278" spans="2:3" x14ac:dyDescent="0.35">
      <c r="B3278" s="4" t="s">
        <v>16426</v>
      </c>
      <c r="C3278" s="5">
        <v>0</v>
      </c>
    </row>
    <row r="3279" spans="2:3" x14ac:dyDescent="0.35">
      <c r="B3279" s="4" t="s">
        <v>16847</v>
      </c>
      <c r="C3279" s="5">
        <v>0</v>
      </c>
    </row>
    <row r="3280" spans="2:3" x14ac:dyDescent="0.35">
      <c r="B3280" s="4" t="s">
        <v>16427</v>
      </c>
      <c r="C3280" s="5">
        <v>0</v>
      </c>
    </row>
    <row r="3281" spans="2:3" x14ac:dyDescent="0.35">
      <c r="B3281" s="4" t="s">
        <v>16849</v>
      </c>
      <c r="C3281" s="5">
        <v>0</v>
      </c>
    </row>
    <row r="3282" spans="2:3" x14ac:dyDescent="0.35">
      <c r="B3282" s="4" t="s">
        <v>16428</v>
      </c>
      <c r="C3282" s="5">
        <v>0</v>
      </c>
    </row>
    <row r="3283" spans="2:3" x14ac:dyDescent="0.35">
      <c r="B3283" s="4" t="s">
        <v>16851</v>
      </c>
      <c r="C3283" s="5">
        <v>0</v>
      </c>
    </row>
    <row r="3284" spans="2:3" x14ac:dyDescent="0.35">
      <c r="B3284" s="4" t="s">
        <v>16429</v>
      </c>
      <c r="C3284" s="5">
        <v>0</v>
      </c>
    </row>
    <row r="3285" spans="2:3" x14ac:dyDescent="0.35">
      <c r="B3285" s="4" t="s">
        <v>16853</v>
      </c>
      <c r="C3285" s="5">
        <v>0</v>
      </c>
    </row>
    <row r="3286" spans="2:3" x14ac:dyDescent="0.35">
      <c r="B3286" s="4" t="s">
        <v>16430</v>
      </c>
      <c r="C3286" s="5">
        <v>0</v>
      </c>
    </row>
    <row r="3287" spans="2:3" x14ac:dyDescent="0.35">
      <c r="B3287" s="4" t="s">
        <v>16855</v>
      </c>
      <c r="C3287" s="5">
        <v>0</v>
      </c>
    </row>
    <row r="3288" spans="2:3" x14ac:dyDescent="0.35">
      <c r="B3288" s="4" t="s">
        <v>15991</v>
      </c>
      <c r="C3288" s="5">
        <v>0</v>
      </c>
    </row>
    <row r="3289" spans="2:3" x14ac:dyDescent="0.35">
      <c r="B3289" s="4" t="s">
        <v>15965</v>
      </c>
      <c r="C3289" s="5">
        <v>0</v>
      </c>
    </row>
    <row r="3290" spans="2:3" x14ac:dyDescent="0.35">
      <c r="B3290" s="4" t="s">
        <v>16432</v>
      </c>
      <c r="C3290" s="5">
        <v>0</v>
      </c>
    </row>
    <row r="3291" spans="2:3" x14ac:dyDescent="0.35">
      <c r="B3291" s="4" t="s">
        <v>15966</v>
      </c>
      <c r="C3291" s="5">
        <v>0</v>
      </c>
    </row>
    <row r="3292" spans="2:3" x14ac:dyDescent="0.35">
      <c r="B3292" s="4" t="s">
        <v>16433</v>
      </c>
      <c r="C3292" s="5">
        <v>0</v>
      </c>
    </row>
    <row r="3293" spans="2:3" x14ac:dyDescent="0.35">
      <c r="B3293" s="4" t="s">
        <v>16861</v>
      </c>
      <c r="C3293" s="5">
        <v>0</v>
      </c>
    </row>
    <row r="3294" spans="2:3" x14ac:dyDescent="0.35">
      <c r="B3294" s="4" t="s">
        <v>16434</v>
      </c>
      <c r="C3294" s="5">
        <v>0</v>
      </c>
    </row>
    <row r="3295" spans="2:3" x14ac:dyDescent="0.35">
      <c r="B3295" s="4" t="s">
        <v>16863</v>
      </c>
      <c r="C3295" s="5">
        <v>0</v>
      </c>
    </row>
    <row r="3296" spans="2:3" x14ac:dyDescent="0.35">
      <c r="B3296" s="4" t="s">
        <v>16435</v>
      </c>
      <c r="C3296" s="5">
        <v>0</v>
      </c>
    </row>
    <row r="3297" spans="2:3" x14ac:dyDescent="0.35">
      <c r="B3297" s="4" t="s">
        <v>16865</v>
      </c>
      <c r="C3297" s="5">
        <v>0</v>
      </c>
    </row>
    <row r="3298" spans="2:3" x14ac:dyDescent="0.35">
      <c r="B3298" s="4" t="s">
        <v>16436</v>
      </c>
      <c r="C3298" s="5">
        <v>0</v>
      </c>
    </row>
    <row r="3299" spans="2:3" x14ac:dyDescent="0.35">
      <c r="B3299" s="4" t="s">
        <v>16867</v>
      </c>
      <c r="C3299" s="5">
        <v>0</v>
      </c>
    </row>
    <row r="3300" spans="2:3" x14ac:dyDescent="0.35">
      <c r="B3300" s="4" t="s">
        <v>16437</v>
      </c>
      <c r="C3300" s="5">
        <v>0</v>
      </c>
    </row>
    <row r="3301" spans="2:3" x14ac:dyDescent="0.35">
      <c r="B3301" s="4" t="s">
        <v>16869</v>
      </c>
      <c r="C3301" s="5">
        <v>0</v>
      </c>
    </row>
    <row r="3302" spans="2:3" x14ac:dyDescent="0.35">
      <c r="B3302" s="4" t="s">
        <v>16000</v>
      </c>
      <c r="C3302" s="5">
        <v>0</v>
      </c>
    </row>
    <row r="3303" spans="2:3" x14ac:dyDescent="0.35">
      <c r="B3303" s="4" t="s">
        <v>16871</v>
      </c>
      <c r="C3303" s="5">
        <v>0</v>
      </c>
    </row>
    <row r="3304" spans="2:3" x14ac:dyDescent="0.35">
      <c r="B3304" s="4" t="s">
        <v>16439</v>
      </c>
      <c r="C3304" s="5">
        <v>0</v>
      </c>
    </row>
    <row r="3305" spans="2:3" x14ac:dyDescent="0.35">
      <c r="B3305" s="4" t="s">
        <v>15967</v>
      </c>
      <c r="C3305" s="5">
        <v>0</v>
      </c>
    </row>
    <row r="3306" spans="2:3" x14ac:dyDescent="0.35">
      <c r="B3306" s="4" t="s">
        <v>15955</v>
      </c>
      <c r="C3306" s="5">
        <v>0</v>
      </c>
    </row>
    <row r="3307" spans="2:3" x14ac:dyDescent="0.35">
      <c r="B3307" s="4" t="s">
        <v>16875</v>
      </c>
      <c r="C3307" s="5">
        <v>0</v>
      </c>
    </row>
    <row r="3308" spans="2:3" x14ac:dyDescent="0.35">
      <c r="B3308" s="4" t="s">
        <v>16441</v>
      </c>
      <c r="C3308" s="5">
        <v>0</v>
      </c>
    </row>
    <row r="3309" spans="2:3" x14ac:dyDescent="0.35">
      <c r="B3309" s="4" t="s">
        <v>16877</v>
      </c>
      <c r="C3309" s="5">
        <v>0</v>
      </c>
    </row>
    <row r="3310" spans="2:3" x14ac:dyDescent="0.35">
      <c r="B3310" s="4" t="s">
        <v>16442</v>
      </c>
      <c r="C3310" s="5">
        <v>0</v>
      </c>
    </row>
    <row r="3311" spans="2:3" x14ac:dyDescent="0.35">
      <c r="B3311" s="4" t="s">
        <v>16879</v>
      </c>
      <c r="C3311" s="5">
        <v>0</v>
      </c>
    </row>
    <row r="3312" spans="2:3" x14ac:dyDescent="0.35">
      <c r="B3312" s="4" t="s">
        <v>16443</v>
      </c>
      <c r="C3312" s="5">
        <v>0</v>
      </c>
    </row>
    <row r="3313" spans="2:3" x14ac:dyDescent="0.35">
      <c r="B3313" s="4" t="s">
        <v>15937</v>
      </c>
      <c r="C3313" s="5">
        <v>0</v>
      </c>
    </row>
    <row r="3314" spans="2:3" x14ac:dyDescent="0.35">
      <c r="B3314" s="4" t="s">
        <v>16444</v>
      </c>
      <c r="C3314" s="5">
        <v>0</v>
      </c>
    </row>
    <row r="3315" spans="2:3" x14ac:dyDescent="0.35">
      <c r="B3315" s="4" t="s">
        <v>16883</v>
      </c>
      <c r="C3315" s="5">
        <v>0</v>
      </c>
    </row>
    <row r="3316" spans="2:3" x14ac:dyDescent="0.35">
      <c r="B3316" s="4" t="s">
        <v>16445</v>
      </c>
      <c r="C3316" s="5">
        <v>0</v>
      </c>
    </row>
    <row r="3317" spans="2:3" x14ac:dyDescent="0.35">
      <c r="B3317" s="4" t="s">
        <v>16885</v>
      </c>
      <c r="C3317" s="5">
        <v>0</v>
      </c>
    </row>
    <row r="3318" spans="2:3" x14ac:dyDescent="0.35">
      <c r="B3318" s="4" t="s">
        <v>16446</v>
      </c>
      <c r="C3318" s="5">
        <v>0</v>
      </c>
    </row>
    <row r="3319" spans="2:3" x14ac:dyDescent="0.35">
      <c r="B3319" s="4" t="s">
        <v>16887</v>
      </c>
      <c r="C3319" s="5">
        <v>0</v>
      </c>
    </row>
    <row r="3320" spans="2:3" x14ac:dyDescent="0.35">
      <c r="B3320" s="4" t="s">
        <v>16447</v>
      </c>
      <c r="C3320" s="5">
        <v>0</v>
      </c>
    </row>
    <row r="3321" spans="2:3" x14ac:dyDescent="0.35">
      <c r="B3321" s="4" t="s">
        <v>16889</v>
      </c>
      <c r="C3321" s="5">
        <v>0</v>
      </c>
    </row>
    <row r="3322" spans="2:3" x14ac:dyDescent="0.35">
      <c r="B3322" s="4" t="s">
        <v>16448</v>
      </c>
      <c r="C3322" s="5">
        <v>0</v>
      </c>
    </row>
    <row r="3323" spans="2:3" x14ac:dyDescent="0.35">
      <c r="B3323" s="4" t="s">
        <v>16891</v>
      </c>
      <c r="C3323" s="5">
        <v>0</v>
      </c>
    </row>
    <row r="3324" spans="2:3" x14ac:dyDescent="0.35">
      <c r="B3324" s="4" t="s">
        <v>15956</v>
      </c>
      <c r="C3324" s="5">
        <v>0</v>
      </c>
    </row>
    <row r="3325" spans="2:3" x14ac:dyDescent="0.35">
      <c r="B3325" s="4" t="s">
        <v>16893</v>
      </c>
      <c r="C3325" s="5">
        <v>0</v>
      </c>
    </row>
    <row r="3326" spans="2:3" x14ac:dyDescent="0.35">
      <c r="B3326" s="4" t="s">
        <v>16450</v>
      </c>
      <c r="C3326" s="5">
        <v>0</v>
      </c>
    </row>
    <row r="3327" spans="2:3" x14ac:dyDescent="0.35">
      <c r="B3327" s="4" t="s">
        <v>16895</v>
      </c>
      <c r="C3327" s="5">
        <v>0</v>
      </c>
    </row>
    <row r="3328" spans="2:3" x14ac:dyDescent="0.35">
      <c r="B3328" s="4" t="s">
        <v>16451</v>
      </c>
      <c r="C3328" s="5">
        <v>0</v>
      </c>
    </row>
    <row r="3329" spans="2:3" x14ac:dyDescent="0.35">
      <c r="B3329" s="4" t="s">
        <v>16897</v>
      </c>
      <c r="C3329" s="5">
        <v>0</v>
      </c>
    </row>
    <row r="3330" spans="2:3" x14ac:dyDescent="0.35">
      <c r="B3330" s="4" t="s">
        <v>16452</v>
      </c>
      <c r="C3330" s="5">
        <v>0</v>
      </c>
    </row>
    <row r="3331" spans="2:3" x14ac:dyDescent="0.35">
      <c r="B3331" s="4" t="s">
        <v>16899</v>
      </c>
      <c r="C3331" s="5">
        <v>0</v>
      </c>
    </row>
    <row r="3332" spans="2:3" x14ac:dyDescent="0.35">
      <c r="B3332" s="4" t="s">
        <v>15941</v>
      </c>
      <c r="C3332" s="5">
        <v>0</v>
      </c>
    </row>
    <row r="3333" spans="2:3" x14ac:dyDescent="0.35">
      <c r="B3333" s="4" t="s">
        <v>15969</v>
      </c>
      <c r="C3333" s="5">
        <v>0</v>
      </c>
    </row>
    <row r="3334" spans="2:3" x14ac:dyDescent="0.35">
      <c r="B3334" s="4" t="s">
        <v>16454</v>
      </c>
      <c r="C3334" s="5">
        <v>0</v>
      </c>
    </row>
    <row r="3335" spans="2:3" x14ac:dyDescent="0.35">
      <c r="B3335" s="4" t="s">
        <v>16903</v>
      </c>
      <c r="C3335" s="5">
        <v>0</v>
      </c>
    </row>
    <row r="3336" spans="2:3" x14ac:dyDescent="0.35">
      <c r="B3336" s="4" t="s">
        <v>16455</v>
      </c>
      <c r="C3336" s="5">
        <v>0</v>
      </c>
    </row>
    <row r="3337" spans="2:3" x14ac:dyDescent="0.35">
      <c r="B3337" s="4" t="s">
        <v>16905</v>
      </c>
      <c r="C3337" s="5">
        <v>0</v>
      </c>
    </row>
    <row r="3338" spans="2:3" x14ac:dyDescent="0.35">
      <c r="B3338" s="4" t="s">
        <v>16456</v>
      </c>
      <c r="C3338" s="5">
        <v>0</v>
      </c>
    </row>
    <row r="3339" spans="2:3" x14ac:dyDescent="0.35">
      <c r="B3339" s="4" t="s">
        <v>16907</v>
      </c>
      <c r="C3339" s="5">
        <v>0</v>
      </c>
    </row>
    <row r="3340" spans="2:3" x14ac:dyDescent="0.35">
      <c r="B3340" s="4" t="s">
        <v>16457</v>
      </c>
      <c r="C3340" s="5">
        <v>0</v>
      </c>
    </row>
    <row r="3341" spans="2:3" x14ac:dyDescent="0.35">
      <c r="B3341" s="4" t="s">
        <v>16909</v>
      </c>
      <c r="C3341" s="5">
        <v>0</v>
      </c>
    </row>
    <row r="3342" spans="2:3" x14ac:dyDescent="0.35">
      <c r="B3342" s="4" t="s">
        <v>16458</v>
      </c>
      <c r="C3342" s="5">
        <v>0</v>
      </c>
    </row>
    <row r="3343" spans="2:3" x14ac:dyDescent="0.35">
      <c r="B3343" s="4" t="s">
        <v>16004</v>
      </c>
      <c r="C3343" s="5">
        <v>0</v>
      </c>
    </row>
    <row r="3344" spans="2:3" x14ac:dyDescent="0.35">
      <c r="B3344" s="4" t="s">
        <v>16459</v>
      </c>
      <c r="C3344" s="5">
        <v>0</v>
      </c>
    </row>
    <row r="3345" spans="2:3" x14ac:dyDescent="0.35">
      <c r="B3345" s="4" t="s">
        <v>16913</v>
      </c>
      <c r="C3345" s="5">
        <v>0</v>
      </c>
    </row>
    <row r="3346" spans="2:3" x14ac:dyDescent="0.35">
      <c r="B3346" s="4" t="s">
        <v>16460</v>
      </c>
      <c r="C3346" s="5">
        <v>0</v>
      </c>
    </row>
    <row r="3347" spans="2:3" x14ac:dyDescent="0.35">
      <c r="B3347" s="4" t="s">
        <v>16915</v>
      </c>
      <c r="C3347" s="5">
        <v>0</v>
      </c>
    </row>
    <row r="3348" spans="2:3" x14ac:dyDescent="0.35">
      <c r="B3348" s="4" t="s">
        <v>16461</v>
      </c>
      <c r="C3348" s="5">
        <v>0</v>
      </c>
    </row>
    <row r="3349" spans="2:3" x14ac:dyDescent="0.35">
      <c r="B3349" s="4" t="s">
        <v>16917</v>
      </c>
      <c r="C3349" s="5">
        <v>0</v>
      </c>
    </row>
    <row r="3350" spans="2:3" x14ac:dyDescent="0.35">
      <c r="B3350" s="4" t="s">
        <v>16462</v>
      </c>
      <c r="C3350" s="5">
        <v>0</v>
      </c>
    </row>
    <row r="3351" spans="2:3" x14ac:dyDescent="0.35">
      <c r="B3351" s="4" t="s">
        <v>16919</v>
      </c>
      <c r="C3351" s="5">
        <v>0</v>
      </c>
    </row>
    <row r="3352" spans="2:3" x14ac:dyDescent="0.35">
      <c r="B3352" s="4" t="s">
        <v>16463</v>
      </c>
      <c r="C3352" s="5">
        <v>0</v>
      </c>
    </row>
    <row r="3353" spans="2:3" x14ac:dyDescent="0.35">
      <c r="B3353" s="4" t="s">
        <v>15938</v>
      </c>
      <c r="C3353" s="5">
        <v>0</v>
      </c>
    </row>
    <row r="3354" spans="2:3" x14ac:dyDescent="0.35">
      <c r="B3354" s="4" t="s">
        <v>16464</v>
      </c>
      <c r="C3354" s="5">
        <v>0</v>
      </c>
    </row>
    <row r="3355" spans="2:3" x14ac:dyDescent="0.35">
      <c r="B3355" s="4" t="s">
        <v>15971</v>
      </c>
      <c r="C3355" s="5">
        <v>0</v>
      </c>
    </row>
    <row r="3356" spans="2:3" x14ac:dyDescent="0.35">
      <c r="B3356" s="4" t="s">
        <v>16465</v>
      </c>
      <c r="C3356" s="5">
        <v>0</v>
      </c>
    </row>
    <row r="3357" spans="2:3" x14ac:dyDescent="0.35">
      <c r="B3357" s="4" t="s">
        <v>16925</v>
      </c>
      <c r="C3357" s="5">
        <v>0</v>
      </c>
    </row>
    <row r="3358" spans="2:3" x14ac:dyDescent="0.35">
      <c r="B3358" s="4" t="s">
        <v>16466</v>
      </c>
      <c r="C3358" s="5">
        <v>0</v>
      </c>
    </row>
    <row r="3359" spans="2:3" x14ac:dyDescent="0.35">
      <c r="B3359" s="4" t="s">
        <v>15972</v>
      </c>
      <c r="C3359" s="5">
        <v>0</v>
      </c>
    </row>
    <row r="3360" spans="2:3" x14ac:dyDescent="0.35">
      <c r="B3360" s="4" t="s">
        <v>16467</v>
      </c>
      <c r="C3360" s="5">
        <v>0</v>
      </c>
    </row>
    <row r="3361" spans="2:3" x14ac:dyDescent="0.35">
      <c r="B3361" s="4" t="s">
        <v>16929</v>
      </c>
      <c r="C3361" s="5">
        <v>0</v>
      </c>
    </row>
    <row r="3362" spans="2:3" x14ac:dyDescent="0.35">
      <c r="B3362" s="4" t="s">
        <v>16468</v>
      </c>
      <c r="C3362" s="5">
        <v>0</v>
      </c>
    </row>
    <row r="3363" spans="2:3" x14ac:dyDescent="0.35">
      <c r="B3363" s="4" t="s">
        <v>16931</v>
      </c>
      <c r="C3363" s="5">
        <v>0</v>
      </c>
    </row>
    <row r="3364" spans="2:3" x14ac:dyDescent="0.35">
      <c r="B3364" s="4" t="s">
        <v>16469</v>
      </c>
      <c r="C3364" s="5">
        <v>0</v>
      </c>
    </row>
    <row r="3365" spans="2:3" x14ac:dyDescent="0.35">
      <c r="B3365" s="4" t="s">
        <v>16933</v>
      </c>
      <c r="C3365" s="5">
        <v>0</v>
      </c>
    </row>
    <row r="3366" spans="2:3" x14ac:dyDescent="0.35">
      <c r="B3366" s="4" t="s">
        <v>16470</v>
      </c>
      <c r="C3366" s="5">
        <v>0</v>
      </c>
    </row>
    <row r="3367" spans="2:3" x14ac:dyDescent="0.35">
      <c r="B3367" s="4" t="s">
        <v>16935</v>
      </c>
      <c r="C3367" s="5">
        <v>0</v>
      </c>
    </row>
    <row r="3368" spans="2:3" x14ac:dyDescent="0.35">
      <c r="B3368" s="4" t="s">
        <v>16471</v>
      </c>
      <c r="C3368" s="5">
        <v>0</v>
      </c>
    </row>
    <row r="3369" spans="2:3" x14ac:dyDescent="0.35">
      <c r="B3369" s="4" t="s">
        <v>16937</v>
      </c>
      <c r="C3369" s="5">
        <v>0</v>
      </c>
    </row>
    <row r="3370" spans="2:3" x14ac:dyDescent="0.35">
      <c r="B3370" s="4" t="s">
        <v>16472</v>
      </c>
      <c r="C3370" s="5">
        <v>0</v>
      </c>
    </row>
    <row r="3371" spans="2:3" x14ac:dyDescent="0.35">
      <c r="B3371" s="4" t="s">
        <v>16939</v>
      </c>
      <c r="C3371" s="5">
        <v>0</v>
      </c>
    </row>
    <row r="3372" spans="2:3" x14ac:dyDescent="0.35">
      <c r="B3372" s="4" t="s">
        <v>16473</v>
      </c>
      <c r="C3372" s="5">
        <v>0</v>
      </c>
    </row>
    <row r="3373" spans="2:3" x14ac:dyDescent="0.35">
      <c r="B3373" s="4" t="s">
        <v>16941</v>
      </c>
      <c r="C3373" s="5">
        <v>0</v>
      </c>
    </row>
    <row r="3374" spans="2:3" x14ac:dyDescent="0.35">
      <c r="B3374" s="4" t="s">
        <v>16474</v>
      </c>
      <c r="C3374" s="5">
        <v>0</v>
      </c>
    </row>
    <row r="3375" spans="2:3" x14ac:dyDescent="0.35">
      <c r="B3375" s="4" t="s">
        <v>16943</v>
      </c>
      <c r="C3375" s="5">
        <v>0</v>
      </c>
    </row>
    <row r="3376" spans="2:3" x14ac:dyDescent="0.35">
      <c r="B3376" s="4" t="s">
        <v>16475</v>
      </c>
      <c r="C3376" s="5">
        <v>0</v>
      </c>
    </row>
    <row r="3377" spans="2:3" x14ac:dyDescent="0.35">
      <c r="B3377" s="4" t="s">
        <v>16945</v>
      </c>
      <c r="C3377" s="5">
        <v>0</v>
      </c>
    </row>
    <row r="3378" spans="2:3" x14ac:dyDescent="0.35">
      <c r="B3378" s="4" t="s">
        <v>16476</v>
      </c>
      <c r="C3378" s="5">
        <v>0</v>
      </c>
    </row>
    <row r="3379" spans="2:3" x14ac:dyDescent="0.35">
      <c r="B3379" s="4" t="s">
        <v>16947</v>
      </c>
      <c r="C3379" s="5">
        <v>0</v>
      </c>
    </row>
    <row r="3380" spans="2:3" x14ac:dyDescent="0.35">
      <c r="B3380" s="4" t="s">
        <v>16477</v>
      </c>
      <c r="C3380" s="5">
        <v>0</v>
      </c>
    </row>
    <row r="3381" spans="2:3" x14ac:dyDescent="0.35">
      <c r="B3381" s="4" t="s">
        <v>16949</v>
      </c>
      <c r="C3381" s="5">
        <v>0</v>
      </c>
    </row>
    <row r="3382" spans="2:3" x14ac:dyDescent="0.35">
      <c r="B3382" s="4" t="s">
        <v>16478</v>
      </c>
      <c r="C3382" s="5">
        <v>0</v>
      </c>
    </row>
    <row r="3383" spans="2:3" x14ac:dyDescent="0.35">
      <c r="B3383" s="4" t="s">
        <v>16951</v>
      </c>
      <c r="C3383" s="5">
        <v>0</v>
      </c>
    </row>
    <row r="3384" spans="2:3" x14ac:dyDescent="0.35">
      <c r="B3384" s="4" t="s">
        <v>16479</v>
      </c>
      <c r="C3384" s="5">
        <v>0</v>
      </c>
    </row>
    <row r="3385" spans="2:3" x14ac:dyDescent="0.35">
      <c r="B3385" s="4" t="s">
        <v>16953</v>
      </c>
      <c r="C3385" s="5">
        <v>0</v>
      </c>
    </row>
    <row r="3386" spans="2:3" x14ac:dyDescent="0.35">
      <c r="B3386" s="4" t="s">
        <v>16480</v>
      </c>
      <c r="C3386" s="5">
        <v>0</v>
      </c>
    </row>
    <row r="3387" spans="2:3" x14ac:dyDescent="0.35">
      <c r="B3387" s="4" t="s">
        <v>16955</v>
      </c>
      <c r="C3387" s="5">
        <v>0</v>
      </c>
    </row>
    <row r="3388" spans="2:3" x14ac:dyDescent="0.35">
      <c r="B3388" s="4" t="s">
        <v>16481</v>
      </c>
      <c r="C3388" s="5">
        <v>0</v>
      </c>
    </row>
    <row r="3389" spans="2:3" x14ac:dyDescent="0.35">
      <c r="B3389" s="4" t="s">
        <v>16957</v>
      </c>
      <c r="C3389" s="5">
        <v>0</v>
      </c>
    </row>
    <row r="3390" spans="2:3" x14ac:dyDescent="0.35">
      <c r="B3390" s="4" t="s">
        <v>16482</v>
      </c>
      <c r="C3390" s="5">
        <v>0</v>
      </c>
    </row>
    <row r="3391" spans="2:3" x14ac:dyDescent="0.35">
      <c r="B3391" s="4" t="s">
        <v>16959</v>
      </c>
      <c r="C3391" s="5">
        <v>0</v>
      </c>
    </row>
    <row r="3392" spans="2:3" x14ac:dyDescent="0.35">
      <c r="B3392" s="4" t="s">
        <v>16483</v>
      </c>
      <c r="C3392" s="5">
        <v>0</v>
      </c>
    </row>
    <row r="3393" spans="2:3" x14ac:dyDescent="0.35">
      <c r="B3393" s="4" t="s">
        <v>16961</v>
      </c>
      <c r="C3393" s="5">
        <v>0</v>
      </c>
    </row>
    <row r="3394" spans="2:3" x14ac:dyDescent="0.35">
      <c r="B3394" s="4" t="s">
        <v>16484</v>
      </c>
      <c r="C3394" s="5">
        <v>0</v>
      </c>
    </row>
    <row r="3395" spans="2:3" x14ac:dyDescent="0.35">
      <c r="B3395" s="4" t="s">
        <v>16963</v>
      </c>
      <c r="C3395" s="5">
        <v>0</v>
      </c>
    </row>
    <row r="3396" spans="2:3" x14ac:dyDescent="0.35">
      <c r="B3396" s="4" t="s">
        <v>16485</v>
      </c>
      <c r="C3396" s="5">
        <v>0</v>
      </c>
    </row>
    <row r="3397" spans="2:3" x14ac:dyDescent="0.35">
      <c r="B3397" s="4" t="s">
        <v>16965</v>
      </c>
      <c r="C3397" s="5">
        <v>0</v>
      </c>
    </row>
    <row r="3398" spans="2:3" x14ac:dyDescent="0.35">
      <c r="B3398" s="4" t="s">
        <v>16486</v>
      </c>
      <c r="C3398" s="5">
        <v>0</v>
      </c>
    </row>
    <row r="3399" spans="2:3" x14ac:dyDescent="0.35">
      <c r="B3399" s="4" t="s">
        <v>16967</v>
      </c>
      <c r="C3399" s="5">
        <v>0</v>
      </c>
    </row>
    <row r="3400" spans="2:3" x14ac:dyDescent="0.35">
      <c r="B3400" s="4" t="s">
        <v>16487</v>
      </c>
      <c r="C3400" s="5">
        <v>0</v>
      </c>
    </row>
    <row r="3401" spans="2:3" x14ac:dyDescent="0.35">
      <c r="B3401" s="4" t="s">
        <v>16969</v>
      </c>
      <c r="C3401" s="5">
        <v>0</v>
      </c>
    </row>
    <row r="3402" spans="2:3" x14ac:dyDescent="0.35">
      <c r="B3402" s="4" t="s">
        <v>15933</v>
      </c>
      <c r="C3402" s="5">
        <v>0</v>
      </c>
    </row>
    <row r="3403" spans="2:3" x14ac:dyDescent="0.35">
      <c r="B3403" s="4" t="s">
        <v>16971</v>
      </c>
      <c r="C3403" s="5">
        <v>0</v>
      </c>
    </row>
    <row r="3404" spans="2:3" x14ac:dyDescent="0.35">
      <c r="B3404" s="4" t="s">
        <v>16001</v>
      </c>
      <c r="C3404" s="5">
        <v>0</v>
      </c>
    </row>
    <row r="3405" spans="2:3" x14ac:dyDescent="0.35">
      <c r="B3405" s="4" t="s">
        <v>16973</v>
      </c>
      <c r="C3405" s="5">
        <v>0</v>
      </c>
    </row>
    <row r="3406" spans="2:3" x14ac:dyDescent="0.35">
      <c r="B3406" s="4" t="s">
        <v>16490</v>
      </c>
      <c r="C3406" s="5">
        <v>0</v>
      </c>
    </row>
    <row r="3407" spans="2:3" x14ac:dyDescent="0.35">
      <c r="B3407" s="4" t="s">
        <v>16975</v>
      </c>
      <c r="C3407" s="5">
        <v>0</v>
      </c>
    </row>
    <row r="3408" spans="2:3" x14ac:dyDescent="0.35">
      <c r="B3408" s="4" t="s">
        <v>16491</v>
      </c>
      <c r="C3408" s="5">
        <v>0</v>
      </c>
    </row>
    <row r="3409" spans="2:3" x14ac:dyDescent="0.35">
      <c r="B3409" s="4" t="s">
        <v>16977</v>
      </c>
      <c r="C3409" s="5">
        <v>0</v>
      </c>
    </row>
    <row r="3410" spans="2:3" x14ac:dyDescent="0.35">
      <c r="B3410" s="4" t="s">
        <v>16492</v>
      </c>
      <c r="C3410" s="5">
        <v>0</v>
      </c>
    </row>
    <row r="3411" spans="2:3" x14ac:dyDescent="0.35">
      <c r="B3411" s="4" t="s">
        <v>16979</v>
      </c>
      <c r="C3411" s="5">
        <v>0</v>
      </c>
    </row>
    <row r="3412" spans="2:3" x14ac:dyDescent="0.35">
      <c r="B3412" s="4" t="s">
        <v>16493</v>
      </c>
      <c r="C3412" s="5">
        <v>0</v>
      </c>
    </row>
    <row r="3413" spans="2:3" x14ac:dyDescent="0.35">
      <c r="B3413" s="4" t="s">
        <v>16006</v>
      </c>
      <c r="C3413" s="5">
        <v>0</v>
      </c>
    </row>
    <row r="3414" spans="2:3" x14ac:dyDescent="0.35">
      <c r="B3414" s="4" t="s">
        <v>16494</v>
      </c>
      <c r="C3414" s="5">
        <v>0</v>
      </c>
    </row>
    <row r="3415" spans="2:3" x14ac:dyDescent="0.35">
      <c r="B3415" s="4" t="s">
        <v>16983</v>
      </c>
      <c r="C3415" s="5">
        <v>0</v>
      </c>
    </row>
    <row r="3416" spans="2:3" x14ac:dyDescent="0.35">
      <c r="B3416" s="4" t="s">
        <v>16495</v>
      </c>
      <c r="C3416" s="5">
        <v>0</v>
      </c>
    </row>
    <row r="3417" spans="2:3" x14ac:dyDescent="0.35">
      <c r="B3417" s="4" t="s">
        <v>16985</v>
      </c>
      <c r="C3417" s="5">
        <v>0</v>
      </c>
    </row>
    <row r="3418" spans="2:3" x14ac:dyDescent="0.35">
      <c r="B3418" s="4" t="s">
        <v>16496</v>
      </c>
      <c r="C3418" s="5">
        <v>0</v>
      </c>
    </row>
    <row r="3419" spans="2:3" x14ac:dyDescent="0.35">
      <c r="B3419" s="4" t="s">
        <v>16987</v>
      </c>
      <c r="C3419" s="5">
        <v>0</v>
      </c>
    </row>
    <row r="3420" spans="2:3" x14ac:dyDescent="0.35">
      <c r="B3420" s="4" t="s">
        <v>16497</v>
      </c>
      <c r="C3420" s="5">
        <v>0</v>
      </c>
    </row>
    <row r="3421" spans="2:3" x14ac:dyDescent="0.35">
      <c r="B3421" s="4" t="s">
        <v>16989</v>
      </c>
      <c r="C3421" s="5">
        <v>0</v>
      </c>
    </row>
    <row r="3422" spans="2:3" x14ac:dyDescent="0.35">
      <c r="B3422" s="4" t="s">
        <v>16498</v>
      </c>
      <c r="C3422" s="5">
        <v>0</v>
      </c>
    </row>
    <row r="3423" spans="2:3" x14ac:dyDescent="0.35">
      <c r="B3423" s="4" t="s">
        <v>16991</v>
      </c>
      <c r="C3423" s="5">
        <v>0</v>
      </c>
    </row>
    <row r="3424" spans="2:3" x14ac:dyDescent="0.35">
      <c r="B3424" s="4" t="s">
        <v>16499</v>
      </c>
      <c r="C3424" s="5">
        <v>0</v>
      </c>
    </row>
    <row r="3425" spans="2:3" x14ac:dyDescent="0.35">
      <c r="B3425" s="4" t="s">
        <v>16993</v>
      </c>
      <c r="C3425" s="5">
        <v>0</v>
      </c>
    </row>
    <row r="3426" spans="2:3" x14ac:dyDescent="0.35">
      <c r="B3426" s="4" t="s">
        <v>16500</v>
      </c>
      <c r="C3426" s="5">
        <v>0</v>
      </c>
    </row>
    <row r="3427" spans="2:3" x14ac:dyDescent="0.35">
      <c r="B3427" s="4" t="s">
        <v>16995</v>
      </c>
      <c r="C3427" s="5">
        <v>0</v>
      </c>
    </row>
    <row r="3428" spans="2:3" x14ac:dyDescent="0.35">
      <c r="B3428" s="4" t="s">
        <v>16501</v>
      </c>
      <c r="C3428" s="5">
        <v>0</v>
      </c>
    </row>
    <row r="3429" spans="2:3" x14ac:dyDescent="0.35">
      <c r="B3429" s="4" t="s">
        <v>16997</v>
      </c>
      <c r="C3429" s="5">
        <v>0</v>
      </c>
    </row>
    <row r="3430" spans="2:3" x14ac:dyDescent="0.35">
      <c r="B3430" s="4" t="s">
        <v>16502</v>
      </c>
      <c r="C3430" s="5">
        <v>0</v>
      </c>
    </row>
    <row r="3431" spans="2:3" x14ac:dyDescent="0.35">
      <c r="B3431" s="4" t="s">
        <v>16999</v>
      </c>
      <c r="C3431" s="5">
        <v>0</v>
      </c>
    </row>
    <row r="3432" spans="2:3" x14ac:dyDescent="0.35">
      <c r="B3432" s="4" t="s">
        <v>16503</v>
      </c>
      <c r="C3432" s="5">
        <v>0</v>
      </c>
    </row>
    <row r="3433" spans="2:3" x14ac:dyDescent="0.35">
      <c r="B3433" s="4" t="s">
        <v>17001</v>
      </c>
      <c r="C3433" s="5">
        <v>0</v>
      </c>
    </row>
    <row r="3434" spans="2:3" x14ac:dyDescent="0.35">
      <c r="B3434" s="4" t="s">
        <v>16504</v>
      </c>
      <c r="C3434" s="5">
        <v>0</v>
      </c>
    </row>
    <row r="3435" spans="2:3" x14ac:dyDescent="0.35">
      <c r="B3435" s="4" t="s">
        <v>17003</v>
      </c>
      <c r="C3435" s="5">
        <v>0</v>
      </c>
    </row>
    <row r="3436" spans="2:3" x14ac:dyDescent="0.35">
      <c r="B3436" s="4" t="s">
        <v>16505</v>
      </c>
      <c r="C3436" s="5">
        <v>0</v>
      </c>
    </row>
    <row r="3437" spans="2:3" x14ac:dyDescent="0.35">
      <c r="B3437" s="4" t="s">
        <v>17005</v>
      </c>
      <c r="C3437" s="5">
        <v>0</v>
      </c>
    </row>
    <row r="3438" spans="2:3" x14ac:dyDescent="0.35">
      <c r="B3438" s="4" t="s">
        <v>16506</v>
      </c>
      <c r="C3438" s="5">
        <v>0</v>
      </c>
    </row>
    <row r="3439" spans="2:3" x14ac:dyDescent="0.35">
      <c r="B3439" s="4" t="s">
        <v>17007</v>
      </c>
      <c r="C3439" s="5">
        <v>0</v>
      </c>
    </row>
    <row r="3440" spans="2:3" x14ac:dyDescent="0.35">
      <c r="B3440" s="4" t="s">
        <v>16507</v>
      </c>
      <c r="C3440" s="5">
        <v>0</v>
      </c>
    </row>
    <row r="3441" spans="2:3" x14ac:dyDescent="0.35">
      <c r="B3441" s="4" t="s">
        <v>17009</v>
      </c>
      <c r="C3441" s="5">
        <v>0</v>
      </c>
    </row>
    <row r="3442" spans="2:3" x14ac:dyDescent="0.35">
      <c r="B3442" s="4" t="s">
        <v>16508</v>
      </c>
      <c r="C3442" s="5">
        <v>0</v>
      </c>
    </row>
    <row r="3443" spans="2:3" x14ac:dyDescent="0.35">
      <c r="B3443" s="4" t="s">
        <v>17011</v>
      </c>
      <c r="C3443" s="5">
        <v>0</v>
      </c>
    </row>
    <row r="3444" spans="2:3" x14ac:dyDescent="0.35">
      <c r="B3444" s="4" t="s">
        <v>16509</v>
      </c>
      <c r="C3444" s="5">
        <v>0</v>
      </c>
    </row>
    <row r="3445" spans="2:3" x14ac:dyDescent="0.35">
      <c r="B3445" s="4" t="s">
        <v>17013</v>
      </c>
      <c r="C3445" s="5">
        <v>0</v>
      </c>
    </row>
    <row r="3446" spans="2:3" x14ac:dyDescent="0.35">
      <c r="B3446" s="4" t="s">
        <v>16510</v>
      </c>
      <c r="C3446" s="5">
        <v>0</v>
      </c>
    </row>
    <row r="3447" spans="2:3" x14ac:dyDescent="0.35">
      <c r="B3447" s="4" t="s">
        <v>17015</v>
      </c>
      <c r="C3447" s="5">
        <v>0</v>
      </c>
    </row>
    <row r="3448" spans="2:3" x14ac:dyDescent="0.35">
      <c r="B3448" s="4" t="s">
        <v>16511</v>
      </c>
      <c r="C3448" s="5">
        <v>0</v>
      </c>
    </row>
    <row r="3449" spans="2:3" x14ac:dyDescent="0.35">
      <c r="B3449" s="4" t="s">
        <v>17017</v>
      </c>
      <c r="C3449" s="5">
        <v>0</v>
      </c>
    </row>
    <row r="3450" spans="2:3" x14ac:dyDescent="0.35">
      <c r="B3450" s="4" t="s">
        <v>16512</v>
      </c>
      <c r="C3450" s="5">
        <v>0</v>
      </c>
    </row>
    <row r="3451" spans="2:3" x14ac:dyDescent="0.35">
      <c r="B3451" s="4" t="s">
        <v>17019</v>
      </c>
      <c r="C3451" s="5">
        <v>0</v>
      </c>
    </row>
    <row r="3452" spans="2:3" x14ac:dyDescent="0.35">
      <c r="B3452" s="4" t="s">
        <v>16513</v>
      </c>
      <c r="C3452" s="5">
        <v>0</v>
      </c>
    </row>
    <row r="3453" spans="2:3" x14ac:dyDescent="0.35">
      <c r="B3453" s="4" t="s">
        <v>17021</v>
      </c>
      <c r="C3453" s="5">
        <v>0</v>
      </c>
    </row>
    <row r="3454" spans="2:3" x14ac:dyDescent="0.35">
      <c r="B3454" s="4" t="s">
        <v>16514</v>
      </c>
      <c r="C3454" s="5">
        <v>0</v>
      </c>
    </row>
    <row r="3455" spans="2:3" x14ac:dyDescent="0.35">
      <c r="B3455" s="4" t="s">
        <v>17023</v>
      </c>
      <c r="C3455" s="5">
        <v>0</v>
      </c>
    </row>
    <row r="3456" spans="2:3" x14ac:dyDescent="0.35">
      <c r="B3456" s="4" t="s">
        <v>16515</v>
      </c>
      <c r="C3456" s="5">
        <v>0</v>
      </c>
    </row>
    <row r="3457" spans="2:3" x14ac:dyDescent="0.35">
      <c r="B3457" s="4" t="s">
        <v>17025</v>
      </c>
      <c r="C3457" s="5">
        <v>0</v>
      </c>
    </row>
    <row r="3458" spans="2:3" x14ac:dyDescent="0.35">
      <c r="B3458" s="4" t="s">
        <v>16516</v>
      </c>
      <c r="C3458" s="5">
        <v>0</v>
      </c>
    </row>
    <row r="3459" spans="2:3" x14ac:dyDescent="0.35">
      <c r="B3459" s="4" t="s">
        <v>17027</v>
      </c>
      <c r="C3459" s="5">
        <v>0</v>
      </c>
    </row>
    <row r="3460" spans="2:3" x14ac:dyDescent="0.35">
      <c r="B3460" s="4" t="s">
        <v>16517</v>
      </c>
      <c r="C3460" s="5">
        <v>0</v>
      </c>
    </row>
    <row r="3461" spans="2:3" x14ac:dyDescent="0.35">
      <c r="B3461" s="4" t="s">
        <v>17029</v>
      </c>
      <c r="C3461" s="5">
        <v>0</v>
      </c>
    </row>
    <row r="3462" spans="2:3" x14ac:dyDescent="0.35">
      <c r="B3462" s="4" t="s">
        <v>16518</v>
      </c>
      <c r="C3462" s="5">
        <v>0</v>
      </c>
    </row>
    <row r="3463" spans="2:3" x14ac:dyDescent="0.35">
      <c r="B3463" s="4" t="s">
        <v>17031</v>
      </c>
      <c r="C3463" s="5">
        <v>0</v>
      </c>
    </row>
    <row r="3464" spans="2:3" x14ac:dyDescent="0.35">
      <c r="B3464" s="4" t="s">
        <v>16519</v>
      </c>
      <c r="C3464" s="5">
        <v>0</v>
      </c>
    </row>
    <row r="3465" spans="2:3" x14ac:dyDescent="0.35">
      <c r="B3465" s="4" t="s">
        <v>17033</v>
      </c>
      <c r="C3465" s="5">
        <v>0</v>
      </c>
    </row>
    <row r="3466" spans="2:3" x14ac:dyDescent="0.35">
      <c r="B3466" s="4" t="s">
        <v>16520</v>
      </c>
      <c r="C3466" s="5">
        <v>0</v>
      </c>
    </row>
    <row r="3467" spans="2:3" x14ac:dyDescent="0.35">
      <c r="B3467" s="4" t="s">
        <v>17035</v>
      </c>
      <c r="C3467" s="5">
        <v>0</v>
      </c>
    </row>
    <row r="3468" spans="2:3" x14ac:dyDescent="0.35">
      <c r="B3468" s="4" t="s">
        <v>16521</v>
      </c>
      <c r="C3468" s="5">
        <v>0</v>
      </c>
    </row>
    <row r="3469" spans="2:3" x14ac:dyDescent="0.35">
      <c r="B3469" s="4" t="s">
        <v>17037</v>
      </c>
      <c r="C3469" s="5">
        <v>0</v>
      </c>
    </row>
    <row r="3470" spans="2:3" x14ac:dyDescent="0.35">
      <c r="B3470" s="4" t="s">
        <v>16522</v>
      </c>
      <c r="C3470" s="5">
        <v>0</v>
      </c>
    </row>
    <row r="3471" spans="2:3" x14ac:dyDescent="0.35">
      <c r="B3471" s="4" t="s">
        <v>17039</v>
      </c>
      <c r="C3471" s="5">
        <v>0</v>
      </c>
    </row>
    <row r="3472" spans="2:3" x14ac:dyDescent="0.35">
      <c r="B3472" s="4" t="s">
        <v>16523</v>
      </c>
      <c r="C3472" s="5">
        <v>0</v>
      </c>
    </row>
    <row r="3473" spans="2:3" x14ac:dyDescent="0.35">
      <c r="B3473" s="4" t="s">
        <v>17041</v>
      </c>
      <c r="C3473" s="5">
        <v>0</v>
      </c>
    </row>
    <row r="3474" spans="2:3" x14ac:dyDescent="0.35">
      <c r="B3474" s="4" t="s">
        <v>16524</v>
      </c>
      <c r="C3474" s="5">
        <v>0</v>
      </c>
    </row>
    <row r="3475" spans="2:3" x14ac:dyDescent="0.35">
      <c r="B3475" s="4" t="s">
        <v>17043</v>
      </c>
      <c r="C3475" s="5">
        <v>0</v>
      </c>
    </row>
    <row r="3476" spans="2:3" x14ac:dyDescent="0.35">
      <c r="B3476" s="4" t="s">
        <v>16525</v>
      </c>
      <c r="C3476" s="5">
        <v>0</v>
      </c>
    </row>
    <row r="3477" spans="2:3" x14ac:dyDescent="0.35">
      <c r="B3477" s="4" t="s">
        <v>17045</v>
      </c>
      <c r="C3477" s="5">
        <v>0</v>
      </c>
    </row>
    <row r="3478" spans="2:3" x14ac:dyDescent="0.35">
      <c r="B3478" s="4" t="s">
        <v>16526</v>
      </c>
      <c r="C3478" s="5">
        <v>0</v>
      </c>
    </row>
    <row r="3479" spans="2:3" x14ac:dyDescent="0.35">
      <c r="B3479" s="4" t="s">
        <v>17047</v>
      </c>
      <c r="C3479" s="5">
        <v>0</v>
      </c>
    </row>
    <row r="3480" spans="2:3" x14ac:dyDescent="0.35">
      <c r="B3480" s="4" t="s">
        <v>15934</v>
      </c>
      <c r="C3480" s="5">
        <v>0</v>
      </c>
    </row>
    <row r="3481" spans="2:3" x14ac:dyDescent="0.35">
      <c r="B3481" s="4" t="s">
        <v>17049</v>
      </c>
      <c r="C3481" s="5">
        <v>0</v>
      </c>
    </row>
    <row r="3482" spans="2:3" x14ac:dyDescent="0.35">
      <c r="B3482" s="4" t="s">
        <v>16528</v>
      </c>
      <c r="C3482" s="5">
        <v>0</v>
      </c>
    </row>
    <row r="3483" spans="2:3" x14ac:dyDescent="0.35">
      <c r="B3483" s="4" t="s">
        <v>17051</v>
      </c>
      <c r="C3483" s="5">
        <v>0</v>
      </c>
    </row>
    <row r="3484" spans="2:3" x14ac:dyDescent="0.35">
      <c r="B3484" s="4" t="s">
        <v>16529</v>
      </c>
      <c r="C3484" s="5">
        <v>0</v>
      </c>
    </row>
    <row r="3485" spans="2:3" x14ac:dyDescent="0.35">
      <c r="B3485" s="4" t="s">
        <v>17053</v>
      </c>
      <c r="C3485" s="5">
        <v>0</v>
      </c>
    </row>
    <row r="3486" spans="2:3" x14ac:dyDescent="0.35">
      <c r="B3486" s="4" t="s">
        <v>16530</v>
      </c>
      <c r="C3486" s="5">
        <v>0</v>
      </c>
    </row>
    <row r="3487" spans="2:3" x14ac:dyDescent="0.35">
      <c r="B3487" s="4" t="s">
        <v>17055</v>
      </c>
      <c r="C3487" s="5">
        <v>0</v>
      </c>
    </row>
    <row r="3488" spans="2:3" x14ac:dyDescent="0.35">
      <c r="B3488" s="4" t="s">
        <v>16531</v>
      </c>
      <c r="C3488" s="5">
        <v>0</v>
      </c>
    </row>
    <row r="3489" spans="2:3" x14ac:dyDescent="0.35">
      <c r="B3489" s="4" t="s">
        <v>17057</v>
      </c>
      <c r="C3489" s="5">
        <v>0</v>
      </c>
    </row>
    <row r="3490" spans="2:3" x14ac:dyDescent="0.35">
      <c r="B3490" s="4" t="s">
        <v>16532</v>
      </c>
      <c r="C3490" s="5">
        <v>0</v>
      </c>
    </row>
    <row r="3491" spans="2:3" x14ac:dyDescent="0.35">
      <c r="B3491" s="4" t="s">
        <v>17059</v>
      </c>
      <c r="C3491" s="5">
        <v>0</v>
      </c>
    </row>
    <row r="3492" spans="2:3" x14ac:dyDescent="0.35">
      <c r="B3492" s="4" t="s">
        <v>16533</v>
      </c>
      <c r="C3492" s="5">
        <v>0</v>
      </c>
    </row>
    <row r="3493" spans="2:3" x14ac:dyDescent="0.35">
      <c r="B3493" s="4" t="s">
        <v>17061</v>
      </c>
      <c r="C3493" s="5">
        <v>0</v>
      </c>
    </row>
    <row r="3494" spans="2:3" x14ac:dyDescent="0.35">
      <c r="B3494" s="4" t="s">
        <v>16534</v>
      </c>
      <c r="C3494" s="5">
        <v>0</v>
      </c>
    </row>
    <row r="3495" spans="2:3" x14ac:dyDescent="0.35">
      <c r="B3495" s="4" t="s">
        <v>17063</v>
      </c>
      <c r="C3495" s="5">
        <v>0</v>
      </c>
    </row>
    <row r="3496" spans="2:3" x14ac:dyDescent="0.35">
      <c r="B3496" s="4" t="s">
        <v>16535</v>
      </c>
      <c r="C3496" s="5">
        <v>0</v>
      </c>
    </row>
    <row r="3497" spans="2:3" x14ac:dyDescent="0.35">
      <c r="B3497" s="4" t="s">
        <v>17065</v>
      </c>
      <c r="C3497" s="5">
        <v>0</v>
      </c>
    </row>
    <row r="3498" spans="2:3" x14ac:dyDescent="0.35">
      <c r="B3498" s="4" t="s">
        <v>16536</v>
      </c>
      <c r="C3498" s="5">
        <v>0</v>
      </c>
    </row>
    <row r="3499" spans="2:3" x14ac:dyDescent="0.35">
      <c r="B3499" s="4" t="s">
        <v>17067</v>
      </c>
      <c r="C3499" s="5">
        <v>0</v>
      </c>
    </row>
    <row r="3500" spans="2:3" x14ac:dyDescent="0.35">
      <c r="B3500" s="4" t="s">
        <v>16537</v>
      </c>
      <c r="C3500" s="5">
        <v>0</v>
      </c>
    </row>
    <row r="3501" spans="2:3" x14ac:dyDescent="0.35">
      <c r="B3501" s="4" t="s">
        <v>17069</v>
      </c>
      <c r="C3501" s="5">
        <v>0</v>
      </c>
    </row>
    <row r="3502" spans="2:3" x14ac:dyDescent="0.35">
      <c r="B3502" s="4" t="s">
        <v>16538</v>
      </c>
      <c r="C3502" s="5">
        <v>0</v>
      </c>
    </row>
    <row r="3503" spans="2:3" x14ac:dyDescent="0.35">
      <c r="B3503" s="4" t="s">
        <v>17071</v>
      </c>
      <c r="C3503" s="5">
        <v>0</v>
      </c>
    </row>
    <row r="3504" spans="2:3" x14ac:dyDescent="0.35">
      <c r="B3504" s="4" t="s">
        <v>16539</v>
      </c>
      <c r="C3504" s="5">
        <v>0</v>
      </c>
    </row>
    <row r="3505" spans="2:3" x14ac:dyDescent="0.35">
      <c r="B3505" s="4" t="s">
        <v>17073</v>
      </c>
      <c r="C3505" s="5">
        <v>0</v>
      </c>
    </row>
    <row r="3506" spans="2:3" x14ac:dyDescent="0.35">
      <c r="B3506" s="4" t="s">
        <v>16540</v>
      </c>
      <c r="C3506" s="5">
        <v>0</v>
      </c>
    </row>
    <row r="3507" spans="2:3" x14ac:dyDescent="0.35">
      <c r="B3507" s="4" t="s">
        <v>17075</v>
      </c>
      <c r="C3507" s="5">
        <v>0</v>
      </c>
    </row>
    <row r="3508" spans="2:3" x14ac:dyDescent="0.35">
      <c r="B3508" s="4" t="s">
        <v>16541</v>
      </c>
      <c r="C3508" s="5">
        <v>0</v>
      </c>
    </row>
    <row r="3509" spans="2:3" x14ac:dyDescent="0.35">
      <c r="B3509" s="4" t="s">
        <v>17077</v>
      </c>
      <c r="C3509" s="5">
        <v>0</v>
      </c>
    </row>
    <row r="3510" spans="2:3" x14ac:dyDescent="0.35">
      <c r="B3510" s="4" t="s">
        <v>16542</v>
      </c>
      <c r="C3510" s="5">
        <v>0</v>
      </c>
    </row>
    <row r="3511" spans="2:3" x14ac:dyDescent="0.35">
      <c r="B3511" s="4" t="s">
        <v>17079</v>
      </c>
      <c r="C3511" s="5">
        <v>0</v>
      </c>
    </row>
    <row r="3512" spans="2:3" x14ac:dyDescent="0.35">
      <c r="B3512" s="4" t="s">
        <v>16543</v>
      </c>
      <c r="C3512" s="5">
        <v>0</v>
      </c>
    </row>
    <row r="3513" spans="2:3" x14ac:dyDescent="0.35">
      <c r="B3513" s="4" t="s">
        <v>17081</v>
      </c>
      <c r="C3513" s="5">
        <v>0</v>
      </c>
    </row>
    <row r="3514" spans="2:3" x14ac:dyDescent="0.35">
      <c r="B3514" s="4" t="s">
        <v>16544</v>
      </c>
      <c r="C3514" s="5">
        <v>0</v>
      </c>
    </row>
    <row r="3515" spans="2:3" x14ac:dyDescent="0.35">
      <c r="B3515" s="4" t="s">
        <v>17083</v>
      </c>
      <c r="C3515" s="5">
        <v>0</v>
      </c>
    </row>
    <row r="3516" spans="2:3" x14ac:dyDescent="0.35">
      <c r="B3516" s="4" t="s">
        <v>15958</v>
      </c>
      <c r="C3516" s="5">
        <v>0</v>
      </c>
    </row>
    <row r="3517" spans="2:3" x14ac:dyDescent="0.35">
      <c r="B3517" s="4" t="s">
        <v>17085</v>
      </c>
      <c r="C3517" s="5">
        <v>0</v>
      </c>
    </row>
    <row r="3518" spans="2:3" x14ac:dyDescent="0.35">
      <c r="B3518" s="4" t="s">
        <v>16546</v>
      </c>
      <c r="C3518" s="5">
        <v>0</v>
      </c>
    </row>
    <row r="3519" spans="2:3" x14ac:dyDescent="0.35">
      <c r="B3519" s="4" t="s">
        <v>17087</v>
      </c>
      <c r="C3519" s="5">
        <v>0</v>
      </c>
    </row>
    <row r="3520" spans="2:3" x14ac:dyDescent="0.35">
      <c r="B3520" s="4" t="s">
        <v>16547</v>
      </c>
      <c r="C3520" s="5">
        <v>0</v>
      </c>
    </row>
    <row r="3521" spans="2:3" x14ac:dyDescent="0.35">
      <c r="B3521" s="4" t="s">
        <v>17089</v>
      </c>
      <c r="C3521" s="5">
        <v>0</v>
      </c>
    </row>
    <row r="3522" spans="2:3" x14ac:dyDescent="0.35">
      <c r="B3522" s="4" t="s">
        <v>16548</v>
      </c>
      <c r="C3522" s="5">
        <v>0</v>
      </c>
    </row>
    <row r="3523" spans="2:3" x14ac:dyDescent="0.35">
      <c r="B3523" s="4" t="s">
        <v>17091</v>
      </c>
      <c r="C3523" s="5">
        <v>0</v>
      </c>
    </row>
    <row r="3524" spans="2:3" x14ac:dyDescent="0.35">
      <c r="B3524" s="4" t="s">
        <v>16549</v>
      </c>
      <c r="C3524" s="5">
        <v>0</v>
      </c>
    </row>
    <row r="3525" spans="2:3" x14ac:dyDescent="0.35">
      <c r="B3525" s="4" t="s">
        <v>17093</v>
      </c>
      <c r="C3525" s="5">
        <v>0</v>
      </c>
    </row>
    <row r="3526" spans="2:3" x14ac:dyDescent="0.35">
      <c r="B3526" s="4" t="s">
        <v>16550</v>
      </c>
      <c r="C3526" s="5">
        <v>0</v>
      </c>
    </row>
    <row r="3527" spans="2:3" x14ac:dyDescent="0.35">
      <c r="B3527" s="4" t="s">
        <v>17095</v>
      </c>
      <c r="C3527" s="5">
        <v>0</v>
      </c>
    </row>
    <row r="3528" spans="2:3" x14ac:dyDescent="0.35">
      <c r="B3528" s="4" t="s">
        <v>17096</v>
      </c>
      <c r="C3528" s="5">
        <v>0</v>
      </c>
    </row>
    <row r="3529" spans="2:3" x14ac:dyDescent="0.35">
      <c r="B3529" s="4" t="s">
        <v>17097</v>
      </c>
      <c r="C3529" s="5">
        <v>0</v>
      </c>
    </row>
    <row r="3530" spans="2:3" x14ac:dyDescent="0.35">
      <c r="B3530" s="4" t="s">
        <v>17098</v>
      </c>
      <c r="C3530" s="5">
        <v>0</v>
      </c>
    </row>
    <row r="3531" spans="2:3" x14ac:dyDescent="0.35">
      <c r="B3531" s="4" t="s">
        <v>16552</v>
      </c>
      <c r="C3531" s="5">
        <v>0</v>
      </c>
    </row>
    <row r="3532" spans="2:3" x14ac:dyDescent="0.35">
      <c r="B3532" s="4" t="s">
        <v>17100</v>
      </c>
      <c r="C3532" s="5">
        <v>0</v>
      </c>
    </row>
    <row r="3533" spans="2:3" x14ac:dyDescent="0.35">
      <c r="B3533" s="4" t="s">
        <v>16553</v>
      </c>
      <c r="C3533" s="5">
        <v>0</v>
      </c>
    </row>
    <row r="3534" spans="2:3" x14ac:dyDescent="0.35">
      <c r="B3534" s="4" t="s">
        <v>17102</v>
      </c>
      <c r="C3534" s="5">
        <v>0</v>
      </c>
    </row>
    <row r="3535" spans="2:3" x14ac:dyDescent="0.35">
      <c r="B3535" s="4" t="s">
        <v>16554</v>
      </c>
      <c r="C3535" s="5">
        <v>0</v>
      </c>
    </row>
    <row r="3536" spans="2:3" x14ac:dyDescent="0.35">
      <c r="B3536" s="4" t="s">
        <v>17104</v>
      </c>
      <c r="C3536" s="5">
        <v>0</v>
      </c>
    </row>
    <row r="3537" spans="2:3" x14ac:dyDescent="0.35">
      <c r="B3537" s="4" t="s">
        <v>16555</v>
      </c>
      <c r="C3537" s="5">
        <v>0</v>
      </c>
    </row>
    <row r="3538" spans="2:3" x14ac:dyDescent="0.35">
      <c r="B3538" s="4" t="s">
        <v>17106</v>
      </c>
      <c r="C3538" s="5">
        <v>0</v>
      </c>
    </row>
    <row r="3539" spans="2:3" x14ac:dyDescent="0.35">
      <c r="B3539" s="4" t="s">
        <v>16556</v>
      </c>
      <c r="C3539" s="5">
        <v>0</v>
      </c>
    </row>
    <row r="3540" spans="2:3" x14ac:dyDescent="0.35">
      <c r="B3540" s="4" t="s">
        <v>17108</v>
      </c>
      <c r="C3540" s="5">
        <v>0</v>
      </c>
    </row>
    <row r="3541" spans="2:3" x14ac:dyDescent="0.35">
      <c r="B3541" s="4" t="s">
        <v>16557</v>
      </c>
      <c r="C3541" s="5">
        <v>0</v>
      </c>
    </row>
    <row r="3542" spans="2:3" x14ac:dyDescent="0.35">
      <c r="B3542" s="4" t="s">
        <v>17110</v>
      </c>
      <c r="C3542" s="5">
        <v>0</v>
      </c>
    </row>
    <row r="3543" spans="2:3" x14ac:dyDescent="0.35">
      <c r="B3543" s="4" t="s">
        <v>16558</v>
      </c>
      <c r="C3543" s="5">
        <v>0</v>
      </c>
    </row>
    <row r="3544" spans="2:3" x14ac:dyDescent="0.35">
      <c r="B3544" s="4" t="s">
        <v>17112</v>
      </c>
      <c r="C3544" s="5">
        <v>0</v>
      </c>
    </row>
    <row r="3545" spans="2:3" x14ac:dyDescent="0.35">
      <c r="B3545" s="4" t="s">
        <v>16559</v>
      </c>
      <c r="C3545" s="5">
        <v>0</v>
      </c>
    </row>
    <row r="3546" spans="2:3" x14ac:dyDescent="0.35">
      <c r="B3546" s="4" t="s">
        <v>17114</v>
      </c>
      <c r="C3546" s="5">
        <v>0</v>
      </c>
    </row>
    <row r="3547" spans="2:3" x14ac:dyDescent="0.35">
      <c r="B3547" s="4" t="s">
        <v>16560</v>
      </c>
      <c r="C3547" s="5">
        <v>0</v>
      </c>
    </row>
    <row r="3548" spans="2:3" x14ac:dyDescent="0.35">
      <c r="B3548" s="4" t="s">
        <v>17116</v>
      </c>
      <c r="C3548" s="5">
        <v>0</v>
      </c>
    </row>
    <row r="3549" spans="2:3" x14ac:dyDescent="0.35">
      <c r="B3549" s="4" t="s">
        <v>16561</v>
      </c>
      <c r="C3549" s="5">
        <v>0</v>
      </c>
    </row>
    <row r="3550" spans="2:3" x14ac:dyDescent="0.35">
      <c r="B3550" s="4" t="s">
        <v>17118</v>
      </c>
      <c r="C3550" s="5">
        <v>0</v>
      </c>
    </row>
    <row r="3551" spans="2:3" x14ac:dyDescent="0.35">
      <c r="B3551" s="4" t="s">
        <v>16562</v>
      </c>
      <c r="C3551" s="5">
        <v>0</v>
      </c>
    </row>
    <row r="3552" spans="2:3" x14ac:dyDescent="0.35">
      <c r="B3552" s="4" t="s">
        <v>17120</v>
      </c>
      <c r="C3552" s="5">
        <v>0</v>
      </c>
    </row>
    <row r="3553" spans="2:3" x14ac:dyDescent="0.35">
      <c r="B3553" s="4" t="s">
        <v>16563</v>
      </c>
      <c r="C3553" s="5">
        <v>0</v>
      </c>
    </row>
    <row r="3554" spans="2:3" x14ac:dyDescent="0.35">
      <c r="B3554" s="4" t="s">
        <v>17122</v>
      </c>
      <c r="C3554" s="5">
        <v>0</v>
      </c>
    </row>
    <row r="3555" spans="2:3" x14ac:dyDescent="0.35">
      <c r="B3555" s="4" t="s">
        <v>16564</v>
      </c>
      <c r="C3555" s="5">
        <v>0</v>
      </c>
    </row>
    <row r="3556" spans="2:3" x14ac:dyDescent="0.35">
      <c r="B3556" s="4" t="s">
        <v>17124</v>
      </c>
      <c r="C3556" s="5">
        <v>0</v>
      </c>
    </row>
    <row r="3557" spans="2:3" x14ac:dyDescent="0.35">
      <c r="B3557" s="4" t="s">
        <v>16565</v>
      </c>
      <c r="C3557" s="5">
        <v>0</v>
      </c>
    </row>
    <row r="3558" spans="2:3" x14ac:dyDescent="0.35">
      <c r="B3558" s="4" t="s">
        <v>17126</v>
      </c>
      <c r="C3558" s="5">
        <v>0</v>
      </c>
    </row>
    <row r="3559" spans="2:3" x14ac:dyDescent="0.35">
      <c r="B3559" s="4" t="s">
        <v>16566</v>
      </c>
      <c r="C3559" s="5">
        <v>0</v>
      </c>
    </row>
    <row r="3560" spans="2:3" x14ac:dyDescent="0.35">
      <c r="B3560" s="4" t="s">
        <v>17128</v>
      </c>
      <c r="C3560" s="5">
        <v>0</v>
      </c>
    </row>
    <row r="3561" spans="2:3" x14ac:dyDescent="0.35">
      <c r="B3561" s="4" t="s">
        <v>16567</v>
      </c>
      <c r="C3561" s="5">
        <v>0</v>
      </c>
    </row>
    <row r="3562" spans="2:3" x14ac:dyDescent="0.35">
      <c r="B3562" s="4" t="s">
        <v>17130</v>
      </c>
      <c r="C3562" s="5">
        <v>0</v>
      </c>
    </row>
    <row r="3563" spans="2:3" x14ac:dyDescent="0.35">
      <c r="B3563" s="4" t="s">
        <v>16568</v>
      </c>
      <c r="C3563" s="5">
        <v>0</v>
      </c>
    </row>
    <row r="3564" spans="2:3" x14ac:dyDescent="0.35">
      <c r="B3564" s="4" t="s">
        <v>17132</v>
      </c>
      <c r="C3564" s="5">
        <v>0</v>
      </c>
    </row>
    <row r="3565" spans="2:3" x14ac:dyDescent="0.35">
      <c r="B3565" s="4" t="s">
        <v>16569</v>
      </c>
      <c r="C3565" s="5">
        <v>0</v>
      </c>
    </row>
    <row r="3566" spans="2:3" x14ac:dyDescent="0.35">
      <c r="B3566" s="4" t="s">
        <v>15993</v>
      </c>
      <c r="C3566" s="5">
        <v>0</v>
      </c>
    </row>
    <row r="3567" spans="2:3" x14ac:dyDescent="0.35">
      <c r="B3567" s="4" t="s">
        <v>16570</v>
      </c>
      <c r="C3567" s="5">
        <v>0</v>
      </c>
    </row>
    <row r="3568" spans="2:3" x14ac:dyDescent="0.35">
      <c r="B3568" s="4" t="s">
        <v>17136</v>
      </c>
      <c r="C3568" s="5">
        <v>0</v>
      </c>
    </row>
    <row r="3569" spans="2:3" x14ac:dyDescent="0.35">
      <c r="B3569" s="4" t="s">
        <v>16571</v>
      </c>
      <c r="C3569" s="5">
        <v>0</v>
      </c>
    </row>
    <row r="3570" spans="2:3" x14ac:dyDescent="0.35">
      <c r="B3570" s="4" t="s">
        <v>17138</v>
      </c>
      <c r="C3570" s="5">
        <v>0</v>
      </c>
    </row>
    <row r="3571" spans="2:3" x14ac:dyDescent="0.35">
      <c r="B3571" s="4" t="s">
        <v>16572</v>
      </c>
      <c r="C3571" s="5">
        <v>0</v>
      </c>
    </row>
    <row r="3572" spans="2:3" x14ac:dyDescent="0.35">
      <c r="B3572" s="4" t="s">
        <v>17140</v>
      </c>
      <c r="C3572" s="5">
        <v>0</v>
      </c>
    </row>
    <row r="3573" spans="2:3" x14ac:dyDescent="0.35">
      <c r="B3573" s="4" t="s">
        <v>16573</v>
      </c>
      <c r="C3573" s="5">
        <v>0</v>
      </c>
    </row>
    <row r="3574" spans="2:3" x14ac:dyDescent="0.35">
      <c r="B3574" s="4" t="s">
        <v>17142</v>
      </c>
      <c r="C3574" s="5">
        <v>0</v>
      </c>
    </row>
    <row r="3575" spans="2:3" x14ac:dyDescent="0.35">
      <c r="B3575" s="4" t="s">
        <v>16574</v>
      </c>
      <c r="C3575" s="5">
        <v>0</v>
      </c>
    </row>
    <row r="3576" spans="2:3" x14ac:dyDescent="0.35">
      <c r="B3576" s="4" t="s">
        <v>17144</v>
      </c>
      <c r="C3576" s="5">
        <v>0</v>
      </c>
    </row>
    <row r="3577" spans="2:3" x14ac:dyDescent="0.35">
      <c r="B3577" s="4" t="s">
        <v>16575</v>
      </c>
      <c r="C3577" s="5">
        <v>0</v>
      </c>
    </row>
    <row r="3578" spans="2:3" x14ac:dyDescent="0.35">
      <c r="B3578" s="4" t="s">
        <v>17146</v>
      </c>
      <c r="C3578" s="5">
        <v>0</v>
      </c>
    </row>
    <row r="3579" spans="2:3" x14ac:dyDescent="0.35">
      <c r="B3579" s="4" t="s">
        <v>16576</v>
      </c>
      <c r="C3579" s="5">
        <v>0</v>
      </c>
    </row>
    <row r="3580" spans="2:3" x14ac:dyDescent="0.35">
      <c r="B3580" s="4" t="s">
        <v>17148</v>
      </c>
      <c r="C3580" s="5">
        <v>0</v>
      </c>
    </row>
    <row r="3581" spans="2:3" x14ac:dyDescent="0.35">
      <c r="B3581" s="4" t="s">
        <v>16577</v>
      </c>
      <c r="C3581" s="5">
        <v>0</v>
      </c>
    </row>
    <row r="3582" spans="2:3" x14ac:dyDescent="0.35">
      <c r="B3582" s="4" t="s">
        <v>17150</v>
      </c>
      <c r="C3582" s="5">
        <v>0</v>
      </c>
    </row>
    <row r="3583" spans="2:3" x14ac:dyDescent="0.35">
      <c r="B3583" s="4" t="s">
        <v>16578</v>
      </c>
      <c r="C3583" s="5">
        <v>0</v>
      </c>
    </row>
    <row r="3584" spans="2:3" x14ac:dyDescent="0.35">
      <c r="B3584" s="4" t="s">
        <v>17152</v>
      </c>
      <c r="C3584" s="5">
        <v>0</v>
      </c>
    </row>
    <row r="3585" spans="2:3" x14ac:dyDescent="0.35">
      <c r="B3585" s="4" t="s">
        <v>16579</v>
      </c>
      <c r="C3585" s="5">
        <v>0</v>
      </c>
    </row>
    <row r="3586" spans="2:3" x14ac:dyDescent="0.35">
      <c r="B3586" s="4" t="s">
        <v>17154</v>
      </c>
      <c r="C3586" s="5">
        <v>0</v>
      </c>
    </row>
    <row r="3587" spans="2:3" x14ac:dyDescent="0.35">
      <c r="B3587" s="4" t="s">
        <v>16580</v>
      </c>
      <c r="C3587" s="5">
        <v>0</v>
      </c>
    </row>
    <row r="3588" spans="2:3" x14ac:dyDescent="0.35">
      <c r="B3588" s="4" t="s">
        <v>17156</v>
      </c>
      <c r="C3588" s="5">
        <v>0</v>
      </c>
    </row>
    <row r="3589" spans="2:3" x14ac:dyDescent="0.35">
      <c r="B3589" s="4" t="s">
        <v>16581</v>
      </c>
      <c r="C3589" s="5">
        <v>0</v>
      </c>
    </row>
    <row r="3590" spans="2:3" x14ac:dyDescent="0.35">
      <c r="B3590" s="4" t="s">
        <v>17158</v>
      </c>
      <c r="C3590" s="5">
        <v>0</v>
      </c>
    </row>
    <row r="3591" spans="2:3" x14ac:dyDescent="0.35">
      <c r="B3591" s="4" t="s">
        <v>16582</v>
      </c>
      <c r="C3591" s="5">
        <v>0</v>
      </c>
    </row>
    <row r="3592" spans="2:3" x14ac:dyDescent="0.35">
      <c r="B3592" s="4" t="s">
        <v>17160</v>
      </c>
      <c r="C3592" s="5">
        <v>0</v>
      </c>
    </row>
    <row r="3593" spans="2:3" x14ac:dyDescent="0.35">
      <c r="B3593" s="4" t="s">
        <v>16583</v>
      </c>
      <c r="C3593" s="5">
        <v>0</v>
      </c>
    </row>
    <row r="3594" spans="2:3" x14ac:dyDescent="0.35">
      <c r="B3594" s="4" t="s">
        <v>17162</v>
      </c>
      <c r="C3594" s="5">
        <v>0</v>
      </c>
    </row>
    <row r="3595" spans="2:3" x14ac:dyDescent="0.35">
      <c r="B3595" s="4" t="s">
        <v>16584</v>
      </c>
      <c r="C3595" s="5">
        <v>0</v>
      </c>
    </row>
    <row r="3596" spans="2:3" x14ac:dyDescent="0.35">
      <c r="B3596" s="4" t="s">
        <v>17164</v>
      </c>
      <c r="C3596" s="5">
        <v>0</v>
      </c>
    </row>
    <row r="3597" spans="2:3" x14ac:dyDescent="0.35">
      <c r="B3597" s="4" t="s">
        <v>16585</v>
      </c>
      <c r="C3597" s="5">
        <v>0</v>
      </c>
    </row>
    <row r="3598" spans="2:3" x14ac:dyDescent="0.35">
      <c r="B3598" s="4" t="s">
        <v>17166</v>
      </c>
      <c r="C3598" s="5">
        <v>0</v>
      </c>
    </row>
    <row r="3599" spans="2:3" x14ac:dyDescent="0.35">
      <c r="B3599" s="4" t="s">
        <v>16586</v>
      </c>
      <c r="C3599" s="5">
        <v>0</v>
      </c>
    </row>
    <row r="3600" spans="2:3" x14ac:dyDescent="0.35">
      <c r="B3600" s="4" t="s">
        <v>17168</v>
      </c>
      <c r="C3600" s="5">
        <v>0</v>
      </c>
    </row>
    <row r="3601" spans="2:3" x14ac:dyDescent="0.35">
      <c r="B3601" s="4" t="s">
        <v>16587</v>
      </c>
      <c r="C3601" s="5">
        <v>0</v>
      </c>
    </row>
    <row r="3602" spans="2:3" x14ac:dyDescent="0.35">
      <c r="B3602" s="4" t="s">
        <v>17170</v>
      </c>
      <c r="C3602" s="5">
        <v>0</v>
      </c>
    </row>
    <row r="3603" spans="2:3" x14ac:dyDescent="0.35">
      <c r="B3603" s="4" t="s">
        <v>16588</v>
      </c>
      <c r="C3603" s="5">
        <v>0</v>
      </c>
    </row>
    <row r="3604" spans="2:3" x14ac:dyDescent="0.35">
      <c r="B3604" s="4" t="s">
        <v>17172</v>
      </c>
      <c r="C3604" s="5">
        <v>0</v>
      </c>
    </row>
    <row r="3605" spans="2:3" x14ac:dyDescent="0.35">
      <c r="B3605" s="4" t="s">
        <v>16589</v>
      </c>
      <c r="C3605" s="5">
        <v>0</v>
      </c>
    </row>
    <row r="3606" spans="2:3" x14ac:dyDescent="0.35">
      <c r="B3606" s="4" t="s">
        <v>17174</v>
      </c>
      <c r="C3606" s="5">
        <v>0</v>
      </c>
    </row>
    <row r="3607" spans="2:3" x14ac:dyDescent="0.35">
      <c r="B3607" s="4" t="s">
        <v>16590</v>
      </c>
      <c r="C3607" s="5">
        <v>0</v>
      </c>
    </row>
    <row r="3608" spans="2:3" x14ac:dyDescent="0.35">
      <c r="B3608" s="4" t="s">
        <v>17176</v>
      </c>
      <c r="C3608" s="5">
        <v>0</v>
      </c>
    </row>
    <row r="3609" spans="2:3" x14ac:dyDescent="0.35">
      <c r="B3609" s="4" t="s">
        <v>16591</v>
      </c>
      <c r="C3609" s="5">
        <v>0</v>
      </c>
    </row>
    <row r="3610" spans="2:3" x14ac:dyDescent="0.35">
      <c r="B3610" s="4" t="s">
        <v>17178</v>
      </c>
      <c r="C3610" s="5">
        <v>0</v>
      </c>
    </row>
    <row r="3611" spans="2:3" x14ac:dyDescent="0.35">
      <c r="B3611" s="4" t="s">
        <v>16592</v>
      </c>
      <c r="C3611" s="5">
        <v>0</v>
      </c>
    </row>
    <row r="3612" spans="2:3" x14ac:dyDescent="0.35">
      <c r="B3612" s="4" t="s">
        <v>17180</v>
      </c>
      <c r="C3612" s="5">
        <v>0</v>
      </c>
    </row>
    <row r="3613" spans="2:3" x14ac:dyDescent="0.35">
      <c r="B3613" s="4" t="s">
        <v>16593</v>
      </c>
      <c r="C3613" s="5">
        <v>0</v>
      </c>
    </row>
    <row r="3614" spans="2:3" x14ac:dyDescent="0.35">
      <c r="B3614" s="4" t="s">
        <v>17182</v>
      </c>
      <c r="C3614" s="5">
        <v>0</v>
      </c>
    </row>
    <row r="3615" spans="2:3" x14ac:dyDescent="0.35">
      <c r="B3615" s="4" t="s">
        <v>16594</v>
      </c>
      <c r="C3615" s="5">
        <v>0</v>
      </c>
    </row>
    <row r="3616" spans="2:3" x14ac:dyDescent="0.35">
      <c r="B3616" s="4" t="s">
        <v>17184</v>
      </c>
      <c r="C3616" s="5">
        <v>0</v>
      </c>
    </row>
    <row r="3617" spans="2:3" x14ac:dyDescent="0.35">
      <c r="B3617" s="4" t="s">
        <v>16595</v>
      </c>
      <c r="C3617" s="5">
        <v>0</v>
      </c>
    </row>
    <row r="3618" spans="2:3" x14ac:dyDescent="0.35">
      <c r="B3618" s="4" t="s">
        <v>17186</v>
      </c>
      <c r="C3618" s="5">
        <v>0</v>
      </c>
    </row>
    <row r="3619" spans="2:3" x14ac:dyDescent="0.35">
      <c r="B3619" s="4" t="s">
        <v>16596</v>
      </c>
      <c r="C3619" s="5">
        <v>0</v>
      </c>
    </row>
    <row r="3620" spans="2:3" x14ac:dyDescent="0.35">
      <c r="B3620" s="4" t="s">
        <v>17188</v>
      </c>
      <c r="C3620" s="5">
        <v>0</v>
      </c>
    </row>
    <row r="3621" spans="2:3" x14ac:dyDescent="0.35">
      <c r="B3621" s="4" t="s">
        <v>16597</v>
      </c>
      <c r="C3621" s="5">
        <v>0</v>
      </c>
    </row>
    <row r="3622" spans="2:3" x14ac:dyDescent="0.35">
      <c r="B3622" s="4" t="s">
        <v>17190</v>
      </c>
      <c r="C3622" s="5">
        <v>0</v>
      </c>
    </row>
    <row r="3623" spans="2:3" x14ac:dyDescent="0.35">
      <c r="B3623" s="4" t="s">
        <v>16598</v>
      </c>
      <c r="C3623" s="5">
        <v>0</v>
      </c>
    </row>
    <row r="3624" spans="2:3" x14ac:dyDescent="0.35">
      <c r="B3624" s="4" t="s">
        <v>17192</v>
      </c>
      <c r="C3624" s="5">
        <v>0</v>
      </c>
    </row>
    <row r="3625" spans="2:3" x14ac:dyDescent="0.35">
      <c r="B3625" s="4" t="s">
        <v>16599</v>
      </c>
      <c r="C3625" s="5">
        <v>0</v>
      </c>
    </row>
    <row r="3626" spans="2:3" x14ac:dyDescent="0.35">
      <c r="B3626" s="4" t="s">
        <v>17194</v>
      </c>
      <c r="C3626" s="5">
        <v>0</v>
      </c>
    </row>
    <row r="3627" spans="2:3" x14ac:dyDescent="0.35">
      <c r="B3627" s="4" t="s">
        <v>16600</v>
      </c>
      <c r="C3627" s="5">
        <v>0</v>
      </c>
    </row>
    <row r="3628" spans="2:3" x14ac:dyDescent="0.35">
      <c r="B3628" s="4" t="s">
        <v>17196</v>
      </c>
      <c r="C3628" s="5">
        <v>0</v>
      </c>
    </row>
    <row r="3629" spans="2:3" x14ac:dyDescent="0.35">
      <c r="B3629" s="4" t="s">
        <v>16601</v>
      </c>
      <c r="C3629" s="5">
        <v>0</v>
      </c>
    </row>
    <row r="3630" spans="2:3" x14ac:dyDescent="0.35">
      <c r="B3630" s="4" t="s">
        <v>17198</v>
      </c>
      <c r="C3630" s="5">
        <v>0</v>
      </c>
    </row>
    <row r="3631" spans="2:3" x14ac:dyDescent="0.35">
      <c r="B3631" s="4" t="s">
        <v>16602</v>
      </c>
      <c r="C3631" s="5">
        <v>0</v>
      </c>
    </row>
    <row r="3632" spans="2:3" x14ac:dyDescent="0.35">
      <c r="B3632" s="4" t="s">
        <v>17200</v>
      </c>
      <c r="C3632" s="5">
        <v>0</v>
      </c>
    </row>
    <row r="3633" spans="2:3" x14ac:dyDescent="0.35">
      <c r="B3633" s="4" t="s">
        <v>16603</v>
      </c>
      <c r="C3633" s="5">
        <v>0</v>
      </c>
    </row>
    <row r="3634" spans="2:3" x14ac:dyDescent="0.35">
      <c r="B3634" s="4" t="s">
        <v>17202</v>
      </c>
      <c r="C3634" s="5">
        <v>0</v>
      </c>
    </row>
    <row r="3635" spans="2:3" x14ac:dyDescent="0.35">
      <c r="B3635" s="4" t="s">
        <v>16604</v>
      </c>
      <c r="C3635" s="5">
        <v>0</v>
      </c>
    </row>
    <row r="3636" spans="2:3" x14ac:dyDescent="0.35">
      <c r="B3636" s="4" t="s">
        <v>17204</v>
      </c>
      <c r="C3636" s="5">
        <v>0</v>
      </c>
    </row>
    <row r="3637" spans="2:3" x14ac:dyDescent="0.35">
      <c r="B3637" s="4" t="s">
        <v>16605</v>
      </c>
      <c r="C3637" s="5">
        <v>0</v>
      </c>
    </row>
    <row r="3638" spans="2:3" x14ac:dyDescent="0.35">
      <c r="B3638" s="4" t="s">
        <v>17206</v>
      </c>
      <c r="C3638" s="5">
        <v>0</v>
      </c>
    </row>
    <row r="3639" spans="2:3" x14ac:dyDescent="0.35">
      <c r="B3639" s="4" t="s">
        <v>16606</v>
      </c>
      <c r="C3639" s="5">
        <v>0</v>
      </c>
    </row>
    <row r="3640" spans="2:3" x14ac:dyDescent="0.35">
      <c r="B3640" s="4" t="s">
        <v>17208</v>
      </c>
      <c r="C3640" s="5">
        <v>0</v>
      </c>
    </row>
    <row r="3641" spans="2:3" x14ac:dyDescent="0.35">
      <c r="B3641" s="4" t="s">
        <v>16607</v>
      </c>
      <c r="C3641" s="5">
        <v>0</v>
      </c>
    </row>
    <row r="3642" spans="2:3" x14ac:dyDescent="0.35">
      <c r="B3642" s="4" t="s">
        <v>17210</v>
      </c>
      <c r="C3642" s="5">
        <v>0</v>
      </c>
    </row>
    <row r="3643" spans="2:3" x14ac:dyDescent="0.35">
      <c r="B3643" s="4" t="s">
        <v>16608</v>
      </c>
      <c r="C3643" s="5">
        <v>0</v>
      </c>
    </row>
    <row r="3644" spans="2:3" x14ac:dyDescent="0.35">
      <c r="B3644" s="4" t="s">
        <v>17212</v>
      </c>
      <c r="C3644" s="5">
        <v>0</v>
      </c>
    </row>
    <row r="3645" spans="2:3" x14ac:dyDescent="0.35">
      <c r="B3645" s="4" t="s">
        <v>16609</v>
      </c>
      <c r="C3645" s="5">
        <v>0</v>
      </c>
    </row>
    <row r="3646" spans="2:3" x14ac:dyDescent="0.35">
      <c r="B3646" s="4" t="s">
        <v>17214</v>
      </c>
      <c r="C3646" s="5">
        <v>0</v>
      </c>
    </row>
    <row r="3647" spans="2:3" x14ac:dyDescent="0.35">
      <c r="B3647" s="4" t="s">
        <v>16610</v>
      </c>
      <c r="C3647" s="5">
        <v>0</v>
      </c>
    </row>
    <row r="3648" spans="2:3" x14ac:dyDescent="0.35">
      <c r="B3648" s="4" t="s">
        <v>17216</v>
      </c>
      <c r="C3648" s="5">
        <v>0</v>
      </c>
    </row>
    <row r="3649" spans="2:3" x14ac:dyDescent="0.35">
      <c r="B3649" s="4" t="s">
        <v>16611</v>
      </c>
      <c r="C3649" s="5">
        <v>0</v>
      </c>
    </row>
    <row r="3650" spans="2:3" x14ac:dyDescent="0.35">
      <c r="B3650" s="4" t="s">
        <v>17218</v>
      </c>
      <c r="C3650" s="5">
        <v>0</v>
      </c>
    </row>
    <row r="3651" spans="2:3" x14ac:dyDescent="0.35">
      <c r="B3651" s="4" t="s">
        <v>16612</v>
      </c>
      <c r="C3651" s="5">
        <v>0</v>
      </c>
    </row>
    <row r="3652" spans="2:3" x14ac:dyDescent="0.35">
      <c r="B3652" s="4" t="s">
        <v>17220</v>
      </c>
      <c r="C3652" s="5">
        <v>0</v>
      </c>
    </row>
    <row r="3653" spans="2:3" x14ac:dyDescent="0.35">
      <c r="B3653" s="4" t="s">
        <v>16613</v>
      </c>
      <c r="C3653" s="5">
        <v>0</v>
      </c>
    </row>
    <row r="3654" spans="2:3" x14ac:dyDescent="0.35">
      <c r="B3654" s="4" t="s">
        <v>17222</v>
      </c>
      <c r="C3654" s="5">
        <v>0</v>
      </c>
    </row>
    <row r="3655" spans="2:3" x14ac:dyDescent="0.35">
      <c r="B3655" s="4" t="s">
        <v>15935</v>
      </c>
      <c r="C3655" s="5">
        <v>0</v>
      </c>
    </row>
    <row r="3656" spans="2:3" x14ac:dyDescent="0.35">
      <c r="B3656" s="4" t="s">
        <v>17224</v>
      </c>
      <c r="C3656" s="5">
        <v>0</v>
      </c>
    </row>
    <row r="3657" spans="2:3" x14ac:dyDescent="0.35">
      <c r="B3657" s="4" t="s">
        <v>16615</v>
      </c>
      <c r="C3657" s="5">
        <v>0</v>
      </c>
    </row>
    <row r="3658" spans="2:3" x14ac:dyDescent="0.35">
      <c r="B3658" s="4" t="s">
        <v>17226</v>
      </c>
      <c r="C3658" s="5">
        <v>0</v>
      </c>
    </row>
    <row r="3659" spans="2:3" x14ac:dyDescent="0.35">
      <c r="B3659" s="4" t="s">
        <v>16616</v>
      </c>
      <c r="C3659" s="5">
        <v>0</v>
      </c>
    </row>
    <row r="3660" spans="2:3" x14ac:dyDescent="0.35">
      <c r="B3660" s="4" t="s">
        <v>17228</v>
      </c>
      <c r="C3660" s="5">
        <v>0</v>
      </c>
    </row>
    <row r="3661" spans="2:3" x14ac:dyDescent="0.35">
      <c r="B3661" s="4" t="s">
        <v>16617</v>
      </c>
      <c r="C3661" s="5">
        <v>0</v>
      </c>
    </row>
    <row r="3662" spans="2:3" x14ac:dyDescent="0.35">
      <c r="B3662" s="4" t="s">
        <v>17230</v>
      </c>
      <c r="C3662" s="5">
        <v>0</v>
      </c>
    </row>
    <row r="3663" spans="2:3" x14ac:dyDescent="0.35">
      <c r="B3663" s="4" t="s">
        <v>16618</v>
      </c>
      <c r="C3663" s="5">
        <v>0</v>
      </c>
    </row>
    <row r="3664" spans="2:3" x14ac:dyDescent="0.35">
      <c r="B3664" s="4" t="s">
        <v>17232</v>
      </c>
      <c r="C3664" s="5">
        <v>0</v>
      </c>
    </row>
    <row r="3665" spans="2:3" x14ac:dyDescent="0.35">
      <c r="B3665" s="4" t="s">
        <v>16619</v>
      </c>
      <c r="C3665" s="5">
        <v>0</v>
      </c>
    </row>
    <row r="3666" spans="2:3" x14ac:dyDescent="0.35">
      <c r="B3666" s="4" t="s">
        <v>15980</v>
      </c>
      <c r="C3666" s="5">
        <v>0</v>
      </c>
    </row>
    <row r="3667" spans="2:3" x14ac:dyDescent="0.35">
      <c r="B3667" s="4" t="s">
        <v>16620</v>
      </c>
      <c r="C3667" s="5">
        <v>0</v>
      </c>
    </row>
    <row r="3668" spans="2:3" x14ac:dyDescent="0.35">
      <c r="B3668" s="4" t="s">
        <v>17236</v>
      </c>
      <c r="C3668" s="5">
        <v>0</v>
      </c>
    </row>
    <row r="3669" spans="2:3" x14ac:dyDescent="0.35">
      <c r="B3669" s="4" t="s">
        <v>16621</v>
      </c>
      <c r="C3669" s="5">
        <v>0</v>
      </c>
    </row>
    <row r="3670" spans="2:3" x14ac:dyDescent="0.35">
      <c r="B3670" s="4" t="s">
        <v>17238</v>
      </c>
      <c r="C3670" s="5">
        <v>0</v>
      </c>
    </row>
    <row r="3671" spans="2:3" x14ac:dyDescent="0.35">
      <c r="B3671" s="4" t="s">
        <v>16622</v>
      </c>
      <c r="C3671" s="5">
        <v>0</v>
      </c>
    </row>
    <row r="3672" spans="2:3" x14ac:dyDescent="0.35">
      <c r="B3672" s="4" t="s">
        <v>17240</v>
      </c>
      <c r="C3672" s="5">
        <v>0</v>
      </c>
    </row>
    <row r="3673" spans="2:3" x14ac:dyDescent="0.35">
      <c r="B3673" s="4" t="s">
        <v>16623</v>
      </c>
      <c r="C3673" s="5">
        <v>0</v>
      </c>
    </row>
    <row r="3674" spans="2:3" x14ac:dyDescent="0.35">
      <c r="B3674" s="4" t="s">
        <v>17242</v>
      </c>
      <c r="C3674" s="5">
        <v>0</v>
      </c>
    </row>
    <row r="3675" spans="2:3" x14ac:dyDescent="0.35">
      <c r="B3675" s="4" t="s">
        <v>15959</v>
      </c>
      <c r="C3675" s="5">
        <v>0</v>
      </c>
    </row>
    <row r="3676" spans="2:3" x14ac:dyDescent="0.35">
      <c r="B3676" s="4" t="s">
        <v>17244</v>
      </c>
      <c r="C3676" s="5">
        <v>0</v>
      </c>
    </row>
    <row r="3677" spans="2:3" x14ac:dyDescent="0.35">
      <c r="B3677" s="4" t="s">
        <v>17245</v>
      </c>
      <c r="C3677" s="5">
        <v>0</v>
      </c>
    </row>
    <row r="3678" spans="2:3" x14ac:dyDescent="0.35">
      <c r="B3678" s="4" t="s">
        <v>17246</v>
      </c>
      <c r="C3678" s="5">
        <v>0</v>
      </c>
    </row>
    <row r="3679" spans="2:3" x14ac:dyDescent="0.35">
      <c r="B3679" s="4" t="s">
        <v>17247</v>
      </c>
      <c r="C3679" s="5">
        <v>0</v>
      </c>
    </row>
    <row r="3680" spans="2:3" x14ac:dyDescent="0.35">
      <c r="B3680" s="4" t="s">
        <v>16626</v>
      </c>
      <c r="C3680" s="5">
        <v>0</v>
      </c>
    </row>
    <row r="3681" spans="2:3" x14ac:dyDescent="0.35">
      <c r="B3681" s="4" t="s">
        <v>17249</v>
      </c>
      <c r="C3681" s="5">
        <v>0</v>
      </c>
    </row>
    <row r="3682" spans="2:3" x14ac:dyDescent="0.35">
      <c r="B3682" s="4" t="s">
        <v>16627</v>
      </c>
      <c r="C3682" s="5">
        <v>0</v>
      </c>
    </row>
    <row r="3683" spans="2:3" x14ac:dyDescent="0.35">
      <c r="B3683" s="4" t="s">
        <v>17251</v>
      </c>
      <c r="C3683" s="5">
        <v>0</v>
      </c>
    </row>
    <row r="3684" spans="2:3" x14ac:dyDescent="0.35">
      <c r="B3684" s="4" t="s">
        <v>15942</v>
      </c>
      <c r="C3684" s="5">
        <v>0</v>
      </c>
    </row>
    <row r="3685" spans="2:3" x14ac:dyDescent="0.35">
      <c r="B3685" s="4" t="s">
        <v>17253</v>
      </c>
      <c r="C3685" s="5">
        <v>0</v>
      </c>
    </row>
    <row r="3686" spans="2:3" x14ac:dyDescent="0.35">
      <c r="B3686" s="4" t="s">
        <v>16629</v>
      </c>
      <c r="C3686" s="5">
        <v>0</v>
      </c>
    </row>
    <row r="3687" spans="2:3" x14ac:dyDescent="0.35">
      <c r="B3687" s="4" t="s">
        <v>17255</v>
      </c>
      <c r="C3687" s="5">
        <v>0</v>
      </c>
    </row>
    <row r="3688" spans="2:3" x14ac:dyDescent="0.35">
      <c r="B3688" s="4" t="s">
        <v>16630</v>
      </c>
      <c r="C3688" s="5">
        <v>0</v>
      </c>
    </row>
    <row r="3689" spans="2:3" x14ac:dyDescent="0.35">
      <c r="B3689" s="4" t="s">
        <v>17257</v>
      </c>
      <c r="C3689" s="5">
        <v>0</v>
      </c>
    </row>
    <row r="3690" spans="2:3" x14ac:dyDescent="0.35">
      <c r="B3690" s="4" t="s">
        <v>16631</v>
      </c>
      <c r="C3690" s="5">
        <v>0</v>
      </c>
    </row>
    <row r="3691" spans="2:3" x14ac:dyDescent="0.35">
      <c r="B3691" s="4" t="s">
        <v>17259</v>
      </c>
      <c r="C3691" s="5">
        <v>0</v>
      </c>
    </row>
    <row r="3692" spans="2:3" x14ac:dyDescent="0.35">
      <c r="B3692" s="4" t="s">
        <v>16632</v>
      </c>
      <c r="C3692" s="5">
        <v>0</v>
      </c>
    </row>
    <row r="3693" spans="2:3" x14ac:dyDescent="0.35">
      <c r="B3693" s="4" t="s">
        <v>17261</v>
      </c>
      <c r="C3693" s="5">
        <v>0</v>
      </c>
    </row>
    <row r="3694" spans="2:3" x14ac:dyDescent="0.35">
      <c r="B3694" s="4" t="s">
        <v>16633</v>
      </c>
      <c r="C3694" s="5">
        <v>0</v>
      </c>
    </row>
    <row r="3695" spans="2:3" x14ac:dyDescent="0.35">
      <c r="B3695" s="4" t="s">
        <v>17263</v>
      </c>
      <c r="C3695" s="5">
        <v>0</v>
      </c>
    </row>
    <row r="3696" spans="2:3" x14ac:dyDescent="0.35">
      <c r="B3696" s="4" t="s">
        <v>16634</v>
      </c>
      <c r="C3696" s="5">
        <v>0</v>
      </c>
    </row>
    <row r="3697" spans="2:3" x14ac:dyDescent="0.35">
      <c r="B3697" s="4" t="s">
        <v>17265</v>
      </c>
      <c r="C3697" s="5">
        <v>0</v>
      </c>
    </row>
    <row r="3698" spans="2:3" x14ac:dyDescent="0.35">
      <c r="B3698" s="4" t="s">
        <v>16635</v>
      </c>
      <c r="C3698" s="5">
        <v>0</v>
      </c>
    </row>
    <row r="3699" spans="2:3" x14ac:dyDescent="0.35">
      <c r="B3699" s="4" t="s">
        <v>17267</v>
      </c>
      <c r="C3699" s="5">
        <v>0</v>
      </c>
    </row>
    <row r="3700" spans="2:3" x14ac:dyDescent="0.35">
      <c r="B3700" s="4" t="s">
        <v>16636</v>
      </c>
      <c r="C3700" s="5">
        <v>0</v>
      </c>
    </row>
    <row r="3701" spans="2:3" x14ac:dyDescent="0.35">
      <c r="B3701" s="4" t="s">
        <v>17269</v>
      </c>
      <c r="C3701" s="5">
        <v>0</v>
      </c>
    </row>
    <row r="3702" spans="2:3" x14ac:dyDescent="0.35">
      <c r="B3702" s="4" t="s">
        <v>16637</v>
      </c>
      <c r="C3702" s="5">
        <v>0</v>
      </c>
    </row>
    <row r="3703" spans="2:3" x14ac:dyDescent="0.35">
      <c r="B3703" s="4" t="s">
        <v>17271</v>
      </c>
      <c r="C3703" s="5">
        <v>0</v>
      </c>
    </row>
    <row r="3704" spans="2:3" x14ac:dyDescent="0.35">
      <c r="B3704" s="4" t="s">
        <v>16638</v>
      </c>
      <c r="C3704" s="5">
        <v>0</v>
      </c>
    </row>
    <row r="3705" spans="2:3" x14ac:dyDescent="0.35">
      <c r="B3705" s="4" t="s">
        <v>17273</v>
      </c>
      <c r="C3705" s="5">
        <v>0</v>
      </c>
    </row>
    <row r="3706" spans="2:3" x14ac:dyDescent="0.35">
      <c r="B3706" s="4" t="s">
        <v>16639</v>
      </c>
      <c r="C3706" s="5">
        <v>0</v>
      </c>
    </row>
    <row r="3707" spans="2:3" x14ac:dyDescent="0.35">
      <c r="B3707" s="4" t="s">
        <v>17275</v>
      </c>
      <c r="C3707" s="5">
        <v>0</v>
      </c>
    </row>
    <row r="3708" spans="2:3" x14ac:dyDescent="0.35">
      <c r="B3708" s="4" t="s">
        <v>16640</v>
      </c>
      <c r="C3708" s="5">
        <v>0</v>
      </c>
    </row>
    <row r="3709" spans="2:3" x14ac:dyDescent="0.35">
      <c r="B3709" s="4" t="s">
        <v>17277</v>
      </c>
      <c r="C3709" s="5">
        <v>0</v>
      </c>
    </row>
    <row r="3710" spans="2:3" x14ac:dyDescent="0.35">
      <c r="B3710" s="4" t="s">
        <v>15961</v>
      </c>
      <c r="C3710" s="5">
        <v>0</v>
      </c>
    </row>
    <row r="3711" spans="2:3" x14ac:dyDescent="0.35">
      <c r="B3711" s="4" t="s">
        <v>17279</v>
      </c>
      <c r="C3711" s="5">
        <v>0</v>
      </c>
    </row>
    <row r="3712" spans="2:3" x14ac:dyDescent="0.35">
      <c r="B3712" s="4" t="s">
        <v>16642</v>
      </c>
      <c r="C3712" s="5">
        <v>0</v>
      </c>
    </row>
    <row r="3713" spans="2:3" x14ac:dyDescent="0.35">
      <c r="B3713" s="4" t="s">
        <v>15981</v>
      </c>
      <c r="C3713" s="5">
        <v>0</v>
      </c>
    </row>
    <row r="3714" spans="2:3" x14ac:dyDescent="0.35">
      <c r="B3714" s="4" t="s">
        <v>16643</v>
      </c>
      <c r="C3714" s="5">
        <v>0</v>
      </c>
    </row>
    <row r="3715" spans="2:3" x14ac:dyDescent="0.35">
      <c r="B3715" s="4" t="s">
        <v>17283</v>
      </c>
      <c r="C3715" s="5">
        <v>0</v>
      </c>
    </row>
    <row r="3716" spans="2:3" x14ac:dyDescent="0.35">
      <c r="B3716" s="4" t="s">
        <v>16644</v>
      </c>
      <c r="C3716" s="5">
        <v>0</v>
      </c>
    </row>
    <row r="3717" spans="2:3" x14ac:dyDescent="0.35">
      <c r="B3717" s="4" t="s">
        <v>17285</v>
      </c>
      <c r="C3717" s="5">
        <v>0</v>
      </c>
    </row>
    <row r="3718" spans="2:3" x14ac:dyDescent="0.35">
      <c r="B3718" s="4" t="s">
        <v>16645</v>
      </c>
      <c r="C3718" s="5">
        <v>0</v>
      </c>
    </row>
    <row r="3719" spans="2:3" x14ac:dyDescent="0.35">
      <c r="B3719" s="4" t="s">
        <v>17287</v>
      </c>
      <c r="C3719" s="5">
        <v>0</v>
      </c>
    </row>
    <row r="3720" spans="2:3" x14ac:dyDescent="0.35">
      <c r="B3720" s="4" t="s">
        <v>16646</v>
      </c>
      <c r="C3720" s="5">
        <v>0</v>
      </c>
    </row>
    <row r="3721" spans="2:3" x14ac:dyDescent="0.35">
      <c r="B3721" s="4" t="s">
        <v>17289</v>
      </c>
      <c r="C3721" s="5">
        <v>0</v>
      </c>
    </row>
    <row r="3722" spans="2:3" x14ac:dyDescent="0.35">
      <c r="B3722" s="4" t="s">
        <v>16647</v>
      </c>
      <c r="C3722" s="5">
        <v>0</v>
      </c>
    </row>
    <row r="3723" spans="2:3" x14ac:dyDescent="0.35">
      <c r="B3723" s="4" t="s">
        <v>17291</v>
      </c>
      <c r="C3723" s="5">
        <v>0</v>
      </c>
    </row>
    <row r="3724" spans="2:3" x14ac:dyDescent="0.35">
      <c r="B3724" s="4" t="s">
        <v>16648</v>
      </c>
      <c r="C3724" s="5">
        <v>0</v>
      </c>
    </row>
    <row r="3725" spans="2:3" x14ac:dyDescent="0.35">
      <c r="B3725" s="4" t="s">
        <v>17293</v>
      </c>
      <c r="C3725" s="5">
        <v>0</v>
      </c>
    </row>
    <row r="3726" spans="2:3" x14ac:dyDescent="0.35">
      <c r="B3726" s="4" t="s">
        <v>16649</v>
      </c>
      <c r="C3726" s="5">
        <v>0</v>
      </c>
    </row>
    <row r="3727" spans="2:3" x14ac:dyDescent="0.35">
      <c r="B3727" s="4" t="s">
        <v>17295</v>
      </c>
      <c r="C3727" s="5">
        <v>0</v>
      </c>
    </row>
    <row r="3728" spans="2:3" x14ac:dyDescent="0.35">
      <c r="B3728" s="4" t="s">
        <v>16650</v>
      </c>
      <c r="C3728" s="5">
        <v>0</v>
      </c>
    </row>
    <row r="3729" spans="2:3" x14ac:dyDescent="0.35">
      <c r="B3729" s="4" t="s">
        <v>17297</v>
      </c>
      <c r="C3729" s="5">
        <v>0</v>
      </c>
    </row>
    <row r="3730" spans="2:3" x14ac:dyDescent="0.35">
      <c r="B3730" s="4" t="s">
        <v>16651</v>
      </c>
      <c r="C3730" s="5">
        <v>0</v>
      </c>
    </row>
    <row r="3731" spans="2:3" x14ac:dyDescent="0.35">
      <c r="B3731" s="4" t="s">
        <v>17299</v>
      </c>
      <c r="C3731" s="5">
        <v>0</v>
      </c>
    </row>
    <row r="3732" spans="2:3" x14ac:dyDescent="0.35">
      <c r="B3732" s="4" t="s">
        <v>16652</v>
      </c>
      <c r="C3732" s="5">
        <v>0</v>
      </c>
    </row>
    <row r="3733" spans="2:3" x14ac:dyDescent="0.35">
      <c r="B3733" s="4" t="s">
        <v>17301</v>
      </c>
      <c r="C3733" s="5">
        <v>0</v>
      </c>
    </row>
    <row r="3734" spans="2:3" x14ac:dyDescent="0.35">
      <c r="B3734" s="4" t="s">
        <v>16653</v>
      </c>
      <c r="C3734" s="5">
        <v>0</v>
      </c>
    </row>
    <row r="3735" spans="2:3" x14ac:dyDescent="0.35">
      <c r="B3735" s="4" t="s">
        <v>17303</v>
      </c>
      <c r="C3735" s="5">
        <v>0</v>
      </c>
    </row>
    <row r="3736" spans="2:3" x14ac:dyDescent="0.35">
      <c r="B3736" s="4" t="s">
        <v>16654</v>
      </c>
      <c r="C3736" s="5">
        <v>0</v>
      </c>
    </row>
    <row r="3737" spans="2:3" x14ac:dyDescent="0.35">
      <c r="B3737" s="4" t="s">
        <v>17305</v>
      </c>
      <c r="C3737" s="5">
        <v>0</v>
      </c>
    </row>
    <row r="3738" spans="2:3" x14ac:dyDescent="0.35">
      <c r="B3738" s="4" t="s">
        <v>16655</v>
      </c>
      <c r="C3738" s="5">
        <v>0</v>
      </c>
    </row>
    <row r="3739" spans="2:3" x14ac:dyDescent="0.35">
      <c r="B3739" s="4" t="s">
        <v>17307</v>
      </c>
      <c r="C3739" s="5">
        <v>0</v>
      </c>
    </row>
    <row r="3740" spans="2:3" x14ac:dyDescent="0.35">
      <c r="B3740" s="4" t="s">
        <v>16656</v>
      </c>
      <c r="C3740" s="5">
        <v>0</v>
      </c>
    </row>
    <row r="3741" spans="2:3" x14ac:dyDescent="0.35">
      <c r="B3741" s="4" t="s">
        <v>17309</v>
      </c>
      <c r="C3741" s="5">
        <v>0</v>
      </c>
    </row>
    <row r="3742" spans="2:3" x14ac:dyDescent="0.35">
      <c r="B3742" s="4" t="s">
        <v>16657</v>
      </c>
      <c r="C3742" s="5">
        <v>0</v>
      </c>
    </row>
    <row r="3743" spans="2:3" x14ac:dyDescent="0.35">
      <c r="B3743" s="4" t="s">
        <v>17311</v>
      </c>
      <c r="C3743" s="5">
        <v>0</v>
      </c>
    </row>
    <row r="3744" spans="2:3" x14ac:dyDescent="0.35">
      <c r="B3744" s="4" t="s">
        <v>16658</v>
      </c>
      <c r="C3744" s="5">
        <v>0</v>
      </c>
    </row>
    <row r="3745" spans="2:3" x14ac:dyDescent="0.35">
      <c r="B3745" s="4" t="s">
        <v>17313</v>
      </c>
      <c r="C3745" s="5">
        <v>0</v>
      </c>
    </row>
    <row r="3746" spans="2:3" x14ac:dyDescent="0.35">
      <c r="B3746" s="4" t="s">
        <v>16659</v>
      </c>
      <c r="C3746" s="5">
        <v>0</v>
      </c>
    </row>
    <row r="3747" spans="2:3" x14ac:dyDescent="0.35">
      <c r="B3747" s="4" t="s">
        <v>17315</v>
      </c>
      <c r="C3747" s="5">
        <v>0</v>
      </c>
    </row>
    <row r="3748" spans="2:3" x14ac:dyDescent="0.35">
      <c r="B3748" s="4" t="s">
        <v>16660</v>
      </c>
      <c r="C3748" s="5">
        <v>0</v>
      </c>
    </row>
    <row r="3749" spans="2:3" x14ac:dyDescent="0.35">
      <c r="B3749" s="4" t="s">
        <v>17317</v>
      </c>
      <c r="C3749" s="5">
        <v>0</v>
      </c>
    </row>
    <row r="3750" spans="2:3" x14ac:dyDescent="0.35">
      <c r="B3750" s="4" t="s">
        <v>16661</v>
      </c>
      <c r="C3750" s="5">
        <v>0</v>
      </c>
    </row>
    <row r="3751" spans="2:3" x14ac:dyDescent="0.35">
      <c r="B3751" s="4" t="s">
        <v>17319</v>
      </c>
      <c r="C3751" s="5">
        <v>0</v>
      </c>
    </row>
    <row r="3752" spans="2:3" x14ac:dyDescent="0.35">
      <c r="B3752" s="4" t="s">
        <v>16662</v>
      </c>
      <c r="C3752" s="5">
        <v>0</v>
      </c>
    </row>
    <row r="3753" spans="2:3" x14ac:dyDescent="0.35">
      <c r="B3753" s="4" t="s">
        <v>17321</v>
      </c>
      <c r="C3753" s="5">
        <v>0</v>
      </c>
    </row>
    <row r="3754" spans="2:3" x14ac:dyDescent="0.35">
      <c r="B3754" s="4" t="s">
        <v>15962</v>
      </c>
      <c r="C3754" s="5">
        <v>0</v>
      </c>
    </row>
    <row r="3755" spans="2:3" x14ac:dyDescent="0.35">
      <c r="B3755" s="4" t="s">
        <v>17323</v>
      </c>
      <c r="C3755" s="5">
        <v>0</v>
      </c>
    </row>
    <row r="3756" spans="2:3" x14ac:dyDescent="0.35">
      <c r="B3756" s="4" t="s">
        <v>16664</v>
      </c>
      <c r="C3756" s="5">
        <v>0</v>
      </c>
    </row>
    <row r="3757" spans="2:3" x14ac:dyDescent="0.35">
      <c r="B3757" s="4" t="s">
        <v>17325</v>
      </c>
      <c r="C3757" s="5">
        <v>0</v>
      </c>
    </row>
    <row r="3758" spans="2:3" x14ac:dyDescent="0.35">
      <c r="B3758" s="4" t="s">
        <v>17338</v>
      </c>
      <c r="C3758" s="5">
        <v>0</v>
      </c>
    </row>
    <row r="3759" spans="2:3" x14ac:dyDescent="0.35">
      <c r="B3759" s="4" t="s">
        <v>17327</v>
      </c>
      <c r="C3759" s="5">
        <v>0</v>
      </c>
    </row>
    <row r="3760" spans="2:3" x14ac:dyDescent="0.35">
      <c r="B3760" s="4" t="s">
        <v>17339</v>
      </c>
      <c r="C3760" s="5">
        <v>0</v>
      </c>
    </row>
    <row r="3761" spans="2:3" x14ac:dyDescent="0.35">
      <c r="B3761" s="4" t="s">
        <v>17329</v>
      </c>
      <c r="C3761" s="5">
        <v>0</v>
      </c>
    </row>
    <row r="3762" spans="2:3" x14ac:dyDescent="0.35">
      <c r="B3762" s="4" t="s">
        <v>17341</v>
      </c>
      <c r="C3762" s="5">
        <v>0</v>
      </c>
    </row>
    <row r="3763" spans="2:3" x14ac:dyDescent="0.35">
      <c r="B3763" s="4" t="s">
        <v>17331</v>
      </c>
      <c r="C3763" s="5">
        <v>0</v>
      </c>
    </row>
    <row r="3764" spans="2:3" x14ac:dyDescent="0.35">
      <c r="B3764" s="4" t="s">
        <v>17343</v>
      </c>
      <c r="C3764" s="5">
        <v>0</v>
      </c>
    </row>
    <row r="3765" spans="2:3" x14ac:dyDescent="0.35">
      <c r="B3765" s="4" t="s">
        <v>17333</v>
      </c>
      <c r="C3765" s="5">
        <v>0</v>
      </c>
    </row>
    <row r="3766" spans="2:3" x14ac:dyDescent="0.35">
      <c r="B3766" s="4" t="s">
        <v>17345</v>
      </c>
      <c r="C3766" s="5">
        <v>0</v>
      </c>
    </row>
    <row r="3767" spans="2:3" x14ac:dyDescent="0.35">
      <c r="B3767" s="4" t="s">
        <v>17335</v>
      </c>
      <c r="C3767" s="5">
        <v>0</v>
      </c>
    </row>
    <row r="3768" spans="2:3" x14ac:dyDescent="0.35">
      <c r="B3768" s="4" t="s">
        <v>17347</v>
      </c>
      <c r="C3768" s="5">
        <v>0</v>
      </c>
    </row>
    <row r="3769" spans="2:3" x14ac:dyDescent="0.35">
      <c r="B3769" s="4" t="s">
        <v>17337</v>
      </c>
      <c r="C3769" s="5">
        <v>0</v>
      </c>
    </row>
    <row r="3770" spans="2:3" x14ac:dyDescent="0.35">
      <c r="B3770" s="4" t="s">
        <v>17349</v>
      </c>
      <c r="C3770" s="5">
        <v>0</v>
      </c>
    </row>
    <row r="3771" spans="2:3" x14ac:dyDescent="0.35">
      <c r="B3771" s="4" t="s">
        <v>17351</v>
      </c>
      <c r="C3771" s="5">
        <v>0</v>
      </c>
    </row>
    <row r="3772" spans="2:3" x14ac:dyDescent="0.35">
      <c r="B3772" s="4" t="s">
        <v>17340</v>
      </c>
      <c r="C3772" s="5">
        <v>0</v>
      </c>
    </row>
    <row r="3773" spans="2:3" x14ac:dyDescent="0.35">
      <c r="B3773" s="4" t="s">
        <v>16666</v>
      </c>
      <c r="C3773" s="5">
        <v>0</v>
      </c>
    </row>
    <row r="3774" spans="2:3" x14ac:dyDescent="0.35">
      <c r="B3774" s="4" t="s">
        <v>17342</v>
      </c>
      <c r="C3774" s="5">
        <v>0</v>
      </c>
    </row>
    <row r="3775" spans="2:3" x14ac:dyDescent="0.35">
      <c r="B3775" s="4" t="s">
        <v>16667</v>
      </c>
      <c r="C3775" s="5">
        <v>0</v>
      </c>
    </row>
    <row r="3776" spans="2:3" x14ac:dyDescent="0.35">
      <c r="B3776" s="4" t="s">
        <v>17344</v>
      </c>
      <c r="C3776" s="5">
        <v>0</v>
      </c>
    </row>
    <row r="3777" spans="2:3" x14ac:dyDescent="0.35">
      <c r="B3777" s="4" t="s">
        <v>16668</v>
      </c>
      <c r="C3777" s="5">
        <v>0</v>
      </c>
    </row>
    <row r="3778" spans="2:3" x14ac:dyDescent="0.35">
      <c r="B3778" s="4" t="s">
        <v>17346</v>
      </c>
      <c r="C3778" s="5">
        <v>0</v>
      </c>
    </row>
    <row r="3779" spans="2:3" x14ac:dyDescent="0.35">
      <c r="B3779" s="4" t="s">
        <v>16669</v>
      </c>
      <c r="C3779" s="5">
        <v>0</v>
      </c>
    </row>
    <row r="3780" spans="2:3" x14ac:dyDescent="0.35">
      <c r="B3780" s="4" t="s">
        <v>17348</v>
      </c>
      <c r="C3780" s="5">
        <v>0</v>
      </c>
    </row>
    <row r="3781" spans="2:3" x14ac:dyDescent="0.35">
      <c r="B3781" s="4" t="s">
        <v>17357</v>
      </c>
      <c r="C3781" s="5">
        <v>0</v>
      </c>
    </row>
    <row r="3782" spans="2:3" x14ac:dyDescent="0.35">
      <c r="B3782" s="4" t="s">
        <v>17350</v>
      </c>
      <c r="C3782" s="5">
        <v>0</v>
      </c>
    </row>
    <row r="3783" spans="2:3" x14ac:dyDescent="0.35">
      <c r="B3783" s="4" t="s">
        <v>17358</v>
      </c>
      <c r="C3783" s="5">
        <v>0</v>
      </c>
    </row>
    <row r="3784" spans="2:3" x14ac:dyDescent="0.35">
      <c r="B3784" s="4" t="s">
        <v>17352</v>
      </c>
      <c r="C3784" s="5">
        <v>0</v>
      </c>
    </row>
    <row r="3785" spans="2:3" x14ac:dyDescent="0.35">
      <c r="B3785" s="4" t="s">
        <v>17360</v>
      </c>
      <c r="C3785" s="5">
        <v>0</v>
      </c>
    </row>
    <row r="3786" spans="2:3" x14ac:dyDescent="0.35">
      <c r="B3786" s="4" t="s">
        <v>17354</v>
      </c>
      <c r="C3786" s="5">
        <v>0</v>
      </c>
    </row>
    <row r="3787" spans="2:3" x14ac:dyDescent="0.35">
      <c r="B3787" s="4" t="s">
        <v>17362</v>
      </c>
      <c r="C3787" s="5">
        <v>0</v>
      </c>
    </row>
    <row r="3788" spans="2:3" x14ac:dyDescent="0.35">
      <c r="B3788" s="4" t="s">
        <v>17356</v>
      </c>
      <c r="C3788" s="5">
        <v>0</v>
      </c>
    </row>
    <row r="3789" spans="2:3" x14ac:dyDescent="0.35">
      <c r="B3789" s="4" t="s">
        <v>17364</v>
      </c>
      <c r="C3789" s="5">
        <v>0</v>
      </c>
    </row>
    <row r="3790" spans="2:3" x14ac:dyDescent="0.35">
      <c r="B3790" s="4" t="s">
        <v>17366</v>
      </c>
      <c r="C3790" s="5">
        <v>0</v>
      </c>
    </row>
    <row r="3791" spans="2:3" x14ac:dyDescent="0.35">
      <c r="B3791" s="4" t="s">
        <v>17359</v>
      </c>
      <c r="C3791" s="5">
        <v>0</v>
      </c>
    </row>
    <row r="3792" spans="2:3" x14ac:dyDescent="0.35">
      <c r="B3792" s="4" t="s">
        <v>16671</v>
      </c>
      <c r="C3792" s="5">
        <v>0</v>
      </c>
    </row>
    <row r="3793" spans="2:3" x14ac:dyDescent="0.35">
      <c r="B3793" s="4" t="s">
        <v>17361</v>
      </c>
      <c r="C3793" s="5">
        <v>0</v>
      </c>
    </row>
    <row r="3794" spans="2:3" x14ac:dyDescent="0.35">
      <c r="B3794" s="4" t="s">
        <v>16672</v>
      </c>
      <c r="C3794" s="5">
        <v>0</v>
      </c>
    </row>
    <row r="3795" spans="2:3" x14ac:dyDescent="0.35">
      <c r="B3795" s="4" t="s">
        <v>17363</v>
      </c>
      <c r="C3795" s="5">
        <v>0</v>
      </c>
    </row>
    <row r="3796" spans="2:3" x14ac:dyDescent="0.35">
      <c r="B3796" s="4" t="s">
        <v>16673</v>
      </c>
      <c r="C3796" s="5">
        <v>0</v>
      </c>
    </row>
    <row r="3797" spans="2:3" x14ac:dyDescent="0.35">
      <c r="B3797" s="4" t="s">
        <v>17365</v>
      </c>
      <c r="C3797" s="5">
        <v>0</v>
      </c>
    </row>
    <row r="3798" spans="2:3" x14ac:dyDescent="0.35">
      <c r="B3798" s="4" t="s">
        <v>16674</v>
      </c>
      <c r="C3798" s="5">
        <v>0</v>
      </c>
    </row>
    <row r="3799" spans="2:3" x14ac:dyDescent="0.35">
      <c r="B3799" s="4" t="s">
        <v>17367</v>
      </c>
      <c r="C3799" s="5">
        <v>0</v>
      </c>
    </row>
    <row r="3800" spans="2:3" x14ac:dyDescent="0.35">
      <c r="B3800" s="4" t="s">
        <v>16675</v>
      </c>
      <c r="C3800" s="5">
        <v>0</v>
      </c>
    </row>
    <row r="3801" spans="2:3" x14ac:dyDescent="0.35">
      <c r="B3801" s="4" t="s">
        <v>17369</v>
      </c>
      <c r="C3801" s="5">
        <v>0</v>
      </c>
    </row>
    <row r="3802" spans="2:3" x14ac:dyDescent="0.35">
      <c r="B3802" s="4" t="s">
        <v>16676</v>
      </c>
      <c r="C3802" s="5">
        <v>0</v>
      </c>
    </row>
    <row r="3803" spans="2:3" x14ac:dyDescent="0.35">
      <c r="B3803" s="4" t="s">
        <v>17371</v>
      </c>
      <c r="C3803" s="5">
        <v>0</v>
      </c>
    </row>
    <row r="3804" spans="2:3" x14ac:dyDescent="0.35">
      <c r="B3804" s="4" t="s">
        <v>16677</v>
      </c>
      <c r="C3804" s="5">
        <v>0</v>
      </c>
    </row>
    <row r="3805" spans="2:3" x14ac:dyDescent="0.35">
      <c r="B3805" s="4" t="s">
        <v>17373</v>
      </c>
      <c r="C3805" s="5">
        <v>0</v>
      </c>
    </row>
    <row r="3806" spans="2:3" x14ac:dyDescent="0.35">
      <c r="B3806" s="4" t="s">
        <v>16678</v>
      </c>
      <c r="C3806" s="5">
        <v>0</v>
      </c>
    </row>
    <row r="3807" spans="2:3" x14ac:dyDescent="0.35">
      <c r="B3807" s="4" t="s">
        <v>17375</v>
      </c>
      <c r="C3807" s="5">
        <v>0</v>
      </c>
    </row>
    <row r="3808" spans="2:3" x14ac:dyDescent="0.35">
      <c r="B3808" s="4" t="s">
        <v>16679</v>
      </c>
      <c r="C3808" s="5">
        <v>0</v>
      </c>
    </row>
    <row r="3809" spans="2:3" x14ac:dyDescent="0.35">
      <c r="B3809" s="4" t="s">
        <v>17377</v>
      </c>
      <c r="C3809" s="5">
        <v>0</v>
      </c>
    </row>
    <row r="3810" spans="2:3" x14ac:dyDescent="0.35">
      <c r="B3810" s="4" t="s">
        <v>16680</v>
      </c>
      <c r="C3810" s="5">
        <v>0</v>
      </c>
    </row>
    <row r="3811" spans="2:3" x14ac:dyDescent="0.35">
      <c r="B3811" s="4" t="s">
        <v>17379</v>
      </c>
      <c r="C3811" s="5">
        <v>0</v>
      </c>
    </row>
    <row r="3812" spans="2:3" x14ac:dyDescent="0.35">
      <c r="B3812" s="4" t="s">
        <v>16681</v>
      </c>
      <c r="C3812" s="5">
        <v>0</v>
      </c>
    </row>
    <row r="3813" spans="2:3" x14ac:dyDescent="0.35">
      <c r="B3813" s="4" t="s">
        <v>17381</v>
      </c>
      <c r="C3813" s="5">
        <v>0</v>
      </c>
    </row>
    <row r="3814" spans="2:3" x14ac:dyDescent="0.35">
      <c r="B3814" s="4" t="s">
        <v>16682</v>
      </c>
      <c r="C3814" s="5">
        <v>0</v>
      </c>
    </row>
    <row r="3815" spans="2:3" x14ac:dyDescent="0.35">
      <c r="B3815" s="4" t="s">
        <v>17383</v>
      </c>
      <c r="C3815" s="5">
        <v>0</v>
      </c>
    </row>
    <row r="3816" spans="2:3" x14ac:dyDescent="0.35">
      <c r="B3816" s="4" t="s">
        <v>16683</v>
      </c>
      <c r="C3816" s="5">
        <v>0</v>
      </c>
    </row>
    <row r="3817" spans="2:3" x14ac:dyDescent="0.35">
      <c r="B3817" s="4" t="s">
        <v>17385</v>
      </c>
      <c r="C3817" s="5">
        <v>0</v>
      </c>
    </row>
    <row r="3818" spans="2:3" x14ac:dyDescent="0.35">
      <c r="B3818" s="4" t="s">
        <v>16684</v>
      </c>
      <c r="C3818" s="5">
        <v>0</v>
      </c>
    </row>
    <row r="3819" spans="2:3" x14ac:dyDescent="0.35">
      <c r="B3819" s="4" t="s">
        <v>17387</v>
      </c>
      <c r="C3819" s="5">
        <v>0</v>
      </c>
    </row>
    <row r="3820" spans="2:3" x14ac:dyDescent="0.35">
      <c r="B3820" s="4" t="s">
        <v>16685</v>
      </c>
      <c r="C3820" s="5">
        <v>0</v>
      </c>
    </row>
    <row r="3821" spans="2:3" x14ac:dyDescent="0.35">
      <c r="B3821" s="4" t="s">
        <v>17389</v>
      </c>
      <c r="C3821" s="5">
        <v>0</v>
      </c>
    </row>
    <row r="3822" spans="2:3" x14ac:dyDescent="0.35">
      <c r="B3822" s="4" t="s">
        <v>16686</v>
      </c>
      <c r="C3822" s="5">
        <v>0</v>
      </c>
    </row>
    <row r="3823" spans="2:3" x14ac:dyDescent="0.35">
      <c r="B3823" s="4" t="s">
        <v>17391</v>
      </c>
      <c r="C3823" s="5">
        <v>0</v>
      </c>
    </row>
    <row r="3824" spans="2:3" x14ac:dyDescent="0.35">
      <c r="B3824" s="4" t="s">
        <v>16687</v>
      </c>
      <c r="C3824" s="5">
        <v>0</v>
      </c>
    </row>
    <row r="3825" spans="2:3" x14ac:dyDescent="0.35">
      <c r="B3825" s="4" t="s">
        <v>15983</v>
      </c>
      <c r="C3825" s="5">
        <v>0</v>
      </c>
    </row>
    <row r="3826" spans="2:3" x14ac:dyDescent="0.35">
      <c r="B3826" s="4" t="s">
        <v>16688</v>
      </c>
      <c r="C3826" s="5">
        <v>0</v>
      </c>
    </row>
    <row r="3827" spans="2:3" x14ac:dyDescent="0.35">
      <c r="B3827" s="4" t="s">
        <v>17395</v>
      </c>
      <c r="C3827" s="5">
        <v>0</v>
      </c>
    </row>
    <row r="3828" spans="2:3" x14ac:dyDescent="0.35">
      <c r="B3828" s="4" t="s">
        <v>16689</v>
      </c>
      <c r="C3828" s="5">
        <v>0</v>
      </c>
    </row>
    <row r="3829" spans="2:3" x14ac:dyDescent="0.35">
      <c r="B3829" s="4" t="s">
        <v>17397</v>
      </c>
      <c r="C3829" s="5">
        <v>0</v>
      </c>
    </row>
    <row r="3830" spans="2:3" x14ac:dyDescent="0.35">
      <c r="B3830" s="4" t="s">
        <v>16690</v>
      </c>
      <c r="C3830" s="5">
        <v>0</v>
      </c>
    </row>
    <row r="3831" spans="2:3" x14ac:dyDescent="0.35">
      <c r="B3831" s="4" t="s">
        <v>17399</v>
      </c>
      <c r="C3831" s="5">
        <v>0</v>
      </c>
    </row>
    <row r="3832" spans="2:3" x14ac:dyDescent="0.35">
      <c r="B3832" s="4" t="s">
        <v>16691</v>
      </c>
      <c r="C3832" s="5">
        <v>0</v>
      </c>
    </row>
    <row r="3833" spans="2:3" x14ac:dyDescent="0.35">
      <c r="B3833" s="4" t="s">
        <v>17401</v>
      </c>
      <c r="C3833" s="5">
        <v>0</v>
      </c>
    </row>
    <row r="3834" spans="2:3" x14ac:dyDescent="0.35">
      <c r="B3834" s="4" t="s">
        <v>16692</v>
      </c>
      <c r="C3834" s="5">
        <v>0</v>
      </c>
    </row>
    <row r="3835" spans="2:3" x14ac:dyDescent="0.35">
      <c r="B3835" s="4" t="s">
        <v>17403</v>
      </c>
      <c r="C3835" s="5">
        <v>0</v>
      </c>
    </row>
    <row r="3836" spans="2:3" x14ac:dyDescent="0.35">
      <c r="B3836" s="4" t="s">
        <v>16693</v>
      </c>
      <c r="C3836" s="5">
        <v>0</v>
      </c>
    </row>
    <row r="3837" spans="2:3" x14ac:dyDescent="0.35">
      <c r="B3837" s="4" t="s">
        <v>17405</v>
      </c>
      <c r="C3837" s="5">
        <v>0</v>
      </c>
    </row>
    <row r="3838" spans="2:3" x14ac:dyDescent="0.35">
      <c r="B3838" s="4" t="s">
        <v>17459</v>
      </c>
      <c r="C3838" s="5">
        <v>0</v>
      </c>
    </row>
    <row r="3839" spans="2:3" x14ac:dyDescent="0.35">
      <c r="B3839" s="4" t="s">
        <v>17407</v>
      </c>
      <c r="C3839" s="5">
        <v>0</v>
      </c>
    </row>
    <row r="3840" spans="2:3" x14ac:dyDescent="0.35">
      <c r="B3840" s="4" t="s">
        <v>17460</v>
      </c>
      <c r="C3840" s="5">
        <v>0</v>
      </c>
    </row>
    <row r="3841" spans="2:3" x14ac:dyDescent="0.35">
      <c r="B3841" s="4" t="s">
        <v>17409</v>
      </c>
      <c r="C3841" s="5">
        <v>0</v>
      </c>
    </row>
    <row r="3842" spans="2:3" x14ac:dyDescent="0.35">
      <c r="B3842" s="4" t="s">
        <v>17462</v>
      </c>
      <c r="C3842" s="5">
        <v>0</v>
      </c>
    </row>
    <row r="3843" spans="2:3" x14ac:dyDescent="0.35">
      <c r="B3843" s="4" t="s">
        <v>17411</v>
      </c>
      <c r="C3843" s="5">
        <v>0</v>
      </c>
    </row>
    <row r="3844" spans="2:3" x14ac:dyDescent="0.35">
      <c r="B3844" s="4" t="s">
        <v>17456</v>
      </c>
      <c r="C3844" s="5">
        <v>0</v>
      </c>
    </row>
    <row r="3845" spans="2:3" x14ac:dyDescent="0.35">
      <c r="B3845" s="4" t="s">
        <v>17413</v>
      </c>
      <c r="C3845" s="5">
        <v>0</v>
      </c>
    </row>
    <row r="3846" spans="2:3" x14ac:dyDescent="0.35">
      <c r="B3846" s="4" t="s">
        <v>17457</v>
      </c>
      <c r="C3846" s="5">
        <v>0</v>
      </c>
    </row>
    <row r="3847" spans="2:3" x14ac:dyDescent="0.35">
      <c r="B3847" s="4" t="s">
        <v>17415</v>
      </c>
      <c r="C3847" s="5">
        <v>0</v>
      </c>
    </row>
    <row r="3848" spans="2:3" x14ac:dyDescent="0.35">
      <c r="B3848" s="4" t="s">
        <v>15940</v>
      </c>
      <c r="C3848" s="5">
        <v>0</v>
      </c>
    </row>
    <row r="3849" spans="2:3" x14ac:dyDescent="0.35">
      <c r="B3849" s="4" t="s">
        <v>17417</v>
      </c>
      <c r="C3849" s="5">
        <v>0</v>
      </c>
    </row>
    <row r="3850" spans="2:3" x14ac:dyDescent="0.35">
      <c r="B3850" s="4" t="s">
        <v>16700</v>
      </c>
      <c r="C3850" s="5">
        <v>0</v>
      </c>
    </row>
    <row r="3851" spans="2:3" x14ac:dyDescent="0.35">
      <c r="B3851" s="4" t="s">
        <v>17419</v>
      </c>
      <c r="C3851" s="5">
        <v>0</v>
      </c>
    </row>
    <row r="3852" spans="2:3" x14ac:dyDescent="0.35">
      <c r="B3852" s="4" t="s">
        <v>16701</v>
      </c>
      <c r="C3852" s="5">
        <v>0</v>
      </c>
    </row>
    <row r="3853" spans="2:3" x14ac:dyDescent="0.35">
      <c r="B3853" s="4" t="s">
        <v>17421</v>
      </c>
      <c r="C3853" s="5">
        <v>0</v>
      </c>
    </row>
    <row r="3854" spans="2:3" x14ac:dyDescent="0.35">
      <c r="B3854" s="4" t="s">
        <v>16702</v>
      </c>
      <c r="C3854" s="5">
        <v>0</v>
      </c>
    </row>
    <row r="3855" spans="2:3" x14ac:dyDescent="0.35">
      <c r="B3855" s="4" t="s">
        <v>17423</v>
      </c>
      <c r="C3855" s="5">
        <v>0</v>
      </c>
    </row>
    <row r="3856" spans="2:3" x14ac:dyDescent="0.35">
      <c r="B3856" s="4" t="s">
        <v>16703</v>
      </c>
      <c r="C3856" s="5">
        <v>0</v>
      </c>
    </row>
    <row r="3857" spans="2:3" x14ac:dyDescent="0.35">
      <c r="B3857" s="4" t="s">
        <v>17425</v>
      </c>
      <c r="C3857" s="5">
        <v>0</v>
      </c>
    </row>
    <row r="3858" spans="2:3" x14ac:dyDescent="0.35">
      <c r="B3858" s="4" t="s">
        <v>16704</v>
      </c>
      <c r="C3858" s="5">
        <v>0</v>
      </c>
    </row>
    <row r="3859" spans="2:3" x14ac:dyDescent="0.35">
      <c r="B3859" s="4" t="s">
        <v>17427</v>
      </c>
      <c r="C3859" s="5">
        <v>0</v>
      </c>
    </row>
    <row r="3860" spans="2:3" x14ac:dyDescent="0.35">
      <c r="B3860" s="4" t="s">
        <v>15936</v>
      </c>
      <c r="C3860" s="5">
        <v>0</v>
      </c>
    </row>
    <row r="3861" spans="2:3" x14ac:dyDescent="0.35">
      <c r="B3861" s="4" t="s">
        <v>17429</v>
      </c>
      <c r="C3861" s="5">
        <v>0</v>
      </c>
    </row>
    <row r="3862" spans="2:3" x14ac:dyDescent="0.35">
      <c r="B3862" s="4" t="s">
        <v>16706</v>
      </c>
      <c r="C3862" s="5">
        <v>0</v>
      </c>
    </row>
    <row r="3863" spans="2:3" x14ac:dyDescent="0.35">
      <c r="B3863" s="4" t="s">
        <v>17431</v>
      </c>
      <c r="C3863" s="5">
        <v>0</v>
      </c>
    </row>
    <row r="3864" spans="2:3" x14ac:dyDescent="0.35">
      <c r="B3864" s="4" t="s">
        <v>16707</v>
      </c>
      <c r="C3864" s="5">
        <v>0</v>
      </c>
    </row>
    <row r="3865" spans="2:3" x14ac:dyDescent="0.35">
      <c r="B3865" s="4" t="s">
        <v>17433</v>
      </c>
      <c r="C3865" s="5">
        <v>0</v>
      </c>
    </row>
    <row r="3866" spans="2:3" x14ac:dyDescent="0.35">
      <c r="B3866" s="4" t="s">
        <v>16708</v>
      </c>
      <c r="C3866" s="5">
        <v>0</v>
      </c>
    </row>
    <row r="3867" spans="2:3" x14ac:dyDescent="0.35">
      <c r="B3867" s="4" t="s">
        <v>17435</v>
      </c>
      <c r="C3867" s="5">
        <v>0</v>
      </c>
    </row>
    <row r="3868" spans="2:3" x14ac:dyDescent="0.35">
      <c r="B3868" s="4" t="s">
        <v>16709</v>
      </c>
      <c r="C3868" s="5">
        <v>0</v>
      </c>
    </row>
    <row r="3869" spans="2:3" x14ac:dyDescent="0.35">
      <c r="B3869" s="4" t="s">
        <v>17437</v>
      </c>
      <c r="C3869" s="5">
        <v>0</v>
      </c>
    </row>
    <row r="3870" spans="2:3" x14ac:dyDescent="0.35">
      <c r="B3870" s="4" t="s">
        <v>16710</v>
      </c>
      <c r="C3870" s="5">
        <v>0</v>
      </c>
    </row>
    <row r="3871" spans="2:3" x14ac:dyDescent="0.35">
      <c r="B3871" s="4" t="s">
        <v>17439</v>
      </c>
      <c r="C3871" s="5">
        <v>0</v>
      </c>
    </row>
    <row r="3872" spans="2:3" x14ac:dyDescent="0.35">
      <c r="B3872" s="4" t="s">
        <v>16711</v>
      </c>
      <c r="C3872" s="5">
        <v>0</v>
      </c>
    </row>
    <row r="3873" spans="2:3" x14ac:dyDescent="0.35">
      <c r="B3873" s="4" t="s">
        <v>17441</v>
      </c>
      <c r="C3873" s="5">
        <v>0</v>
      </c>
    </row>
    <row r="3874" spans="2:3" x14ac:dyDescent="0.35">
      <c r="B3874" s="4" t="s">
        <v>16712</v>
      </c>
      <c r="C3874" s="5">
        <v>0</v>
      </c>
    </row>
    <row r="3875" spans="2:3" x14ac:dyDescent="0.35">
      <c r="B3875" s="4" t="s">
        <v>17443</v>
      </c>
      <c r="C3875" s="5">
        <v>0</v>
      </c>
    </row>
    <row r="3876" spans="2:3" x14ac:dyDescent="0.35">
      <c r="B3876" s="4" t="s">
        <v>16713</v>
      </c>
      <c r="C3876" s="5">
        <v>0</v>
      </c>
    </row>
    <row r="3877" spans="2:3" x14ac:dyDescent="0.35">
      <c r="B3877" s="4" t="s">
        <v>17445</v>
      </c>
      <c r="C3877" s="5">
        <v>0</v>
      </c>
    </row>
    <row r="3878" spans="2:3" x14ac:dyDescent="0.35">
      <c r="B3878" s="4" t="s">
        <v>16714</v>
      </c>
      <c r="C3878" s="5">
        <v>0</v>
      </c>
    </row>
    <row r="3879" spans="2:3" x14ac:dyDescent="0.35">
      <c r="B3879" s="4" t="s">
        <v>17447</v>
      </c>
      <c r="C3879" s="5">
        <v>0</v>
      </c>
    </row>
    <row r="3880" spans="2:3" x14ac:dyDescent="0.35">
      <c r="B3880" s="4" t="s">
        <v>16715</v>
      </c>
      <c r="C3880" s="5">
        <v>0</v>
      </c>
    </row>
    <row r="3881" spans="2:3" x14ac:dyDescent="0.35">
      <c r="B3881" s="4" t="s">
        <v>17449</v>
      </c>
      <c r="C3881" s="5">
        <v>0</v>
      </c>
    </row>
    <row r="3882" spans="2:3" x14ac:dyDescent="0.35">
      <c r="B3882" s="4" t="s">
        <v>16716</v>
      </c>
      <c r="C3882" s="5">
        <v>0</v>
      </c>
    </row>
    <row r="3883" spans="2:3" x14ac:dyDescent="0.35">
      <c r="B3883" s="4" t="s">
        <v>17451</v>
      </c>
      <c r="C3883" s="5">
        <v>0</v>
      </c>
    </row>
    <row r="3884" spans="2:3" x14ac:dyDescent="0.35">
      <c r="B3884" s="4" t="s">
        <v>16717</v>
      </c>
      <c r="C3884" s="5">
        <v>0</v>
      </c>
    </row>
    <row r="3885" spans="2:3" x14ac:dyDescent="0.35">
      <c r="B3885" s="4" t="s">
        <v>15984</v>
      </c>
      <c r="C3885" s="5">
        <v>0</v>
      </c>
    </row>
    <row r="3886" spans="2:3" x14ac:dyDescent="0.35">
      <c r="B3886" s="4" t="s">
        <v>16718</v>
      </c>
      <c r="C3886" s="5">
        <v>0</v>
      </c>
    </row>
    <row r="3887" spans="2:3" x14ac:dyDescent="0.35">
      <c r="B3887" s="4" t="s">
        <v>17455</v>
      </c>
      <c r="C3887" s="5">
        <v>0</v>
      </c>
    </row>
    <row r="3888" spans="2:3" x14ac:dyDescent="0.35">
      <c r="B3888" s="4" t="s">
        <v>16719</v>
      </c>
      <c r="C3888" s="5">
        <v>0</v>
      </c>
    </row>
    <row r="3889" spans="2:3" x14ac:dyDescent="0.35">
      <c r="B3889" s="4" t="s">
        <v>16720</v>
      </c>
      <c r="C3889" s="5">
        <v>0</v>
      </c>
    </row>
    <row r="3890" spans="2:3" x14ac:dyDescent="0.35">
      <c r="B3890" s="4" t="s">
        <v>17458</v>
      </c>
      <c r="C3890" s="5">
        <v>0</v>
      </c>
    </row>
    <row r="3891" spans="2:3" x14ac:dyDescent="0.35">
      <c r="B3891" s="4" t="s">
        <v>16698</v>
      </c>
      <c r="C3891" s="5">
        <v>0</v>
      </c>
    </row>
    <row r="3892" spans="2:3" x14ac:dyDescent="0.35">
      <c r="B3892" s="4" t="s">
        <v>16699</v>
      </c>
      <c r="C3892" s="5">
        <v>0</v>
      </c>
    </row>
    <row r="3893" spans="2:3" x14ac:dyDescent="0.35">
      <c r="B3893" s="4" t="s">
        <v>17461</v>
      </c>
      <c r="C3893" s="5">
        <v>0</v>
      </c>
    </row>
    <row r="3894" spans="2:3" x14ac:dyDescent="0.35">
      <c r="B3894" s="4" t="s">
        <v>16695</v>
      </c>
      <c r="C3894" s="5">
        <v>0</v>
      </c>
    </row>
    <row r="3895" spans="2:3" x14ac:dyDescent="0.35">
      <c r="B3895" s="4" t="s">
        <v>17463</v>
      </c>
      <c r="C3895" s="5">
        <v>0</v>
      </c>
    </row>
    <row r="3896" spans="2:3" x14ac:dyDescent="0.35">
      <c r="B3896" s="4" t="s">
        <v>16696</v>
      </c>
      <c r="C3896" s="5">
        <v>0</v>
      </c>
    </row>
    <row r="3897" spans="2:3" x14ac:dyDescent="0.35">
      <c r="B3897" s="4" t="s">
        <v>15931</v>
      </c>
      <c r="C3897" s="5">
        <v>0</v>
      </c>
    </row>
    <row r="3898" spans="2:3" x14ac:dyDescent="0.35">
      <c r="B3898" s="4" t="s">
        <v>16697</v>
      </c>
      <c r="C3898" s="5">
        <v>0</v>
      </c>
    </row>
    <row r="3899" spans="2:3" x14ac:dyDescent="0.35">
      <c r="B3899" s="4" t="s">
        <v>15502</v>
      </c>
      <c r="C3899" s="5">
        <v>0</v>
      </c>
    </row>
    <row r="3900" spans="2:3" x14ac:dyDescent="0.35">
      <c r="B3900" s="4" t="s">
        <v>15246</v>
      </c>
      <c r="C3900" s="5">
        <v>0</v>
      </c>
    </row>
    <row r="3901" spans="2:3" x14ac:dyDescent="0.35">
      <c r="B3901" s="4" t="s">
        <v>15759</v>
      </c>
      <c r="C3901" s="5">
        <v>0</v>
      </c>
    </row>
    <row r="3902" spans="2:3" x14ac:dyDescent="0.35">
      <c r="B3902" s="4" t="s">
        <v>14480</v>
      </c>
      <c r="C3902" s="5">
        <v>0</v>
      </c>
    </row>
    <row r="3903" spans="2:3" x14ac:dyDescent="0.35">
      <c r="B3903" s="4" t="s">
        <v>15374</v>
      </c>
      <c r="C3903" s="5">
        <v>0</v>
      </c>
    </row>
    <row r="3904" spans="2:3" x14ac:dyDescent="0.35">
      <c r="B3904" s="4" t="s">
        <v>14481</v>
      </c>
      <c r="C3904" s="5">
        <v>0</v>
      </c>
    </row>
    <row r="3905" spans="2:3" x14ac:dyDescent="0.35">
      <c r="B3905" s="4" t="s">
        <v>15630</v>
      </c>
      <c r="C3905" s="5">
        <v>0</v>
      </c>
    </row>
    <row r="3906" spans="2:3" x14ac:dyDescent="0.35">
      <c r="B3906" s="4" t="s">
        <v>14482</v>
      </c>
      <c r="C3906" s="5">
        <v>0</v>
      </c>
    </row>
    <row r="3907" spans="2:3" x14ac:dyDescent="0.35">
      <c r="B3907" s="4" t="s">
        <v>15182</v>
      </c>
      <c r="C3907" s="5">
        <v>0</v>
      </c>
    </row>
    <row r="3908" spans="2:3" x14ac:dyDescent="0.35">
      <c r="B3908" s="4" t="s">
        <v>14483</v>
      </c>
      <c r="C3908" s="5">
        <v>0</v>
      </c>
    </row>
    <row r="3909" spans="2:3" x14ac:dyDescent="0.35">
      <c r="B3909" s="4" t="s">
        <v>15310</v>
      </c>
      <c r="C3909" s="5">
        <v>0</v>
      </c>
    </row>
    <row r="3910" spans="2:3" x14ac:dyDescent="0.35">
      <c r="B3910" s="4" t="s">
        <v>14484</v>
      </c>
      <c r="C3910" s="5">
        <v>0</v>
      </c>
    </row>
    <row r="3911" spans="2:3" x14ac:dyDescent="0.35">
      <c r="B3911" s="4" t="s">
        <v>15438</v>
      </c>
      <c r="C3911" s="5">
        <v>0</v>
      </c>
    </row>
    <row r="3912" spans="2:3" x14ac:dyDescent="0.35">
      <c r="B3912" s="4" t="s">
        <v>14485</v>
      </c>
      <c r="C3912" s="5">
        <v>0</v>
      </c>
    </row>
    <row r="3913" spans="2:3" x14ac:dyDescent="0.35">
      <c r="B3913" s="4" t="s">
        <v>15566</v>
      </c>
      <c r="C3913" s="5">
        <v>0</v>
      </c>
    </row>
    <row r="3914" spans="2:3" x14ac:dyDescent="0.35">
      <c r="B3914" s="4" t="s">
        <v>14486</v>
      </c>
      <c r="C3914" s="5">
        <v>0</v>
      </c>
    </row>
    <row r="3915" spans="2:3" x14ac:dyDescent="0.35">
      <c r="B3915" s="4" t="s">
        <v>15695</v>
      </c>
      <c r="C3915" s="5">
        <v>0</v>
      </c>
    </row>
    <row r="3916" spans="2:3" x14ac:dyDescent="0.35">
      <c r="B3916" s="4" t="s">
        <v>14487</v>
      </c>
      <c r="C3916" s="5">
        <v>0</v>
      </c>
    </row>
    <row r="3917" spans="2:3" x14ac:dyDescent="0.35">
      <c r="B3917" s="4" t="s">
        <v>14440</v>
      </c>
      <c r="C3917" s="5">
        <v>0</v>
      </c>
    </row>
    <row r="3918" spans="2:3" x14ac:dyDescent="0.35">
      <c r="B3918" s="4" t="s">
        <v>14488</v>
      </c>
      <c r="C3918" s="5">
        <v>0</v>
      </c>
    </row>
    <row r="3919" spans="2:3" x14ac:dyDescent="0.35">
      <c r="B3919" s="4" t="s">
        <v>15214</v>
      </c>
      <c r="C3919" s="5">
        <v>0</v>
      </c>
    </row>
    <row r="3920" spans="2:3" x14ac:dyDescent="0.35">
      <c r="B3920" s="4" t="s">
        <v>14489</v>
      </c>
      <c r="C3920" s="5">
        <v>0</v>
      </c>
    </row>
    <row r="3921" spans="2:3" x14ac:dyDescent="0.35">
      <c r="B3921" s="4" t="s">
        <v>15278</v>
      </c>
      <c r="C3921" s="5">
        <v>0</v>
      </c>
    </row>
    <row r="3922" spans="2:3" x14ac:dyDescent="0.35">
      <c r="B3922" s="4" t="s">
        <v>14490</v>
      </c>
      <c r="C3922" s="5">
        <v>0</v>
      </c>
    </row>
    <row r="3923" spans="2:3" x14ac:dyDescent="0.35">
      <c r="B3923" s="4" t="s">
        <v>15342</v>
      </c>
      <c r="C3923" s="5">
        <v>0</v>
      </c>
    </row>
    <row r="3924" spans="2:3" x14ac:dyDescent="0.35">
      <c r="B3924" s="4" t="s">
        <v>14491</v>
      </c>
      <c r="C3924" s="5">
        <v>0</v>
      </c>
    </row>
    <row r="3925" spans="2:3" x14ac:dyDescent="0.35">
      <c r="B3925" s="4" t="s">
        <v>15406</v>
      </c>
      <c r="C3925" s="5">
        <v>0</v>
      </c>
    </row>
    <row r="3926" spans="2:3" x14ac:dyDescent="0.35">
      <c r="B3926" s="4" t="s">
        <v>14492</v>
      </c>
      <c r="C3926" s="5">
        <v>0</v>
      </c>
    </row>
    <row r="3927" spans="2:3" x14ac:dyDescent="0.35">
      <c r="B3927" s="4" t="s">
        <v>15470</v>
      </c>
      <c r="C3927" s="5">
        <v>0</v>
      </c>
    </row>
    <row r="3928" spans="2:3" x14ac:dyDescent="0.35">
      <c r="B3928" s="4" t="s">
        <v>14493</v>
      </c>
      <c r="C3928" s="5">
        <v>0</v>
      </c>
    </row>
    <row r="3929" spans="2:3" x14ac:dyDescent="0.35">
      <c r="B3929" s="4" t="s">
        <v>15534</v>
      </c>
      <c r="C3929" s="5">
        <v>0</v>
      </c>
    </row>
    <row r="3930" spans="2:3" x14ac:dyDescent="0.35">
      <c r="B3930" s="4" t="s">
        <v>14494</v>
      </c>
      <c r="C3930" s="5">
        <v>0</v>
      </c>
    </row>
    <row r="3931" spans="2:3" x14ac:dyDescent="0.35">
      <c r="B3931" s="4" t="s">
        <v>15598</v>
      </c>
      <c r="C3931" s="5">
        <v>0</v>
      </c>
    </row>
    <row r="3932" spans="2:3" x14ac:dyDescent="0.35">
      <c r="B3932" s="4" t="s">
        <v>14495</v>
      </c>
      <c r="C3932" s="5">
        <v>0</v>
      </c>
    </row>
    <row r="3933" spans="2:3" x14ac:dyDescent="0.35">
      <c r="B3933" s="4" t="s">
        <v>15662</v>
      </c>
      <c r="C3933" s="5">
        <v>0</v>
      </c>
    </row>
    <row r="3934" spans="2:3" x14ac:dyDescent="0.35">
      <c r="B3934" s="4" t="s">
        <v>14496</v>
      </c>
      <c r="C3934" s="5">
        <v>0</v>
      </c>
    </row>
    <row r="3935" spans="2:3" x14ac:dyDescent="0.35">
      <c r="B3935" s="4" t="s">
        <v>15727</v>
      </c>
      <c r="C3935" s="5">
        <v>0</v>
      </c>
    </row>
    <row r="3936" spans="2:3" x14ac:dyDescent="0.35">
      <c r="B3936" s="4" t="s">
        <v>14497</v>
      </c>
      <c r="C3936" s="5">
        <v>0</v>
      </c>
    </row>
    <row r="3937" spans="2:3" x14ac:dyDescent="0.35">
      <c r="B3937" s="4" t="s">
        <v>15791</v>
      </c>
      <c r="C3937" s="5">
        <v>0</v>
      </c>
    </row>
    <row r="3938" spans="2:3" x14ac:dyDescent="0.35">
      <c r="B3938" s="4" t="s">
        <v>14498</v>
      </c>
      <c r="C3938" s="5">
        <v>0</v>
      </c>
    </row>
    <row r="3939" spans="2:3" x14ac:dyDescent="0.35">
      <c r="B3939" s="4" t="s">
        <v>15166</v>
      </c>
      <c r="C3939" s="5">
        <v>0</v>
      </c>
    </row>
    <row r="3940" spans="2:3" x14ac:dyDescent="0.35">
      <c r="B3940" s="4" t="s">
        <v>14398</v>
      </c>
      <c r="C3940" s="5">
        <v>0</v>
      </c>
    </row>
    <row r="3941" spans="2:3" x14ac:dyDescent="0.35">
      <c r="B3941" s="4" t="s">
        <v>15198</v>
      </c>
      <c r="C3941" s="5">
        <v>0</v>
      </c>
    </row>
    <row r="3942" spans="2:3" x14ac:dyDescent="0.35">
      <c r="B3942" s="4" t="s">
        <v>14500</v>
      </c>
      <c r="C3942" s="5">
        <v>0</v>
      </c>
    </row>
    <row r="3943" spans="2:3" x14ac:dyDescent="0.35">
      <c r="B3943" s="4" t="s">
        <v>15230</v>
      </c>
      <c r="C3943" s="5">
        <v>0</v>
      </c>
    </row>
    <row r="3944" spans="2:3" x14ac:dyDescent="0.35">
      <c r="B3944" s="4" t="s">
        <v>14501</v>
      </c>
      <c r="C3944" s="5">
        <v>0</v>
      </c>
    </row>
    <row r="3945" spans="2:3" x14ac:dyDescent="0.35">
      <c r="B3945" s="4" t="s">
        <v>14457</v>
      </c>
      <c r="C3945" s="5">
        <v>0</v>
      </c>
    </row>
    <row r="3946" spans="2:3" x14ac:dyDescent="0.35">
      <c r="B3946" s="4" t="s">
        <v>14502</v>
      </c>
      <c r="C3946" s="5">
        <v>0</v>
      </c>
    </row>
    <row r="3947" spans="2:3" x14ac:dyDescent="0.35">
      <c r="B3947" s="4" t="s">
        <v>15294</v>
      </c>
      <c r="C3947" s="5">
        <v>0</v>
      </c>
    </row>
    <row r="3948" spans="2:3" x14ac:dyDescent="0.35">
      <c r="B3948" s="4" t="s">
        <v>14503</v>
      </c>
      <c r="C3948" s="5">
        <v>0</v>
      </c>
    </row>
    <row r="3949" spans="2:3" x14ac:dyDescent="0.35">
      <c r="B3949" s="4" t="s">
        <v>15326</v>
      </c>
      <c r="C3949" s="5">
        <v>0</v>
      </c>
    </row>
    <row r="3950" spans="2:3" x14ac:dyDescent="0.35">
      <c r="B3950" s="4" t="s">
        <v>14504</v>
      </c>
      <c r="C3950" s="5">
        <v>0</v>
      </c>
    </row>
    <row r="3951" spans="2:3" x14ac:dyDescent="0.35">
      <c r="B3951" s="4" t="s">
        <v>15358</v>
      </c>
      <c r="C3951" s="5">
        <v>0</v>
      </c>
    </row>
    <row r="3952" spans="2:3" x14ac:dyDescent="0.35">
      <c r="B3952" s="4" t="s">
        <v>14505</v>
      </c>
      <c r="C3952" s="5">
        <v>0</v>
      </c>
    </row>
    <row r="3953" spans="2:3" x14ac:dyDescent="0.35">
      <c r="B3953" s="4" t="s">
        <v>15390</v>
      </c>
      <c r="C3953" s="5">
        <v>0</v>
      </c>
    </row>
    <row r="3954" spans="2:3" x14ac:dyDescent="0.35">
      <c r="B3954" s="4" t="s">
        <v>14506</v>
      </c>
      <c r="C3954" s="5">
        <v>0</v>
      </c>
    </row>
    <row r="3955" spans="2:3" x14ac:dyDescent="0.35">
      <c r="B3955" s="4" t="s">
        <v>15422</v>
      </c>
      <c r="C3955" s="5">
        <v>0</v>
      </c>
    </row>
    <row r="3956" spans="2:3" x14ac:dyDescent="0.35">
      <c r="B3956" s="4" t="s">
        <v>14507</v>
      </c>
      <c r="C3956" s="5">
        <v>0</v>
      </c>
    </row>
    <row r="3957" spans="2:3" x14ac:dyDescent="0.35">
      <c r="B3957" s="4" t="s">
        <v>15454</v>
      </c>
      <c r="C3957" s="5">
        <v>0</v>
      </c>
    </row>
    <row r="3958" spans="2:3" x14ac:dyDescent="0.35">
      <c r="B3958" s="4" t="s">
        <v>14508</v>
      </c>
      <c r="C3958" s="5">
        <v>0</v>
      </c>
    </row>
    <row r="3959" spans="2:3" x14ac:dyDescent="0.35">
      <c r="B3959" s="4" t="s">
        <v>15486</v>
      </c>
      <c r="C3959" s="5">
        <v>0</v>
      </c>
    </row>
    <row r="3960" spans="2:3" x14ac:dyDescent="0.35">
      <c r="B3960" s="4" t="s">
        <v>14509</v>
      </c>
      <c r="C3960" s="5">
        <v>0</v>
      </c>
    </row>
    <row r="3961" spans="2:3" x14ac:dyDescent="0.35">
      <c r="B3961" s="4" t="s">
        <v>15518</v>
      </c>
      <c r="C3961" s="5">
        <v>0</v>
      </c>
    </row>
    <row r="3962" spans="2:3" x14ac:dyDescent="0.35">
      <c r="B3962" s="4" t="s">
        <v>14510</v>
      </c>
      <c r="C3962" s="5">
        <v>0</v>
      </c>
    </row>
    <row r="3963" spans="2:3" x14ac:dyDescent="0.35">
      <c r="B3963" s="4" t="s">
        <v>15550</v>
      </c>
      <c r="C3963" s="5">
        <v>0</v>
      </c>
    </row>
    <row r="3964" spans="2:3" x14ac:dyDescent="0.35">
      <c r="B3964" s="4" t="s">
        <v>14511</v>
      </c>
      <c r="C3964" s="5">
        <v>0</v>
      </c>
    </row>
    <row r="3965" spans="2:3" x14ac:dyDescent="0.35">
      <c r="B3965" s="4" t="s">
        <v>15582</v>
      </c>
      <c r="C3965" s="5">
        <v>0</v>
      </c>
    </row>
    <row r="3966" spans="2:3" x14ac:dyDescent="0.35">
      <c r="B3966" s="4" t="s">
        <v>14512</v>
      </c>
      <c r="C3966" s="5">
        <v>0</v>
      </c>
    </row>
    <row r="3967" spans="2:3" x14ac:dyDescent="0.35">
      <c r="B3967" s="4" t="s">
        <v>15614</v>
      </c>
      <c r="C3967" s="5">
        <v>0</v>
      </c>
    </row>
    <row r="3968" spans="2:3" x14ac:dyDescent="0.35">
      <c r="B3968" s="4" t="s">
        <v>14513</v>
      </c>
      <c r="C3968" s="5">
        <v>0</v>
      </c>
    </row>
    <row r="3969" spans="2:3" x14ac:dyDescent="0.35">
      <c r="B3969" s="4" t="s">
        <v>15646</v>
      </c>
      <c r="C3969" s="5">
        <v>0</v>
      </c>
    </row>
    <row r="3970" spans="2:3" x14ac:dyDescent="0.35">
      <c r="B3970" s="4" t="s">
        <v>14514</v>
      </c>
      <c r="C3970" s="5">
        <v>0</v>
      </c>
    </row>
    <row r="3971" spans="2:3" x14ac:dyDescent="0.35">
      <c r="B3971" s="4" t="s">
        <v>15679</v>
      </c>
      <c r="C3971" s="5">
        <v>0</v>
      </c>
    </row>
    <row r="3972" spans="2:3" x14ac:dyDescent="0.35">
      <c r="B3972" s="4" t="s">
        <v>14515</v>
      </c>
      <c r="C3972" s="5">
        <v>0</v>
      </c>
    </row>
    <row r="3973" spans="2:3" x14ac:dyDescent="0.35">
      <c r="B3973" s="4" t="s">
        <v>15711</v>
      </c>
      <c r="C3973" s="5">
        <v>0</v>
      </c>
    </row>
    <row r="3974" spans="2:3" x14ac:dyDescent="0.35">
      <c r="B3974" s="4" t="s">
        <v>14516</v>
      </c>
      <c r="C3974" s="5">
        <v>0</v>
      </c>
    </row>
    <row r="3975" spans="2:3" x14ac:dyDescent="0.35">
      <c r="B3975" s="4" t="s">
        <v>15743</v>
      </c>
      <c r="C3975" s="5">
        <v>0</v>
      </c>
    </row>
    <row r="3976" spans="2:3" x14ac:dyDescent="0.35">
      <c r="B3976" s="4" t="s">
        <v>14444</v>
      </c>
      <c r="C3976" s="5">
        <v>0</v>
      </c>
    </row>
    <row r="3977" spans="2:3" x14ac:dyDescent="0.35">
      <c r="B3977" s="4" t="s">
        <v>15775</v>
      </c>
      <c r="C3977" s="5">
        <v>0</v>
      </c>
    </row>
    <row r="3978" spans="2:3" x14ac:dyDescent="0.35">
      <c r="B3978" s="4" t="s">
        <v>14518</v>
      </c>
      <c r="C3978" s="5">
        <v>0</v>
      </c>
    </row>
    <row r="3979" spans="2:3" x14ac:dyDescent="0.35">
      <c r="B3979" s="4" t="s">
        <v>15819</v>
      </c>
      <c r="C3979" s="5">
        <v>0</v>
      </c>
    </row>
    <row r="3980" spans="2:3" x14ac:dyDescent="0.35">
      <c r="B3980" s="4" t="s">
        <v>14519</v>
      </c>
      <c r="C3980" s="5">
        <v>0</v>
      </c>
    </row>
    <row r="3981" spans="2:3" x14ac:dyDescent="0.35">
      <c r="B3981" s="4" t="s">
        <v>15916</v>
      </c>
      <c r="C3981" s="5">
        <v>0</v>
      </c>
    </row>
    <row r="3982" spans="2:3" x14ac:dyDescent="0.35">
      <c r="B3982" s="4" t="s">
        <v>14520</v>
      </c>
      <c r="C3982" s="5">
        <v>0</v>
      </c>
    </row>
    <row r="3983" spans="2:3" x14ac:dyDescent="0.35">
      <c r="B3983" s="4" t="s">
        <v>15174</v>
      </c>
      <c r="C3983" s="5">
        <v>0</v>
      </c>
    </row>
    <row r="3984" spans="2:3" x14ac:dyDescent="0.35">
      <c r="B3984" s="4" t="s">
        <v>14521</v>
      </c>
      <c r="C3984" s="5">
        <v>0</v>
      </c>
    </row>
    <row r="3985" spans="2:3" x14ac:dyDescent="0.35">
      <c r="B3985" s="4" t="s">
        <v>15190</v>
      </c>
      <c r="C3985" s="5">
        <v>0</v>
      </c>
    </row>
    <row r="3986" spans="2:3" x14ac:dyDescent="0.35">
      <c r="B3986" s="4" t="s">
        <v>14522</v>
      </c>
      <c r="C3986" s="5">
        <v>0</v>
      </c>
    </row>
    <row r="3987" spans="2:3" x14ac:dyDescent="0.35">
      <c r="B3987" s="4" t="s">
        <v>15206</v>
      </c>
      <c r="C3987" s="5">
        <v>0</v>
      </c>
    </row>
    <row r="3988" spans="2:3" x14ac:dyDescent="0.35">
      <c r="B3988" s="4" t="s">
        <v>14523</v>
      </c>
      <c r="C3988" s="5">
        <v>0</v>
      </c>
    </row>
    <row r="3989" spans="2:3" x14ac:dyDescent="0.35">
      <c r="B3989" s="4" t="s">
        <v>15222</v>
      </c>
      <c r="C3989" s="5">
        <v>0</v>
      </c>
    </row>
    <row r="3990" spans="2:3" x14ac:dyDescent="0.35">
      <c r="B3990" s="4" t="s">
        <v>14524</v>
      </c>
      <c r="C3990" s="5">
        <v>0</v>
      </c>
    </row>
    <row r="3991" spans="2:3" x14ac:dyDescent="0.35">
      <c r="B3991" s="4" t="s">
        <v>15238</v>
      </c>
      <c r="C3991" s="5">
        <v>0</v>
      </c>
    </row>
    <row r="3992" spans="2:3" x14ac:dyDescent="0.35">
      <c r="B3992" s="4" t="s">
        <v>14525</v>
      </c>
      <c r="C3992" s="5">
        <v>0</v>
      </c>
    </row>
    <row r="3993" spans="2:3" x14ac:dyDescent="0.35">
      <c r="B3993" s="4" t="s">
        <v>15254</v>
      </c>
      <c r="C3993" s="5">
        <v>0</v>
      </c>
    </row>
    <row r="3994" spans="2:3" x14ac:dyDescent="0.35">
      <c r="B3994" s="4" t="s">
        <v>14526</v>
      </c>
      <c r="C3994" s="5">
        <v>0</v>
      </c>
    </row>
    <row r="3995" spans="2:3" x14ac:dyDescent="0.35">
      <c r="B3995" s="4" t="s">
        <v>15270</v>
      </c>
      <c r="C3995" s="5">
        <v>0</v>
      </c>
    </row>
    <row r="3996" spans="2:3" x14ac:dyDescent="0.35">
      <c r="B3996" s="4" t="s">
        <v>14527</v>
      </c>
      <c r="C3996" s="5">
        <v>0</v>
      </c>
    </row>
    <row r="3997" spans="2:3" x14ac:dyDescent="0.35">
      <c r="B3997" s="4" t="s">
        <v>15286</v>
      </c>
      <c r="C3997" s="5">
        <v>0</v>
      </c>
    </row>
    <row r="3998" spans="2:3" x14ac:dyDescent="0.35">
      <c r="B3998" s="4" t="s">
        <v>14528</v>
      </c>
      <c r="C3998" s="5">
        <v>0</v>
      </c>
    </row>
    <row r="3999" spans="2:3" x14ac:dyDescent="0.35">
      <c r="B3999" s="4" t="s">
        <v>15302</v>
      </c>
      <c r="C3999" s="5">
        <v>0</v>
      </c>
    </row>
    <row r="4000" spans="2:3" x14ac:dyDescent="0.35">
      <c r="B4000" s="4" t="s">
        <v>14529</v>
      </c>
      <c r="C4000" s="5">
        <v>0</v>
      </c>
    </row>
    <row r="4001" spans="2:3" x14ac:dyDescent="0.35">
      <c r="B4001" s="4" t="s">
        <v>15318</v>
      </c>
      <c r="C4001" s="5">
        <v>0</v>
      </c>
    </row>
    <row r="4002" spans="2:3" x14ac:dyDescent="0.35">
      <c r="B4002" s="4" t="s">
        <v>14530</v>
      </c>
      <c r="C4002" s="5">
        <v>0</v>
      </c>
    </row>
    <row r="4003" spans="2:3" x14ac:dyDescent="0.35">
      <c r="B4003" s="4" t="s">
        <v>14459</v>
      </c>
      <c r="C4003" s="5">
        <v>0</v>
      </c>
    </row>
    <row r="4004" spans="2:3" x14ac:dyDescent="0.35">
      <c r="B4004" s="4" t="s">
        <v>14531</v>
      </c>
      <c r="C4004" s="5">
        <v>0</v>
      </c>
    </row>
    <row r="4005" spans="2:3" x14ac:dyDescent="0.35">
      <c r="B4005" s="4" t="s">
        <v>15350</v>
      </c>
      <c r="C4005" s="5">
        <v>0</v>
      </c>
    </row>
    <row r="4006" spans="2:3" x14ac:dyDescent="0.35">
      <c r="B4006" s="4" t="s">
        <v>14532</v>
      </c>
      <c r="C4006" s="5">
        <v>0</v>
      </c>
    </row>
    <row r="4007" spans="2:3" x14ac:dyDescent="0.35">
      <c r="B4007" s="4" t="s">
        <v>15366</v>
      </c>
      <c r="C4007" s="5">
        <v>0</v>
      </c>
    </row>
    <row r="4008" spans="2:3" x14ac:dyDescent="0.35">
      <c r="B4008" s="4" t="s">
        <v>14533</v>
      </c>
      <c r="C4008" s="5">
        <v>0</v>
      </c>
    </row>
    <row r="4009" spans="2:3" x14ac:dyDescent="0.35">
      <c r="B4009" s="4" t="s">
        <v>14433</v>
      </c>
      <c r="C4009" s="5">
        <v>0</v>
      </c>
    </row>
    <row r="4010" spans="2:3" x14ac:dyDescent="0.35">
      <c r="B4010" s="4" t="s">
        <v>14534</v>
      </c>
      <c r="C4010" s="5">
        <v>0</v>
      </c>
    </row>
    <row r="4011" spans="2:3" x14ac:dyDescent="0.35">
      <c r="B4011" s="4" t="s">
        <v>15398</v>
      </c>
      <c r="C4011" s="5">
        <v>0</v>
      </c>
    </row>
    <row r="4012" spans="2:3" x14ac:dyDescent="0.35">
      <c r="B4012" s="4" t="s">
        <v>14535</v>
      </c>
      <c r="C4012" s="5">
        <v>0</v>
      </c>
    </row>
    <row r="4013" spans="2:3" x14ac:dyDescent="0.35">
      <c r="B4013" s="4" t="s">
        <v>15414</v>
      </c>
      <c r="C4013" s="5">
        <v>0</v>
      </c>
    </row>
    <row r="4014" spans="2:3" x14ac:dyDescent="0.35">
      <c r="B4014" s="4" t="s">
        <v>14536</v>
      </c>
      <c r="C4014" s="5">
        <v>0</v>
      </c>
    </row>
    <row r="4015" spans="2:3" x14ac:dyDescent="0.35">
      <c r="B4015" s="4" t="s">
        <v>15430</v>
      </c>
      <c r="C4015" s="5">
        <v>0</v>
      </c>
    </row>
    <row r="4016" spans="2:3" x14ac:dyDescent="0.35">
      <c r="B4016" s="4" t="s">
        <v>14537</v>
      </c>
      <c r="C4016" s="5">
        <v>0</v>
      </c>
    </row>
    <row r="4017" spans="2:3" x14ac:dyDescent="0.35">
      <c r="B4017" s="4" t="s">
        <v>15446</v>
      </c>
      <c r="C4017" s="5">
        <v>0</v>
      </c>
    </row>
    <row r="4018" spans="2:3" x14ac:dyDescent="0.35">
      <c r="B4018" s="4" t="s">
        <v>14538</v>
      </c>
      <c r="C4018" s="5">
        <v>0</v>
      </c>
    </row>
    <row r="4019" spans="2:3" x14ac:dyDescent="0.35">
      <c r="B4019" s="4" t="s">
        <v>15462</v>
      </c>
      <c r="C4019" s="5">
        <v>0</v>
      </c>
    </row>
    <row r="4020" spans="2:3" x14ac:dyDescent="0.35">
      <c r="B4020" s="4" t="s">
        <v>14539</v>
      </c>
      <c r="C4020" s="5">
        <v>0</v>
      </c>
    </row>
    <row r="4021" spans="2:3" x14ac:dyDescent="0.35">
      <c r="B4021" s="4" t="s">
        <v>15478</v>
      </c>
      <c r="C4021" s="5">
        <v>0</v>
      </c>
    </row>
    <row r="4022" spans="2:3" x14ac:dyDescent="0.35">
      <c r="B4022" s="4" t="s">
        <v>14540</v>
      </c>
      <c r="C4022" s="5">
        <v>0</v>
      </c>
    </row>
    <row r="4023" spans="2:3" x14ac:dyDescent="0.35">
      <c r="B4023" s="4" t="s">
        <v>15494</v>
      </c>
      <c r="C4023" s="5">
        <v>0</v>
      </c>
    </row>
    <row r="4024" spans="2:3" x14ac:dyDescent="0.35">
      <c r="B4024" s="4" t="s">
        <v>14541</v>
      </c>
      <c r="C4024" s="5">
        <v>0</v>
      </c>
    </row>
    <row r="4025" spans="2:3" x14ac:dyDescent="0.35">
      <c r="B4025" s="4" t="s">
        <v>15510</v>
      </c>
      <c r="C4025" s="5">
        <v>0</v>
      </c>
    </row>
    <row r="4026" spans="2:3" x14ac:dyDescent="0.35">
      <c r="B4026" s="4" t="s">
        <v>14542</v>
      </c>
      <c r="C4026" s="5">
        <v>0</v>
      </c>
    </row>
    <row r="4027" spans="2:3" x14ac:dyDescent="0.35">
      <c r="B4027" s="4" t="s">
        <v>15526</v>
      </c>
      <c r="C4027" s="5">
        <v>0</v>
      </c>
    </row>
    <row r="4028" spans="2:3" x14ac:dyDescent="0.35">
      <c r="B4028" s="4" t="s">
        <v>14543</v>
      </c>
      <c r="C4028" s="5">
        <v>0</v>
      </c>
    </row>
    <row r="4029" spans="2:3" x14ac:dyDescent="0.35">
      <c r="B4029" s="4" t="s">
        <v>15542</v>
      </c>
      <c r="C4029" s="5">
        <v>0</v>
      </c>
    </row>
    <row r="4030" spans="2:3" x14ac:dyDescent="0.35">
      <c r="B4030" s="4" t="s">
        <v>14544</v>
      </c>
      <c r="C4030" s="5">
        <v>0</v>
      </c>
    </row>
    <row r="4031" spans="2:3" x14ac:dyDescent="0.35">
      <c r="B4031" s="4" t="s">
        <v>15558</v>
      </c>
      <c r="C4031" s="5">
        <v>0</v>
      </c>
    </row>
    <row r="4032" spans="2:3" x14ac:dyDescent="0.35">
      <c r="B4032" s="4" t="s">
        <v>14545</v>
      </c>
      <c r="C4032" s="5">
        <v>0</v>
      </c>
    </row>
    <row r="4033" spans="2:3" x14ac:dyDescent="0.35">
      <c r="B4033" s="4" t="s">
        <v>15574</v>
      </c>
      <c r="C4033" s="5">
        <v>0</v>
      </c>
    </row>
    <row r="4034" spans="2:3" x14ac:dyDescent="0.35">
      <c r="B4034" s="4" t="s">
        <v>14546</v>
      </c>
      <c r="C4034" s="5">
        <v>0</v>
      </c>
    </row>
    <row r="4035" spans="2:3" x14ac:dyDescent="0.35">
      <c r="B4035" s="4" t="s">
        <v>15590</v>
      </c>
      <c r="C4035" s="5">
        <v>0</v>
      </c>
    </row>
    <row r="4036" spans="2:3" x14ac:dyDescent="0.35">
      <c r="B4036" s="4" t="s">
        <v>14547</v>
      </c>
      <c r="C4036" s="5">
        <v>0</v>
      </c>
    </row>
    <row r="4037" spans="2:3" x14ac:dyDescent="0.35">
      <c r="B4037" s="4" t="s">
        <v>15606</v>
      </c>
      <c r="C4037" s="5">
        <v>0</v>
      </c>
    </row>
    <row r="4038" spans="2:3" x14ac:dyDescent="0.35">
      <c r="B4038" s="4" t="s">
        <v>14548</v>
      </c>
      <c r="C4038" s="5">
        <v>0</v>
      </c>
    </row>
    <row r="4039" spans="2:3" x14ac:dyDescent="0.35">
      <c r="B4039" s="4" t="s">
        <v>15622</v>
      </c>
      <c r="C4039" s="5">
        <v>0</v>
      </c>
    </row>
    <row r="4040" spans="2:3" x14ac:dyDescent="0.35">
      <c r="B4040" s="4" t="s">
        <v>14468</v>
      </c>
      <c r="C4040" s="5">
        <v>0</v>
      </c>
    </row>
    <row r="4041" spans="2:3" x14ac:dyDescent="0.35">
      <c r="B4041" s="4" t="s">
        <v>15638</v>
      </c>
      <c r="C4041" s="5">
        <v>0</v>
      </c>
    </row>
    <row r="4042" spans="2:3" x14ac:dyDescent="0.35">
      <c r="B4042" s="4" t="s">
        <v>14550</v>
      </c>
      <c r="C4042" s="5">
        <v>0</v>
      </c>
    </row>
    <row r="4043" spans="2:3" x14ac:dyDescent="0.35">
      <c r="B4043" s="4" t="s">
        <v>15654</v>
      </c>
      <c r="C4043" s="5">
        <v>0</v>
      </c>
    </row>
    <row r="4044" spans="2:3" x14ac:dyDescent="0.35">
      <c r="B4044" s="4" t="s">
        <v>14551</v>
      </c>
      <c r="C4044" s="5">
        <v>0</v>
      </c>
    </row>
    <row r="4045" spans="2:3" x14ac:dyDescent="0.35">
      <c r="B4045" s="4" t="s">
        <v>14475</v>
      </c>
      <c r="C4045" s="5">
        <v>0</v>
      </c>
    </row>
    <row r="4046" spans="2:3" x14ac:dyDescent="0.35">
      <c r="B4046" s="4" t="s">
        <v>14552</v>
      </c>
      <c r="C4046" s="5">
        <v>0</v>
      </c>
    </row>
    <row r="4047" spans="2:3" x14ac:dyDescent="0.35">
      <c r="B4047" s="4" t="s">
        <v>15687</v>
      </c>
      <c r="C4047" s="5">
        <v>0</v>
      </c>
    </row>
    <row r="4048" spans="2:3" x14ac:dyDescent="0.35">
      <c r="B4048" s="4" t="s">
        <v>14553</v>
      </c>
      <c r="C4048" s="5">
        <v>0</v>
      </c>
    </row>
    <row r="4049" spans="2:3" x14ac:dyDescent="0.35">
      <c r="B4049" s="4" t="s">
        <v>15703</v>
      </c>
      <c r="C4049" s="5">
        <v>0</v>
      </c>
    </row>
    <row r="4050" spans="2:3" x14ac:dyDescent="0.35">
      <c r="B4050" s="4" t="s">
        <v>14554</v>
      </c>
      <c r="C4050" s="5">
        <v>0</v>
      </c>
    </row>
    <row r="4051" spans="2:3" x14ac:dyDescent="0.35">
      <c r="B4051" s="4" t="s">
        <v>15719</v>
      </c>
      <c r="C4051" s="5">
        <v>0</v>
      </c>
    </row>
    <row r="4052" spans="2:3" x14ac:dyDescent="0.35">
      <c r="B4052" s="4" t="s">
        <v>14555</v>
      </c>
      <c r="C4052" s="5">
        <v>0</v>
      </c>
    </row>
    <row r="4053" spans="2:3" x14ac:dyDescent="0.35">
      <c r="B4053" s="4" t="s">
        <v>15735</v>
      </c>
      <c r="C4053" s="5">
        <v>0</v>
      </c>
    </row>
    <row r="4054" spans="2:3" x14ac:dyDescent="0.35">
      <c r="B4054" s="4" t="s">
        <v>14556</v>
      </c>
      <c r="C4054" s="5">
        <v>0</v>
      </c>
    </row>
    <row r="4055" spans="2:3" x14ac:dyDescent="0.35">
      <c r="B4055" s="4" t="s">
        <v>15751</v>
      </c>
      <c r="C4055" s="5">
        <v>0</v>
      </c>
    </row>
    <row r="4056" spans="2:3" x14ac:dyDescent="0.35">
      <c r="B4056" s="4" t="s">
        <v>14557</v>
      </c>
      <c r="C4056" s="5">
        <v>0</v>
      </c>
    </row>
    <row r="4057" spans="2:3" x14ac:dyDescent="0.35">
      <c r="B4057" s="4" t="s">
        <v>15767</v>
      </c>
      <c r="C4057" s="5">
        <v>0</v>
      </c>
    </row>
    <row r="4058" spans="2:3" x14ac:dyDescent="0.35">
      <c r="B4058" s="4" t="s">
        <v>14558</v>
      </c>
      <c r="C4058" s="5">
        <v>0</v>
      </c>
    </row>
    <row r="4059" spans="2:3" x14ac:dyDescent="0.35">
      <c r="B4059" s="4" t="s">
        <v>15783</v>
      </c>
      <c r="C4059" s="5">
        <v>0</v>
      </c>
    </row>
    <row r="4060" spans="2:3" x14ac:dyDescent="0.35">
      <c r="B4060" s="4" t="s">
        <v>14559</v>
      </c>
      <c r="C4060" s="5">
        <v>0</v>
      </c>
    </row>
    <row r="4061" spans="2:3" x14ac:dyDescent="0.35">
      <c r="B4061" s="4" t="s">
        <v>15799</v>
      </c>
      <c r="C4061" s="5">
        <v>0</v>
      </c>
    </row>
    <row r="4062" spans="2:3" x14ac:dyDescent="0.35">
      <c r="B4062" s="4" t="s">
        <v>14560</v>
      </c>
      <c r="C4062" s="5">
        <v>0</v>
      </c>
    </row>
    <row r="4063" spans="2:3" x14ac:dyDescent="0.35">
      <c r="B4063" s="4" t="s">
        <v>15827</v>
      </c>
      <c r="C4063" s="5">
        <v>0</v>
      </c>
    </row>
    <row r="4064" spans="2:3" x14ac:dyDescent="0.35">
      <c r="B4064" s="4" t="s">
        <v>14561</v>
      </c>
      <c r="C4064" s="5">
        <v>0</v>
      </c>
    </row>
    <row r="4065" spans="2:3" x14ac:dyDescent="0.35">
      <c r="B4065" s="4" t="s">
        <v>15908</v>
      </c>
      <c r="C4065" s="5">
        <v>0</v>
      </c>
    </row>
    <row r="4066" spans="2:3" x14ac:dyDescent="0.35">
      <c r="B4066" s="4" t="s">
        <v>14562</v>
      </c>
      <c r="C4066" s="5">
        <v>0</v>
      </c>
    </row>
    <row r="4067" spans="2:3" x14ac:dyDescent="0.35">
      <c r="B4067" s="4" t="s">
        <v>15924</v>
      </c>
      <c r="C4067" s="5">
        <v>0</v>
      </c>
    </row>
    <row r="4068" spans="2:3" x14ac:dyDescent="0.35">
      <c r="B4068" s="4" t="s">
        <v>14563</v>
      </c>
      <c r="C4068" s="5">
        <v>0</v>
      </c>
    </row>
    <row r="4069" spans="2:3" x14ac:dyDescent="0.35">
      <c r="B4069" s="4" t="s">
        <v>15170</v>
      </c>
      <c r="C4069" s="5">
        <v>0</v>
      </c>
    </row>
    <row r="4070" spans="2:3" x14ac:dyDescent="0.35">
      <c r="B4070" s="4" t="s">
        <v>14564</v>
      </c>
      <c r="C4070" s="5">
        <v>0</v>
      </c>
    </row>
    <row r="4071" spans="2:3" x14ac:dyDescent="0.35">
      <c r="B4071" s="4" t="s">
        <v>15178</v>
      </c>
      <c r="C4071" s="5">
        <v>0</v>
      </c>
    </row>
    <row r="4072" spans="2:3" x14ac:dyDescent="0.35">
      <c r="B4072" s="4" t="s">
        <v>14565</v>
      </c>
      <c r="C4072" s="5">
        <v>0</v>
      </c>
    </row>
    <row r="4073" spans="2:3" x14ac:dyDescent="0.35">
      <c r="B4073" s="4" t="s">
        <v>15186</v>
      </c>
      <c r="C4073" s="5">
        <v>0</v>
      </c>
    </row>
    <row r="4074" spans="2:3" x14ac:dyDescent="0.35">
      <c r="B4074" s="4" t="s">
        <v>14566</v>
      </c>
      <c r="C4074" s="5">
        <v>0</v>
      </c>
    </row>
    <row r="4075" spans="2:3" x14ac:dyDescent="0.35">
      <c r="B4075" s="4" t="s">
        <v>15194</v>
      </c>
      <c r="C4075" s="5">
        <v>0</v>
      </c>
    </row>
    <row r="4076" spans="2:3" x14ac:dyDescent="0.35">
      <c r="B4076" s="4" t="s">
        <v>14567</v>
      </c>
      <c r="C4076" s="5">
        <v>0</v>
      </c>
    </row>
    <row r="4077" spans="2:3" x14ac:dyDescent="0.35">
      <c r="B4077" s="4" t="s">
        <v>15202</v>
      </c>
      <c r="C4077" s="5">
        <v>0</v>
      </c>
    </row>
    <row r="4078" spans="2:3" x14ac:dyDescent="0.35">
      <c r="B4078" s="4" t="s">
        <v>14568</v>
      </c>
      <c r="C4078" s="5">
        <v>0</v>
      </c>
    </row>
    <row r="4079" spans="2:3" x14ac:dyDescent="0.35">
      <c r="B4079" s="4" t="s">
        <v>15210</v>
      </c>
      <c r="C4079" s="5">
        <v>0</v>
      </c>
    </row>
    <row r="4080" spans="2:3" x14ac:dyDescent="0.35">
      <c r="B4080" s="4" t="s">
        <v>14569</v>
      </c>
      <c r="C4080" s="5">
        <v>0</v>
      </c>
    </row>
    <row r="4081" spans="2:3" x14ac:dyDescent="0.35">
      <c r="B4081" s="4" t="s">
        <v>15218</v>
      </c>
      <c r="C4081" s="5">
        <v>0</v>
      </c>
    </row>
    <row r="4082" spans="2:3" x14ac:dyDescent="0.35">
      <c r="B4082" s="4" t="s">
        <v>14570</v>
      </c>
      <c r="C4082" s="5">
        <v>0</v>
      </c>
    </row>
    <row r="4083" spans="2:3" x14ac:dyDescent="0.35">
      <c r="B4083" s="4" t="s">
        <v>15226</v>
      </c>
      <c r="C4083" s="5">
        <v>0</v>
      </c>
    </row>
    <row r="4084" spans="2:3" x14ac:dyDescent="0.35">
      <c r="B4084" s="4" t="s">
        <v>14571</v>
      </c>
      <c r="C4084" s="5">
        <v>0</v>
      </c>
    </row>
    <row r="4085" spans="2:3" x14ac:dyDescent="0.35">
      <c r="B4085" s="4" t="s">
        <v>15234</v>
      </c>
      <c r="C4085" s="5">
        <v>0</v>
      </c>
    </row>
    <row r="4086" spans="2:3" x14ac:dyDescent="0.35">
      <c r="B4086" s="4" t="s">
        <v>14572</v>
      </c>
      <c r="C4086" s="5">
        <v>0</v>
      </c>
    </row>
    <row r="4087" spans="2:3" x14ac:dyDescent="0.35">
      <c r="B4087" s="4" t="s">
        <v>15242</v>
      </c>
      <c r="C4087" s="5">
        <v>0</v>
      </c>
    </row>
    <row r="4088" spans="2:3" x14ac:dyDescent="0.35">
      <c r="B4088" s="4" t="s">
        <v>14573</v>
      </c>
      <c r="C4088" s="5">
        <v>0</v>
      </c>
    </row>
    <row r="4089" spans="2:3" x14ac:dyDescent="0.35">
      <c r="B4089" s="4" t="s">
        <v>15250</v>
      </c>
      <c r="C4089" s="5">
        <v>0</v>
      </c>
    </row>
    <row r="4090" spans="2:3" x14ac:dyDescent="0.35">
      <c r="B4090" s="4" t="s">
        <v>14574</v>
      </c>
      <c r="C4090" s="5">
        <v>0</v>
      </c>
    </row>
    <row r="4091" spans="2:3" x14ac:dyDescent="0.35">
      <c r="B4091" s="4" t="s">
        <v>15258</v>
      </c>
      <c r="C4091" s="5">
        <v>0</v>
      </c>
    </row>
    <row r="4092" spans="2:3" x14ac:dyDescent="0.35">
      <c r="B4092" s="4" t="s">
        <v>14575</v>
      </c>
      <c r="C4092" s="5">
        <v>0</v>
      </c>
    </row>
    <row r="4093" spans="2:3" x14ac:dyDescent="0.35">
      <c r="B4093" s="4" t="s">
        <v>15266</v>
      </c>
      <c r="C4093" s="5">
        <v>0</v>
      </c>
    </row>
    <row r="4094" spans="2:3" x14ac:dyDescent="0.35">
      <c r="B4094" s="4" t="s">
        <v>14576</v>
      </c>
      <c r="C4094" s="5">
        <v>0</v>
      </c>
    </row>
    <row r="4095" spans="2:3" x14ac:dyDescent="0.35">
      <c r="B4095" s="4" t="s">
        <v>15274</v>
      </c>
      <c r="C4095" s="5">
        <v>0</v>
      </c>
    </row>
    <row r="4096" spans="2:3" x14ac:dyDescent="0.35">
      <c r="B4096" s="4" t="s">
        <v>14577</v>
      </c>
      <c r="C4096" s="5">
        <v>0</v>
      </c>
    </row>
    <row r="4097" spans="2:3" x14ac:dyDescent="0.35">
      <c r="B4097" s="4" t="s">
        <v>15282</v>
      </c>
      <c r="C4097" s="5">
        <v>0</v>
      </c>
    </row>
    <row r="4098" spans="2:3" x14ac:dyDescent="0.35">
      <c r="B4098" s="4" t="s">
        <v>14578</v>
      </c>
      <c r="C4098" s="5">
        <v>0</v>
      </c>
    </row>
    <row r="4099" spans="2:3" x14ac:dyDescent="0.35">
      <c r="B4099" s="4" t="s">
        <v>15290</v>
      </c>
      <c r="C4099" s="5">
        <v>0</v>
      </c>
    </row>
    <row r="4100" spans="2:3" x14ac:dyDescent="0.35">
      <c r="B4100" s="4" t="s">
        <v>14579</v>
      </c>
      <c r="C4100" s="5">
        <v>0</v>
      </c>
    </row>
    <row r="4101" spans="2:3" x14ac:dyDescent="0.35">
      <c r="B4101" s="4" t="s">
        <v>15298</v>
      </c>
      <c r="C4101" s="5">
        <v>0</v>
      </c>
    </row>
    <row r="4102" spans="2:3" x14ac:dyDescent="0.35">
      <c r="B4102" s="4" t="s">
        <v>14580</v>
      </c>
      <c r="C4102" s="5">
        <v>0</v>
      </c>
    </row>
    <row r="4103" spans="2:3" x14ac:dyDescent="0.35">
      <c r="B4103" s="4" t="s">
        <v>15306</v>
      </c>
      <c r="C4103" s="5">
        <v>0</v>
      </c>
    </row>
    <row r="4104" spans="2:3" x14ac:dyDescent="0.35">
      <c r="B4104" s="4" t="s">
        <v>14581</v>
      </c>
      <c r="C4104" s="5">
        <v>0</v>
      </c>
    </row>
    <row r="4105" spans="2:3" x14ac:dyDescent="0.35">
      <c r="B4105" s="4" t="s">
        <v>15314</v>
      </c>
      <c r="C4105" s="5">
        <v>0</v>
      </c>
    </row>
    <row r="4106" spans="2:3" x14ac:dyDescent="0.35">
      <c r="B4106" s="4" t="s">
        <v>14582</v>
      </c>
      <c r="C4106" s="5">
        <v>0</v>
      </c>
    </row>
    <row r="4107" spans="2:3" x14ac:dyDescent="0.35">
      <c r="B4107" s="4" t="s">
        <v>15322</v>
      </c>
      <c r="C4107" s="5">
        <v>0</v>
      </c>
    </row>
    <row r="4108" spans="2:3" x14ac:dyDescent="0.35">
      <c r="B4108" s="4" t="s">
        <v>14583</v>
      </c>
      <c r="C4108" s="5">
        <v>0</v>
      </c>
    </row>
    <row r="4109" spans="2:3" x14ac:dyDescent="0.35">
      <c r="B4109" s="4" t="s">
        <v>15330</v>
      </c>
      <c r="C4109" s="5">
        <v>0</v>
      </c>
    </row>
    <row r="4110" spans="2:3" x14ac:dyDescent="0.35">
      <c r="B4110" s="4" t="s">
        <v>14584</v>
      </c>
      <c r="C4110" s="5">
        <v>0</v>
      </c>
    </row>
    <row r="4111" spans="2:3" x14ac:dyDescent="0.35">
      <c r="B4111" s="4" t="s">
        <v>14467</v>
      </c>
      <c r="C4111" s="5">
        <v>0</v>
      </c>
    </row>
    <row r="4112" spans="2:3" x14ac:dyDescent="0.35">
      <c r="B4112" s="4" t="s">
        <v>14585</v>
      </c>
      <c r="C4112" s="5">
        <v>0</v>
      </c>
    </row>
    <row r="4113" spans="2:3" x14ac:dyDescent="0.35">
      <c r="B4113" s="4" t="s">
        <v>15346</v>
      </c>
      <c r="C4113" s="5">
        <v>0</v>
      </c>
    </row>
    <row r="4114" spans="2:3" x14ac:dyDescent="0.35">
      <c r="B4114" s="4" t="s">
        <v>14586</v>
      </c>
      <c r="C4114" s="5">
        <v>0</v>
      </c>
    </row>
    <row r="4115" spans="2:3" x14ac:dyDescent="0.35">
      <c r="B4115" s="4" t="s">
        <v>15354</v>
      </c>
      <c r="C4115" s="5">
        <v>0</v>
      </c>
    </row>
    <row r="4116" spans="2:3" x14ac:dyDescent="0.35">
      <c r="B4116" s="4" t="s">
        <v>14587</v>
      </c>
      <c r="C4116" s="5">
        <v>0</v>
      </c>
    </row>
    <row r="4117" spans="2:3" x14ac:dyDescent="0.35">
      <c r="B4117" s="4" t="s">
        <v>15362</v>
      </c>
      <c r="C4117" s="5">
        <v>0</v>
      </c>
    </row>
    <row r="4118" spans="2:3" x14ac:dyDescent="0.35">
      <c r="B4118" s="4" t="s">
        <v>14588</v>
      </c>
      <c r="C4118" s="5">
        <v>0</v>
      </c>
    </row>
    <row r="4119" spans="2:3" x14ac:dyDescent="0.35">
      <c r="B4119" s="4" t="s">
        <v>14474</v>
      </c>
      <c r="C4119" s="5">
        <v>0</v>
      </c>
    </row>
    <row r="4120" spans="2:3" x14ac:dyDescent="0.35">
      <c r="B4120" s="4" t="s">
        <v>14589</v>
      </c>
      <c r="C4120" s="5">
        <v>0</v>
      </c>
    </row>
    <row r="4121" spans="2:3" x14ac:dyDescent="0.35">
      <c r="B4121" s="4" t="s">
        <v>15378</v>
      </c>
      <c r="C4121" s="5">
        <v>0</v>
      </c>
    </row>
    <row r="4122" spans="2:3" x14ac:dyDescent="0.35">
      <c r="B4122" s="4" t="s">
        <v>14590</v>
      </c>
      <c r="C4122" s="5">
        <v>0</v>
      </c>
    </row>
    <row r="4123" spans="2:3" x14ac:dyDescent="0.35">
      <c r="B4123" s="4" t="s">
        <v>15386</v>
      </c>
      <c r="C4123" s="5">
        <v>0</v>
      </c>
    </row>
    <row r="4124" spans="2:3" x14ac:dyDescent="0.35">
      <c r="B4124" s="4" t="s">
        <v>14591</v>
      </c>
      <c r="C4124" s="5">
        <v>0</v>
      </c>
    </row>
    <row r="4125" spans="2:3" x14ac:dyDescent="0.35">
      <c r="B4125" s="4" t="s">
        <v>15394</v>
      </c>
      <c r="C4125" s="5">
        <v>0</v>
      </c>
    </row>
    <row r="4126" spans="2:3" x14ac:dyDescent="0.35">
      <c r="B4126" s="4" t="s">
        <v>14592</v>
      </c>
      <c r="C4126" s="5">
        <v>0</v>
      </c>
    </row>
    <row r="4127" spans="2:3" x14ac:dyDescent="0.35">
      <c r="B4127" s="4" t="s">
        <v>15402</v>
      </c>
      <c r="C4127" s="5">
        <v>0</v>
      </c>
    </row>
    <row r="4128" spans="2:3" x14ac:dyDescent="0.35">
      <c r="B4128" s="4" t="s">
        <v>14593</v>
      </c>
      <c r="C4128" s="5">
        <v>0</v>
      </c>
    </row>
    <row r="4129" spans="2:3" x14ac:dyDescent="0.35">
      <c r="B4129" s="4" t="s">
        <v>15410</v>
      </c>
      <c r="C4129" s="5">
        <v>0</v>
      </c>
    </row>
    <row r="4130" spans="2:3" x14ac:dyDescent="0.35">
      <c r="B4130" s="4" t="s">
        <v>14594</v>
      </c>
      <c r="C4130" s="5">
        <v>0</v>
      </c>
    </row>
    <row r="4131" spans="2:3" x14ac:dyDescent="0.35">
      <c r="B4131" s="4" t="s">
        <v>15418</v>
      </c>
      <c r="C4131" s="5">
        <v>0</v>
      </c>
    </row>
    <row r="4132" spans="2:3" x14ac:dyDescent="0.35">
      <c r="B4132" s="4" t="s">
        <v>14595</v>
      </c>
      <c r="C4132" s="5">
        <v>0</v>
      </c>
    </row>
    <row r="4133" spans="2:3" x14ac:dyDescent="0.35">
      <c r="B4133" s="4" t="s">
        <v>15426</v>
      </c>
      <c r="C4133" s="5">
        <v>0</v>
      </c>
    </row>
    <row r="4134" spans="2:3" x14ac:dyDescent="0.35">
      <c r="B4134" s="4" t="s">
        <v>14596</v>
      </c>
      <c r="C4134" s="5">
        <v>0</v>
      </c>
    </row>
    <row r="4135" spans="2:3" x14ac:dyDescent="0.35">
      <c r="B4135" s="4" t="s">
        <v>15434</v>
      </c>
      <c r="C4135" s="5">
        <v>0</v>
      </c>
    </row>
    <row r="4136" spans="2:3" x14ac:dyDescent="0.35">
      <c r="B4136" s="4" t="s">
        <v>14597</v>
      </c>
      <c r="C4136" s="5">
        <v>0</v>
      </c>
    </row>
    <row r="4137" spans="2:3" x14ac:dyDescent="0.35">
      <c r="B4137" s="4" t="s">
        <v>15442</v>
      </c>
      <c r="C4137" s="5">
        <v>0</v>
      </c>
    </row>
    <row r="4138" spans="2:3" x14ac:dyDescent="0.35">
      <c r="B4138" s="4" t="s">
        <v>14598</v>
      </c>
      <c r="C4138" s="5">
        <v>0</v>
      </c>
    </row>
    <row r="4139" spans="2:3" x14ac:dyDescent="0.35">
      <c r="B4139" s="4" t="s">
        <v>15450</v>
      </c>
      <c r="C4139" s="5">
        <v>0</v>
      </c>
    </row>
    <row r="4140" spans="2:3" x14ac:dyDescent="0.35">
      <c r="B4140" s="4" t="s">
        <v>14599</v>
      </c>
      <c r="C4140" s="5">
        <v>0</v>
      </c>
    </row>
    <row r="4141" spans="2:3" x14ac:dyDescent="0.35">
      <c r="B4141" s="4" t="s">
        <v>15458</v>
      </c>
      <c r="C4141" s="5">
        <v>0</v>
      </c>
    </row>
    <row r="4142" spans="2:3" x14ac:dyDescent="0.35">
      <c r="B4142" s="4" t="s">
        <v>14600</v>
      </c>
      <c r="C4142" s="5">
        <v>0</v>
      </c>
    </row>
    <row r="4143" spans="2:3" x14ac:dyDescent="0.35">
      <c r="B4143" s="4" t="s">
        <v>15466</v>
      </c>
      <c r="C4143" s="5">
        <v>0</v>
      </c>
    </row>
    <row r="4144" spans="2:3" x14ac:dyDescent="0.35">
      <c r="B4144" s="4" t="s">
        <v>14601</v>
      </c>
      <c r="C4144" s="5">
        <v>0</v>
      </c>
    </row>
    <row r="4145" spans="2:3" x14ac:dyDescent="0.35">
      <c r="B4145" s="4" t="s">
        <v>15474</v>
      </c>
      <c r="C4145" s="5">
        <v>0</v>
      </c>
    </row>
    <row r="4146" spans="2:3" x14ac:dyDescent="0.35">
      <c r="B4146" s="4" t="s">
        <v>14602</v>
      </c>
      <c r="C4146" s="5">
        <v>0</v>
      </c>
    </row>
    <row r="4147" spans="2:3" x14ac:dyDescent="0.35">
      <c r="B4147" s="4" t="s">
        <v>15482</v>
      </c>
      <c r="C4147" s="5">
        <v>0</v>
      </c>
    </row>
    <row r="4148" spans="2:3" x14ac:dyDescent="0.35">
      <c r="B4148" s="4" t="s">
        <v>14603</v>
      </c>
      <c r="C4148" s="5">
        <v>0</v>
      </c>
    </row>
    <row r="4149" spans="2:3" x14ac:dyDescent="0.35">
      <c r="B4149" s="4" t="s">
        <v>15490</v>
      </c>
      <c r="C4149" s="5">
        <v>0</v>
      </c>
    </row>
    <row r="4150" spans="2:3" x14ac:dyDescent="0.35">
      <c r="B4150" s="4" t="s">
        <v>14604</v>
      </c>
      <c r="C4150" s="5">
        <v>0</v>
      </c>
    </row>
    <row r="4151" spans="2:3" x14ac:dyDescent="0.35">
      <c r="B4151" s="4" t="s">
        <v>15498</v>
      </c>
      <c r="C4151" s="5">
        <v>0</v>
      </c>
    </row>
    <row r="4152" spans="2:3" x14ac:dyDescent="0.35">
      <c r="B4152" s="4" t="s">
        <v>14403</v>
      </c>
      <c r="C4152" s="5">
        <v>0</v>
      </c>
    </row>
    <row r="4153" spans="2:3" x14ac:dyDescent="0.35">
      <c r="B4153" s="4" t="s">
        <v>15506</v>
      </c>
      <c r="C4153" s="5">
        <v>0</v>
      </c>
    </row>
    <row r="4154" spans="2:3" x14ac:dyDescent="0.35">
      <c r="B4154" s="4" t="s">
        <v>14606</v>
      </c>
      <c r="C4154" s="5">
        <v>0</v>
      </c>
    </row>
    <row r="4155" spans="2:3" x14ac:dyDescent="0.35">
      <c r="B4155" s="4" t="s">
        <v>15514</v>
      </c>
      <c r="C4155" s="5">
        <v>0</v>
      </c>
    </row>
    <row r="4156" spans="2:3" x14ac:dyDescent="0.35">
      <c r="B4156" s="4" t="s">
        <v>14607</v>
      </c>
      <c r="C4156" s="5">
        <v>0</v>
      </c>
    </row>
    <row r="4157" spans="2:3" x14ac:dyDescent="0.35">
      <c r="B4157" s="4" t="s">
        <v>15522</v>
      </c>
      <c r="C4157" s="5">
        <v>0</v>
      </c>
    </row>
    <row r="4158" spans="2:3" x14ac:dyDescent="0.35">
      <c r="B4158" s="4" t="s">
        <v>14608</v>
      </c>
      <c r="C4158" s="5">
        <v>0</v>
      </c>
    </row>
    <row r="4159" spans="2:3" x14ac:dyDescent="0.35">
      <c r="B4159" s="4" t="s">
        <v>15530</v>
      </c>
      <c r="C4159" s="5">
        <v>0</v>
      </c>
    </row>
    <row r="4160" spans="2:3" x14ac:dyDescent="0.35">
      <c r="B4160" s="4" t="s">
        <v>14609</v>
      </c>
      <c r="C4160" s="5">
        <v>0</v>
      </c>
    </row>
    <row r="4161" spans="2:3" x14ac:dyDescent="0.35">
      <c r="B4161" s="4" t="s">
        <v>15538</v>
      </c>
      <c r="C4161" s="5">
        <v>0</v>
      </c>
    </row>
    <row r="4162" spans="2:3" x14ac:dyDescent="0.35">
      <c r="B4162" s="4" t="s">
        <v>14610</v>
      </c>
      <c r="C4162" s="5">
        <v>0</v>
      </c>
    </row>
    <row r="4163" spans="2:3" x14ac:dyDescent="0.35">
      <c r="B4163" s="4" t="s">
        <v>15546</v>
      </c>
      <c r="C4163" s="5">
        <v>0</v>
      </c>
    </row>
    <row r="4164" spans="2:3" x14ac:dyDescent="0.35">
      <c r="B4164" s="4" t="s">
        <v>14611</v>
      </c>
      <c r="C4164" s="5">
        <v>0</v>
      </c>
    </row>
    <row r="4165" spans="2:3" x14ac:dyDescent="0.35">
      <c r="B4165" s="4" t="s">
        <v>15554</v>
      </c>
      <c r="C4165" s="5">
        <v>0</v>
      </c>
    </row>
    <row r="4166" spans="2:3" x14ac:dyDescent="0.35">
      <c r="B4166" s="4" t="s">
        <v>14612</v>
      </c>
      <c r="C4166" s="5">
        <v>0</v>
      </c>
    </row>
    <row r="4167" spans="2:3" x14ac:dyDescent="0.35">
      <c r="B4167" s="4" t="s">
        <v>15562</v>
      </c>
      <c r="C4167" s="5">
        <v>0</v>
      </c>
    </row>
    <row r="4168" spans="2:3" x14ac:dyDescent="0.35">
      <c r="B4168" s="4" t="s">
        <v>14613</v>
      </c>
      <c r="C4168" s="5">
        <v>0</v>
      </c>
    </row>
    <row r="4169" spans="2:3" x14ac:dyDescent="0.35">
      <c r="B4169" s="4" t="s">
        <v>15570</v>
      </c>
      <c r="C4169" s="5">
        <v>0</v>
      </c>
    </row>
    <row r="4170" spans="2:3" x14ac:dyDescent="0.35">
      <c r="B4170" s="4" t="s">
        <v>14614</v>
      </c>
      <c r="C4170" s="5">
        <v>0</v>
      </c>
    </row>
    <row r="4171" spans="2:3" x14ac:dyDescent="0.35">
      <c r="B4171" s="4" t="s">
        <v>15578</v>
      </c>
      <c r="C4171" s="5">
        <v>0</v>
      </c>
    </row>
    <row r="4172" spans="2:3" x14ac:dyDescent="0.35">
      <c r="B4172" s="4" t="s">
        <v>14615</v>
      </c>
      <c r="C4172" s="5">
        <v>0</v>
      </c>
    </row>
    <row r="4173" spans="2:3" x14ac:dyDescent="0.35">
      <c r="B4173" s="4" t="s">
        <v>15586</v>
      </c>
      <c r="C4173" s="5">
        <v>0</v>
      </c>
    </row>
    <row r="4174" spans="2:3" x14ac:dyDescent="0.35">
      <c r="B4174" s="4" t="s">
        <v>14616</v>
      </c>
      <c r="C4174" s="5">
        <v>0</v>
      </c>
    </row>
    <row r="4175" spans="2:3" x14ac:dyDescent="0.35">
      <c r="B4175" s="4" t="s">
        <v>15594</v>
      </c>
      <c r="C4175" s="5">
        <v>0</v>
      </c>
    </row>
    <row r="4176" spans="2:3" x14ac:dyDescent="0.35">
      <c r="B4176" s="4" t="s">
        <v>14617</v>
      </c>
      <c r="C4176" s="5">
        <v>0</v>
      </c>
    </row>
    <row r="4177" spans="2:3" x14ac:dyDescent="0.35">
      <c r="B4177" s="4" t="s">
        <v>15602</v>
      </c>
      <c r="C4177" s="5">
        <v>0</v>
      </c>
    </row>
    <row r="4178" spans="2:3" x14ac:dyDescent="0.35">
      <c r="B4178" s="4" t="s">
        <v>14618</v>
      </c>
      <c r="C4178" s="5">
        <v>0</v>
      </c>
    </row>
    <row r="4179" spans="2:3" x14ac:dyDescent="0.35">
      <c r="B4179" s="4" t="s">
        <v>15610</v>
      </c>
      <c r="C4179" s="5">
        <v>0</v>
      </c>
    </row>
    <row r="4180" spans="2:3" x14ac:dyDescent="0.35">
      <c r="B4180" s="4" t="s">
        <v>14619</v>
      </c>
      <c r="C4180" s="5">
        <v>0</v>
      </c>
    </row>
    <row r="4181" spans="2:3" x14ac:dyDescent="0.35">
      <c r="B4181" s="4" t="s">
        <v>15618</v>
      </c>
      <c r="C4181" s="5">
        <v>0</v>
      </c>
    </row>
    <row r="4182" spans="2:3" x14ac:dyDescent="0.35">
      <c r="B4182" s="4" t="s">
        <v>14620</v>
      </c>
      <c r="C4182" s="5">
        <v>0</v>
      </c>
    </row>
    <row r="4183" spans="2:3" x14ac:dyDescent="0.35">
      <c r="B4183" s="4" t="s">
        <v>15626</v>
      </c>
      <c r="C4183" s="5">
        <v>0</v>
      </c>
    </row>
    <row r="4184" spans="2:3" x14ac:dyDescent="0.35">
      <c r="B4184" s="4" t="s">
        <v>14621</v>
      </c>
      <c r="C4184" s="5">
        <v>0</v>
      </c>
    </row>
    <row r="4185" spans="2:3" x14ac:dyDescent="0.35">
      <c r="B4185" s="4" t="s">
        <v>15634</v>
      </c>
      <c r="C4185" s="5">
        <v>0</v>
      </c>
    </row>
    <row r="4186" spans="2:3" x14ac:dyDescent="0.35">
      <c r="B4186" s="4" t="s">
        <v>14622</v>
      </c>
      <c r="C4186" s="5">
        <v>0</v>
      </c>
    </row>
    <row r="4187" spans="2:3" x14ac:dyDescent="0.35">
      <c r="B4187" s="4" t="s">
        <v>15642</v>
      </c>
      <c r="C4187" s="5">
        <v>0</v>
      </c>
    </row>
    <row r="4188" spans="2:3" x14ac:dyDescent="0.35">
      <c r="B4188" s="4" t="s">
        <v>14623</v>
      </c>
      <c r="C4188" s="5">
        <v>0</v>
      </c>
    </row>
    <row r="4189" spans="2:3" x14ac:dyDescent="0.35">
      <c r="B4189" s="4" t="s">
        <v>15650</v>
      </c>
      <c r="C4189" s="5">
        <v>0</v>
      </c>
    </row>
    <row r="4190" spans="2:3" x14ac:dyDescent="0.35">
      <c r="B4190" s="4" t="s">
        <v>14624</v>
      </c>
      <c r="C4190" s="5">
        <v>0</v>
      </c>
    </row>
    <row r="4191" spans="2:3" x14ac:dyDescent="0.35">
      <c r="B4191" s="4" t="s">
        <v>15658</v>
      </c>
      <c r="C4191" s="5">
        <v>0</v>
      </c>
    </row>
    <row r="4192" spans="2:3" x14ac:dyDescent="0.35">
      <c r="B4192" s="4" t="s">
        <v>14625</v>
      </c>
      <c r="C4192" s="5">
        <v>0</v>
      </c>
    </row>
    <row r="4193" spans="2:3" x14ac:dyDescent="0.35">
      <c r="B4193" s="4" t="s">
        <v>15667</v>
      </c>
      <c r="C4193" s="5">
        <v>0</v>
      </c>
    </row>
    <row r="4194" spans="2:3" x14ac:dyDescent="0.35">
      <c r="B4194" s="4" t="s">
        <v>14626</v>
      </c>
      <c r="C4194" s="5">
        <v>0</v>
      </c>
    </row>
    <row r="4195" spans="2:3" x14ac:dyDescent="0.35">
      <c r="B4195" s="4" t="s">
        <v>15675</v>
      </c>
      <c r="C4195" s="5">
        <v>0</v>
      </c>
    </row>
    <row r="4196" spans="2:3" x14ac:dyDescent="0.35">
      <c r="B4196" s="4" t="s">
        <v>14627</v>
      </c>
      <c r="C4196" s="5">
        <v>0</v>
      </c>
    </row>
    <row r="4197" spans="2:3" x14ac:dyDescent="0.35">
      <c r="B4197" s="4" t="s">
        <v>15683</v>
      </c>
      <c r="C4197" s="5">
        <v>0</v>
      </c>
    </row>
    <row r="4198" spans="2:3" x14ac:dyDescent="0.35">
      <c r="B4198" s="4" t="s">
        <v>14628</v>
      </c>
      <c r="C4198" s="5">
        <v>0</v>
      </c>
    </row>
    <row r="4199" spans="2:3" x14ac:dyDescent="0.35">
      <c r="B4199" s="4" t="s">
        <v>15691</v>
      </c>
      <c r="C4199" s="5">
        <v>0</v>
      </c>
    </row>
    <row r="4200" spans="2:3" x14ac:dyDescent="0.35">
      <c r="B4200" s="4" t="s">
        <v>14629</v>
      </c>
      <c r="C4200" s="5">
        <v>0</v>
      </c>
    </row>
    <row r="4201" spans="2:3" x14ac:dyDescent="0.35">
      <c r="B4201" s="4" t="s">
        <v>15699</v>
      </c>
      <c r="C4201" s="5">
        <v>0</v>
      </c>
    </row>
    <row r="4202" spans="2:3" x14ac:dyDescent="0.35">
      <c r="B4202" s="4" t="s">
        <v>14630</v>
      </c>
      <c r="C4202" s="5">
        <v>0</v>
      </c>
    </row>
    <row r="4203" spans="2:3" x14ac:dyDescent="0.35">
      <c r="B4203" s="4" t="s">
        <v>15707</v>
      </c>
      <c r="C4203" s="5">
        <v>0</v>
      </c>
    </row>
    <row r="4204" spans="2:3" x14ac:dyDescent="0.35">
      <c r="B4204" s="4" t="s">
        <v>14631</v>
      </c>
      <c r="C4204" s="5">
        <v>0</v>
      </c>
    </row>
    <row r="4205" spans="2:3" x14ac:dyDescent="0.35">
      <c r="B4205" s="4" t="s">
        <v>15715</v>
      </c>
      <c r="C4205" s="5">
        <v>0</v>
      </c>
    </row>
    <row r="4206" spans="2:3" x14ac:dyDescent="0.35">
      <c r="B4206" s="4" t="s">
        <v>14632</v>
      </c>
      <c r="C4206" s="5">
        <v>0</v>
      </c>
    </row>
    <row r="4207" spans="2:3" x14ac:dyDescent="0.35">
      <c r="B4207" s="4" t="s">
        <v>15723</v>
      </c>
      <c r="C4207" s="5">
        <v>0</v>
      </c>
    </row>
    <row r="4208" spans="2:3" x14ac:dyDescent="0.35">
      <c r="B4208" s="4" t="s">
        <v>14633</v>
      </c>
      <c r="C4208" s="5">
        <v>0</v>
      </c>
    </row>
    <row r="4209" spans="2:3" x14ac:dyDescent="0.35">
      <c r="B4209" s="4" t="s">
        <v>15731</v>
      </c>
      <c r="C4209" s="5">
        <v>0</v>
      </c>
    </row>
    <row r="4210" spans="2:3" x14ac:dyDescent="0.35">
      <c r="B4210" s="4" t="s">
        <v>14634</v>
      </c>
      <c r="C4210" s="5">
        <v>0</v>
      </c>
    </row>
    <row r="4211" spans="2:3" x14ac:dyDescent="0.35">
      <c r="B4211" s="4" t="s">
        <v>15739</v>
      </c>
      <c r="C4211" s="5">
        <v>0</v>
      </c>
    </row>
    <row r="4212" spans="2:3" x14ac:dyDescent="0.35">
      <c r="B4212" s="4" t="s">
        <v>14635</v>
      </c>
      <c r="C4212" s="5">
        <v>0</v>
      </c>
    </row>
    <row r="4213" spans="2:3" x14ac:dyDescent="0.35">
      <c r="B4213" s="4" t="s">
        <v>15747</v>
      </c>
      <c r="C4213" s="5">
        <v>0</v>
      </c>
    </row>
    <row r="4214" spans="2:3" x14ac:dyDescent="0.35">
      <c r="B4214" s="4" t="s">
        <v>14636</v>
      </c>
      <c r="C4214" s="5">
        <v>0</v>
      </c>
    </row>
    <row r="4215" spans="2:3" x14ac:dyDescent="0.35">
      <c r="B4215" s="4" t="s">
        <v>15755</v>
      </c>
      <c r="C4215" s="5">
        <v>0</v>
      </c>
    </row>
    <row r="4216" spans="2:3" x14ac:dyDescent="0.35">
      <c r="B4216" s="4" t="s">
        <v>14637</v>
      </c>
      <c r="C4216" s="5">
        <v>0</v>
      </c>
    </row>
    <row r="4217" spans="2:3" x14ac:dyDescent="0.35">
      <c r="B4217" s="4" t="s">
        <v>15763</v>
      </c>
      <c r="C4217" s="5">
        <v>0</v>
      </c>
    </row>
    <row r="4218" spans="2:3" x14ac:dyDescent="0.35">
      <c r="B4218" s="4" t="s">
        <v>14638</v>
      </c>
      <c r="C4218" s="5">
        <v>0</v>
      </c>
    </row>
    <row r="4219" spans="2:3" x14ac:dyDescent="0.35">
      <c r="B4219" s="4" t="s">
        <v>15771</v>
      </c>
      <c r="C4219" s="5">
        <v>0</v>
      </c>
    </row>
    <row r="4220" spans="2:3" x14ac:dyDescent="0.35">
      <c r="B4220" s="4" t="s">
        <v>14639</v>
      </c>
      <c r="C4220" s="5">
        <v>0</v>
      </c>
    </row>
    <row r="4221" spans="2:3" x14ac:dyDescent="0.35">
      <c r="B4221" s="4" t="s">
        <v>15779</v>
      </c>
      <c r="C4221" s="5">
        <v>0</v>
      </c>
    </row>
    <row r="4222" spans="2:3" x14ac:dyDescent="0.35">
      <c r="B4222" s="4" t="s">
        <v>14640</v>
      </c>
      <c r="C4222" s="5">
        <v>0</v>
      </c>
    </row>
    <row r="4223" spans="2:3" x14ac:dyDescent="0.35">
      <c r="B4223" s="4" t="s">
        <v>15787</v>
      </c>
      <c r="C4223" s="5">
        <v>0</v>
      </c>
    </row>
    <row r="4224" spans="2:3" x14ac:dyDescent="0.35">
      <c r="B4224" s="4" t="s">
        <v>14641</v>
      </c>
      <c r="C4224" s="5">
        <v>0</v>
      </c>
    </row>
    <row r="4225" spans="2:3" x14ac:dyDescent="0.35">
      <c r="B4225" s="4" t="s">
        <v>15795</v>
      </c>
      <c r="C4225" s="5">
        <v>0</v>
      </c>
    </row>
    <row r="4226" spans="2:3" x14ac:dyDescent="0.35">
      <c r="B4226" s="4" t="s">
        <v>14642</v>
      </c>
      <c r="C4226" s="5">
        <v>0</v>
      </c>
    </row>
    <row r="4227" spans="2:3" x14ac:dyDescent="0.35">
      <c r="B4227" s="4" t="s">
        <v>14463</v>
      </c>
      <c r="C4227" s="5">
        <v>0</v>
      </c>
    </row>
    <row r="4228" spans="2:3" x14ac:dyDescent="0.35">
      <c r="B4228" s="4" t="s">
        <v>14643</v>
      </c>
      <c r="C4228" s="5">
        <v>0</v>
      </c>
    </row>
    <row r="4229" spans="2:3" x14ac:dyDescent="0.35">
      <c r="B4229" s="4" t="s">
        <v>15823</v>
      </c>
      <c r="C4229" s="5">
        <v>0</v>
      </c>
    </row>
    <row r="4230" spans="2:3" x14ac:dyDescent="0.35">
      <c r="B4230" s="4" t="s">
        <v>14469</v>
      </c>
      <c r="C4230" s="5">
        <v>0</v>
      </c>
    </row>
    <row r="4231" spans="2:3" x14ac:dyDescent="0.35">
      <c r="B4231" s="4" t="s">
        <v>15832</v>
      </c>
      <c r="C4231" s="5">
        <v>0</v>
      </c>
    </row>
    <row r="4232" spans="2:3" x14ac:dyDescent="0.35">
      <c r="B4232" s="4" t="s">
        <v>14645</v>
      </c>
      <c r="C4232" s="5">
        <v>0</v>
      </c>
    </row>
    <row r="4233" spans="2:3" x14ac:dyDescent="0.35">
      <c r="B4233" s="4" t="s">
        <v>14465</v>
      </c>
      <c r="C4233" s="5">
        <v>0</v>
      </c>
    </row>
    <row r="4234" spans="2:3" x14ac:dyDescent="0.35">
      <c r="B4234" s="4" t="s">
        <v>14646</v>
      </c>
      <c r="C4234" s="5">
        <v>0</v>
      </c>
    </row>
    <row r="4235" spans="2:3" x14ac:dyDescent="0.35">
      <c r="B4235" s="4" t="s">
        <v>15912</v>
      </c>
      <c r="C4235" s="5">
        <v>0</v>
      </c>
    </row>
    <row r="4236" spans="2:3" x14ac:dyDescent="0.35">
      <c r="B4236" s="4" t="s">
        <v>14647</v>
      </c>
      <c r="C4236" s="5">
        <v>0</v>
      </c>
    </row>
    <row r="4237" spans="2:3" x14ac:dyDescent="0.35">
      <c r="B4237" s="4" t="s">
        <v>15920</v>
      </c>
      <c r="C4237" s="5">
        <v>0</v>
      </c>
    </row>
    <row r="4238" spans="2:3" x14ac:dyDescent="0.35">
      <c r="B4238" s="4" t="s">
        <v>14648</v>
      </c>
      <c r="C4238" s="5">
        <v>0</v>
      </c>
    </row>
    <row r="4239" spans="2:3" x14ac:dyDescent="0.35">
      <c r="B4239" s="4" t="s">
        <v>15928</v>
      </c>
      <c r="C4239" s="5">
        <v>0</v>
      </c>
    </row>
    <row r="4240" spans="2:3" x14ac:dyDescent="0.35">
      <c r="B4240" s="4" t="s">
        <v>14413</v>
      </c>
      <c r="C4240" s="5">
        <v>0</v>
      </c>
    </row>
    <row r="4241" spans="2:3" x14ac:dyDescent="0.35">
      <c r="B4241" s="4" t="s">
        <v>15168</v>
      </c>
      <c r="C4241" s="5">
        <v>0</v>
      </c>
    </row>
    <row r="4242" spans="2:3" x14ac:dyDescent="0.35">
      <c r="B4242" s="4" t="s">
        <v>14650</v>
      </c>
      <c r="C4242" s="5">
        <v>0</v>
      </c>
    </row>
    <row r="4243" spans="2:3" x14ac:dyDescent="0.35">
      <c r="B4243" s="4" t="s">
        <v>15172</v>
      </c>
      <c r="C4243" s="5">
        <v>0</v>
      </c>
    </row>
    <row r="4244" spans="2:3" x14ac:dyDescent="0.35">
      <c r="B4244" s="4" t="s">
        <v>14651</v>
      </c>
      <c r="C4244" s="5">
        <v>0</v>
      </c>
    </row>
    <row r="4245" spans="2:3" x14ac:dyDescent="0.35">
      <c r="B4245" s="4" t="s">
        <v>15176</v>
      </c>
      <c r="C4245" s="5">
        <v>0</v>
      </c>
    </row>
    <row r="4246" spans="2:3" x14ac:dyDescent="0.35">
      <c r="B4246" s="4" t="s">
        <v>14652</v>
      </c>
      <c r="C4246" s="5">
        <v>0</v>
      </c>
    </row>
    <row r="4247" spans="2:3" x14ac:dyDescent="0.35">
      <c r="B4247" s="4" t="s">
        <v>15180</v>
      </c>
      <c r="C4247" s="5">
        <v>0</v>
      </c>
    </row>
    <row r="4248" spans="2:3" x14ac:dyDescent="0.35">
      <c r="B4248" s="4" t="s">
        <v>14653</v>
      </c>
      <c r="C4248" s="5">
        <v>0</v>
      </c>
    </row>
    <row r="4249" spans="2:3" x14ac:dyDescent="0.35">
      <c r="B4249" s="4" t="s">
        <v>15184</v>
      </c>
      <c r="C4249" s="5">
        <v>0</v>
      </c>
    </row>
    <row r="4250" spans="2:3" x14ac:dyDescent="0.35">
      <c r="B4250" s="4" t="s">
        <v>14654</v>
      </c>
      <c r="C4250" s="5">
        <v>0</v>
      </c>
    </row>
    <row r="4251" spans="2:3" x14ac:dyDescent="0.35">
      <c r="B4251" s="4" t="s">
        <v>15188</v>
      </c>
      <c r="C4251" s="5">
        <v>0</v>
      </c>
    </row>
    <row r="4252" spans="2:3" x14ac:dyDescent="0.35">
      <c r="B4252" s="4" t="s">
        <v>14655</v>
      </c>
      <c r="C4252" s="5">
        <v>0</v>
      </c>
    </row>
    <row r="4253" spans="2:3" x14ac:dyDescent="0.35">
      <c r="B4253" s="4" t="s">
        <v>15192</v>
      </c>
      <c r="C4253" s="5">
        <v>0</v>
      </c>
    </row>
    <row r="4254" spans="2:3" x14ac:dyDescent="0.35">
      <c r="B4254" s="4" t="s">
        <v>14656</v>
      </c>
      <c r="C4254" s="5">
        <v>0</v>
      </c>
    </row>
    <row r="4255" spans="2:3" x14ac:dyDescent="0.35">
      <c r="B4255" s="4" t="s">
        <v>15196</v>
      </c>
      <c r="C4255" s="5">
        <v>0</v>
      </c>
    </row>
    <row r="4256" spans="2:3" x14ac:dyDescent="0.35">
      <c r="B4256" s="4" t="s">
        <v>14657</v>
      </c>
      <c r="C4256" s="5">
        <v>0</v>
      </c>
    </row>
    <row r="4257" spans="2:3" x14ac:dyDescent="0.35">
      <c r="B4257" s="4" t="s">
        <v>15200</v>
      </c>
      <c r="C4257" s="5">
        <v>0</v>
      </c>
    </row>
    <row r="4258" spans="2:3" x14ac:dyDescent="0.35">
      <c r="B4258" s="4" t="s">
        <v>14658</v>
      </c>
      <c r="C4258" s="5">
        <v>0</v>
      </c>
    </row>
    <row r="4259" spans="2:3" x14ac:dyDescent="0.35">
      <c r="B4259" s="4" t="s">
        <v>15204</v>
      </c>
      <c r="C4259" s="5">
        <v>0</v>
      </c>
    </row>
    <row r="4260" spans="2:3" x14ac:dyDescent="0.35">
      <c r="B4260" s="4" t="s">
        <v>14659</v>
      </c>
      <c r="C4260" s="5">
        <v>0</v>
      </c>
    </row>
    <row r="4261" spans="2:3" x14ac:dyDescent="0.35">
      <c r="B4261" s="4" t="s">
        <v>15208</v>
      </c>
      <c r="C4261" s="5">
        <v>0</v>
      </c>
    </row>
    <row r="4262" spans="2:3" x14ac:dyDescent="0.35">
      <c r="B4262" s="4" t="s">
        <v>14660</v>
      </c>
      <c r="C4262" s="5">
        <v>0</v>
      </c>
    </row>
    <row r="4263" spans="2:3" x14ac:dyDescent="0.35">
      <c r="B4263" s="4" t="s">
        <v>15212</v>
      </c>
      <c r="C4263" s="5">
        <v>0</v>
      </c>
    </row>
    <row r="4264" spans="2:3" x14ac:dyDescent="0.35">
      <c r="B4264" s="4" t="s">
        <v>14661</v>
      </c>
      <c r="C4264" s="5">
        <v>0</v>
      </c>
    </row>
    <row r="4265" spans="2:3" x14ac:dyDescent="0.35">
      <c r="B4265" s="4" t="s">
        <v>14429</v>
      </c>
      <c r="C4265" s="5">
        <v>0</v>
      </c>
    </row>
    <row r="4266" spans="2:3" x14ac:dyDescent="0.35">
      <c r="B4266" s="4" t="s">
        <v>14662</v>
      </c>
      <c r="C4266" s="5">
        <v>0</v>
      </c>
    </row>
    <row r="4267" spans="2:3" x14ac:dyDescent="0.35">
      <c r="B4267" s="4" t="s">
        <v>15220</v>
      </c>
      <c r="C4267" s="5">
        <v>0</v>
      </c>
    </row>
    <row r="4268" spans="2:3" x14ac:dyDescent="0.35">
      <c r="B4268" s="4" t="s">
        <v>14663</v>
      </c>
      <c r="C4268" s="5">
        <v>0</v>
      </c>
    </row>
    <row r="4269" spans="2:3" x14ac:dyDescent="0.35">
      <c r="B4269" s="4" t="s">
        <v>15224</v>
      </c>
      <c r="C4269" s="5">
        <v>0</v>
      </c>
    </row>
    <row r="4270" spans="2:3" x14ac:dyDescent="0.35">
      <c r="B4270" s="4" t="s">
        <v>14664</v>
      </c>
      <c r="C4270" s="5">
        <v>0</v>
      </c>
    </row>
    <row r="4271" spans="2:3" x14ac:dyDescent="0.35">
      <c r="B4271" s="4" t="s">
        <v>15228</v>
      </c>
      <c r="C4271" s="5">
        <v>0</v>
      </c>
    </row>
    <row r="4272" spans="2:3" x14ac:dyDescent="0.35">
      <c r="B4272" s="4" t="s">
        <v>14665</v>
      </c>
      <c r="C4272" s="5">
        <v>0</v>
      </c>
    </row>
    <row r="4273" spans="2:3" x14ac:dyDescent="0.35">
      <c r="B4273" s="4" t="s">
        <v>15232</v>
      </c>
      <c r="C4273" s="5">
        <v>0</v>
      </c>
    </row>
    <row r="4274" spans="2:3" x14ac:dyDescent="0.35">
      <c r="B4274" s="4" t="s">
        <v>14666</v>
      </c>
      <c r="C4274" s="5">
        <v>0</v>
      </c>
    </row>
    <row r="4275" spans="2:3" x14ac:dyDescent="0.35">
      <c r="B4275" s="4" t="s">
        <v>15236</v>
      </c>
      <c r="C4275" s="5">
        <v>0</v>
      </c>
    </row>
    <row r="4276" spans="2:3" x14ac:dyDescent="0.35">
      <c r="B4276" s="4" t="s">
        <v>14667</v>
      </c>
      <c r="C4276" s="5">
        <v>0</v>
      </c>
    </row>
    <row r="4277" spans="2:3" x14ac:dyDescent="0.35">
      <c r="B4277" s="4" t="s">
        <v>15240</v>
      </c>
      <c r="C4277" s="5">
        <v>0</v>
      </c>
    </row>
    <row r="4278" spans="2:3" x14ac:dyDescent="0.35">
      <c r="B4278" s="4" t="s">
        <v>14668</v>
      </c>
      <c r="C4278" s="5">
        <v>0</v>
      </c>
    </row>
    <row r="4279" spans="2:3" x14ac:dyDescent="0.35">
      <c r="B4279" s="4" t="s">
        <v>15244</v>
      </c>
      <c r="C4279" s="5">
        <v>0</v>
      </c>
    </row>
    <row r="4280" spans="2:3" x14ac:dyDescent="0.35">
      <c r="B4280" s="4" t="s">
        <v>14669</v>
      </c>
      <c r="C4280" s="5">
        <v>0</v>
      </c>
    </row>
    <row r="4281" spans="2:3" x14ac:dyDescent="0.35">
      <c r="B4281" s="4" t="s">
        <v>15248</v>
      </c>
      <c r="C4281" s="5">
        <v>0</v>
      </c>
    </row>
    <row r="4282" spans="2:3" x14ac:dyDescent="0.35">
      <c r="B4282" s="4" t="s">
        <v>14670</v>
      </c>
      <c r="C4282" s="5">
        <v>0</v>
      </c>
    </row>
    <row r="4283" spans="2:3" x14ac:dyDescent="0.35">
      <c r="B4283" s="4" t="s">
        <v>15252</v>
      </c>
      <c r="C4283" s="5">
        <v>0</v>
      </c>
    </row>
    <row r="4284" spans="2:3" x14ac:dyDescent="0.35">
      <c r="B4284" s="4" t="s">
        <v>14671</v>
      </c>
      <c r="C4284" s="5">
        <v>0</v>
      </c>
    </row>
    <row r="4285" spans="2:3" x14ac:dyDescent="0.35">
      <c r="B4285" s="4" t="s">
        <v>14406</v>
      </c>
      <c r="C4285" s="5">
        <v>0</v>
      </c>
    </row>
    <row r="4286" spans="2:3" x14ac:dyDescent="0.35">
      <c r="B4286" s="4" t="s">
        <v>14672</v>
      </c>
      <c r="C4286" s="5">
        <v>0</v>
      </c>
    </row>
    <row r="4287" spans="2:3" x14ac:dyDescent="0.35">
      <c r="B4287" s="4" t="s">
        <v>15260</v>
      </c>
      <c r="C4287" s="5">
        <v>0</v>
      </c>
    </row>
    <row r="4288" spans="2:3" x14ac:dyDescent="0.35">
      <c r="B4288" s="4" t="s">
        <v>14445</v>
      </c>
      <c r="C4288" s="5">
        <v>0</v>
      </c>
    </row>
    <row r="4289" spans="2:3" x14ac:dyDescent="0.35">
      <c r="B4289" s="4" t="s">
        <v>15264</v>
      </c>
      <c r="C4289" s="5">
        <v>0</v>
      </c>
    </row>
    <row r="4290" spans="2:3" x14ac:dyDescent="0.35">
      <c r="B4290" s="4" t="s">
        <v>14674</v>
      </c>
      <c r="C4290" s="5">
        <v>0</v>
      </c>
    </row>
    <row r="4291" spans="2:3" x14ac:dyDescent="0.35">
      <c r="B4291" s="4" t="s">
        <v>15268</v>
      </c>
      <c r="C4291" s="5">
        <v>0</v>
      </c>
    </row>
    <row r="4292" spans="2:3" x14ac:dyDescent="0.35">
      <c r="B4292" s="4" t="s">
        <v>14675</v>
      </c>
      <c r="C4292" s="5">
        <v>0</v>
      </c>
    </row>
    <row r="4293" spans="2:3" x14ac:dyDescent="0.35">
      <c r="B4293" s="4" t="s">
        <v>15272</v>
      </c>
      <c r="C4293" s="5">
        <v>0</v>
      </c>
    </row>
    <row r="4294" spans="2:3" x14ac:dyDescent="0.35">
      <c r="B4294" s="4" t="s">
        <v>14676</v>
      </c>
      <c r="C4294" s="5">
        <v>0</v>
      </c>
    </row>
    <row r="4295" spans="2:3" x14ac:dyDescent="0.35">
      <c r="B4295" s="4" t="s">
        <v>15276</v>
      </c>
      <c r="C4295" s="5">
        <v>0</v>
      </c>
    </row>
    <row r="4296" spans="2:3" x14ac:dyDescent="0.35">
      <c r="B4296" s="4" t="s">
        <v>14677</v>
      </c>
      <c r="C4296" s="5">
        <v>0</v>
      </c>
    </row>
    <row r="4297" spans="2:3" x14ac:dyDescent="0.35">
      <c r="B4297" s="4" t="s">
        <v>15280</v>
      </c>
      <c r="C4297" s="5">
        <v>0</v>
      </c>
    </row>
    <row r="4298" spans="2:3" x14ac:dyDescent="0.35">
      <c r="B4298" s="4" t="s">
        <v>14678</v>
      </c>
      <c r="C4298" s="5">
        <v>0</v>
      </c>
    </row>
    <row r="4299" spans="2:3" x14ac:dyDescent="0.35">
      <c r="B4299" s="4" t="s">
        <v>15284</v>
      </c>
      <c r="C4299" s="5">
        <v>0</v>
      </c>
    </row>
    <row r="4300" spans="2:3" x14ac:dyDescent="0.35">
      <c r="B4300" s="4" t="s">
        <v>14679</v>
      </c>
      <c r="C4300" s="5">
        <v>0</v>
      </c>
    </row>
    <row r="4301" spans="2:3" x14ac:dyDescent="0.35">
      <c r="B4301" s="4" t="s">
        <v>15288</v>
      </c>
      <c r="C4301" s="5">
        <v>0</v>
      </c>
    </row>
    <row r="4302" spans="2:3" x14ac:dyDescent="0.35">
      <c r="B4302" s="4" t="s">
        <v>14680</v>
      </c>
      <c r="C4302" s="5">
        <v>0</v>
      </c>
    </row>
    <row r="4303" spans="2:3" x14ac:dyDescent="0.35">
      <c r="B4303" s="4" t="s">
        <v>15292</v>
      </c>
      <c r="C4303" s="5">
        <v>0</v>
      </c>
    </row>
    <row r="4304" spans="2:3" x14ac:dyDescent="0.35">
      <c r="B4304" s="4" t="s">
        <v>14681</v>
      </c>
      <c r="C4304" s="5">
        <v>0</v>
      </c>
    </row>
    <row r="4305" spans="2:3" x14ac:dyDescent="0.35">
      <c r="B4305" s="4" t="s">
        <v>15296</v>
      </c>
      <c r="C4305" s="5">
        <v>0</v>
      </c>
    </row>
    <row r="4306" spans="2:3" x14ac:dyDescent="0.35">
      <c r="B4306" s="4" t="s">
        <v>14682</v>
      </c>
      <c r="C4306" s="5">
        <v>0</v>
      </c>
    </row>
    <row r="4307" spans="2:3" x14ac:dyDescent="0.35">
      <c r="B4307" s="4" t="s">
        <v>15300</v>
      </c>
      <c r="C4307" s="5">
        <v>0</v>
      </c>
    </row>
    <row r="4308" spans="2:3" x14ac:dyDescent="0.35">
      <c r="B4308" s="4" t="s">
        <v>14683</v>
      </c>
      <c r="C4308" s="5">
        <v>0</v>
      </c>
    </row>
    <row r="4309" spans="2:3" x14ac:dyDescent="0.35">
      <c r="B4309" s="4" t="s">
        <v>15304</v>
      </c>
      <c r="C4309" s="5">
        <v>0</v>
      </c>
    </row>
    <row r="4310" spans="2:3" x14ac:dyDescent="0.35">
      <c r="B4310" s="4" t="s">
        <v>14402</v>
      </c>
      <c r="C4310" s="5">
        <v>0</v>
      </c>
    </row>
    <row r="4311" spans="2:3" x14ac:dyDescent="0.35">
      <c r="B4311" s="4" t="s">
        <v>15308</v>
      </c>
      <c r="C4311" s="5">
        <v>0</v>
      </c>
    </row>
    <row r="4312" spans="2:3" x14ac:dyDescent="0.35">
      <c r="B4312" s="4" t="s">
        <v>14685</v>
      </c>
      <c r="C4312" s="5">
        <v>0</v>
      </c>
    </row>
    <row r="4313" spans="2:3" x14ac:dyDescent="0.35">
      <c r="B4313" s="4" t="s">
        <v>15312</v>
      </c>
      <c r="C4313" s="5">
        <v>0</v>
      </c>
    </row>
    <row r="4314" spans="2:3" x14ac:dyDescent="0.35">
      <c r="B4314" s="4" t="s">
        <v>14686</v>
      </c>
      <c r="C4314" s="5">
        <v>0</v>
      </c>
    </row>
    <row r="4315" spans="2:3" x14ac:dyDescent="0.35">
      <c r="B4315" s="4" t="s">
        <v>15316</v>
      </c>
      <c r="C4315" s="5">
        <v>0</v>
      </c>
    </row>
    <row r="4316" spans="2:3" x14ac:dyDescent="0.35">
      <c r="B4316" s="4" t="s">
        <v>14687</v>
      </c>
      <c r="C4316" s="5">
        <v>0</v>
      </c>
    </row>
    <row r="4317" spans="2:3" x14ac:dyDescent="0.35">
      <c r="B4317" s="4" t="s">
        <v>15320</v>
      </c>
      <c r="C4317" s="5">
        <v>0</v>
      </c>
    </row>
    <row r="4318" spans="2:3" x14ac:dyDescent="0.35">
      <c r="B4318" s="4" t="s">
        <v>14446</v>
      </c>
      <c r="C4318" s="5">
        <v>0</v>
      </c>
    </row>
    <row r="4319" spans="2:3" x14ac:dyDescent="0.35">
      <c r="B4319" s="4" t="s">
        <v>15324</v>
      </c>
      <c r="C4319" s="5">
        <v>0</v>
      </c>
    </row>
    <row r="4320" spans="2:3" x14ac:dyDescent="0.35">
      <c r="B4320" s="4" t="s">
        <v>14689</v>
      </c>
      <c r="C4320" s="5">
        <v>0</v>
      </c>
    </row>
    <row r="4321" spans="2:3" x14ac:dyDescent="0.35">
      <c r="B4321" s="4" t="s">
        <v>15328</v>
      </c>
      <c r="C4321" s="5">
        <v>0</v>
      </c>
    </row>
    <row r="4322" spans="2:3" x14ac:dyDescent="0.35">
      <c r="B4322" s="4" t="s">
        <v>14690</v>
      </c>
      <c r="C4322" s="5">
        <v>0</v>
      </c>
    </row>
    <row r="4323" spans="2:3" x14ac:dyDescent="0.35">
      <c r="B4323" s="4" t="s">
        <v>15332</v>
      </c>
      <c r="C4323" s="5">
        <v>0</v>
      </c>
    </row>
    <row r="4324" spans="2:3" x14ac:dyDescent="0.35">
      <c r="B4324" s="4" t="s">
        <v>14691</v>
      </c>
      <c r="C4324" s="5">
        <v>0</v>
      </c>
    </row>
    <row r="4325" spans="2:3" x14ac:dyDescent="0.35">
      <c r="B4325" s="4" t="s">
        <v>15336</v>
      </c>
      <c r="C4325" s="5">
        <v>0</v>
      </c>
    </row>
    <row r="4326" spans="2:3" x14ac:dyDescent="0.35">
      <c r="B4326" s="4" t="s">
        <v>14692</v>
      </c>
      <c r="C4326" s="5">
        <v>0</v>
      </c>
    </row>
    <row r="4327" spans="2:3" x14ac:dyDescent="0.35">
      <c r="B4327" s="4" t="s">
        <v>15340</v>
      </c>
      <c r="C4327" s="5">
        <v>0</v>
      </c>
    </row>
    <row r="4328" spans="2:3" x14ac:dyDescent="0.35">
      <c r="B4328" s="4" t="s">
        <v>14693</v>
      </c>
      <c r="C4328" s="5">
        <v>0</v>
      </c>
    </row>
    <row r="4329" spans="2:3" x14ac:dyDescent="0.35">
      <c r="B4329" s="4" t="s">
        <v>15344</v>
      </c>
      <c r="C4329" s="5">
        <v>0</v>
      </c>
    </row>
    <row r="4330" spans="2:3" x14ac:dyDescent="0.35">
      <c r="B4330" s="4" t="s">
        <v>14694</v>
      </c>
      <c r="C4330" s="5">
        <v>0</v>
      </c>
    </row>
    <row r="4331" spans="2:3" x14ac:dyDescent="0.35">
      <c r="B4331" s="4" t="s">
        <v>15348</v>
      </c>
      <c r="C4331" s="5">
        <v>0</v>
      </c>
    </row>
    <row r="4332" spans="2:3" x14ac:dyDescent="0.35">
      <c r="B4332" s="4" t="s">
        <v>14695</v>
      </c>
      <c r="C4332" s="5">
        <v>0</v>
      </c>
    </row>
    <row r="4333" spans="2:3" x14ac:dyDescent="0.35">
      <c r="B4333" s="4" t="s">
        <v>15352</v>
      </c>
      <c r="C4333" s="5">
        <v>0</v>
      </c>
    </row>
    <row r="4334" spans="2:3" x14ac:dyDescent="0.35">
      <c r="B4334" s="4" t="s">
        <v>14696</v>
      </c>
      <c r="C4334" s="5">
        <v>0</v>
      </c>
    </row>
    <row r="4335" spans="2:3" x14ac:dyDescent="0.35">
      <c r="B4335" s="4" t="s">
        <v>15356</v>
      </c>
      <c r="C4335" s="5">
        <v>0</v>
      </c>
    </row>
    <row r="4336" spans="2:3" x14ac:dyDescent="0.35">
      <c r="B4336" s="4" t="s">
        <v>14415</v>
      </c>
      <c r="C4336" s="5">
        <v>0</v>
      </c>
    </row>
    <row r="4337" spans="2:3" x14ac:dyDescent="0.35">
      <c r="B4337" s="4" t="s">
        <v>15360</v>
      </c>
      <c r="C4337" s="5">
        <v>0</v>
      </c>
    </row>
    <row r="4338" spans="2:3" x14ac:dyDescent="0.35">
      <c r="B4338" s="4" t="s">
        <v>14698</v>
      </c>
      <c r="C4338" s="5">
        <v>0</v>
      </c>
    </row>
    <row r="4339" spans="2:3" x14ac:dyDescent="0.35">
      <c r="B4339" s="4" t="s">
        <v>15364</v>
      </c>
      <c r="C4339" s="5">
        <v>0</v>
      </c>
    </row>
    <row r="4340" spans="2:3" x14ac:dyDescent="0.35">
      <c r="B4340" s="4" t="s">
        <v>14699</v>
      </c>
      <c r="C4340" s="5">
        <v>0</v>
      </c>
    </row>
    <row r="4341" spans="2:3" x14ac:dyDescent="0.35">
      <c r="B4341" s="4" t="s">
        <v>14407</v>
      </c>
      <c r="C4341" s="5">
        <v>0</v>
      </c>
    </row>
    <row r="4342" spans="2:3" x14ac:dyDescent="0.35">
      <c r="B4342" s="4" t="s">
        <v>14700</v>
      </c>
      <c r="C4342" s="5">
        <v>0</v>
      </c>
    </row>
    <row r="4343" spans="2:3" x14ac:dyDescent="0.35">
      <c r="B4343" s="4" t="s">
        <v>15372</v>
      </c>
      <c r="C4343" s="5">
        <v>0</v>
      </c>
    </row>
    <row r="4344" spans="2:3" x14ac:dyDescent="0.35">
      <c r="B4344" s="4" t="s">
        <v>14701</v>
      </c>
      <c r="C4344" s="5">
        <v>0</v>
      </c>
    </row>
    <row r="4345" spans="2:3" x14ac:dyDescent="0.35">
      <c r="B4345" s="4" t="s">
        <v>15376</v>
      </c>
      <c r="C4345" s="5">
        <v>0</v>
      </c>
    </row>
    <row r="4346" spans="2:3" x14ac:dyDescent="0.35">
      <c r="B4346" s="4" t="s">
        <v>14702</v>
      </c>
      <c r="C4346" s="5">
        <v>0</v>
      </c>
    </row>
    <row r="4347" spans="2:3" x14ac:dyDescent="0.35">
      <c r="B4347" s="4" t="s">
        <v>15380</v>
      </c>
      <c r="C4347" s="5">
        <v>0</v>
      </c>
    </row>
    <row r="4348" spans="2:3" x14ac:dyDescent="0.35">
      <c r="B4348" s="4" t="s">
        <v>14703</v>
      </c>
      <c r="C4348" s="5">
        <v>0</v>
      </c>
    </row>
    <row r="4349" spans="2:3" x14ac:dyDescent="0.35">
      <c r="B4349" s="4" t="s">
        <v>15384</v>
      </c>
      <c r="C4349" s="5">
        <v>0</v>
      </c>
    </row>
    <row r="4350" spans="2:3" x14ac:dyDescent="0.35">
      <c r="B4350" s="4" t="s">
        <v>14704</v>
      </c>
      <c r="C4350" s="5">
        <v>0</v>
      </c>
    </row>
    <row r="4351" spans="2:3" x14ac:dyDescent="0.35">
      <c r="B4351" s="4" t="s">
        <v>15388</v>
      </c>
      <c r="C4351" s="5">
        <v>0</v>
      </c>
    </row>
    <row r="4352" spans="2:3" x14ac:dyDescent="0.35">
      <c r="B4352" s="4" t="s">
        <v>14705</v>
      </c>
      <c r="C4352" s="5">
        <v>0</v>
      </c>
    </row>
    <row r="4353" spans="2:3" x14ac:dyDescent="0.35">
      <c r="B4353" s="4" t="s">
        <v>15392</v>
      </c>
      <c r="C4353" s="5">
        <v>0</v>
      </c>
    </row>
    <row r="4354" spans="2:3" x14ac:dyDescent="0.35">
      <c r="B4354" s="4" t="s">
        <v>14416</v>
      </c>
      <c r="C4354" s="5">
        <v>0</v>
      </c>
    </row>
    <row r="4355" spans="2:3" x14ac:dyDescent="0.35">
      <c r="B4355" s="4" t="s">
        <v>15396</v>
      </c>
      <c r="C4355" s="5">
        <v>0</v>
      </c>
    </row>
    <row r="4356" spans="2:3" x14ac:dyDescent="0.35">
      <c r="B4356" s="4" t="s">
        <v>14707</v>
      </c>
      <c r="C4356" s="5">
        <v>0</v>
      </c>
    </row>
    <row r="4357" spans="2:3" x14ac:dyDescent="0.35">
      <c r="B4357" s="4" t="s">
        <v>15400</v>
      </c>
      <c r="C4357" s="5">
        <v>0</v>
      </c>
    </row>
    <row r="4358" spans="2:3" x14ac:dyDescent="0.35">
      <c r="B4358" s="4" t="s">
        <v>14708</v>
      </c>
      <c r="C4358" s="5">
        <v>0</v>
      </c>
    </row>
    <row r="4359" spans="2:3" x14ac:dyDescent="0.35">
      <c r="B4359" s="4" t="s">
        <v>15404</v>
      </c>
      <c r="C4359" s="5">
        <v>0</v>
      </c>
    </row>
    <row r="4360" spans="2:3" x14ac:dyDescent="0.35">
      <c r="B4360" s="4" t="s">
        <v>14709</v>
      </c>
      <c r="C4360" s="5">
        <v>0</v>
      </c>
    </row>
    <row r="4361" spans="2:3" x14ac:dyDescent="0.35">
      <c r="B4361" s="4" t="s">
        <v>15408</v>
      </c>
      <c r="C4361" s="5">
        <v>0</v>
      </c>
    </row>
    <row r="4362" spans="2:3" x14ac:dyDescent="0.35">
      <c r="B4362" s="4" t="s">
        <v>14710</v>
      </c>
      <c r="C4362" s="5">
        <v>0</v>
      </c>
    </row>
    <row r="4363" spans="2:3" x14ac:dyDescent="0.35">
      <c r="B4363" s="4" t="s">
        <v>15412</v>
      </c>
      <c r="C4363" s="5">
        <v>0</v>
      </c>
    </row>
    <row r="4364" spans="2:3" x14ac:dyDescent="0.35">
      <c r="B4364" s="4" t="s">
        <v>14711</v>
      </c>
      <c r="C4364" s="5">
        <v>0</v>
      </c>
    </row>
    <row r="4365" spans="2:3" x14ac:dyDescent="0.35">
      <c r="B4365" s="4" t="s">
        <v>15416</v>
      </c>
      <c r="C4365" s="5">
        <v>0</v>
      </c>
    </row>
    <row r="4366" spans="2:3" x14ac:dyDescent="0.35">
      <c r="B4366" s="4" t="s">
        <v>14712</v>
      </c>
      <c r="C4366" s="5">
        <v>0</v>
      </c>
    </row>
    <row r="4367" spans="2:3" x14ac:dyDescent="0.35">
      <c r="B4367" s="4" t="s">
        <v>15420</v>
      </c>
      <c r="C4367" s="5">
        <v>0</v>
      </c>
    </row>
    <row r="4368" spans="2:3" x14ac:dyDescent="0.35">
      <c r="B4368" s="4" t="s">
        <v>14713</v>
      </c>
      <c r="C4368" s="5">
        <v>0</v>
      </c>
    </row>
    <row r="4369" spans="2:3" x14ac:dyDescent="0.35">
      <c r="B4369" s="4" t="s">
        <v>15424</v>
      </c>
      <c r="C4369" s="5">
        <v>0</v>
      </c>
    </row>
    <row r="4370" spans="2:3" x14ac:dyDescent="0.35">
      <c r="B4370" s="4" t="s">
        <v>14714</v>
      </c>
      <c r="C4370" s="5">
        <v>0</v>
      </c>
    </row>
    <row r="4371" spans="2:3" x14ac:dyDescent="0.35">
      <c r="B4371" s="4" t="s">
        <v>15428</v>
      </c>
      <c r="C4371" s="5">
        <v>0</v>
      </c>
    </row>
    <row r="4372" spans="2:3" x14ac:dyDescent="0.35">
      <c r="B4372" s="4" t="s">
        <v>14715</v>
      </c>
      <c r="C4372" s="5">
        <v>0</v>
      </c>
    </row>
    <row r="4373" spans="2:3" x14ac:dyDescent="0.35">
      <c r="B4373" s="4" t="s">
        <v>15432</v>
      </c>
      <c r="C4373" s="5">
        <v>0</v>
      </c>
    </row>
    <row r="4374" spans="2:3" x14ac:dyDescent="0.35">
      <c r="B4374" s="4" t="s">
        <v>14716</v>
      </c>
      <c r="C4374" s="5">
        <v>0</v>
      </c>
    </row>
    <row r="4375" spans="2:3" x14ac:dyDescent="0.35">
      <c r="B4375" s="4" t="s">
        <v>15436</v>
      </c>
      <c r="C4375" s="5">
        <v>0</v>
      </c>
    </row>
    <row r="4376" spans="2:3" x14ac:dyDescent="0.35">
      <c r="B4376" s="4" t="s">
        <v>14717</v>
      </c>
      <c r="C4376" s="5">
        <v>0</v>
      </c>
    </row>
    <row r="4377" spans="2:3" x14ac:dyDescent="0.35">
      <c r="B4377" s="4" t="s">
        <v>15440</v>
      </c>
      <c r="C4377" s="5">
        <v>0</v>
      </c>
    </row>
    <row r="4378" spans="2:3" x14ac:dyDescent="0.35">
      <c r="B4378" s="4" t="s">
        <v>14718</v>
      </c>
      <c r="C4378" s="5">
        <v>0</v>
      </c>
    </row>
    <row r="4379" spans="2:3" x14ac:dyDescent="0.35">
      <c r="B4379" s="4" t="s">
        <v>15444</v>
      </c>
      <c r="C4379" s="5">
        <v>0</v>
      </c>
    </row>
    <row r="4380" spans="2:3" x14ac:dyDescent="0.35">
      <c r="B4380" s="4" t="s">
        <v>14719</v>
      </c>
      <c r="C4380" s="5">
        <v>0</v>
      </c>
    </row>
    <row r="4381" spans="2:3" x14ac:dyDescent="0.35">
      <c r="B4381" s="4" t="s">
        <v>15448</v>
      </c>
      <c r="C4381" s="5">
        <v>0</v>
      </c>
    </row>
    <row r="4382" spans="2:3" x14ac:dyDescent="0.35">
      <c r="B4382" s="4" t="s">
        <v>14720</v>
      </c>
      <c r="C4382" s="5">
        <v>0</v>
      </c>
    </row>
    <row r="4383" spans="2:3" x14ac:dyDescent="0.35">
      <c r="B4383" s="4" t="s">
        <v>14434</v>
      </c>
      <c r="C4383" s="5">
        <v>0</v>
      </c>
    </row>
    <row r="4384" spans="2:3" x14ac:dyDescent="0.35">
      <c r="B4384" s="4" t="s">
        <v>14721</v>
      </c>
      <c r="C4384" s="5">
        <v>0</v>
      </c>
    </row>
    <row r="4385" spans="2:3" x14ac:dyDescent="0.35">
      <c r="B4385" s="4" t="s">
        <v>14435</v>
      </c>
      <c r="C4385" s="5">
        <v>0</v>
      </c>
    </row>
    <row r="4386" spans="2:3" x14ac:dyDescent="0.35">
      <c r="B4386" s="4" t="s">
        <v>14722</v>
      </c>
      <c r="C4386" s="5">
        <v>0</v>
      </c>
    </row>
    <row r="4387" spans="2:3" x14ac:dyDescent="0.35">
      <c r="B4387" s="4" t="s">
        <v>15460</v>
      </c>
      <c r="C4387" s="5">
        <v>0</v>
      </c>
    </row>
    <row r="4388" spans="2:3" x14ac:dyDescent="0.35">
      <c r="B4388" s="4" t="s">
        <v>14723</v>
      </c>
      <c r="C4388" s="5">
        <v>0</v>
      </c>
    </row>
    <row r="4389" spans="2:3" x14ac:dyDescent="0.35">
      <c r="B4389" s="4" t="s">
        <v>15464</v>
      </c>
      <c r="C4389" s="5">
        <v>0</v>
      </c>
    </row>
    <row r="4390" spans="2:3" x14ac:dyDescent="0.35">
      <c r="B4390" s="4" t="s">
        <v>14724</v>
      </c>
      <c r="C4390" s="5">
        <v>0</v>
      </c>
    </row>
    <row r="4391" spans="2:3" x14ac:dyDescent="0.35">
      <c r="B4391" s="4" t="s">
        <v>15468</v>
      </c>
      <c r="C4391" s="5">
        <v>0</v>
      </c>
    </row>
    <row r="4392" spans="2:3" x14ac:dyDescent="0.35">
      <c r="B4392" s="4" t="s">
        <v>14725</v>
      </c>
      <c r="C4392" s="5">
        <v>0</v>
      </c>
    </row>
    <row r="4393" spans="2:3" x14ac:dyDescent="0.35">
      <c r="B4393" s="4" t="s">
        <v>15472</v>
      </c>
      <c r="C4393" s="5">
        <v>0</v>
      </c>
    </row>
    <row r="4394" spans="2:3" x14ac:dyDescent="0.35">
      <c r="B4394" s="4" t="s">
        <v>14726</v>
      </c>
      <c r="C4394" s="5">
        <v>0</v>
      </c>
    </row>
    <row r="4395" spans="2:3" x14ac:dyDescent="0.35">
      <c r="B4395" s="4" t="s">
        <v>15476</v>
      </c>
      <c r="C4395" s="5">
        <v>0</v>
      </c>
    </row>
    <row r="4396" spans="2:3" x14ac:dyDescent="0.35">
      <c r="B4396" s="4" t="s">
        <v>14727</v>
      </c>
      <c r="C4396" s="5">
        <v>0</v>
      </c>
    </row>
    <row r="4397" spans="2:3" x14ac:dyDescent="0.35">
      <c r="B4397" s="4" t="s">
        <v>15480</v>
      </c>
      <c r="C4397" s="5">
        <v>0</v>
      </c>
    </row>
    <row r="4398" spans="2:3" x14ac:dyDescent="0.35">
      <c r="B4398" s="4" t="s">
        <v>14728</v>
      </c>
      <c r="C4398" s="5">
        <v>0</v>
      </c>
    </row>
    <row r="4399" spans="2:3" x14ac:dyDescent="0.35">
      <c r="B4399" s="4" t="s">
        <v>15484</v>
      </c>
      <c r="C4399" s="5">
        <v>0</v>
      </c>
    </row>
    <row r="4400" spans="2:3" x14ac:dyDescent="0.35">
      <c r="B4400" s="4" t="s">
        <v>14729</v>
      </c>
      <c r="C4400" s="5">
        <v>0</v>
      </c>
    </row>
    <row r="4401" spans="2:3" x14ac:dyDescent="0.35">
      <c r="B4401" s="4" t="s">
        <v>15488</v>
      </c>
      <c r="C4401" s="5">
        <v>0</v>
      </c>
    </row>
    <row r="4402" spans="2:3" x14ac:dyDescent="0.35">
      <c r="B4402" s="4" t="s">
        <v>14730</v>
      </c>
      <c r="C4402" s="5">
        <v>0</v>
      </c>
    </row>
    <row r="4403" spans="2:3" x14ac:dyDescent="0.35">
      <c r="B4403" s="4" t="s">
        <v>15492</v>
      </c>
      <c r="C4403" s="5">
        <v>0</v>
      </c>
    </row>
    <row r="4404" spans="2:3" x14ac:dyDescent="0.35">
      <c r="B4404" s="4" t="s">
        <v>14731</v>
      </c>
      <c r="C4404" s="5">
        <v>0</v>
      </c>
    </row>
    <row r="4405" spans="2:3" x14ac:dyDescent="0.35">
      <c r="B4405" s="4" t="s">
        <v>15496</v>
      </c>
      <c r="C4405" s="5">
        <v>0</v>
      </c>
    </row>
    <row r="4406" spans="2:3" x14ac:dyDescent="0.35">
      <c r="B4406" s="4" t="s">
        <v>14732</v>
      </c>
      <c r="C4406" s="5">
        <v>0</v>
      </c>
    </row>
    <row r="4407" spans="2:3" x14ac:dyDescent="0.35">
      <c r="B4407" s="4" t="s">
        <v>14460</v>
      </c>
      <c r="C4407" s="5">
        <v>0</v>
      </c>
    </row>
    <row r="4408" spans="2:3" x14ac:dyDescent="0.35">
      <c r="B4408" s="4" t="s">
        <v>14733</v>
      </c>
      <c r="C4408" s="5">
        <v>0</v>
      </c>
    </row>
    <row r="4409" spans="2:3" x14ac:dyDescent="0.35">
      <c r="B4409" s="4" t="s">
        <v>15504</v>
      </c>
      <c r="C4409" s="5">
        <v>0</v>
      </c>
    </row>
    <row r="4410" spans="2:3" x14ac:dyDescent="0.35">
      <c r="B4410" s="4" t="s">
        <v>14734</v>
      </c>
      <c r="C4410" s="5">
        <v>0</v>
      </c>
    </row>
    <row r="4411" spans="2:3" x14ac:dyDescent="0.35">
      <c r="B4411" s="4" t="s">
        <v>15508</v>
      </c>
      <c r="C4411" s="5">
        <v>0</v>
      </c>
    </row>
    <row r="4412" spans="2:3" x14ac:dyDescent="0.35">
      <c r="B4412" s="4" t="s">
        <v>14735</v>
      </c>
      <c r="C4412" s="5">
        <v>0</v>
      </c>
    </row>
    <row r="4413" spans="2:3" x14ac:dyDescent="0.35">
      <c r="B4413" s="4" t="s">
        <v>15512</v>
      </c>
      <c r="C4413" s="5">
        <v>0</v>
      </c>
    </row>
    <row r="4414" spans="2:3" x14ac:dyDescent="0.35">
      <c r="B4414" s="4" t="s">
        <v>14736</v>
      </c>
      <c r="C4414" s="5">
        <v>0</v>
      </c>
    </row>
    <row r="4415" spans="2:3" x14ac:dyDescent="0.35">
      <c r="B4415" s="4" t="s">
        <v>15516</v>
      </c>
      <c r="C4415" s="5">
        <v>0</v>
      </c>
    </row>
    <row r="4416" spans="2:3" x14ac:dyDescent="0.35">
      <c r="B4416" s="4" t="s">
        <v>14737</v>
      </c>
      <c r="C4416" s="5">
        <v>0</v>
      </c>
    </row>
    <row r="4417" spans="2:3" x14ac:dyDescent="0.35">
      <c r="B4417" s="4" t="s">
        <v>15520</v>
      </c>
      <c r="C4417" s="5">
        <v>0</v>
      </c>
    </row>
    <row r="4418" spans="2:3" x14ac:dyDescent="0.35">
      <c r="B4418" s="4" t="s">
        <v>14738</v>
      </c>
      <c r="C4418" s="5">
        <v>0</v>
      </c>
    </row>
    <row r="4419" spans="2:3" x14ac:dyDescent="0.35">
      <c r="B4419" s="4" t="s">
        <v>15524</v>
      </c>
      <c r="C4419" s="5">
        <v>0</v>
      </c>
    </row>
    <row r="4420" spans="2:3" x14ac:dyDescent="0.35">
      <c r="B4420" s="4" t="s">
        <v>14739</v>
      </c>
      <c r="C4420" s="5">
        <v>0</v>
      </c>
    </row>
    <row r="4421" spans="2:3" x14ac:dyDescent="0.35">
      <c r="B4421" s="4" t="s">
        <v>15528</v>
      </c>
      <c r="C4421" s="5">
        <v>0</v>
      </c>
    </row>
    <row r="4422" spans="2:3" x14ac:dyDescent="0.35">
      <c r="B4422" s="4" t="s">
        <v>14740</v>
      </c>
      <c r="C4422" s="5">
        <v>0</v>
      </c>
    </row>
    <row r="4423" spans="2:3" x14ac:dyDescent="0.35">
      <c r="B4423" s="4" t="s">
        <v>15532</v>
      </c>
      <c r="C4423" s="5">
        <v>0</v>
      </c>
    </row>
    <row r="4424" spans="2:3" x14ac:dyDescent="0.35">
      <c r="B4424" s="4" t="s">
        <v>14741</v>
      </c>
      <c r="C4424" s="5">
        <v>0</v>
      </c>
    </row>
    <row r="4425" spans="2:3" x14ac:dyDescent="0.35">
      <c r="B4425" s="4" t="s">
        <v>15536</v>
      </c>
      <c r="C4425" s="5">
        <v>0</v>
      </c>
    </row>
    <row r="4426" spans="2:3" x14ac:dyDescent="0.35">
      <c r="B4426" s="4" t="s">
        <v>14742</v>
      </c>
      <c r="C4426" s="5">
        <v>0</v>
      </c>
    </row>
    <row r="4427" spans="2:3" x14ac:dyDescent="0.35">
      <c r="B4427" s="4" t="s">
        <v>15540</v>
      </c>
      <c r="C4427" s="5">
        <v>0</v>
      </c>
    </row>
    <row r="4428" spans="2:3" x14ac:dyDescent="0.35">
      <c r="B4428" s="4" t="s">
        <v>14743</v>
      </c>
      <c r="C4428" s="5">
        <v>0</v>
      </c>
    </row>
    <row r="4429" spans="2:3" x14ac:dyDescent="0.35">
      <c r="B4429" s="4" t="s">
        <v>15544</v>
      </c>
      <c r="C4429" s="5">
        <v>0</v>
      </c>
    </row>
    <row r="4430" spans="2:3" x14ac:dyDescent="0.35">
      <c r="B4430" s="4" t="s">
        <v>14744</v>
      </c>
      <c r="C4430" s="5">
        <v>0</v>
      </c>
    </row>
    <row r="4431" spans="2:3" x14ac:dyDescent="0.35">
      <c r="B4431" s="4" t="s">
        <v>15548</v>
      </c>
      <c r="C4431" s="5">
        <v>0</v>
      </c>
    </row>
    <row r="4432" spans="2:3" x14ac:dyDescent="0.35">
      <c r="B4432" s="4" t="s">
        <v>14745</v>
      </c>
      <c r="C4432" s="5">
        <v>0</v>
      </c>
    </row>
    <row r="4433" spans="2:3" x14ac:dyDescent="0.35">
      <c r="B4433" s="4" t="s">
        <v>15552</v>
      </c>
      <c r="C4433" s="5">
        <v>0</v>
      </c>
    </row>
    <row r="4434" spans="2:3" x14ac:dyDescent="0.35">
      <c r="B4434" s="4" t="s">
        <v>14746</v>
      </c>
      <c r="C4434" s="5">
        <v>0</v>
      </c>
    </row>
    <row r="4435" spans="2:3" x14ac:dyDescent="0.35">
      <c r="B4435" s="4" t="s">
        <v>15556</v>
      </c>
      <c r="C4435" s="5">
        <v>0</v>
      </c>
    </row>
    <row r="4436" spans="2:3" x14ac:dyDescent="0.35">
      <c r="B4436" s="4" t="s">
        <v>14747</v>
      </c>
      <c r="C4436" s="5">
        <v>0</v>
      </c>
    </row>
    <row r="4437" spans="2:3" x14ac:dyDescent="0.35">
      <c r="B4437" s="4" t="s">
        <v>15560</v>
      </c>
      <c r="C4437" s="5">
        <v>0</v>
      </c>
    </row>
    <row r="4438" spans="2:3" x14ac:dyDescent="0.35">
      <c r="B4438" s="4" t="s">
        <v>14748</v>
      </c>
      <c r="C4438" s="5">
        <v>0</v>
      </c>
    </row>
    <row r="4439" spans="2:3" x14ac:dyDescent="0.35">
      <c r="B4439" s="4" t="s">
        <v>15564</v>
      </c>
      <c r="C4439" s="5">
        <v>0</v>
      </c>
    </row>
    <row r="4440" spans="2:3" x14ac:dyDescent="0.35">
      <c r="B4440" s="4" t="s">
        <v>14749</v>
      </c>
      <c r="C4440" s="5">
        <v>0</v>
      </c>
    </row>
    <row r="4441" spans="2:3" x14ac:dyDescent="0.35">
      <c r="B4441" s="4" t="s">
        <v>15568</v>
      </c>
      <c r="C4441" s="5">
        <v>0</v>
      </c>
    </row>
    <row r="4442" spans="2:3" x14ac:dyDescent="0.35">
      <c r="B4442" s="4" t="s">
        <v>14750</v>
      </c>
      <c r="C4442" s="5">
        <v>0</v>
      </c>
    </row>
    <row r="4443" spans="2:3" x14ac:dyDescent="0.35">
      <c r="B4443" s="4" t="s">
        <v>15572</v>
      </c>
      <c r="C4443" s="5">
        <v>0</v>
      </c>
    </row>
    <row r="4444" spans="2:3" x14ac:dyDescent="0.35">
      <c r="B4444" s="4" t="s">
        <v>14447</v>
      </c>
      <c r="C4444" s="5">
        <v>0</v>
      </c>
    </row>
    <row r="4445" spans="2:3" x14ac:dyDescent="0.35">
      <c r="B4445" s="4" t="s">
        <v>14410</v>
      </c>
      <c r="C4445" s="5">
        <v>0</v>
      </c>
    </row>
    <row r="4446" spans="2:3" x14ac:dyDescent="0.35">
      <c r="B4446" s="4" t="s">
        <v>14752</v>
      </c>
      <c r="C4446" s="5">
        <v>0</v>
      </c>
    </row>
    <row r="4447" spans="2:3" x14ac:dyDescent="0.35">
      <c r="B4447" s="4" t="s">
        <v>15580</v>
      </c>
      <c r="C4447" s="5">
        <v>0</v>
      </c>
    </row>
    <row r="4448" spans="2:3" x14ac:dyDescent="0.35">
      <c r="B4448" s="4" t="s">
        <v>14753</v>
      </c>
      <c r="C4448" s="5">
        <v>0</v>
      </c>
    </row>
    <row r="4449" spans="2:3" x14ac:dyDescent="0.35">
      <c r="B4449" s="4" t="s">
        <v>15584</v>
      </c>
      <c r="C4449" s="5">
        <v>0</v>
      </c>
    </row>
    <row r="4450" spans="2:3" x14ac:dyDescent="0.35">
      <c r="B4450" s="4" t="s">
        <v>14754</v>
      </c>
      <c r="C4450" s="5">
        <v>0</v>
      </c>
    </row>
    <row r="4451" spans="2:3" x14ac:dyDescent="0.35">
      <c r="B4451" s="4" t="s">
        <v>15588</v>
      </c>
      <c r="C4451" s="5">
        <v>0</v>
      </c>
    </row>
    <row r="4452" spans="2:3" x14ac:dyDescent="0.35">
      <c r="B4452" s="4" t="s">
        <v>14448</v>
      </c>
      <c r="C4452" s="5">
        <v>0</v>
      </c>
    </row>
    <row r="4453" spans="2:3" x14ac:dyDescent="0.35">
      <c r="B4453" s="4" t="s">
        <v>15592</v>
      </c>
      <c r="C4453" s="5">
        <v>0</v>
      </c>
    </row>
    <row r="4454" spans="2:3" x14ac:dyDescent="0.35">
      <c r="B4454" s="4" t="s">
        <v>14756</v>
      </c>
      <c r="C4454" s="5">
        <v>0</v>
      </c>
    </row>
    <row r="4455" spans="2:3" x14ac:dyDescent="0.35">
      <c r="B4455" s="4" t="s">
        <v>15596</v>
      </c>
      <c r="C4455" s="5">
        <v>0</v>
      </c>
    </row>
    <row r="4456" spans="2:3" x14ac:dyDescent="0.35">
      <c r="B4456" s="4" t="s">
        <v>14757</v>
      </c>
      <c r="C4456" s="5">
        <v>0</v>
      </c>
    </row>
    <row r="4457" spans="2:3" x14ac:dyDescent="0.35">
      <c r="B4457" s="4" t="s">
        <v>15600</v>
      </c>
      <c r="C4457" s="5">
        <v>0</v>
      </c>
    </row>
    <row r="4458" spans="2:3" x14ac:dyDescent="0.35">
      <c r="B4458" s="4" t="s">
        <v>14758</v>
      </c>
      <c r="C4458" s="5">
        <v>0</v>
      </c>
    </row>
    <row r="4459" spans="2:3" x14ac:dyDescent="0.35">
      <c r="B4459" s="4" t="s">
        <v>15604</v>
      </c>
      <c r="C4459" s="5">
        <v>0</v>
      </c>
    </row>
    <row r="4460" spans="2:3" x14ac:dyDescent="0.35">
      <c r="B4460" s="4" t="s">
        <v>14759</v>
      </c>
      <c r="C4460" s="5">
        <v>0</v>
      </c>
    </row>
    <row r="4461" spans="2:3" x14ac:dyDescent="0.35">
      <c r="B4461" s="4" t="s">
        <v>15608</v>
      </c>
      <c r="C4461" s="5">
        <v>0</v>
      </c>
    </row>
    <row r="4462" spans="2:3" x14ac:dyDescent="0.35">
      <c r="B4462" s="4" t="s">
        <v>14760</v>
      </c>
      <c r="C4462" s="5">
        <v>0</v>
      </c>
    </row>
    <row r="4463" spans="2:3" x14ac:dyDescent="0.35">
      <c r="B4463" s="4" t="s">
        <v>15612</v>
      </c>
      <c r="C4463" s="5">
        <v>0</v>
      </c>
    </row>
    <row r="4464" spans="2:3" x14ac:dyDescent="0.35">
      <c r="B4464" s="4" t="s">
        <v>14761</v>
      </c>
      <c r="C4464" s="5">
        <v>0</v>
      </c>
    </row>
    <row r="4465" spans="2:3" x14ac:dyDescent="0.35">
      <c r="B4465" s="4" t="s">
        <v>15616</v>
      </c>
      <c r="C4465" s="5">
        <v>0</v>
      </c>
    </row>
    <row r="4466" spans="2:3" x14ac:dyDescent="0.35">
      <c r="B4466" s="4" t="s">
        <v>14762</v>
      </c>
      <c r="C4466" s="5">
        <v>0</v>
      </c>
    </row>
    <row r="4467" spans="2:3" x14ac:dyDescent="0.35">
      <c r="B4467" s="4" t="s">
        <v>15620</v>
      </c>
      <c r="C4467" s="5">
        <v>0</v>
      </c>
    </row>
    <row r="4468" spans="2:3" x14ac:dyDescent="0.35">
      <c r="B4468" s="4" t="s">
        <v>14763</v>
      </c>
      <c r="C4468" s="5">
        <v>0</v>
      </c>
    </row>
    <row r="4469" spans="2:3" x14ac:dyDescent="0.35">
      <c r="B4469" s="4" t="s">
        <v>15624</v>
      </c>
      <c r="C4469" s="5">
        <v>0</v>
      </c>
    </row>
    <row r="4470" spans="2:3" x14ac:dyDescent="0.35">
      <c r="B4470" s="4" t="s">
        <v>14764</v>
      </c>
      <c r="C4470" s="5">
        <v>0</v>
      </c>
    </row>
    <row r="4471" spans="2:3" x14ac:dyDescent="0.35">
      <c r="B4471" s="4" t="s">
        <v>15628</v>
      </c>
      <c r="C4471" s="5">
        <v>0</v>
      </c>
    </row>
    <row r="4472" spans="2:3" x14ac:dyDescent="0.35">
      <c r="B4472" s="4" t="s">
        <v>14765</v>
      </c>
      <c r="C4472" s="5">
        <v>0</v>
      </c>
    </row>
    <row r="4473" spans="2:3" x14ac:dyDescent="0.35">
      <c r="B4473" s="4" t="s">
        <v>15632</v>
      </c>
      <c r="C4473" s="5">
        <v>0</v>
      </c>
    </row>
    <row r="4474" spans="2:3" x14ac:dyDescent="0.35">
      <c r="B4474" s="4" t="s">
        <v>14766</v>
      </c>
      <c r="C4474" s="5">
        <v>0</v>
      </c>
    </row>
    <row r="4475" spans="2:3" x14ac:dyDescent="0.35">
      <c r="B4475" s="4" t="s">
        <v>15636</v>
      </c>
      <c r="C4475" s="5">
        <v>0</v>
      </c>
    </row>
    <row r="4476" spans="2:3" x14ac:dyDescent="0.35">
      <c r="B4476" s="4" t="s">
        <v>14767</v>
      </c>
      <c r="C4476" s="5">
        <v>0</v>
      </c>
    </row>
    <row r="4477" spans="2:3" x14ac:dyDescent="0.35">
      <c r="B4477" s="4" t="s">
        <v>15640</v>
      </c>
      <c r="C4477" s="5">
        <v>0</v>
      </c>
    </row>
    <row r="4478" spans="2:3" x14ac:dyDescent="0.35">
      <c r="B4478" s="4" t="s">
        <v>14768</v>
      </c>
      <c r="C4478" s="5">
        <v>0</v>
      </c>
    </row>
    <row r="4479" spans="2:3" x14ac:dyDescent="0.35">
      <c r="B4479" s="4" t="s">
        <v>15644</v>
      </c>
      <c r="C4479" s="5">
        <v>0</v>
      </c>
    </row>
    <row r="4480" spans="2:3" x14ac:dyDescent="0.35">
      <c r="B4480" s="4" t="s">
        <v>14769</v>
      </c>
      <c r="C4480" s="5">
        <v>0</v>
      </c>
    </row>
    <row r="4481" spans="2:3" x14ac:dyDescent="0.35">
      <c r="B4481" s="4" t="s">
        <v>15648</v>
      </c>
      <c r="C4481" s="5">
        <v>0</v>
      </c>
    </row>
    <row r="4482" spans="2:3" x14ac:dyDescent="0.35">
      <c r="B4482" s="4" t="s">
        <v>14770</v>
      </c>
      <c r="C4482" s="5">
        <v>0</v>
      </c>
    </row>
    <row r="4483" spans="2:3" x14ac:dyDescent="0.35">
      <c r="B4483" s="4" t="s">
        <v>14399</v>
      </c>
      <c r="C4483" s="5">
        <v>0</v>
      </c>
    </row>
    <row r="4484" spans="2:3" x14ac:dyDescent="0.35">
      <c r="B4484" s="4" t="s">
        <v>14771</v>
      </c>
      <c r="C4484" s="5">
        <v>0</v>
      </c>
    </row>
    <row r="4485" spans="2:3" x14ac:dyDescent="0.35">
      <c r="B4485" s="4" t="s">
        <v>15656</v>
      </c>
      <c r="C4485" s="5">
        <v>0</v>
      </c>
    </row>
    <row r="4486" spans="2:3" x14ac:dyDescent="0.35">
      <c r="B4486" s="4" t="s">
        <v>14772</v>
      </c>
      <c r="C4486" s="5">
        <v>0</v>
      </c>
    </row>
    <row r="4487" spans="2:3" x14ac:dyDescent="0.35">
      <c r="B4487" s="4" t="s">
        <v>15660</v>
      </c>
      <c r="C4487" s="5">
        <v>0</v>
      </c>
    </row>
    <row r="4488" spans="2:3" x14ac:dyDescent="0.35">
      <c r="B4488" s="4" t="s">
        <v>14773</v>
      </c>
      <c r="C4488" s="5">
        <v>0</v>
      </c>
    </row>
    <row r="4489" spans="2:3" x14ac:dyDescent="0.35">
      <c r="B4489" s="4" t="s">
        <v>15664</v>
      </c>
      <c r="C4489" s="5">
        <v>0</v>
      </c>
    </row>
    <row r="4490" spans="2:3" x14ac:dyDescent="0.35">
      <c r="B4490" s="4" t="s">
        <v>14774</v>
      </c>
      <c r="C4490" s="5">
        <v>0</v>
      </c>
    </row>
    <row r="4491" spans="2:3" x14ac:dyDescent="0.35">
      <c r="B4491" s="4" t="s">
        <v>15669</v>
      </c>
      <c r="C4491" s="5">
        <v>0</v>
      </c>
    </row>
    <row r="4492" spans="2:3" x14ac:dyDescent="0.35">
      <c r="B4492" s="4" t="s">
        <v>14775</v>
      </c>
      <c r="C4492" s="5">
        <v>0</v>
      </c>
    </row>
    <row r="4493" spans="2:3" x14ac:dyDescent="0.35">
      <c r="B4493" s="4" t="s">
        <v>15673</v>
      </c>
      <c r="C4493" s="5">
        <v>0</v>
      </c>
    </row>
    <row r="4494" spans="2:3" x14ac:dyDescent="0.35">
      <c r="B4494" s="4" t="s">
        <v>14776</v>
      </c>
      <c r="C4494" s="5">
        <v>0</v>
      </c>
    </row>
    <row r="4495" spans="2:3" x14ac:dyDescent="0.35">
      <c r="B4495" s="4" t="s">
        <v>14461</v>
      </c>
      <c r="C4495" s="5">
        <v>0</v>
      </c>
    </row>
    <row r="4496" spans="2:3" x14ac:dyDescent="0.35">
      <c r="B4496" s="4" t="s">
        <v>14777</v>
      </c>
      <c r="C4496" s="5">
        <v>0</v>
      </c>
    </row>
    <row r="4497" spans="2:3" x14ac:dyDescent="0.35">
      <c r="B4497" s="4" t="s">
        <v>15681</v>
      </c>
      <c r="C4497" s="5">
        <v>0</v>
      </c>
    </row>
    <row r="4498" spans="2:3" x14ac:dyDescent="0.35">
      <c r="B4498" s="4" t="s">
        <v>14778</v>
      </c>
      <c r="C4498" s="5">
        <v>0</v>
      </c>
    </row>
    <row r="4499" spans="2:3" x14ac:dyDescent="0.35">
      <c r="B4499" s="4" t="s">
        <v>15685</v>
      </c>
      <c r="C4499" s="5">
        <v>0</v>
      </c>
    </row>
    <row r="4500" spans="2:3" x14ac:dyDescent="0.35">
      <c r="B4500" s="4" t="s">
        <v>14779</v>
      </c>
      <c r="C4500" s="5">
        <v>0</v>
      </c>
    </row>
    <row r="4501" spans="2:3" x14ac:dyDescent="0.35">
      <c r="B4501" s="4" t="s">
        <v>15689</v>
      </c>
      <c r="C4501" s="5">
        <v>0</v>
      </c>
    </row>
    <row r="4502" spans="2:3" x14ac:dyDescent="0.35">
      <c r="B4502" s="4" t="s">
        <v>14780</v>
      </c>
      <c r="C4502" s="5">
        <v>0</v>
      </c>
    </row>
    <row r="4503" spans="2:3" x14ac:dyDescent="0.35">
      <c r="B4503" s="4" t="s">
        <v>15693</v>
      </c>
      <c r="C4503" s="5">
        <v>0</v>
      </c>
    </row>
    <row r="4504" spans="2:3" x14ac:dyDescent="0.35">
      <c r="B4504" s="4" t="s">
        <v>14781</v>
      </c>
      <c r="C4504" s="5">
        <v>0</v>
      </c>
    </row>
    <row r="4505" spans="2:3" x14ac:dyDescent="0.35">
      <c r="B4505" s="4" t="s">
        <v>15697</v>
      </c>
      <c r="C4505" s="5">
        <v>0</v>
      </c>
    </row>
    <row r="4506" spans="2:3" x14ac:dyDescent="0.35">
      <c r="B4506" s="4" t="s">
        <v>14782</v>
      </c>
      <c r="C4506" s="5">
        <v>0</v>
      </c>
    </row>
    <row r="4507" spans="2:3" x14ac:dyDescent="0.35">
      <c r="B4507" s="4" t="s">
        <v>15701</v>
      </c>
      <c r="C4507" s="5">
        <v>0</v>
      </c>
    </row>
    <row r="4508" spans="2:3" x14ac:dyDescent="0.35">
      <c r="B4508" s="4" t="s">
        <v>14783</v>
      </c>
      <c r="C4508" s="5">
        <v>0</v>
      </c>
    </row>
    <row r="4509" spans="2:3" x14ac:dyDescent="0.35">
      <c r="B4509" s="4" t="s">
        <v>15705</v>
      </c>
      <c r="C4509" s="5">
        <v>0</v>
      </c>
    </row>
    <row r="4510" spans="2:3" x14ac:dyDescent="0.35">
      <c r="B4510" s="4" t="s">
        <v>14784</v>
      </c>
      <c r="C4510" s="5">
        <v>0</v>
      </c>
    </row>
    <row r="4511" spans="2:3" x14ac:dyDescent="0.35">
      <c r="B4511" s="4" t="s">
        <v>15709</v>
      </c>
      <c r="C4511" s="5">
        <v>0</v>
      </c>
    </row>
    <row r="4512" spans="2:3" x14ac:dyDescent="0.35">
      <c r="B4512" s="4" t="s">
        <v>14785</v>
      </c>
      <c r="C4512" s="5">
        <v>0</v>
      </c>
    </row>
    <row r="4513" spans="2:3" x14ac:dyDescent="0.35">
      <c r="B4513" s="4" t="s">
        <v>15713</v>
      </c>
      <c r="C4513" s="5">
        <v>0</v>
      </c>
    </row>
    <row r="4514" spans="2:3" x14ac:dyDescent="0.35">
      <c r="B4514" s="4" t="s">
        <v>14786</v>
      </c>
      <c r="C4514" s="5">
        <v>0</v>
      </c>
    </row>
    <row r="4515" spans="2:3" x14ac:dyDescent="0.35">
      <c r="B4515" s="4" t="s">
        <v>15717</v>
      </c>
      <c r="C4515" s="5">
        <v>0</v>
      </c>
    </row>
    <row r="4516" spans="2:3" x14ac:dyDescent="0.35">
      <c r="B4516" s="4" t="s">
        <v>14787</v>
      </c>
      <c r="C4516" s="5">
        <v>0</v>
      </c>
    </row>
    <row r="4517" spans="2:3" x14ac:dyDescent="0.35">
      <c r="B4517" s="4" t="s">
        <v>15721</v>
      </c>
      <c r="C4517" s="5">
        <v>0</v>
      </c>
    </row>
    <row r="4518" spans="2:3" x14ac:dyDescent="0.35">
      <c r="B4518" s="4" t="s">
        <v>14788</v>
      </c>
      <c r="C4518" s="5">
        <v>0</v>
      </c>
    </row>
    <row r="4519" spans="2:3" x14ac:dyDescent="0.35">
      <c r="B4519" s="4" t="s">
        <v>15725</v>
      </c>
      <c r="C4519" s="5">
        <v>0</v>
      </c>
    </row>
    <row r="4520" spans="2:3" x14ac:dyDescent="0.35">
      <c r="B4520" s="4" t="s">
        <v>14789</v>
      </c>
      <c r="C4520" s="5">
        <v>0</v>
      </c>
    </row>
    <row r="4521" spans="2:3" x14ac:dyDescent="0.35">
      <c r="B4521" s="4" t="s">
        <v>15729</v>
      </c>
      <c r="C4521" s="5">
        <v>0</v>
      </c>
    </row>
    <row r="4522" spans="2:3" x14ac:dyDescent="0.35">
      <c r="B4522" s="4" t="s">
        <v>14790</v>
      </c>
      <c r="C4522" s="5">
        <v>0</v>
      </c>
    </row>
    <row r="4523" spans="2:3" x14ac:dyDescent="0.35">
      <c r="B4523" s="4" t="s">
        <v>15733</v>
      </c>
      <c r="C4523" s="5">
        <v>0</v>
      </c>
    </row>
    <row r="4524" spans="2:3" x14ac:dyDescent="0.35">
      <c r="B4524" s="4" t="s">
        <v>14791</v>
      </c>
      <c r="C4524" s="5">
        <v>0</v>
      </c>
    </row>
    <row r="4525" spans="2:3" x14ac:dyDescent="0.35">
      <c r="B4525" s="4" t="s">
        <v>15737</v>
      </c>
      <c r="C4525" s="5">
        <v>0</v>
      </c>
    </row>
    <row r="4526" spans="2:3" x14ac:dyDescent="0.35">
      <c r="B4526" s="4" t="s">
        <v>14449</v>
      </c>
      <c r="C4526" s="5">
        <v>0</v>
      </c>
    </row>
    <row r="4527" spans="2:3" x14ac:dyDescent="0.35">
      <c r="B4527" s="4" t="s">
        <v>15741</v>
      </c>
      <c r="C4527" s="5">
        <v>0</v>
      </c>
    </row>
    <row r="4528" spans="2:3" x14ac:dyDescent="0.35">
      <c r="B4528" s="4" t="s">
        <v>14793</v>
      </c>
      <c r="C4528" s="5">
        <v>0</v>
      </c>
    </row>
    <row r="4529" spans="2:3" x14ac:dyDescent="0.35">
      <c r="B4529" s="4" t="s">
        <v>15745</v>
      </c>
      <c r="C4529" s="5">
        <v>0</v>
      </c>
    </row>
    <row r="4530" spans="2:3" x14ac:dyDescent="0.35">
      <c r="B4530" s="4" t="s">
        <v>14794</v>
      </c>
      <c r="C4530" s="5">
        <v>0</v>
      </c>
    </row>
    <row r="4531" spans="2:3" x14ac:dyDescent="0.35">
      <c r="B4531" s="4" t="s">
        <v>15749</v>
      </c>
      <c r="C4531" s="5">
        <v>0</v>
      </c>
    </row>
    <row r="4532" spans="2:3" x14ac:dyDescent="0.35">
      <c r="B4532" s="4" t="s">
        <v>14795</v>
      </c>
      <c r="C4532" s="5">
        <v>0</v>
      </c>
    </row>
    <row r="4533" spans="2:3" x14ac:dyDescent="0.35">
      <c r="B4533" s="4" t="s">
        <v>15753</v>
      </c>
      <c r="C4533" s="5">
        <v>0</v>
      </c>
    </row>
    <row r="4534" spans="2:3" x14ac:dyDescent="0.35">
      <c r="B4534" s="4" t="s">
        <v>14796</v>
      </c>
      <c r="C4534" s="5">
        <v>0</v>
      </c>
    </row>
    <row r="4535" spans="2:3" x14ac:dyDescent="0.35">
      <c r="B4535" s="4" t="s">
        <v>15757</v>
      </c>
      <c r="C4535" s="5">
        <v>0</v>
      </c>
    </row>
    <row r="4536" spans="2:3" x14ac:dyDescent="0.35">
      <c r="B4536" s="4" t="s">
        <v>14797</v>
      </c>
      <c r="C4536" s="5">
        <v>0</v>
      </c>
    </row>
    <row r="4537" spans="2:3" x14ac:dyDescent="0.35">
      <c r="B4537" s="4" t="s">
        <v>15761</v>
      </c>
      <c r="C4537" s="5">
        <v>0</v>
      </c>
    </row>
    <row r="4538" spans="2:3" x14ac:dyDescent="0.35">
      <c r="B4538" s="4" t="s">
        <v>14798</v>
      </c>
      <c r="C4538" s="5">
        <v>0</v>
      </c>
    </row>
    <row r="4539" spans="2:3" x14ac:dyDescent="0.35">
      <c r="B4539" s="4" t="s">
        <v>15765</v>
      </c>
      <c r="C4539" s="5">
        <v>0</v>
      </c>
    </row>
    <row r="4540" spans="2:3" x14ac:dyDescent="0.35">
      <c r="B4540" s="4" t="s">
        <v>14799</v>
      </c>
      <c r="C4540" s="5">
        <v>0</v>
      </c>
    </row>
    <row r="4541" spans="2:3" x14ac:dyDescent="0.35">
      <c r="B4541" s="4" t="s">
        <v>15769</v>
      </c>
      <c r="C4541" s="5">
        <v>0</v>
      </c>
    </row>
    <row r="4542" spans="2:3" x14ac:dyDescent="0.35">
      <c r="B4542" s="4" t="s">
        <v>14800</v>
      </c>
      <c r="C4542" s="5">
        <v>0</v>
      </c>
    </row>
    <row r="4543" spans="2:3" x14ac:dyDescent="0.35">
      <c r="B4543" s="4" t="s">
        <v>15773</v>
      </c>
      <c r="C4543" s="5">
        <v>0</v>
      </c>
    </row>
    <row r="4544" spans="2:3" x14ac:dyDescent="0.35">
      <c r="B4544" s="4" t="s">
        <v>14801</v>
      </c>
      <c r="C4544" s="5">
        <v>0</v>
      </c>
    </row>
    <row r="4545" spans="2:3" x14ac:dyDescent="0.35">
      <c r="B4545" s="4" t="s">
        <v>15777</v>
      </c>
      <c r="C4545" s="5">
        <v>0</v>
      </c>
    </row>
    <row r="4546" spans="2:3" x14ac:dyDescent="0.35">
      <c r="B4546" s="4" t="s">
        <v>14802</v>
      </c>
      <c r="C4546" s="5">
        <v>0</v>
      </c>
    </row>
    <row r="4547" spans="2:3" x14ac:dyDescent="0.35">
      <c r="B4547" s="4" t="s">
        <v>15781</v>
      </c>
      <c r="C4547" s="5">
        <v>0</v>
      </c>
    </row>
    <row r="4548" spans="2:3" x14ac:dyDescent="0.35">
      <c r="B4548" s="4" t="s">
        <v>14803</v>
      </c>
      <c r="C4548" s="5">
        <v>0</v>
      </c>
    </row>
    <row r="4549" spans="2:3" x14ac:dyDescent="0.35">
      <c r="B4549" s="4" t="s">
        <v>15785</v>
      </c>
      <c r="C4549" s="5">
        <v>0</v>
      </c>
    </row>
    <row r="4550" spans="2:3" x14ac:dyDescent="0.35">
      <c r="B4550" s="4" t="s">
        <v>14804</v>
      </c>
      <c r="C4550" s="5">
        <v>0</v>
      </c>
    </row>
    <row r="4551" spans="2:3" x14ac:dyDescent="0.35">
      <c r="B4551" s="4" t="s">
        <v>15789</v>
      </c>
      <c r="C4551" s="5">
        <v>0</v>
      </c>
    </row>
    <row r="4552" spans="2:3" x14ac:dyDescent="0.35">
      <c r="B4552" s="4" t="s">
        <v>14805</v>
      </c>
      <c r="C4552" s="5">
        <v>0</v>
      </c>
    </row>
    <row r="4553" spans="2:3" x14ac:dyDescent="0.35">
      <c r="B4553" s="4" t="s">
        <v>15793</v>
      </c>
      <c r="C4553" s="5">
        <v>0</v>
      </c>
    </row>
    <row r="4554" spans="2:3" x14ac:dyDescent="0.35">
      <c r="B4554" s="4" t="s">
        <v>14450</v>
      </c>
      <c r="C4554" s="5">
        <v>0</v>
      </c>
    </row>
    <row r="4555" spans="2:3" x14ac:dyDescent="0.35">
      <c r="B4555" s="4" t="s">
        <v>15797</v>
      </c>
      <c r="C4555" s="5">
        <v>0</v>
      </c>
    </row>
    <row r="4556" spans="2:3" x14ac:dyDescent="0.35">
      <c r="B4556" s="4" t="s">
        <v>14807</v>
      </c>
      <c r="C4556" s="5">
        <v>0</v>
      </c>
    </row>
    <row r="4557" spans="2:3" x14ac:dyDescent="0.35">
      <c r="B4557" s="4" t="s">
        <v>15801</v>
      </c>
      <c r="C4557" s="5">
        <v>0</v>
      </c>
    </row>
    <row r="4558" spans="2:3" x14ac:dyDescent="0.35">
      <c r="B4558" s="4" t="s">
        <v>14808</v>
      </c>
      <c r="C4558" s="5">
        <v>0</v>
      </c>
    </row>
    <row r="4559" spans="2:3" x14ac:dyDescent="0.35">
      <c r="B4559" s="4" t="s">
        <v>15805</v>
      </c>
      <c r="C4559" s="5">
        <v>0</v>
      </c>
    </row>
    <row r="4560" spans="2:3" x14ac:dyDescent="0.35">
      <c r="B4560" s="4" t="s">
        <v>14809</v>
      </c>
      <c r="C4560" s="5">
        <v>0</v>
      </c>
    </row>
    <row r="4561" spans="2:3" x14ac:dyDescent="0.35">
      <c r="B4561" s="4" t="s">
        <v>15821</v>
      </c>
      <c r="C4561" s="5">
        <v>0</v>
      </c>
    </row>
    <row r="4562" spans="2:3" x14ac:dyDescent="0.35">
      <c r="B4562" s="4" t="s">
        <v>14417</v>
      </c>
      <c r="C4562" s="5">
        <v>0</v>
      </c>
    </row>
    <row r="4563" spans="2:3" x14ac:dyDescent="0.35">
      <c r="B4563" s="4" t="s">
        <v>15825</v>
      </c>
      <c r="C4563" s="5">
        <v>0</v>
      </c>
    </row>
    <row r="4564" spans="2:3" x14ac:dyDescent="0.35">
      <c r="B4564" s="4" t="s">
        <v>14811</v>
      </c>
      <c r="C4564" s="5">
        <v>0</v>
      </c>
    </row>
    <row r="4565" spans="2:3" x14ac:dyDescent="0.35">
      <c r="B4565" s="4" t="s">
        <v>15830</v>
      </c>
      <c r="C4565" s="5">
        <v>0</v>
      </c>
    </row>
    <row r="4566" spans="2:3" x14ac:dyDescent="0.35">
      <c r="B4566" s="4" t="s">
        <v>14812</v>
      </c>
      <c r="C4566" s="5">
        <v>0</v>
      </c>
    </row>
    <row r="4567" spans="2:3" x14ac:dyDescent="0.35">
      <c r="B4567" s="4" t="s">
        <v>15834</v>
      </c>
      <c r="C4567" s="5">
        <v>0</v>
      </c>
    </row>
    <row r="4568" spans="2:3" x14ac:dyDescent="0.35">
      <c r="B4568" s="4" t="s">
        <v>14813</v>
      </c>
      <c r="C4568" s="5">
        <v>0</v>
      </c>
    </row>
    <row r="4569" spans="2:3" x14ac:dyDescent="0.35">
      <c r="B4569" s="4" t="s">
        <v>15838</v>
      </c>
      <c r="C4569" s="5">
        <v>0</v>
      </c>
    </row>
    <row r="4570" spans="2:3" x14ac:dyDescent="0.35">
      <c r="B4570" s="4" t="s">
        <v>14814</v>
      </c>
      <c r="C4570" s="5">
        <v>0</v>
      </c>
    </row>
    <row r="4571" spans="2:3" x14ac:dyDescent="0.35">
      <c r="B4571" s="4" t="s">
        <v>14442</v>
      </c>
      <c r="C4571" s="5">
        <v>0</v>
      </c>
    </row>
    <row r="4572" spans="2:3" x14ac:dyDescent="0.35">
      <c r="B4572" s="4" t="s">
        <v>14815</v>
      </c>
      <c r="C4572" s="5">
        <v>0</v>
      </c>
    </row>
    <row r="4573" spans="2:3" x14ac:dyDescent="0.35">
      <c r="B4573" s="4" t="s">
        <v>15910</v>
      </c>
      <c r="C4573" s="5">
        <v>0</v>
      </c>
    </row>
    <row r="4574" spans="2:3" x14ac:dyDescent="0.35">
      <c r="B4574" s="4" t="s">
        <v>14816</v>
      </c>
      <c r="C4574" s="5">
        <v>0</v>
      </c>
    </row>
    <row r="4575" spans="2:3" x14ac:dyDescent="0.35">
      <c r="B4575" s="4" t="s">
        <v>15914</v>
      </c>
      <c r="C4575" s="5">
        <v>0</v>
      </c>
    </row>
    <row r="4576" spans="2:3" x14ac:dyDescent="0.35">
      <c r="B4576" s="4" t="s">
        <v>14817</v>
      </c>
      <c r="C4576" s="5">
        <v>0</v>
      </c>
    </row>
    <row r="4577" spans="2:3" x14ac:dyDescent="0.35">
      <c r="B4577" s="4" t="s">
        <v>15918</v>
      </c>
      <c r="C4577" s="5">
        <v>0</v>
      </c>
    </row>
    <row r="4578" spans="2:3" x14ac:dyDescent="0.35">
      <c r="B4578" s="4" t="s">
        <v>14818</v>
      </c>
      <c r="C4578" s="5">
        <v>0</v>
      </c>
    </row>
    <row r="4579" spans="2:3" x14ac:dyDescent="0.35">
      <c r="B4579" s="4" t="s">
        <v>15922</v>
      </c>
      <c r="C4579" s="5">
        <v>0</v>
      </c>
    </row>
    <row r="4580" spans="2:3" x14ac:dyDescent="0.35">
      <c r="B4580" s="4" t="s">
        <v>14819</v>
      </c>
      <c r="C4580" s="5">
        <v>0</v>
      </c>
    </row>
    <row r="4581" spans="2:3" x14ac:dyDescent="0.35">
      <c r="B4581" s="4" t="s">
        <v>15926</v>
      </c>
      <c r="C4581" s="5">
        <v>0</v>
      </c>
    </row>
    <row r="4582" spans="2:3" x14ac:dyDescent="0.35">
      <c r="B4582" s="4" t="s">
        <v>14820</v>
      </c>
      <c r="C4582" s="5">
        <v>0</v>
      </c>
    </row>
    <row r="4583" spans="2:3" x14ac:dyDescent="0.35">
      <c r="B4583" s="4" t="s">
        <v>15930</v>
      </c>
      <c r="C4583" s="5">
        <v>0</v>
      </c>
    </row>
    <row r="4584" spans="2:3" x14ac:dyDescent="0.35">
      <c r="B4584" s="4" t="s">
        <v>14821</v>
      </c>
      <c r="C4584" s="5">
        <v>0</v>
      </c>
    </row>
    <row r="4585" spans="2:3" x14ac:dyDescent="0.35">
      <c r="B4585" s="4" t="s">
        <v>15167</v>
      </c>
      <c r="C4585" s="5">
        <v>0</v>
      </c>
    </row>
    <row r="4586" spans="2:3" x14ac:dyDescent="0.35">
      <c r="B4586" s="4" t="s">
        <v>14822</v>
      </c>
      <c r="C4586" s="5">
        <v>0</v>
      </c>
    </row>
    <row r="4587" spans="2:3" x14ac:dyDescent="0.35">
      <c r="B4587" s="4" t="s">
        <v>15169</v>
      </c>
      <c r="C4587" s="5">
        <v>0</v>
      </c>
    </row>
    <row r="4588" spans="2:3" x14ac:dyDescent="0.35">
      <c r="B4588" s="4" t="s">
        <v>14823</v>
      </c>
      <c r="C4588" s="5">
        <v>0</v>
      </c>
    </row>
    <row r="4589" spans="2:3" x14ac:dyDescent="0.35">
      <c r="B4589" s="4" t="s">
        <v>14455</v>
      </c>
      <c r="C4589" s="5">
        <v>0</v>
      </c>
    </row>
    <row r="4590" spans="2:3" x14ac:dyDescent="0.35">
      <c r="B4590" s="4" t="s">
        <v>14824</v>
      </c>
      <c r="C4590" s="5">
        <v>0</v>
      </c>
    </row>
    <row r="4591" spans="2:3" x14ac:dyDescent="0.35">
      <c r="B4591" s="4" t="s">
        <v>15173</v>
      </c>
      <c r="C4591" s="5">
        <v>0</v>
      </c>
    </row>
    <row r="4592" spans="2:3" x14ac:dyDescent="0.35">
      <c r="B4592" s="4" t="s">
        <v>14825</v>
      </c>
      <c r="C4592" s="5">
        <v>0</v>
      </c>
    </row>
    <row r="4593" spans="2:3" x14ac:dyDescent="0.35">
      <c r="B4593" s="4" t="s">
        <v>15175</v>
      </c>
      <c r="C4593" s="5">
        <v>0</v>
      </c>
    </row>
    <row r="4594" spans="2:3" x14ac:dyDescent="0.35">
      <c r="B4594" s="4" t="s">
        <v>14826</v>
      </c>
      <c r="C4594" s="5">
        <v>0</v>
      </c>
    </row>
    <row r="4595" spans="2:3" x14ac:dyDescent="0.35">
      <c r="B4595" s="4" t="s">
        <v>15177</v>
      </c>
      <c r="C4595" s="5">
        <v>0</v>
      </c>
    </row>
    <row r="4596" spans="2:3" x14ac:dyDescent="0.35">
      <c r="B4596" s="4" t="s">
        <v>14827</v>
      </c>
      <c r="C4596" s="5">
        <v>0</v>
      </c>
    </row>
    <row r="4597" spans="2:3" x14ac:dyDescent="0.35">
      <c r="B4597" s="4" t="s">
        <v>15179</v>
      </c>
      <c r="C4597" s="5">
        <v>0</v>
      </c>
    </row>
    <row r="4598" spans="2:3" x14ac:dyDescent="0.35">
      <c r="B4598" s="4" t="s">
        <v>14828</v>
      </c>
      <c r="C4598" s="5">
        <v>0</v>
      </c>
    </row>
    <row r="4599" spans="2:3" x14ac:dyDescent="0.35">
      <c r="B4599" s="4" t="s">
        <v>15181</v>
      </c>
      <c r="C4599" s="5">
        <v>0</v>
      </c>
    </row>
    <row r="4600" spans="2:3" x14ac:dyDescent="0.35">
      <c r="B4600" s="4" t="s">
        <v>14829</v>
      </c>
      <c r="C4600" s="5">
        <v>0</v>
      </c>
    </row>
    <row r="4601" spans="2:3" x14ac:dyDescent="0.35">
      <c r="B4601" s="4" t="s">
        <v>15183</v>
      </c>
      <c r="C4601" s="5">
        <v>0</v>
      </c>
    </row>
    <row r="4602" spans="2:3" x14ac:dyDescent="0.35">
      <c r="B4602" s="4" t="s">
        <v>14830</v>
      </c>
      <c r="C4602" s="5">
        <v>0</v>
      </c>
    </row>
    <row r="4603" spans="2:3" x14ac:dyDescent="0.35">
      <c r="B4603" s="4" t="s">
        <v>15185</v>
      </c>
      <c r="C4603" s="5">
        <v>0</v>
      </c>
    </row>
    <row r="4604" spans="2:3" x14ac:dyDescent="0.35">
      <c r="B4604" s="4" t="s">
        <v>14831</v>
      </c>
      <c r="C4604" s="5">
        <v>0</v>
      </c>
    </row>
    <row r="4605" spans="2:3" x14ac:dyDescent="0.35">
      <c r="B4605" s="4" t="s">
        <v>15187</v>
      </c>
      <c r="C4605" s="5">
        <v>0</v>
      </c>
    </row>
    <row r="4606" spans="2:3" x14ac:dyDescent="0.35">
      <c r="B4606" s="4" t="s">
        <v>14832</v>
      </c>
      <c r="C4606" s="5">
        <v>0</v>
      </c>
    </row>
    <row r="4607" spans="2:3" x14ac:dyDescent="0.35">
      <c r="B4607" s="4" t="s">
        <v>15189</v>
      </c>
      <c r="C4607" s="5">
        <v>0</v>
      </c>
    </row>
    <row r="4608" spans="2:3" x14ac:dyDescent="0.35">
      <c r="B4608" s="4" t="s">
        <v>14833</v>
      </c>
      <c r="C4608" s="5">
        <v>0</v>
      </c>
    </row>
    <row r="4609" spans="2:3" x14ac:dyDescent="0.35">
      <c r="B4609" s="4" t="s">
        <v>14428</v>
      </c>
      <c r="C4609" s="5">
        <v>0</v>
      </c>
    </row>
    <row r="4610" spans="2:3" x14ac:dyDescent="0.35">
      <c r="B4610" s="4" t="s">
        <v>14834</v>
      </c>
      <c r="C4610" s="5">
        <v>0</v>
      </c>
    </row>
    <row r="4611" spans="2:3" x14ac:dyDescent="0.35">
      <c r="B4611" s="4" t="s">
        <v>15193</v>
      </c>
      <c r="C4611" s="5">
        <v>0</v>
      </c>
    </row>
    <row r="4612" spans="2:3" x14ac:dyDescent="0.35">
      <c r="B4612" s="4" t="s">
        <v>14835</v>
      </c>
      <c r="C4612" s="5">
        <v>0</v>
      </c>
    </row>
    <row r="4613" spans="2:3" x14ac:dyDescent="0.35">
      <c r="B4613" s="4" t="s">
        <v>15195</v>
      </c>
      <c r="C4613" s="5">
        <v>0</v>
      </c>
    </row>
    <row r="4614" spans="2:3" x14ac:dyDescent="0.35">
      <c r="B4614" s="4" t="s">
        <v>14836</v>
      </c>
      <c r="C4614" s="5">
        <v>0</v>
      </c>
    </row>
    <row r="4615" spans="2:3" x14ac:dyDescent="0.35">
      <c r="B4615" s="4" t="s">
        <v>15197</v>
      </c>
      <c r="C4615" s="5">
        <v>0</v>
      </c>
    </row>
    <row r="4616" spans="2:3" x14ac:dyDescent="0.35">
      <c r="B4616" s="4" t="s">
        <v>14837</v>
      </c>
      <c r="C4616" s="5">
        <v>0</v>
      </c>
    </row>
    <row r="4617" spans="2:3" x14ac:dyDescent="0.35">
      <c r="B4617" s="4" t="s">
        <v>15199</v>
      </c>
      <c r="C4617" s="5">
        <v>0</v>
      </c>
    </row>
    <row r="4618" spans="2:3" x14ac:dyDescent="0.35">
      <c r="B4618" s="4" t="s">
        <v>14838</v>
      </c>
      <c r="C4618" s="5">
        <v>0</v>
      </c>
    </row>
    <row r="4619" spans="2:3" x14ac:dyDescent="0.35">
      <c r="B4619" s="4" t="s">
        <v>15201</v>
      </c>
      <c r="C4619" s="5">
        <v>0</v>
      </c>
    </row>
    <row r="4620" spans="2:3" x14ac:dyDescent="0.35">
      <c r="B4620" s="4" t="s">
        <v>14839</v>
      </c>
      <c r="C4620" s="5">
        <v>0</v>
      </c>
    </row>
    <row r="4621" spans="2:3" x14ac:dyDescent="0.35">
      <c r="B4621" s="4" t="s">
        <v>15203</v>
      </c>
      <c r="C4621" s="5">
        <v>0</v>
      </c>
    </row>
    <row r="4622" spans="2:3" x14ac:dyDescent="0.35">
      <c r="B4622" s="4" t="s">
        <v>14840</v>
      </c>
      <c r="C4622" s="5">
        <v>0</v>
      </c>
    </row>
    <row r="4623" spans="2:3" x14ac:dyDescent="0.35">
      <c r="B4623" s="4" t="s">
        <v>15205</v>
      </c>
      <c r="C4623" s="5">
        <v>0</v>
      </c>
    </row>
    <row r="4624" spans="2:3" x14ac:dyDescent="0.35">
      <c r="B4624" s="4" t="s">
        <v>14841</v>
      </c>
      <c r="C4624" s="5">
        <v>0</v>
      </c>
    </row>
    <row r="4625" spans="2:3" x14ac:dyDescent="0.35">
      <c r="B4625" s="4" t="s">
        <v>15207</v>
      </c>
      <c r="C4625" s="5">
        <v>0</v>
      </c>
    </row>
    <row r="4626" spans="2:3" x14ac:dyDescent="0.35">
      <c r="B4626" s="4" t="s">
        <v>14842</v>
      </c>
      <c r="C4626" s="5">
        <v>0</v>
      </c>
    </row>
    <row r="4627" spans="2:3" x14ac:dyDescent="0.35">
      <c r="B4627" s="4" t="s">
        <v>15209</v>
      </c>
      <c r="C4627" s="5">
        <v>0</v>
      </c>
    </row>
    <row r="4628" spans="2:3" x14ac:dyDescent="0.35">
      <c r="B4628" s="4" t="s">
        <v>14843</v>
      </c>
      <c r="C4628" s="5">
        <v>0</v>
      </c>
    </row>
    <row r="4629" spans="2:3" x14ac:dyDescent="0.35">
      <c r="B4629" s="4" t="s">
        <v>15211</v>
      </c>
      <c r="C4629" s="5">
        <v>0</v>
      </c>
    </row>
    <row r="4630" spans="2:3" x14ac:dyDescent="0.35">
      <c r="B4630" s="4" t="s">
        <v>14844</v>
      </c>
      <c r="C4630" s="5">
        <v>0</v>
      </c>
    </row>
    <row r="4631" spans="2:3" x14ac:dyDescent="0.35">
      <c r="B4631" s="4" t="s">
        <v>15213</v>
      </c>
      <c r="C4631" s="5">
        <v>0</v>
      </c>
    </row>
    <row r="4632" spans="2:3" x14ac:dyDescent="0.35">
      <c r="B4632" s="4" t="s">
        <v>14845</v>
      </c>
      <c r="C4632" s="5">
        <v>0</v>
      </c>
    </row>
    <row r="4633" spans="2:3" x14ac:dyDescent="0.35">
      <c r="B4633" s="4" t="s">
        <v>15215</v>
      </c>
      <c r="C4633" s="5">
        <v>0</v>
      </c>
    </row>
    <row r="4634" spans="2:3" x14ac:dyDescent="0.35">
      <c r="B4634" s="4" t="s">
        <v>14846</v>
      </c>
      <c r="C4634" s="5">
        <v>0</v>
      </c>
    </row>
    <row r="4635" spans="2:3" x14ac:dyDescent="0.35">
      <c r="B4635" s="4" t="s">
        <v>15217</v>
      </c>
      <c r="C4635" s="5">
        <v>0</v>
      </c>
    </row>
    <row r="4636" spans="2:3" x14ac:dyDescent="0.35">
      <c r="B4636" s="4" t="s">
        <v>14847</v>
      </c>
      <c r="C4636" s="5">
        <v>0</v>
      </c>
    </row>
    <row r="4637" spans="2:3" x14ac:dyDescent="0.35">
      <c r="B4637" s="4" t="s">
        <v>15219</v>
      </c>
      <c r="C4637" s="5">
        <v>0</v>
      </c>
    </row>
    <row r="4638" spans="2:3" x14ac:dyDescent="0.35">
      <c r="B4638" s="4" t="s">
        <v>14848</v>
      </c>
      <c r="C4638" s="5">
        <v>0</v>
      </c>
    </row>
    <row r="4639" spans="2:3" x14ac:dyDescent="0.35">
      <c r="B4639" s="4" t="s">
        <v>15221</v>
      </c>
      <c r="C4639" s="5">
        <v>0</v>
      </c>
    </row>
    <row r="4640" spans="2:3" x14ac:dyDescent="0.35">
      <c r="B4640" s="4" t="s">
        <v>14849</v>
      </c>
      <c r="C4640" s="5">
        <v>0</v>
      </c>
    </row>
    <row r="4641" spans="2:3" x14ac:dyDescent="0.35">
      <c r="B4641" s="4" t="s">
        <v>15223</v>
      </c>
      <c r="C4641" s="5">
        <v>0</v>
      </c>
    </row>
    <row r="4642" spans="2:3" x14ac:dyDescent="0.35">
      <c r="B4642" s="4" t="s">
        <v>14850</v>
      </c>
      <c r="C4642" s="5">
        <v>0</v>
      </c>
    </row>
    <row r="4643" spans="2:3" x14ac:dyDescent="0.35">
      <c r="B4643" s="4" t="s">
        <v>15225</v>
      </c>
      <c r="C4643" s="5">
        <v>0</v>
      </c>
    </row>
    <row r="4644" spans="2:3" x14ac:dyDescent="0.35">
      <c r="B4644" s="4" t="s">
        <v>14851</v>
      </c>
      <c r="C4644" s="5">
        <v>0</v>
      </c>
    </row>
    <row r="4645" spans="2:3" x14ac:dyDescent="0.35">
      <c r="B4645" s="4" t="s">
        <v>15227</v>
      </c>
      <c r="C4645" s="5">
        <v>0</v>
      </c>
    </row>
    <row r="4646" spans="2:3" x14ac:dyDescent="0.35">
      <c r="B4646" s="4" t="s">
        <v>14852</v>
      </c>
      <c r="C4646" s="5">
        <v>0</v>
      </c>
    </row>
    <row r="4647" spans="2:3" x14ac:dyDescent="0.35">
      <c r="B4647" s="4" t="s">
        <v>15229</v>
      </c>
      <c r="C4647" s="5">
        <v>0</v>
      </c>
    </row>
    <row r="4648" spans="2:3" x14ac:dyDescent="0.35">
      <c r="B4648" s="4" t="s">
        <v>14853</v>
      </c>
      <c r="C4648" s="5">
        <v>0</v>
      </c>
    </row>
    <row r="4649" spans="2:3" x14ac:dyDescent="0.35">
      <c r="B4649" s="4" t="s">
        <v>15231</v>
      </c>
      <c r="C4649" s="5">
        <v>0</v>
      </c>
    </row>
    <row r="4650" spans="2:3" x14ac:dyDescent="0.35">
      <c r="B4650" s="4" t="s">
        <v>14854</v>
      </c>
      <c r="C4650" s="5">
        <v>0</v>
      </c>
    </row>
    <row r="4651" spans="2:3" x14ac:dyDescent="0.35">
      <c r="B4651" s="4" t="s">
        <v>15233</v>
      </c>
      <c r="C4651" s="5">
        <v>0</v>
      </c>
    </row>
    <row r="4652" spans="2:3" x14ac:dyDescent="0.35">
      <c r="B4652" s="4" t="s">
        <v>14418</v>
      </c>
      <c r="C4652" s="5">
        <v>0</v>
      </c>
    </row>
    <row r="4653" spans="2:3" x14ac:dyDescent="0.35">
      <c r="B4653" s="4" t="s">
        <v>14405</v>
      </c>
      <c r="C4653" s="5">
        <v>0</v>
      </c>
    </row>
    <row r="4654" spans="2:3" x14ac:dyDescent="0.35">
      <c r="B4654" s="4" t="s">
        <v>14856</v>
      </c>
      <c r="C4654" s="5">
        <v>0</v>
      </c>
    </row>
    <row r="4655" spans="2:3" x14ac:dyDescent="0.35">
      <c r="B4655" s="4" t="s">
        <v>15237</v>
      </c>
      <c r="C4655" s="5">
        <v>0</v>
      </c>
    </row>
    <row r="4656" spans="2:3" x14ac:dyDescent="0.35">
      <c r="B4656" s="4" t="s">
        <v>14857</v>
      </c>
      <c r="C4656" s="5">
        <v>0</v>
      </c>
    </row>
    <row r="4657" spans="2:3" x14ac:dyDescent="0.35">
      <c r="B4657" s="4" t="s">
        <v>15239</v>
      </c>
      <c r="C4657" s="5">
        <v>0</v>
      </c>
    </row>
    <row r="4658" spans="2:3" x14ac:dyDescent="0.35">
      <c r="B4658" s="4" t="s">
        <v>14858</v>
      </c>
      <c r="C4658" s="5">
        <v>0</v>
      </c>
    </row>
    <row r="4659" spans="2:3" x14ac:dyDescent="0.35">
      <c r="B4659" s="4" t="s">
        <v>14456</v>
      </c>
      <c r="C4659" s="5">
        <v>0</v>
      </c>
    </row>
    <row r="4660" spans="2:3" x14ac:dyDescent="0.35">
      <c r="B4660" s="4" t="s">
        <v>14859</v>
      </c>
      <c r="C4660" s="5">
        <v>0</v>
      </c>
    </row>
    <row r="4661" spans="2:3" x14ac:dyDescent="0.35">
      <c r="B4661" s="4" t="s">
        <v>15243</v>
      </c>
      <c r="C4661" s="5">
        <v>0</v>
      </c>
    </row>
    <row r="4662" spans="2:3" x14ac:dyDescent="0.35">
      <c r="B4662" s="4" t="s">
        <v>14860</v>
      </c>
      <c r="C4662" s="5">
        <v>0</v>
      </c>
    </row>
    <row r="4663" spans="2:3" x14ac:dyDescent="0.35">
      <c r="B4663" s="4" t="s">
        <v>14430</v>
      </c>
      <c r="C4663" s="5">
        <v>0</v>
      </c>
    </row>
    <row r="4664" spans="2:3" x14ac:dyDescent="0.35">
      <c r="B4664" s="4" t="s">
        <v>14861</v>
      </c>
      <c r="C4664" s="5">
        <v>0</v>
      </c>
    </row>
    <row r="4665" spans="2:3" x14ac:dyDescent="0.35">
      <c r="B4665" s="4" t="s">
        <v>14471</v>
      </c>
      <c r="C4665" s="5">
        <v>0</v>
      </c>
    </row>
    <row r="4666" spans="2:3" x14ac:dyDescent="0.35">
      <c r="B4666" s="4" t="s">
        <v>14862</v>
      </c>
      <c r="C4666" s="5">
        <v>0</v>
      </c>
    </row>
    <row r="4667" spans="2:3" x14ac:dyDescent="0.35">
      <c r="B4667" s="4" t="s">
        <v>15249</v>
      </c>
      <c r="C4667" s="5">
        <v>0</v>
      </c>
    </row>
    <row r="4668" spans="2:3" x14ac:dyDescent="0.35">
      <c r="B4668" s="4" t="s">
        <v>14863</v>
      </c>
      <c r="C4668" s="5">
        <v>0</v>
      </c>
    </row>
    <row r="4669" spans="2:3" x14ac:dyDescent="0.35">
      <c r="B4669" s="4" t="s">
        <v>14472</v>
      </c>
      <c r="C4669" s="5">
        <v>0</v>
      </c>
    </row>
    <row r="4670" spans="2:3" x14ac:dyDescent="0.35">
      <c r="B4670" s="4" t="s">
        <v>14864</v>
      </c>
      <c r="C4670" s="5">
        <v>0</v>
      </c>
    </row>
    <row r="4671" spans="2:3" x14ac:dyDescent="0.35">
      <c r="B4671" s="4" t="s">
        <v>15253</v>
      </c>
      <c r="C4671" s="5">
        <v>0</v>
      </c>
    </row>
    <row r="4672" spans="2:3" x14ac:dyDescent="0.35">
      <c r="B4672" s="4" t="s">
        <v>14865</v>
      </c>
      <c r="C4672" s="5">
        <v>0</v>
      </c>
    </row>
    <row r="4673" spans="2:3" x14ac:dyDescent="0.35">
      <c r="B4673" s="4" t="s">
        <v>15255</v>
      </c>
      <c r="C4673" s="5">
        <v>0</v>
      </c>
    </row>
    <row r="4674" spans="2:3" x14ac:dyDescent="0.35">
      <c r="B4674" s="4" t="s">
        <v>14866</v>
      </c>
      <c r="C4674" s="5">
        <v>0</v>
      </c>
    </row>
    <row r="4675" spans="2:3" x14ac:dyDescent="0.35">
      <c r="B4675" s="4" t="s">
        <v>15257</v>
      </c>
      <c r="C4675" s="5">
        <v>0</v>
      </c>
    </row>
    <row r="4676" spans="2:3" x14ac:dyDescent="0.35">
      <c r="B4676" s="4" t="s">
        <v>14867</v>
      </c>
      <c r="C4676" s="5">
        <v>0</v>
      </c>
    </row>
    <row r="4677" spans="2:3" x14ac:dyDescent="0.35">
      <c r="B4677" s="4" t="s">
        <v>15259</v>
      </c>
      <c r="C4677" s="5">
        <v>0</v>
      </c>
    </row>
    <row r="4678" spans="2:3" x14ac:dyDescent="0.35">
      <c r="B4678" s="4" t="s">
        <v>14868</v>
      </c>
      <c r="C4678" s="5">
        <v>0</v>
      </c>
    </row>
    <row r="4679" spans="2:3" x14ac:dyDescent="0.35">
      <c r="B4679" s="4" t="s">
        <v>15261</v>
      </c>
      <c r="C4679" s="5">
        <v>0</v>
      </c>
    </row>
    <row r="4680" spans="2:3" x14ac:dyDescent="0.35">
      <c r="B4680" s="4" t="s">
        <v>14869</v>
      </c>
      <c r="C4680" s="5">
        <v>0</v>
      </c>
    </row>
    <row r="4681" spans="2:3" x14ac:dyDescent="0.35">
      <c r="B4681" s="4" t="s">
        <v>15263</v>
      </c>
      <c r="C4681" s="5">
        <v>0</v>
      </c>
    </row>
    <row r="4682" spans="2:3" x14ac:dyDescent="0.35">
      <c r="B4682" s="4" t="s">
        <v>14870</v>
      </c>
      <c r="C4682" s="5">
        <v>0</v>
      </c>
    </row>
    <row r="4683" spans="2:3" x14ac:dyDescent="0.35">
      <c r="B4683" s="4" t="s">
        <v>15265</v>
      </c>
      <c r="C4683" s="5">
        <v>0</v>
      </c>
    </row>
    <row r="4684" spans="2:3" x14ac:dyDescent="0.35">
      <c r="B4684" s="4" t="s">
        <v>14871</v>
      </c>
      <c r="C4684" s="5">
        <v>0</v>
      </c>
    </row>
    <row r="4685" spans="2:3" x14ac:dyDescent="0.35">
      <c r="B4685" s="4" t="s">
        <v>15267</v>
      </c>
      <c r="C4685" s="5">
        <v>0</v>
      </c>
    </row>
    <row r="4686" spans="2:3" x14ac:dyDescent="0.35">
      <c r="B4686" s="4" t="s">
        <v>14872</v>
      </c>
      <c r="C4686" s="5">
        <v>0</v>
      </c>
    </row>
    <row r="4687" spans="2:3" x14ac:dyDescent="0.35">
      <c r="B4687" s="4" t="s">
        <v>14458</v>
      </c>
      <c r="C4687" s="5">
        <v>0</v>
      </c>
    </row>
    <row r="4688" spans="2:3" x14ac:dyDescent="0.35">
      <c r="B4688" s="4" t="s">
        <v>14873</v>
      </c>
      <c r="C4688" s="5">
        <v>0</v>
      </c>
    </row>
    <row r="4689" spans="2:3" x14ac:dyDescent="0.35">
      <c r="B4689" s="4" t="s">
        <v>15271</v>
      </c>
      <c r="C4689" s="5">
        <v>0</v>
      </c>
    </row>
    <row r="4690" spans="2:3" x14ac:dyDescent="0.35">
      <c r="B4690" s="4" t="s">
        <v>14874</v>
      </c>
      <c r="C4690" s="5">
        <v>0</v>
      </c>
    </row>
    <row r="4691" spans="2:3" x14ac:dyDescent="0.35">
      <c r="B4691" s="4" t="s">
        <v>15273</v>
      </c>
      <c r="C4691" s="5">
        <v>0</v>
      </c>
    </row>
    <row r="4692" spans="2:3" x14ac:dyDescent="0.35">
      <c r="B4692" s="4" t="s">
        <v>14875</v>
      </c>
      <c r="C4692" s="5">
        <v>0</v>
      </c>
    </row>
    <row r="4693" spans="2:3" x14ac:dyDescent="0.35">
      <c r="B4693" s="4" t="s">
        <v>15275</v>
      </c>
      <c r="C4693" s="5">
        <v>0</v>
      </c>
    </row>
    <row r="4694" spans="2:3" x14ac:dyDescent="0.35">
      <c r="B4694" s="4" t="s">
        <v>14419</v>
      </c>
      <c r="C4694" s="5">
        <v>0</v>
      </c>
    </row>
    <row r="4695" spans="2:3" x14ac:dyDescent="0.35">
      <c r="B4695" s="4" t="s">
        <v>15277</v>
      </c>
      <c r="C4695" s="5">
        <v>0</v>
      </c>
    </row>
    <row r="4696" spans="2:3" x14ac:dyDescent="0.35">
      <c r="B4696" s="4" t="s">
        <v>14877</v>
      </c>
      <c r="C4696" s="5">
        <v>0</v>
      </c>
    </row>
    <row r="4697" spans="2:3" x14ac:dyDescent="0.35">
      <c r="B4697" s="4" t="s">
        <v>15279</v>
      </c>
      <c r="C4697" s="5">
        <v>0</v>
      </c>
    </row>
    <row r="4698" spans="2:3" x14ac:dyDescent="0.35">
      <c r="B4698" s="4" t="s">
        <v>14878</v>
      </c>
      <c r="C4698" s="5">
        <v>0</v>
      </c>
    </row>
    <row r="4699" spans="2:3" x14ac:dyDescent="0.35">
      <c r="B4699" s="4" t="s">
        <v>15281</v>
      </c>
      <c r="C4699" s="5">
        <v>0</v>
      </c>
    </row>
    <row r="4700" spans="2:3" x14ac:dyDescent="0.35">
      <c r="B4700" s="4" t="s">
        <v>14879</v>
      </c>
      <c r="C4700" s="5">
        <v>0</v>
      </c>
    </row>
    <row r="4701" spans="2:3" x14ac:dyDescent="0.35">
      <c r="B4701" s="4" t="s">
        <v>15283</v>
      </c>
      <c r="C4701" s="5">
        <v>0</v>
      </c>
    </row>
    <row r="4702" spans="2:3" x14ac:dyDescent="0.35">
      <c r="B4702" s="4" t="s">
        <v>14880</v>
      </c>
      <c r="C4702" s="5">
        <v>0</v>
      </c>
    </row>
    <row r="4703" spans="2:3" x14ac:dyDescent="0.35">
      <c r="B4703" s="4" t="s">
        <v>15285</v>
      </c>
      <c r="C4703" s="5">
        <v>0</v>
      </c>
    </row>
    <row r="4704" spans="2:3" x14ac:dyDescent="0.35">
      <c r="B4704" s="4" t="s">
        <v>14881</v>
      </c>
      <c r="C4704" s="5">
        <v>0</v>
      </c>
    </row>
    <row r="4705" spans="2:3" x14ac:dyDescent="0.35">
      <c r="B4705" s="4" t="s">
        <v>15287</v>
      </c>
      <c r="C4705" s="5">
        <v>0</v>
      </c>
    </row>
    <row r="4706" spans="2:3" x14ac:dyDescent="0.35">
      <c r="B4706" s="4" t="s">
        <v>14882</v>
      </c>
      <c r="C4706" s="5">
        <v>0</v>
      </c>
    </row>
    <row r="4707" spans="2:3" x14ac:dyDescent="0.35">
      <c r="B4707" s="4" t="s">
        <v>15289</v>
      </c>
      <c r="C4707" s="5">
        <v>0</v>
      </c>
    </row>
    <row r="4708" spans="2:3" x14ac:dyDescent="0.35">
      <c r="B4708" s="4" t="s">
        <v>14883</v>
      </c>
      <c r="C4708" s="5">
        <v>0</v>
      </c>
    </row>
    <row r="4709" spans="2:3" x14ac:dyDescent="0.35">
      <c r="B4709" s="4" t="s">
        <v>15291</v>
      </c>
      <c r="C4709" s="5">
        <v>0</v>
      </c>
    </row>
    <row r="4710" spans="2:3" x14ac:dyDescent="0.35">
      <c r="B4710" s="4" t="s">
        <v>14884</v>
      </c>
      <c r="C4710" s="5">
        <v>0</v>
      </c>
    </row>
    <row r="4711" spans="2:3" x14ac:dyDescent="0.35">
      <c r="B4711" s="4" t="s">
        <v>15293</v>
      </c>
      <c r="C4711" s="5">
        <v>0</v>
      </c>
    </row>
    <row r="4712" spans="2:3" x14ac:dyDescent="0.35">
      <c r="B4712" s="4" t="s">
        <v>14885</v>
      </c>
      <c r="C4712" s="5">
        <v>0</v>
      </c>
    </row>
    <row r="4713" spans="2:3" x14ac:dyDescent="0.35">
      <c r="B4713" s="4" t="s">
        <v>15295</v>
      </c>
      <c r="C4713" s="5">
        <v>0</v>
      </c>
    </row>
    <row r="4714" spans="2:3" x14ac:dyDescent="0.35">
      <c r="B4714" s="4" t="s">
        <v>14886</v>
      </c>
      <c r="C4714" s="5">
        <v>0</v>
      </c>
    </row>
    <row r="4715" spans="2:3" x14ac:dyDescent="0.35">
      <c r="B4715" s="4" t="s">
        <v>15297</v>
      </c>
      <c r="C4715" s="5">
        <v>0</v>
      </c>
    </row>
    <row r="4716" spans="2:3" x14ac:dyDescent="0.35">
      <c r="B4716" s="4" t="s">
        <v>14887</v>
      </c>
      <c r="C4716" s="5">
        <v>0</v>
      </c>
    </row>
    <row r="4717" spans="2:3" x14ac:dyDescent="0.35">
      <c r="B4717" s="4" t="s">
        <v>15299</v>
      </c>
      <c r="C4717" s="5">
        <v>0</v>
      </c>
    </row>
    <row r="4718" spans="2:3" x14ac:dyDescent="0.35">
      <c r="B4718" s="4" t="s">
        <v>14888</v>
      </c>
      <c r="C4718" s="5">
        <v>0</v>
      </c>
    </row>
    <row r="4719" spans="2:3" x14ac:dyDescent="0.35">
      <c r="B4719" s="4" t="s">
        <v>15301</v>
      </c>
      <c r="C4719" s="5">
        <v>0</v>
      </c>
    </row>
    <row r="4720" spans="2:3" x14ac:dyDescent="0.35">
      <c r="B4720" s="4" t="s">
        <v>14451</v>
      </c>
      <c r="C4720" s="5">
        <v>0</v>
      </c>
    </row>
    <row r="4721" spans="2:3" x14ac:dyDescent="0.35">
      <c r="B4721" s="4" t="s">
        <v>15303</v>
      </c>
      <c r="C4721" s="5">
        <v>0</v>
      </c>
    </row>
    <row r="4722" spans="2:3" x14ac:dyDescent="0.35">
      <c r="B4722" s="4" t="s">
        <v>14890</v>
      </c>
      <c r="C4722" s="5">
        <v>0</v>
      </c>
    </row>
    <row r="4723" spans="2:3" x14ac:dyDescent="0.35">
      <c r="B4723" s="4" t="s">
        <v>14431</v>
      </c>
      <c r="C4723" s="5">
        <v>0</v>
      </c>
    </row>
    <row r="4724" spans="2:3" x14ac:dyDescent="0.35">
      <c r="B4724" s="4" t="s">
        <v>14891</v>
      </c>
      <c r="C4724" s="5">
        <v>0</v>
      </c>
    </row>
    <row r="4725" spans="2:3" x14ac:dyDescent="0.35">
      <c r="B4725" s="4" t="s">
        <v>15307</v>
      </c>
      <c r="C4725" s="5">
        <v>0</v>
      </c>
    </row>
    <row r="4726" spans="2:3" x14ac:dyDescent="0.35">
      <c r="B4726" s="4" t="s">
        <v>14892</v>
      </c>
      <c r="C4726" s="5">
        <v>0</v>
      </c>
    </row>
    <row r="4727" spans="2:3" x14ac:dyDescent="0.35">
      <c r="B4727" s="4" t="s">
        <v>15309</v>
      </c>
      <c r="C4727" s="5">
        <v>0</v>
      </c>
    </row>
    <row r="4728" spans="2:3" x14ac:dyDescent="0.35">
      <c r="B4728" s="4" t="s">
        <v>14893</v>
      </c>
      <c r="C4728" s="5">
        <v>0</v>
      </c>
    </row>
    <row r="4729" spans="2:3" x14ac:dyDescent="0.35">
      <c r="B4729" s="4" t="s">
        <v>15311</v>
      </c>
      <c r="C4729" s="5">
        <v>0</v>
      </c>
    </row>
    <row r="4730" spans="2:3" x14ac:dyDescent="0.35">
      <c r="B4730" s="4" t="s">
        <v>14894</v>
      </c>
      <c r="C4730" s="5">
        <v>0</v>
      </c>
    </row>
    <row r="4731" spans="2:3" x14ac:dyDescent="0.35">
      <c r="B4731" s="4" t="s">
        <v>15313</v>
      </c>
      <c r="C4731" s="5">
        <v>0</v>
      </c>
    </row>
    <row r="4732" spans="2:3" x14ac:dyDescent="0.35">
      <c r="B4732" s="4" t="s">
        <v>14895</v>
      </c>
      <c r="C4732" s="5">
        <v>0</v>
      </c>
    </row>
    <row r="4733" spans="2:3" x14ac:dyDescent="0.35">
      <c r="B4733" s="4" t="s">
        <v>15315</v>
      </c>
      <c r="C4733" s="5">
        <v>0</v>
      </c>
    </row>
    <row r="4734" spans="2:3" x14ac:dyDescent="0.35">
      <c r="B4734" s="4" t="s">
        <v>14896</v>
      </c>
      <c r="C4734" s="5">
        <v>0</v>
      </c>
    </row>
    <row r="4735" spans="2:3" x14ac:dyDescent="0.35">
      <c r="B4735" s="4" t="s">
        <v>15317</v>
      </c>
      <c r="C4735" s="5">
        <v>0</v>
      </c>
    </row>
    <row r="4736" spans="2:3" x14ac:dyDescent="0.35">
      <c r="B4736" s="4" t="s">
        <v>14452</v>
      </c>
      <c r="C4736" s="5">
        <v>0</v>
      </c>
    </row>
    <row r="4737" spans="2:3" x14ac:dyDescent="0.35">
      <c r="B4737" s="4" t="s">
        <v>15319</v>
      </c>
      <c r="C4737" s="5">
        <v>0</v>
      </c>
    </row>
    <row r="4738" spans="2:3" x14ac:dyDescent="0.35">
      <c r="B4738" s="4" t="s">
        <v>14898</v>
      </c>
      <c r="C4738" s="5">
        <v>0</v>
      </c>
    </row>
    <row r="4739" spans="2:3" x14ac:dyDescent="0.35">
      <c r="B4739" s="4" t="s">
        <v>15321</v>
      </c>
      <c r="C4739" s="5">
        <v>0</v>
      </c>
    </row>
    <row r="4740" spans="2:3" x14ac:dyDescent="0.35">
      <c r="B4740" s="4" t="s">
        <v>14899</v>
      </c>
      <c r="C4740" s="5">
        <v>0</v>
      </c>
    </row>
    <row r="4741" spans="2:3" x14ac:dyDescent="0.35">
      <c r="B4741" s="4" t="s">
        <v>15323</v>
      </c>
      <c r="C4741" s="5">
        <v>0</v>
      </c>
    </row>
    <row r="4742" spans="2:3" x14ac:dyDescent="0.35">
      <c r="B4742" s="4" t="s">
        <v>14900</v>
      </c>
      <c r="C4742" s="5">
        <v>0</v>
      </c>
    </row>
    <row r="4743" spans="2:3" x14ac:dyDescent="0.35">
      <c r="B4743" s="4" t="s">
        <v>15325</v>
      </c>
      <c r="C4743" s="5">
        <v>0</v>
      </c>
    </row>
    <row r="4744" spans="2:3" x14ac:dyDescent="0.35">
      <c r="B4744" s="4" t="s">
        <v>14901</v>
      </c>
      <c r="C4744" s="5">
        <v>0</v>
      </c>
    </row>
    <row r="4745" spans="2:3" x14ac:dyDescent="0.35">
      <c r="B4745" s="4" t="s">
        <v>15327</v>
      </c>
      <c r="C4745" s="5">
        <v>0</v>
      </c>
    </row>
    <row r="4746" spans="2:3" x14ac:dyDescent="0.35">
      <c r="B4746" s="4" t="s">
        <v>14902</v>
      </c>
      <c r="C4746" s="5">
        <v>0</v>
      </c>
    </row>
    <row r="4747" spans="2:3" x14ac:dyDescent="0.35">
      <c r="B4747" s="4" t="s">
        <v>15329</v>
      </c>
      <c r="C4747" s="5">
        <v>0</v>
      </c>
    </row>
    <row r="4748" spans="2:3" x14ac:dyDescent="0.35">
      <c r="B4748" s="4" t="s">
        <v>14903</v>
      </c>
      <c r="C4748" s="5">
        <v>0</v>
      </c>
    </row>
    <row r="4749" spans="2:3" x14ac:dyDescent="0.35">
      <c r="B4749" s="4" t="s">
        <v>15331</v>
      </c>
      <c r="C4749" s="5">
        <v>0</v>
      </c>
    </row>
    <row r="4750" spans="2:3" x14ac:dyDescent="0.35">
      <c r="B4750" s="4" t="s">
        <v>14904</v>
      </c>
      <c r="C4750" s="5">
        <v>0</v>
      </c>
    </row>
    <row r="4751" spans="2:3" x14ac:dyDescent="0.35">
      <c r="B4751" s="4" t="s">
        <v>15333</v>
      </c>
      <c r="C4751" s="5">
        <v>0</v>
      </c>
    </row>
    <row r="4752" spans="2:3" x14ac:dyDescent="0.35">
      <c r="B4752" s="4" t="s">
        <v>14905</v>
      </c>
      <c r="C4752" s="5">
        <v>0</v>
      </c>
    </row>
    <row r="4753" spans="2:3" x14ac:dyDescent="0.35">
      <c r="B4753" s="4" t="s">
        <v>15335</v>
      </c>
      <c r="C4753" s="5">
        <v>0</v>
      </c>
    </row>
    <row r="4754" spans="2:3" x14ac:dyDescent="0.35">
      <c r="B4754" s="4" t="s">
        <v>14906</v>
      </c>
      <c r="C4754" s="5">
        <v>0</v>
      </c>
    </row>
    <row r="4755" spans="2:3" x14ac:dyDescent="0.35">
      <c r="B4755" s="4" t="s">
        <v>15337</v>
      </c>
      <c r="C4755" s="5">
        <v>0</v>
      </c>
    </row>
    <row r="4756" spans="2:3" x14ac:dyDescent="0.35">
      <c r="B4756" s="4" t="s">
        <v>14907</v>
      </c>
      <c r="C4756" s="5">
        <v>0</v>
      </c>
    </row>
    <row r="4757" spans="2:3" x14ac:dyDescent="0.35">
      <c r="B4757" s="4" t="s">
        <v>15339</v>
      </c>
      <c r="C4757" s="5">
        <v>0</v>
      </c>
    </row>
    <row r="4758" spans="2:3" x14ac:dyDescent="0.35">
      <c r="B4758" s="4" t="s">
        <v>14908</v>
      </c>
      <c r="C4758" s="5">
        <v>0</v>
      </c>
    </row>
    <row r="4759" spans="2:3" x14ac:dyDescent="0.35">
      <c r="B4759" s="4" t="s">
        <v>15341</v>
      </c>
      <c r="C4759" s="5">
        <v>0</v>
      </c>
    </row>
    <row r="4760" spans="2:3" x14ac:dyDescent="0.35">
      <c r="B4760" s="4" t="s">
        <v>14909</v>
      </c>
      <c r="C4760" s="5">
        <v>0</v>
      </c>
    </row>
    <row r="4761" spans="2:3" x14ac:dyDescent="0.35">
      <c r="B4761" s="4" t="s">
        <v>15343</v>
      </c>
      <c r="C4761" s="5">
        <v>0</v>
      </c>
    </row>
    <row r="4762" spans="2:3" x14ac:dyDescent="0.35">
      <c r="B4762" s="4" t="s">
        <v>14910</v>
      </c>
      <c r="C4762" s="5">
        <v>0</v>
      </c>
    </row>
    <row r="4763" spans="2:3" x14ac:dyDescent="0.35">
      <c r="B4763" s="4" t="s">
        <v>15345</v>
      </c>
      <c r="C4763" s="5">
        <v>0</v>
      </c>
    </row>
    <row r="4764" spans="2:3" x14ac:dyDescent="0.35">
      <c r="B4764" s="4" t="s">
        <v>14911</v>
      </c>
      <c r="C4764" s="5">
        <v>0</v>
      </c>
    </row>
    <row r="4765" spans="2:3" x14ac:dyDescent="0.35">
      <c r="B4765" s="4" t="s">
        <v>15347</v>
      </c>
      <c r="C4765" s="5">
        <v>0</v>
      </c>
    </row>
    <row r="4766" spans="2:3" x14ac:dyDescent="0.35">
      <c r="B4766" s="4" t="s">
        <v>14912</v>
      </c>
      <c r="C4766" s="5">
        <v>0</v>
      </c>
    </row>
    <row r="4767" spans="2:3" x14ac:dyDescent="0.35">
      <c r="B4767" s="4" t="s">
        <v>15349</v>
      </c>
      <c r="C4767" s="5">
        <v>0</v>
      </c>
    </row>
    <row r="4768" spans="2:3" x14ac:dyDescent="0.35">
      <c r="B4768" s="4" t="s">
        <v>14913</v>
      </c>
      <c r="C4768" s="5">
        <v>0</v>
      </c>
    </row>
    <row r="4769" spans="2:3" x14ac:dyDescent="0.35">
      <c r="B4769" s="4" t="s">
        <v>15351</v>
      </c>
      <c r="C4769" s="5">
        <v>0</v>
      </c>
    </row>
    <row r="4770" spans="2:3" x14ac:dyDescent="0.35">
      <c r="B4770" s="4" t="s">
        <v>14914</v>
      </c>
      <c r="C4770" s="5">
        <v>0</v>
      </c>
    </row>
    <row r="4771" spans="2:3" x14ac:dyDescent="0.35">
      <c r="B4771" s="4" t="s">
        <v>15353</v>
      </c>
      <c r="C4771" s="5">
        <v>0</v>
      </c>
    </row>
    <row r="4772" spans="2:3" x14ac:dyDescent="0.35">
      <c r="B4772" s="4" t="s">
        <v>14915</v>
      </c>
      <c r="C4772" s="5">
        <v>0</v>
      </c>
    </row>
    <row r="4773" spans="2:3" x14ac:dyDescent="0.35">
      <c r="B4773" s="4" t="s">
        <v>15355</v>
      </c>
      <c r="C4773" s="5">
        <v>0</v>
      </c>
    </row>
    <row r="4774" spans="2:3" x14ac:dyDescent="0.35">
      <c r="B4774" s="4" t="s">
        <v>14420</v>
      </c>
      <c r="C4774" s="5">
        <v>0</v>
      </c>
    </row>
    <row r="4775" spans="2:3" x14ac:dyDescent="0.35">
      <c r="B4775" s="4" t="s">
        <v>15357</v>
      </c>
      <c r="C4775" s="5">
        <v>0</v>
      </c>
    </row>
    <row r="4776" spans="2:3" x14ac:dyDescent="0.35">
      <c r="B4776" s="4" t="s">
        <v>14917</v>
      </c>
      <c r="C4776" s="5">
        <v>0</v>
      </c>
    </row>
    <row r="4777" spans="2:3" x14ac:dyDescent="0.35">
      <c r="B4777" s="4" t="s">
        <v>15359</v>
      </c>
      <c r="C4777" s="5">
        <v>0</v>
      </c>
    </row>
    <row r="4778" spans="2:3" x14ac:dyDescent="0.35">
      <c r="B4778" s="4" t="s">
        <v>14453</v>
      </c>
      <c r="C4778" s="5">
        <v>0</v>
      </c>
    </row>
    <row r="4779" spans="2:3" x14ac:dyDescent="0.35">
      <c r="B4779" s="4" t="s">
        <v>15361</v>
      </c>
      <c r="C4779" s="5">
        <v>0</v>
      </c>
    </row>
    <row r="4780" spans="2:3" x14ac:dyDescent="0.35">
      <c r="B4780" s="4" t="s">
        <v>14919</v>
      </c>
      <c r="C4780" s="5">
        <v>0</v>
      </c>
    </row>
    <row r="4781" spans="2:3" x14ac:dyDescent="0.35">
      <c r="B4781" s="4" t="s">
        <v>15363</v>
      </c>
      <c r="C4781" s="5">
        <v>0</v>
      </c>
    </row>
    <row r="4782" spans="2:3" x14ac:dyDescent="0.35">
      <c r="B4782" s="4" t="s">
        <v>14920</v>
      </c>
      <c r="C4782" s="5">
        <v>0</v>
      </c>
    </row>
    <row r="4783" spans="2:3" x14ac:dyDescent="0.35">
      <c r="B4783" s="4" t="s">
        <v>15365</v>
      </c>
      <c r="C4783" s="5">
        <v>0</v>
      </c>
    </row>
    <row r="4784" spans="2:3" x14ac:dyDescent="0.35">
      <c r="B4784" s="4" t="s">
        <v>14421</v>
      </c>
      <c r="C4784" s="5">
        <v>0</v>
      </c>
    </row>
    <row r="4785" spans="2:3" x14ac:dyDescent="0.35">
      <c r="B4785" s="4" t="s">
        <v>15367</v>
      </c>
      <c r="C4785" s="5">
        <v>0</v>
      </c>
    </row>
    <row r="4786" spans="2:3" x14ac:dyDescent="0.35">
      <c r="B4786" s="4" t="s">
        <v>14922</v>
      </c>
      <c r="C4786" s="5">
        <v>0</v>
      </c>
    </row>
    <row r="4787" spans="2:3" x14ac:dyDescent="0.35">
      <c r="B4787" s="4" t="s">
        <v>15369</v>
      </c>
      <c r="C4787" s="5">
        <v>0</v>
      </c>
    </row>
    <row r="4788" spans="2:3" x14ac:dyDescent="0.35">
      <c r="B4788" s="4" t="s">
        <v>14923</v>
      </c>
      <c r="C4788" s="5">
        <v>0</v>
      </c>
    </row>
    <row r="4789" spans="2:3" x14ac:dyDescent="0.35">
      <c r="B4789" s="4" t="s">
        <v>15371</v>
      </c>
      <c r="C4789" s="5">
        <v>0</v>
      </c>
    </row>
    <row r="4790" spans="2:3" x14ac:dyDescent="0.35">
      <c r="B4790" s="4" t="s">
        <v>14422</v>
      </c>
      <c r="C4790" s="5">
        <v>0</v>
      </c>
    </row>
    <row r="4791" spans="2:3" x14ac:dyDescent="0.35">
      <c r="B4791" s="4" t="s">
        <v>15373</v>
      </c>
      <c r="C4791" s="5">
        <v>0</v>
      </c>
    </row>
    <row r="4792" spans="2:3" x14ac:dyDescent="0.35">
      <c r="B4792" s="4" t="s">
        <v>14925</v>
      </c>
      <c r="C4792" s="5">
        <v>0</v>
      </c>
    </row>
    <row r="4793" spans="2:3" x14ac:dyDescent="0.35">
      <c r="B4793" s="4" t="s">
        <v>15375</v>
      </c>
      <c r="C4793" s="5">
        <v>0</v>
      </c>
    </row>
    <row r="4794" spans="2:3" x14ac:dyDescent="0.35">
      <c r="B4794" s="4" t="s">
        <v>14926</v>
      </c>
      <c r="C4794" s="5">
        <v>0</v>
      </c>
    </row>
    <row r="4795" spans="2:3" x14ac:dyDescent="0.35">
      <c r="B4795" s="4" t="s">
        <v>15377</v>
      </c>
      <c r="C4795" s="5">
        <v>0</v>
      </c>
    </row>
    <row r="4796" spans="2:3" x14ac:dyDescent="0.35">
      <c r="B4796" s="4" t="s">
        <v>14927</v>
      </c>
      <c r="C4796" s="5">
        <v>0</v>
      </c>
    </row>
    <row r="4797" spans="2:3" x14ac:dyDescent="0.35">
      <c r="B4797" s="4" t="s">
        <v>15379</v>
      </c>
      <c r="C4797" s="5">
        <v>0</v>
      </c>
    </row>
    <row r="4798" spans="2:3" x14ac:dyDescent="0.35">
      <c r="B4798" s="4" t="s">
        <v>14928</v>
      </c>
      <c r="C4798" s="5">
        <v>0</v>
      </c>
    </row>
    <row r="4799" spans="2:3" x14ac:dyDescent="0.35">
      <c r="B4799" s="4" t="s">
        <v>15381</v>
      </c>
      <c r="C4799" s="5">
        <v>0</v>
      </c>
    </row>
    <row r="4800" spans="2:3" x14ac:dyDescent="0.35">
      <c r="B4800" s="4" t="s">
        <v>14929</v>
      </c>
      <c r="C4800" s="5">
        <v>0</v>
      </c>
    </row>
    <row r="4801" spans="2:3" x14ac:dyDescent="0.35">
      <c r="B4801" s="4" t="s">
        <v>15383</v>
      </c>
      <c r="C4801" s="5">
        <v>0</v>
      </c>
    </row>
    <row r="4802" spans="2:3" x14ac:dyDescent="0.35">
      <c r="B4802" s="4" t="s">
        <v>14930</v>
      </c>
      <c r="C4802" s="5">
        <v>0</v>
      </c>
    </row>
    <row r="4803" spans="2:3" x14ac:dyDescent="0.35">
      <c r="B4803" s="4" t="s">
        <v>15385</v>
      </c>
      <c r="C4803" s="5">
        <v>0</v>
      </c>
    </row>
    <row r="4804" spans="2:3" x14ac:dyDescent="0.35">
      <c r="B4804" s="4" t="s">
        <v>14931</v>
      </c>
      <c r="C4804" s="5">
        <v>0</v>
      </c>
    </row>
    <row r="4805" spans="2:3" x14ac:dyDescent="0.35">
      <c r="B4805" s="4" t="s">
        <v>15387</v>
      </c>
      <c r="C4805" s="5">
        <v>0</v>
      </c>
    </row>
    <row r="4806" spans="2:3" x14ac:dyDescent="0.35">
      <c r="B4806" s="4" t="s">
        <v>14932</v>
      </c>
      <c r="C4806" s="5">
        <v>0</v>
      </c>
    </row>
    <row r="4807" spans="2:3" x14ac:dyDescent="0.35">
      <c r="B4807" s="4" t="s">
        <v>15389</v>
      </c>
      <c r="C4807" s="5">
        <v>0</v>
      </c>
    </row>
    <row r="4808" spans="2:3" x14ac:dyDescent="0.35">
      <c r="B4808" s="4" t="s">
        <v>14933</v>
      </c>
      <c r="C4808" s="5">
        <v>0</v>
      </c>
    </row>
    <row r="4809" spans="2:3" x14ac:dyDescent="0.35">
      <c r="B4809" s="4" t="s">
        <v>15391</v>
      </c>
      <c r="C4809" s="5">
        <v>0</v>
      </c>
    </row>
    <row r="4810" spans="2:3" x14ac:dyDescent="0.35">
      <c r="B4810" s="4" t="s">
        <v>14934</v>
      </c>
      <c r="C4810" s="5">
        <v>0</v>
      </c>
    </row>
    <row r="4811" spans="2:3" x14ac:dyDescent="0.35">
      <c r="B4811" s="4" t="s">
        <v>15393</v>
      </c>
      <c r="C4811" s="5">
        <v>0</v>
      </c>
    </row>
    <row r="4812" spans="2:3" x14ac:dyDescent="0.35">
      <c r="B4812" s="4" t="s">
        <v>14935</v>
      </c>
      <c r="C4812" s="5">
        <v>0</v>
      </c>
    </row>
    <row r="4813" spans="2:3" x14ac:dyDescent="0.35">
      <c r="B4813" s="4" t="s">
        <v>15395</v>
      </c>
      <c r="C4813" s="5">
        <v>0</v>
      </c>
    </row>
    <row r="4814" spans="2:3" x14ac:dyDescent="0.35">
      <c r="B4814" s="4" t="s">
        <v>14936</v>
      </c>
      <c r="C4814" s="5">
        <v>0</v>
      </c>
    </row>
    <row r="4815" spans="2:3" x14ac:dyDescent="0.35">
      <c r="B4815" s="4" t="s">
        <v>15397</v>
      </c>
      <c r="C4815" s="5">
        <v>0</v>
      </c>
    </row>
    <row r="4816" spans="2:3" x14ac:dyDescent="0.35">
      <c r="B4816" s="4" t="s">
        <v>14937</v>
      </c>
      <c r="C4816" s="5">
        <v>0</v>
      </c>
    </row>
    <row r="4817" spans="2:3" x14ac:dyDescent="0.35">
      <c r="B4817" s="4" t="s">
        <v>15399</v>
      </c>
      <c r="C4817" s="5">
        <v>0</v>
      </c>
    </row>
    <row r="4818" spans="2:3" x14ac:dyDescent="0.35">
      <c r="B4818" s="4" t="s">
        <v>14938</v>
      </c>
      <c r="C4818" s="5">
        <v>0</v>
      </c>
    </row>
    <row r="4819" spans="2:3" x14ac:dyDescent="0.35">
      <c r="B4819" s="4" t="s">
        <v>15401</v>
      </c>
      <c r="C4819" s="5">
        <v>0</v>
      </c>
    </row>
    <row r="4820" spans="2:3" x14ac:dyDescent="0.35">
      <c r="B4820" s="4" t="s">
        <v>14939</v>
      </c>
      <c r="C4820" s="5">
        <v>0</v>
      </c>
    </row>
    <row r="4821" spans="2:3" x14ac:dyDescent="0.35">
      <c r="B4821" s="4" t="s">
        <v>15403</v>
      </c>
      <c r="C4821" s="5">
        <v>0</v>
      </c>
    </row>
    <row r="4822" spans="2:3" x14ac:dyDescent="0.35">
      <c r="B4822" s="4" t="s">
        <v>14940</v>
      </c>
      <c r="C4822" s="5">
        <v>0</v>
      </c>
    </row>
    <row r="4823" spans="2:3" x14ac:dyDescent="0.35">
      <c r="B4823" s="4" t="s">
        <v>15405</v>
      </c>
      <c r="C4823" s="5">
        <v>0</v>
      </c>
    </row>
    <row r="4824" spans="2:3" x14ac:dyDescent="0.35">
      <c r="B4824" s="4" t="s">
        <v>14941</v>
      </c>
      <c r="C4824" s="5">
        <v>0</v>
      </c>
    </row>
    <row r="4825" spans="2:3" x14ac:dyDescent="0.35">
      <c r="B4825" s="4" t="s">
        <v>15407</v>
      </c>
      <c r="C4825" s="5">
        <v>0</v>
      </c>
    </row>
    <row r="4826" spans="2:3" x14ac:dyDescent="0.35">
      <c r="B4826" s="4" t="s">
        <v>14942</v>
      </c>
      <c r="C4826" s="5">
        <v>0</v>
      </c>
    </row>
    <row r="4827" spans="2:3" x14ac:dyDescent="0.35">
      <c r="B4827" s="4" t="s">
        <v>15409</v>
      </c>
      <c r="C4827" s="5">
        <v>0</v>
      </c>
    </row>
    <row r="4828" spans="2:3" x14ac:dyDescent="0.35">
      <c r="B4828" s="4" t="s">
        <v>14943</v>
      </c>
      <c r="C4828" s="5">
        <v>0</v>
      </c>
    </row>
    <row r="4829" spans="2:3" x14ac:dyDescent="0.35">
      <c r="B4829" s="4" t="s">
        <v>15411</v>
      </c>
      <c r="C4829" s="5">
        <v>0</v>
      </c>
    </row>
    <row r="4830" spans="2:3" x14ac:dyDescent="0.35">
      <c r="B4830" s="4" t="s">
        <v>14944</v>
      </c>
      <c r="C4830" s="5">
        <v>0</v>
      </c>
    </row>
    <row r="4831" spans="2:3" x14ac:dyDescent="0.35">
      <c r="B4831" s="4" t="s">
        <v>15413</v>
      </c>
      <c r="C4831" s="5">
        <v>0</v>
      </c>
    </row>
    <row r="4832" spans="2:3" x14ac:dyDescent="0.35">
      <c r="B4832" s="4" t="s">
        <v>14945</v>
      </c>
      <c r="C4832" s="5">
        <v>0</v>
      </c>
    </row>
    <row r="4833" spans="2:3" x14ac:dyDescent="0.35">
      <c r="B4833" s="4" t="s">
        <v>15415</v>
      </c>
      <c r="C4833" s="5">
        <v>0</v>
      </c>
    </row>
    <row r="4834" spans="2:3" x14ac:dyDescent="0.35">
      <c r="B4834" s="4" t="s">
        <v>14946</v>
      </c>
      <c r="C4834" s="5">
        <v>0</v>
      </c>
    </row>
    <row r="4835" spans="2:3" x14ac:dyDescent="0.35">
      <c r="B4835" s="4" t="s">
        <v>15417</v>
      </c>
      <c r="C4835" s="5">
        <v>0</v>
      </c>
    </row>
    <row r="4836" spans="2:3" x14ac:dyDescent="0.35">
      <c r="B4836" s="4" t="s">
        <v>14947</v>
      </c>
      <c r="C4836" s="5">
        <v>0</v>
      </c>
    </row>
    <row r="4837" spans="2:3" x14ac:dyDescent="0.35">
      <c r="B4837" s="4" t="s">
        <v>15419</v>
      </c>
      <c r="C4837" s="5">
        <v>0</v>
      </c>
    </row>
    <row r="4838" spans="2:3" x14ac:dyDescent="0.35">
      <c r="B4838" s="4" t="s">
        <v>14948</v>
      </c>
      <c r="C4838" s="5">
        <v>0</v>
      </c>
    </row>
    <row r="4839" spans="2:3" x14ac:dyDescent="0.35">
      <c r="B4839" s="4" t="s">
        <v>15421</v>
      </c>
      <c r="C4839" s="5">
        <v>0</v>
      </c>
    </row>
    <row r="4840" spans="2:3" x14ac:dyDescent="0.35">
      <c r="B4840" s="4" t="s">
        <v>14949</v>
      </c>
      <c r="C4840" s="5">
        <v>0</v>
      </c>
    </row>
    <row r="4841" spans="2:3" x14ac:dyDescent="0.35">
      <c r="B4841" s="4" t="s">
        <v>15423</v>
      </c>
      <c r="C4841" s="5">
        <v>0</v>
      </c>
    </row>
    <row r="4842" spans="2:3" x14ac:dyDescent="0.35">
      <c r="B4842" s="4" t="s">
        <v>14950</v>
      </c>
      <c r="C4842" s="5">
        <v>0</v>
      </c>
    </row>
    <row r="4843" spans="2:3" x14ac:dyDescent="0.35">
      <c r="B4843" s="4" t="s">
        <v>15425</v>
      </c>
      <c r="C4843" s="5">
        <v>0</v>
      </c>
    </row>
    <row r="4844" spans="2:3" x14ac:dyDescent="0.35">
      <c r="B4844" s="4" t="s">
        <v>14951</v>
      </c>
      <c r="C4844" s="5">
        <v>0</v>
      </c>
    </row>
    <row r="4845" spans="2:3" x14ac:dyDescent="0.35">
      <c r="B4845" s="4" t="s">
        <v>15427</v>
      </c>
      <c r="C4845" s="5">
        <v>0</v>
      </c>
    </row>
    <row r="4846" spans="2:3" x14ac:dyDescent="0.35">
      <c r="B4846" s="4" t="s">
        <v>14952</v>
      </c>
      <c r="C4846" s="5">
        <v>0</v>
      </c>
    </row>
    <row r="4847" spans="2:3" x14ac:dyDescent="0.35">
      <c r="B4847" s="4" t="s">
        <v>15429</v>
      </c>
      <c r="C4847" s="5">
        <v>0</v>
      </c>
    </row>
    <row r="4848" spans="2:3" x14ac:dyDescent="0.35">
      <c r="B4848" s="4" t="s">
        <v>14953</v>
      </c>
      <c r="C4848" s="5">
        <v>0</v>
      </c>
    </row>
    <row r="4849" spans="2:3" x14ac:dyDescent="0.35">
      <c r="B4849" s="4" t="s">
        <v>15431</v>
      </c>
      <c r="C4849" s="5">
        <v>0</v>
      </c>
    </row>
    <row r="4850" spans="2:3" x14ac:dyDescent="0.35">
      <c r="B4850" s="4" t="s">
        <v>14954</v>
      </c>
      <c r="C4850" s="5">
        <v>0</v>
      </c>
    </row>
    <row r="4851" spans="2:3" x14ac:dyDescent="0.35">
      <c r="B4851" s="4" t="s">
        <v>15433</v>
      </c>
      <c r="C4851" s="5">
        <v>0</v>
      </c>
    </row>
    <row r="4852" spans="2:3" x14ac:dyDescent="0.35">
      <c r="B4852" s="4" t="s">
        <v>14955</v>
      </c>
      <c r="C4852" s="5">
        <v>0</v>
      </c>
    </row>
    <row r="4853" spans="2:3" x14ac:dyDescent="0.35">
      <c r="B4853" s="4" t="s">
        <v>15435</v>
      </c>
      <c r="C4853" s="5">
        <v>0</v>
      </c>
    </row>
    <row r="4854" spans="2:3" x14ac:dyDescent="0.35">
      <c r="B4854" s="4" t="s">
        <v>14956</v>
      </c>
      <c r="C4854" s="5">
        <v>0</v>
      </c>
    </row>
    <row r="4855" spans="2:3" x14ac:dyDescent="0.35">
      <c r="B4855" s="4" t="s">
        <v>15437</v>
      </c>
      <c r="C4855" s="5">
        <v>0</v>
      </c>
    </row>
    <row r="4856" spans="2:3" x14ac:dyDescent="0.35">
      <c r="B4856" s="4" t="s">
        <v>14957</v>
      </c>
      <c r="C4856" s="5">
        <v>0</v>
      </c>
    </row>
    <row r="4857" spans="2:3" x14ac:dyDescent="0.35">
      <c r="B4857" s="4" t="s">
        <v>15439</v>
      </c>
      <c r="C4857" s="5">
        <v>0</v>
      </c>
    </row>
    <row r="4858" spans="2:3" x14ac:dyDescent="0.35">
      <c r="B4858" s="4" t="s">
        <v>14958</v>
      </c>
      <c r="C4858" s="5">
        <v>0</v>
      </c>
    </row>
    <row r="4859" spans="2:3" x14ac:dyDescent="0.35">
      <c r="B4859" s="4" t="s">
        <v>15441</v>
      </c>
      <c r="C4859" s="5">
        <v>0</v>
      </c>
    </row>
    <row r="4860" spans="2:3" x14ac:dyDescent="0.35">
      <c r="B4860" s="4" t="s">
        <v>14959</v>
      </c>
      <c r="C4860" s="5">
        <v>0</v>
      </c>
    </row>
    <row r="4861" spans="2:3" x14ac:dyDescent="0.35">
      <c r="B4861" s="4" t="s">
        <v>15443</v>
      </c>
      <c r="C4861" s="5">
        <v>0</v>
      </c>
    </row>
    <row r="4862" spans="2:3" x14ac:dyDescent="0.35">
      <c r="B4862" s="4" t="s">
        <v>14960</v>
      </c>
      <c r="C4862" s="5">
        <v>0</v>
      </c>
    </row>
    <row r="4863" spans="2:3" x14ac:dyDescent="0.35">
      <c r="B4863" s="4" t="s">
        <v>15445</v>
      </c>
      <c r="C4863" s="5">
        <v>0</v>
      </c>
    </row>
    <row r="4864" spans="2:3" x14ac:dyDescent="0.35">
      <c r="B4864" s="4" t="s">
        <v>14961</v>
      </c>
      <c r="C4864" s="5">
        <v>0</v>
      </c>
    </row>
    <row r="4865" spans="2:3" x14ac:dyDescent="0.35">
      <c r="B4865" s="4" t="s">
        <v>15447</v>
      </c>
      <c r="C4865" s="5">
        <v>0</v>
      </c>
    </row>
    <row r="4866" spans="2:3" x14ac:dyDescent="0.35">
      <c r="B4866" s="4" t="s">
        <v>14962</v>
      </c>
      <c r="C4866" s="5">
        <v>0</v>
      </c>
    </row>
    <row r="4867" spans="2:3" x14ac:dyDescent="0.35">
      <c r="B4867" s="4" t="s">
        <v>15449</v>
      </c>
      <c r="C4867" s="5">
        <v>0</v>
      </c>
    </row>
    <row r="4868" spans="2:3" x14ac:dyDescent="0.35">
      <c r="B4868" s="4" t="s">
        <v>14963</v>
      </c>
      <c r="C4868" s="5">
        <v>0</v>
      </c>
    </row>
    <row r="4869" spans="2:3" x14ac:dyDescent="0.35">
      <c r="B4869" s="4" t="s">
        <v>15451</v>
      </c>
      <c r="C4869" s="5">
        <v>0</v>
      </c>
    </row>
    <row r="4870" spans="2:3" x14ac:dyDescent="0.35">
      <c r="B4870" s="4" t="s">
        <v>14964</v>
      </c>
      <c r="C4870" s="5">
        <v>0</v>
      </c>
    </row>
    <row r="4871" spans="2:3" x14ac:dyDescent="0.35">
      <c r="B4871" s="4" t="s">
        <v>15453</v>
      </c>
      <c r="C4871" s="5">
        <v>0</v>
      </c>
    </row>
    <row r="4872" spans="2:3" x14ac:dyDescent="0.35">
      <c r="B4872" s="4" t="s">
        <v>14965</v>
      </c>
      <c r="C4872" s="5">
        <v>0</v>
      </c>
    </row>
    <row r="4873" spans="2:3" x14ac:dyDescent="0.35">
      <c r="B4873" s="4" t="s">
        <v>15455</v>
      </c>
      <c r="C4873" s="5">
        <v>0</v>
      </c>
    </row>
    <row r="4874" spans="2:3" x14ac:dyDescent="0.35">
      <c r="B4874" s="4" t="s">
        <v>14966</v>
      </c>
      <c r="C4874" s="5">
        <v>0</v>
      </c>
    </row>
    <row r="4875" spans="2:3" x14ac:dyDescent="0.35">
      <c r="B4875" s="4" t="s">
        <v>15457</v>
      </c>
      <c r="C4875" s="5">
        <v>0</v>
      </c>
    </row>
    <row r="4876" spans="2:3" x14ac:dyDescent="0.35">
      <c r="B4876" s="4" t="s">
        <v>14967</v>
      </c>
      <c r="C4876" s="5">
        <v>0</v>
      </c>
    </row>
    <row r="4877" spans="2:3" x14ac:dyDescent="0.35">
      <c r="B4877" s="4" t="s">
        <v>15459</v>
      </c>
      <c r="C4877" s="5">
        <v>0</v>
      </c>
    </row>
    <row r="4878" spans="2:3" x14ac:dyDescent="0.35">
      <c r="B4878" s="4" t="s">
        <v>14968</v>
      </c>
      <c r="C4878" s="5">
        <v>0</v>
      </c>
    </row>
    <row r="4879" spans="2:3" x14ac:dyDescent="0.35">
      <c r="B4879" s="4" t="s">
        <v>14436</v>
      </c>
      <c r="C4879" s="5">
        <v>0</v>
      </c>
    </row>
    <row r="4880" spans="2:3" x14ac:dyDescent="0.35">
      <c r="B4880" s="4" t="s">
        <v>14969</v>
      </c>
      <c r="C4880" s="5">
        <v>0</v>
      </c>
    </row>
    <row r="4881" spans="2:3" x14ac:dyDescent="0.35">
      <c r="B4881" s="4" t="s">
        <v>14408</v>
      </c>
      <c r="C4881" s="5">
        <v>0</v>
      </c>
    </row>
    <row r="4882" spans="2:3" x14ac:dyDescent="0.35">
      <c r="B4882" s="4" t="s">
        <v>14970</v>
      </c>
      <c r="C4882" s="5">
        <v>0</v>
      </c>
    </row>
    <row r="4883" spans="2:3" x14ac:dyDescent="0.35">
      <c r="B4883" s="4" t="s">
        <v>15465</v>
      </c>
      <c r="C4883" s="5">
        <v>0</v>
      </c>
    </row>
    <row r="4884" spans="2:3" x14ac:dyDescent="0.35">
      <c r="B4884" s="4" t="s">
        <v>14971</v>
      </c>
      <c r="C4884" s="5">
        <v>0</v>
      </c>
    </row>
    <row r="4885" spans="2:3" x14ac:dyDescent="0.35">
      <c r="B4885" s="4" t="s">
        <v>15467</v>
      </c>
      <c r="C4885" s="5">
        <v>0</v>
      </c>
    </row>
    <row r="4886" spans="2:3" x14ac:dyDescent="0.35">
      <c r="B4886" s="4" t="s">
        <v>14972</v>
      </c>
      <c r="C4886" s="5">
        <v>0</v>
      </c>
    </row>
    <row r="4887" spans="2:3" x14ac:dyDescent="0.35">
      <c r="B4887" s="4" t="s">
        <v>15469</v>
      </c>
      <c r="C4887" s="5">
        <v>0</v>
      </c>
    </row>
    <row r="4888" spans="2:3" x14ac:dyDescent="0.35">
      <c r="B4888" s="4" t="s">
        <v>14973</v>
      </c>
      <c r="C4888" s="5">
        <v>0</v>
      </c>
    </row>
    <row r="4889" spans="2:3" x14ac:dyDescent="0.35">
      <c r="B4889" s="4" t="s">
        <v>15471</v>
      </c>
      <c r="C4889" s="5">
        <v>0</v>
      </c>
    </row>
    <row r="4890" spans="2:3" x14ac:dyDescent="0.35">
      <c r="B4890" s="4" t="s">
        <v>14974</v>
      </c>
      <c r="C4890" s="5">
        <v>0</v>
      </c>
    </row>
    <row r="4891" spans="2:3" x14ac:dyDescent="0.35">
      <c r="B4891" s="4" t="s">
        <v>15473</v>
      </c>
      <c r="C4891" s="5">
        <v>0</v>
      </c>
    </row>
    <row r="4892" spans="2:3" x14ac:dyDescent="0.35">
      <c r="B4892" s="4" t="s">
        <v>14975</v>
      </c>
      <c r="C4892" s="5">
        <v>0</v>
      </c>
    </row>
    <row r="4893" spans="2:3" x14ac:dyDescent="0.35">
      <c r="B4893" s="4" t="s">
        <v>14437</v>
      </c>
      <c r="C4893" s="5">
        <v>0</v>
      </c>
    </row>
    <row r="4894" spans="2:3" x14ac:dyDescent="0.35">
      <c r="B4894" s="4" t="s">
        <v>14976</v>
      </c>
      <c r="C4894" s="5">
        <v>0</v>
      </c>
    </row>
    <row r="4895" spans="2:3" x14ac:dyDescent="0.35">
      <c r="B4895" s="4" t="s">
        <v>15477</v>
      </c>
      <c r="C4895" s="5">
        <v>0</v>
      </c>
    </row>
    <row r="4896" spans="2:3" x14ac:dyDescent="0.35">
      <c r="B4896" s="4" t="s">
        <v>14977</v>
      </c>
      <c r="C4896" s="5">
        <v>0</v>
      </c>
    </row>
    <row r="4897" spans="2:3" x14ac:dyDescent="0.35">
      <c r="B4897" s="4" t="s">
        <v>15479</v>
      </c>
      <c r="C4897" s="5">
        <v>0</v>
      </c>
    </row>
    <row r="4898" spans="2:3" x14ac:dyDescent="0.35">
      <c r="B4898" s="4" t="s">
        <v>14978</v>
      </c>
      <c r="C4898" s="5">
        <v>0</v>
      </c>
    </row>
    <row r="4899" spans="2:3" x14ac:dyDescent="0.35">
      <c r="B4899" s="4" t="s">
        <v>15481</v>
      </c>
      <c r="C4899" s="5">
        <v>0</v>
      </c>
    </row>
    <row r="4900" spans="2:3" x14ac:dyDescent="0.35">
      <c r="B4900" s="4" t="s">
        <v>14979</v>
      </c>
      <c r="C4900" s="5">
        <v>0</v>
      </c>
    </row>
    <row r="4901" spans="2:3" x14ac:dyDescent="0.35">
      <c r="B4901" s="4" t="s">
        <v>15483</v>
      </c>
      <c r="C4901" s="5">
        <v>0</v>
      </c>
    </row>
    <row r="4902" spans="2:3" x14ac:dyDescent="0.35">
      <c r="B4902" s="4" t="s">
        <v>14980</v>
      </c>
      <c r="C4902" s="5">
        <v>0</v>
      </c>
    </row>
    <row r="4903" spans="2:3" x14ac:dyDescent="0.35">
      <c r="B4903" s="4" t="s">
        <v>15485</v>
      </c>
      <c r="C4903" s="5">
        <v>0</v>
      </c>
    </row>
    <row r="4904" spans="2:3" x14ac:dyDescent="0.35">
      <c r="B4904" s="4" t="s">
        <v>14981</v>
      </c>
      <c r="C4904" s="5">
        <v>0</v>
      </c>
    </row>
    <row r="4905" spans="2:3" x14ac:dyDescent="0.35">
      <c r="B4905" s="4" t="s">
        <v>15487</v>
      </c>
      <c r="C4905" s="5">
        <v>0</v>
      </c>
    </row>
    <row r="4906" spans="2:3" x14ac:dyDescent="0.35">
      <c r="B4906" s="4" t="s">
        <v>14982</v>
      </c>
      <c r="C4906" s="5">
        <v>0</v>
      </c>
    </row>
    <row r="4907" spans="2:3" x14ac:dyDescent="0.35">
      <c r="B4907" s="4" t="s">
        <v>15489</v>
      </c>
      <c r="C4907" s="5">
        <v>0</v>
      </c>
    </row>
    <row r="4908" spans="2:3" x14ac:dyDescent="0.35">
      <c r="B4908" s="4" t="s">
        <v>14983</v>
      </c>
      <c r="C4908" s="5">
        <v>0</v>
      </c>
    </row>
    <row r="4909" spans="2:3" x14ac:dyDescent="0.35">
      <c r="B4909" s="4" t="s">
        <v>15491</v>
      </c>
      <c r="C4909" s="5">
        <v>0</v>
      </c>
    </row>
    <row r="4910" spans="2:3" x14ac:dyDescent="0.35">
      <c r="B4910" s="4" t="s">
        <v>14984</v>
      </c>
      <c r="C4910" s="5">
        <v>0</v>
      </c>
    </row>
    <row r="4911" spans="2:3" x14ac:dyDescent="0.35">
      <c r="B4911" s="4" t="s">
        <v>15493</v>
      </c>
      <c r="C4911" s="5">
        <v>0</v>
      </c>
    </row>
    <row r="4912" spans="2:3" x14ac:dyDescent="0.35">
      <c r="B4912" s="4" t="s">
        <v>14985</v>
      </c>
      <c r="C4912" s="5">
        <v>0</v>
      </c>
    </row>
    <row r="4913" spans="2:3" x14ac:dyDescent="0.35">
      <c r="B4913" s="4" t="s">
        <v>15495</v>
      </c>
      <c r="C4913" s="5">
        <v>0</v>
      </c>
    </row>
    <row r="4914" spans="2:3" x14ac:dyDescent="0.35">
      <c r="B4914" s="4" t="s">
        <v>14986</v>
      </c>
      <c r="C4914" s="5">
        <v>0</v>
      </c>
    </row>
    <row r="4915" spans="2:3" x14ac:dyDescent="0.35">
      <c r="B4915" s="4" t="s">
        <v>15497</v>
      </c>
      <c r="C4915" s="5">
        <v>0</v>
      </c>
    </row>
    <row r="4916" spans="2:3" x14ac:dyDescent="0.35">
      <c r="B4916" s="4" t="s">
        <v>14987</v>
      </c>
      <c r="C4916" s="5">
        <v>0</v>
      </c>
    </row>
    <row r="4917" spans="2:3" x14ac:dyDescent="0.35">
      <c r="B4917" s="4" t="s">
        <v>15499</v>
      </c>
      <c r="C4917" s="5">
        <v>0</v>
      </c>
    </row>
    <row r="4918" spans="2:3" x14ac:dyDescent="0.35">
      <c r="B4918" s="4" t="s">
        <v>14988</v>
      </c>
      <c r="C4918" s="5">
        <v>0</v>
      </c>
    </row>
    <row r="4919" spans="2:3" x14ac:dyDescent="0.35">
      <c r="B4919" s="4" t="s">
        <v>15501</v>
      </c>
      <c r="C4919" s="5">
        <v>0</v>
      </c>
    </row>
    <row r="4920" spans="2:3" x14ac:dyDescent="0.35">
      <c r="B4920" s="4" t="s">
        <v>14989</v>
      </c>
      <c r="C4920" s="5">
        <v>0</v>
      </c>
    </row>
    <row r="4921" spans="2:3" x14ac:dyDescent="0.35">
      <c r="B4921" s="4" t="s">
        <v>15503</v>
      </c>
      <c r="C4921" s="5">
        <v>0</v>
      </c>
    </row>
    <row r="4922" spans="2:3" x14ac:dyDescent="0.35">
      <c r="B4922" s="4" t="s">
        <v>14990</v>
      </c>
      <c r="C4922" s="5">
        <v>0</v>
      </c>
    </row>
    <row r="4923" spans="2:3" x14ac:dyDescent="0.35">
      <c r="B4923" s="4" t="s">
        <v>15505</v>
      </c>
      <c r="C4923" s="5">
        <v>0</v>
      </c>
    </row>
    <row r="4924" spans="2:3" x14ac:dyDescent="0.35">
      <c r="B4924" s="4" t="s">
        <v>14991</v>
      </c>
      <c r="C4924" s="5">
        <v>0</v>
      </c>
    </row>
    <row r="4925" spans="2:3" x14ac:dyDescent="0.35">
      <c r="B4925" s="4" t="s">
        <v>15507</v>
      </c>
      <c r="C4925" s="5">
        <v>0</v>
      </c>
    </row>
    <row r="4926" spans="2:3" x14ac:dyDescent="0.35">
      <c r="B4926" s="4" t="s">
        <v>14992</v>
      </c>
      <c r="C4926" s="5">
        <v>0</v>
      </c>
    </row>
    <row r="4927" spans="2:3" x14ac:dyDescent="0.35">
      <c r="B4927" s="4" t="s">
        <v>15509</v>
      </c>
      <c r="C4927" s="5">
        <v>0</v>
      </c>
    </row>
    <row r="4928" spans="2:3" x14ac:dyDescent="0.35">
      <c r="B4928" s="4" t="s">
        <v>14993</v>
      </c>
      <c r="C4928" s="5">
        <v>0</v>
      </c>
    </row>
    <row r="4929" spans="2:3" x14ac:dyDescent="0.35">
      <c r="B4929" s="4" t="s">
        <v>15511</v>
      </c>
      <c r="C4929" s="5">
        <v>0</v>
      </c>
    </row>
    <row r="4930" spans="2:3" x14ac:dyDescent="0.35">
      <c r="B4930" s="4" t="s">
        <v>14994</v>
      </c>
      <c r="C4930" s="5">
        <v>0</v>
      </c>
    </row>
    <row r="4931" spans="2:3" x14ac:dyDescent="0.35">
      <c r="B4931" s="4" t="s">
        <v>15513</v>
      </c>
      <c r="C4931" s="5">
        <v>0</v>
      </c>
    </row>
    <row r="4932" spans="2:3" x14ac:dyDescent="0.35">
      <c r="B4932" s="4" t="s">
        <v>14995</v>
      </c>
      <c r="C4932" s="5">
        <v>0</v>
      </c>
    </row>
    <row r="4933" spans="2:3" x14ac:dyDescent="0.35">
      <c r="B4933" s="4" t="s">
        <v>15515</v>
      </c>
      <c r="C4933" s="5">
        <v>0</v>
      </c>
    </row>
    <row r="4934" spans="2:3" x14ac:dyDescent="0.35">
      <c r="B4934" s="4" t="s">
        <v>14996</v>
      </c>
      <c r="C4934" s="5">
        <v>0</v>
      </c>
    </row>
    <row r="4935" spans="2:3" x14ac:dyDescent="0.35">
      <c r="B4935" s="4" t="s">
        <v>15517</v>
      </c>
      <c r="C4935" s="5">
        <v>0</v>
      </c>
    </row>
    <row r="4936" spans="2:3" x14ac:dyDescent="0.35">
      <c r="B4936" s="4" t="s">
        <v>14997</v>
      </c>
      <c r="C4936" s="5">
        <v>0</v>
      </c>
    </row>
    <row r="4937" spans="2:3" x14ac:dyDescent="0.35">
      <c r="B4937" s="4" t="s">
        <v>15519</v>
      </c>
      <c r="C4937" s="5">
        <v>0</v>
      </c>
    </row>
    <row r="4938" spans="2:3" x14ac:dyDescent="0.35">
      <c r="B4938" s="4" t="s">
        <v>14998</v>
      </c>
      <c r="C4938" s="5">
        <v>0</v>
      </c>
    </row>
    <row r="4939" spans="2:3" x14ac:dyDescent="0.35">
      <c r="B4939" s="4" t="s">
        <v>15521</v>
      </c>
      <c r="C4939" s="5">
        <v>0</v>
      </c>
    </row>
    <row r="4940" spans="2:3" x14ac:dyDescent="0.35">
      <c r="B4940" s="4" t="s">
        <v>14999</v>
      </c>
      <c r="C4940" s="5">
        <v>0</v>
      </c>
    </row>
    <row r="4941" spans="2:3" x14ac:dyDescent="0.35">
      <c r="B4941" s="4" t="s">
        <v>15523</v>
      </c>
      <c r="C4941" s="5">
        <v>0</v>
      </c>
    </row>
    <row r="4942" spans="2:3" x14ac:dyDescent="0.35">
      <c r="B4942" s="4" t="s">
        <v>15000</v>
      </c>
      <c r="C4942" s="5">
        <v>0</v>
      </c>
    </row>
    <row r="4943" spans="2:3" x14ac:dyDescent="0.35">
      <c r="B4943" s="4" t="s">
        <v>15525</v>
      </c>
      <c r="C4943" s="5">
        <v>0</v>
      </c>
    </row>
    <row r="4944" spans="2:3" x14ac:dyDescent="0.35">
      <c r="B4944" s="4" t="s">
        <v>15001</v>
      </c>
      <c r="C4944" s="5">
        <v>0</v>
      </c>
    </row>
    <row r="4945" spans="2:3" x14ac:dyDescent="0.35">
      <c r="B4945" s="4" t="s">
        <v>15527</v>
      </c>
      <c r="C4945" s="5">
        <v>0</v>
      </c>
    </row>
    <row r="4946" spans="2:3" x14ac:dyDescent="0.35">
      <c r="B4946" s="4" t="s">
        <v>15002</v>
      </c>
      <c r="C4946" s="5">
        <v>0</v>
      </c>
    </row>
    <row r="4947" spans="2:3" x14ac:dyDescent="0.35">
      <c r="B4947" s="4" t="s">
        <v>14409</v>
      </c>
      <c r="C4947" s="5">
        <v>0</v>
      </c>
    </row>
    <row r="4948" spans="2:3" x14ac:dyDescent="0.35">
      <c r="B4948" s="4" t="s">
        <v>15003</v>
      </c>
      <c r="C4948" s="5">
        <v>0</v>
      </c>
    </row>
    <row r="4949" spans="2:3" x14ac:dyDescent="0.35">
      <c r="B4949" s="4" t="s">
        <v>15531</v>
      </c>
      <c r="C4949" s="5">
        <v>0</v>
      </c>
    </row>
    <row r="4950" spans="2:3" x14ac:dyDescent="0.35">
      <c r="B4950" s="4" t="s">
        <v>15004</v>
      </c>
      <c r="C4950" s="5">
        <v>0</v>
      </c>
    </row>
    <row r="4951" spans="2:3" x14ac:dyDescent="0.35">
      <c r="B4951" s="4" t="s">
        <v>15533</v>
      </c>
      <c r="C4951" s="5">
        <v>0</v>
      </c>
    </row>
    <row r="4952" spans="2:3" x14ac:dyDescent="0.35">
      <c r="B4952" s="4" t="s">
        <v>15005</v>
      </c>
      <c r="C4952" s="5">
        <v>0</v>
      </c>
    </row>
    <row r="4953" spans="2:3" x14ac:dyDescent="0.35">
      <c r="B4953" s="4" t="s">
        <v>15535</v>
      </c>
      <c r="C4953" s="5">
        <v>0</v>
      </c>
    </row>
    <row r="4954" spans="2:3" x14ac:dyDescent="0.35">
      <c r="B4954" s="4" t="s">
        <v>15006</v>
      </c>
      <c r="C4954" s="5">
        <v>0</v>
      </c>
    </row>
    <row r="4955" spans="2:3" x14ac:dyDescent="0.35">
      <c r="B4955" s="4" t="s">
        <v>15537</v>
      </c>
      <c r="C4955" s="5">
        <v>0</v>
      </c>
    </row>
    <row r="4956" spans="2:3" x14ac:dyDescent="0.35">
      <c r="B4956" s="4" t="s">
        <v>15007</v>
      </c>
      <c r="C4956" s="5">
        <v>0</v>
      </c>
    </row>
    <row r="4957" spans="2:3" x14ac:dyDescent="0.35">
      <c r="B4957" s="4" t="s">
        <v>15539</v>
      </c>
      <c r="C4957" s="5">
        <v>0</v>
      </c>
    </row>
    <row r="4958" spans="2:3" x14ac:dyDescent="0.35">
      <c r="B4958" s="4" t="s">
        <v>15008</v>
      </c>
      <c r="C4958" s="5">
        <v>0</v>
      </c>
    </row>
    <row r="4959" spans="2:3" x14ac:dyDescent="0.35">
      <c r="B4959" s="4" t="s">
        <v>15541</v>
      </c>
      <c r="C4959" s="5">
        <v>0</v>
      </c>
    </row>
    <row r="4960" spans="2:3" x14ac:dyDescent="0.35">
      <c r="B4960" s="4" t="s">
        <v>15009</v>
      </c>
      <c r="C4960" s="5">
        <v>0</v>
      </c>
    </row>
    <row r="4961" spans="2:3" x14ac:dyDescent="0.35">
      <c r="B4961" s="4" t="s">
        <v>15543</v>
      </c>
      <c r="C4961" s="5">
        <v>0</v>
      </c>
    </row>
    <row r="4962" spans="2:3" x14ac:dyDescent="0.35">
      <c r="B4962" s="4" t="s">
        <v>15010</v>
      </c>
      <c r="C4962" s="5">
        <v>0</v>
      </c>
    </row>
    <row r="4963" spans="2:3" x14ac:dyDescent="0.35">
      <c r="B4963" s="4" t="s">
        <v>15545</v>
      </c>
      <c r="C4963" s="5">
        <v>0</v>
      </c>
    </row>
    <row r="4964" spans="2:3" x14ac:dyDescent="0.35">
      <c r="B4964" s="4" t="s">
        <v>15011</v>
      </c>
      <c r="C4964" s="5">
        <v>0</v>
      </c>
    </row>
    <row r="4965" spans="2:3" x14ac:dyDescent="0.35">
      <c r="B4965" s="4" t="s">
        <v>15547</v>
      </c>
      <c r="C4965" s="5">
        <v>0</v>
      </c>
    </row>
    <row r="4966" spans="2:3" x14ac:dyDescent="0.35">
      <c r="B4966" s="4" t="s">
        <v>14423</v>
      </c>
      <c r="C4966" s="5">
        <v>0</v>
      </c>
    </row>
    <row r="4967" spans="2:3" x14ac:dyDescent="0.35">
      <c r="B4967" s="4" t="s">
        <v>15549</v>
      </c>
      <c r="C4967" s="5">
        <v>0</v>
      </c>
    </row>
    <row r="4968" spans="2:3" x14ac:dyDescent="0.35">
      <c r="B4968" s="4" t="s">
        <v>15013</v>
      </c>
      <c r="C4968" s="5">
        <v>0</v>
      </c>
    </row>
    <row r="4969" spans="2:3" x14ac:dyDescent="0.35">
      <c r="B4969" s="4" t="s">
        <v>15551</v>
      </c>
      <c r="C4969" s="5">
        <v>0</v>
      </c>
    </row>
    <row r="4970" spans="2:3" x14ac:dyDescent="0.35">
      <c r="B4970" s="4" t="s">
        <v>15014</v>
      </c>
      <c r="C4970" s="5">
        <v>0</v>
      </c>
    </row>
    <row r="4971" spans="2:3" x14ac:dyDescent="0.35">
      <c r="B4971" s="4" t="s">
        <v>15553</v>
      </c>
      <c r="C4971" s="5">
        <v>0</v>
      </c>
    </row>
    <row r="4972" spans="2:3" x14ac:dyDescent="0.35">
      <c r="B4972" s="4" t="s">
        <v>15015</v>
      </c>
      <c r="C4972" s="5">
        <v>0</v>
      </c>
    </row>
    <row r="4973" spans="2:3" x14ac:dyDescent="0.35">
      <c r="B4973" s="4" t="s">
        <v>15555</v>
      </c>
      <c r="C4973" s="5">
        <v>0</v>
      </c>
    </row>
    <row r="4974" spans="2:3" x14ac:dyDescent="0.35">
      <c r="B4974" s="4" t="s">
        <v>15016</v>
      </c>
      <c r="C4974" s="5">
        <v>0</v>
      </c>
    </row>
    <row r="4975" spans="2:3" x14ac:dyDescent="0.35">
      <c r="B4975" s="4" t="s">
        <v>15557</v>
      </c>
      <c r="C4975" s="5">
        <v>0</v>
      </c>
    </row>
    <row r="4976" spans="2:3" x14ac:dyDescent="0.35">
      <c r="B4976" s="4" t="s">
        <v>15017</v>
      </c>
      <c r="C4976" s="5">
        <v>0</v>
      </c>
    </row>
    <row r="4977" spans="2:3" x14ac:dyDescent="0.35">
      <c r="B4977" s="4" t="s">
        <v>15559</v>
      </c>
      <c r="C4977" s="5">
        <v>0</v>
      </c>
    </row>
    <row r="4978" spans="2:3" x14ac:dyDescent="0.35">
      <c r="B4978" s="4" t="s">
        <v>15018</v>
      </c>
      <c r="C4978" s="5">
        <v>0</v>
      </c>
    </row>
    <row r="4979" spans="2:3" x14ac:dyDescent="0.35">
      <c r="B4979" s="4" t="s">
        <v>15561</v>
      </c>
      <c r="C4979" s="5">
        <v>0</v>
      </c>
    </row>
    <row r="4980" spans="2:3" x14ac:dyDescent="0.35">
      <c r="B4980" s="4" t="s">
        <v>15019</v>
      </c>
      <c r="C4980" s="5">
        <v>0</v>
      </c>
    </row>
    <row r="4981" spans="2:3" x14ac:dyDescent="0.35">
      <c r="B4981" s="4" t="s">
        <v>15563</v>
      </c>
      <c r="C4981" s="5">
        <v>0</v>
      </c>
    </row>
    <row r="4982" spans="2:3" x14ac:dyDescent="0.35">
      <c r="B4982" s="4" t="s">
        <v>15020</v>
      </c>
      <c r="C4982" s="5">
        <v>0</v>
      </c>
    </row>
    <row r="4983" spans="2:3" x14ac:dyDescent="0.35">
      <c r="B4983" s="4" t="s">
        <v>15565</v>
      </c>
      <c r="C4983" s="5">
        <v>0</v>
      </c>
    </row>
    <row r="4984" spans="2:3" x14ac:dyDescent="0.35">
      <c r="B4984" s="4" t="s">
        <v>15021</v>
      </c>
      <c r="C4984" s="5">
        <v>0</v>
      </c>
    </row>
    <row r="4985" spans="2:3" x14ac:dyDescent="0.35">
      <c r="B4985" s="4" t="s">
        <v>15567</v>
      </c>
      <c r="C4985" s="5">
        <v>0</v>
      </c>
    </row>
    <row r="4986" spans="2:3" x14ac:dyDescent="0.35">
      <c r="B4986" s="4" t="s">
        <v>15022</v>
      </c>
      <c r="C4986" s="5">
        <v>0</v>
      </c>
    </row>
    <row r="4987" spans="2:3" x14ac:dyDescent="0.35">
      <c r="B4987" s="4" t="s">
        <v>15569</v>
      </c>
      <c r="C4987" s="5">
        <v>0</v>
      </c>
    </row>
    <row r="4988" spans="2:3" x14ac:dyDescent="0.35">
      <c r="B4988" s="4" t="s">
        <v>15023</v>
      </c>
      <c r="C4988" s="5">
        <v>0</v>
      </c>
    </row>
    <row r="4989" spans="2:3" x14ac:dyDescent="0.35">
      <c r="B4989" s="4" t="s">
        <v>15571</v>
      </c>
      <c r="C4989" s="5">
        <v>0</v>
      </c>
    </row>
    <row r="4990" spans="2:3" x14ac:dyDescent="0.35">
      <c r="B4990" s="4" t="s">
        <v>15024</v>
      </c>
      <c r="C4990" s="5">
        <v>0</v>
      </c>
    </row>
    <row r="4991" spans="2:3" x14ac:dyDescent="0.35">
      <c r="B4991" s="4" t="s">
        <v>15573</v>
      </c>
      <c r="C4991" s="5">
        <v>0</v>
      </c>
    </row>
    <row r="4992" spans="2:3" x14ac:dyDescent="0.35">
      <c r="B4992" s="4" t="s">
        <v>15025</v>
      </c>
      <c r="C4992" s="5">
        <v>0</v>
      </c>
    </row>
    <row r="4993" spans="2:3" x14ac:dyDescent="0.35">
      <c r="B4993" s="4" t="s">
        <v>15575</v>
      </c>
      <c r="C4993" s="5">
        <v>0</v>
      </c>
    </row>
    <row r="4994" spans="2:3" x14ac:dyDescent="0.35">
      <c r="B4994" s="4" t="s">
        <v>15026</v>
      </c>
      <c r="C4994" s="5">
        <v>0</v>
      </c>
    </row>
    <row r="4995" spans="2:3" x14ac:dyDescent="0.35">
      <c r="B4995" s="4" t="s">
        <v>15577</v>
      </c>
      <c r="C4995" s="5">
        <v>0</v>
      </c>
    </row>
    <row r="4996" spans="2:3" x14ac:dyDescent="0.35">
      <c r="B4996" s="4" t="s">
        <v>15027</v>
      </c>
      <c r="C4996" s="5">
        <v>0</v>
      </c>
    </row>
    <row r="4997" spans="2:3" x14ac:dyDescent="0.35">
      <c r="B4997" s="4" t="s">
        <v>15579</v>
      </c>
      <c r="C4997" s="5">
        <v>0</v>
      </c>
    </row>
    <row r="4998" spans="2:3" x14ac:dyDescent="0.35">
      <c r="B4998" s="4" t="s">
        <v>15028</v>
      </c>
      <c r="C4998" s="5">
        <v>0</v>
      </c>
    </row>
    <row r="4999" spans="2:3" x14ac:dyDescent="0.35">
      <c r="B4999" s="4" t="s">
        <v>15581</v>
      </c>
      <c r="C4999" s="5">
        <v>0</v>
      </c>
    </row>
    <row r="5000" spans="2:3" x14ac:dyDescent="0.35">
      <c r="B5000" s="4" t="s">
        <v>15029</v>
      </c>
      <c r="C5000" s="5">
        <v>0</v>
      </c>
    </row>
    <row r="5001" spans="2:3" x14ac:dyDescent="0.35">
      <c r="B5001" s="4" t="s">
        <v>15583</v>
      </c>
      <c r="C5001" s="5">
        <v>0</v>
      </c>
    </row>
    <row r="5002" spans="2:3" x14ac:dyDescent="0.35">
      <c r="B5002" s="4" t="s">
        <v>15030</v>
      </c>
      <c r="C5002" s="5">
        <v>0</v>
      </c>
    </row>
    <row r="5003" spans="2:3" x14ac:dyDescent="0.35">
      <c r="B5003" s="4" t="s">
        <v>15585</v>
      </c>
      <c r="C5003" s="5">
        <v>0</v>
      </c>
    </row>
    <row r="5004" spans="2:3" x14ac:dyDescent="0.35">
      <c r="B5004" s="4" t="s">
        <v>15031</v>
      </c>
      <c r="C5004" s="5">
        <v>0</v>
      </c>
    </row>
    <row r="5005" spans="2:3" x14ac:dyDescent="0.35">
      <c r="B5005" s="4" t="s">
        <v>15587</v>
      </c>
      <c r="C5005" s="5">
        <v>0</v>
      </c>
    </row>
    <row r="5006" spans="2:3" x14ac:dyDescent="0.35">
      <c r="B5006" s="4" t="s">
        <v>15032</v>
      </c>
      <c r="C5006" s="5">
        <v>0</v>
      </c>
    </row>
    <row r="5007" spans="2:3" x14ac:dyDescent="0.35">
      <c r="B5007" s="4" t="s">
        <v>15589</v>
      </c>
      <c r="C5007" s="5">
        <v>0</v>
      </c>
    </row>
    <row r="5008" spans="2:3" x14ac:dyDescent="0.35">
      <c r="B5008" s="4" t="s">
        <v>14424</v>
      </c>
      <c r="C5008" s="5">
        <v>0</v>
      </c>
    </row>
    <row r="5009" spans="2:3" x14ac:dyDescent="0.35">
      <c r="B5009" s="4" t="s">
        <v>15591</v>
      </c>
      <c r="C5009" s="5">
        <v>0</v>
      </c>
    </row>
    <row r="5010" spans="2:3" x14ac:dyDescent="0.35">
      <c r="B5010" s="4" t="s">
        <v>14470</v>
      </c>
      <c r="C5010" s="5">
        <v>0</v>
      </c>
    </row>
    <row r="5011" spans="2:3" x14ac:dyDescent="0.35">
      <c r="B5011" s="4" t="s">
        <v>15593</v>
      </c>
      <c r="C5011" s="5">
        <v>0</v>
      </c>
    </row>
    <row r="5012" spans="2:3" x14ac:dyDescent="0.35">
      <c r="B5012" s="4" t="s">
        <v>15035</v>
      </c>
      <c r="C5012" s="5">
        <v>0</v>
      </c>
    </row>
    <row r="5013" spans="2:3" x14ac:dyDescent="0.35">
      <c r="B5013" s="4" t="s">
        <v>15595</v>
      </c>
      <c r="C5013" s="5">
        <v>0</v>
      </c>
    </row>
    <row r="5014" spans="2:3" x14ac:dyDescent="0.35">
      <c r="B5014" s="4" t="s">
        <v>15036</v>
      </c>
      <c r="C5014" s="5">
        <v>0</v>
      </c>
    </row>
    <row r="5015" spans="2:3" x14ac:dyDescent="0.35">
      <c r="B5015" s="4" t="s">
        <v>15597</v>
      </c>
      <c r="C5015" s="5">
        <v>0</v>
      </c>
    </row>
    <row r="5016" spans="2:3" x14ac:dyDescent="0.35">
      <c r="B5016" s="4" t="s">
        <v>15037</v>
      </c>
      <c r="C5016" s="5">
        <v>0</v>
      </c>
    </row>
    <row r="5017" spans="2:3" x14ac:dyDescent="0.35">
      <c r="B5017" s="4" t="s">
        <v>15599</v>
      </c>
      <c r="C5017" s="5">
        <v>0</v>
      </c>
    </row>
    <row r="5018" spans="2:3" x14ac:dyDescent="0.35">
      <c r="B5018" s="4" t="s">
        <v>15038</v>
      </c>
      <c r="C5018" s="5">
        <v>0</v>
      </c>
    </row>
    <row r="5019" spans="2:3" x14ac:dyDescent="0.35">
      <c r="B5019" s="4" t="s">
        <v>15601</v>
      </c>
      <c r="C5019" s="5">
        <v>0</v>
      </c>
    </row>
    <row r="5020" spans="2:3" x14ac:dyDescent="0.35">
      <c r="B5020" s="4" t="s">
        <v>15039</v>
      </c>
      <c r="C5020" s="5">
        <v>0</v>
      </c>
    </row>
    <row r="5021" spans="2:3" x14ac:dyDescent="0.35">
      <c r="B5021" s="4" t="s">
        <v>15603</v>
      </c>
      <c r="C5021" s="5">
        <v>0</v>
      </c>
    </row>
    <row r="5022" spans="2:3" x14ac:dyDescent="0.35">
      <c r="B5022" s="4" t="s">
        <v>14425</v>
      </c>
      <c r="C5022" s="5">
        <v>0</v>
      </c>
    </row>
    <row r="5023" spans="2:3" x14ac:dyDescent="0.35">
      <c r="B5023" s="4" t="s">
        <v>15605</v>
      </c>
      <c r="C5023" s="5">
        <v>0</v>
      </c>
    </row>
    <row r="5024" spans="2:3" x14ac:dyDescent="0.35">
      <c r="B5024" s="4" t="s">
        <v>15041</v>
      </c>
      <c r="C5024" s="5">
        <v>0</v>
      </c>
    </row>
    <row r="5025" spans="2:3" x14ac:dyDescent="0.35">
      <c r="B5025" s="4" t="s">
        <v>15607</v>
      </c>
      <c r="C5025" s="5">
        <v>0</v>
      </c>
    </row>
    <row r="5026" spans="2:3" x14ac:dyDescent="0.35">
      <c r="B5026" s="4" t="s">
        <v>15042</v>
      </c>
      <c r="C5026" s="5">
        <v>0</v>
      </c>
    </row>
    <row r="5027" spans="2:3" x14ac:dyDescent="0.35">
      <c r="B5027" s="4" t="s">
        <v>15609</v>
      </c>
      <c r="C5027" s="5">
        <v>0</v>
      </c>
    </row>
    <row r="5028" spans="2:3" x14ac:dyDescent="0.35">
      <c r="B5028" s="4" t="s">
        <v>15043</v>
      </c>
      <c r="C5028" s="5">
        <v>0</v>
      </c>
    </row>
    <row r="5029" spans="2:3" x14ac:dyDescent="0.35">
      <c r="B5029" s="4" t="s">
        <v>15611</v>
      </c>
      <c r="C5029" s="5">
        <v>0</v>
      </c>
    </row>
    <row r="5030" spans="2:3" x14ac:dyDescent="0.35">
      <c r="B5030" s="4" t="s">
        <v>15044</v>
      </c>
      <c r="C5030" s="5">
        <v>0</v>
      </c>
    </row>
    <row r="5031" spans="2:3" x14ac:dyDescent="0.35">
      <c r="B5031" s="4" t="s">
        <v>15613</v>
      </c>
      <c r="C5031" s="5">
        <v>0</v>
      </c>
    </row>
    <row r="5032" spans="2:3" x14ac:dyDescent="0.35">
      <c r="B5032" s="4" t="s">
        <v>15045</v>
      </c>
      <c r="C5032" s="5">
        <v>0</v>
      </c>
    </row>
    <row r="5033" spans="2:3" x14ac:dyDescent="0.35">
      <c r="B5033" s="4" t="s">
        <v>15615</v>
      </c>
      <c r="C5033" s="5">
        <v>0</v>
      </c>
    </row>
    <row r="5034" spans="2:3" x14ac:dyDescent="0.35">
      <c r="B5034" s="4" t="s">
        <v>15046</v>
      </c>
      <c r="C5034" s="5">
        <v>0</v>
      </c>
    </row>
    <row r="5035" spans="2:3" x14ac:dyDescent="0.35">
      <c r="B5035" s="4" t="s">
        <v>15617</v>
      </c>
      <c r="C5035" s="5">
        <v>0</v>
      </c>
    </row>
    <row r="5036" spans="2:3" x14ac:dyDescent="0.35">
      <c r="B5036" s="4" t="s">
        <v>15047</v>
      </c>
      <c r="C5036" s="5">
        <v>0</v>
      </c>
    </row>
    <row r="5037" spans="2:3" x14ac:dyDescent="0.35">
      <c r="B5037" s="4" t="s">
        <v>15619</v>
      </c>
      <c r="C5037" s="5">
        <v>0</v>
      </c>
    </row>
    <row r="5038" spans="2:3" x14ac:dyDescent="0.35">
      <c r="B5038" s="4" t="s">
        <v>15048</v>
      </c>
      <c r="C5038" s="5">
        <v>0</v>
      </c>
    </row>
    <row r="5039" spans="2:3" x14ac:dyDescent="0.35">
      <c r="B5039" s="4" t="s">
        <v>15621</v>
      </c>
      <c r="C5039" s="5">
        <v>0</v>
      </c>
    </row>
    <row r="5040" spans="2:3" x14ac:dyDescent="0.35">
      <c r="B5040" s="4" t="s">
        <v>15049</v>
      </c>
      <c r="C5040" s="5">
        <v>0</v>
      </c>
    </row>
    <row r="5041" spans="2:3" x14ac:dyDescent="0.35">
      <c r="B5041" s="4" t="s">
        <v>15623</v>
      </c>
      <c r="C5041" s="5">
        <v>0</v>
      </c>
    </row>
    <row r="5042" spans="2:3" x14ac:dyDescent="0.35">
      <c r="B5042" s="4" t="s">
        <v>15050</v>
      </c>
      <c r="C5042" s="5">
        <v>0</v>
      </c>
    </row>
    <row r="5043" spans="2:3" x14ac:dyDescent="0.35">
      <c r="B5043" s="4" t="s">
        <v>15625</v>
      </c>
      <c r="C5043" s="5">
        <v>0</v>
      </c>
    </row>
    <row r="5044" spans="2:3" x14ac:dyDescent="0.35">
      <c r="B5044" s="4" t="s">
        <v>15051</v>
      </c>
      <c r="C5044" s="5">
        <v>0</v>
      </c>
    </row>
    <row r="5045" spans="2:3" x14ac:dyDescent="0.35">
      <c r="B5045" s="4" t="s">
        <v>15627</v>
      </c>
      <c r="C5045" s="5">
        <v>0</v>
      </c>
    </row>
    <row r="5046" spans="2:3" x14ac:dyDescent="0.35">
      <c r="B5046" s="4" t="s">
        <v>15052</v>
      </c>
      <c r="C5046" s="5">
        <v>0</v>
      </c>
    </row>
    <row r="5047" spans="2:3" x14ac:dyDescent="0.35">
      <c r="B5047" s="4" t="s">
        <v>15629</v>
      </c>
      <c r="C5047" s="5">
        <v>0</v>
      </c>
    </row>
    <row r="5048" spans="2:3" x14ac:dyDescent="0.35">
      <c r="B5048" s="4" t="s">
        <v>15053</v>
      </c>
      <c r="C5048" s="5">
        <v>0</v>
      </c>
    </row>
    <row r="5049" spans="2:3" x14ac:dyDescent="0.35">
      <c r="B5049" s="4" t="s">
        <v>15631</v>
      </c>
      <c r="C5049" s="5">
        <v>0</v>
      </c>
    </row>
    <row r="5050" spans="2:3" x14ac:dyDescent="0.35">
      <c r="B5050" s="4" t="s">
        <v>15054</v>
      </c>
      <c r="C5050" s="5">
        <v>0</v>
      </c>
    </row>
    <row r="5051" spans="2:3" x14ac:dyDescent="0.35">
      <c r="B5051" s="4" t="s">
        <v>15633</v>
      </c>
      <c r="C5051" s="5">
        <v>0</v>
      </c>
    </row>
    <row r="5052" spans="2:3" x14ac:dyDescent="0.35">
      <c r="B5052" s="4" t="s">
        <v>15055</v>
      </c>
      <c r="C5052" s="5">
        <v>0</v>
      </c>
    </row>
    <row r="5053" spans="2:3" x14ac:dyDescent="0.35">
      <c r="B5053" s="4" t="s">
        <v>15635</v>
      </c>
      <c r="C5053" s="5">
        <v>0</v>
      </c>
    </row>
    <row r="5054" spans="2:3" x14ac:dyDescent="0.35">
      <c r="B5054" s="4" t="s">
        <v>15056</v>
      </c>
      <c r="C5054" s="5">
        <v>0</v>
      </c>
    </row>
    <row r="5055" spans="2:3" x14ac:dyDescent="0.35">
      <c r="B5055" s="4" t="s">
        <v>15637</v>
      </c>
      <c r="C5055" s="5">
        <v>0</v>
      </c>
    </row>
    <row r="5056" spans="2:3" x14ac:dyDescent="0.35">
      <c r="B5056" s="4" t="s">
        <v>15057</v>
      </c>
      <c r="C5056" s="5">
        <v>0</v>
      </c>
    </row>
    <row r="5057" spans="2:3" x14ac:dyDescent="0.35">
      <c r="B5057" s="4" t="s">
        <v>15639</v>
      </c>
      <c r="C5057" s="5">
        <v>0</v>
      </c>
    </row>
    <row r="5058" spans="2:3" x14ac:dyDescent="0.35">
      <c r="B5058" s="4" t="s">
        <v>15058</v>
      </c>
      <c r="C5058" s="5">
        <v>0</v>
      </c>
    </row>
    <row r="5059" spans="2:3" x14ac:dyDescent="0.35">
      <c r="B5059" s="4" t="s">
        <v>15641</v>
      </c>
      <c r="C5059" s="5">
        <v>0</v>
      </c>
    </row>
    <row r="5060" spans="2:3" x14ac:dyDescent="0.35">
      <c r="B5060" s="4" t="s">
        <v>15059</v>
      </c>
      <c r="C5060" s="5">
        <v>0</v>
      </c>
    </row>
    <row r="5061" spans="2:3" x14ac:dyDescent="0.35">
      <c r="B5061" s="4" t="s">
        <v>15643</v>
      </c>
      <c r="C5061" s="5">
        <v>0</v>
      </c>
    </row>
    <row r="5062" spans="2:3" x14ac:dyDescent="0.35">
      <c r="B5062" s="4" t="s">
        <v>15060</v>
      </c>
      <c r="C5062" s="5">
        <v>0</v>
      </c>
    </row>
    <row r="5063" spans="2:3" x14ac:dyDescent="0.35">
      <c r="B5063" s="4" t="s">
        <v>15645</v>
      </c>
      <c r="C5063" s="5">
        <v>0</v>
      </c>
    </row>
    <row r="5064" spans="2:3" x14ac:dyDescent="0.35">
      <c r="B5064" s="4" t="s">
        <v>15061</v>
      </c>
      <c r="C5064" s="5">
        <v>0</v>
      </c>
    </row>
    <row r="5065" spans="2:3" x14ac:dyDescent="0.35">
      <c r="B5065" s="4" t="s">
        <v>15647</v>
      </c>
      <c r="C5065" s="5">
        <v>0</v>
      </c>
    </row>
    <row r="5066" spans="2:3" x14ac:dyDescent="0.35">
      <c r="B5066" s="4" t="s">
        <v>15062</v>
      </c>
      <c r="C5066" s="5">
        <v>0</v>
      </c>
    </row>
    <row r="5067" spans="2:3" x14ac:dyDescent="0.35">
      <c r="B5067" s="4" t="s">
        <v>15649</v>
      </c>
      <c r="C5067" s="5">
        <v>0</v>
      </c>
    </row>
    <row r="5068" spans="2:3" x14ac:dyDescent="0.35">
      <c r="B5068" s="4" t="s">
        <v>15063</v>
      </c>
      <c r="C5068" s="5">
        <v>0</v>
      </c>
    </row>
    <row r="5069" spans="2:3" x14ac:dyDescent="0.35">
      <c r="B5069" s="4" t="s">
        <v>15651</v>
      </c>
      <c r="C5069" s="5">
        <v>0</v>
      </c>
    </row>
    <row r="5070" spans="2:3" x14ac:dyDescent="0.35">
      <c r="B5070" s="4" t="s">
        <v>15064</v>
      </c>
      <c r="C5070" s="5">
        <v>0</v>
      </c>
    </row>
    <row r="5071" spans="2:3" x14ac:dyDescent="0.35">
      <c r="B5071" s="4" t="s">
        <v>15653</v>
      </c>
      <c r="C5071" s="5">
        <v>0</v>
      </c>
    </row>
    <row r="5072" spans="2:3" x14ac:dyDescent="0.35">
      <c r="B5072" s="4" t="s">
        <v>15065</v>
      </c>
      <c r="C5072" s="5">
        <v>0</v>
      </c>
    </row>
    <row r="5073" spans="2:3" x14ac:dyDescent="0.35">
      <c r="B5073" s="4" t="s">
        <v>15655</v>
      </c>
      <c r="C5073" s="5">
        <v>0</v>
      </c>
    </row>
    <row r="5074" spans="2:3" x14ac:dyDescent="0.35">
      <c r="B5074" s="4" t="s">
        <v>15066</v>
      </c>
      <c r="C5074" s="5">
        <v>0</v>
      </c>
    </row>
    <row r="5075" spans="2:3" x14ac:dyDescent="0.35">
      <c r="B5075" s="4" t="s">
        <v>15657</v>
      </c>
      <c r="C5075" s="5">
        <v>0</v>
      </c>
    </row>
    <row r="5076" spans="2:3" x14ac:dyDescent="0.35">
      <c r="B5076" s="4" t="s">
        <v>15067</v>
      </c>
      <c r="C5076" s="5">
        <v>0</v>
      </c>
    </row>
    <row r="5077" spans="2:3" x14ac:dyDescent="0.35">
      <c r="B5077" s="4" t="s">
        <v>15659</v>
      </c>
      <c r="C5077" s="5">
        <v>0</v>
      </c>
    </row>
    <row r="5078" spans="2:3" x14ac:dyDescent="0.35">
      <c r="B5078" s="4" t="s">
        <v>15068</v>
      </c>
      <c r="C5078" s="5">
        <v>0</v>
      </c>
    </row>
    <row r="5079" spans="2:3" x14ac:dyDescent="0.35">
      <c r="B5079" s="4" t="s">
        <v>15661</v>
      </c>
      <c r="C5079" s="5">
        <v>0</v>
      </c>
    </row>
    <row r="5080" spans="2:3" x14ac:dyDescent="0.35">
      <c r="B5080" s="4" t="s">
        <v>15069</v>
      </c>
      <c r="C5080" s="5">
        <v>0</v>
      </c>
    </row>
    <row r="5081" spans="2:3" x14ac:dyDescent="0.35">
      <c r="B5081" s="4" t="s">
        <v>15663</v>
      </c>
      <c r="C5081" s="5">
        <v>0</v>
      </c>
    </row>
    <row r="5082" spans="2:3" x14ac:dyDescent="0.35">
      <c r="B5082" s="4" t="s">
        <v>15070</v>
      </c>
      <c r="C5082" s="5">
        <v>0</v>
      </c>
    </row>
    <row r="5083" spans="2:3" x14ac:dyDescent="0.35">
      <c r="B5083" s="4" t="s">
        <v>14479</v>
      </c>
      <c r="C5083" s="5">
        <v>0</v>
      </c>
    </row>
    <row r="5084" spans="2:3" x14ac:dyDescent="0.35">
      <c r="B5084" s="4" t="s">
        <v>15665</v>
      </c>
      <c r="C5084" s="5">
        <v>0</v>
      </c>
    </row>
    <row r="5085" spans="2:3" x14ac:dyDescent="0.35">
      <c r="B5085" s="4" t="s">
        <v>15071</v>
      </c>
      <c r="C5085" s="5">
        <v>0</v>
      </c>
    </row>
    <row r="5086" spans="2:3" x14ac:dyDescent="0.35">
      <c r="B5086" s="4" t="s">
        <v>15668</v>
      </c>
      <c r="C5086" s="5">
        <v>0</v>
      </c>
    </row>
    <row r="5087" spans="2:3" x14ac:dyDescent="0.35">
      <c r="B5087" s="4" t="s">
        <v>15072</v>
      </c>
      <c r="C5087" s="5">
        <v>0</v>
      </c>
    </row>
    <row r="5088" spans="2:3" x14ac:dyDescent="0.35">
      <c r="B5088" s="4" t="s">
        <v>15670</v>
      </c>
      <c r="C5088" s="5">
        <v>0</v>
      </c>
    </row>
    <row r="5089" spans="2:3" x14ac:dyDescent="0.35">
      <c r="B5089" s="4" t="s">
        <v>15073</v>
      </c>
      <c r="C5089" s="5">
        <v>0</v>
      </c>
    </row>
    <row r="5090" spans="2:3" x14ac:dyDescent="0.35">
      <c r="B5090" s="4" t="s">
        <v>14476</v>
      </c>
      <c r="C5090" s="5">
        <v>0</v>
      </c>
    </row>
    <row r="5091" spans="2:3" x14ac:dyDescent="0.35">
      <c r="B5091" s="4" t="s">
        <v>15074</v>
      </c>
      <c r="C5091" s="5">
        <v>0</v>
      </c>
    </row>
    <row r="5092" spans="2:3" x14ac:dyDescent="0.35">
      <c r="B5092" s="4" t="s">
        <v>15674</v>
      </c>
      <c r="C5092" s="5">
        <v>0</v>
      </c>
    </row>
    <row r="5093" spans="2:3" x14ac:dyDescent="0.35">
      <c r="B5093" s="4" t="s">
        <v>15075</v>
      </c>
      <c r="C5093" s="5">
        <v>0</v>
      </c>
    </row>
    <row r="5094" spans="2:3" x14ac:dyDescent="0.35">
      <c r="B5094" s="4" t="s">
        <v>15676</v>
      </c>
      <c r="C5094" s="5">
        <v>0</v>
      </c>
    </row>
    <row r="5095" spans="2:3" x14ac:dyDescent="0.35">
      <c r="B5095" s="4" t="s">
        <v>15076</v>
      </c>
      <c r="C5095" s="5">
        <v>0</v>
      </c>
    </row>
    <row r="5096" spans="2:3" x14ac:dyDescent="0.35">
      <c r="B5096" s="4" t="s">
        <v>15678</v>
      </c>
      <c r="C5096" s="5">
        <v>0</v>
      </c>
    </row>
    <row r="5097" spans="2:3" x14ac:dyDescent="0.35">
      <c r="B5097" s="4" t="s">
        <v>15077</v>
      </c>
      <c r="C5097" s="5">
        <v>0</v>
      </c>
    </row>
    <row r="5098" spans="2:3" x14ac:dyDescent="0.35">
      <c r="B5098" s="4" t="s">
        <v>15680</v>
      </c>
      <c r="C5098" s="5">
        <v>0</v>
      </c>
    </row>
    <row r="5099" spans="2:3" x14ac:dyDescent="0.35">
      <c r="B5099" s="4" t="s">
        <v>15078</v>
      </c>
      <c r="C5099" s="5">
        <v>0</v>
      </c>
    </row>
    <row r="5100" spans="2:3" x14ac:dyDescent="0.35">
      <c r="B5100" s="4" t="s">
        <v>15682</v>
      </c>
      <c r="C5100" s="5">
        <v>0</v>
      </c>
    </row>
    <row r="5101" spans="2:3" x14ac:dyDescent="0.35">
      <c r="B5101" s="4" t="s">
        <v>15079</v>
      </c>
      <c r="C5101" s="5">
        <v>0</v>
      </c>
    </row>
    <row r="5102" spans="2:3" x14ac:dyDescent="0.35">
      <c r="B5102" s="4" t="s">
        <v>15684</v>
      </c>
      <c r="C5102" s="5">
        <v>0</v>
      </c>
    </row>
    <row r="5103" spans="2:3" x14ac:dyDescent="0.35">
      <c r="B5103" s="4" t="s">
        <v>15080</v>
      </c>
      <c r="C5103" s="5">
        <v>0</v>
      </c>
    </row>
    <row r="5104" spans="2:3" x14ac:dyDescent="0.35">
      <c r="B5104" s="4" t="s">
        <v>15686</v>
      </c>
      <c r="C5104" s="5">
        <v>0</v>
      </c>
    </row>
    <row r="5105" spans="2:3" x14ac:dyDescent="0.35">
      <c r="B5105" s="4" t="s">
        <v>15081</v>
      </c>
      <c r="C5105" s="5">
        <v>0</v>
      </c>
    </row>
    <row r="5106" spans="2:3" x14ac:dyDescent="0.35">
      <c r="B5106" s="4" t="s">
        <v>15688</v>
      </c>
      <c r="C5106" s="5">
        <v>0</v>
      </c>
    </row>
    <row r="5107" spans="2:3" x14ac:dyDescent="0.35">
      <c r="B5107" s="4" t="s">
        <v>15082</v>
      </c>
      <c r="C5107" s="5">
        <v>0</v>
      </c>
    </row>
    <row r="5108" spans="2:3" x14ac:dyDescent="0.35">
      <c r="B5108" s="4" t="s">
        <v>15690</v>
      </c>
      <c r="C5108" s="5">
        <v>0</v>
      </c>
    </row>
    <row r="5109" spans="2:3" x14ac:dyDescent="0.35">
      <c r="B5109" s="4" t="s">
        <v>15083</v>
      </c>
      <c r="C5109" s="5">
        <v>0</v>
      </c>
    </row>
    <row r="5110" spans="2:3" x14ac:dyDescent="0.35">
      <c r="B5110" s="4" t="s">
        <v>15692</v>
      </c>
      <c r="C5110" s="5">
        <v>0</v>
      </c>
    </row>
    <row r="5111" spans="2:3" x14ac:dyDescent="0.35">
      <c r="B5111" s="4" t="s">
        <v>15084</v>
      </c>
      <c r="C5111" s="5">
        <v>0</v>
      </c>
    </row>
    <row r="5112" spans="2:3" x14ac:dyDescent="0.35">
      <c r="B5112" s="4" t="s">
        <v>15694</v>
      </c>
      <c r="C5112" s="5">
        <v>0</v>
      </c>
    </row>
    <row r="5113" spans="2:3" x14ac:dyDescent="0.35">
      <c r="B5113" s="4" t="s">
        <v>15085</v>
      </c>
      <c r="C5113" s="5">
        <v>0</v>
      </c>
    </row>
    <row r="5114" spans="2:3" x14ac:dyDescent="0.35">
      <c r="B5114" s="4" t="s">
        <v>15696</v>
      </c>
      <c r="C5114" s="5">
        <v>0</v>
      </c>
    </row>
    <row r="5115" spans="2:3" x14ac:dyDescent="0.35">
      <c r="B5115" s="4" t="s">
        <v>15086</v>
      </c>
      <c r="C5115" s="5">
        <v>0</v>
      </c>
    </row>
    <row r="5116" spans="2:3" x14ac:dyDescent="0.35">
      <c r="B5116" s="4" t="s">
        <v>15698</v>
      </c>
      <c r="C5116" s="5">
        <v>0</v>
      </c>
    </row>
    <row r="5117" spans="2:3" x14ac:dyDescent="0.35">
      <c r="B5117" s="4" t="s">
        <v>14426</v>
      </c>
      <c r="C5117" s="5">
        <v>0</v>
      </c>
    </row>
    <row r="5118" spans="2:3" x14ac:dyDescent="0.35">
      <c r="B5118" s="4" t="s">
        <v>15700</v>
      </c>
      <c r="C5118" s="5">
        <v>0</v>
      </c>
    </row>
    <row r="5119" spans="2:3" x14ac:dyDescent="0.35">
      <c r="B5119" s="4" t="s">
        <v>15088</v>
      </c>
      <c r="C5119" s="5">
        <v>0</v>
      </c>
    </row>
    <row r="5120" spans="2:3" x14ac:dyDescent="0.35">
      <c r="B5120" s="4" t="s">
        <v>15702</v>
      </c>
      <c r="C5120" s="5">
        <v>0</v>
      </c>
    </row>
    <row r="5121" spans="2:3" x14ac:dyDescent="0.35">
      <c r="B5121" s="4" t="s">
        <v>15089</v>
      </c>
      <c r="C5121" s="5">
        <v>0</v>
      </c>
    </row>
    <row r="5122" spans="2:3" x14ac:dyDescent="0.35">
      <c r="B5122" s="4" t="s">
        <v>15704</v>
      </c>
      <c r="C5122" s="5">
        <v>0</v>
      </c>
    </row>
    <row r="5123" spans="2:3" x14ac:dyDescent="0.35">
      <c r="B5123" s="4" t="s">
        <v>15090</v>
      </c>
      <c r="C5123" s="5">
        <v>0</v>
      </c>
    </row>
    <row r="5124" spans="2:3" x14ac:dyDescent="0.35">
      <c r="B5124" s="4" t="s">
        <v>15706</v>
      </c>
      <c r="C5124" s="5">
        <v>0</v>
      </c>
    </row>
    <row r="5125" spans="2:3" x14ac:dyDescent="0.35">
      <c r="B5125" s="4" t="s">
        <v>15091</v>
      </c>
      <c r="C5125" s="5">
        <v>0</v>
      </c>
    </row>
    <row r="5126" spans="2:3" x14ac:dyDescent="0.35">
      <c r="B5126" s="4" t="s">
        <v>15708</v>
      </c>
      <c r="C5126" s="5">
        <v>0</v>
      </c>
    </row>
    <row r="5127" spans="2:3" x14ac:dyDescent="0.35">
      <c r="B5127" s="4" t="s">
        <v>15092</v>
      </c>
      <c r="C5127" s="5">
        <v>0</v>
      </c>
    </row>
    <row r="5128" spans="2:3" x14ac:dyDescent="0.35">
      <c r="B5128" s="4" t="s">
        <v>14443</v>
      </c>
      <c r="C5128" s="5">
        <v>0</v>
      </c>
    </row>
    <row r="5129" spans="2:3" x14ac:dyDescent="0.35">
      <c r="B5129" s="4" t="s">
        <v>15093</v>
      </c>
      <c r="C5129" s="5">
        <v>0</v>
      </c>
    </row>
    <row r="5130" spans="2:3" x14ac:dyDescent="0.35">
      <c r="B5130" s="4" t="s">
        <v>15712</v>
      </c>
      <c r="C5130" s="5">
        <v>0</v>
      </c>
    </row>
    <row r="5131" spans="2:3" x14ac:dyDescent="0.35">
      <c r="B5131" s="4" t="s">
        <v>15094</v>
      </c>
      <c r="C5131" s="5">
        <v>0</v>
      </c>
    </row>
    <row r="5132" spans="2:3" x14ac:dyDescent="0.35">
      <c r="B5132" s="4" t="s">
        <v>14477</v>
      </c>
      <c r="C5132" s="5">
        <v>0</v>
      </c>
    </row>
    <row r="5133" spans="2:3" x14ac:dyDescent="0.35">
      <c r="B5133" s="4" t="s">
        <v>15095</v>
      </c>
      <c r="C5133" s="5">
        <v>0</v>
      </c>
    </row>
    <row r="5134" spans="2:3" x14ac:dyDescent="0.35">
      <c r="B5134" s="4" t="s">
        <v>15716</v>
      </c>
      <c r="C5134" s="5">
        <v>0</v>
      </c>
    </row>
    <row r="5135" spans="2:3" x14ac:dyDescent="0.35">
      <c r="B5135" s="4" t="s">
        <v>15096</v>
      </c>
      <c r="C5135" s="5">
        <v>0</v>
      </c>
    </row>
    <row r="5136" spans="2:3" x14ac:dyDescent="0.35">
      <c r="B5136" s="4" t="s">
        <v>15718</v>
      </c>
      <c r="C5136" s="5">
        <v>0</v>
      </c>
    </row>
    <row r="5137" spans="2:3" x14ac:dyDescent="0.35">
      <c r="B5137" s="4" t="s">
        <v>14427</v>
      </c>
      <c r="C5137" s="5">
        <v>0</v>
      </c>
    </row>
    <row r="5138" spans="2:3" x14ac:dyDescent="0.35">
      <c r="B5138" s="4" t="s">
        <v>15720</v>
      </c>
      <c r="C5138" s="5">
        <v>0</v>
      </c>
    </row>
    <row r="5139" spans="2:3" x14ac:dyDescent="0.35">
      <c r="B5139" s="4" t="s">
        <v>15098</v>
      </c>
      <c r="C5139" s="5">
        <v>0</v>
      </c>
    </row>
    <row r="5140" spans="2:3" x14ac:dyDescent="0.35">
      <c r="B5140" s="4" t="s">
        <v>15722</v>
      </c>
      <c r="C5140" s="5">
        <v>0</v>
      </c>
    </row>
    <row r="5141" spans="2:3" x14ac:dyDescent="0.35">
      <c r="B5141" s="4" t="s">
        <v>15099</v>
      </c>
      <c r="C5141" s="5">
        <v>0</v>
      </c>
    </row>
    <row r="5142" spans="2:3" x14ac:dyDescent="0.35">
      <c r="B5142" s="4" t="s">
        <v>15724</v>
      </c>
      <c r="C5142" s="5">
        <v>0</v>
      </c>
    </row>
    <row r="5143" spans="2:3" x14ac:dyDescent="0.35">
      <c r="B5143" s="4" t="s">
        <v>15100</v>
      </c>
      <c r="C5143" s="5">
        <v>0</v>
      </c>
    </row>
    <row r="5144" spans="2:3" x14ac:dyDescent="0.35">
      <c r="B5144" s="4" t="s">
        <v>15726</v>
      </c>
      <c r="C5144" s="5">
        <v>0</v>
      </c>
    </row>
    <row r="5145" spans="2:3" x14ac:dyDescent="0.35">
      <c r="B5145" s="4" t="s">
        <v>15101</v>
      </c>
      <c r="C5145" s="5">
        <v>0</v>
      </c>
    </row>
    <row r="5146" spans="2:3" x14ac:dyDescent="0.35">
      <c r="B5146" s="4" t="s">
        <v>15728</v>
      </c>
      <c r="C5146" s="5">
        <v>0</v>
      </c>
    </row>
    <row r="5147" spans="2:3" x14ac:dyDescent="0.35">
      <c r="B5147" s="4" t="s">
        <v>15102</v>
      </c>
      <c r="C5147" s="5">
        <v>0</v>
      </c>
    </row>
    <row r="5148" spans="2:3" x14ac:dyDescent="0.35">
      <c r="B5148" s="4" t="s">
        <v>15730</v>
      </c>
      <c r="C5148" s="5">
        <v>0</v>
      </c>
    </row>
    <row r="5149" spans="2:3" x14ac:dyDescent="0.35">
      <c r="B5149" s="4" t="s">
        <v>15103</v>
      </c>
      <c r="C5149" s="5">
        <v>0</v>
      </c>
    </row>
    <row r="5150" spans="2:3" x14ac:dyDescent="0.35">
      <c r="B5150" s="4" t="s">
        <v>15732</v>
      </c>
      <c r="C5150" s="5">
        <v>0</v>
      </c>
    </row>
    <row r="5151" spans="2:3" x14ac:dyDescent="0.35">
      <c r="B5151" s="4" t="s">
        <v>15104</v>
      </c>
      <c r="C5151" s="5">
        <v>0</v>
      </c>
    </row>
    <row r="5152" spans="2:3" x14ac:dyDescent="0.35">
      <c r="B5152" s="4" t="s">
        <v>15734</v>
      </c>
      <c r="C5152" s="5">
        <v>0</v>
      </c>
    </row>
    <row r="5153" spans="2:3" x14ac:dyDescent="0.35">
      <c r="B5153" s="4" t="s">
        <v>15105</v>
      </c>
      <c r="C5153" s="5">
        <v>0</v>
      </c>
    </row>
    <row r="5154" spans="2:3" x14ac:dyDescent="0.35">
      <c r="B5154" s="4" t="s">
        <v>15736</v>
      </c>
      <c r="C5154" s="5">
        <v>0</v>
      </c>
    </row>
    <row r="5155" spans="2:3" x14ac:dyDescent="0.35">
      <c r="B5155" s="4" t="s">
        <v>15106</v>
      </c>
      <c r="C5155" s="5">
        <v>0</v>
      </c>
    </row>
    <row r="5156" spans="2:3" x14ac:dyDescent="0.35">
      <c r="B5156" s="4" t="s">
        <v>15738</v>
      </c>
      <c r="C5156" s="5">
        <v>0</v>
      </c>
    </row>
    <row r="5157" spans="2:3" x14ac:dyDescent="0.35">
      <c r="B5157" s="4" t="s">
        <v>15107</v>
      </c>
      <c r="C5157" s="5">
        <v>0</v>
      </c>
    </row>
    <row r="5158" spans="2:3" x14ac:dyDescent="0.35">
      <c r="B5158" s="4" t="s">
        <v>15740</v>
      </c>
      <c r="C5158" s="5">
        <v>0</v>
      </c>
    </row>
    <row r="5159" spans="2:3" x14ac:dyDescent="0.35">
      <c r="B5159" s="4" t="s">
        <v>15108</v>
      </c>
      <c r="C5159" s="5">
        <v>0</v>
      </c>
    </row>
    <row r="5160" spans="2:3" x14ac:dyDescent="0.35">
      <c r="B5160" s="4" t="s">
        <v>15742</v>
      </c>
      <c r="C5160" s="5">
        <v>0</v>
      </c>
    </row>
    <row r="5161" spans="2:3" x14ac:dyDescent="0.35">
      <c r="B5161" s="4" t="s">
        <v>15109</v>
      </c>
      <c r="C5161" s="5">
        <v>0</v>
      </c>
    </row>
    <row r="5162" spans="2:3" x14ac:dyDescent="0.35">
      <c r="B5162" s="4" t="s">
        <v>15744</v>
      </c>
      <c r="C5162" s="5">
        <v>0</v>
      </c>
    </row>
    <row r="5163" spans="2:3" x14ac:dyDescent="0.35">
      <c r="B5163" s="4" t="s">
        <v>15110</v>
      </c>
      <c r="C5163" s="5">
        <v>0</v>
      </c>
    </row>
    <row r="5164" spans="2:3" x14ac:dyDescent="0.35">
      <c r="B5164" s="4" t="s">
        <v>15746</v>
      </c>
      <c r="C5164" s="5">
        <v>0</v>
      </c>
    </row>
    <row r="5165" spans="2:3" x14ac:dyDescent="0.35">
      <c r="B5165" s="4" t="s">
        <v>15111</v>
      </c>
      <c r="C5165" s="5">
        <v>0</v>
      </c>
    </row>
    <row r="5166" spans="2:3" x14ac:dyDescent="0.35">
      <c r="B5166" s="4" t="s">
        <v>15748</v>
      </c>
      <c r="C5166" s="5">
        <v>0</v>
      </c>
    </row>
    <row r="5167" spans="2:3" x14ac:dyDescent="0.35">
      <c r="B5167" s="4" t="s">
        <v>15112</v>
      </c>
      <c r="C5167" s="5">
        <v>0</v>
      </c>
    </row>
    <row r="5168" spans="2:3" x14ac:dyDescent="0.35">
      <c r="B5168" s="4" t="s">
        <v>15750</v>
      </c>
      <c r="C5168" s="5">
        <v>0</v>
      </c>
    </row>
    <row r="5169" spans="2:3" x14ac:dyDescent="0.35">
      <c r="B5169" s="4" t="s">
        <v>15113</v>
      </c>
      <c r="C5169" s="5">
        <v>0</v>
      </c>
    </row>
    <row r="5170" spans="2:3" x14ac:dyDescent="0.35">
      <c r="B5170" s="4" t="s">
        <v>15752</v>
      </c>
      <c r="C5170" s="5">
        <v>0</v>
      </c>
    </row>
    <row r="5171" spans="2:3" x14ac:dyDescent="0.35">
      <c r="B5171" s="4" t="s">
        <v>15114</v>
      </c>
      <c r="C5171" s="5">
        <v>0</v>
      </c>
    </row>
    <row r="5172" spans="2:3" x14ac:dyDescent="0.35">
      <c r="B5172" s="4" t="s">
        <v>15754</v>
      </c>
      <c r="C5172" s="5">
        <v>0</v>
      </c>
    </row>
    <row r="5173" spans="2:3" x14ac:dyDescent="0.35">
      <c r="B5173" s="4" t="s">
        <v>15115</v>
      </c>
      <c r="C5173" s="5">
        <v>0</v>
      </c>
    </row>
    <row r="5174" spans="2:3" x14ac:dyDescent="0.35">
      <c r="B5174" s="4" t="s">
        <v>15756</v>
      </c>
      <c r="C5174" s="5">
        <v>0</v>
      </c>
    </row>
    <row r="5175" spans="2:3" x14ac:dyDescent="0.35">
      <c r="B5175" s="4" t="s">
        <v>15116</v>
      </c>
      <c r="C5175" s="5">
        <v>0</v>
      </c>
    </row>
    <row r="5176" spans="2:3" x14ac:dyDescent="0.35">
      <c r="B5176" s="4" t="s">
        <v>15758</v>
      </c>
      <c r="C5176" s="5">
        <v>0</v>
      </c>
    </row>
    <row r="5177" spans="2:3" x14ac:dyDescent="0.35">
      <c r="B5177" s="4" t="s">
        <v>15117</v>
      </c>
      <c r="C5177" s="5">
        <v>0</v>
      </c>
    </row>
    <row r="5178" spans="2:3" x14ac:dyDescent="0.35">
      <c r="B5178" s="4" t="s">
        <v>14438</v>
      </c>
      <c r="C5178" s="5">
        <v>0</v>
      </c>
    </row>
    <row r="5179" spans="2:3" x14ac:dyDescent="0.35">
      <c r="B5179" s="4" t="s">
        <v>14404</v>
      </c>
      <c r="C5179" s="5">
        <v>0</v>
      </c>
    </row>
    <row r="5180" spans="2:3" x14ac:dyDescent="0.35">
      <c r="B5180" s="4" t="s">
        <v>15762</v>
      </c>
      <c r="C5180" s="5">
        <v>0</v>
      </c>
    </row>
    <row r="5181" spans="2:3" x14ac:dyDescent="0.35">
      <c r="B5181" s="4" t="s">
        <v>15119</v>
      </c>
      <c r="C5181" s="5">
        <v>0</v>
      </c>
    </row>
    <row r="5182" spans="2:3" x14ac:dyDescent="0.35">
      <c r="B5182" s="4" t="s">
        <v>14439</v>
      </c>
      <c r="C5182" s="5">
        <v>0</v>
      </c>
    </row>
    <row r="5183" spans="2:3" x14ac:dyDescent="0.35">
      <c r="B5183" s="4" t="s">
        <v>15120</v>
      </c>
      <c r="C5183" s="5">
        <v>0</v>
      </c>
    </row>
    <row r="5184" spans="2:3" x14ac:dyDescent="0.35">
      <c r="B5184" s="4" t="s">
        <v>15766</v>
      </c>
      <c r="C5184" s="5">
        <v>0</v>
      </c>
    </row>
    <row r="5185" spans="2:3" x14ac:dyDescent="0.35">
      <c r="B5185" s="4" t="s">
        <v>15121</v>
      </c>
      <c r="C5185" s="5">
        <v>0</v>
      </c>
    </row>
    <row r="5186" spans="2:3" x14ac:dyDescent="0.35">
      <c r="B5186" s="4" t="s">
        <v>15768</v>
      </c>
      <c r="C5186" s="5">
        <v>0</v>
      </c>
    </row>
    <row r="5187" spans="2:3" x14ac:dyDescent="0.35">
      <c r="B5187" s="4" t="s">
        <v>15122</v>
      </c>
      <c r="C5187" s="5">
        <v>0</v>
      </c>
    </row>
    <row r="5188" spans="2:3" x14ac:dyDescent="0.35">
      <c r="B5188" s="4" t="s">
        <v>15770</v>
      </c>
      <c r="C5188" s="5">
        <v>0</v>
      </c>
    </row>
    <row r="5189" spans="2:3" x14ac:dyDescent="0.35">
      <c r="B5189" s="4" t="s">
        <v>15123</v>
      </c>
      <c r="C5189" s="5">
        <v>0</v>
      </c>
    </row>
    <row r="5190" spans="2:3" x14ac:dyDescent="0.35">
      <c r="B5190" s="4" t="s">
        <v>15772</v>
      </c>
      <c r="C5190" s="5">
        <v>0</v>
      </c>
    </row>
    <row r="5191" spans="2:3" x14ac:dyDescent="0.35">
      <c r="B5191" s="4" t="s">
        <v>15124</v>
      </c>
      <c r="C5191" s="5">
        <v>0</v>
      </c>
    </row>
    <row r="5192" spans="2:3" x14ac:dyDescent="0.35">
      <c r="B5192" s="4" t="s">
        <v>15774</v>
      </c>
      <c r="C5192" s="5">
        <v>0</v>
      </c>
    </row>
    <row r="5193" spans="2:3" x14ac:dyDescent="0.35">
      <c r="B5193" s="4" t="s">
        <v>15125</v>
      </c>
      <c r="C5193" s="5">
        <v>0</v>
      </c>
    </row>
    <row r="5194" spans="2:3" x14ac:dyDescent="0.35">
      <c r="B5194" s="4" t="s">
        <v>15776</v>
      </c>
      <c r="C5194" s="5">
        <v>0</v>
      </c>
    </row>
    <row r="5195" spans="2:3" x14ac:dyDescent="0.35">
      <c r="B5195" s="4" t="s">
        <v>15126</v>
      </c>
      <c r="C5195" s="5">
        <v>0</v>
      </c>
    </row>
    <row r="5196" spans="2:3" x14ac:dyDescent="0.35">
      <c r="B5196" s="4" t="s">
        <v>15778</v>
      </c>
      <c r="C5196" s="5">
        <v>0</v>
      </c>
    </row>
    <row r="5197" spans="2:3" x14ac:dyDescent="0.35">
      <c r="B5197" s="4" t="s">
        <v>15127</v>
      </c>
      <c r="C5197" s="5">
        <v>0</v>
      </c>
    </row>
    <row r="5198" spans="2:3" x14ac:dyDescent="0.35">
      <c r="B5198" s="4" t="s">
        <v>15780</v>
      </c>
      <c r="C5198" s="5">
        <v>0</v>
      </c>
    </row>
    <row r="5199" spans="2:3" x14ac:dyDescent="0.35">
      <c r="B5199" s="4" t="s">
        <v>15128</v>
      </c>
      <c r="C5199" s="5">
        <v>0</v>
      </c>
    </row>
    <row r="5200" spans="2:3" x14ac:dyDescent="0.35">
      <c r="B5200" s="4" t="s">
        <v>15782</v>
      </c>
      <c r="C5200" s="5">
        <v>0</v>
      </c>
    </row>
    <row r="5201" spans="2:3" x14ac:dyDescent="0.35">
      <c r="B5201" s="4" t="s">
        <v>15129</v>
      </c>
      <c r="C5201" s="5">
        <v>0</v>
      </c>
    </row>
    <row r="5202" spans="2:3" x14ac:dyDescent="0.35">
      <c r="B5202" s="4" t="s">
        <v>15784</v>
      </c>
      <c r="C5202" s="5">
        <v>0</v>
      </c>
    </row>
    <row r="5203" spans="2:3" x14ac:dyDescent="0.35">
      <c r="B5203" s="4" t="s">
        <v>15130</v>
      </c>
      <c r="C5203" s="5">
        <v>0</v>
      </c>
    </row>
    <row r="5204" spans="2:3" x14ac:dyDescent="0.35">
      <c r="B5204" s="4" t="s">
        <v>15786</v>
      </c>
      <c r="C5204" s="5">
        <v>0</v>
      </c>
    </row>
    <row r="5205" spans="2:3" x14ac:dyDescent="0.35">
      <c r="B5205" s="4" t="s">
        <v>15131</v>
      </c>
      <c r="C5205" s="5">
        <v>0</v>
      </c>
    </row>
    <row r="5206" spans="2:3" x14ac:dyDescent="0.35">
      <c r="B5206" s="4" t="s">
        <v>15788</v>
      </c>
      <c r="C5206" s="5">
        <v>0</v>
      </c>
    </row>
    <row r="5207" spans="2:3" x14ac:dyDescent="0.35">
      <c r="B5207" s="4" t="s">
        <v>15132</v>
      </c>
      <c r="C5207" s="5">
        <v>0</v>
      </c>
    </row>
    <row r="5208" spans="2:3" x14ac:dyDescent="0.35">
      <c r="B5208" s="4" t="s">
        <v>15790</v>
      </c>
      <c r="C5208" s="5">
        <v>0</v>
      </c>
    </row>
    <row r="5209" spans="2:3" x14ac:dyDescent="0.35">
      <c r="B5209" s="4" t="s">
        <v>15133</v>
      </c>
      <c r="C5209" s="5">
        <v>0</v>
      </c>
    </row>
    <row r="5210" spans="2:3" x14ac:dyDescent="0.35">
      <c r="B5210" s="4" t="s">
        <v>15792</v>
      </c>
      <c r="C5210" s="5">
        <v>0</v>
      </c>
    </row>
    <row r="5211" spans="2:3" x14ac:dyDescent="0.35">
      <c r="B5211" s="4" t="s">
        <v>15134</v>
      </c>
      <c r="C5211" s="5">
        <v>0</v>
      </c>
    </row>
    <row r="5212" spans="2:3" x14ac:dyDescent="0.35">
      <c r="B5212" s="4" t="s">
        <v>15794</v>
      </c>
      <c r="C5212" s="5">
        <v>0</v>
      </c>
    </row>
    <row r="5213" spans="2:3" x14ac:dyDescent="0.35">
      <c r="B5213" s="4" t="s">
        <v>15806</v>
      </c>
      <c r="C5213" s="5">
        <v>0</v>
      </c>
    </row>
    <row r="5214" spans="2:3" x14ac:dyDescent="0.35">
      <c r="B5214" s="4" t="s">
        <v>15796</v>
      </c>
      <c r="C5214" s="5">
        <v>0</v>
      </c>
    </row>
    <row r="5215" spans="2:3" x14ac:dyDescent="0.35">
      <c r="B5215" s="4" t="s">
        <v>15807</v>
      </c>
      <c r="C5215" s="5">
        <v>0</v>
      </c>
    </row>
    <row r="5216" spans="2:3" x14ac:dyDescent="0.35">
      <c r="B5216" s="4" t="s">
        <v>15798</v>
      </c>
      <c r="C5216" s="5">
        <v>0</v>
      </c>
    </row>
    <row r="5217" spans="2:3" x14ac:dyDescent="0.35">
      <c r="B5217" s="4" t="s">
        <v>15809</v>
      </c>
      <c r="C5217" s="5">
        <v>0</v>
      </c>
    </row>
    <row r="5218" spans="2:3" x14ac:dyDescent="0.35">
      <c r="B5218" s="4" t="s">
        <v>15800</v>
      </c>
      <c r="C5218" s="5">
        <v>0</v>
      </c>
    </row>
    <row r="5219" spans="2:3" x14ac:dyDescent="0.35">
      <c r="B5219" s="4" t="s">
        <v>15811</v>
      </c>
      <c r="C5219" s="5">
        <v>0</v>
      </c>
    </row>
    <row r="5220" spans="2:3" x14ac:dyDescent="0.35">
      <c r="B5220" s="4" t="s">
        <v>15802</v>
      </c>
      <c r="C5220" s="5">
        <v>0</v>
      </c>
    </row>
    <row r="5221" spans="2:3" x14ac:dyDescent="0.35">
      <c r="B5221" s="4" t="s">
        <v>15813</v>
      </c>
      <c r="C5221" s="5">
        <v>0</v>
      </c>
    </row>
    <row r="5222" spans="2:3" x14ac:dyDescent="0.35">
      <c r="B5222" s="4" t="s">
        <v>15804</v>
      </c>
      <c r="C5222" s="5">
        <v>0</v>
      </c>
    </row>
    <row r="5223" spans="2:3" x14ac:dyDescent="0.35">
      <c r="B5223" s="4" t="s">
        <v>15815</v>
      </c>
      <c r="C5223" s="5">
        <v>0</v>
      </c>
    </row>
    <row r="5224" spans="2:3" x14ac:dyDescent="0.35">
      <c r="B5224" s="4" t="s">
        <v>14478</v>
      </c>
      <c r="C5224" s="5">
        <v>0</v>
      </c>
    </row>
    <row r="5225" spans="2:3" x14ac:dyDescent="0.35">
      <c r="B5225" s="4" t="s">
        <v>14464</v>
      </c>
      <c r="C5225" s="5">
        <v>0</v>
      </c>
    </row>
    <row r="5226" spans="2:3" x14ac:dyDescent="0.35">
      <c r="B5226" s="4" t="s">
        <v>15808</v>
      </c>
      <c r="C5226" s="5">
        <v>0</v>
      </c>
    </row>
    <row r="5227" spans="2:3" x14ac:dyDescent="0.35">
      <c r="B5227" s="4" t="s">
        <v>15136</v>
      </c>
      <c r="C5227" s="5">
        <v>0</v>
      </c>
    </row>
    <row r="5228" spans="2:3" x14ac:dyDescent="0.35">
      <c r="B5228" s="4" t="s">
        <v>15810</v>
      </c>
      <c r="C5228" s="5">
        <v>0</v>
      </c>
    </row>
    <row r="5229" spans="2:3" x14ac:dyDescent="0.35">
      <c r="B5229" s="4" t="s">
        <v>15865</v>
      </c>
      <c r="C5229" s="5">
        <v>0</v>
      </c>
    </row>
    <row r="5230" spans="2:3" x14ac:dyDescent="0.35">
      <c r="B5230" s="4" t="s">
        <v>15812</v>
      </c>
      <c r="C5230" s="5">
        <v>0</v>
      </c>
    </row>
    <row r="5231" spans="2:3" x14ac:dyDescent="0.35">
      <c r="B5231" s="4" t="s">
        <v>15866</v>
      </c>
      <c r="C5231" s="5">
        <v>0</v>
      </c>
    </row>
    <row r="5232" spans="2:3" x14ac:dyDescent="0.35">
      <c r="B5232" s="4" t="s">
        <v>15814</v>
      </c>
      <c r="C5232" s="5">
        <v>0</v>
      </c>
    </row>
    <row r="5233" spans="2:3" x14ac:dyDescent="0.35">
      <c r="B5233" s="4" t="s">
        <v>15868</v>
      </c>
      <c r="C5233" s="5">
        <v>0</v>
      </c>
    </row>
    <row r="5234" spans="2:3" x14ac:dyDescent="0.35">
      <c r="B5234" s="4" t="s">
        <v>15816</v>
      </c>
      <c r="C5234" s="5">
        <v>0</v>
      </c>
    </row>
    <row r="5235" spans="2:3" x14ac:dyDescent="0.35">
      <c r="B5235" s="4" t="s">
        <v>15840</v>
      </c>
      <c r="C5235" s="5">
        <v>0</v>
      </c>
    </row>
    <row r="5236" spans="2:3" x14ac:dyDescent="0.35">
      <c r="B5236" s="4" t="s">
        <v>15818</v>
      </c>
      <c r="C5236" s="5">
        <v>0</v>
      </c>
    </row>
    <row r="5237" spans="2:3" x14ac:dyDescent="0.35">
      <c r="B5237" s="4" t="s">
        <v>15841</v>
      </c>
      <c r="C5237" s="5">
        <v>0</v>
      </c>
    </row>
    <row r="5238" spans="2:3" x14ac:dyDescent="0.35">
      <c r="B5238" s="4" t="s">
        <v>15820</v>
      </c>
      <c r="C5238" s="5">
        <v>0</v>
      </c>
    </row>
    <row r="5239" spans="2:3" x14ac:dyDescent="0.35">
      <c r="B5239" s="4" t="s">
        <v>15843</v>
      </c>
      <c r="C5239" s="5">
        <v>0</v>
      </c>
    </row>
    <row r="5240" spans="2:3" x14ac:dyDescent="0.35">
      <c r="B5240" s="4" t="s">
        <v>15822</v>
      </c>
      <c r="C5240" s="5">
        <v>0</v>
      </c>
    </row>
    <row r="5241" spans="2:3" x14ac:dyDescent="0.35">
      <c r="B5241" s="4" t="s">
        <v>15845</v>
      </c>
      <c r="C5241" s="5">
        <v>0</v>
      </c>
    </row>
    <row r="5242" spans="2:3" x14ac:dyDescent="0.35">
      <c r="B5242" s="4" t="s">
        <v>15824</v>
      </c>
      <c r="C5242" s="5">
        <v>0</v>
      </c>
    </row>
    <row r="5243" spans="2:3" x14ac:dyDescent="0.35">
      <c r="B5243" s="4" t="s">
        <v>15847</v>
      </c>
      <c r="C5243" s="5">
        <v>0</v>
      </c>
    </row>
    <row r="5244" spans="2:3" x14ac:dyDescent="0.35">
      <c r="B5244" s="4" t="s">
        <v>15826</v>
      </c>
      <c r="C5244" s="5">
        <v>0</v>
      </c>
    </row>
    <row r="5245" spans="2:3" x14ac:dyDescent="0.35">
      <c r="B5245" s="4" t="s">
        <v>15849</v>
      </c>
      <c r="C5245" s="5">
        <v>0</v>
      </c>
    </row>
    <row r="5246" spans="2:3" x14ac:dyDescent="0.35">
      <c r="B5246" s="4" t="s">
        <v>14466</v>
      </c>
      <c r="C5246" s="5">
        <v>0</v>
      </c>
    </row>
    <row r="5247" spans="2:3" x14ac:dyDescent="0.35">
      <c r="B5247" s="4" t="s">
        <v>15828</v>
      </c>
      <c r="C5247" s="5">
        <v>0</v>
      </c>
    </row>
    <row r="5248" spans="2:3" x14ac:dyDescent="0.35">
      <c r="B5248" s="4" t="s">
        <v>15851</v>
      </c>
      <c r="C5248" s="5">
        <v>0</v>
      </c>
    </row>
    <row r="5249" spans="2:3" x14ac:dyDescent="0.35">
      <c r="B5249" s="4" t="s">
        <v>15831</v>
      </c>
      <c r="C5249" s="5">
        <v>0</v>
      </c>
    </row>
    <row r="5250" spans="2:3" x14ac:dyDescent="0.35">
      <c r="B5250" s="4" t="s">
        <v>15853</v>
      </c>
      <c r="C5250" s="5">
        <v>0</v>
      </c>
    </row>
    <row r="5251" spans="2:3" x14ac:dyDescent="0.35">
      <c r="B5251" s="4" t="s">
        <v>15833</v>
      </c>
      <c r="C5251" s="5">
        <v>0</v>
      </c>
    </row>
    <row r="5252" spans="2:3" x14ac:dyDescent="0.35">
      <c r="B5252" s="4" t="s">
        <v>15855</v>
      </c>
      <c r="C5252" s="5">
        <v>0</v>
      </c>
    </row>
    <row r="5253" spans="2:3" x14ac:dyDescent="0.35">
      <c r="B5253" s="4" t="s">
        <v>15835</v>
      </c>
      <c r="C5253" s="5">
        <v>0</v>
      </c>
    </row>
    <row r="5254" spans="2:3" x14ac:dyDescent="0.35">
      <c r="B5254" s="4" t="s">
        <v>15857</v>
      </c>
      <c r="C5254" s="5">
        <v>0</v>
      </c>
    </row>
    <row r="5255" spans="2:3" x14ac:dyDescent="0.35">
      <c r="B5255" s="4" t="s">
        <v>15837</v>
      </c>
      <c r="C5255" s="5">
        <v>0</v>
      </c>
    </row>
    <row r="5256" spans="2:3" x14ac:dyDescent="0.35">
      <c r="B5256" s="4" t="s">
        <v>15859</v>
      </c>
      <c r="C5256" s="5">
        <v>0</v>
      </c>
    </row>
    <row r="5257" spans="2:3" x14ac:dyDescent="0.35">
      <c r="B5257" s="4" t="s">
        <v>15839</v>
      </c>
      <c r="C5257" s="5">
        <v>0</v>
      </c>
    </row>
    <row r="5258" spans="2:3" x14ac:dyDescent="0.35">
      <c r="B5258" s="4" t="s">
        <v>15861</v>
      </c>
      <c r="C5258" s="5">
        <v>0</v>
      </c>
    </row>
    <row r="5259" spans="2:3" x14ac:dyDescent="0.35">
      <c r="B5259" s="4" t="s">
        <v>14454</v>
      </c>
      <c r="C5259" s="5">
        <v>0</v>
      </c>
    </row>
    <row r="5260" spans="2:3" x14ac:dyDescent="0.35">
      <c r="B5260" s="4" t="s">
        <v>15842</v>
      </c>
      <c r="C5260" s="5">
        <v>0</v>
      </c>
    </row>
    <row r="5261" spans="2:3" x14ac:dyDescent="0.35">
      <c r="B5261" s="4" t="s">
        <v>14400</v>
      </c>
      <c r="C5261" s="5">
        <v>0</v>
      </c>
    </row>
    <row r="5262" spans="2:3" x14ac:dyDescent="0.35">
      <c r="B5262" s="4" t="s">
        <v>15844</v>
      </c>
      <c r="C5262" s="5">
        <v>0</v>
      </c>
    </row>
    <row r="5263" spans="2:3" x14ac:dyDescent="0.35">
      <c r="B5263" s="4" t="s">
        <v>15874</v>
      </c>
      <c r="C5263" s="5">
        <v>0</v>
      </c>
    </row>
    <row r="5264" spans="2:3" x14ac:dyDescent="0.35">
      <c r="B5264" s="4" t="s">
        <v>15846</v>
      </c>
      <c r="C5264" s="5">
        <v>0</v>
      </c>
    </row>
    <row r="5265" spans="2:3" x14ac:dyDescent="0.35">
      <c r="B5265" s="4" t="s">
        <v>15886</v>
      </c>
      <c r="C5265" s="5">
        <v>0</v>
      </c>
    </row>
    <row r="5266" spans="2:3" x14ac:dyDescent="0.35">
      <c r="B5266" s="4" t="s">
        <v>15848</v>
      </c>
      <c r="C5266" s="5">
        <v>0</v>
      </c>
    </row>
    <row r="5267" spans="2:3" x14ac:dyDescent="0.35">
      <c r="B5267" s="4" t="s">
        <v>15888</v>
      </c>
      <c r="C5267" s="5">
        <v>0</v>
      </c>
    </row>
    <row r="5268" spans="2:3" x14ac:dyDescent="0.35">
      <c r="B5268" s="4" t="s">
        <v>15850</v>
      </c>
      <c r="C5268" s="5">
        <v>0</v>
      </c>
    </row>
    <row r="5269" spans="2:3" x14ac:dyDescent="0.35">
      <c r="B5269" s="4" t="s">
        <v>15890</v>
      </c>
      <c r="C5269" s="5">
        <v>0</v>
      </c>
    </row>
    <row r="5270" spans="2:3" x14ac:dyDescent="0.35">
      <c r="B5270" s="4" t="s">
        <v>15852</v>
      </c>
      <c r="C5270" s="5">
        <v>0</v>
      </c>
    </row>
    <row r="5271" spans="2:3" x14ac:dyDescent="0.35">
      <c r="B5271" s="4" t="s">
        <v>15892</v>
      </c>
      <c r="C5271" s="5">
        <v>0</v>
      </c>
    </row>
    <row r="5272" spans="2:3" x14ac:dyDescent="0.35">
      <c r="B5272" s="4" t="s">
        <v>15854</v>
      </c>
      <c r="C5272" s="5">
        <v>0</v>
      </c>
    </row>
    <row r="5273" spans="2:3" x14ac:dyDescent="0.35">
      <c r="B5273" s="4" t="s">
        <v>15894</v>
      </c>
      <c r="C5273" s="5">
        <v>0</v>
      </c>
    </row>
    <row r="5274" spans="2:3" x14ac:dyDescent="0.35">
      <c r="B5274" s="4" t="s">
        <v>15856</v>
      </c>
      <c r="C5274" s="5">
        <v>0</v>
      </c>
    </row>
    <row r="5275" spans="2:3" x14ac:dyDescent="0.35">
      <c r="B5275" s="4" t="s">
        <v>15896</v>
      </c>
      <c r="C5275" s="5">
        <v>0</v>
      </c>
    </row>
    <row r="5276" spans="2:3" x14ac:dyDescent="0.35">
      <c r="B5276" s="4" t="s">
        <v>15858</v>
      </c>
      <c r="C5276" s="5">
        <v>0</v>
      </c>
    </row>
    <row r="5277" spans="2:3" x14ac:dyDescent="0.35">
      <c r="B5277" s="4" t="s">
        <v>15898</v>
      </c>
      <c r="C5277" s="5">
        <v>0</v>
      </c>
    </row>
    <row r="5278" spans="2:3" x14ac:dyDescent="0.35">
      <c r="B5278" s="4" t="s">
        <v>15860</v>
      </c>
      <c r="C5278" s="5">
        <v>0</v>
      </c>
    </row>
    <row r="5279" spans="2:3" x14ac:dyDescent="0.35">
      <c r="B5279" s="4" t="s">
        <v>15900</v>
      </c>
      <c r="C5279" s="5">
        <v>0</v>
      </c>
    </row>
    <row r="5280" spans="2:3" x14ac:dyDescent="0.35">
      <c r="B5280" s="4" t="s">
        <v>14441</v>
      </c>
      <c r="C5280" s="5">
        <v>0</v>
      </c>
    </row>
    <row r="5281" spans="2:3" x14ac:dyDescent="0.35">
      <c r="B5281" s="4" t="s">
        <v>15902</v>
      </c>
      <c r="C5281" s="5">
        <v>0</v>
      </c>
    </row>
    <row r="5282" spans="2:3" x14ac:dyDescent="0.35">
      <c r="B5282" s="4" t="s">
        <v>15864</v>
      </c>
      <c r="C5282" s="5">
        <v>0</v>
      </c>
    </row>
    <row r="5283" spans="2:3" x14ac:dyDescent="0.35">
      <c r="B5283" s="4" t="s">
        <v>15904</v>
      </c>
      <c r="C5283" s="5">
        <v>0</v>
      </c>
    </row>
    <row r="5284" spans="2:3" x14ac:dyDescent="0.35">
      <c r="B5284" s="4" t="s">
        <v>15906</v>
      </c>
      <c r="C5284" s="5">
        <v>0</v>
      </c>
    </row>
    <row r="5285" spans="2:3" x14ac:dyDescent="0.35">
      <c r="B5285" s="4" t="s">
        <v>15867</v>
      </c>
      <c r="C5285" s="5">
        <v>0</v>
      </c>
    </row>
    <row r="5286" spans="2:3" x14ac:dyDescent="0.35">
      <c r="B5286" s="4" t="s">
        <v>15876</v>
      </c>
      <c r="C5286" s="5">
        <v>0</v>
      </c>
    </row>
    <row r="5287" spans="2:3" x14ac:dyDescent="0.35">
      <c r="B5287" s="4" t="s">
        <v>15869</v>
      </c>
      <c r="C5287" s="5">
        <v>0</v>
      </c>
    </row>
    <row r="5288" spans="2:3" x14ac:dyDescent="0.35">
      <c r="B5288" s="4" t="s">
        <v>15878</v>
      </c>
      <c r="C5288" s="5">
        <v>0</v>
      </c>
    </row>
    <row r="5289" spans="2:3" x14ac:dyDescent="0.35">
      <c r="B5289" s="4" t="s">
        <v>15871</v>
      </c>
      <c r="C5289" s="5">
        <v>0</v>
      </c>
    </row>
    <row r="5290" spans="2:3" x14ac:dyDescent="0.35">
      <c r="B5290" s="4" t="s">
        <v>15880</v>
      </c>
      <c r="C5290" s="5">
        <v>0</v>
      </c>
    </row>
    <row r="5291" spans="2:3" x14ac:dyDescent="0.35">
      <c r="B5291" s="4" t="s">
        <v>15873</v>
      </c>
      <c r="C5291" s="5">
        <v>0</v>
      </c>
    </row>
    <row r="5292" spans="2:3" x14ac:dyDescent="0.35">
      <c r="B5292" s="4" t="s">
        <v>15882</v>
      </c>
      <c r="C5292" s="5">
        <v>0</v>
      </c>
    </row>
    <row r="5293" spans="2:3" x14ac:dyDescent="0.35">
      <c r="B5293" s="4" t="s">
        <v>14411</v>
      </c>
      <c r="C5293" s="5">
        <v>0</v>
      </c>
    </row>
    <row r="5294" spans="2:3" x14ac:dyDescent="0.35">
      <c r="B5294" s="4" t="s">
        <v>15884</v>
      </c>
      <c r="C5294" s="5">
        <v>0</v>
      </c>
    </row>
    <row r="5295" spans="2:3" x14ac:dyDescent="0.35">
      <c r="B5295" s="4" t="s">
        <v>15877</v>
      </c>
      <c r="C5295" s="5">
        <v>0</v>
      </c>
    </row>
    <row r="5296" spans="2:3" x14ac:dyDescent="0.35">
      <c r="B5296" s="4" t="s">
        <v>15138</v>
      </c>
      <c r="C5296" s="5">
        <v>0</v>
      </c>
    </row>
    <row r="5297" spans="2:3" x14ac:dyDescent="0.35">
      <c r="B5297" s="4" t="s">
        <v>15879</v>
      </c>
      <c r="C5297" s="5">
        <v>0</v>
      </c>
    </row>
    <row r="5298" spans="2:3" x14ac:dyDescent="0.35">
      <c r="B5298" s="4" t="s">
        <v>15139</v>
      </c>
      <c r="C5298" s="5">
        <v>0</v>
      </c>
    </row>
    <row r="5299" spans="2:3" x14ac:dyDescent="0.35">
      <c r="B5299" s="4" t="s">
        <v>15881</v>
      </c>
      <c r="C5299" s="5">
        <v>0</v>
      </c>
    </row>
    <row r="5300" spans="2:3" x14ac:dyDescent="0.35">
      <c r="B5300" s="4" t="s">
        <v>15140</v>
      </c>
      <c r="C5300" s="5">
        <v>0</v>
      </c>
    </row>
    <row r="5301" spans="2:3" x14ac:dyDescent="0.35">
      <c r="B5301" s="4" t="s">
        <v>15883</v>
      </c>
      <c r="C5301" s="5">
        <v>0</v>
      </c>
    </row>
    <row r="5302" spans="2:3" x14ac:dyDescent="0.35">
      <c r="B5302" s="4" t="s">
        <v>15141</v>
      </c>
      <c r="C5302" s="5">
        <v>0</v>
      </c>
    </row>
    <row r="5303" spans="2:3" x14ac:dyDescent="0.35">
      <c r="B5303" s="4" t="s">
        <v>15885</v>
      </c>
      <c r="C5303" s="5">
        <v>0</v>
      </c>
    </row>
    <row r="5304" spans="2:3" x14ac:dyDescent="0.35">
      <c r="B5304" s="4" t="s">
        <v>15142</v>
      </c>
      <c r="C5304" s="5">
        <v>0</v>
      </c>
    </row>
    <row r="5305" spans="2:3" x14ac:dyDescent="0.35">
      <c r="B5305" s="4" t="s">
        <v>15887</v>
      </c>
      <c r="C5305" s="5">
        <v>0</v>
      </c>
    </row>
    <row r="5306" spans="2:3" x14ac:dyDescent="0.35">
      <c r="B5306" s="4" t="s">
        <v>15143</v>
      </c>
      <c r="C5306" s="5">
        <v>0</v>
      </c>
    </row>
    <row r="5307" spans="2:3" x14ac:dyDescent="0.35">
      <c r="B5307" s="4" t="s">
        <v>15889</v>
      </c>
      <c r="C5307" s="5">
        <v>0</v>
      </c>
    </row>
    <row r="5308" spans="2:3" x14ac:dyDescent="0.35">
      <c r="B5308" s="4" t="s">
        <v>15144</v>
      </c>
      <c r="C5308" s="5">
        <v>0</v>
      </c>
    </row>
    <row r="5309" spans="2:3" x14ac:dyDescent="0.35">
      <c r="B5309" s="4" t="s">
        <v>15891</v>
      </c>
      <c r="C5309" s="5">
        <v>0</v>
      </c>
    </row>
    <row r="5310" spans="2:3" x14ac:dyDescent="0.35">
      <c r="B5310" s="4" t="s">
        <v>15145</v>
      </c>
      <c r="C5310" s="5">
        <v>0</v>
      </c>
    </row>
    <row r="5311" spans="2:3" x14ac:dyDescent="0.35">
      <c r="B5311" s="4" t="s">
        <v>15893</v>
      </c>
      <c r="C5311" s="5">
        <v>0</v>
      </c>
    </row>
    <row r="5312" spans="2:3" x14ac:dyDescent="0.35">
      <c r="B5312" s="4" t="s">
        <v>15146</v>
      </c>
      <c r="C5312" s="5">
        <v>0</v>
      </c>
    </row>
    <row r="5313" spans="2:3" x14ac:dyDescent="0.35">
      <c r="B5313" s="4" t="s">
        <v>15895</v>
      </c>
      <c r="C5313" s="5">
        <v>0</v>
      </c>
    </row>
    <row r="5314" spans="2:3" x14ac:dyDescent="0.35">
      <c r="B5314" s="4" t="s">
        <v>15147</v>
      </c>
      <c r="C5314" s="5">
        <v>0</v>
      </c>
    </row>
    <row r="5315" spans="2:3" x14ac:dyDescent="0.35">
      <c r="B5315" s="4" t="s">
        <v>15897</v>
      </c>
      <c r="C5315" s="5">
        <v>0</v>
      </c>
    </row>
    <row r="5316" spans="2:3" x14ac:dyDescent="0.35">
      <c r="B5316" s="4" t="s">
        <v>15148</v>
      </c>
      <c r="C5316" s="5">
        <v>0</v>
      </c>
    </row>
    <row r="5317" spans="2:3" x14ac:dyDescent="0.35">
      <c r="B5317" s="4" t="s">
        <v>15899</v>
      </c>
      <c r="C5317" s="5">
        <v>0</v>
      </c>
    </row>
    <row r="5318" spans="2:3" x14ac:dyDescent="0.35">
      <c r="B5318" s="4" t="s">
        <v>15149</v>
      </c>
      <c r="C5318" s="5">
        <v>0</v>
      </c>
    </row>
    <row r="5319" spans="2:3" x14ac:dyDescent="0.35">
      <c r="B5319" s="4" t="s">
        <v>15901</v>
      </c>
      <c r="C5319" s="5">
        <v>0</v>
      </c>
    </row>
    <row r="5320" spans="2:3" x14ac:dyDescent="0.35">
      <c r="B5320" s="4" t="s">
        <v>15150</v>
      </c>
      <c r="C5320" s="5">
        <v>0</v>
      </c>
    </row>
    <row r="5321" spans="2:3" x14ac:dyDescent="0.35">
      <c r="B5321" s="4" t="s">
        <v>15903</v>
      </c>
      <c r="C5321" s="5">
        <v>0</v>
      </c>
    </row>
    <row r="5322" spans="2:3" x14ac:dyDescent="0.35">
      <c r="B5322" s="4" t="s">
        <v>15151</v>
      </c>
      <c r="C5322" s="5">
        <v>0</v>
      </c>
    </row>
    <row r="5323" spans="2:3" x14ac:dyDescent="0.35">
      <c r="B5323" s="4" t="s">
        <v>15905</v>
      </c>
      <c r="C5323" s="5">
        <v>0</v>
      </c>
    </row>
    <row r="5324" spans="2:3" x14ac:dyDescent="0.35">
      <c r="B5324" s="4" t="s">
        <v>15152</v>
      </c>
      <c r="C5324" s="5">
        <v>0</v>
      </c>
    </row>
    <row r="5325" spans="2:3" x14ac:dyDescent="0.35">
      <c r="B5325" s="4" t="s">
        <v>15907</v>
      </c>
      <c r="C5325" s="5">
        <v>0</v>
      </c>
    </row>
    <row r="5326" spans="2:3" x14ac:dyDescent="0.35">
      <c r="B5326" s="4" t="s">
        <v>15153</v>
      </c>
      <c r="C5326" s="5">
        <v>0</v>
      </c>
    </row>
    <row r="5327" spans="2:3" x14ac:dyDescent="0.35">
      <c r="B5327" s="4" t="s">
        <v>15909</v>
      </c>
      <c r="C5327" s="5">
        <v>0</v>
      </c>
    </row>
    <row r="5328" spans="2:3" x14ac:dyDescent="0.35">
      <c r="B5328" s="4" t="s">
        <v>15154</v>
      </c>
      <c r="C5328" s="5">
        <v>0</v>
      </c>
    </row>
    <row r="5329" spans="2:3" x14ac:dyDescent="0.35">
      <c r="B5329" s="4" t="s">
        <v>15911</v>
      </c>
      <c r="C5329" s="5">
        <v>0</v>
      </c>
    </row>
    <row r="5330" spans="2:3" x14ac:dyDescent="0.35">
      <c r="B5330" s="4" t="s">
        <v>15155</v>
      </c>
      <c r="C5330" s="5">
        <v>0</v>
      </c>
    </row>
    <row r="5331" spans="2:3" x14ac:dyDescent="0.35">
      <c r="B5331" s="4" t="s">
        <v>15913</v>
      </c>
      <c r="C5331" s="5">
        <v>0</v>
      </c>
    </row>
    <row r="5332" spans="2:3" x14ac:dyDescent="0.35">
      <c r="B5332" s="4" t="s">
        <v>15156</v>
      </c>
      <c r="C5332" s="5">
        <v>0</v>
      </c>
    </row>
    <row r="5333" spans="2:3" x14ac:dyDescent="0.35">
      <c r="B5333" s="4" t="s">
        <v>15915</v>
      </c>
      <c r="C5333" s="5">
        <v>0</v>
      </c>
    </row>
    <row r="5334" spans="2:3" x14ac:dyDescent="0.35">
      <c r="B5334" s="4" t="s">
        <v>15157</v>
      </c>
      <c r="C5334" s="5">
        <v>0</v>
      </c>
    </row>
    <row r="5335" spans="2:3" x14ac:dyDescent="0.35">
      <c r="B5335" s="4" t="s">
        <v>15917</v>
      </c>
      <c r="C5335" s="5">
        <v>0</v>
      </c>
    </row>
    <row r="5336" spans="2:3" x14ac:dyDescent="0.35">
      <c r="B5336" s="4" t="s">
        <v>15158</v>
      </c>
      <c r="C5336" s="5">
        <v>0</v>
      </c>
    </row>
    <row r="5337" spans="2:3" x14ac:dyDescent="0.35">
      <c r="B5337" s="4" t="s">
        <v>15919</v>
      </c>
      <c r="C5337" s="5">
        <v>0</v>
      </c>
    </row>
    <row r="5338" spans="2:3" x14ac:dyDescent="0.35">
      <c r="B5338" s="4" t="s">
        <v>15159</v>
      </c>
      <c r="C5338" s="5">
        <v>0</v>
      </c>
    </row>
    <row r="5339" spans="2:3" x14ac:dyDescent="0.35">
      <c r="B5339" s="4" t="s">
        <v>15921</v>
      </c>
      <c r="C5339" s="5">
        <v>0</v>
      </c>
    </row>
    <row r="5340" spans="2:3" x14ac:dyDescent="0.35">
      <c r="B5340" s="4" t="s">
        <v>15160</v>
      </c>
      <c r="C5340" s="5">
        <v>0</v>
      </c>
    </row>
    <row r="5341" spans="2:3" x14ac:dyDescent="0.35">
      <c r="B5341" s="4" t="s">
        <v>15923</v>
      </c>
      <c r="C5341" s="5">
        <v>0</v>
      </c>
    </row>
    <row r="5342" spans="2:3" x14ac:dyDescent="0.35">
      <c r="B5342" s="4" t="s">
        <v>15161</v>
      </c>
      <c r="C5342" s="5">
        <v>0</v>
      </c>
    </row>
    <row r="5343" spans="2:3" x14ac:dyDescent="0.35">
      <c r="B5343" s="4" t="s">
        <v>15925</v>
      </c>
      <c r="C5343" s="5">
        <v>0</v>
      </c>
    </row>
    <row r="5344" spans="2:3" x14ac:dyDescent="0.35">
      <c r="B5344" s="4" t="s">
        <v>15162</v>
      </c>
      <c r="C5344" s="5">
        <v>0</v>
      </c>
    </row>
    <row r="5345" spans="2:3" x14ac:dyDescent="0.35">
      <c r="B5345" s="4" t="s">
        <v>15927</v>
      </c>
      <c r="C5345" s="5">
        <v>0</v>
      </c>
    </row>
    <row r="5346" spans="2:3" x14ac:dyDescent="0.35">
      <c r="B5346" s="4" t="s">
        <v>14397</v>
      </c>
      <c r="C5346" s="5">
        <v>0</v>
      </c>
    </row>
    <row r="5347" spans="2:3" x14ac:dyDescent="0.35">
      <c r="B5347" s="4" t="s">
        <v>15929</v>
      </c>
      <c r="C5347" s="5">
        <v>0</v>
      </c>
    </row>
    <row r="5348" spans="2:3" x14ac:dyDescent="0.35">
      <c r="B5348" s="4" t="s">
        <v>15164</v>
      </c>
      <c r="C5348" s="5">
        <v>0</v>
      </c>
    </row>
    <row r="5349" spans="2:3" x14ac:dyDescent="0.35">
      <c r="B5349" s="4" t="s">
        <v>14401</v>
      </c>
      <c r="C5349" s="5">
        <v>0</v>
      </c>
    </row>
    <row r="5350" spans="2:3" x14ac:dyDescent="0.35">
      <c r="B5350" s="4" t="s">
        <v>15165</v>
      </c>
      <c r="C5350" s="5">
        <v>0</v>
      </c>
    </row>
    <row r="5351" spans="2:3" x14ac:dyDescent="0.35">
      <c r="B5351" s="4" t="s">
        <v>13977</v>
      </c>
      <c r="C5351" s="5">
        <v>0</v>
      </c>
    </row>
    <row r="5352" spans="2:3" x14ac:dyDescent="0.35">
      <c r="B5352" s="4" t="s">
        <v>13721</v>
      </c>
      <c r="C5352" s="5">
        <v>0</v>
      </c>
    </row>
    <row r="5353" spans="2:3" x14ac:dyDescent="0.35">
      <c r="B5353" s="4" t="s">
        <v>14248</v>
      </c>
      <c r="C5353" s="5">
        <v>0</v>
      </c>
    </row>
    <row r="5354" spans="2:3" x14ac:dyDescent="0.35">
      <c r="B5354" s="4" t="s">
        <v>12955</v>
      </c>
      <c r="C5354" s="5">
        <v>0</v>
      </c>
    </row>
    <row r="5355" spans="2:3" x14ac:dyDescent="0.35">
      <c r="B5355" s="4" t="s">
        <v>13849</v>
      </c>
      <c r="C5355" s="5">
        <v>0</v>
      </c>
    </row>
    <row r="5356" spans="2:3" x14ac:dyDescent="0.35">
      <c r="B5356" s="4" t="s">
        <v>12956</v>
      </c>
      <c r="C5356" s="5">
        <v>0</v>
      </c>
    </row>
    <row r="5357" spans="2:3" x14ac:dyDescent="0.35">
      <c r="B5357" s="4" t="s">
        <v>14115</v>
      </c>
      <c r="C5357" s="5">
        <v>0</v>
      </c>
    </row>
    <row r="5358" spans="2:3" x14ac:dyDescent="0.35">
      <c r="B5358" s="4" t="s">
        <v>12957</v>
      </c>
      <c r="C5358" s="5">
        <v>0</v>
      </c>
    </row>
    <row r="5359" spans="2:3" x14ac:dyDescent="0.35">
      <c r="B5359" s="4" t="s">
        <v>13657</v>
      </c>
      <c r="C5359" s="5">
        <v>0</v>
      </c>
    </row>
    <row r="5360" spans="2:3" x14ac:dyDescent="0.35">
      <c r="B5360" s="4" t="s">
        <v>12958</v>
      </c>
      <c r="C5360" s="5">
        <v>0</v>
      </c>
    </row>
    <row r="5361" spans="2:3" x14ac:dyDescent="0.35">
      <c r="B5361" s="4" t="s">
        <v>13785</v>
      </c>
      <c r="C5361" s="5">
        <v>0</v>
      </c>
    </row>
    <row r="5362" spans="2:3" x14ac:dyDescent="0.35">
      <c r="B5362" s="4" t="s">
        <v>12959</v>
      </c>
      <c r="C5362" s="5">
        <v>0</v>
      </c>
    </row>
    <row r="5363" spans="2:3" x14ac:dyDescent="0.35">
      <c r="B5363" s="4" t="s">
        <v>13913</v>
      </c>
      <c r="C5363" s="5">
        <v>0</v>
      </c>
    </row>
    <row r="5364" spans="2:3" x14ac:dyDescent="0.35">
      <c r="B5364" s="4" t="s">
        <v>12960</v>
      </c>
      <c r="C5364" s="5">
        <v>0</v>
      </c>
    </row>
    <row r="5365" spans="2:3" x14ac:dyDescent="0.35">
      <c r="B5365" s="4" t="s">
        <v>14041</v>
      </c>
      <c r="C5365" s="5">
        <v>0</v>
      </c>
    </row>
    <row r="5366" spans="2:3" x14ac:dyDescent="0.35">
      <c r="B5366" s="4" t="s">
        <v>12961</v>
      </c>
      <c r="C5366" s="5">
        <v>0</v>
      </c>
    </row>
    <row r="5367" spans="2:3" x14ac:dyDescent="0.35">
      <c r="B5367" s="4" t="s">
        <v>14184</v>
      </c>
      <c r="C5367" s="5">
        <v>0</v>
      </c>
    </row>
    <row r="5368" spans="2:3" x14ac:dyDescent="0.35">
      <c r="B5368" s="4" t="s">
        <v>12962</v>
      </c>
      <c r="C5368" s="5">
        <v>0</v>
      </c>
    </row>
    <row r="5369" spans="2:3" x14ac:dyDescent="0.35">
      <c r="B5369" s="4" t="s">
        <v>14312</v>
      </c>
      <c r="C5369" s="5">
        <v>0</v>
      </c>
    </row>
    <row r="5370" spans="2:3" x14ac:dyDescent="0.35">
      <c r="B5370" s="4" t="s">
        <v>12963</v>
      </c>
      <c r="C5370" s="5">
        <v>0</v>
      </c>
    </row>
    <row r="5371" spans="2:3" x14ac:dyDescent="0.35">
      <c r="B5371" s="4" t="s">
        <v>13689</v>
      </c>
      <c r="C5371" s="5">
        <v>0</v>
      </c>
    </row>
    <row r="5372" spans="2:3" x14ac:dyDescent="0.35">
      <c r="B5372" s="4" t="s">
        <v>12964</v>
      </c>
      <c r="C5372" s="5">
        <v>0</v>
      </c>
    </row>
    <row r="5373" spans="2:3" x14ac:dyDescent="0.35">
      <c r="B5373" s="4" t="s">
        <v>13753</v>
      </c>
      <c r="C5373" s="5">
        <v>0</v>
      </c>
    </row>
    <row r="5374" spans="2:3" x14ac:dyDescent="0.35">
      <c r="B5374" s="4" t="s">
        <v>12965</v>
      </c>
      <c r="C5374" s="5">
        <v>0</v>
      </c>
    </row>
    <row r="5375" spans="2:3" x14ac:dyDescent="0.35">
      <c r="B5375" s="4" t="s">
        <v>12892</v>
      </c>
      <c r="C5375" s="5">
        <v>0</v>
      </c>
    </row>
    <row r="5376" spans="2:3" x14ac:dyDescent="0.35">
      <c r="B5376" s="4" t="s">
        <v>12966</v>
      </c>
      <c r="C5376" s="5">
        <v>0</v>
      </c>
    </row>
    <row r="5377" spans="2:3" x14ac:dyDescent="0.35">
      <c r="B5377" s="4" t="s">
        <v>13881</v>
      </c>
      <c r="C5377" s="5">
        <v>0</v>
      </c>
    </row>
    <row r="5378" spans="2:3" x14ac:dyDescent="0.35">
      <c r="B5378" s="4" t="s">
        <v>12967</v>
      </c>
      <c r="C5378" s="5">
        <v>0</v>
      </c>
    </row>
    <row r="5379" spans="2:3" x14ac:dyDescent="0.35">
      <c r="B5379" s="4" t="s">
        <v>13945</v>
      </c>
      <c r="C5379" s="5">
        <v>0</v>
      </c>
    </row>
    <row r="5380" spans="2:3" x14ac:dyDescent="0.35">
      <c r="B5380" s="4" t="s">
        <v>12968</v>
      </c>
      <c r="C5380" s="5">
        <v>0</v>
      </c>
    </row>
    <row r="5381" spans="2:3" x14ac:dyDescent="0.35">
      <c r="B5381" s="4" t="s">
        <v>14009</v>
      </c>
      <c r="C5381" s="5">
        <v>0</v>
      </c>
    </row>
    <row r="5382" spans="2:3" x14ac:dyDescent="0.35">
      <c r="B5382" s="4" t="s">
        <v>12969</v>
      </c>
      <c r="C5382" s="5">
        <v>0</v>
      </c>
    </row>
    <row r="5383" spans="2:3" x14ac:dyDescent="0.35">
      <c r="B5383" s="4" t="s">
        <v>14073</v>
      </c>
      <c r="C5383" s="5">
        <v>0</v>
      </c>
    </row>
    <row r="5384" spans="2:3" x14ac:dyDescent="0.35">
      <c r="B5384" s="4" t="s">
        <v>12970</v>
      </c>
      <c r="C5384" s="5">
        <v>0</v>
      </c>
    </row>
    <row r="5385" spans="2:3" x14ac:dyDescent="0.35">
      <c r="B5385" s="4" t="s">
        <v>14152</v>
      </c>
      <c r="C5385" s="5">
        <v>0</v>
      </c>
    </row>
    <row r="5386" spans="2:3" x14ac:dyDescent="0.35">
      <c r="B5386" s="4" t="s">
        <v>12971</v>
      </c>
      <c r="C5386" s="5">
        <v>0</v>
      </c>
    </row>
    <row r="5387" spans="2:3" x14ac:dyDescent="0.35">
      <c r="B5387" s="4" t="s">
        <v>14216</v>
      </c>
      <c r="C5387" s="5">
        <v>0</v>
      </c>
    </row>
    <row r="5388" spans="2:3" x14ac:dyDescent="0.35">
      <c r="B5388" s="4" t="s">
        <v>12972</v>
      </c>
      <c r="C5388" s="5">
        <v>0</v>
      </c>
    </row>
    <row r="5389" spans="2:3" x14ac:dyDescent="0.35">
      <c r="B5389" s="4" t="s">
        <v>14280</v>
      </c>
      <c r="C5389" s="5">
        <v>0</v>
      </c>
    </row>
    <row r="5390" spans="2:3" x14ac:dyDescent="0.35">
      <c r="B5390" s="4" t="s">
        <v>12973</v>
      </c>
      <c r="C5390" s="5">
        <v>0</v>
      </c>
    </row>
    <row r="5391" spans="2:3" x14ac:dyDescent="0.35">
      <c r="B5391" s="4" t="s">
        <v>12911</v>
      </c>
      <c r="C5391" s="5">
        <v>0</v>
      </c>
    </row>
    <row r="5392" spans="2:3" x14ac:dyDescent="0.35">
      <c r="B5392" s="4" t="s">
        <v>12974</v>
      </c>
      <c r="C5392" s="5">
        <v>0</v>
      </c>
    </row>
    <row r="5393" spans="2:3" x14ac:dyDescent="0.35">
      <c r="B5393" s="4" t="s">
        <v>13673</v>
      </c>
      <c r="C5393" s="5">
        <v>0</v>
      </c>
    </row>
    <row r="5394" spans="2:3" x14ac:dyDescent="0.35">
      <c r="B5394" s="4" t="s">
        <v>12975</v>
      </c>
      <c r="C5394" s="5">
        <v>0</v>
      </c>
    </row>
    <row r="5395" spans="2:3" x14ac:dyDescent="0.35">
      <c r="B5395" s="4" t="s">
        <v>13705</v>
      </c>
      <c r="C5395" s="5">
        <v>0</v>
      </c>
    </row>
    <row r="5396" spans="2:3" x14ac:dyDescent="0.35">
      <c r="B5396" s="4" t="s">
        <v>12976</v>
      </c>
      <c r="C5396" s="5">
        <v>0</v>
      </c>
    </row>
    <row r="5397" spans="2:3" x14ac:dyDescent="0.35">
      <c r="B5397" s="4" t="s">
        <v>13737</v>
      </c>
      <c r="C5397" s="5">
        <v>0</v>
      </c>
    </row>
    <row r="5398" spans="2:3" x14ac:dyDescent="0.35">
      <c r="B5398" s="4" t="s">
        <v>12977</v>
      </c>
      <c r="C5398" s="5">
        <v>0</v>
      </c>
    </row>
    <row r="5399" spans="2:3" x14ac:dyDescent="0.35">
      <c r="B5399" s="4" t="s">
        <v>13769</v>
      </c>
      <c r="C5399" s="5">
        <v>0</v>
      </c>
    </row>
    <row r="5400" spans="2:3" x14ac:dyDescent="0.35">
      <c r="B5400" s="4" t="s">
        <v>12978</v>
      </c>
      <c r="C5400" s="5">
        <v>0</v>
      </c>
    </row>
    <row r="5401" spans="2:3" x14ac:dyDescent="0.35">
      <c r="B5401" s="4" t="s">
        <v>13801</v>
      </c>
      <c r="C5401" s="5">
        <v>0</v>
      </c>
    </row>
    <row r="5402" spans="2:3" x14ac:dyDescent="0.35">
      <c r="B5402" s="4" t="s">
        <v>12979</v>
      </c>
      <c r="C5402" s="5">
        <v>0</v>
      </c>
    </row>
    <row r="5403" spans="2:3" x14ac:dyDescent="0.35">
      <c r="B5403" s="4" t="s">
        <v>13833</v>
      </c>
      <c r="C5403" s="5">
        <v>0</v>
      </c>
    </row>
    <row r="5404" spans="2:3" x14ac:dyDescent="0.35">
      <c r="B5404" s="4" t="s">
        <v>12980</v>
      </c>
      <c r="C5404" s="5">
        <v>0</v>
      </c>
    </row>
    <row r="5405" spans="2:3" x14ac:dyDescent="0.35">
      <c r="B5405" s="4" t="s">
        <v>13865</v>
      </c>
      <c r="C5405" s="5">
        <v>0</v>
      </c>
    </row>
    <row r="5406" spans="2:3" x14ac:dyDescent="0.35">
      <c r="B5406" s="4" t="s">
        <v>12981</v>
      </c>
      <c r="C5406" s="5">
        <v>0</v>
      </c>
    </row>
    <row r="5407" spans="2:3" x14ac:dyDescent="0.35">
      <c r="B5407" s="4" t="s">
        <v>13897</v>
      </c>
      <c r="C5407" s="5">
        <v>0</v>
      </c>
    </row>
    <row r="5408" spans="2:3" x14ac:dyDescent="0.35">
      <c r="B5408" s="4" t="s">
        <v>12982</v>
      </c>
      <c r="C5408" s="5">
        <v>0</v>
      </c>
    </row>
    <row r="5409" spans="2:3" x14ac:dyDescent="0.35">
      <c r="B5409" s="4" t="s">
        <v>13929</v>
      </c>
      <c r="C5409" s="5">
        <v>0</v>
      </c>
    </row>
    <row r="5410" spans="2:3" x14ac:dyDescent="0.35">
      <c r="B5410" s="4" t="s">
        <v>12983</v>
      </c>
      <c r="C5410" s="5">
        <v>0</v>
      </c>
    </row>
    <row r="5411" spans="2:3" x14ac:dyDescent="0.35">
      <c r="B5411" s="4" t="s">
        <v>13961</v>
      </c>
      <c r="C5411" s="5">
        <v>0</v>
      </c>
    </row>
    <row r="5412" spans="2:3" x14ac:dyDescent="0.35">
      <c r="B5412" s="4" t="s">
        <v>12984</v>
      </c>
      <c r="C5412" s="5">
        <v>0</v>
      </c>
    </row>
    <row r="5413" spans="2:3" x14ac:dyDescent="0.35">
      <c r="B5413" s="4" t="s">
        <v>13993</v>
      </c>
      <c r="C5413" s="5">
        <v>0</v>
      </c>
    </row>
    <row r="5414" spans="2:3" x14ac:dyDescent="0.35">
      <c r="B5414" s="4" t="s">
        <v>12985</v>
      </c>
      <c r="C5414" s="5">
        <v>0</v>
      </c>
    </row>
    <row r="5415" spans="2:3" x14ac:dyDescent="0.35">
      <c r="B5415" s="4" t="s">
        <v>14025</v>
      </c>
      <c r="C5415" s="5">
        <v>0</v>
      </c>
    </row>
    <row r="5416" spans="2:3" x14ac:dyDescent="0.35">
      <c r="B5416" s="4" t="s">
        <v>12986</v>
      </c>
      <c r="C5416" s="5">
        <v>0</v>
      </c>
    </row>
    <row r="5417" spans="2:3" x14ac:dyDescent="0.35">
      <c r="B5417" s="4" t="s">
        <v>14057</v>
      </c>
      <c r="C5417" s="5">
        <v>0</v>
      </c>
    </row>
    <row r="5418" spans="2:3" x14ac:dyDescent="0.35">
      <c r="B5418" s="4" t="s">
        <v>12987</v>
      </c>
      <c r="C5418" s="5">
        <v>0</v>
      </c>
    </row>
    <row r="5419" spans="2:3" x14ac:dyDescent="0.35">
      <c r="B5419" s="4" t="s">
        <v>14089</v>
      </c>
      <c r="C5419" s="5">
        <v>0</v>
      </c>
    </row>
    <row r="5420" spans="2:3" x14ac:dyDescent="0.35">
      <c r="B5420" s="4" t="s">
        <v>12988</v>
      </c>
      <c r="C5420" s="5">
        <v>0</v>
      </c>
    </row>
    <row r="5421" spans="2:3" x14ac:dyDescent="0.35">
      <c r="B5421" s="4" t="s">
        <v>14131</v>
      </c>
      <c r="C5421" s="5">
        <v>0</v>
      </c>
    </row>
    <row r="5422" spans="2:3" x14ac:dyDescent="0.35">
      <c r="B5422" s="4" t="s">
        <v>12989</v>
      </c>
      <c r="C5422" s="5">
        <v>0</v>
      </c>
    </row>
    <row r="5423" spans="2:3" x14ac:dyDescent="0.35">
      <c r="B5423" s="4" t="s">
        <v>14168</v>
      </c>
      <c r="C5423" s="5">
        <v>0</v>
      </c>
    </row>
    <row r="5424" spans="2:3" x14ac:dyDescent="0.35">
      <c r="B5424" s="4" t="s">
        <v>12990</v>
      </c>
      <c r="C5424" s="5">
        <v>0</v>
      </c>
    </row>
    <row r="5425" spans="2:3" x14ac:dyDescent="0.35">
      <c r="B5425" s="4" t="s">
        <v>14200</v>
      </c>
      <c r="C5425" s="5">
        <v>0</v>
      </c>
    </row>
    <row r="5426" spans="2:3" x14ac:dyDescent="0.35">
      <c r="B5426" s="4" t="s">
        <v>12991</v>
      </c>
      <c r="C5426" s="5">
        <v>0</v>
      </c>
    </row>
    <row r="5427" spans="2:3" x14ac:dyDescent="0.35">
      <c r="B5427" s="4" t="s">
        <v>14232</v>
      </c>
      <c r="C5427" s="5">
        <v>0</v>
      </c>
    </row>
    <row r="5428" spans="2:3" x14ac:dyDescent="0.35">
      <c r="B5428" s="4" t="s">
        <v>12992</v>
      </c>
      <c r="C5428" s="5">
        <v>0</v>
      </c>
    </row>
    <row r="5429" spans="2:3" x14ac:dyDescent="0.35">
      <c r="B5429" s="4" t="s">
        <v>14264</v>
      </c>
      <c r="C5429" s="5">
        <v>0</v>
      </c>
    </row>
    <row r="5430" spans="2:3" x14ac:dyDescent="0.35">
      <c r="B5430" s="4" t="s">
        <v>12993</v>
      </c>
      <c r="C5430" s="5">
        <v>0</v>
      </c>
    </row>
    <row r="5431" spans="2:3" x14ac:dyDescent="0.35">
      <c r="B5431" s="4" t="s">
        <v>14296</v>
      </c>
      <c r="C5431" s="5">
        <v>0</v>
      </c>
    </row>
    <row r="5432" spans="2:3" x14ac:dyDescent="0.35">
      <c r="B5432" s="4" t="s">
        <v>12994</v>
      </c>
      <c r="C5432" s="5">
        <v>0</v>
      </c>
    </row>
    <row r="5433" spans="2:3" x14ac:dyDescent="0.35">
      <c r="B5433" s="4" t="s">
        <v>14328</v>
      </c>
      <c r="C5433" s="5">
        <v>0</v>
      </c>
    </row>
    <row r="5434" spans="2:3" x14ac:dyDescent="0.35">
      <c r="B5434" s="4" t="s">
        <v>12995</v>
      </c>
      <c r="C5434" s="5">
        <v>0</v>
      </c>
    </row>
    <row r="5435" spans="2:3" x14ac:dyDescent="0.35">
      <c r="B5435" s="4" t="s">
        <v>13649</v>
      </c>
      <c r="C5435" s="5">
        <v>0</v>
      </c>
    </row>
    <row r="5436" spans="2:3" x14ac:dyDescent="0.35">
      <c r="B5436" s="4" t="s">
        <v>12996</v>
      </c>
      <c r="C5436" s="5">
        <v>0</v>
      </c>
    </row>
    <row r="5437" spans="2:3" x14ac:dyDescent="0.35">
      <c r="B5437" s="4" t="s">
        <v>13665</v>
      </c>
      <c r="C5437" s="5">
        <v>0</v>
      </c>
    </row>
    <row r="5438" spans="2:3" x14ac:dyDescent="0.35">
      <c r="B5438" s="4" t="s">
        <v>12997</v>
      </c>
      <c r="C5438" s="5">
        <v>0</v>
      </c>
    </row>
    <row r="5439" spans="2:3" x14ac:dyDescent="0.35">
      <c r="B5439" s="4" t="s">
        <v>13681</v>
      </c>
      <c r="C5439" s="5">
        <v>0</v>
      </c>
    </row>
    <row r="5440" spans="2:3" x14ac:dyDescent="0.35">
      <c r="B5440" s="4" t="s">
        <v>12998</v>
      </c>
      <c r="C5440" s="5">
        <v>0</v>
      </c>
    </row>
    <row r="5441" spans="2:3" x14ac:dyDescent="0.35">
      <c r="B5441" s="4" t="s">
        <v>13697</v>
      </c>
      <c r="C5441" s="5">
        <v>0</v>
      </c>
    </row>
    <row r="5442" spans="2:3" x14ac:dyDescent="0.35">
      <c r="B5442" s="4" t="s">
        <v>12999</v>
      </c>
      <c r="C5442" s="5">
        <v>0</v>
      </c>
    </row>
    <row r="5443" spans="2:3" x14ac:dyDescent="0.35">
      <c r="B5443" s="4" t="s">
        <v>13713</v>
      </c>
      <c r="C5443" s="5">
        <v>0</v>
      </c>
    </row>
    <row r="5444" spans="2:3" x14ac:dyDescent="0.35">
      <c r="B5444" s="4" t="s">
        <v>13000</v>
      </c>
      <c r="C5444" s="5">
        <v>0</v>
      </c>
    </row>
    <row r="5445" spans="2:3" x14ac:dyDescent="0.35">
      <c r="B5445" s="4" t="s">
        <v>13729</v>
      </c>
      <c r="C5445" s="5">
        <v>0</v>
      </c>
    </row>
    <row r="5446" spans="2:3" x14ac:dyDescent="0.35">
      <c r="B5446" s="4" t="s">
        <v>13001</v>
      </c>
      <c r="C5446" s="5">
        <v>0</v>
      </c>
    </row>
    <row r="5447" spans="2:3" x14ac:dyDescent="0.35">
      <c r="B5447" s="4" t="s">
        <v>13745</v>
      </c>
      <c r="C5447" s="5">
        <v>0</v>
      </c>
    </row>
    <row r="5448" spans="2:3" x14ac:dyDescent="0.35">
      <c r="B5448" s="4" t="s">
        <v>13002</v>
      </c>
      <c r="C5448" s="5">
        <v>0</v>
      </c>
    </row>
    <row r="5449" spans="2:3" x14ac:dyDescent="0.35">
      <c r="B5449" s="4" t="s">
        <v>13761</v>
      </c>
      <c r="C5449" s="5">
        <v>0</v>
      </c>
    </row>
    <row r="5450" spans="2:3" x14ac:dyDescent="0.35">
      <c r="B5450" s="4" t="s">
        <v>13003</v>
      </c>
      <c r="C5450" s="5">
        <v>0</v>
      </c>
    </row>
    <row r="5451" spans="2:3" x14ac:dyDescent="0.35">
      <c r="B5451" s="4" t="s">
        <v>13777</v>
      </c>
      <c r="C5451" s="5">
        <v>0</v>
      </c>
    </row>
    <row r="5452" spans="2:3" x14ac:dyDescent="0.35">
      <c r="B5452" s="4" t="s">
        <v>13004</v>
      </c>
      <c r="C5452" s="5">
        <v>0</v>
      </c>
    </row>
    <row r="5453" spans="2:3" x14ac:dyDescent="0.35">
      <c r="B5453" s="4" t="s">
        <v>13793</v>
      </c>
      <c r="C5453" s="5">
        <v>0</v>
      </c>
    </row>
    <row r="5454" spans="2:3" x14ac:dyDescent="0.35">
      <c r="B5454" s="4" t="s">
        <v>13005</v>
      </c>
      <c r="C5454" s="5">
        <v>0</v>
      </c>
    </row>
    <row r="5455" spans="2:3" x14ac:dyDescent="0.35">
      <c r="B5455" s="4" t="s">
        <v>13809</v>
      </c>
      <c r="C5455" s="5">
        <v>0</v>
      </c>
    </row>
    <row r="5456" spans="2:3" x14ac:dyDescent="0.35">
      <c r="B5456" s="4" t="s">
        <v>13006</v>
      </c>
      <c r="C5456" s="5">
        <v>0</v>
      </c>
    </row>
    <row r="5457" spans="2:3" x14ac:dyDescent="0.35">
      <c r="B5457" s="4" t="s">
        <v>13825</v>
      </c>
      <c r="C5457" s="5">
        <v>0</v>
      </c>
    </row>
    <row r="5458" spans="2:3" x14ac:dyDescent="0.35">
      <c r="B5458" s="4" t="s">
        <v>12866</v>
      </c>
      <c r="C5458" s="5">
        <v>0</v>
      </c>
    </row>
    <row r="5459" spans="2:3" x14ac:dyDescent="0.35">
      <c r="B5459" s="4" t="s">
        <v>13841</v>
      </c>
      <c r="C5459" s="5">
        <v>0</v>
      </c>
    </row>
    <row r="5460" spans="2:3" x14ac:dyDescent="0.35">
      <c r="B5460" s="4" t="s">
        <v>13008</v>
      </c>
      <c r="C5460" s="5">
        <v>0</v>
      </c>
    </row>
    <row r="5461" spans="2:3" x14ac:dyDescent="0.35">
      <c r="B5461" s="4" t="s">
        <v>13857</v>
      </c>
      <c r="C5461" s="5">
        <v>0</v>
      </c>
    </row>
    <row r="5462" spans="2:3" x14ac:dyDescent="0.35">
      <c r="B5462" s="4" t="s">
        <v>13009</v>
      </c>
      <c r="C5462" s="5">
        <v>0</v>
      </c>
    </row>
    <row r="5463" spans="2:3" x14ac:dyDescent="0.35">
      <c r="B5463" s="4" t="s">
        <v>13873</v>
      </c>
      <c r="C5463" s="5">
        <v>0</v>
      </c>
    </row>
    <row r="5464" spans="2:3" x14ac:dyDescent="0.35">
      <c r="B5464" s="4" t="s">
        <v>13010</v>
      </c>
      <c r="C5464" s="5">
        <v>0</v>
      </c>
    </row>
    <row r="5465" spans="2:3" x14ac:dyDescent="0.35">
      <c r="B5465" s="4" t="s">
        <v>13889</v>
      </c>
      <c r="C5465" s="5">
        <v>0</v>
      </c>
    </row>
    <row r="5466" spans="2:3" x14ac:dyDescent="0.35">
      <c r="B5466" s="4" t="s">
        <v>12913</v>
      </c>
      <c r="C5466" s="5">
        <v>0</v>
      </c>
    </row>
    <row r="5467" spans="2:3" x14ac:dyDescent="0.35">
      <c r="B5467" s="4" t="s">
        <v>13905</v>
      </c>
      <c r="C5467" s="5">
        <v>0</v>
      </c>
    </row>
    <row r="5468" spans="2:3" x14ac:dyDescent="0.35">
      <c r="B5468" s="4" t="s">
        <v>13012</v>
      </c>
      <c r="C5468" s="5">
        <v>0</v>
      </c>
    </row>
    <row r="5469" spans="2:3" x14ac:dyDescent="0.35">
      <c r="B5469" s="4" t="s">
        <v>13921</v>
      </c>
      <c r="C5469" s="5">
        <v>0</v>
      </c>
    </row>
    <row r="5470" spans="2:3" x14ac:dyDescent="0.35">
      <c r="B5470" s="4" t="s">
        <v>13013</v>
      </c>
      <c r="C5470" s="5">
        <v>0</v>
      </c>
    </row>
    <row r="5471" spans="2:3" x14ac:dyDescent="0.35">
      <c r="B5471" s="4" t="s">
        <v>13937</v>
      </c>
      <c r="C5471" s="5">
        <v>0</v>
      </c>
    </row>
    <row r="5472" spans="2:3" x14ac:dyDescent="0.35">
      <c r="B5472" s="4" t="s">
        <v>13014</v>
      </c>
      <c r="C5472" s="5">
        <v>0</v>
      </c>
    </row>
    <row r="5473" spans="2:3" x14ac:dyDescent="0.35">
      <c r="B5473" s="4" t="s">
        <v>13953</v>
      </c>
      <c r="C5473" s="5">
        <v>0</v>
      </c>
    </row>
    <row r="5474" spans="2:3" x14ac:dyDescent="0.35">
      <c r="B5474" s="4" t="s">
        <v>13015</v>
      </c>
      <c r="C5474" s="5">
        <v>0</v>
      </c>
    </row>
    <row r="5475" spans="2:3" x14ac:dyDescent="0.35">
      <c r="B5475" s="4" t="s">
        <v>13969</v>
      </c>
      <c r="C5475" s="5">
        <v>0</v>
      </c>
    </row>
    <row r="5476" spans="2:3" x14ac:dyDescent="0.35">
      <c r="B5476" s="4" t="s">
        <v>13016</v>
      </c>
      <c r="C5476" s="5">
        <v>0</v>
      </c>
    </row>
    <row r="5477" spans="2:3" x14ac:dyDescent="0.35">
      <c r="B5477" s="4" t="s">
        <v>13985</v>
      </c>
      <c r="C5477" s="5">
        <v>0</v>
      </c>
    </row>
    <row r="5478" spans="2:3" x14ac:dyDescent="0.35">
      <c r="B5478" s="4" t="s">
        <v>13017</v>
      </c>
      <c r="C5478" s="5">
        <v>0</v>
      </c>
    </row>
    <row r="5479" spans="2:3" x14ac:dyDescent="0.35">
      <c r="B5479" s="4" t="s">
        <v>14001</v>
      </c>
      <c r="C5479" s="5">
        <v>0</v>
      </c>
    </row>
    <row r="5480" spans="2:3" x14ac:dyDescent="0.35">
      <c r="B5480" s="4" t="s">
        <v>13018</v>
      </c>
      <c r="C5480" s="5">
        <v>0</v>
      </c>
    </row>
    <row r="5481" spans="2:3" x14ac:dyDescent="0.35">
      <c r="B5481" s="4" t="s">
        <v>14017</v>
      </c>
      <c r="C5481" s="5">
        <v>0</v>
      </c>
    </row>
    <row r="5482" spans="2:3" x14ac:dyDescent="0.35">
      <c r="B5482" s="4" t="s">
        <v>13019</v>
      </c>
      <c r="C5482" s="5">
        <v>0</v>
      </c>
    </row>
    <row r="5483" spans="2:3" x14ac:dyDescent="0.35">
      <c r="B5483" s="4" t="s">
        <v>14033</v>
      </c>
      <c r="C5483" s="5">
        <v>0</v>
      </c>
    </row>
    <row r="5484" spans="2:3" x14ac:dyDescent="0.35">
      <c r="B5484" s="4" t="s">
        <v>13020</v>
      </c>
      <c r="C5484" s="5">
        <v>0</v>
      </c>
    </row>
    <row r="5485" spans="2:3" x14ac:dyDescent="0.35">
      <c r="B5485" s="4" t="s">
        <v>14049</v>
      </c>
      <c r="C5485" s="5">
        <v>0</v>
      </c>
    </row>
    <row r="5486" spans="2:3" x14ac:dyDescent="0.35">
      <c r="B5486" s="4" t="s">
        <v>13021</v>
      </c>
      <c r="C5486" s="5">
        <v>0</v>
      </c>
    </row>
    <row r="5487" spans="2:3" x14ac:dyDescent="0.35">
      <c r="B5487" s="4" t="s">
        <v>14065</v>
      </c>
      <c r="C5487" s="5">
        <v>0</v>
      </c>
    </row>
    <row r="5488" spans="2:3" x14ac:dyDescent="0.35">
      <c r="B5488" s="4" t="s">
        <v>13022</v>
      </c>
      <c r="C5488" s="5">
        <v>0</v>
      </c>
    </row>
    <row r="5489" spans="2:3" x14ac:dyDescent="0.35">
      <c r="B5489" s="4" t="s">
        <v>14081</v>
      </c>
      <c r="C5489" s="5">
        <v>0</v>
      </c>
    </row>
    <row r="5490" spans="2:3" x14ac:dyDescent="0.35">
      <c r="B5490" s="4" t="s">
        <v>13023</v>
      </c>
      <c r="C5490" s="5">
        <v>0</v>
      </c>
    </row>
    <row r="5491" spans="2:3" x14ac:dyDescent="0.35">
      <c r="B5491" s="4" t="s">
        <v>14107</v>
      </c>
      <c r="C5491" s="5">
        <v>0</v>
      </c>
    </row>
    <row r="5492" spans="2:3" x14ac:dyDescent="0.35">
      <c r="B5492" s="4" t="s">
        <v>13024</v>
      </c>
      <c r="C5492" s="5">
        <v>0</v>
      </c>
    </row>
    <row r="5493" spans="2:3" x14ac:dyDescent="0.35">
      <c r="B5493" s="4" t="s">
        <v>14123</v>
      </c>
      <c r="C5493" s="5">
        <v>0</v>
      </c>
    </row>
    <row r="5494" spans="2:3" x14ac:dyDescent="0.35">
      <c r="B5494" s="4" t="s">
        <v>13025</v>
      </c>
      <c r="C5494" s="5">
        <v>0</v>
      </c>
    </row>
    <row r="5495" spans="2:3" x14ac:dyDescent="0.35">
      <c r="B5495" s="4" t="s">
        <v>14144</v>
      </c>
      <c r="C5495" s="5">
        <v>0</v>
      </c>
    </row>
    <row r="5496" spans="2:3" x14ac:dyDescent="0.35">
      <c r="B5496" s="4" t="s">
        <v>13026</v>
      </c>
      <c r="C5496" s="5">
        <v>0</v>
      </c>
    </row>
    <row r="5497" spans="2:3" x14ac:dyDescent="0.35">
      <c r="B5497" s="4" t="s">
        <v>14160</v>
      </c>
      <c r="C5497" s="5">
        <v>0</v>
      </c>
    </row>
    <row r="5498" spans="2:3" x14ac:dyDescent="0.35">
      <c r="B5498" s="4" t="s">
        <v>13027</v>
      </c>
      <c r="C5498" s="5">
        <v>0</v>
      </c>
    </row>
    <row r="5499" spans="2:3" x14ac:dyDescent="0.35">
      <c r="B5499" s="4" t="s">
        <v>14176</v>
      </c>
      <c r="C5499" s="5">
        <v>0</v>
      </c>
    </row>
    <row r="5500" spans="2:3" x14ac:dyDescent="0.35">
      <c r="B5500" s="4" t="s">
        <v>13028</v>
      </c>
      <c r="C5500" s="5">
        <v>0</v>
      </c>
    </row>
    <row r="5501" spans="2:3" x14ac:dyDescent="0.35">
      <c r="B5501" s="4" t="s">
        <v>14192</v>
      </c>
      <c r="C5501" s="5">
        <v>0</v>
      </c>
    </row>
    <row r="5502" spans="2:3" x14ac:dyDescent="0.35">
      <c r="B5502" s="4" t="s">
        <v>13029</v>
      </c>
      <c r="C5502" s="5">
        <v>0</v>
      </c>
    </row>
    <row r="5503" spans="2:3" x14ac:dyDescent="0.35">
      <c r="B5503" s="4" t="s">
        <v>14208</v>
      </c>
      <c r="C5503" s="5">
        <v>0</v>
      </c>
    </row>
    <row r="5504" spans="2:3" x14ac:dyDescent="0.35">
      <c r="B5504" s="4" t="s">
        <v>13030</v>
      </c>
      <c r="C5504" s="5">
        <v>0</v>
      </c>
    </row>
    <row r="5505" spans="2:3" x14ac:dyDescent="0.35">
      <c r="B5505" s="4" t="s">
        <v>14224</v>
      </c>
      <c r="C5505" s="5">
        <v>0</v>
      </c>
    </row>
    <row r="5506" spans="2:3" x14ac:dyDescent="0.35">
      <c r="B5506" s="4" t="s">
        <v>13031</v>
      </c>
      <c r="C5506" s="5">
        <v>0</v>
      </c>
    </row>
    <row r="5507" spans="2:3" x14ac:dyDescent="0.35">
      <c r="B5507" s="4" t="s">
        <v>12907</v>
      </c>
      <c r="C5507" s="5">
        <v>0</v>
      </c>
    </row>
    <row r="5508" spans="2:3" x14ac:dyDescent="0.35">
      <c r="B5508" s="4" t="s">
        <v>13032</v>
      </c>
      <c r="C5508" s="5">
        <v>0</v>
      </c>
    </row>
    <row r="5509" spans="2:3" x14ac:dyDescent="0.35">
      <c r="B5509" s="4" t="s">
        <v>14256</v>
      </c>
      <c r="C5509" s="5">
        <v>0</v>
      </c>
    </row>
    <row r="5510" spans="2:3" x14ac:dyDescent="0.35">
      <c r="B5510" s="4" t="s">
        <v>13033</v>
      </c>
      <c r="C5510" s="5">
        <v>0</v>
      </c>
    </row>
    <row r="5511" spans="2:3" x14ac:dyDescent="0.35">
      <c r="B5511" s="4" t="s">
        <v>14272</v>
      </c>
      <c r="C5511" s="5">
        <v>0</v>
      </c>
    </row>
    <row r="5512" spans="2:3" x14ac:dyDescent="0.35">
      <c r="B5512" s="4" t="s">
        <v>13034</v>
      </c>
      <c r="C5512" s="5">
        <v>0</v>
      </c>
    </row>
    <row r="5513" spans="2:3" x14ac:dyDescent="0.35">
      <c r="B5513" s="4" t="s">
        <v>14288</v>
      </c>
      <c r="C5513" s="5">
        <v>0</v>
      </c>
    </row>
    <row r="5514" spans="2:3" x14ac:dyDescent="0.35">
      <c r="B5514" s="4" t="s">
        <v>12914</v>
      </c>
      <c r="C5514" s="5">
        <v>0</v>
      </c>
    </row>
    <row r="5515" spans="2:3" x14ac:dyDescent="0.35">
      <c r="B5515" s="4" t="s">
        <v>14304</v>
      </c>
      <c r="C5515" s="5">
        <v>0</v>
      </c>
    </row>
    <row r="5516" spans="2:3" x14ac:dyDescent="0.35">
      <c r="B5516" s="4" t="s">
        <v>13036</v>
      </c>
      <c r="C5516" s="5">
        <v>0</v>
      </c>
    </row>
    <row r="5517" spans="2:3" x14ac:dyDescent="0.35">
      <c r="B5517" s="4" t="s">
        <v>14320</v>
      </c>
      <c r="C5517" s="5">
        <v>0</v>
      </c>
    </row>
    <row r="5518" spans="2:3" x14ac:dyDescent="0.35">
      <c r="B5518" s="4" t="s">
        <v>13037</v>
      </c>
      <c r="C5518" s="5">
        <v>0</v>
      </c>
    </row>
    <row r="5519" spans="2:3" x14ac:dyDescent="0.35">
      <c r="B5519" s="4" t="s">
        <v>14336</v>
      </c>
      <c r="C5519" s="5">
        <v>0</v>
      </c>
    </row>
    <row r="5520" spans="2:3" x14ac:dyDescent="0.35">
      <c r="B5520" s="4" t="s">
        <v>13038</v>
      </c>
      <c r="C5520" s="5">
        <v>0</v>
      </c>
    </row>
    <row r="5521" spans="2:3" x14ac:dyDescent="0.35">
      <c r="B5521" s="4" t="s">
        <v>13645</v>
      </c>
      <c r="C5521" s="5">
        <v>0</v>
      </c>
    </row>
    <row r="5522" spans="2:3" x14ac:dyDescent="0.35">
      <c r="B5522" s="4" t="s">
        <v>13039</v>
      </c>
      <c r="C5522" s="5">
        <v>0</v>
      </c>
    </row>
    <row r="5523" spans="2:3" x14ac:dyDescent="0.35">
      <c r="B5523" s="4" t="s">
        <v>13653</v>
      </c>
      <c r="C5523" s="5">
        <v>0</v>
      </c>
    </row>
    <row r="5524" spans="2:3" x14ac:dyDescent="0.35">
      <c r="B5524" s="4" t="s">
        <v>13040</v>
      </c>
      <c r="C5524" s="5">
        <v>0</v>
      </c>
    </row>
    <row r="5525" spans="2:3" x14ac:dyDescent="0.35">
      <c r="B5525" s="4" t="s">
        <v>13661</v>
      </c>
      <c r="C5525" s="5">
        <v>0</v>
      </c>
    </row>
    <row r="5526" spans="2:3" x14ac:dyDescent="0.35">
      <c r="B5526" s="4" t="s">
        <v>13041</v>
      </c>
      <c r="C5526" s="5">
        <v>0</v>
      </c>
    </row>
    <row r="5527" spans="2:3" x14ac:dyDescent="0.35">
      <c r="B5527" s="4" t="s">
        <v>12886</v>
      </c>
      <c r="C5527" s="5">
        <v>0</v>
      </c>
    </row>
    <row r="5528" spans="2:3" x14ac:dyDescent="0.35">
      <c r="B5528" s="4" t="s">
        <v>13042</v>
      </c>
      <c r="C5528" s="5">
        <v>0</v>
      </c>
    </row>
    <row r="5529" spans="2:3" x14ac:dyDescent="0.35">
      <c r="B5529" s="4" t="s">
        <v>13677</v>
      </c>
      <c r="C5529" s="5">
        <v>0</v>
      </c>
    </row>
    <row r="5530" spans="2:3" x14ac:dyDescent="0.35">
      <c r="B5530" s="4" t="s">
        <v>13043</v>
      </c>
      <c r="C5530" s="5">
        <v>0</v>
      </c>
    </row>
    <row r="5531" spans="2:3" x14ac:dyDescent="0.35">
      <c r="B5531" s="4" t="s">
        <v>13685</v>
      </c>
      <c r="C5531" s="5">
        <v>0</v>
      </c>
    </row>
    <row r="5532" spans="2:3" x14ac:dyDescent="0.35">
      <c r="B5532" s="4" t="s">
        <v>13044</v>
      </c>
      <c r="C5532" s="5">
        <v>0</v>
      </c>
    </row>
    <row r="5533" spans="2:3" x14ac:dyDescent="0.35">
      <c r="B5533" s="4" t="s">
        <v>13693</v>
      </c>
      <c r="C5533" s="5">
        <v>0</v>
      </c>
    </row>
    <row r="5534" spans="2:3" x14ac:dyDescent="0.35">
      <c r="B5534" s="4" t="s">
        <v>13045</v>
      </c>
      <c r="C5534" s="5">
        <v>0</v>
      </c>
    </row>
    <row r="5535" spans="2:3" x14ac:dyDescent="0.35">
      <c r="B5535" s="4" t="s">
        <v>13701</v>
      </c>
      <c r="C5535" s="5">
        <v>0</v>
      </c>
    </row>
    <row r="5536" spans="2:3" x14ac:dyDescent="0.35">
      <c r="B5536" s="4" t="s">
        <v>13046</v>
      </c>
      <c r="C5536" s="5">
        <v>0</v>
      </c>
    </row>
    <row r="5537" spans="2:3" x14ac:dyDescent="0.35">
      <c r="B5537" s="4" t="s">
        <v>13709</v>
      </c>
      <c r="C5537" s="5">
        <v>0</v>
      </c>
    </row>
    <row r="5538" spans="2:3" x14ac:dyDescent="0.35">
      <c r="B5538" s="4" t="s">
        <v>13047</v>
      </c>
      <c r="C5538" s="5">
        <v>0</v>
      </c>
    </row>
    <row r="5539" spans="2:3" x14ac:dyDescent="0.35">
      <c r="B5539" s="4" t="s">
        <v>13717</v>
      </c>
      <c r="C5539" s="5">
        <v>0</v>
      </c>
    </row>
    <row r="5540" spans="2:3" x14ac:dyDescent="0.35">
      <c r="B5540" s="4" t="s">
        <v>13048</v>
      </c>
      <c r="C5540" s="5">
        <v>0</v>
      </c>
    </row>
    <row r="5541" spans="2:3" x14ac:dyDescent="0.35">
      <c r="B5541" s="4" t="s">
        <v>12952</v>
      </c>
      <c r="C5541" s="5">
        <v>0</v>
      </c>
    </row>
    <row r="5542" spans="2:3" x14ac:dyDescent="0.35">
      <c r="B5542" s="4" t="s">
        <v>13049</v>
      </c>
      <c r="C5542" s="5">
        <v>0</v>
      </c>
    </row>
    <row r="5543" spans="2:3" x14ac:dyDescent="0.35">
      <c r="B5543" s="4" t="s">
        <v>13733</v>
      </c>
      <c r="C5543" s="5">
        <v>0</v>
      </c>
    </row>
    <row r="5544" spans="2:3" x14ac:dyDescent="0.35">
      <c r="B5544" s="4" t="s">
        <v>12915</v>
      </c>
      <c r="C5544" s="5">
        <v>0</v>
      </c>
    </row>
    <row r="5545" spans="2:3" x14ac:dyDescent="0.35">
      <c r="B5545" s="4" t="s">
        <v>13741</v>
      </c>
      <c r="C5545" s="5">
        <v>0</v>
      </c>
    </row>
    <row r="5546" spans="2:3" x14ac:dyDescent="0.35">
      <c r="B5546" s="4" t="s">
        <v>13051</v>
      </c>
      <c r="C5546" s="5">
        <v>0</v>
      </c>
    </row>
    <row r="5547" spans="2:3" x14ac:dyDescent="0.35">
      <c r="B5547" s="4" t="s">
        <v>13749</v>
      </c>
      <c r="C5547" s="5">
        <v>0</v>
      </c>
    </row>
    <row r="5548" spans="2:3" x14ac:dyDescent="0.35">
      <c r="B5548" s="4" t="s">
        <v>12868</v>
      </c>
      <c r="C5548" s="5">
        <v>0</v>
      </c>
    </row>
    <row r="5549" spans="2:3" x14ac:dyDescent="0.35">
      <c r="B5549" s="4" t="s">
        <v>13757</v>
      </c>
      <c r="C5549" s="5">
        <v>0</v>
      </c>
    </row>
    <row r="5550" spans="2:3" x14ac:dyDescent="0.35">
      <c r="B5550" s="4" t="s">
        <v>13053</v>
      </c>
      <c r="C5550" s="5">
        <v>0</v>
      </c>
    </row>
    <row r="5551" spans="2:3" x14ac:dyDescent="0.35">
      <c r="B5551" s="4" t="s">
        <v>13765</v>
      </c>
      <c r="C5551" s="5">
        <v>0</v>
      </c>
    </row>
    <row r="5552" spans="2:3" x14ac:dyDescent="0.35">
      <c r="B5552" s="4" t="s">
        <v>13054</v>
      </c>
      <c r="C5552" s="5">
        <v>0</v>
      </c>
    </row>
    <row r="5553" spans="2:3" x14ac:dyDescent="0.35">
      <c r="B5553" s="4" t="s">
        <v>13773</v>
      </c>
      <c r="C5553" s="5">
        <v>0</v>
      </c>
    </row>
    <row r="5554" spans="2:3" x14ac:dyDescent="0.35">
      <c r="B5554" s="4" t="s">
        <v>13055</v>
      </c>
      <c r="C5554" s="5">
        <v>0</v>
      </c>
    </row>
    <row r="5555" spans="2:3" x14ac:dyDescent="0.35">
      <c r="B5555" s="4" t="s">
        <v>13781</v>
      </c>
      <c r="C5555" s="5">
        <v>0</v>
      </c>
    </row>
    <row r="5556" spans="2:3" x14ac:dyDescent="0.35">
      <c r="B5556" s="4" t="s">
        <v>13056</v>
      </c>
      <c r="C5556" s="5">
        <v>0</v>
      </c>
    </row>
    <row r="5557" spans="2:3" x14ac:dyDescent="0.35">
      <c r="B5557" s="4" t="s">
        <v>13789</v>
      </c>
      <c r="C5557" s="5">
        <v>0</v>
      </c>
    </row>
    <row r="5558" spans="2:3" x14ac:dyDescent="0.35">
      <c r="B5558" s="4" t="s">
        <v>13057</v>
      </c>
      <c r="C5558" s="5">
        <v>0</v>
      </c>
    </row>
    <row r="5559" spans="2:3" x14ac:dyDescent="0.35">
      <c r="B5559" s="4" t="s">
        <v>13797</v>
      </c>
      <c r="C5559" s="5">
        <v>0</v>
      </c>
    </row>
    <row r="5560" spans="2:3" x14ac:dyDescent="0.35">
      <c r="B5560" s="4" t="s">
        <v>13058</v>
      </c>
      <c r="C5560" s="5">
        <v>0</v>
      </c>
    </row>
    <row r="5561" spans="2:3" x14ac:dyDescent="0.35">
      <c r="B5561" s="4" t="s">
        <v>13805</v>
      </c>
      <c r="C5561" s="5">
        <v>0</v>
      </c>
    </row>
    <row r="5562" spans="2:3" x14ac:dyDescent="0.35">
      <c r="B5562" s="4" t="s">
        <v>12916</v>
      </c>
      <c r="C5562" s="5">
        <v>0</v>
      </c>
    </row>
    <row r="5563" spans="2:3" x14ac:dyDescent="0.35">
      <c r="B5563" s="4" t="s">
        <v>13813</v>
      </c>
      <c r="C5563" s="5">
        <v>0</v>
      </c>
    </row>
    <row r="5564" spans="2:3" x14ac:dyDescent="0.35">
      <c r="B5564" s="4" t="s">
        <v>13060</v>
      </c>
      <c r="C5564" s="5">
        <v>0</v>
      </c>
    </row>
    <row r="5565" spans="2:3" x14ac:dyDescent="0.35">
      <c r="B5565" s="4" t="s">
        <v>13821</v>
      </c>
      <c r="C5565" s="5">
        <v>0</v>
      </c>
    </row>
    <row r="5566" spans="2:3" x14ac:dyDescent="0.35">
      <c r="B5566" s="4" t="s">
        <v>13061</v>
      </c>
      <c r="C5566" s="5">
        <v>0</v>
      </c>
    </row>
    <row r="5567" spans="2:3" x14ac:dyDescent="0.35">
      <c r="B5567" s="4" t="s">
        <v>13829</v>
      </c>
      <c r="C5567" s="5">
        <v>0</v>
      </c>
    </row>
    <row r="5568" spans="2:3" x14ac:dyDescent="0.35">
      <c r="B5568" s="4" t="s">
        <v>13062</v>
      </c>
      <c r="C5568" s="5">
        <v>0</v>
      </c>
    </row>
    <row r="5569" spans="2:3" x14ac:dyDescent="0.35">
      <c r="B5569" s="4" t="s">
        <v>13837</v>
      </c>
      <c r="C5569" s="5">
        <v>0</v>
      </c>
    </row>
    <row r="5570" spans="2:3" x14ac:dyDescent="0.35">
      <c r="B5570" s="4" t="s">
        <v>13063</v>
      </c>
      <c r="C5570" s="5">
        <v>0</v>
      </c>
    </row>
    <row r="5571" spans="2:3" x14ac:dyDescent="0.35">
      <c r="B5571" s="4" t="s">
        <v>13845</v>
      </c>
      <c r="C5571" s="5">
        <v>0</v>
      </c>
    </row>
    <row r="5572" spans="2:3" x14ac:dyDescent="0.35">
      <c r="B5572" s="4" t="s">
        <v>13064</v>
      </c>
      <c r="C5572" s="5">
        <v>0</v>
      </c>
    </row>
    <row r="5573" spans="2:3" x14ac:dyDescent="0.35">
      <c r="B5573" s="4" t="s">
        <v>13853</v>
      </c>
      <c r="C5573" s="5">
        <v>0</v>
      </c>
    </row>
    <row r="5574" spans="2:3" x14ac:dyDescent="0.35">
      <c r="B5574" s="4" t="s">
        <v>13065</v>
      </c>
      <c r="C5574" s="5">
        <v>0</v>
      </c>
    </row>
    <row r="5575" spans="2:3" x14ac:dyDescent="0.35">
      <c r="B5575" s="4" t="s">
        <v>13861</v>
      </c>
      <c r="C5575" s="5">
        <v>0</v>
      </c>
    </row>
    <row r="5576" spans="2:3" x14ac:dyDescent="0.35">
      <c r="B5576" s="4" t="s">
        <v>13066</v>
      </c>
      <c r="C5576" s="5">
        <v>0</v>
      </c>
    </row>
    <row r="5577" spans="2:3" x14ac:dyDescent="0.35">
      <c r="B5577" s="4" t="s">
        <v>13869</v>
      </c>
      <c r="C5577" s="5">
        <v>0</v>
      </c>
    </row>
    <row r="5578" spans="2:3" x14ac:dyDescent="0.35">
      <c r="B5578" s="4" t="s">
        <v>13067</v>
      </c>
      <c r="C5578" s="5">
        <v>0</v>
      </c>
    </row>
    <row r="5579" spans="2:3" x14ac:dyDescent="0.35">
      <c r="B5579" s="4" t="s">
        <v>13877</v>
      </c>
      <c r="C5579" s="5">
        <v>0</v>
      </c>
    </row>
    <row r="5580" spans="2:3" x14ac:dyDescent="0.35">
      <c r="B5580" s="4" t="s">
        <v>13068</v>
      </c>
      <c r="C5580" s="5">
        <v>0</v>
      </c>
    </row>
    <row r="5581" spans="2:3" x14ac:dyDescent="0.35">
      <c r="B5581" s="4" t="s">
        <v>13885</v>
      </c>
      <c r="C5581" s="5">
        <v>0</v>
      </c>
    </row>
    <row r="5582" spans="2:3" x14ac:dyDescent="0.35">
      <c r="B5582" s="4" t="s">
        <v>13069</v>
      </c>
      <c r="C5582" s="5">
        <v>0</v>
      </c>
    </row>
    <row r="5583" spans="2:3" x14ac:dyDescent="0.35">
      <c r="B5583" s="4" t="s">
        <v>13893</v>
      </c>
      <c r="C5583" s="5">
        <v>0</v>
      </c>
    </row>
    <row r="5584" spans="2:3" x14ac:dyDescent="0.35">
      <c r="B5584" s="4" t="s">
        <v>13070</v>
      </c>
      <c r="C5584" s="5">
        <v>0</v>
      </c>
    </row>
    <row r="5585" spans="2:3" x14ac:dyDescent="0.35">
      <c r="B5585" s="4" t="s">
        <v>13901</v>
      </c>
      <c r="C5585" s="5">
        <v>0</v>
      </c>
    </row>
    <row r="5586" spans="2:3" x14ac:dyDescent="0.35">
      <c r="B5586" s="4" t="s">
        <v>13071</v>
      </c>
      <c r="C5586" s="5">
        <v>0</v>
      </c>
    </row>
    <row r="5587" spans="2:3" x14ac:dyDescent="0.35">
      <c r="B5587" s="4" t="s">
        <v>13909</v>
      </c>
      <c r="C5587" s="5">
        <v>0</v>
      </c>
    </row>
    <row r="5588" spans="2:3" x14ac:dyDescent="0.35">
      <c r="B5588" s="4" t="s">
        <v>13072</v>
      </c>
      <c r="C5588" s="5">
        <v>0</v>
      </c>
    </row>
    <row r="5589" spans="2:3" x14ac:dyDescent="0.35">
      <c r="B5589" s="4" t="s">
        <v>13917</v>
      </c>
      <c r="C5589" s="5">
        <v>0</v>
      </c>
    </row>
    <row r="5590" spans="2:3" x14ac:dyDescent="0.35">
      <c r="B5590" s="4" t="s">
        <v>13073</v>
      </c>
      <c r="C5590" s="5">
        <v>0</v>
      </c>
    </row>
    <row r="5591" spans="2:3" x14ac:dyDescent="0.35">
      <c r="B5591" s="4" t="s">
        <v>13925</v>
      </c>
      <c r="C5591" s="5">
        <v>0</v>
      </c>
    </row>
    <row r="5592" spans="2:3" x14ac:dyDescent="0.35">
      <c r="B5592" s="4" t="s">
        <v>13074</v>
      </c>
      <c r="C5592" s="5">
        <v>0</v>
      </c>
    </row>
    <row r="5593" spans="2:3" x14ac:dyDescent="0.35">
      <c r="B5593" s="4" t="s">
        <v>13933</v>
      </c>
      <c r="C5593" s="5">
        <v>0</v>
      </c>
    </row>
    <row r="5594" spans="2:3" x14ac:dyDescent="0.35">
      <c r="B5594" s="4" t="s">
        <v>13075</v>
      </c>
      <c r="C5594" s="5">
        <v>0</v>
      </c>
    </row>
    <row r="5595" spans="2:3" x14ac:dyDescent="0.35">
      <c r="B5595" s="4" t="s">
        <v>13941</v>
      </c>
      <c r="C5595" s="5">
        <v>0</v>
      </c>
    </row>
    <row r="5596" spans="2:3" x14ac:dyDescent="0.35">
      <c r="B5596" s="4" t="s">
        <v>13076</v>
      </c>
      <c r="C5596" s="5">
        <v>0</v>
      </c>
    </row>
    <row r="5597" spans="2:3" x14ac:dyDescent="0.35">
      <c r="B5597" s="4" t="s">
        <v>13949</v>
      </c>
      <c r="C5597" s="5">
        <v>0</v>
      </c>
    </row>
    <row r="5598" spans="2:3" x14ac:dyDescent="0.35">
      <c r="B5598" s="4" t="s">
        <v>12917</v>
      </c>
      <c r="C5598" s="5">
        <v>0</v>
      </c>
    </row>
    <row r="5599" spans="2:3" x14ac:dyDescent="0.35">
      <c r="B5599" s="4" t="s">
        <v>13957</v>
      </c>
      <c r="C5599" s="5">
        <v>0</v>
      </c>
    </row>
    <row r="5600" spans="2:3" x14ac:dyDescent="0.35">
      <c r="B5600" s="4" t="s">
        <v>13078</v>
      </c>
      <c r="C5600" s="5">
        <v>0</v>
      </c>
    </row>
    <row r="5601" spans="2:3" x14ac:dyDescent="0.35">
      <c r="B5601" s="4" t="s">
        <v>13965</v>
      </c>
      <c r="C5601" s="5">
        <v>0</v>
      </c>
    </row>
    <row r="5602" spans="2:3" x14ac:dyDescent="0.35">
      <c r="B5602" s="4" t="s">
        <v>13079</v>
      </c>
      <c r="C5602" s="5">
        <v>0</v>
      </c>
    </row>
    <row r="5603" spans="2:3" x14ac:dyDescent="0.35">
      <c r="B5603" s="4" t="s">
        <v>13973</v>
      </c>
      <c r="C5603" s="5">
        <v>0</v>
      </c>
    </row>
    <row r="5604" spans="2:3" x14ac:dyDescent="0.35">
      <c r="B5604" s="4" t="s">
        <v>13080</v>
      </c>
      <c r="C5604" s="5">
        <v>0</v>
      </c>
    </row>
    <row r="5605" spans="2:3" x14ac:dyDescent="0.35">
      <c r="B5605" s="4" t="s">
        <v>13981</v>
      </c>
      <c r="C5605" s="5">
        <v>0</v>
      </c>
    </row>
    <row r="5606" spans="2:3" x14ac:dyDescent="0.35">
      <c r="B5606" s="4" t="s">
        <v>13081</v>
      </c>
      <c r="C5606" s="5">
        <v>0</v>
      </c>
    </row>
    <row r="5607" spans="2:3" x14ac:dyDescent="0.35">
      <c r="B5607" s="4" t="s">
        <v>13989</v>
      </c>
      <c r="C5607" s="5">
        <v>0</v>
      </c>
    </row>
    <row r="5608" spans="2:3" x14ac:dyDescent="0.35">
      <c r="B5608" s="4" t="s">
        <v>13082</v>
      </c>
      <c r="C5608" s="5">
        <v>0</v>
      </c>
    </row>
    <row r="5609" spans="2:3" x14ac:dyDescent="0.35">
      <c r="B5609" s="4" t="s">
        <v>13997</v>
      </c>
      <c r="C5609" s="5">
        <v>0</v>
      </c>
    </row>
    <row r="5610" spans="2:3" x14ac:dyDescent="0.35">
      <c r="B5610" s="4" t="s">
        <v>13083</v>
      </c>
      <c r="C5610" s="5">
        <v>0</v>
      </c>
    </row>
    <row r="5611" spans="2:3" x14ac:dyDescent="0.35">
      <c r="B5611" s="4" t="s">
        <v>14005</v>
      </c>
      <c r="C5611" s="5">
        <v>0</v>
      </c>
    </row>
    <row r="5612" spans="2:3" x14ac:dyDescent="0.35">
      <c r="B5612" s="4" t="s">
        <v>13084</v>
      </c>
      <c r="C5612" s="5">
        <v>0</v>
      </c>
    </row>
    <row r="5613" spans="2:3" x14ac:dyDescent="0.35">
      <c r="B5613" s="4" t="s">
        <v>14013</v>
      </c>
      <c r="C5613" s="5">
        <v>0</v>
      </c>
    </row>
    <row r="5614" spans="2:3" x14ac:dyDescent="0.35">
      <c r="B5614" s="4" t="s">
        <v>13085</v>
      </c>
      <c r="C5614" s="5">
        <v>0</v>
      </c>
    </row>
    <row r="5615" spans="2:3" x14ac:dyDescent="0.35">
      <c r="B5615" s="4" t="s">
        <v>12943</v>
      </c>
      <c r="C5615" s="5">
        <v>0</v>
      </c>
    </row>
    <row r="5616" spans="2:3" x14ac:dyDescent="0.35">
      <c r="B5616" s="4" t="s">
        <v>13086</v>
      </c>
      <c r="C5616" s="5">
        <v>0</v>
      </c>
    </row>
    <row r="5617" spans="2:3" x14ac:dyDescent="0.35">
      <c r="B5617" s="4" t="s">
        <v>14029</v>
      </c>
      <c r="C5617" s="5">
        <v>0</v>
      </c>
    </row>
    <row r="5618" spans="2:3" x14ac:dyDescent="0.35">
      <c r="B5618" s="4" t="s">
        <v>13087</v>
      </c>
      <c r="C5618" s="5">
        <v>0</v>
      </c>
    </row>
    <row r="5619" spans="2:3" x14ac:dyDescent="0.35">
      <c r="B5619" s="4" t="s">
        <v>14037</v>
      </c>
      <c r="C5619" s="5">
        <v>0</v>
      </c>
    </row>
    <row r="5620" spans="2:3" x14ac:dyDescent="0.35">
      <c r="B5620" s="4" t="s">
        <v>13088</v>
      </c>
      <c r="C5620" s="5">
        <v>0</v>
      </c>
    </row>
    <row r="5621" spans="2:3" x14ac:dyDescent="0.35">
      <c r="B5621" s="4" t="s">
        <v>14045</v>
      </c>
      <c r="C5621" s="5">
        <v>0</v>
      </c>
    </row>
    <row r="5622" spans="2:3" x14ac:dyDescent="0.35">
      <c r="B5622" s="4" t="s">
        <v>13089</v>
      </c>
      <c r="C5622" s="5">
        <v>0</v>
      </c>
    </row>
    <row r="5623" spans="2:3" x14ac:dyDescent="0.35">
      <c r="B5623" s="4" t="s">
        <v>14053</v>
      </c>
      <c r="C5623" s="5">
        <v>0</v>
      </c>
    </row>
    <row r="5624" spans="2:3" x14ac:dyDescent="0.35">
      <c r="B5624" s="4" t="s">
        <v>13090</v>
      </c>
      <c r="C5624" s="5">
        <v>0</v>
      </c>
    </row>
    <row r="5625" spans="2:3" x14ac:dyDescent="0.35">
      <c r="B5625" s="4" t="s">
        <v>14061</v>
      </c>
      <c r="C5625" s="5">
        <v>0</v>
      </c>
    </row>
    <row r="5626" spans="2:3" x14ac:dyDescent="0.35">
      <c r="B5626" s="4" t="s">
        <v>13091</v>
      </c>
      <c r="C5626" s="5">
        <v>0</v>
      </c>
    </row>
    <row r="5627" spans="2:3" x14ac:dyDescent="0.35">
      <c r="B5627" s="4" t="s">
        <v>14069</v>
      </c>
      <c r="C5627" s="5">
        <v>0</v>
      </c>
    </row>
    <row r="5628" spans="2:3" x14ac:dyDescent="0.35">
      <c r="B5628" s="4" t="s">
        <v>13092</v>
      </c>
      <c r="C5628" s="5">
        <v>0</v>
      </c>
    </row>
    <row r="5629" spans="2:3" x14ac:dyDescent="0.35">
      <c r="B5629" s="4" t="s">
        <v>14077</v>
      </c>
      <c r="C5629" s="5">
        <v>0</v>
      </c>
    </row>
    <row r="5630" spans="2:3" x14ac:dyDescent="0.35">
      <c r="B5630" s="4" t="s">
        <v>13093</v>
      </c>
      <c r="C5630" s="5">
        <v>0</v>
      </c>
    </row>
    <row r="5631" spans="2:3" x14ac:dyDescent="0.35">
      <c r="B5631" s="4" t="s">
        <v>14085</v>
      </c>
      <c r="C5631" s="5">
        <v>0</v>
      </c>
    </row>
    <row r="5632" spans="2:3" x14ac:dyDescent="0.35">
      <c r="B5632" s="4" t="s">
        <v>13094</v>
      </c>
      <c r="C5632" s="5">
        <v>0</v>
      </c>
    </row>
    <row r="5633" spans="2:3" x14ac:dyDescent="0.35">
      <c r="B5633" s="4" t="s">
        <v>14093</v>
      </c>
      <c r="C5633" s="5">
        <v>0</v>
      </c>
    </row>
    <row r="5634" spans="2:3" x14ac:dyDescent="0.35">
      <c r="B5634" s="4" t="s">
        <v>12869</v>
      </c>
      <c r="C5634" s="5">
        <v>0</v>
      </c>
    </row>
    <row r="5635" spans="2:3" x14ac:dyDescent="0.35">
      <c r="B5635" s="4" t="s">
        <v>14111</v>
      </c>
      <c r="C5635" s="5">
        <v>0</v>
      </c>
    </row>
    <row r="5636" spans="2:3" x14ac:dyDescent="0.35">
      <c r="B5636" s="4" t="s">
        <v>13096</v>
      </c>
      <c r="C5636" s="5">
        <v>0</v>
      </c>
    </row>
    <row r="5637" spans="2:3" x14ac:dyDescent="0.35">
      <c r="B5637" s="4" t="s">
        <v>14119</v>
      </c>
      <c r="C5637" s="5">
        <v>0</v>
      </c>
    </row>
    <row r="5638" spans="2:3" x14ac:dyDescent="0.35">
      <c r="B5638" s="4" t="s">
        <v>13097</v>
      </c>
      <c r="C5638" s="5">
        <v>0</v>
      </c>
    </row>
    <row r="5639" spans="2:3" x14ac:dyDescent="0.35">
      <c r="B5639" s="4" t="s">
        <v>12948</v>
      </c>
      <c r="C5639" s="5">
        <v>0</v>
      </c>
    </row>
    <row r="5640" spans="2:3" x14ac:dyDescent="0.35">
      <c r="B5640" s="4" t="s">
        <v>13098</v>
      </c>
      <c r="C5640" s="5">
        <v>0</v>
      </c>
    </row>
    <row r="5641" spans="2:3" x14ac:dyDescent="0.35">
      <c r="B5641" s="4" t="s">
        <v>14140</v>
      </c>
      <c r="C5641" s="5">
        <v>0</v>
      </c>
    </row>
    <row r="5642" spans="2:3" x14ac:dyDescent="0.35">
      <c r="B5642" s="4" t="s">
        <v>13099</v>
      </c>
      <c r="C5642" s="5">
        <v>0</v>
      </c>
    </row>
    <row r="5643" spans="2:3" x14ac:dyDescent="0.35">
      <c r="B5643" s="4" t="s">
        <v>14148</v>
      </c>
      <c r="C5643" s="5">
        <v>0</v>
      </c>
    </row>
    <row r="5644" spans="2:3" x14ac:dyDescent="0.35">
      <c r="B5644" s="4" t="s">
        <v>13100</v>
      </c>
      <c r="C5644" s="5">
        <v>0</v>
      </c>
    </row>
    <row r="5645" spans="2:3" x14ac:dyDescent="0.35">
      <c r="B5645" s="4" t="s">
        <v>14156</v>
      </c>
      <c r="C5645" s="5">
        <v>0</v>
      </c>
    </row>
    <row r="5646" spans="2:3" x14ac:dyDescent="0.35">
      <c r="B5646" s="4" t="s">
        <v>13101</v>
      </c>
      <c r="C5646" s="5">
        <v>0</v>
      </c>
    </row>
    <row r="5647" spans="2:3" x14ac:dyDescent="0.35">
      <c r="B5647" s="4" t="s">
        <v>14164</v>
      </c>
      <c r="C5647" s="5">
        <v>0</v>
      </c>
    </row>
    <row r="5648" spans="2:3" x14ac:dyDescent="0.35">
      <c r="B5648" s="4" t="s">
        <v>13102</v>
      </c>
      <c r="C5648" s="5">
        <v>0</v>
      </c>
    </row>
    <row r="5649" spans="2:3" x14ac:dyDescent="0.35">
      <c r="B5649" s="4" t="s">
        <v>14172</v>
      </c>
      <c r="C5649" s="5">
        <v>0</v>
      </c>
    </row>
    <row r="5650" spans="2:3" x14ac:dyDescent="0.35">
      <c r="B5650" s="4" t="s">
        <v>13103</v>
      </c>
      <c r="C5650" s="5">
        <v>0</v>
      </c>
    </row>
    <row r="5651" spans="2:3" x14ac:dyDescent="0.35">
      <c r="B5651" s="4" t="s">
        <v>14180</v>
      </c>
      <c r="C5651" s="5">
        <v>0</v>
      </c>
    </row>
    <row r="5652" spans="2:3" x14ac:dyDescent="0.35">
      <c r="B5652" s="4" t="s">
        <v>13104</v>
      </c>
      <c r="C5652" s="5">
        <v>0</v>
      </c>
    </row>
    <row r="5653" spans="2:3" x14ac:dyDescent="0.35">
      <c r="B5653" s="4" t="s">
        <v>14188</v>
      </c>
      <c r="C5653" s="5">
        <v>0</v>
      </c>
    </row>
    <row r="5654" spans="2:3" x14ac:dyDescent="0.35">
      <c r="B5654" s="4" t="s">
        <v>13105</v>
      </c>
      <c r="C5654" s="5">
        <v>0</v>
      </c>
    </row>
    <row r="5655" spans="2:3" x14ac:dyDescent="0.35">
      <c r="B5655" s="4" t="s">
        <v>14196</v>
      </c>
      <c r="C5655" s="5">
        <v>0</v>
      </c>
    </row>
    <row r="5656" spans="2:3" x14ac:dyDescent="0.35">
      <c r="B5656" s="4" t="s">
        <v>13106</v>
      </c>
      <c r="C5656" s="5">
        <v>0</v>
      </c>
    </row>
    <row r="5657" spans="2:3" x14ac:dyDescent="0.35">
      <c r="B5657" s="4" t="s">
        <v>14204</v>
      </c>
      <c r="C5657" s="5">
        <v>0</v>
      </c>
    </row>
    <row r="5658" spans="2:3" x14ac:dyDescent="0.35">
      <c r="B5658" s="4" t="s">
        <v>13107</v>
      </c>
      <c r="C5658" s="5">
        <v>0</v>
      </c>
    </row>
    <row r="5659" spans="2:3" x14ac:dyDescent="0.35">
      <c r="B5659" s="4" t="s">
        <v>14212</v>
      </c>
      <c r="C5659" s="5">
        <v>0</v>
      </c>
    </row>
    <row r="5660" spans="2:3" x14ac:dyDescent="0.35">
      <c r="B5660" s="4" t="s">
        <v>13108</v>
      </c>
      <c r="C5660" s="5">
        <v>0</v>
      </c>
    </row>
    <row r="5661" spans="2:3" x14ac:dyDescent="0.35">
      <c r="B5661" s="4" t="s">
        <v>14220</v>
      </c>
      <c r="C5661" s="5">
        <v>0</v>
      </c>
    </row>
    <row r="5662" spans="2:3" x14ac:dyDescent="0.35">
      <c r="B5662" s="4" t="s">
        <v>13109</v>
      </c>
      <c r="C5662" s="5">
        <v>0</v>
      </c>
    </row>
    <row r="5663" spans="2:3" x14ac:dyDescent="0.35">
      <c r="B5663" s="4" t="s">
        <v>12950</v>
      </c>
      <c r="C5663" s="5">
        <v>0</v>
      </c>
    </row>
    <row r="5664" spans="2:3" x14ac:dyDescent="0.35">
      <c r="B5664" s="4" t="s">
        <v>13110</v>
      </c>
      <c r="C5664" s="5">
        <v>0</v>
      </c>
    </row>
    <row r="5665" spans="2:3" x14ac:dyDescent="0.35">
      <c r="B5665" s="4" t="s">
        <v>14236</v>
      </c>
      <c r="C5665" s="5">
        <v>0</v>
      </c>
    </row>
    <row r="5666" spans="2:3" x14ac:dyDescent="0.35">
      <c r="B5666" s="4" t="s">
        <v>13111</v>
      </c>
      <c r="C5666" s="5">
        <v>0</v>
      </c>
    </row>
    <row r="5667" spans="2:3" x14ac:dyDescent="0.35">
      <c r="B5667" s="4" t="s">
        <v>14244</v>
      </c>
      <c r="C5667" s="5">
        <v>0</v>
      </c>
    </row>
    <row r="5668" spans="2:3" x14ac:dyDescent="0.35">
      <c r="B5668" s="4" t="s">
        <v>13112</v>
      </c>
      <c r="C5668" s="5">
        <v>0</v>
      </c>
    </row>
    <row r="5669" spans="2:3" x14ac:dyDescent="0.35">
      <c r="B5669" s="4" t="s">
        <v>14252</v>
      </c>
      <c r="C5669" s="5">
        <v>0</v>
      </c>
    </row>
    <row r="5670" spans="2:3" x14ac:dyDescent="0.35">
      <c r="B5670" s="4" t="s">
        <v>12918</v>
      </c>
      <c r="C5670" s="5">
        <v>0</v>
      </c>
    </row>
    <row r="5671" spans="2:3" x14ac:dyDescent="0.35">
      <c r="B5671" s="4" t="s">
        <v>14260</v>
      </c>
      <c r="C5671" s="5">
        <v>0</v>
      </c>
    </row>
    <row r="5672" spans="2:3" x14ac:dyDescent="0.35">
      <c r="B5672" s="4" t="s">
        <v>13114</v>
      </c>
      <c r="C5672" s="5">
        <v>0</v>
      </c>
    </row>
    <row r="5673" spans="2:3" x14ac:dyDescent="0.35">
      <c r="B5673" s="4" t="s">
        <v>14268</v>
      </c>
      <c r="C5673" s="5">
        <v>0</v>
      </c>
    </row>
    <row r="5674" spans="2:3" x14ac:dyDescent="0.35">
      <c r="B5674" s="4" t="s">
        <v>13115</v>
      </c>
      <c r="C5674" s="5">
        <v>0</v>
      </c>
    </row>
    <row r="5675" spans="2:3" x14ac:dyDescent="0.35">
      <c r="B5675" s="4" t="s">
        <v>14276</v>
      </c>
      <c r="C5675" s="5">
        <v>0</v>
      </c>
    </row>
    <row r="5676" spans="2:3" x14ac:dyDescent="0.35">
      <c r="B5676" s="4" t="s">
        <v>13116</v>
      </c>
      <c r="C5676" s="5">
        <v>0</v>
      </c>
    </row>
    <row r="5677" spans="2:3" x14ac:dyDescent="0.35">
      <c r="B5677" s="4" t="s">
        <v>14284</v>
      </c>
      <c r="C5677" s="5">
        <v>0</v>
      </c>
    </row>
    <row r="5678" spans="2:3" x14ac:dyDescent="0.35">
      <c r="B5678" s="4" t="s">
        <v>13117</v>
      </c>
      <c r="C5678" s="5">
        <v>0</v>
      </c>
    </row>
    <row r="5679" spans="2:3" x14ac:dyDescent="0.35">
      <c r="B5679" s="4" t="s">
        <v>14292</v>
      </c>
      <c r="C5679" s="5">
        <v>0</v>
      </c>
    </row>
    <row r="5680" spans="2:3" x14ac:dyDescent="0.35">
      <c r="B5680" s="4" t="s">
        <v>13118</v>
      </c>
      <c r="C5680" s="5">
        <v>0</v>
      </c>
    </row>
    <row r="5681" spans="2:3" x14ac:dyDescent="0.35">
      <c r="B5681" s="4" t="s">
        <v>14300</v>
      </c>
      <c r="C5681" s="5">
        <v>0</v>
      </c>
    </row>
    <row r="5682" spans="2:3" x14ac:dyDescent="0.35">
      <c r="B5682" s="4" t="s">
        <v>13119</v>
      </c>
      <c r="C5682" s="5">
        <v>0</v>
      </c>
    </row>
    <row r="5683" spans="2:3" x14ac:dyDescent="0.35">
      <c r="B5683" s="4" t="s">
        <v>14308</v>
      </c>
      <c r="C5683" s="5">
        <v>0</v>
      </c>
    </row>
    <row r="5684" spans="2:3" x14ac:dyDescent="0.35">
      <c r="B5684" s="4" t="s">
        <v>13120</v>
      </c>
      <c r="C5684" s="5">
        <v>0</v>
      </c>
    </row>
    <row r="5685" spans="2:3" x14ac:dyDescent="0.35">
      <c r="B5685" s="4" t="s">
        <v>14316</v>
      </c>
      <c r="C5685" s="5">
        <v>0</v>
      </c>
    </row>
    <row r="5686" spans="2:3" x14ac:dyDescent="0.35">
      <c r="B5686" s="4" t="s">
        <v>13121</v>
      </c>
      <c r="C5686" s="5">
        <v>0</v>
      </c>
    </row>
    <row r="5687" spans="2:3" x14ac:dyDescent="0.35">
      <c r="B5687" s="4" t="s">
        <v>14324</v>
      </c>
      <c r="C5687" s="5">
        <v>0</v>
      </c>
    </row>
    <row r="5688" spans="2:3" x14ac:dyDescent="0.35">
      <c r="B5688" s="4" t="s">
        <v>13122</v>
      </c>
      <c r="C5688" s="5">
        <v>0</v>
      </c>
    </row>
    <row r="5689" spans="2:3" x14ac:dyDescent="0.35">
      <c r="B5689" s="4" t="s">
        <v>14332</v>
      </c>
      <c r="C5689" s="5">
        <v>0</v>
      </c>
    </row>
    <row r="5690" spans="2:3" x14ac:dyDescent="0.35">
      <c r="B5690" s="4" t="s">
        <v>13123</v>
      </c>
      <c r="C5690" s="5">
        <v>0</v>
      </c>
    </row>
    <row r="5691" spans="2:3" x14ac:dyDescent="0.35">
      <c r="B5691" s="4" t="s">
        <v>14340</v>
      </c>
      <c r="C5691" s="5">
        <v>0</v>
      </c>
    </row>
    <row r="5692" spans="2:3" x14ac:dyDescent="0.35">
      <c r="B5692" s="4" t="s">
        <v>13124</v>
      </c>
      <c r="C5692" s="5">
        <v>0</v>
      </c>
    </row>
    <row r="5693" spans="2:3" x14ac:dyDescent="0.35">
      <c r="B5693" s="4" t="s">
        <v>12939</v>
      </c>
      <c r="C5693" s="5">
        <v>0</v>
      </c>
    </row>
    <row r="5694" spans="2:3" x14ac:dyDescent="0.35">
      <c r="B5694" s="4" t="s">
        <v>13125</v>
      </c>
      <c r="C5694" s="5">
        <v>0</v>
      </c>
    </row>
    <row r="5695" spans="2:3" x14ac:dyDescent="0.35">
      <c r="B5695" s="4" t="s">
        <v>13647</v>
      </c>
      <c r="C5695" s="5">
        <v>0</v>
      </c>
    </row>
    <row r="5696" spans="2:3" x14ac:dyDescent="0.35">
      <c r="B5696" s="4" t="s">
        <v>13126</v>
      </c>
      <c r="C5696" s="5">
        <v>0</v>
      </c>
    </row>
    <row r="5697" spans="2:3" x14ac:dyDescent="0.35">
      <c r="B5697" s="4" t="s">
        <v>13651</v>
      </c>
      <c r="C5697" s="5">
        <v>0</v>
      </c>
    </row>
    <row r="5698" spans="2:3" x14ac:dyDescent="0.35">
      <c r="B5698" s="4" t="s">
        <v>13127</v>
      </c>
      <c r="C5698" s="5">
        <v>0</v>
      </c>
    </row>
    <row r="5699" spans="2:3" x14ac:dyDescent="0.35">
      <c r="B5699" s="4" t="s">
        <v>13655</v>
      </c>
      <c r="C5699" s="5">
        <v>0</v>
      </c>
    </row>
    <row r="5700" spans="2:3" x14ac:dyDescent="0.35">
      <c r="B5700" s="4" t="s">
        <v>13128</v>
      </c>
      <c r="C5700" s="5">
        <v>0</v>
      </c>
    </row>
    <row r="5701" spans="2:3" x14ac:dyDescent="0.35">
      <c r="B5701" s="4" t="s">
        <v>13659</v>
      </c>
      <c r="C5701" s="5">
        <v>0</v>
      </c>
    </row>
    <row r="5702" spans="2:3" x14ac:dyDescent="0.35">
      <c r="B5702" s="4" t="s">
        <v>13129</v>
      </c>
      <c r="C5702" s="5">
        <v>0</v>
      </c>
    </row>
    <row r="5703" spans="2:3" x14ac:dyDescent="0.35">
      <c r="B5703" s="4" t="s">
        <v>13663</v>
      </c>
      <c r="C5703" s="5">
        <v>0</v>
      </c>
    </row>
    <row r="5704" spans="2:3" x14ac:dyDescent="0.35">
      <c r="B5704" s="4" t="s">
        <v>13130</v>
      </c>
      <c r="C5704" s="5">
        <v>0</v>
      </c>
    </row>
    <row r="5705" spans="2:3" x14ac:dyDescent="0.35">
      <c r="B5705" s="4" t="s">
        <v>13667</v>
      </c>
      <c r="C5705" s="5">
        <v>0</v>
      </c>
    </row>
    <row r="5706" spans="2:3" x14ac:dyDescent="0.35">
      <c r="B5706" s="4" t="s">
        <v>13131</v>
      </c>
      <c r="C5706" s="5">
        <v>0</v>
      </c>
    </row>
    <row r="5707" spans="2:3" x14ac:dyDescent="0.35">
      <c r="B5707" s="4" t="s">
        <v>12923</v>
      </c>
      <c r="C5707" s="5">
        <v>0</v>
      </c>
    </row>
    <row r="5708" spans="2:3" x14ac:dyDescent="0.35">
      <c r="B5708" s="4" t="s">
        <v>13132</v>
      </c>
      <c r="C5708" s="5">
        <v>0</v>
      </c>
    </row>
    <row r="5709" spans="2:3" x14ac:dyDescent="0.35">
      <c r="B5709" s="4" t="s">
        <v>13675</v>
      </c>
      <c r="C5709" s="5">
        <v>0</v>
      </c>
    </row>
    <row r="5710" spans="2:3" x14ac:dyDescent="0.35">
      <c r="B5710" s="4" t="s">
        <v>13133</v>
      </c>
      <c r="C5710" s="5">
        <v>0</v>
      </c>
    </row>
    <row r="5711" spans="2:3" x14ac:dyDescent="0.35">
      <c r="B5711" s="4" t="s">
        <v>13679</v>
      </c>
      <c r="C5711" s="5">
        <v>0</v>
      </c>
    </row>
    <row r="5712" spans="2:3" x14ac:dyDescent="0.35">
      <c r="B5712" s="4" t="s">
        <v>13134</v>
      </c>
      <c r="C5712" s="5">
        <v>0</v>
      </c>
    </row>
    <row r="5713" spans="2:3" x14ac:dyDescent="0.35">
      <c r="B5713" s="4" t="s">
        <v>12887</v>
      </c>
      <c r="C5713" s="5">
        <v>0</v>
      </c>
    </row>
    <row r="5714" spans="2:3" x14ac:dyDescent="0.35">
      <c r="B5714" s="4" t="s">
        <v>13135</v>
      </c>
      <c r="C5714" s="5">
        <v>0</v>
      </c>
    </row>
    <row r="5715" spans="2:3" x14ac:dyDescent="0.35">
      <c r="B5715" s="4" t="s">
        <v>13687</v>
      </c>
      <c r="C5715" s="5">
        <v>0</v>
      </c>
    </row>
    <row r="5716" spans="2:3" x14ac:dyDescent="0.35">
      <c r="B5716" s="4" t="s">
        <v>13136</v>
      </c>
      <c r="C5716" s="5">
        <v>0</v>
      </c>
    </row>
    <row r="5717" spans="2:3" x14ac:dyDescent="0.35">
      <c r="B5717" s="4" t="s">
        <v>13691</v>
      </c>
      <c r="C5717" s="5">
        <v>0</v>
      </c>
    </row>
    <row r="5718" spans="2:3" x14ac:dyDescent="0.35">
      <c r="B5718" s="4" t="s">
        <v>13137</v>
      </c>
      <c r="C5718" s="5">
        <v>0</v>
      </c>
    </row>
    <row r="5719" spans="2:3" x14ac:dyDescent="0.35">
      <c r="B5719" s="4" t="s">
        <v>13695</v>
      </c>
      <c r="C5719" s="5">
        <v>0</v>
      </c>
    </row>
    <row r="5720" spans="2:3" x14ac:dyDescent="0.35">
      <c r="B5720" s="4" t="s">
        <v>12919</v>
      </c>
      <c r="C5720" s="5">
        <v>0</v>
      </c>
    </row>
    <row r="5721" spans="2:3" x14ac:dyDescent="0.35">
      <c r="B5721" s="4" t="s">
        <v>13699</v>
      </c>
      <c r="C5721" s="5">
        <v>0</v>
      </c>
    </row>
    <row r="5722" spans="2:3" x14ac:dyDescent="0.35">
      <c r="B5722" s="4" t="s">
        <v>13139</v>
      </c>
      <c r="C5722" s="5">
        <v>0</v>
      </c>
    </row>
    <row r="5723" spans="2:3" x14ac:dyDescent="0.35">
      <c r="B5723" s="4" t="s">
        <v>13703</v>
      </c>
      <c r="C5723" s="5">
        <v>0</v>
      </c>
    </row>
    <row r="5724" spans="2:3" x14ac:dyDescent="0.35">
      <c r="B5724" s="4" t="s">
        <v>13140</v>
      </c>
      <c r="C5724" s="5">
        <v>0</v>
      </c>
    </row>
    <row r="5725" spans="2:3" x14ac:dyDescent="0.35">
      <c r="B5725" s="4" t="s">
        <v>13707</v>
      </c>
      <c r="C5725" s="5">
        <v>0</v>
      </c>
    </row>
    <row r="5726" spans="2:3" x14ac:dyDescent="0.35">
      <c r="B5726" s="4" t="s">
        <v>13141</v>
      </c>
      <c r="C5726" s="5">
        <v>0</v>
      </c>
    </row>
    <row r="5727" spans="2:3" x14ac:dyDescent="0.35">
      <c r="B5727" s="4" t="s">
        <v>13711</v>
      </c>
      <c r="C5727" s="5">
        <v>0</v>
      </c>
    </row>
    <row r="5728" spans="2:3" x14ac:dyDescent="0.35">
      <c r="B5728" s="4" t="s">
        <v>12870</v>
      </c>
      <c r="C5728" s="5">
        <v>0</v>
      </c>
    </row>
    <row r="5729" spans="2:3" x14ac:dyDescent="0.35">
      <c r="B5729" s="4" t="s">
        <v>13715</v>
      </c>
      <c r="C5729" s="5">
        <v>0</v>
      </c>
    </row>
    <row r="5730" spans="2:3" x14ac:dyDescent="0.35">
      <c r="B5730" s="4" t="s">
        <v>13143</v>
      </c>
      <c r="C5730" s="5">
        <v>0</v>
      </c>
    </row>
    <row r="5731" spans="2:3" x14ac:dyDescent="0.35">
      <c r="B5731" s="4" t="s">
        <v>13719</v>
      </c>
      <c r="C5731" s="5">
        <v>0</v>
      </c>
    </row>
    <row r="5732" spans="2:3" x14ac:dyDescent="0.35">
      <c r="B5732" s="4" t="s">
        <v>13144</v>
      </c>
      <c r="C5732" s="5">
        <v>0</v>
      </c>
    </row>
    <row r="5733" spans="2:3" x14ac:dyDescent="0.35">
      <c r="B5733" s="4" t="s">
        <v>13723</v>
      </c>
      <c r="C5733" s="5">
        <v>0</v>
      </c>
    </row>
    <row r="5734" spans="2:3" x14ac:dyDescent="0.35">
      <c r="B5734" s="4" t="s">
        <v>13145</v>
      </c>
      <c r="C5734" s="5">
        <v>0</v>
      </c>
    </row>
    <row r="5735" spans="2:3" x14ac:dyDescent="0.35">
      <c r="B5735" s="4" t="s">
        <v>13727</v>
      </c>
      <c r="C5735" s="5">
        <v>0</v>
      </c>
    </row>
    <row r="5736" spans="2:3" x14ac:dyDescent="0.35">
      <c r="B5736" s="4" t="s">
        <v>13146</v>
      </c>
      <c r="C5736" s="5">
        <v>0</v>
      </c>
    </row>
    <row r="5737" spans="2:3" x14ac:dyDescent="0.35">
      <c r="B5737" s="4" t="s">
        <v>13731</v>
      </c>
      <c r="C5737" s="5">
        <v>0</v>
      </c>
    </row>
    <row r="5738" spans="2:3" x14ac:dyDescent="0.35">
      <c r="B5738" s="4" t="s">
        <v>13147</v>
      </c>
      <c r="C5738" s="5">
        <v>0</v>
      </c>
    </row>
    <row r="5739" spans="2:3" x14ac:dyDescent="0.35">
      <c r="B5739" s="4" t="s">
        <v>13735</v>
      </c>
      <c r="C5739" s="5">
        <v>0</v>
      </c>
    </row>
    <row r="5740" spans="2:3" x14ac:dyDescent="0.35">
      <c r="B5740" s="4" t="s">
        <v>13148</v>
      </c>
      <c r="C5740" s="5">
        <v>0</v>
      </c>
    </row>
    <row r="5741" spans="2:3" x14ac:dyDescent="0.35">
      <c r="B5741" s="4" t="s">
        <v>13739</v>
      </c>
      <c r="C5741" s="5">
        <v>0</v>
      </c>
    </row>
    <row r="5742" spans="2:3" x14ac:dyDescent="0.35">
      <c r="B5742" s="4" t="s">
        <v>13149</v>
      </c>
      <c r="C5742" s="5">
        <v>0</v>
      </c>
    </row>
    <row r="5743" spans="2:3" x14ac:dyDescent="0.35">
      <c r="B5743" s="4" t="s">
        <v>13743</v>
      </c>
      <c r="C5743" s="5">
        <v>0</v>
      </c>
    </row>
    <row r="5744" spans="2:3" x14ac:dyDescent="0.35">
      <c r="B5744" s="4" t="s">
        <v>13150</v>
      </c>
      <c r="C5744" s="5">
        <v>0</v>
      </c>
    </row>
    <row r="5745" spans="2:3" x14ac:dyDescent="0.35">
      <c r="B5745" s="4" t="s">
        <v>13747</v>
      </c>
      <c r="C5745" s="5">
        <v>0</v>
      </c>
    </row>
    <row r="5746" spans="2:3" x14ac:dyDescent="0.35">
      <c r="B5746" s="4" t="s">
        <v>13151</v>
      </c>
      <c r="C5746" s="5">
        <v>0</v>
      </c>
    </row>
    <row r="5747" spans="2:3" x14ac:dyDescent="0.35">
      <c r="B5747" s="4" t="s">
        <v>13751</v>
      </c>
      <c r="C5747" s="5">
        <v>0</v>
      </c>
    </row>
    <row r="5748" spans="2:3" x14ac:dyDescent="0.35">
      <c r="B5748" s="4" t="s">
        <v>13152</v>
      </c>
      <c r="C5748" s="5">
        <v>0</v>
      </c>
    </row>
    <row r="5749" spans="2:3" x14ac:dyDescent="0.35">
      <c r="B5749" s="4" t="s">
        <v>12924</v>
      </c>
      <c r="C5749" s="5">
        <v>0</v>
      </c>
    </row>
    <row r="5750" spans="2:3" x14ac:dyDescent="0.35">
      <c r="B5750" s="4" t="s">
        <v>13153</v>
      </c>
      <c r="C5750" s="5">
        <v>0</v>
      </c>
    </row>
    <row r="5751" spans="2:3" x14ac:dyDescent="0.35">
      <c r="B5751" s="4" t="s">
        <v>13759</v>
      </c>
      <c r="C5751" s="5">
        <v>0</v>
      </c>
    </row>
    <row r="5752" spans="2:3" x14ac:dyDescent="0.35">
      <c r="B5752" s="4" t="s">
        <v>13154</v>
      </c>
      <c r="C5752" s="5">
        <v>0</v>
      </c>
    </row>
    <row r="5753" spans="2:3" x14ac:dyDescent="0.35">
      <c r="B5753" s="4" t="s">
        <v>13763</v>
      </c>
      <c r="C5753" s="5">
        <v>0</v>
      </c>
    </row>
    <row r="5754" spans="2:3" x14ac:dyDescent="0.35">
      <c r="B5754" s="4" t="s">
        <v>13155</v>
      </c>
      <c r="C5754" s="5">
        <v>0</v>
      </c>
    </row>
    <row r="5755" spans="2:3" x14ac:dyDescent="0.35">
      <c r="B5755" s="4" t="s">
        <v>13767</v>
      </c>
      <c r="C5755" s="5">
        <v>0</v>
      </c>
    </row>
    <row r="5756" spans="2:3" x14ac:dyDescent="0.35">
      <c r="B5756" s="4" t="s">
        <v>13156</v>
      </c>
      <c r="C5756" s="5">
        <v>0</v>
      </c>
    </row>
    <row r="5757" spans="2:3" x14ac:dyDescent="0.35">
      <c r="B5757" s="4" t="s">
        <v>13771</v>
      </c>
      <c r="C5757" s="5">
        <v>0</v>
      </c>
    </row>
    <row r="5758" spans="2:3" x14ac:dyDescent="0.35">
      <c r="B5758" s="4" t="s">
        <v>13157</v>
      </c>
      <c r="C5758" s="5">
        <v>0</v>
      </c>
    </row>
    <row r="5759" spans="2:3" x14ac:dyDescent="0.35">
      <c r="B5759" s="4" t="s">
        <v>13775</v>
      </c>
      <c r="C5759" s="5">
        <v>0</v>
      </c>
    </row>
    <row r="5760" spans="2:3" x14ac:dyDescent="0.35">
      <c r="B5760" s="4" t="s">
        <v>13158</v>
      </c>
      <c r="C5760" s="5">
        <v>0</v>
      </c>
    </row>
    <row r="5761" spans="2:3" x14ac:dyDescent="0.35">
      <c r="B5761" s="4" t="s">
        <v>13779</v>
      </c>
      <c r="C5761" s="5">
        <v>0</v>
      </c>
    </row>
    <row r="5762" spans="2:3" x14ac:dyDescent="0.35">
      <c r="B5762" s="4" t="s">
        <v>13159</v>
      </c>
      <c r="C5762" s="5">
        <v>0</v>
      </c>
    </row>
    <row r="5763" spans="2:3" x14ac:dyDescent="0.35">
      <c r="B5763" s="4" t="s">
        <v>13783</v>
      </c>
      <c r="C5763" s="5">
        <v>0</v>
      </c>
    </row>
    <row r="5764" spans="2:3" x14ac:dyDescent="0.35">
      <c r="B5764" s="4" t="s">
        <v>13160</v>
      </c>
      <c r="C5764" s="5">
        <v>0</v>
      </c>
    </row>
    <row r="5765" spans="2:3" x14ac:dyDescent="0.35">
      <c r="B5765" s="4" t="s">
        <v>13787</v>
      </c>
      <c r="C5765" s="5">
        <v>0</v>
      </c>
    </row>
    <row r="5766" spans="2:3" x14ac:dyDescent="0.35">
      <c r="B5766" s="4" t="s">
        <v>13161</v>
      </c>
      <c r="C5766" s="5">
        <v>0</v>
      </c>
    </row>
    <row r="5767" spans="2:3" x14ac:dyDescent="0.35">
      <c r="B5767" s="4" t="s">
        <v>13791</v>
      </c>
      <c r="C5767" s="5">
        <v>0</v>
      </c>
    </row>
    <row r="5768" spans="2:3" x14ac:dyDescent="0.35">
      <c r="B5768" s="4" t="s">
        <v>13162</v>
      </c>
      <c r="C5768" s="5">
        <v>0</v>
      </c>
    </row>
    <row r="5769" spans="2:3" x14ac:dyDescent="0.35">
      <c r="B5769" s="4" t="s">
        <v>13795</v>
      </c>
      <c r="C5769" s="5">
        <v>0</v>
      </c>
    </row>
    <row r="5770" spans="2:3" x14ac:dyDescent="0.35">
      <c r="B5770" s="4" t="s">
        <v>13163</v>
      </c>
      <c r="C5770" s="5">
        <v>0</v>
      </c>
    </row>
    <row r="5771" spans="2:3" x14ac:dyDescent="0.35">
      <c r="B5771" s="4" t="s">
        <v>13799</v>
      </c>
      <c r="C5771" s="5">
        <v>0</v>
      </c>
    </row>
    <row r="5772" spans="2:3" x14ac:dyDescent="0.35">
      <c r="B5772" s="4" t="s">
        <v>13164</v>
      </c>
      <c r="C5772" s="5">
        <v>0</v>
      </c>
    </row>
    <row r="5773" spans="2:3" x14ac:dyDescent="0.35">
      <c r="B5773" s="4" t="s">
        <v>13803</v>
      </c>
      <c r="C5773" s="5">
        <v>0</v>
      </c>
    </row>
    <row r="5774" spans="2:3" x14ac:dyDescent="0.35">
      <c r="B5774" s="4" t="s">
        <v>13165</v>
      </c>
      <c r="C5774" s="5">
        <v>0</v>
      </c>
    </row>
    <row r="5775" spans="2:3" x14ac:dyDescent="0.35">
      <c r="B5775" s="4" t="s">
        <v>13807</v>
      </c>
      <c r="C5775" s="5">
        <v>0</v>
      </c>
    </row>
    <row r="5776" spans="2:3" x14ac:dyDescent="0.35">
      <c r="B5776" s="4" t="s">
        <v>13166</v>
      </c>
      <c r="C5776" s="5">
        <v>0</v>
      </c>
    </row>
    <row r="5777" spans="2:3" x14ac:dyDescent="0.35">
      <c r="B5777" s="4" t="s">
        <v>12926</v>
      </c>
      <c r="C5777" s="5">
        <v>0</v>
      </c>
    </row>
    <row r="5778" spans="2:3" x14ac:dyDescent="0.35">
      <c r="B5778" s="4" t="s">
        <v>13167</v>
      </c>
      <c r="C5778" s="5">
        <v>0</v>
      </c>
    </row>
    <row r="5779" spans="2:3" x14ac:dyDescent="0.35">
      <c r="B5779" s="4" t="s">
        <v>13815</v>
      </c>
      <c r="C5779" s="5">
        <v>0</v>
      </c>
    </row>
    <row r="5780" spans="2:3" x14ac:dyDescent="0.35">
      <c r="B5780" s="4" t="s">
        <v>13168</v>
      </c>
      <c r="C5780" s="5">
        <v>0</v>
      </c>
    </row>
    <row r="5781" spans="2:3" x14ac:dyDescent="0.35">
      <c r="B5781" s="4" t="s">
        <v>13819</v>
      </c>
      <c r="C5781" s="5">
        <v>0</v>
      </c>
    </row>
    <row r="5782" spans="2:3" x14ac:dyDescent="0.35">
      <c r="B5782" s="4" t="s">
        <v>13169</v>
      </c>
      <c r="C5782" s="5">
        <v>0</v>
      </c>
    </row>
    <row r="5783" spans="2:3" x14ac:dyDescent="0.35">
      <c r="B5783" s="4" t="s">
        <v>13823</v>
      </c>
      <c r="C5783" s="5">
        <v>0</v>
      </c>
    </row>
    <row r="5784" spans="2:3" x14ac:dyDescent="0.35">
      <c r="B5784" s="4" t="s">
        <v>13170</v>
      </c>
      <c r="C5784" s="5">
        <v>0</v>
      </c>
    </row>
    <row r="5785" spans="2:3" x14ac:dyDescent="0.35">
      <c r="B5785" s="4" t="s">
        <v>13827</v>
      </c>
      <c r="C5785" s="5">
        <v>0</v>
      </c>
    </row>
    <row r="5786" spans="2:3" x14ac:dyDescent="0.35">
      <c r="B5786" s="4" t="s">
        <v>13171</v>
      </c>
      <c r="C5786" s="5">
        <v>0</v>
      </c>
    </row>
    <row r="5787" spans="2:3" x14ac:dyDescent="0.35">
      <c r="B5787" s="4" t="s">
        <v>13831</v>
      </c>
      <c r="C5787" s="5">
        <v>0</v>
      </c>
    </row>
    <row r="5788" spans="2:3" x14ac:dyDescent="0.35">
      <c r="B5788" s="4" t="s">
        <v>13172</v>
      </c>
      <c r="C5788" s="5">
        <v>0</v>
      </c>
    </row>
    <row r="5789" spans="2:3" x14ac:dyDescent="0.35">
      <c r="B5789" s="4" t="s">
        <v>13835</v>
      </c>
      <c r="C5789" s="5">
        <v>0</v>
      </c>
    </row>
    <row r="5790" spans="2:3" x14ac:dyDescent="0.35">
      <c r="B5790" s="4" t="s">
        <v>13173</v>
      </c>
      <c r="C5790" s="5">
        <v>0</v>
      </c>
    </row>
    <row r="5791" spans="2:3" x14ac:dyDescent="0.35">
      <c r="B5791" s="4" t="s">
        <v>13839</v>
      </c>
      <c r="C5791" s="5">
        <v>0</v>
      </c>
    </row>
    <row r="5792" spans="2:3" x14ac:dyDescent="0.35">
      <c r="B5792" s="4" t="s">
        <v>13174</v>
      </c>
      <c r="C5792" s="5">
        <v>0</v>
      </c>
    </row>
    <row r="5793" spans="2:3" x14ac:dyDescent="0.35">
      <c r="B5793" s="4" t="s">
        <v>12894</v>
      </c>
      <c r="C5793" s="5">
        <v>0</v>
      </c>
    </row>
    <row r="5794" spans="2:3" x14ac:dyDescent="0.35">
      <c r="B5794" s="4" t="s">
        <v>13175</v>
      </c>
      <c r="C5794" s="5">
        <v>0</v>
      </c>
    </row>
    <row r="5795" spans="2:3" x14ac:dyDescent="0.35">
      <c r="B5795" s="4" t="s">
        <v>12953</v>
      </c>
      <c r="C5795" s="5">
        <v>0</v>
      </c>
    </row>
    <row r="5796" spans="2:3" x14ac:dyDescent="0.35">
      <c r="B5796" s="4" t="s">
        <v>13176</v>
      </c>
      <c r="C5796" s="5">
        <v>0</v>
      </c>
    </row>
    <row r="5797" spans="2:3" x14ac:dyDescent="0.35">
      <c r="B5797" s="4" t="s">
        <v>13851</v>
      </c>
      <c r="C5797" s="5">
        <v>0</v>
      </c>
    </row>
    <row r="5798" spans="2:3" x14ac:dyDescent="0.35">
      <c r="B5798" s="4" t="s">
        <v>13177</v>
      </c>
      <c r="C5798" s="5">
        <v>0</v>
      </c>
    </row>
    <row r="5799" spans="2:3" x14ac:dyDescent="0.35">
      <c r="B5799" s="4" t="s">
        <v>13855</v>
      </c>
      <c r="C5799" s="5">
        <v>0</v>
      </c>
    </row>
    <row r="5800" spans="2:3" x14ac:dyDescent="0.35">
      <c r="B5800" s="4" t="s">
        <v>12871</v>
      </c>
      <c r="C5800" s="5">
        <v>0</v>
      </c>
    </row>
    <row r="5801" spans="2:3" x14ac:dyDescent="0.35">
      <c r="B5801" s="4" t="s">
        <v>13859</v>
      </c>
      <c r="C5801" s="5">
        <v>0</v>
      </c>
    </row>
    <row r="5802" spans="2:3" x14ac:dyDescent="0.35">
      <c r="B5802" s="4" t="s">
        <v>13179</v>
      </c>
      <c r="C5802" s="5">
        <v>0</v>
      </c>
    </row>
    <row r="5803" spans="2:3" x14ac:dyDescent="0.35">
      <c r="B5803" s="4" t="s">
        <v>12895</v>
      </c>
      <c r="C5803" s="5">
        <v>0</v>
      </c>
    </row>
    <row r="5804" spans="2:3" x14ac:dyDescent="0.35">
      <c r="B5804" s="4" t="s">
        <v>13180</v>
      </c>
      <c r="C5804" s="5">
        <v>0</v>
      </c>
    </row>
    <row r="5805" spans="2:3" x14ac:dyDescent="0.35">
      <c r="B5805" s="4" t="s">
        <v>13867</v>
      </c>
      <c r="C5805" s="5">
        <v>0</v>
      </c>
    </row>
    <row r="5806" spans="2:3" x14ac:dyDescent="0.35">
      <c r="B5806" s="4" t="s">
        <v>13181</v>
      </c>
      <c r="C5806" s="5">
        <v>0</v>
      </c>
    </row>
    <row r="5807" spans="2:3" x14ac:dyDescent="0.35">
      <c r="B5807" s="4" t="s">
        <v>13871</v>
      </c>
      <c r="C5807" s="5">
        <v>0</v>
      </c>
    </row>
    <row r="5808" spans="2:3" x14ac:dyDescent="0.35">
      <c r="B5808" s="4" t="s">
        <v>13182</v>
      </c>
      <c r="C5808" s="5">
        <v>0</v>
      </c>
    </row>
    <row r="5809" spans="2:3" x14ac:dyDescent="0.35">
      <c r="B5809" s="4" t="s">
        <v>13875</v>
      </c>
      <c r="C5809" s="5">
        <v>0</v>
      </c>
    </row>
    <row r="5810" spans="2:3" x14ac:dyDescent="0.35">
      <c r="B5810" s="4" t="s">
        <v>13183</v>
      </c>
      <c r="C5810" s="5">
        <v>0</v>
      </c>
    </row>
    <row r="5811" spans="2:3" x14ac:dyDescent="0.35">
      <c r="B5811" s="4" t="s">
        <v>13879</v>
      </c>
      <c r="C5811" s="5">
        <v>0</v>
      </c>
    </row>
    <row r="5812" spans="2:3" x14ac:dyDescent="0.35">
      <c r="B5812" s="4" t="s">
        <v>13184</v>
      </c>
      <c r="C5812" s="5">
        <v>0</v>
      </c>
    </row>
    <row r="5813" spans="2:3" x14ac:dyDescent="0.35">
      <c r="B5813" s="4" t="s">
        <v>13883</v>
      </c>
      <c r="C5813" s="5">
        <v>0</v>
      </c>
    </row>
    <row r="5814" spans="2:3" x14ac:dyDescent="0.35">
      <c r="B5814" s="4" t="s">
        <v>13185</v>
      </c>
      <c r="C5814" s="5">
        <v>0</v>
      </c>
    </row>
    <row r="5815" spans="2:3" x14ac:dyDescent="0.35">
      <c r="B5815" s="4" t="s">
        <v>13887</v>
      </c>
      <c r="C5815" s="5">
        <v>0</v>
      </c>
    </row>
    <row r="5816" spans="2:3" x14ac:dyDescent="0.35">
      <c r="B5816" s="4" t="s">
        <v>13186</v>
      </c>
      <c r="C5816" s="5">
        <v>0</v>
      </c>
    </row>
    <row r="5817" spans="2:3" x14ac:dyDescent="0.35">
      <c r="B5817" s="4" t="s">
        <v>13891</v>
      </c>
      <c r="C5817" s="5">
        <v>0</v>
      </c>
    </row>
    <row r="5818" spans="2:3" x14ac:dyDescent="0.35">
      <c r="B5818" s="4" t="s">
        <v>13187</v>
      </c>
      <c r="C5818" s="5">
        <v>0</v>
      </c>
    </row>
    <row r="5819" spans="2:3" x14ac:dyDescent="0.35">
      <c r="B5819" s="4" t="s">
        <v>13895</v>
      </c>
      <c r="C5819" s="5">
        <v>0</v>
      </c>
    </row>
    <row r="5820" spans="2:3" x14ac:dyDescent="0.35">
      <c r="B5820" s="4" t="s">
        <v>13188</v>
      </c>
      <c r="C5820" s="5">
        <v>0</v>
      </c>
    </row>
    <row r="5821" spans="2:3" x14ac:dyDescent="0.35">
      <c r="B5821" s="4" t="s">
        <v>13899</v>
      </c>
      <c r="C5821" s="5">
        <v>0</v>
      </c>
    </row>
    <row r="5822" spans="2:3" x14ac:dyDescent="0.35">
      <c r="B5822" s="4" t="s">
        <v>13189</v>
      </c>
      <c r="C5822" s="5">
        <v>0</v>
      </c>
    </row>
    <row r="5823" spans="2:3" x14ac:dyDescent="0.35">
      <c r="B5823" s="4" t="s">
        <v>13903</v>
      </c>
      <c r="C5823" s="5">
        <v>0</v>
      </c>
    </row>
    <row r="5824" spans="2:3" x14ac:dyDescent="0.35">
      <c r="B5824" s="4" t="s">
        <v>13190</v>
      </c>
      <c r="C5824" s="5">
        <v>0</v>
      </c>
    </row>
    <row r="5825" spans="2:3" x14ac:dyDescent="0.35">
      <c r="B5825" s="4" t="s">
        <v>13907</v>
      </c>
      <c r="C5825" s="5">
        <v>0</v>
      </c>
    </row>
    <row r="5826" spans="2:3" x14ac:dyDescent="0.35">
      <c r="B5826" s="4" t="s">
        <v>13191</v>
      </c>
      <c r="C5826" s="5">
        <v>0</v>
      </c>
    </row>
    <row r="5827" spans="2:3" x14ac:dyDescent="0.35">
      <c r="B5827" s="4" t="s">
        <v>13911</v>
      </c>
      <c r="C5827" s="5">
        <v>0</v>
      </c>
    </row>
    <row r="5828" spans="2:3" x14ac:dyDescent="0.35">
      <c r="B5828" s="4" t="s">
        <v>13192</v>
      </c>
      <c r="C5828" s="5">
        <v>0</v>
      </c>
    </row>
    <row r="5829" spans="2:3" x14ac:dyDescent="0.35">
      <c r="B5829" s="4" t="s">
        <v>13915</v>
      </c>
      <c r="C5829" s="5">
        <v>0</v>
      </c>
    </row>
    <row r="5830" spans="2:3" x14ac:dyDescent="0.35">
      <c r="B5830" s="4" t="s">
        <v>13193</v>
      </c>
      <c r="C5830" s="5">
        <v>0</v>
      </c>
    </row>
    <row r="5831" spans="2:3" x14ac:dyDescent="0.35">
      <c r="B5831" s="4" t="s">
        <v>13919</v>
      </c>
      <c r="C5831" s="5">
        <v>0</v>
      </c>
    </row>
    <row r="5832" spans="2:3" x14ac:dyDescent="0.35">
      <c r="B5832" s="4" t="s">
        <v>13194</v>
      </c>
      <c r="C5832" s="5">
        <v>0</v>
      </c>
    </row>
    <row r="5833" spans="2:3" x14ac:dyDescent="0.35">
      <c r="B5833" s="4" t="s">
        <v>13923</v>
      </c>
      <c r="C5833" s="5">
        <v>0</v>
      </c>
    </row>
    <row r="5834" spans="2:3" x14ac:dyDescent="0.35">
      <c r="B5834" s="4" t="s">
        <v>13195</v>
      </c>
      <c r="C5834" s="5">
        <v>0</v>
      </c>
    </row>
    <row r="5835" spans="2:3" x14ac:dyDescent="0.35">
      <c r="B5835" s="4" t="s">
        <v>12897</v>
      </c>
      <c r="C5835" s="5">
        <v>0</v>
      </c>
    </row>
    <row r="5836" spans="2:3" x14ac:dyDescent="0.35">
      <c r="B5836" s="4" t="s">
        <v>13196</v>
      </c>
      <c r="C5836" s="5">
        <v>0</v>
      </c>
    </row>
    <row r="5837" spans="2:3" x14ac:dyDescent="0.35">
      <c r="B5837" s="4" t="s">
        <v>12865</v>
      </c>
      <c r="C5837" s="5">
        <v>0</v>
      </c>
    </row>
    <row r="5838" spans="2:3" x14ac:dyDescent="0.35">
      <c r="B5838" s="4" t="s">
        <v>13197</v>
      </c>
      <c r="C5838" s="5">
        <v>0</v>
      </c>
    </row>
    <row r="5839" spans="2:3" x14ac:dyDescent="0.35">
      <c r="B5839" s="4" t="s">
        <v>13935</v>
      </c>
      <c r="C5839" s="5">
        <v>0</v>
      </c>
    </row>
    <row r="5840" spans="2:3" x14ac:dyDescent="0.35">
      <c r="B5840" s="4" t="s">
        <v>13198</v>
      </c>
      <c r="C5840" s="5">
        <v>0</v>
      </c>
    </row>
    <row r="5841" spans="2:3" x14ac:dyDescent="0.35">
      <c r="B5841" s="4" t="s">
        <v>13939</v>
      </c>
      <c r="C5841" s="5">
        <v>0</v>
      </c>
    </row>
    <row r="5842" spans="2:3" x14ac:dyDescent="0.35">
      <c r="B5842" s="4" t="s">
        <v>13199</v>
      </c>
      <c r="C5842" s="5">
        <v>0</v>
      </c>
    </row>
    <row r="5843" spans="2:3" x14ac:dyDescent="0.35">
      <c r="B5843" s="4" t="s">
        <v>13943</v>
      </c>
      <c r="C5843" s="5">
        <v>0</v>
      </c>
    </row>
    <row r="5844" spans="2:3" x14ac:dyDescent="0.35">
      <c r="B5844" s="4" t="s">
        <v>13200</v>
      </c>
      <c r="C5844" s="5">
        <v>0</v>
      </c>
    </row>
    <row r="5845" spans="2:3" x14ac:dyDescent="0.35">
      <c r="B5845" s="4" t="s">
        <v>13947</v>
      </c>
      <c r="C5845" s="5">
        <v>0</v>
      </c>
    </row>
    <row r="5846" spans="2:3" x14ac:dyDescent="0.35">
      <c r="B5846" s="4" t="s">
        <v>12945</v>
      </c>
      <c r="C5846" s="5">
        <v>0</v>
      </c>
    </row>
    <row r="5847" spans="2:3" x14ac:dyDescent="0.35">
      <c r="B5847" s="4" t="s">
        <v>13951</v>
      </c>
      <c r="C5847" s="5">
        <v>0</v>
      </c>
    </row>
    <row r="5848" spans="2:3" x14ac:dyDescent="0.35">
      <c r="B5848" s="4" t="s">
        <v>13202</v>
      </c>
      <c r="C5848" s="5">
        <v>0</v>
      </c>
    </row>
    <row r="5849" spans="2:3" x14ac:dyDescent="0.35">
      <c r="B5849" s="4" t="s">
        <v>13955</v>
      </c>
      <c r="C5849" s="5">
        <v>0</v>
      </c>
    </row>
    <row r="5850" spans="2:3" x14ac:dyDescent="0.35">
      <c r="B5850" s="4" t="s">
        <v>13203</v>
      </c>
      <c r="C5850" s="5">
        <v>0</v>
      </c>
    </row>
    <row r="5851" spans="2:3" x14ac:dyDescent="0.35">
      <c r="B5851" s="4" t="s">
        <v>13959</v>
      </c>
      <c r="C5851" s="5">
        <v>0</v>
      </c>
    </row>
    <row r="5852" spans="2:3" x14ac:dyDescent="0.35">
      <c r="B5852" s="4" t="s">
        <v>13204</v>
      </c>
      <c r="C5852" s="5">
        <v>0</v>
      </c>
    </row>
    <row r="5853" spans="2:3" x14ac:dyDescent="0.35">
      <c r="B5853" s="4" t="s">
        <v>13963</v>
      </c>
      <c r="C5853" s="5">
        <v>0</v>
      </c>
    </row>
    <row r="5854" spans="2:3" x14ac:dyDescent="0.35">
      <c r="B5854" s="4" t="s">
        <v>13205</v>
      </c>
      <c r="C5854" s="5">
        <v>0</v>
      </c>
    </row>
    <row r="5855" spans="2:3" x14ac:dyDescent="0.35">
      <c r="B5855" s="4" t="s">
        <v>13967</v>
      </c>
      <c r="C5855" s="5">
        <v>0</v>
      </c>
    </row>
    <row r="5856" spans="2:3" x14ac:dyDescent="0.35">
      <c r="B5856" s="4" t="s">
        <v>12872</v>
      </c>
      <c r="C5856" s="5">
        <v>0</v>
      </c>
    </row>
    <row r="5857" spans="2:3" x14ac:dyDescent="0.35">
      <c r="B5857" s="4" t="s">
        <v>13971</v>
      </c>
      <c r="C5857" s="5">
        <v>0</v>
      </c>
    </row>
    <row r="5858" spans="2:3" x14ac:dyDescent="0.35">
      <c r="B5858" s="4" t="s">
        <v>13207</v>
      </c>
      <c r="C5858" s="5">
        <v>0</v>
      </c>
    </row>
    <row r="5859" spans="2:3" x14ac:dyDescent="0.35">
      <c r="B5859" s="4" t="s">
        <v>13975</v>
      </c>
      <c r="C5859" s="5">
        <v>0</v>
      </c>
    </row>
    <row r="5860" spans="2:3" x14ac:dyDescent="0.35">
      <c r="B5860" s="4" t="s">
        <v>13208</v>
      </c>
      <c r="C5860" s="5">
        <v>0</v>
      </c>
    </row>
    <row r="5861" spans="2:3" x14ac:dyDescent="0.35">
      <c r="B5861" s="4" t="s">
        <v>13979</v>
      </c>
      <c r="C5861" s="5">
        <v>0</v>
      </c>
    </row>
    <row r="5862" spans="2:3" x14ac:dyDescent="0.35">
      <c r="B5862" s="4" t="s">
        <v>12873</v>
      </c>
      <c r="C5862" s="5">
        <v>0</v>
      </c>
    </row>
    <row r="5863" spans="2:3" x14ac:dyDescent="0.35">
      <c r="B5863" s="4" t="s">
        <v>13983</v>
      </c>
      <c r="C5863" s="5">
        <v>0</v>
      </c>
    </row>
    <row r="5864" spans="2:3" x14ac:dyDescent="0.35">
      <c r="B5864" s="4" t="s">
        <v>13210</v>
      </c>
      <c r="C5864" s="5">
        <v>0</v>
      </c>
    </row>
    <row r="5865" spans="2:3" x14ac:dyDescent="0.35">
      <c r="B5865" s="4" t="s">
        <v>13987</v>
      </c>
      <c r="C5865" s="5">
        <v>0</v>
      </c>
    </row>
    <row r="5866" spans="2:3" x14ac:dyDescent="0.35">
      <c r="B5866" s="4" t="s">
        <v>12946</v>
      </c>
      <c r="C5866" s="5">
        <v>0</v>
      </c>
    </row>
    <row r="5867" spans="2:3" x14ac:dyDescent="0.35">
      <c r="B5867" s="4" t="s">
        <v>13991</v>
      </c>
      <c r="C5867" s="5">
        <v>0</v>
      </c>
    </row>
    <row r="5868" spans="2:3" x14ac:dyDescent="0.35">
      <c r="B5868" s="4" t="s">
        <v>13212</v>
      </c>
      <c r="C5868" s="5">
        <v>0</v>
      </c>
    </row>
    <row r="5869" spans="2:3" x14ac:dyDescent="0.35">
      <c r="B5869" s="4" t="s">
        <v>13995</v>
      </c>
      <c r="C5869" s="5">
        <v>0</v>
      </c>
    </row>
    <row r="5870" spans="2:3" x14ac:dyDescent="0.35">
      <c r="B5870" s="4" t="s">
        <v>13213</v>
      </c>
      <c r="C5870" s="5">
        <v>0</v>
      </c>
    </row>
    <row r="5871" spans="2:3" x14ac:dyDescent="0.35">
      <c r="B5871" s="4" t="s">
        <v>13999</v>
      </c>
      <c r="C5871" s="5">
        <v>0</v>
      </c>
    </row>
    <row r="5872" spans="2:3" x14ac:dyDescent="0.35">
      <c r="B5872" s="4" t="s">
        <v>13214</v>
      </c>
      <c r="C5872" s="5">
        <v>0</v>
      </c>
    </row>
    <row r="5873" spans="2:3" x14ac:dyDescent="0.35">
      <c r="B5873" s="4" t="s">
        <v>14003</v>
      </c>
      <c r="C5873" s="5">
        <v>0</v>
      </c>
    </row>
    <row r="5874" spans="2:3" x14ac:dyDescent="0.35">
      <c r="B5874" s="4" t="s">
        <v>13215</v>
      </c>
      <c r="C5874" s="5">
        <v>0</v>
      </c>
    </row>
    <row r="5875" spans="2:3" x14ac:dyDescent="0.35">
      <c r="B5875" s="4" t="s">
        <v>14007</v>
      </c>
      <c r="C5875" s="5">
        <v>0</v>
      </c>
    </row>
    <row r="5876" spans="2:3" x14ac:dyDescent="0.35">
      <c r="B5876" s="4" t="s">
        <v>13216</v>
      </c>
      <c r="C5876" s="5">
        <v>0</v>
      </c>
    </row>
    <row r="5877" spans="2:3" x14ac:dyDescent="0.35">
      <c r="B5877" s="4" t="s">
        <v>14011</v>
      </c>
      <c r="C5877" s="5">
        <v>0</v>
      </c>
    </row>
    <row r="5878" spans="2:3" x14ac:dyDescent="0.35">
      <c r="B5878" s="4" t="s">
        <v>13217</v>
      </c>
      <c r="C5878" s="5">
        <v>0</v>
      </c>
    </row>
    <row r="5879" spans="2:3" x14ac:dyDescent="0.35">
      <c r="B5879" s="4" t="s">
        <v>14015</v>
      </c>
      <c r="C5879" s="5">
        <v>0</v>
      </c>
    </row>
    <row r="5880" spans="2:3" x14ac:dyDescent="0.35">
      <c r="B5880" s="4" t="s">
        <v>13218</v>
      </c>
      <c r="C5880" s="5">
        <v>0</v>
      </c>
    </row>
    <row r="5881" spans="2:3" x14ac:dyDescent="0.35">
      <c r="B5881" s="4" t="s">
        <v>12900</v>
      </c>
      <c r="C5881" s="5">
        <v>0</v>
      </c>
    </row>
    <row r="5882" spans="2:3" x14ac:dyDescent="0.35">
      <c r="B5882" s="4" t="s">
        <v>13219</v>
      </c>
      <c r="C5882" s="5">
        <v>0</v>
      </c>
    </row>
    <row r="5883" spans="2:3" x14ac:dyDescent="0.35">
      <c r="B5883" s="4" t="s">
        <v>12901</v>
      </c>
      <c r="C5883" s="5">
        <v>0</v>
      </c>
    </row>
    <row r="5884" spans="2:3" x14ac:dyDescent="0.35">
      <c r="B5884" s="4" t="s">
        <v>13220</v>
      </c>
      <c r="C5884" s="5">
        <v>0</v>
      </c>
    </row>
    <row r="5885" spans="2:3" x14ac:dyDescent="0.35">
      <c r="B5885" s="4" t="s">
        <v>14027</v>
      </c>
      <c r="C5885" s="5">
        <v>0</v>
      </c>
    </row>
    <row r="5886" spans="2:3" x14ac:dyDescent="0.35">
      <c r="B5886" s="4" t="s">
        <v>13221</v>
      </c>
      <c r="C5886" s="5">
        <v>0</v>
      </c>
    </row>
    <row r="5887" spans="2:3" x14ac:dyDescent="0.35">
      <c r="B5887" s="4" t="s">
        <v>14031</v>
      </c>
      <c r="C5887" s="5">
        <v>0</v>
      </c>
    </row>
    <row r="5888" spans="2:3" x14ac:dyDescent="0.35">
      <c r="B5888" s="4" t="s">
        <v>13222</v>
      </c>
      <c r="C5888" s="5">
        <v>0</v>
      </c>
    </row>
    <row r="5889" spans="2:3" x14ac:dyDescent="0.35">
      <c r="B5889" s="4" t="s">
        <v>14035</v>
      </c>
      <c r="C5889" s="5">
        <v>0</v>
      </c>
    </row>
    <row r="5890" spans="2:3" x14ac:dyDescent="0.35">
      <c r="B5890" s="4" t="s">
        <v>13223</v>
      </c>
      <c r="C5890" s="5">
        <v>0</v>
      </c>
    </row>
    <row r="5891" spans="2:3" x14ac:dyDescent="0.35">
      <c r="B5891" s="4" t="s">
        <v>14039</v>
      </c>
      <c r="C5891" s="5">
        <v>0</v>
      </c>
    </row>
    <row r="5892" spans="2:3" x14ac:dyDescent="0.35">
      <c r="B5892" s="4" t="s">
        <v>13224</v>
      </c>
      <c r="C5892" s="5">
        <v>0</v>
      </c>
    </row>
    <row r="5893" spans="2:3" x14ac:dyDescent="0.35">
      <c r="B5893" s="4" t="s">
        <v>14043</v>
      </c>
      <c r="C5893" s="5">
        <v>0</v>
      </c>
    </row>
    <row r="5894" spans="2:3" x14ac:dyDescent="0.35">
      <c r="B5894" s="4" t="s">
        <v>13225</v>
      </c>
      <c r="C5894" s="5">
        <v>0</v>
      </c>
    </row>
    <row r="5895" spans="2:3" x14ac:dyDescent="0.35">
      <c r="B5895" s="4" t="s">
        <v>14047</v>
      </c>
      <c r="C5895" s="5">
        <v>0</v>
      </c>
    </row>
    <row r="5896" spans="2:3" x14ac:dyDescent="0.35">
      <c r="B5896" s="4" t="s">
        <v>13226</v>
      </c>
      <c r="C5896" s="5">
        <v>0</v>
      </c>
    </row>
    <row r="5897" spans="2:3" x14ac:dyDescent="0.35">
      <c r="B5897" s="4" t="s">
        <v>14051</v>
      </c>
      <c r="C5897" s="5">
        <v>0</v>
      </c>
    </row>
    <row r="5898" spans="2:3" x14ac:dyDescent="0.35">
      <c r="B5898" s="4" t="s">
        <v>13227</v>
      </c>
      <c r="C5898" s="5">
        <v>0</v>
      </c>
    </row>
    <row r="5899" spans="2:3" x14ac:dyDescent="0.35">
      <c r="B5899" s="4" t="s">
        <v>12931</v>
      </c>
      <c r="C5899" s="5">
        <v>0</v>
      </c>
    </row>
    <row r="5900" spans="2:3" x14ac:dyDescent="0.35">
      <c r="B5900" s="4" t="s">
        <v>13228</v>
      </c>
      <c r="C5900" s="5">
        <v>0</v>
      </c>
    </row>
    <row r="5901" spans="2:3" x14ac:dyDescent="0.35">
      <c r="B5901" s="4" t="s">
        <v>14059</v>
      </c>
      <c r="C5901" s="5">
        <v>0</v>
      </c>
    </row>
    <row r="5902" spans="2:3" x14ac:dyDescent="0.35">
      <c r="B5902" s="4" t="s">
        <v>13229</v>
      </c>
      <c r="C5902" s="5">
        <v>0</v>
      </c>
    </row>
    <row r="5903" spans="2:3" x14ac:dyDescent="0.35">
      <c r="B5903" s="4" t="s">
        <v>14063</v>
      </c>
      <c r="C5903" s="5">
        <v>0</v>
      </c>
    </row>
    <row r="5904" spans="2:3" x14ac:dyDescent="0.35">
      <c r="B5904" s="4" t="s">
        <v>13230</v>
      </c>
      <c r="C5904" s="5">
        <v>0</v>
      </c>
    </row>
    <row r="5905" spans="2:3" x14ac:dyDescent="0.35">
      <c r="B5905" s="4" t="s">
        <v>14067</v>
      </c>
      <c r="C5905" s="5">
        <v>0</v>
      </c>
    </row>
    <row r="5906" spans="2:3" x14ac:dyDescent="0.35">
      <c r="B5906" s="4" t="s">
        <v>13231</v>
      </c>
      <c r="C5906" s="5">
        <v>0</v>
      </c>
    </row>
    <row r="5907" spans="2:3" x14ac:dyDescent="0.35">
      <c r="B5907" s="4" t="s">
        <v>14071</v>
      </c>
      <c r="C5907" s="5">
        <v>0</v>
      </c>
    </row>
    <row r="5908" spans="2:3" x14ac:dyDescent="0.35">
      <c r="B5908" s="4" t="s">
        <v>13232</v>
      </c>
      <c r="C5908" s="5">
        <v>0</v>
      </c>
    </row>
    <row r="5909" spans="2:3" x14ac:dyDescent="0.35">
      <c r="B5909" s="4" t="s">
        <v>14075</v>
      </c>
      <c r="C5909" s="5">
        <v>0</v>
      </c>
    </row>
    <row r="5910" spans="2:3" x14ac:dyDescent="0.35">
      <c r="B5910" s="4" t="s">
        <v>13233</v>
      </c>
      <c r="C5910" s="5">
        <v>0</v>
      </c>
    </row>
    <row r="5911" spans="2:3" x14ac:dyDescent="0.35">
      <c r="B5911" s="4" t="s">
        <v>14079</v>
      </c>
      <c r="C5911" s="5">
        <v>0</v>
      </c>
    </row>
    <row r="5912" spans="2:3" x14ac:dyDescent="0.35">
      <c r="B5912" s="4" t="s">
        <v>13234</v>
      </c>
      <c r="C5912" s="5">
        <v>0</v>
      </c>
    </row>
    <row r="5913" spans="2:3" x14ac:dyDescent="0.35">
      <c r="B5913" s="4" t="s">
        <v>14083</v>
      </c>
      <c r="C5913" s="5">
        <v>0</v>
      </c>
    </row>
    <row r="5914" spans="2:3" x14ac:dyDescent="0.35">
      <c r="B5914" s="4" t="s">
        <v>13235</v>
      </c>
      <c r="C5914" s="5">
        <v>0</v>
      </c>
    </row>
    <row r="5915" spans="2:3" x14ac:dyDescent="0.35">
      <c r="B5915" s="4" t="s">
        <v>14087</v>
      </c>
      <c r="C5915" s="5">
        <v>0</v>
      </c>
    </row>
    <row r="5916" spans="2:3" x14ac:dyDescent="0.35">
      <c r="B5916" s="4" t="s">
        <v>13236</v>
      </c>
      <c r="C5916" s="5">
        <v>0</v>
      </c>
    </row>
    <row r="5917" spans="2:3" x14ac:dyDescent="0.35">
      <c r="B5917" s="4" t="s">
        <v>14091</v>
      </c>
      <c r="C5917" s="5">
        <v>0</v>
      </c>
    </row>
    <row r="5918" spans="2:3" x14ac:dyDescent="0.35">
      <c r="B5918" s="4" t="s">
        <v>13237</v>
      </c>
      <c r="C5918" s="5">
        <v>0</v>
      </c>
    </row>
    <row r="5919" spans="2:3" x14ac:dyDescent="0.35">
      <c r="B5919" s="4" t="s">
        <v>12954</v>
      </c>
      <c r="C5919" s="5">
        <v>0</v>
      </c>
    </row>
    <row r="5920" spans="2:3" x14ac:dyDescent="0.35">
      <c r="B5920" s="4" t="s">
        <v>13238</v>
      </c>
      <c r="C5920" s="5">
        <v>0</v>
      </c>
    </row>
    <row r="5921" spans="2:3" x14ac:dyDescent="0.35">
      <c r="B5921" s="4" t="s">
        <v>14109</v>
      </c>
      <c r="C5921" s="5">
        <v>0</v>
      </c>
    </row>
    <row r="5922" spans="2:3" x14ac:dyDescent="0.35">
      <c r="B5922" s="4" t="s">
        <v>13239</v>
      </c>
      <c r="C5922" s="5">
        <v>0</v>
      </c>
    </row>
    <row r="5923" spans="2:3" x14ac:dyDescent="0.35">
      <c r="B5923" s="4" t="s">
        <v>14113</v>
      </c>
      <c r="C5923" s="5">
        <v>0</v>
      </c>
    </row>
    <row r="5924" spans="2:3" x14ac:dyDescent="0.35">
      <c r="B5924" s="4" t="s">
        <v>13240</v>
      </c>
      <c r="C5924" s="5">
        <v>0</v>
      </c>
    </row>
    <row r="5925" spans="2:3" x14ac:dyDescent="0.35">
      <c r="B5925" s="4" t="s">
        <v>14117</v>
      </c>
      <c r="C5925" s="5">
        <v>0</v>
      </c>
    </row>
    <row r="5926" spans="2:3" x14ac:dyDescent="0.35">
      <c r="B5926" s="4" t="s">
        <v>13241</v>
      </c>
      <c r="C5926" s="5">
        <v>0</v>
      </c>
    </row>
    <row r="5927" spans="2:3" x14ac:dyDescent="0.35">
      <c r="B5927" s="4" t="s">
        <v>14121</v>
      </c>
      <c r="C5927" s="5">
        <v>0</v>
      </c>
    </row>
    <row r="5928" spans="2:3" x14ac:dyDescent="0.35">
      <c r="B5928" s="4" t="s">
        <v>13242</v>
      </c>
      <c r="C5928" s="5">
        <v>0</v>
      </c>
    </row>
    <row r="5929" spans="2:3" x14ac:dyDescent="0.35">
      <c r="B5929" s="4" t="s">
        <v>14125</v>
      </c>
      <c r="C5929" s="5">
        <v>0</v>
      </c>
    </row>
    <row r="5930" spans="2:3" x14ac:dyDescent="0.35">
      <c r="B5930" s="4" t="s">
        <v>13243</v>
      </c>
      <c r="C5930" s="5">
        <v>0</v>
      </c>
    </row>
    <row r="5931" spans="2:3" x14ac:dyDescent="0.35">
      <c r="B5931" s="4" t="s">
        <v>14129</v>
      </c>
      <c r="C5931" s="5">
        <v>0</v>
      </c>
    </row>
    <row r="5932" spans="2:3" x14ac:dyDescent="0.35">
      <c r="B5932" s="4" t="s">
        <v>13244</v>
      </c>
      <c r="C5932" s="5">
        <v>0</v>
      </c>
    </row>
    <row r="5933" spans="2:3" x14ac:dyDescent="0.35">
      <c r="B5933" s="4" t="s">
        <v>14138</v>
      </c>
      <c r="C5933" s="5">
        <v>0</v>
      </c>
    </row>
    <row r="5934" spans="2:3" x14ac:dyDescent="0.35">
      <c r="B5934" s="4" t="s">
        <v>13245</v>
      </c>
      <c r="C5934" s="5">
        <v>0</v>
      </c>
    </row>
    <row r="5935" spans="2:3" x14ac:dyDescent="0.35">
      <c r="B5935" s="4" t="s">
        <v>14142</v>
      </c>
      <c r="C5935" s="5">
        <v>0</v>
      </c>
    </row>
    <row r="5936" spans="2:3" x14ac:dyDescent="0.35">
      <c r="B5936" s="4" t="s">
        <v>12864</v>
      </c>
      <c r="C5936" s="5">
        <v>0</v>
      </c>
    </row>
    <row r="5937" spans="2:3" x14ac:dyDescent="0.35">
      <c r="B5937" s="4" t="s">
        <v>14146</v>
      </c>
      <c r="C5937" s="5">
        <v>0</v>
      </c>
    </row>
    <row r="5938" spans="2:3" x14ac:dyDescent="0.35">
      <c r="B5938" s="4" t="s">
        <v>13247</v>
      </c>
      <c r="C5938" s="5">
        <v>0</v>
      </c>
    </row>
    <row r="5939" spans="2:3" x14ac:dyDescent="0.35">
      <c r="B5939" s="4" t="s">
        <v>14150</v>
      </c>
      <c r="C5939" s="5">
        <v>0</v>
      </c>
    </row>
    <row r="5940" spans="2:3" x14ac:dyDescent="0.35">
      <c r="B5940" s="4" t="s">
        <v>13248</v>
      </c>
      <c r="C5940" s="5">
        <v>0</v>
      </c>
    </row>
    <row r="5941" spans="2:3" x14ac:dyDescent="0.35">
      <c r="B5941" s="4" t="s">
        <v>14154</v>
      </c>
      <c r="C5941" s="5">
        <v>0</v>
      </c>
    </row>
    <row r="5942" spans="2:3" x14ac:dyDescent="0.35">
      <c r="B5942" s="4" t="s">
        <v>13249</v>
      </c>
      <c r="C5942" s="5">
        <v>0</v>
      </c>
    </row>
    <row r="5943" spans="2:3" x14ac:dyDescent="0.35">
      <c r="B5943" s="4" t="s">
        <v>14158</v>
      </c>
      <c r="C5943" s="5">
        <v>0</v>
      </c>
    </row>
    <row r="5944" spans="2:3" x14ac:dyDescent="0.35">
      <c r="B5944" s="4" t="s">
        <v>13250</v>
      </c>
      <c r="C5944" s="5">
        <v>0</v>
      </c>
    </row>
    <row r="5945" spans="2:3" x14ac:dyDescent="0.35">
      <c r="B5945" s="4" t="s">
        <v>14162</v>
      </c>
      <c r="C5945" s="5">
        <v>0</v>
      </c>
    </row>
    <row r="5946" spans="2:3" x14ac:dyDescent="0.35">
      <c r="B5946" s="4" t="s">
        <v>13251</v>
      </c>
      <c r="C5946" s="5">
        <v>0</v>
      </c>
    </row>
    <row r="5947" spans="2:3" x14ac:dyDescent="0.35">
      <c r="B5947" s="4" t="s">
        <v>14166</v>
      </c>
      <c r="C5947" s="5">
        <v>0</v>
      </c>
    </row>
    <row r="5948" spans="2:3" x14ac:dyDescent="0.35">
      <c r="B5948" s="4" t="s">
        <v>13252</v>
      </c>
      <c r="C5948" s="5">
        <v>0</v>
      </c>
    </row>
    <row r="5949" spans="2:3" x14ac:dyDescent="0.35">
      <c r="B5949" s="4" t="s">
        <v>14170</v>
      </c>
      <c r="C5949" s="5">
        <v>0</v>
      </c>
    </row>
    <row r="5950" spans="2:3" x14ac:dyDescent="0.35">
      <c r="B5950" s="4" t="s">
        <v>13253</v>
      </c>
      <c r="C5950" s="5">
        <v>0</v>
      </c>
    </row>
    <row r="5951" spans="2:3" x14ac:dyDescent="0.35">
      <c r="B5951" s="4" t="s">
        <v>14174</v>
      </c>
      <c r="C5951" s="5">
        <v>0</v>
      </c>
    </row>
    <row r="5952" spans="2:3" x14ac:dyDescent="0.35">
      <c r="B5952" s="4" t="s">
        <v>12875</v>
      </c>
      <c r="C5952" s="5">
        <v>0</v>
      </c>
    </row>
    <row r="5953" spans="2:3" x14ac:dyDescent="0.35">
      <c r="B5953" s="4" t="s">
        <v>14178</v>
      </c>
      <c r="C5953" s="5">
        <v>0</v>
      </c>
    </row>
    <row r="5954" spans="2:3" x14ac:dyDescent="0.35">
      <c r="B5954" s="4" t="s">
        <v>13255</v>
      </c>
      <c r="C5954" s="5">
        <v>0</v>
      </c>
    </row>
    <row r="5955" spans="2:3" x14ac:dyDescent="0.35">
      <c r="B5955" s="4" t="s">
        <v>14182</v>
      </c>
      <c r="C5955" s="5">
        <v>0</v>
      </c>
    </row>
    <row r="5956" spans="2:3" x14ac:dyDescent="0.35">
      <c r="B5956" s="4" t="s">
        <v>13256</v>
      </c>
      <c r="C5956" s="5">
        <v>0</v>
      </c>
    </row>
    <row r="5957" spans="2:3" x14ac:dyDescent="0.35">
      <c r="B5957" s="4" t="s">
        <v>14186</v>
      </c>
      <c r="C5957" s="5">
        <v>0</v>
      </c>
    </row>
    <row r="5958" spans="2:3" x14ac:dyDescent="0.35">
      <c r="B5958" s="4" t="s">
        <v>13257</v>
      </c>
      <c r="C5958" s="5">
        <v>0</v>
      </c>
    </row>
    <row r="5959" spans="2:3" x14ac:dyDescent="0.35">
      <c r="B5959" s="4" t="s">
        <v>14190</v>
      </c>
      <c r="C5959" s="5">
        <v>0</v>
      </c>
    </row>
    <row r="5960" spans="2:3" x14ac:dyDescent="0.35">
      <c r="B5960" s="4" t="s">
        <v>13258</v>
      </c>
      <c r="C5960" s="5">
        <v>0</v>
      </c>
    </row>
    <row r="5961" spans="2:3" x14ac:dyDescent="0.35">
      <c r="B5961" s="4" t="s">
        <v>14194</v>
      </c>
      <c r="C5961" s="5">
        <v>0</v>
      </c>
    </row>
    <row r="5962" spans="2:3" x14ac:dyDescent="0.35">
      <c r="B5962" s="4" t="s">
        <v>13259</v>
      </c>
      <c r="C5962" s="5">
        <v>0</v>
      </c>
    </row>
    <row r="5963" spans="2:3" x14ac:dyDescent="0.35">
      <c r="B5963" s="4" t="s">
        <v>14198</v>
      </c>
      <c r="C5963" s="5">
        <v>0</v>
      </c>
    </row>
    <row r="5964" spans="2:3" x14ac:dyDescent="0.35">
      <c r="B5964" s="4" t="s">
        <v>13260</v>
      </c>
      <c r="C5964" s="5">
        <v>0</v>
      </c>
    </row>
    <row r="5965" spans="2:3" x14ac:dyDescent="0.35">
      <c r="B5965" s="4" t="s">
        <v>14202</v>
      </c>
      <c r="C5965" s="5">
        <v>0</v>
      </c>
    </row>
    <row r="5966" spans="2:3" x14ac:dyDescent="0.35">
      <c r="B5966" s="4" t="s">
        <v>13261</v>
      </c>
      <c r="C5966" s="5">
        <v>0</v>
      </c>
    </row>
    <row r="5967" spans="2:3" x14ac:dyDescent="0.35">
      <c r="B5967" s="4" t="s">
        <v>14206</v>
      </c>
      <c r="C5967" s="5">
        <v>0</v>
      </c>
    </row>
    <row r="5968" spans="2:3" x14ac:dyDescent="0.35">
      <c r="B5968" s="4" t="s">
        <v>13262</v>
      </c>
      <c r="C5968" s="5">
        <v>0</v>
      </c>
    </row>
    <row r="5969" spans="2:3" x14ac:dyDescent="0.35">
      <c r="B5969" s="4" t="s">
        <v>12949</v>
      </c>
      <c r="C5969" s="5">
        <v>0</v>
      </c>
    </row>
    <row r="5970" spans="2:3" x14ac:dyDescent="0.35">
      <c r="B5970" s="4" t="s">
        <v>13263</v>
      </c>
      <c r="C5970" s="5">
        <v>0</v>
      </c>
    </row>
    <row r="5971" spans="2:3" x14ac:dyDescent="0.35">
      <c r="B5971" s="4" t="s">
        <v>14214</v>
      </c>
      <c r="C5971" s="5">
        <v>0</v>
      </c>
    </row>
    <row r="5972" spans="2:3" x14ac:dyDescent="0.35">
      <c r="B5972" s="4" t="s">
        <v>13264</v>
      </c>
      <c r="C5972" s="5">
        <v>0</v>
      </c>
    </row>
    <row r="5973" spans="2:3" x14ac:dyDescent="0.35">
      <c r="B5973" s="4" t="s">
        <v>14218</v>
      </c>
      <c r="C5973" s="5">
        <v>0</v>
      </c>
    </row>
    <row r="5974" spans="2:3" x14ac:dyDescent="0.35">
      <c r="B5974" s="4" t="s">
        <v>13265</v>
      </c>
      <c r="C5974" s="5">
        <v>0</v>
      </c>
    </row>
    <row r="5975" spans="2:3" x14ac:dyDescent="0.35">
      <c r="B5975" s="4" t="s">
        <v>14222</v>
      </c>
      <c r="C5975" s="5">
        <v>0</v>
      </c>
    </row>
    <row r="5976" spans="2:3" x14ac:dyDescent="0.35">
      <c r="B5976" s="4" t="s">
        <v>13266</v>
      </c>
      <c r="C5976" s="5">
        <v>0</v>
      </c>
    </row>
    <row r="5977" spans="2:3" x14ac:dyDescent="0.35">
      <c r="B5977" s="4" t="s">
        <v>14226</v>
      </c>
      <c r="C5977" s="5">
        <v>0</v>
      </c>
    </row>
    <row r="5978" spans="2:3" x14ac:dyDescent="0.35">
      <c r="B5978" s="4" t="s">
        <v>13267</v>
      </c>
      <c r="C5978" s="5">
        <v>0</v>
      </c>
    </row>
    <row r="5979" spans="2:3" x14ac:dyDescent="0.35">
      <c r="B5979" s="4" t="s">
        <v>14230</v>
      </c>
      <c r="C5979" s="5">
        <v>0</v>
      </c>
    </row>
    <row r="5980" spans="2:3" x14ac:dyDescent="0.35">
      <c r="B5980" s="4" t="s">
        <v>13268</v>
      </c>
      <c r="C5980" s="5">
        <v>0</v>
      </c>
    </row>
    <row r="5981" spans="2:3" x14ac:dyDescent="0.35">
      <c r="B5981" s="4" t="s">
        <v>14234</v>
      </c>
      <c r="C5981" s="5">
        <v>0</v>
      </c>
    </row>
    <row r="5982" spans="2:3" x14ac:dyDescent="0.35">
      <c r="B5982" s="4" t="s">
        <v>13269</v>
      </c>
      <c r="C5982" s="5">
        <v>0</v>
      </c>
    </row>
    <row r="5983" spans="2:3" x14ac:dyDescent="0.35">
      <c r="B5983" s="4" t="s">
        <v>14238</v>
      </c>
      <c r="C5983" s="5">
        <v>0</v>
      </c>
    </row>
    <row r="5984" spans="2:3" x14ac:dyDescent="0.35">
      <c r="B5984" s="4" t="s">
        <v>13270</v>
      </c>
      <c r="C5984" s="5">
        <v>0</v>
      </c>
    </row>
    <row r="5985" spans="2:3" x14ac:dyDescent="0.35">
      <c r="B5985" s="4" t="s">
        <v>14242</v>
      </c>
      <c r="C5985" s="5">
        <v>0</v>
      </c>
    </row>
    <row r="5986" spans="2:3" x14ac:dyDescent="0.35">
      <c r="B5986" s="4" t="s">
        <v>13271</v>
      </c>
      <c r="C5986" s="5">
        <v>0</v>
      </c>
    </row>
    <row r="5987" spans="2:3" x14ac:dyDescent="0.35">
      <c r="B5987" s="4" t="s">
        <v>14246</v>
      </c>
      <c r="C5987" s="5">
        <v>0</v>
      </c>
    </row>
    <row r="5988" spans="2:3" x14ac:dyDescent="0.35">
      <c r="B5988" s="4" t="s">
        <v>12920</v>
      </c>
      <c r="C5988" s="5">
        <v>0</v>
      </c>
    </row>
    <row r="5989" spans="2:3" x14ac:dyDescent="0.35">
      <c r="B5989" s="4" t="s">
        <v>14250</v>
      </c>
      <c r="C5989" s="5">
        <v>0</v>
      </c>
    </row>
    <row r="5990" spans="2:3" x14ac:dyDescent="0.35">
      <c r="B5990" s="4" t="s">
        <v>13273</v>
      </c>
      <c r="C5990" s="5">
        <v>0</v>
      </c>
    </row>
    <row r="5991" spans="2:3" x14ac:dyDescent="0.35">
      <c r="B5991" s="4" t="s">
        <v>14254</v>
      </c>
      <c r="C5991" s="5">
        <v>0</v>
      </c>
    </row>
    <row r="5992" spans="2:3" x14ac:dyDescent="0.35">
      <c r="B5992" s="4" t="s">
        <v>13274</v>
      </c>
      <c r="C5992" s="5">
        <v>0</v>
      </c>
    </row>
    <row r="5993" spans="2:3" x14ac:dyDescent="0.35">
      <c r="B5993" s="4" t="s">
        <v>14258</v>
      </c>
      <c r="C5993" s="5">
        <v>0</v>
      </c>
    </row>
    <row r="5994" spans="2:3" x14ac:dyDescent="0.35">
      <c r="B5994" s="4" t="s">
        <v>13275</v>
      </c>
      <c r="C5994" s="5">
        <v>0</v>
      </c>
    </row>
    <row r="5995" spans="2:3" x14ac:dyDescent="0.35">
      <c r="B5995" s="4" t="s">
        <v>14262</v>
      </c>
      <c r="C5995" s="5">
        <v>0</v>
      </c>
    </row>
    <row r="5996" spans="2:3" x14ac:dyDescent="0.35">
      <c r="B5996" s="4" t="s">
        <v>13276</v>
      </c>
      <c r="C5996" s="5">
        <v>0</v>
      </c>
    </row>
    <row r="5997" spans="2:3" x14ac:dyDescent="0.35">
      <c r="B5997" s="4" t="s">
        <v>14266</v>
      </c>
      <c r="C5997" s="5">
        <v>0</v>
      </c>
    </row>
    <row r="5998" spans="2:3" x14ac:dyDescent="0.35">
      <c r="B5998" s="4" t="s">
        <v>13277</v>
      </c>
      <c r="C5998" s="5">
        <v>0</v>
      </c>
    </row>
    <row r="5999" spans="2:3" x14ac:dyDescent="0.35">
      <c r="B5999" s="4" t="s">
        <v>14270</v>
      </c>
      <c r="C5999" s="5">
        <v>0</v>
      </c>
    </row>
    <row r="6000" spans="2:3" x14ac:dyDescent="0.35">
      <c r="B6000" s="4" t="s">
        <v>12947</v>
      </c>
      <c r="C6000" s="5">
        <v>0</v>
      </c>
    </row>
    <row r="6001" spans="2:3" x14ac:dyDescent="0.35">
      <c r="B6001" s="4" t="s">
        <v>14274</v>
      </c>
      <c r="C6001" s="5">
        <v>0</v>
      </c>
    </row>
    <row r="6002" spans="2:3" x14ac:dyDescent="0.35">
      <c r="B6002" s="4" t="s">
        <v>12876</v>
      </c>
      <c r="C6002" s="5">
        <v>0</v>
      </c>
    </row>
    <row r="6003" spans="2:3" x14ac:dyDescent="0.35">
      <c r="B6003" s="4" t="s">
        <v>14278</v>
      </c>
      <c r="C6003" s="5">
        <v>0</v>
      </c>
    </row>
    <row r="6004" spans="2:3" x14ac:dyDescent="0.35">
      <c r="B6004" s="4" t="s">
        <v>13280</v>
      </c>
      <c r="C6004" s="5">
        <v>0</v>
      </c>
    </row>
    <row r="6005" spans="2:3" x14ac:dyDescent="0.35">
      <c r="B6005" s="4" t="s">
        <v>14282</v>
      </c>
      <c r="C6005" s="5">
        <v>0</v>
      </c>
    </row>
    <row r="6006" spans="2:3" x14ac:dyDescent="0.35">
      <c r="B6006" s="4" t="s">
        <v>13281</v>
      </c>
      <c r="C6006" s="5">
        <v>0</v>
      </c>
    </row>
    <row r="6007" spans="2:3" x14ac:dyDescent="0.35">
      <c r="B6007" s="4" t="s">
        <v>14286</v>
      </c>
      <c r="C6007" s="5">
        <v>0</v>
      </c>
    </row>
    <row r="6008" spans="2:3" x14ac:dyDescent="0.35">
      <c r="B6008" s="4" t="s">
        <v>13282</v>
      </c>
      <c r="C6008" s="5">
        <v>0</v>
      </c>
    </row>
    <row r="6009" spans="2:3" x14ac:dyDescent="0.35">
      <c r="B6009" s="4" t="s">
        <v>14290</v>
      </c>
      <c r="C6009" s="5">
        <v>0</v>
      </c>
    </row>
    <row r="6010" spans="2:3" x14ac:dyDescent="0.35">
      <c r="B6010" s="4" t="s">
        <v>12940</v>
      </c>
      <c r="C6010" s="5">
        <v>0</v>
      </c>
    </row>
    <row r="6011" spans="2:3" x14ac:dyDescent="0.35">
      <c r="B6011" s="4" t="s">
        <v>14294</v>
      </c>
      <c r="C6011" s="5">
        <v>0</v>
      </c>
    </row>
    <row r="6012" spans="2:3" x14ac:dyDescent="0.35">
      <c r="B6012" s="4" t="s">
        <v>13284</v>
      </c>
      <c r="C6012" s="5">
        <v>0</v>
      </c>
    </row>
    <row r="6013" spans="2:3" x14ac:dyDescent="0.35">
      <c r="B6013" s="4" t="s">
        <v>14298</v>
      </c>
      <c r="C6013" s="5">
        <v>0</v>
      </c>
    </row>
    <row r="6014" spans="2:3" x14ac:dyDescent="0.35">
      <c r="B6014" s="4" t="s">
        <v>13285</v>
      </c>
      <c r="C6014" s="5">
        <v>0</v>
      </c>
    </row>
    <row r="6015" spans="2:3" x14ac:dyDescent="0.35">
      <c r="B6015" s="4" t="s">
        <v>14302</v>
      </c>
      <c r="C6015" s="5">
        <v>0</v>
      </c>
    </row>
    <row r="6016" spans="2:3" x14ac:dyDescent="0.35">
      <c r="B6016" s="4" t="s">
        <v>13286</v>
      </c>
      <c r="C6016" s="5">
        <v>0</v>
      </c>
    </row>
    <row r="6017" spans="2:3" x14ac:dyDescent="0.35">
      <c r="B6017" s="4" t="s">
        <v>14306</v>
      </c>
      <c r="C6017" s="5">
        <v>0</v>
      </c>
    </row>
    <row r="6018" spans="2:3" x14ac:dyDescent="0.35">
      <c r="B6018" s="4" t="s">
        <v>12877</v>
      </c>
      <c r="C6018" s="5">
        <v>0</v>
      </c>
    </row>
    <row r="6019" spans="2:3" x14ac:dyDescent="0.35">
      <c r="B6019" s="4" t="s">
        <v>14310</v>
      </c>
      <c r="C6019" s="5">
        <v>0</v>
      </c>
    </row>
    <row r="6020" spans="2:3" x14ac:dyDescent="0.35">
      <c r="B6020" s="4" t="s">
        <v>13288</v>
      </c>
      <c r="C6020" s="5">
        <v>0</v>
      </c>
    </row>
    <row r="6021" spans="2:3" x14ac:dyDescent="0.35">
      <c r="B6021" s="4" t="s">
        <v>14314</v>
      </c>
      <c r="C6021" s="5">
        <v>0</v>
      </c>
    </row>
    <row r="6022" spans="2:3" x14ac:dyDescent="0.35">
      <c r="B6022" s="4" t="s">
        <v>13289</v>
      </c>
      <c r="C6022" s="5">
        <v>0</v>
      </c>
    </row>
    <row r="6023" spans="2:3" x14ac:dyDescent="0.35">
      <c r="B6023" s="4" t="s">
        <v>14318</v>
      </c>
      <c r="C6023" s="5">
        <v>0</v>
      </c>
    </row>
    <row r="6024" spans="2:3" x14ac:dyDescent="0.35">
      <c r="B6024" s="4" t="s">
        <v>13290</v>
      </c>
      <c r="C6024" s="5">
        <v>0</v>
      </c>
    </row>
    <row r="6025" spans="2:3" x14ac:dyDescent="0.35">
      <c r="B6025" s="4" t="s">
        <v>14322</v>
      </c>
      <c r="C6025" s="5">
        <v>0</v>
      </c>
    </row>
    <row r="6026" spans="2:3" x14ac:dyDescent="0.35">
      <c r="B6026" s="4" t="s">
        <v>13291</v>
      </c>
      <c r="C6026" s="5">
        <v>0</v>
      </c>
    </row>
    <row r="6027" spans="2:3" x14ac:dyDescent="0.35">
      <c r="B6027" s="4" t="s">
        <v>14326</v>
      </c>
      <c r="C6027" s="5">
        <v>0</v>
      </c>
    </row>
    <row r="6028" spans="2:3" x14ac:dyDescent="0.35">
      <c r="B6028" s="4" t="s">
        <v>13292</v>
      </c>
      <c r="C6028" s="5">
        <v>0</v>
      </c>
    </row>
    <row r="6029" spans="2:3" x14ac:dyDescent="0.35">
      <c r="B6029" s="4" t="s">
        <v>12910</v>
      </c>
      <c r="C6029" s="5">
        <v>0</v>
      </c>
    </row>
    <row r="6030" spans="2:3" x14ac:dyDescent="0.35">
      <c r="B6030" s="4" t="s">
        <v>13293</v>
      </c>
      <c r="C6030" s="5">
        <v>0</v>
      </c>
    </row>
    <row r="6031" spans="2:3" x14ac:dyDescent="0.35">
      <c r="B6031" s="4" t="s">
        <v>14334</v>
      </c>
      <c r="C6031" s="5">
        <v>0</v>
      </c>
    </row>
    <row r="6032" spans="2:3" x14ac:dyDescent="0.35">
      <c r="B6032" s="4" t="s">
        <v>12921</v>
      </c>
      <c r="C6032" s="5">
        <v>0</v>
      </c>
    </row>
    <row r="6033" spans="2:3" x14ac:dyDescent="0.35">
      <c r="B6033" s="4" t="s">
        <v>12937</v>
      </c>
      <c r="C6033" s="5">
        <v>0</v>
      </c>
    </row>
    <row r="6034" spans="2:3" x14ac:dyDescent="0.35">
      <c r="B6034" s="4" t="s">
        <v>13295</v>
      </c>
      <c r="C6034" s="5">
        <v>0</v>
      </c>
    </row>
    <row r="6035" spans="2:3" x14ac:dyDescent="0.35">
      <c r="B6035" s="4" t="s">
        <v>12938</v>
      </c>
      <c r="C6035" s="5">
        <v>0</v>
      </c>
    </row>
    <row r="6036" spans="2:3" x14ac:dyDescent="0.35">
      <c r="B6036" s="4" t="s">
        <v>13296</v>
      </c>
      <c r="C6036" s="5">
        <v>0</v>
      </c>
    </row>
    <row r="6037" spans="2:3" x14ac:dyDescent="0.35">
      <c r="B6037" s="4" t="s">
        <v>14346</v>
      </c>
      <c r="C6037" s="5">
        <v>0</v>
      </c>
    </row>
    <row r="6038" spans="2:3" x14ac:dyDescent="0.35">
      <c r="B6038" s="4" t="s">
        <v>13297</v>
      </c>
      <c r="C6038" s="5">
        <v>0</v>
      </c>
    </row>
    <row r="6039" spans="2:3" x14ac:dyDescent="0.35">
      <c r="B6039" s="4" t="s">
        <v>12951</v>
      </c>
      <c r="C6039" s="5">
        <v>0</v>
      </c>
    </row>
    <row r="6040" spans="2:3" x14ac:dyDescent="0.35">
      <c r="B6040" s="4" t="s">
        <v>13298</v>
      </c>
      <c r="C6040" s="5">
        <v>0</v>
      </c>
    </row>
    <row r="6041" spans="2:3" x14ac:dyDescent="0.35">
      <c r="B6041" s="4" t="s">
        <v>13646</v>
      </c>
      <c r="C6041" s="5">
        <v>0</v>
      </c>
    </row>
    <row r="6042" spans="2:3" x14ac:dyDescent="0.35">
      <c r="B6042" s="4" t="s">
        <v>13299</v>
      </c>
      <c r="C6042" s="5">
        <v>0</v>
      </c>
    </row>
    <row r="6043" spans="2:3" x14ac:dyDescent="0.35">
      <c r="B6043" s="4" t="s">
        <v>13648</v>
      </c>
      <c r="C6043" s="5">
        <v>0</v>
      </c>
    </row>
    <row r="6044" spans="2:3" x14ac:dyDescent="0.35">
      <c r="B6044" s="4" t="s">
        <v>13300</v>
      </c>
      <c r="C6044" s="5">
        <v>0</v>
      </c>
    </row>
    <row r="6045" spans="2:3" x14ac:dyDescent="0.35">
      <c r="B6045" s="4" t="s">
        <v>13650</v>
      </c>
      <c r="C6045" s="5">
        <v>0</v>
      </c>
    </row>
    <row r="6046" spans="2:3" x14ac:dyDescent="0.35">
      <c r="B6046" s="4" t="s">
        <v>13301</v>
      </c>
      <c r="C6046" s="5">
        <v>0</v>
      </c>
    </row>
    <row r="6047" spans="2:3" x14ac:dyDescent="0.35">
      <c r="B6047" s="4" t="s">
        <v>13652</v>
      </c>
      <c r="C6047" s="5">
        <v>0</v>
      </c>
    </row>
    <row r="6048" spans="2:3" x14ac:dyDescent="0.35">
      <c r="B6048" s="4" t="s">
        <v>13302</v>
      </c>
      <c r="C6048" s="5">
        <v>0</v>
      </c>
    </row>
    <row r="6049" spans="2:3" x14ac:dyDescent="0.35">
      <c r="B6049" s="4" t="s">
        <v>13654</v>
      </c>
      <c r="C6049" s="5">
        <v>0</v>
      </c>
    </row>
    <row r="6050" spans="2:3" x14ac:dyDescent="0.35">
      <c r="B6050" s="4" t="s">
        <v>13303</v>
      </c>
      <c r="C6050" s="5">
        <v>0</v>
      </c>
    </row>
    <row r="6051" spans="2:3" x14ac:dyDescent="0.35">
      <c r="B6051" s="4" t="s">
        <v>13656</v>
      </c>
      <c r="C6051" s="5">
        <v>0</v>
      </c>
    </row>
    <row r="6052" spans="2:3" x14ac:dyDescent="0.35">
      <c r="B6052" s="4" t="s">
        <v>13304</v>
      </c>
      <c r="C6052" s="5">
        <v>0</v>
      </c>
    </row>
    <row r="6053" spans="2:3" x14ac:dyDescent="0.35">
      <c r="B6053" s="4" t="s">
        <v>13658</v>
      </c>
      <c r="C6053" s="5">
        <v>0</v>
      </c>
    </row>
    <row r="6054" spans="2:3" x14ac:dyDescent="0.35">
      <c r="B6054" s="4" t="s">
        <v>13305</v>
      </c>
      <c r="C6054" s="5">
        <v>0</v>
      </c>
    </row>
    <row r="6055" spans="2:3" x14ac:dyDescent="0.35">
      <c r="B6055" s="4" t="s">
        <v>13660</v>
      </c>
      <c r="C6055" s="5">
        <v>0</v>
      </c>
    </row>
    <row r="6056" spans="2:3" x14ac:dyDescent="0.35">
      <c r="B6056" s="4" t="s">
        <v>13306</v>
      </c>
      <c r="C6056" s="5">
        <v>0</v>
      </c>
    </row>
    <row r="6057" spans="2:3" x14ac:dyDescent="0.35">
      <c r="B6057" s="4" t="s">
        <v>13662</v>
      </c>
      <c r="C6057" s="5">
        <v>0</v>
      </c>
    </row>
    <row r="6058" spans="2:3" x14ac:dyDescent="0.35">
      <c r="B6058" s="4" t="s">
        <v>13307</v>
      </c>
      <c r="C6058" s="5">
        <v>0</v>
      </c>
    </row>
    <row r="6059" spans="2:3" x14ac:dyDescent="0.35">
      <c r="B6059" s="4" t="s">
        <v>13664</v>
      </c>
      <c r="C6059" s="5">
        <v>0</v>
      </c>
    </row>
    <row r="6060" spans="2:3" x14ac:dyDescent="0.35">
      <c r="B6060" s="4" t="s">
        <v>13308</v>
      </c>
      <c r="C6060" s="5">
        <v>0</v>
      </c>
    </row>
    <row r="6061" spans="2:3" x14ac:dyDescent="0.35">
      <c r="B6061" s="4" t="s">
        <v>13666</v>
      </c>
      <c r="C6061" s="5">
        <v>0</v>
      </c>
    </row>
    <row r="6062" spans="2:3" x14ac:dyDescent="0.35">
      <c r="B6062" s="4" t="s">
        <v>13309</v>
      </c>
      <c r="C6062" s="5">
        <v>0</v>
      </c>
    </row>
    <row r="6063" spans="2:3" x14ac:dyDescent="0.35">
      <c r="B6063" s="4" t="s">
        <v>13668</v>
      </c>
      <c r="C6063" s="5">
        <v>0</v>
      </c>
    </row>
    <row r="6064" spans="2:3" x14ac:dyDescent="0.35">
      <c r="B6064" s="4" t="s">
        <v>13310</v>
      </c>
      <c r="C6064" s="5">
        <v>0</v>
      </c>
    </row>
    <row r="6065" spans="2:3" x14ac:dyDescent="0.35">
      <c r="B6065" s="4" t="s">
        <v>13670</v>
      </c>
      <c r="C6065" s="5">
        <v>0</v>
      </c>
    </row>
    <row r="6066" spans="2:3" x14ac:dyDescent="0.35">
      <c r="B6066" s="4" t="s">
        <v>13311</v>
      </c>
      <c r="C6066" s="5">
        <v>0</v>
      </c>
    </row>
    <row r="6067" spans="2:3" x14ac:dyDescent="0.35">
      <c r="B6067" s="4" t="s">
        <v>13672</v>
      </c>
      <c r="C6067" s="5">
        <v>0</v>
      </c>
    </row>
    <row r="6068" spans="2:3" x14ac:dyDescent="0.35">
      <c r="B6068" s="4" t="s">
        <v>13312</v>
      </c>
      <c r="C6068" s="5">
        <v>0</v>
      </c>
    </row>
    <row r="6069" spans="2:3" x14ac:dyDescent="0.35">
      <c r="B6069" s="4" t="s">
        <v>13674</v>
      </c>
      <c r="C6069" s="5">
        <v>0</v>
      </c>
    </row>
    <row r="6070" spans="2:3" x14ac:dyDescent="0.35">
      <c r="B6070" s="4" t="s">
        <v>13313</v>
      </c>
      <c r="C6070" s="5">
        <v>0</v>
      </c>
    </row>
    <row r="6071" spans="2:3" x14ac:dyDescent="0.35">
      <c r="B6071" s="4" t="s">
        <v>13676</v>
      </c>
      <c r="C6071" s="5">
        <v>0</v>
      </c>
    </row>
    <row r="6072" spans="2:3" x14ac:dyDescent="0.35">
      <c r="B6072" s="4" t="s">
        <v>13314</v>
      </c>
      <c r="C6072" s="5">
        <v>0</v>
      </c>
    </row>
    <row r="6073" spans="2:3" x14ac:dyDescent="0.35">
      <c r="B6073" s="4" t="s">
        <v>13678</v>
      </c>
      <c r="C6073" s="5">
        <v>0</v>
      </c>
    </row>
    <row r="6074" spans="2:3" x14ac:dyDescent="0.35">
      <c r="B6074" s="4" t="s">
        <v>13315</v>
      </c>
      <c r="C6074" s="5">
        <v>0</v>
      </c>
    </row>
    <row r="6075" spans="2:3" x14ac:dyDescent="0.35">
      <c r="B6075" s="4" t="s">
        <v>13680</v>
      </c>
      <c r="C6075" s="5">
        <v>0</v>
      </c>
    </row>
    <row r="6076" spans="2:3" x14ac:dyDescent="0.35">
      <c r="B6076" s="4" t="s">
        <v>13316</v>
      </c>
      <c r="C6076" s="5">
        <v>0</v>
      </c>
    </row>
    <row r="6077" spans="2:3" x14ac:dyDescent="0.35">
      <c r="B6077" s="4" t="s">
        <v>13682</v>
      </c>
      <c r="C6077" s="5">
        <v>0</v>
      </c>
    </row>
    <row r="6078" spans="2:3" x14ac:dyDescent="0.35">
      <c r="B6078" s="4" t="s">
        <v>13317</v>
      </c>
      <c r="C6078" s="5">
        <v>0</v>
      </c>
    </row>
    <row r="6079" spans="2:3" x14ac:dyDescent="0.35">
      <c r="B6079" s="4" t="s">
        <v>13684</v>
      </c>
      <c r="C6079" s="5">
        <v>0</v>
      </c>
    </row>
    <row r="6080" spans="2:3" x14ac:dyDescent="0.35">
      <c r="B6080" s="4" t="s">
        <v>12878</v>
      </c>
      <c r="C6080" s="5">
        <v>0</v>
      </c>
    </row>
    <row r="6081" spans="2:3" x14ac:dyDescent="0.35">
      <c r="B6081" s="4" t="s">
        <v>13686</v>
      </c>
      <c r="C6081" s="5">
        <v>0</v>
      </c>
    </row>
    <row r="6082" spans="2:3" x14ac:dyDescent="0.35">
      <c r="B6082" s="4" t="s">
        <v>13319</v>
      </c>
      <c r="C6082" s="5">
        <v>0</v>
      </c>
    </row>
    <row r="6083" spans="2:3" x14ac:dyDescent="0.35">
      <c r="B6083" s="4" t="s">
        <v>13688</v>
      </c>
      <c r="C6083" s="5">
        <v>0</v>
      </c>
    </row>
    <row r="6084" spans="2:3" x14ac:dyDescent="0.35">
      <c r="B6084" s="4" t="s">
        <v>13320</v>
      </c>
      <c r="C6084" s="5">
        <v>0</v>
      </c>
    </row>
    <row r="6085" spans="2:3" x14ac:dyDescent="0.35">
      <c r="B6085" s="4" t="s">
        <v>13690</v>
      </c>
      <c r="C6085" s="5">
        <v>0</v>
      </c>
    </row>
    <row r="6086" spans="2:3" x14ac:dyDescent="0.35">
      <c r="B6086" s="4" t="s">
        <v>13321</v>
      </c>
      <c r="C6086" s="5">
        <v>0</v>
      </c>
    </row>
    <row r="6087" spans="2:3" x14ac:dyDescent="0.35">
      <c r="B6087" s="4" t="s">
        <v>13692</v>
      </c>
      <c r="C6087" s="5">
        <v>0</v>
      </c>
    </row>
    <row r="6088" spans="2:3" x14ac:dyDescent="0.35">
      <c r="B6088" s="4" t="s">
        <v>13322</v>
      </c>
      <c r="C6088" s="5">
        <v>0</v>
      </c>
    </row>
    <row r="6089" spans="2:3" x14ac:dyDescent="0.35">
      <c r="B6089" s="4" t="s">
        <v>13694</v>
      </c>
      <c r="C6089" s="5">
        <v>0</v>
      </c>
    </row>
    <row r="6090" spans="2:3" x14ac:dyDescent="0.35">
      <c r="B6090" s="4" t="s">
        <v>13323</v>
      </c>
      <c r="C6090" s="5">
        <v>0</v>
      </c>
    </row>
    <row r="6091" spans="2:3" x14ac:dyDescent="0.35">
      <c r="B6091" s="4" t="s">
        <v>13696</v>
      </c>
      <c r="C6091" s="5">
        <v>0</v>
      </c>
    </row>
    <row r="6092" spans="2:3" x14ac:dyDescent="0.35">
      <c r="B6092" s="4" t="s">
        <v>13324</v>
      </c>
      <c r="C6092" s="5">
        <v>0</v>
      </c>
    </row>
    <row r="6093" spans="2:3" x14ac:dyDescent="0.35">
      <c r="B6093" s="4" t="s">
        <v>13698</v>
      </c>
      <c r="C6093" s="5">
        <v>0</v>
      </c>
    </row>
    <row r="6094" spans="2:3" x14ac:dyDescent="0.35">
      <c r="B6094" s="4" t="s">
        <v>13325</v>
      </c>
      <c r="C6094" s="5">
        <v>0</v>
      </c>
    </row>
    <row r="6095" spans="2:3" x14ac:dyDescent="0.35">
      <c r="B6095" s="4" t="s">
        <v>13700</v>
      </c>
      <c r="C6095" s="5">
        <v>0</v>
      </c>
    </row>
    <row r="6096" spans="2:3" x14ac:dyDescent="0.35">
      <c r="B6096" s="4" t="s">
        <v>13326</v>
      </c>
      <c r="C6096" s="5">
        <v>0</v>
      </c>
    </row>
    <row r="6097" spans="2:3" x14ac:dyDescent="0.35">
      <c r="B6097" s="4" t="s">
        <v>13702</v>
      </c>
      <c r="C6097" s="5">
        <v>0</v>
      </c>
    </row>
    <row r="6098" spans="2:3" x14ac:dyDescent="0.35">
      <c r="B6098" s="4" t="s">
        <v>13327</v>
      </c>
      <c r="C6098" s="5">
        <v>0</v>
      </c>
    </row>
    <row r="6099" spans="2:3" x14ac:dyDescent="0.35">
      <c r="B6099" s="4" t="s">
        <v>13704</v>
      </c>
      <c r="C6099" s="5">
        <v>0</v>
      </c>
    </row>
    <row r="6100" spans="2:3" x14ac:dyDescent="0.35">
      <c r="B6100" s="4" t="s">
        <v>13328</v>
      </c>
      <c r="C6100" s="5">
        <v>0</v>
      </c>
    </row>
    <row r="6101" spans="2:3" x14ac:dyDescent="0.35">
      <c r="B6101" s="4" t="s">
        <v>13706</v>
      </c>
      <c r="C6101" s="5">
        <v>0</v>
      </c>
    </row>
    <row r="6102" spans="2:3" x14ac:dyDescent="0.35">
      <c r="B6102" s="4" t="s">
        <v>13329</v>
      </c>
      <c r="C6102" s="5">
        <v>0</v>
      </c>
    </row>
    <row r="6103" spans="2:3" x14ac:dyDescent="0.35">
      <c r="B6103" s="4" t="s">
        <v>13708</v>
      </c>
      <c r="C6103" s="5">
        <v>0</v>
      </c>
    </row>
    <row r="6104" spans="2:3" x14ac:dyDescent="0.35">
      <c r="B6104" s="4" t="s">
        <v>13330</v>
      </c>
      <c r="C6104" s="5">
        <v>0</v>
      </c>
    </row>
    <row r="6105" spans="2:3" x14ac:dyDescent="0.35">
      <c r="B6105" s="4" t="s">
        <v>13710</v>
      </c>
      <c r="C6105" s="5">
        <v>0</v>
      </c>
    </row>
    <row r="6106" spans="2:3" x14ac:dyDescent="0.35">
      <c r="B6106" s="4" t="s">
        <v>13331</v>
      </c>
      <c r="C6106" s="5">
        <v>0</v>
      </c>
    </row>
    <row r="6107" spans="2:3" x14ac:dyDescent="0.35">
      <c r="B6107" s="4" t="s">
        <v>13712</v>
      </c>
      <c r="C6107" s="5">
        <v>0</v>
      </c>
    </row>
    <row r="6108" spans="2:3" x14ac:dyDescent="0.35">
      <c r="B6108" s="4" t="s">
        <v>13332</v>
      </c>
      <c r="C6108" s="5">
        <v>0</v>
      </c>
    </row>
    <row r="6109" spans="2:3" x14ac:dyDescent="0.35">
      <c r="B6109" s="4" t="s">
        <v>13714</v>
      </c>
      <c r="C6109" s="5">
        <v>0</v>
      </c>
    </row>
    <row r="6110" spans="2:3" x14ac:dyDescent="0.35">
      <c r="B6110" s="4" t="s">
        <v>13333</v>
      </c>
      <c r="C6110" s="5">
        <v>0</v>
      </c>
    </row>
    <row r="6111" spans="2:3" x14ac:dyDescent="0.35">
      <c r="B6111" s="4" t="s">
        <v>13716</v>
      </c>
      <c r="C6111" s="5">
        <v>0</v>
      </c>
    </row>
    <row r="6112" spans="2:3" x14ac:dyDescent="0.35">
      <c r="B6112" s="4" t="s">
        <v>13334</v>
      </c>
      <c r="C6112" s="5">
        <v>0</v>
      </c>
    </row>
    <row r="6113" spans="2:3" x14ac:dyDescent="0.35">
      <c r="B6113" s="4" t="s">
        <v>13718</v>
      </c>
      <c r="C6113" s="5">
        <v>0</v>
      </c>
    </row>
    <row r="6114" spans="2:3" x14ac:dyDescent="0.35">
      <c r="B6114" s="4" t="s">
        <v>13335</v>
      </c>
      <c r="C6114" s="5">
        <v>0</v>
      </c>
    </row>
    <row r="6115" spans="2:3" x14ac:dyDescent="0.35">
      <c r="B6115" s="4" t="s">
        <v>13720</v>
      </c>
      <c r="C6115" s="5">
        <v>0</v>
      </c>
    </row>
    <row r="6116" spans="2:3" x14ac:dyDescent="0.35">
      <c r="B6116" s="4" t="s">
        <v>13336</v>
      </c>
      <c r="C6116" s="5">
        <v>0</v>
      </c>
    </row>
    <row r="6117" spans="2:3" x14ac:dyDescent="0.35">
      <c r="B6117" s="4" t="s">
        <v>13722</v>
      </c>
      <c r="C6117" s="5">
        <v>0</v>
      </c>
    </row>
    <row r="6118" spans="2:3" x14ac:dyDescent="0.35">
      <c r="B6118" s="4" t="s">
        <v>13337</v>
      </c>
      <c r="C6118" s="5">
        <v>0</v>
      </c>
    </row>
    <row r="6119" spans="2:3" x14ac:dyDescent="0.35">
      <c r="B6119" s="4" t="s">
        <v>13724</v>
      </c>
      <c r="C6119" s="5">
        <v>0</v>
      </c>
    </row>
    <row r="6120" spans="2:3" x14ac:dyDescent="0.35">
      <c r="B6120" s="4" t="s">
        <v>13338</v>
      </c>
      <c r="C6120" s="5">
        <v>0</v>
      </c>
    </row>
    <row r="6121" spans="2:3" x14ac:dyDescent="0.35">
      <c r="B6121" s="4" t="s">
        <v>13726</v>
      </c>
      <c r="C6121" s="5">
        <v>0</v>
      </c>
    </row>
    <row r="6122" spans="2:3" x14ac:dyDescent="0.35">
      <c r="B6122" s="4" t="s">
        <v>13339</v>
      </c>
      <c r="C6122" s="5">
        <v>0</v>
      </c>
    </row>
    <row r="6123" spans="2:3" x14ac:dyDescent="0.35">
      <c r="B6123" s="4" t="s">
        <v>13728</v>
      </c>
      <c r="C6123" s="5">
        <v>0</v>
      </c>
    </row>
    <row r="6124" spans="2:3" x14ac:dyDescent="0.35">
      <c r="B6124" s="4" t="s">
        <v>13340</v>
      </c>
      <c r="C6124" s="5">
        <v>0</v>
      </c>
    </row>
    <row r="6125" spans="2:3" x14ac:dyDescent="0.35">
      <c r="B6125" s="4" t="s">
        <v>13730</v>
      </c>
      <c r="C6125" s="5">
        <v>0</v>
      </c>
    </row>
    <row r="6126" spans="2:3" x14ac:dyDescent="0.35">
      <c r="B6126" s="4" t="s">
        <v>13341</v>
      </c>
      <c r="C6126" s="5">
        <v>0</v>
      </c>
    </row>
    <row r="6127" spans="2:3" x14ac:dyDescent="0.35">
      <c r="B6127" s="4" t="s">
        <v>13732</v>
      </c>
      <c r="C6127" s="5">
        <v>0</v>
      </c>
    </row>
    <row r="6128" spans="2:3" x14ac:dyDescent="0.35">
      <c r="B6128" s="4" t="s">
        <v>13342</v>
      </c>
      <c r="C6128" s="5">
        <v>0</v>
      </c>
    </row>
    <row r="6129" spans="2:3" x14ac:dyDescent="0.35">
      <c r="B6129" s="4" t="s">
        <v>13734</v>
      </c>
      <c r="C6129" s="5">
        <v>0</v>
      </c>
    </row>
    <row r="6130" spans="2:3" x14ac:dyDescent="0.35">
      <c r="B6130" s="4" t="s">
        <v>13343</v>
      </c>
      <c r="C6130" s="5">
        <v>0</v>
      </c>
    </row>
    <row r="6131" spans="2:3" x14ac:dyDescent="0.35">
      <c r="B6131" s="4" t="s">
        <v>13736</v>
      </c>
      <c r="C6131" s="5">
        <v>0</v>
      </c>
    </row>
    <row r="6132" spans="2:3" x14ac:dyDescent="0.35">
      <c r="B6132" s="4" t="s">
        <v>13344</v>
      </c>
      <c r="C6132" s="5">
        <v>0</v>
      </c>
    </row>
    <row r="6133" spans="2:3" x14ac:dyDescent="0.35">
      <c r="B6133" s="4" t="s">
        <v>13738</v>
      </c>
      <c r="C6133" s="5">
        <v>0</v>
      </c>
    </row>
    <row r="6134" spans="2:3" x14ac:dyDescent="0.35">
      <c r="B6134" s="4" t="s">
        <v>13345</v>
      </c>
      <c r="C6134" s="5">
        <v>0</v>
      </c>
    </row>
    <row r="6135" spans="2:3" x14ac:dyDescent="0.35">
      <c r="B6135" s="4" t="s">
        <v>13740</v>
      </c>
      <c r="C6135" s="5">
        <v>0</v>
      </c>
    </row>
    <row r="6136" spans="2:3" x14ac:dyDescent="0.35">
      <c r="B6136" s="4" t="s">
        <v>13346</v>
      </c>
      <c r="C6136" s="5">
        <v>0</v>
      </c>
    </row>
    <row r="6137" spans="2:3" x14ac:dyDescent="0.35">
      <c r="B6137" s="4" t="s">
        <v>13742</v>
      </c>
      <c r="C6137" s="5">
        <v>0</v>
      </c>
    </row>
    <row r="6138" spans="2:3" x14ac:dyDescent="0.35">
      <c r="B6138" s="4" t="s">
        <v>13347</v>
      </c>
      <c r="C6138" s="5">
        <v>0</v>
      </c>
    </row>
    <row r="6139" spans="2:3" x14ac:dyDescent="0.35">
      <c r="B6139" s="4" t="s">
        <v>12889</v>
      </c>
      <c r="C6139" s="5">
        <v>0</v>
      </c>
    </row>
    <row r="6140" spans="2:3" x14ac:dyDescent="0.35">
      <c r="B6140" s="4" t="s">
        <v>13348</v>
      </c>
      <c r="C6140" s="5">
        <v>0</v>
      </c>
    </row>
    <row r="6141" spans="2:3" x14ac:dyDescent="0.35">
      <c r="B6141" s="4" t="s">
        <v>13746</v>
      </c>
      <c r="C6141" s="5">
        <v>0</v>
      </c>
    </row>
    <row r="6142" spans="2:3" x14ac:dyDescent="0.35">
      <c r="B6142" s="4" t="s">
        <v>13349</v>
      </c>
      <c r="C6142" s="5">
        <v>0</v>
      </c>
    </row>
    <row r="6143" spans="2:3" x14ac:dyDescent="0.35">
      <c r="B6143" s="4" t="s">
        <v>13748</v>
      </c>
      <c r="C6143" s="5">
        <v>0</v>
      </c>
    </row>
    <row r="6144" spans="2:3" x14ac:dyDescent="0.35">
      <c r="B6144" s="4" t="s">
        <v>13350</v>
      </c>
      <c r="C6144" s="5">
        <v>0</v>
      </c>
    </row>
    <row r="6145" spans="2:3" x14ac:dyDescent="0.35">
      <c r="B6145" s="4" t="s">
        <v>13750</v>
      </c>
      <c r="C6145" s="5">
        <v>0</v>
      </c>
    </row>
    <row r="6146" spans="2:3" x14ac:dyDescent="0.35">
      <c r="B6146" s="4" t="s">
        <v>13351</v>
      </c>
      <c r="C6146" s="5">
        <v>0</v>
      </c>
    </row>
    <row r="6147" spans="2:3" x14ac:dyDescent="0.35">
      <c r="B6147" s="4" t="s">
        <v>13752</v>
      </c>
      <c r="C6147" s="5">
        <v>0</v>
      </c>
    </row>
    <row r="6148" spans="2:3" x14ac:dyDescent="0.35">
      <c r="B6148" s="4" t="s">
        <v>12941</v>
      </c>
      <c r="C6148" s="5">
        <v>0</v>
      </c>
    </row>
    <row r="6149" spans="2:3" x14ac:dyDescent="0.35">
      <c r="B6149" s="4" t="s">
        <v>13754</v>
      </c>
      <c r="C6149" s="5">
        <v>0</v>
      </c>
    </row>
    <row r="6150" spans="2:3" x14ac:dyDescent="0.35">
      <c r="B6150" s="4" t="s">
        <v>13353</v>
      </c>
      <c r="C6150" s="5">
        <v>0</v>
      </c>
    </row>
    <row r="6151" spans="2:3" x14ac:dyDescent="0.35">
      <c r="B6151" s="4" t="s">
        <v>13756</v>
      </c>
      <c r="C6151" s="5">
        <v>0</v>
      </c>
    </row>
    <row r="6152" spans="2:3" x14ac:dyDescent="0.35">
      <c r="B6152" s="4" t="s">
        <v>13354</v>
      </c>
      <c r="C6152" s="5">
        <v>0</v>
      </c>
    </row>
    <row r="6153" spans="2:3" x14ac:dyDescent="0.35">
      <c r="B6153" s="4" t="s">
        <v>13758</v>
      </c>
      <c r="C6153" s="5">
        <v>0</v>
      </c>
    </row>
    <row r="6154" spans="2:3" x14ac:dyDescent="0.35">
      <c r="B6154" s="4" t="s">
        <v>13355</v>
      </c>
      <c r="C6154" s="5">
        <v>0</v>
      </c>
    </row>
    <row r="6155" spans="2:3" x14ac:dyDescent="0.35">
      <c r="B6155" s="4" t="s">
        <v>13760</v>
      </c>
      <c r="C6155" s="5">
        <v>0</v>
      </c>
    </row>
    <row r="6156" spans="2:3" x14ac:dyDescent="0.35">
      <c r="B6156" s="4" t="s">
        <v>13356</v>
      </c>
      <c r="C6156" s="5">
        <v>0</v>
      </c>
    </row>
    <row r="6157" spans="2:3" x14ac:dyDescent="0.35">
      <c r="B6157" s="4" t="s">
        <v>12890</v>
      </c>
      <c r="C6157" s="5">
        <v>0</v>
      </c>
    </row>
    <row r="6158" spans="2:3" x14ac:dyDescent="0.35">
      <c r="B6158" s="4" t="s">
        <v>13357</v>
      </c>
      <c r="C6158" s="5">
        <v>0</v>
      </c>
    </row>
    <row r="6159" spans="2:3" x14ac:dyDescent="0.35">
      <c r="B6159" s="4" t="s">
        <v>13764</v>
      </c>
      <c r="C6159" s="5">
        <v>0</v>
      </c>
    </row>
    <row r="6160" spans="2:3" x14ac:dyDescent="0.35">
      <c r="B6160" s="4" t="s">
        <v>13358</v>
      </c>
      <c r="C6160" s="5">
        <v>0</v>
      </c>
    </row>
    <row r="6161" spans="2:3" x14ac:dyDescent="0.35">
      <c r="B6161" s="4" t="s">
        <v>13766</v>
      </c>
      <c r="C6161" s="5">
        <v>0</v>
      </c>
    </row>
    <row r="6162" spans="2:3" x14ac:dyDescent="0.35">
      <c r="B6162" s="4" t="s">
        <v>13359</v>
      </c>
      <c r="C6162" s="5">
        <v>0</v>
      </c>
    </row>
    <row r="6163" spans="2:3" x14ac:dyDescent="0.35">
      <c r="B6163" s="4" t="s">
        <v>13768</v>
      </c>
      <c r="C6163" s="5">
        <v>0</v>
      </c>
    </row>
    <row r="6164" spans="2:3" x14ac:dyDescent="0.35">
      <c r="B6164" s="4" t="s">
        <v>13360</v>
      </c>
      <c r="C6164" s="5">
        <v>0</v>
      </c>
    </row>
    <row r="6165" spans="2:3" x14ac:dyDescent="0.35">
      <c r="B6165" s="4" t="s">
        <v>13770</v>
      </c>
      <c r="C6165" s="5">
        <v>0</v>
      </c>
    </row>
    <row r="6166" spans="2:3" x14ac:dyDescent="0.35">
      <c r="B6166" s="4" t="s">
        <v>13361</v>
      </c>
      <c r="C6166" s="5">
        <v>0</v>
      </c>
    </row>
    <row r="6167" spans="2:3" x14ac:dyDescent="0.35">
      <c r="B6167" s="4" t="s">
        <v>13772</v>
      </c>
      <c r="C6167" s="5">
        <v>0</v>
      </c>
    </row>
    <row r="6168" spans="2:3" x14ac:dyDescent="0.35">
      <c r="B6168" s="4" t="s">
        <v>13362</v>
      </c>
      <c r="C6168" s="5">
        <v>0</v>
      </c>
    </row>
    <row r="6169" spans="2:3" x14ac:dyDescent="0.35">
      <c r="B6169" s="4" t="s">
        <v>13774</v>
      </c>
      <c r="C6169" s="5">
        <v>0</v>
      </c>
    </row>
    <row r="6170" spans="2:3" x14ac:dyDescent="0.35">
      <c r="B6170" s="4" t="s">
        <v>13363</v>
      </c>
      <c r="C6170" s="5">
        <v>0</v>
      </c>
    </row>
    <row r="6171" spans="2:3" x14ac:dyDescent="0.35">
      <c r="B6171" s="4" t="s">
        <v>13776</v>
      </c>
      <c r="C6171" s="5">
        <v>0</v>
      </c>
    </row>
    <row r="6172" spans="2:3" x14ac:dyDescent="0.35">
      <c r="B6172" s="4" t="s">
        <v>13364</v>
      </c>
      <c r="C6172" s="5">
        <v>0</v>
      </c>
    </row>
    <row r="6173" spans="2:3" x14ac:dyDescent="0.35">
      <c r="B6173" s="4" t="s">
        <v>12925</v>
      </c>
      <c r="C6173" s="5">
        <v>0</v>
      </c>
    </row>
    <row r="6174" spans="2:3" x14ac:dyDescent="0.35">
      <c r="B6174" s="4" t="s">
        <v>13365</v>
      </c>
      <c r="C6174" s="5">
        <v>0</v>
      </c>
    </row>
    <row r="6175" spans="2:3" x14ac:dyDescent="0.35">
      <c r="B6175" s="4" t="s">
        <v>13780</v>
      </c>
      <c r="C6175" s="5">
        <v>0</v>
      </c>
    </row>
    <row r="6176" spans="2:3" x14ac:dyDescent="0.35">
      <c r="B6176" s="4" t="s">
        <v>13366</v>
      </c>
      <c r="C6176" s="5">
        <v>0</v>
      </c>
    </row>
    <row r="6177" spans="2:3" x14ac:dyDescent="0.35">
      <c r="B6177" s="4" t="s">
        <v>13782</v>
      </c>
      <c r="C6177" s="5">
        <v>0</v>
      </c>
    </row>
    <row r="6178" spans="2:3" x14ac:dyDescent="0.35">
      <c r="B6178" s="4" t="s">
        <v>13367</v>
      </c>
      <c r="C6178" s="5">
        <v>0</v>
      </c>
    </row>
    <row r="6179" spans="2:3" x14ac:dyDescent="0.35">
      <c r="B6179" s="4" t="s">
        <v>13784</v>
      </c>
      <c r="C6179" s="5">
        <v>0</v>
      </c>
    </row>
    <row r="6180" spans="2:3" x14ac:dyDescent="0.35">
      <c r="B6180" s="4" t="s">
        <v>13368</v>
      </c>
      <c r="C6180" s="5">
        <v>0</v>
      </c>
    </row>
    <row r="6181" spans="2:3" x14ac:dyDescent="0.35">
      <c r="B6181" s="4" t="s">
        <v>13786</v>
      </c>
      <c r="C6181" s="5">
        <v>0</v>
      </c>
    </row>
    <row r="6182" spans="2:3" x14ac:dyDescent="0.35">
      <c r="B6182" s="4" t="s">
        <v>13369</v>
      </c>
      <c r="C6182" s="5">
        <v>0</v>
      </c>
    </row>
    <row r="6183" spans="2:3" x14ac:dyDescent="0.35">
      <c r="B6183" s="4" t="s">
        <v>13788</v>
      </c>
      <c r="C6183" s="5">
        <v>0</v>
      </c>
    </row>
    <row r="6184" spans="2:3" x14ac:dyDescent="0.35">
      <c r="B6184" s="4" t="s">
        <v>13370</v>
      </c>
      <c r="C6184" s="5">
        <v>0</v>
      </c>
    </row>
    <row r="6185" spans="2:3" x14ac:dyDescent="0.35">
      <c r="B6185" s="4" t="s">
        <v>13790</v>
      </c>
      <c r="C6185" s="5">
        <v>0</v>
      </c>
    </row>
    <row r="6186" spans="2:3" x14ac:dyDescent="0.35">
      <c r="B6186" s="4" t="s">
        <v>13371</v>
      </c>
      <c r="C6186" s="5">
        <v>0</v>
      </c>
    </row>
    <row r="6187" spans="2:3" x14ac:dyDescent="0.35">
      <c r="B6187" s="4" t="s">
        <v>13792</v>
      </c>
      <c r="C6187" s="5">
        <v>0</v>
      </c>
    </row>
    <row r="6188" spans="2:3" x14ac:dyDescent="0.35">
      <c r="B6188" s="4" t="s">
        <v>13372</v>
      </c>
      <c r="C6188" s="5">
        <v>0</v>
      </c>
    </row>
    <row r="6189" spans="2:3" x14ac:dyDescent="0.35">
      <c r="B6189" s="4" t="s">
        <v>13794</v>
      </c>
      <c r="C6189" s="5">
        <v>0</v>
      </c>
    </row>
    <row r="6190" spans="2:3" x14ac:dyDescent="0.35">
      <c r="B6190" s="4" t="s">
        <v>13373</v>
      </c>
      <c r="C6190" s="5">
        <v>0</v>
      </c>
    </row>
    <row r="6191" spans="2:3" x14ac:dyDescent="0.35">
      <c r="B6191" s="4" t="s">
        <v>12891</v>
      </c>
      <c r="C6191" s="5">
        <v>0</v>
      </c>
    </row>
    <row r="6192" spans="2:3" x14ac:dyDescent="0.35">
      <c r="B6192" s="4" t="s">
        <v>13374</v>
      </c>
      <c r="C6192" s="5">
        <v>0</v>
      </c>
    </row>
    <row r="6193" spans="2:3" x14ac:dyDescent="0.35">
      <c r="B6193" s="4" t="s">
        <v>13798</v>
      </c>
      <c r="C6193" s="5">
        <v>0</v>
      </c>
    </row>
    <row r="6194" spans="2:3" x14ac:dyDescent="0.35">
      <c r="B6194" s="4" t="s">
        <v>13375</v>
      </c>
      <c r="C6194" s="5">
        <v>0</v>
      </c>
    </row>
    <row r="6195" spans="2:3" x14ac:dyDescent="0.35">
      <c r="B6195" s="4" t="s">
        <v>13800</v>
      </c>
      <c r="C6195" s="5">
        <v>0</v>
      </c>
    </row>
    <row r="6196" spans="2:3" x14ac:dyDescent="0.35">
      <c r="B6196" s="4" t="s">
        <v>13376</v>
      </c>
      <c r="C6196" s="5">
        <v>0</v>
      </c>
    </row>
    <row r="6197" spans="2:3" x14ac:dyDescent="0.35">
      <c r="B6197" s="4" t="s">
        <v>13802</v>
      </c>
      <c r="C6197" s="5">
        <v>0</v>
      </c>
    </row>
    <row r="6198" spans="2:3" x14ac:dyDescent="0.35">
      <c r="B6198" s="4" t="s">
        <v>13377</v>
      </c>
      <c r="C6198" s="5">
        <v>0</v>
      </c>
    </row>
    <row r="6199" spans="2:3" x14ac:dyDescent="0.35">
      <c r="B6199" s="4" t="s">
        <v>13804</v>
      </c>
      <c r="C6199" s="5">
        <v>0</v>
      </c>
    </row>
    <row r="6200" spans="2:3" x14ac:dyDescent="0.35">
      <c r="B6200" s="4" t="s">
        <v>13378</v>
      </c>
      <c r="C6200" s="5">
        <v>0</v>
      </c>
    </row>
    <row r="6201" spans="2:3" x14ac:dyDescent="0.35">
      <c r="B6201" s="4" t="s">
        <v>13806</v>
      </c>
      <c r="C6201" s="5">
        <v>0</v>
      </c>
    </row>
    <row r="6202" spans="2:3" x14ac:dyDescent="0.35">
      <c r="B6202" s="4" t="s">
        <v>13379</v>
      </c>
      <c r="C6202" s="5">
        <v>0</v>
      </c>
    </row>
    <row r="6203" spans="2:3" x14ac:dyDescent="0.35">
      <c r="B6203" s="4" t="s">
        <v>13808</v>
      </c>
      <c r="C6203" s="5">
        <v>0</v>
      </c>
    </row>
    <row r="6204" spans="2:3" x14ac:dyDescent="0.35">
      <c r="B6204" s="4" t="s">
        <v>13380</v>
      </c>
      <c r="C6204" s="5">
        <v>0</v>
      </c>
    </row>
    <row r="6205" spans="2:3" x14ac:dyDescent="0.35">
      <c r="B6205" s="4" t="s">
        <v>13810</v>
      </c>
      <c r="C6205" s="5">
        <v>0</v>
      </c>
    </row>
    <row r="6206" spans="2:3" x14ac:dyDescent="0.35">
      <c r="B6206" s="4" t="s">
        <v>13381</v>
      </c>
      <c r="C6206" s="5">
        <v>0</v>
      </c>
    </row>
    <row r="6207" spans="2:3" x14ac:dyDescent="0.35">
      <c r="B6207" s="4" t="s">
        <v>13812</v>
      </c>
      <c r="C6207" s="5">
        <v>0</v>
      </c>
    </row>
    <row r="6208" spans="2:3" x14ac:dyDescent="0.35">
      <c r="B6208" s="4" t="s">
        <v>13382</v>
      </c>
      <c r="C6208" s="5">
        <v>0</v>
      </c>
    </row>
    <row r="6209" spans="2:3" x14ac:dyDescent="0.35">
      <c r="B6209" s="4" t="s">
        <v>13814</v>
      </c>
      <c r="C6209" s="5">
        <v>0</v>
      </c>
    </row>
    <row r="6210" spans="2:3" x14ac:dyDescent="0.35">
      <c r="B6210" s="4" t="s">
        <v>13383</v>
      </c>
      <c r="C6210" s="5">
        <v>0</v>
      </c>
    </row>
    <row r="6211" spans="2:3" x14ac:dyDescent="0.35">
      <c r="B6211" s="4" t="s">
        <v>13816</v>
      </c>
      <c r="C6211" s="5">
        <v>0</v>
      </c>
    </row>
    <row r="6212" spans="2:3" x14ac:dyDescent="0.35">
      <c r="B6212" s="4" t="s">
        <v>13384</v>
      </c>
      <c r="C6212" s="5">
        <v>0</v>
      </c>
    </row>
    <row r="6213" spans="2:3" x14ac:dyDescent="0.35">
      <c r="B6213" s="4" t="s">
        <v>13818</v>
      </c>
      <c r="C6213" s="5">
        <v>0</v>
      </c>
    </row>
    <row r="6214" spans="2:3" x14ac:dyDescent="0.35">
      <c r="B6214" s="4" t="s">
        <v>13385</v>
      </c>
      <c r="C6214" s="5">
        <v>0</v>
      </c>
    </row>
    <row r="6215" spans="2:3" x14ac:dyDescent="0.35">
      <c r="B6215" s="4" t="s">
        <v>13820</v>
      </c>
      <c r="C6215" s="5">
        <v>0</v>
      </c>
    </row>
    <row r="6216" spans="2:3" x14ac:dyDescent="0.35">
      <c r="B6216" s="4" t="s">
        <v>13386</v>
      </c>
      <c r="C6216" s="5">
        <v>0</v>
      </c>
    </row>
    <row r="6217" spans="2:3" x14ac:dyDescent="0.35">
      <c r="B6217" s="4" t="s">
        <v>13822</v>
      </c>
      <c r="C6217" s="5">
        <v>0</v>
      </c>
    </row>
    <row r="6218" spans="2:3" x14ac:dyDescent="0.35">
      <c r="B6218" s="4" t="s">
        <v>13387</v>
      </c>
      <c r="C6218" s="5">
        <v>0</v>
      </c>
    </row>
    <row r="6219" spans="2:3" x14ac:dyDescent="0.35">
      <c r="B6219" s="4" t="s">
        <v>13824</v>
      </c>
      <c r="C6219" s="5">
        <v>0</v>
      </c>
    </row>
    <row r="6220" spans="2:3" x14ac:dyDescent="0.35">
      <c r="B6220" s="4" t="s">
        <v>13388</v>
      </c>
      <c r="C6220" s="5">
        <v>0</v>
      </c>
    </row>
    <row r="6221" spans="2:3" x14ac:dyDescent="0.35">
      <c r="B6221" s="4" t="s">
        <v>13826</v>
      </c>
      <c r="C6221" s="5">
        <v>0</v>
      </c>
    </row>
    <row r="6222" spans="2:3" x14ac:dyDescent="0.35">
      <c r="B6222" s="4" t="s">
        <v>13389</v>
      </c>
      <c r="C6222" s="5">
        <v>0</v>
      </c>
    </row>
    <row r="6223" spans="2:3" x14ac:dyDescent="0.35">
      <c r="B6223" s="4" t="s">
        <v>12893</v>
      </c>
      <c r="C6223" s="5">
        <v>0</v>
      </c>
    </row>
    <row r="6224" spans="2:3" x14ac:dyDescent="0.35">
      <c r="B6224" s="4" t="s">
        <v>13390</v>
      </c>
      <c r="C6224" s="5">
        <v>0</v>
      </c>
    </row>
    <row r="6225" spans="2:3" x14ac:dyDescent="0.35">
      <c r="B6225" s="4" t="s">
        <v>13830</v>
      </c>
      <c r="C6225" s="5">
        <v>0</v>
      </c>
    </row>
    <row r="6226" spans="2:3" x14ac:dyDescent="0.35">
      <c r="B6226" s="4" t="s">
        <v>13391</v>
      </c>
      <c r="C6226" s="5">
        <v>0</v>
      </c>
    </row>
    <row r="6227" spans="2:3" x14ac:dyDescent="0.35">
      <c r="B6227" s="4" t="s">
        <v>13832</v>
      </c>
      <c r="C6227" s="5">
        <v>0</v>
      </c>
    </row>
    <row r="6228" spans="2:3" x14ac:dyDescent="0.35">
      <c r="B6228" s="4" t="s">
        <v>13392</v>
      </c>
      <c r="C6228" s="5">
        <v>0</v>
      </c>
    </row>
    <row r="6229" spans="2:3" x14ac:dyDescent="0.35">
      <c r="B6229" s="4" t="s">
        <v>13834</v>
      </c>
      <c r="C6229" s="5">
        <v>0</v>
      </c>
    </row>
    <row r="6230" spans="2:3" x14ac:dyDescent="0.35">
      <c r="B6230" s="4" t="s">
        <v>13393</v>
      </c>
      <c r="C6230" s="5">
        <v>0</v>
      </c>
    </row>
    <row r="6231" spans="2:3" x14ac:dyDescent="0.35">
      <c r="B6231" s="4" t="s">
        <v>13836</v>
      </c>
      <c r="C6231" s="5">
        <v>0</v>
      </c>
    </row>
    <row r="6232" spans="2:3" x14ac:dyDescent="0.35">
      <c r="B6232" s="4" t="s">
        <v>13394</v>
      </c>
      <c r="C6232" s="5">
        <v>0</v>
      </c>
    </row>
    <row r="6233" spans="2:3" x14ac:dyDescent="0.35">
      <c r="B6233" s="4" t="s">
        <v>13838</v>
      </c>
      <c r="C6233" s="5">
        <v>0</v>
      </c>
    </row>
    <row r="6234" spans="2:3" x14ac:dyDescent="0.35">
      <c r="B6234" s="4" t="s">
        <v>13395</v>
      </c>
      <c r="C6234" s="5">
        <v>0</v>
      </c>
    </row>
    <row r="6235" spans="2:3" x14ac:dyDescent="0.35">
      <c r="B6235" s="4" t="s">
        <v>13840</v>
      </c>
      <c r="C6235" s="5">
        <v>0</v>
      </c>
    </row>
    <row r="6236" spans="2:3" x14ac:dyDescent="0.35">
      <c r="B6236" s="4" t="s">
        <v>13396</v>
      </c>
      <c r="C6236" s="5">
        <v>0</v>
      </c>
    </row>
    <row r="6237" spans="2:3" x14ac:dyDescent="0.35">
      <c r="B6237" s="4" t="s">
        <v>13842</v>
      </c>
      <c r="C6237" s="5">
        <v>0</v>
      </c>
    </row>
    <row r="6238" spans="2:3" x14ac:dyDescent="0.35">
      <c r="B6238" s="4" t="s">
        <v>13397</v>
      </c>
      <c r="C6238" s="5">
        <v>0</v>
      </c>
    </row>
    <row r="6239" spans="2:3" x14ac:dyDescent="0.35">
      <c r="B6239" s="4" t="s">
        <v>13844</v>
      </c>
      <c r="C6239" s="5">
        <v>0</v>
      </c>
    </row>
    <row r="6240" spans="2:3" x14ac:dyDescent="0.35">
      <c r="B6240" s="4" t="s">
        <v>13398</v>
      </c>
      <c r="C6240" s="5">
        <v>0</v>
      </c>
    </row>
    <row r="6241" spans="2:3" x14ac:dyDescent="0.35">
      <c r="B6241" s="4" t="s">
        <v>13846</v>
      </c>
      <c r="C6241" s="5">
        <v>0</v>
      </c>
    </row>
    <row r="6242" spans="2:3" x14ac:dyDescent="0.35">
      <c r="B6242" s="4" t="s">
        <v>13399</v>
      </c>
      <c r="C6242" s="5">
        <v>0</v>
      </c>
    </row>
    <row r="6243" spans="2:3" x14ac:dyDescent="0.35">
      <c r="B6243" s="4" t="s">
        <v>13848</v>
      </c>
      <c r="C6243" s="5">
        <v>0</v>
      </c>
    </row>
    <row r="6244" spans="2:3" x14ac:dyDescent="0.35">
      <c r="B6244" s="4" t="s">
        <v>13400</v>
      </c>
      <c r="C6244" s="5">
        <v>0</v>
      </c>
    </row>
    <row r="6245" spans="2:3" x14ac:dyDescent="0.35">
      <c r="B6245" s="4" t="s">
        <v>13850</v>
      </c>
      <c r="C6245" s="5">
        <v>0</v>
      </c>
    </row>
    <row r="6246" spans="2:3" x14ac:dyDescent="0.35">
      <c r="B6246" s="4" t="s">
        <v>13401</v>
      </c>
      <c r="C6246" s="5">
        <v>0</v>
      </c>
    </row>
    <row r="6247" spans="2:3" x14ac:dyDescent="0.35">
      <c r="B6247" s="4" t="s">
        <v>13852</v>
      </c>
      <c r="C6247" s="5">
        <v>0</v>
      </c>
    </row>
    <row r="6248" spans="2:3" x14ac:dyDescent="0.35">
      <c r="B6248" s="4" t="s">
        <v>13402</v>
      </c>
      <c r="C6248" s="5">
        <v>0</v>
      </c>
    </row>
    <row r="6249" spans="2:3" x14ac:dyDescent="0.35">
      <c r="B6249" s="4" t="s">
        <v>13854</v>
      </c>
      <c r="C6249" s="5">
        <v>0</v>
      </c>
    </row>
    <row r="6250" spans="2:3" x14ac:dyDescent="0.35">
      <c r="B6250" s="4" t="s">
        <v>13403</v>
      </c>
      <c r="C6250" s="5">
        <v>0</v>
      </c>
    </row>
    <row r="6251" spans="2:3" x14ac:dyDescent="0.35">
      <c r="B6251" s="4" t="s">
        <v>13856</v>
      </c>
      <c r="C6251" s="5">
        <v>0</v>
      </c>
    </row>
    <row r="6252" spans="2:3" x14ac:dyDescent="0.35">
      <c r="B6252" s="4" t="s">
        <v>13404</v>
      </c>
      <c r="C6252" s="5">
        <v>0</v>
      </c>
    </row>
    <row r="6253" spans="2:3" x14ac:dyDescent="0.35">
      <c r="B6253" s="4" t="s">
        <v>13858</v>
      </c>
      <c r="C6253" s="5">
        <v>0</v>
      </c>
    </row>
    <row r="6254" spans="2:3" x14ac:dyDescent="0.35">
      <c r="B6254" s="4" t="s">
        <v>13405</v>
      </c>
      <c r="C6254" s="5">
        <v>0</v>
      </c>
    </row>
    <row r="6255" spans="2:3" x14ac:dyDescent="0.35">
      <c r="B6255" s="4" t="s">
        <v>13860</v>
      </c>
      <c r="C6255" s="5">
        <v>0</v>
      </c>
    </row>
    <row r="6256" spans="2:3" x14ac:dyDescent="0.35">
      <c r="B6256" s="4" t="s">
        <v>13406</v>
      </c>
      <c r="C6256" s="5">
        <v>0</v>
      </c>
    </row>
    <row r="6257" spans="2:3" x14ac:dyDescent="0.35">
      <c r="B6257" s="4" t="s">
        <v>13862</v>
      </c>
      <c r="C6257" s="5">
        <v>0</v>
      </c>
    </row>
    <row r="6258" spans="2:3" x14ac:dyDescent="0.35">
      <c r="B6258" s="4" t="s">
        <v>13407</v>
      </c>
      <c r="C6258" s="5">
        <v>0</v>
      </c>
    </row>
    <row r="6259" spans="2:3" x14ac:dyDescent="0.35">
      <c r="B6259" s="4" t="s">
        <v>13864</v>
      </c>
      <c r="C6259" s="5">
        <v>0</v>
      </c>
    </row>
    <row r="6260" spans="2:3" x14ac:dyDescent="0.35">
      <c r="B6260" s="4" t="s">
        <v>13408</v>
      </c>
      <c r="C6260" s="5">
        <v>0</v>
      </c>
    </row>
    <row r="6261" spans="2:3" x14ac:dyDescent="0.35">
      <c r="B6261" s="4" t="s">
        <v>13866</v>
      </c>
      <c r="C6261" s="5">
        <v>0</v>
      </c>
    </row>
    <row r="6262" spans="2:3" x14ac:dyDescent="0.35">
      <c r="B6262" s="4" t="s">
        <v>13409</v>
      </c>
      <c r="C6262" s="5">
        <v>0</v>
      </c>
    </row>
    <row r="6263" spans="2:3" x14ac:dyDescent="0.35">
      <c r="B6263" s="4" t="s">
        <v>13868</v>
      </c>
      <c r="C6263" s="5">
        <v>0</v>
      </c>
    </row>
    <row r="6264" spans="2:3" x14ac:dyDescent="0.35">
      <c r="B6264" s="4" t="s">
        <v>13410</v>
      </c>
      <c r="C6264" s="5">
        <v>0</v>
      </c>
    </row>
    <row r="6265" spans="2:3" x14ac:dyDescent="0.35">
      <c r="B6265" s="4" t="s">
        <v>13870</v>
      </c>
      <c r="C6265" s="5">
        <v>0</v>
      </c>
    </row>
    <row r="6266" spans="2:3" x14ac:dyDescent="0.35">
      <c r="B6266" s="4" t="s">
        <v>13411</v>
      </c>
      <c r="C6266" s="5">
        <v>0</v>
      </c>
    </row>
    <row r="6267" spans="2:3" x14ac:dyDescent="0.35">
      <c r="B6267" s="4" t="s">
        <v>13872</v>
      </c>
      <c r="C6267" s="5">
        <v>0</v>
      </c>
    </row>
    <row r="6268" spans="2:3" x14ac:dyDescent="0.35">
      <c r="B6268" s="4" t="s">
        <v>13412</v>
      </c>
      <c r="C6268" s="5">
        <v>0</v>
      </c>
    </row>
    <row r="6269" spans="2:3" x14ac:dyDescent="0.35">
      <c r="B6269" s="4" t="s">
        <v>13874</v>
      </c>
      <c r="C6269" s="5">
        <v>0</v>
      </c>
    </row>
    <row r="6270" spans="2:3" x14ac:dyDescent="0.35">
      <c r="B6270" s="4" t="s">
        <v>13413</v>
      </c>
      <c r="C6270" s="5">
        <v>0</v>
      </c>
    </row>
    <row r="6271" spans="2:3" x14ac:dyDescent="0.35">
      <c r="B6271" s="4" t="s">
        <v>13876</v>
      </c>
      <c r="C6271" s="5">
        <v>0</v>
      </c>
    </row>
    <row r="6272" spans="2:3" x14ac:dyDescent="0.35">
      <c r="B6272" s="4" t="s">
        <v>13414</v>
      </c>
      <c r="C6272" s="5">
        <v>0</v>
      </c>
    </row>
    <row r="6273" spans="2:3" x14ac:dyDescent="0.35">
      <c r="B6273" s="4" t="s">
        <v>13878</v>
      </c>
      <c r="C6273" s="5">
        <v>0</v>
      </c>
    </row>
    <row r="6274" spans="2:3" x14ac:dyDescent="0.35">
      <c r="B6274" s="4" t="s">
        <v>13415</v>
      </c>
      <c r="C6274" s="5">
        <v>0</v>
      </c>
    </row>
    <row r="6275" spans="2:3" x14ac:dyDescent="0.35">
      <c r="B6275" s="4" t="s">
        <v>13880</v>
      </c>
      <c r="C6275" s="5">
        <v>0</v>
      </c>
    </row>
    <row r="6276" spans="2:3" x14ac:dyDescent="0.35">
      <c r="B6276" s="4" t="s">
        <v>13416</v>
      </c>
      <c r="C6276" s="5">
        <v>0</v>
      </c>
    </row>
    <row r="6277" spans="2:3" x14ac:dyDescent="0.35">
      <c r="B6277" s="4" t="s">
        <v>13882</v>
      </c>
      <c r="C6277" s="5">
        <v>0</v>
      </c>
    </row>
    <row r="6278" spans="2:3" x14ac:dyDescent="0.35">
      <c r="B6278" s="4" t="s">
        <v>13417</v>
      </c>
      <c r="C6278" s="5">
        <v>0</v>
      </c>
    </row>
    <row r="6279" spans="2:3" x14ac:dyDescent="0.35">
      <c r="B6279" s="4" t="s">
        <v>13884</v>
      </c>
      <c r="C6279" s="5">
        <v>0</v>
      </c>
    </row>
    <row r="6280" spans="2:3" x14ac:dyDescent="0.35">
      <c r="B6280" s="4" t="s">
        <v>13418</v>
      </c>
      <c r="C6280" s="5">
        <v>0</v>
      </c>
    </row>
    <row r="6281" spans="2:3" x14ac:dyDescent="0.35">
      <c r="B6281" s="4" t="s">
        <v>13886</v>
      </c>
      <c r="C6281" s="5">
        <v>0</v>
      </c>
    </row>
    <row r="6282" spans="2:3" x14ac:dyDescent="0.35">
      <c r="B6282" s="4" t="s">
        <v>13419</v>
      </c>
      <c r="C6282" s="5">
        <v>0</v>
      </c>
    </row>
    <row r="6283" spans="2:3" x14ac:dyDescent="0.35">
      <c r="B6283" s="4" t="s">
        <v>12896</v>
      </c>
      <c r="C6283" s="5">
        <v>0</v>
      </c>
    </row>
    <row r="6284" spans="2:3" x14ac:dyDescent="0.35">
      <c r="B6284" s="4" t="s">
        <v>13420</v>
      </c>
      <c r="C6284" s="5">
        <v>0</v>
      </c>
    </row>
    <row r="6285" spans="2:3" x14ac:dyDescent="0.35">
      <c r="B6285" s="4" t="s">
        <v>13890</v>
      </c>
      <c r="C6285" s="5">
        <v>0</v>
      </c>
    </row>
    <row r="6286" spans="2:3" x14ac:dyDescent="0.35">
      <c r="B6286" s="4" t="s">
        <v>13421</v>
      </c>
      <c r="C6286" s="5">
        <v>0</v>
      </c>
    </row>
    <row r="6287" spans="2:3" x14ac:dyDescent="0.35">
      <c r="B6287" s="4" t="s">
        <v>13892</v>
      </c>
      <c r="C6287" s="5">
        <v>0</v>
      </c>
    </row>
    <row r="6288" spans="2:3" x14ac:dyDescent="0.35">
      <c r="B6288" s="4" t="s">
        <v>13422</v>
      </c>
      <c r="C6288" s="5">
        <v>0</v>
      </c>
    </row>
    <row r="6289" spans="2:3" x14ac:dyDescent="0.35">
      <c r="B6289" s="4" t="s">
        <v>13894</v>
      </c>
      <c r="C6289" s="5">
        <v>0</v>
      </c>
    </row>
    <row r="6290" spans="2:3" x14ac:dyDescent="0.35">
      <c r="B6290" s="4" t="s">
        <v>13423</v>
      </c>
      <c r="C6290" s="5">
        <v>0</v>
      </c>
    </row>
    <row r="6291" spans="2:3" x14ac:dyDescent="0.35">
      <c r="B6291" s="4" t="s">
        <v>13896</v>
      </c>
      <c r="C6291" s="5">
        <v>0</v>
      </c>
    </row>
    <row r="6292" spans="2:3" x14ac:dyDescent="0.35">
      <c r="B6292" s="4" t="s">
        <v>13424</v>
      </c>
      <c r="C6292" s="5">
        <v>0</v>
      </c>
    </row>
    <row r="6293" spans="2:3" x14ac:dyDescent="0.35">
      <c r="B6293" s="4" t="s">
        <v>13898</v>
      </c>
      <c r="C6293" s="5">
        <v>0</v>
      </c>
    </row>
    <row r="6294" spans="2:3" x14ac:dyDescent="0.35">
      <c r="B6294" s="4" t="s">
        <v>13425</v>
      </c>
      <c r="C6294" s="5">
        <v>0</v>
      </c>
    </row>
    <row r="6295" spans="2:3" x14ac:dyDescent="0.35">
      <c r="B6295" s="4" t="s">
        <v>13900</v>
      </c>
      <c r="C6295" s="5">
        <v>0</v>
      </c>
    </row>
    <row r="6296" spans="2:3" x14ac:dyDescent="0.35">
      <c r="B6296" s="4" t="s">
        <v>13426</v>
      </c>
      <c r="C6296" s="5">
        <v>0</v>
      </c>
    </row>
    <row r="6297" spans="2:3" x14ac:dyDescent="0.35">
      <c r="B6297" s="4" t="s">
        <v>13902</v>
      </c>
      <c r="C6297" s="5">
        <v>0</v>
      </c>
    </row>
    <row r="6298" spans="2:3" x14ac:dyDescent="0.35">
      <c r="B6298" s="4" t="s">
        <v>13427</v>
      </c>
      <c r="C6298" s="5">
        <v>0</v>
      </c>
    </row>
    <row r="6299" spans="2:3" x14ac:dyDescent="0.35">
      <c r="B6299" s="4" t="s">
        <v>13904</v>
      </c>
      <c r="C6299" s="5">
        <v>0</v>
      </c>
    </row>
    <row r="6300" spans="2:3" x14ac:dyDescent="0.35">
      <c r="B6300" s="4" t="s">
        <v>13428</v>
      </c>
      <c r="C6300" s="5">
        <v>0</v>
      </c>
    </row>
    <row r="6301" spans="2:3" x14ac:dyDescent="0.35">
      <c r="B6301" s="4" t="s">
        <v>13906</v>
      </c>
      <c r="C6301" s="5">
        <v>0</v>
      </c>
    </row>
    <row r="6302" spans="2:3" x14ac:dyDescent="0.35">
      <c r="B6302" s="4" t="s">
        <v>13429</v>
      </c>
      <c r="C6302" s="5">
        <v>0</v>
      </c>
    </row>
    <row r="6303" spans="2:3" x14ac:dyDescent="0.35">
      <c r="B6303" s="4" t="s">
        <v>13908</v>
      </c>
      <c r="C6303" s="5">
        <v>0</v>
      </c>
    </row>
    <row r="6304" spans="2:3" x14ac:dyDescent="0.35">
      <c r="B6304" s="4" t="s">
        <v>13430</v>
      </c>
      <c r="C6304" s="5">
        <v>0</v>
      </c>
    </row>
    <row r="6305" spans="2:3" x14ac:dyDescent="0.35">
      <c r="B6305" s="4" t="s">
        <v>12927</v>
      </c>
      <c r="C6305" s="5">
        <v>0</v>
      </c>
    </row>
    <row r="6306" spans="2:3" x14ac:dyDescent="0.35">
      <c r="B6306" s="4" t="s">
        <v>12880</v>
      </c>
      <c r="C6306" s="5">
        <v>0</v>
      </c>
    </row>
    <row r="6307" spans="2:3" x14ac:dyDescent="0.35">
      <c r="B6307" s="4" t="s">
        <v>13912</v>
      </c>
      <c r="C6307" s="5">
        <v>0</v>
      </c>
    </row>
    <row r="6308" spans="2:3" x14ac:dyDescent="0.35">
      <c r="B6308" s="4" t="s">
        <v>13432</v>
      </c>
      <c r="C6308" s="5">
        <v>0</v>
      </c>
    </row>
    <row r="6309" spans="2:3" x14ac:dyDescent="0.35">
      <c r="B6309" s="4" t="s">
        <v>13914</v>
      </c>
      <c r="C6309" s="5">
        <v>0</v>
      </c>
    </row>
    <row r="6310" spans="2:3" x14ac:dyDescent="0.35">
      <c r="B6310" s="4" t="s">
        <v>13433</v>
      </c>
      <c r="C6310" s="5">
        <v>0</v>
      </c>
    </row>
    <row r="6311" spans="2:3" x14ac:dyDescent="0.35">
      <c r="B6311" s="4" t="s">
        <v>13916</v>
      </c>
      <c r="C6311" s="5">
        <v>0</v>
      </c>
    </row>
    <row r="6312" spans="2:3" x14ac:dyDescent="0.35">
      <c r="B6312" s="4" t="s">
        <v>13434</v>
      </c>
      <c r="C6312" s="5">
        <v>0</v>
      </c>
    </row>
    <row r="6313" spans="2:3" x14ac:dyDescent="0.35">
      <c r="B6313" s="4" t="s">
        <v>13918</v>
      </c>
      <c r="C6313" s="5">
        <v>0</v>
      </c>
    </row>
    <row r="6314" spans="2:3" x14ac:dyDescent="0.35">
      <c r="B6314" s="4" t="s">
        <v>13435</v>
      </c>
      <c r="C6314" s="5">
        <v>0</v>
      </c>
    </row>
    <row r="6315" spans="2:3" x14ac:dyDescent="0.35">
      <c r="B6315" s="4" t="s">
        <v>13920</v>
      </c>
      <c r="C6315" s="5">
        <v>0</v>
      </c>
    </row>
    <row r="6316" spans="2:3" x14ac:dyDescent="0.35">
      <c r="B6316" s="4" t="s">
        <v>13436</v>
      </c>
      <c r="C6316" s="5">
        <v>0</v>
      </c>
    </row>
    <row r="6317" spans="2:3" x14ac:dyDescent="0.35">
      <c r="B6317" s="4" t="s">
        <v>13922</v>
      </c>
      <c r="C6317" s="5">
        <v>0</v>
      </c>
    </row>
    <row r="6318" spans="2:3" x14ac:dyDescent="0.35">
      <c r="B6318" s="4" t="s">
        <v>13437</v>
      </c>
      <c r="C6318" s="5">
        <v>0</v>
      </c>
    </row>
    <row r="6319" spans="2:3" x14ac:dyDescent="0.35">
      <c r="B6319" s="4" t="s">
        <v>13924</v>
      </c>
      <c r="C6319" s="5">
        <v>0</v>
      </c>
    </row>
    <row r="6320" spans="2:3" x14ac:dyDescent="0.35">
      <c r="B6320" s="4" t="s">
        <v>13438</v>
      </c>
      <c r="C6320" s="5">
        <v>0</v>
      </c>
    </row>
    <row r="6321" spans="2:3" x14ac:dyDescent="0.35">
      <c r="B6321" s="4" t="s">
        <v>13926</v>
      </c>
      <c r="C6321" s="5">
        <v>0</v>
      </c>
    </row>
    <row r="6322" spans="2:3" x14ac:dyDescent="0.35">
      <c r="B6322" s="4" t="s">
        <v>13439</v>
      </c>
      <c r="C6322" s="5">
        <v>0</v>
      </c>
    </row>
    <row r="6323" spans="2:3" x14ac:dyDescent="0.35">
      <c r="B6323" s="4" t="s">
        <v>13928</v>
      </c>
      <c r="C6323" s="5">
        <v>0</v>
      </c>
    </row>
    <row r="6324" spans="2:3" x14ac:dyDescent="0.35">
      <c r="B6324" s="4" t="s">
        <v>13440</v>
      </c>
      <c r="C6324" s="5">
        <v>0</v>
      </c>
    </row>
    <row r="6325" spans="2:3" x14ac:dyDescent="0.35">
      <c r="B6325" s="4" t="s">
        <v>13930</v>
      </c>
      <c r="C6325" s="5">
        <v>0</v>
      </c>
    </row>
    <row r="6326" spans="2:3" x14ac:dyDescent="0.35">
      <c r="B6326" s="4" t="s">
        <v>12881</v>
      </c>
      <c r="C6326" s="5">
        <v>0</v>
      </c>
    </row>
    <row r="6327" spans="2:3" x14ac:dyDescent="0.35">
      <c r="B6327" s="4" t="s">
        <v>13932</v>
      </c>
      <c r="C6327" s="5">
        <v>0</v>
      </c>
    </row>
    <row r="6328" spans="2:3" x14ac:dyDescent="0.35">
      <c r="B6328" s="4" t="s">
        <v>13442</v>
      </c>
      <c r="C6328" s="5">
        <v>0</v>
      </c>
    </row>
    <row r="6329" spans="2:3" x14ac:dyDescent="0.35">
      <c r="B6329" s="4" t="s">
        <v>13934</v>
      </c>
      <c r="C6329" s="5">
        <v>0</v>
      </c>
    </row>
    <row r="6330" spans="2:3" x14ac:dyDescent="0.35">
      <c r="B6330" s="4" t="s">
        <v>13443</v>
      </c>
      <c r="C6330" s="5">
        <v>0</v>
      </c>
    </row>
    <row r="6331" spans="2:3" x14ac:dyDescent="0.35">
      <c r="B6331" s="4" t="s">
        <v>12929</v>
      </c>
      <c r="C6331" s="5">
        <v>0</v>
      </c>
    </row>
    <row r="6332" spans="2:3" x14ac:dyDescent="0.35">
      <c r="B6332" s="4" t="s">
        <v>13444</v>
      </c>
      <c r="C6332" s="5">
        <v>0</v>
      </c>
    </row>
    <row r="6333" spans="2:3" x14ac:dyDescent="0.35">
      <c r="B6333" s="4" t="s">
        <v>13938</v>
      </c>
      <c r="C6333" s="5">
        <v>0</v>
      </c>
    </row>
    <row r="6334" spans="2:3" x14ac:dyDescent="0.35">
      <c r="B6334" s="4" t="s">
        <v>13445</v>
      </c>
      <c r="C6334" s="5">
        <v>0</v>
      </c>
    </row>
    <row r="6335" spans="2:3" x14ac:dyDescent="0.35">
      <c r="B6335" s="4" t="s">
        <v>13940</v>
      </c>
      <c r="C6335" s="5">
        <v>0</v>
      </c>
    </row>
    <row r="6336" spans="2:3" x14ac:dyDescent="0.35">
      <c r="B6336" s="4" t="s">
        <v>13446</v>
      </c>
      <c r="C6336" s="5">
        <v>0</v>
      </c>
    </row>
    <row r="6337" spans="2:3" x14ac:dyDescent="0.35">
      <c r="B6337" s="4" t="s">
        <v>13942</v>
      </c>
      <c r="C6337" s="5">
        <v>0</v>
      </c>
    </row>
    <row r="6338" spans="2:3" x14ac:dyDescent="0.35">
      <c r="B6338" s="4" t="s">
        <v>13447</v>
      </c>
      <c r="C6338" s="5">
        <v>0</v>
      </c>
    </row>
    <row r="6339" spans="2:3" x14ac:dyDescent="0.35">
      <c r="B6339" s="4" t="s">
        <v>13944</v>
      </c>
      <c r="C6339" s="5">
        <v>0</v>
      </c>
    </row>
    <row r="6340" spans="2:3" x14ac:dyDescent="0.35">
      <c r="B6340" s="4" t="s">
        <v>13448</v>
      </c>
      <c r="C6340" s="5">
        <v>0</v>
      </c>
    </row>
    <row r="6341" spans="2:3" x14ac:dyDescent="0.35">
      <c r="B6341" s="4" t="s">
        <v>13946</v>
      </c>
      <c r="C6341" s="5">
        <v>0</v>
      </c>
    </row>
    <row r="6342" spans="2:3" x14ac:dyDescent="0.35">
      <c r="B6342" s="4" t="s">
        <v>13449</v>
      </c>
      <c r="C6342" s="5">
        <v>0</v>
      </c>
    </row>
    <row r="6343" spans="2:3" x14ac:dyDescent="0.35">
      <c r="B6343" s="4" t="s">
        <v>13948</v>
      </c>
      <c r="C6343" s="5">
        <v>0</v>
      </c>
    </row>
    <row r="6344" spans="2:3" x14ac:dyDescent="0.35">
      <c r="B6344" s="4" t="s">
        <v>12922</v>
      </c>
      <c r="C6344" s="5">
        <v>0</v>
      </c>
    </row>
    <row r="6345" spans="2:3" x14ac:dyDescent="0.35">
      <c r="B6345" s="4" t="s">
        <v>13950</v>
      </c>
      <c r="C6345" s="5">
        <v>0</v>
      </c>
    </row>
    <row r="6346" spans="2:3" x14ac:dyDescent="0.35">
      <c r="B6346" s="4" t="s">
        <v>13451</v>
      </c>
      <c r="C6346" s="5">
        <v>0</v>
      </c>
    </row>
    <row r="6347" spans="2:3" x14ac:dyDescent="0.35">
      <c r="B6347" s="4" t="s">
        <v>13952</v>
      </c>
      <c r="C6347" s="5">
        <v>0</v>
      </c>
    </row>
    <row r="6348" spans="2:3" x14ac:dyDescent="0.35">
      <c r="B6348" s="4" t="s">
        <v>13452</v>
      </c>
      <c r="C6348" s="5">
        <v>0</v>
      </c>
    </row>
    <row r="6349" spans="2:3" x14ac:dyDescent="0.35">
      <c r="B6349" s="4" t="s">
        <v>13954</v>
      </c>
      <c r="C6349" s="5">
        <v>0</v>
      </c>
    </row>
    <row r="6350" spans="2:3" x14ac:dyDescent="0.35">
      <c r="B6350" s="4" t="s">
        <v>13453</v>
      </c>
      <c r="C6350" s="5">
        <v>0</v>
      </c>
    </row>
    <row r="6351" spans="2:3" x14ac:dyDescent="0.35">
      <c r="B6351" s="4" t="s">
        <v>13956</v>
      </c>
      <c r="C6351" s="5">
        <v>0</v>
      </c>
    </row>
    <row r="6352" spans="2:3" x14ac:dyDescent="0.35">
      <c r="B6352" s="4" t="s">
        <v>13454</v>
      </c>
      <c r="C6352" s="5">
        <v>0</v>
      </c>
    </row>
    <row r="6353" spans="2:3" x14ac:dyDescent="0.35">
      <c r="B6353" s="4" t="s">
        <v>13958</v>
      </c>
      <c r="C6353" s="5">
        <v>0</v>
      </c>
    </row>
    <row r="6354" spans="2:3" x14ac:dyDescent="0.35">
      <c r="B6354" s="4" t="s">
        <v>13455</v>
      </c>
      <c r="C6354" s="5">
        <v>0</v>
      </c>
    </row>
    <row r="6355" spans="2:3" x14ac:dyDescent="0.35">
      <c r="B6355" s="4" t="s">
        <v>13960</v>
      </c>
      <c r="C6355" s="5">
        <v>0</v>
      </c>
    </row>
    <row r="6356" spans="2:3" x14ac:dyDescent="0.35">
      <c r="B6356" s="4" t="s">
        <v>13456</v>
      </c>
      <c r="C6356" s="5">
        <v>0</v>
      </c>
    </row>
    <row r="6357" spans="2:3" x14ac:dyDescent="0.35">
      <c r="B6357" s="4" t="s">
        <v>12898</v>
      </c>
      <c r="C6357" s="5">
        <v>0</v>
      </c>
    </row>
    <row r="6358" spans="2:3" x14ac:dyDescent="0.35">
      <c r="B6358" s="4" t="s">
        <v>13457</v>
      </c>
      <c r="C6358" s="5">
        <v>0</v>
      </c>
    </row>
    <row r="6359" spans="2:3" x14ac:dyDescent="0.35">
      <c r="B6359" s="4" t="s">
        <v>13964</v>
      </c>
      <c r="C6359" s="5">
        <v>0</v>
      </c>
    </row>
    <row r="6360" spans="2:3" x14ac:dyDescent="0.35">
      <c r="B6360" s="4" t="s">
        <v>13458</v>
      </c>
      <c r="C6360" s="5">
        <v>0</v>
      </c>
    </row>
    <row r="6361" spans="2:3" x14ac:dyDescent="0.35">
      <c r="B6361" s="4" t="s">
        <v>13966</v>
      </c>
      <c r="C6361" s="5">
        <v>0</v>
      </c>
    </row>
    <row r="6362" spans="2:3" x14ac:dyDescent="0.35">
      <c r="B6362" s="4" t="s">
        <v>13459</v>
      </c>
      <c r="C6362" s="5">
        <v>0</v>
      </c>
    </row>
    <row r="6363" spans="2:3" x14ac:dyDescent="0.35">
      <c r="B6363" s="4" t="s">
        <v>13968</v>
      </c>
      <c r="C6363" s="5">
        <v>0</v>
      </c>
    </row>
    <row r="6364" spans="2:3" x14ac:dyDescent="0.35">
      <c r="B6364" s="4" t="s">
        <v>13460</v>
      </c>
      <c r="C6364" s="5">
        <v>0</v>
      </c>
    </row>
    <row r="6365" spans="2:3" x14ac:dyDescent="0.35">
      <c r="B6365" s="4" t="s">
        <v>13970</v>
      </c>
      <c r="C6365" s="5">
        <v>0</v>
      </c>
    </row>
    <row r="6366" spans="2:3" x14ac:dyDescent="0.35">
      <c r="B6366" s="4" t="s">
        <v>13461</v>
      </c>
      <c r="C6366" s="5">
        <v>0</v>
      </c>
    </row>
    <row r="6367" spans="2:3" x14ac:dyDescent="0.35">
      <c r="B6367" s="4" t="s">
        <v>13972</v>
      </c>
      <c r="C6367" s="5">
        <v>0</v>
      </c>
    </row>
    <row r="6368" spans="2:3" x14ac:dyDescent="0.35">
      <c r="B6368" s="4" t="s">
        <v>13462</v>
      </c>
      <c r="C6368" s="5">
        <v>0</v>
      </c>
    </row>
    <row r="6369" spans="2:3" x14ac:dyDescent="0.35">
      <c r="B6369" s="4" t="s">
        <v>13974</v>
      </c>
      <c r="C6369" s="5">
        <v>0</v>
      </c>
    </row>
    <row r="6370" spans="2:3" x14ac:dyDescent="0.35">
      <c r="B6370" s="4" t="s">
        <v>13463</v>
      </c>
      <c r="C6370" s="5">
        <v>0</v>
      </c>
    </row>
    <row r="6371" spans="2:3" x14ac:dyDescent="0.35">
      <c r="B6371" s="4" t="s">
        <v>13976</v>
      </c>
      <c r="C6371" s="5">
        <v>0</v>
      </c>
    </row>
    <row r="6372" spans="2:3" x14ac:dyDescent="0.35">
      <c r="B6372" s="4" t="s">
        <v>13464</v>
      </c>
      <c r="C6372" s="5">
        <v>0</v>
      </c>
    </row>
    <row r="6373" spans="2:3" x14ac:dyDescent="0.35">
      <c r="B6373" s="4" t="s">
        <v>13978</v>
      </c>
      <c r="C6373" s="5">
        <v>0</v>
      </c>
    </row>
    <row r="6374" spans="2:3" x14ac:dyDescent="0.35">
      <c r="B6374" s="4" t="s">
        <v>13465</v>
      </c>
      <c r="C6374" s="5">
        <v>0</v>
      </c>
    </row>
    <row r="6375" spans="2:3" x14ac:dyDescent="0.35">
      <c r="B6375" s="4" t="s">
        <v>13980</v>
      </c>
      <c r="C6375" s="5">
        <v>0</v>
      </c>
    </row>
    <row r="6376" spans="2:3" x14ac:dyDescent="0.35">
      <c r="B6376" s="4" t="s">
        <v>13466</v>
      </c>
      <c r="C6376" s="5">
        <v>0</v>
      </c>
    </row>
    <row r="6377" spans="2:3" x14ac:dyDescent="0.35">
      <c r="B6377" s="4" t="s">
        <v>13982</v>
      </c>
      <c r="C6377" s="5">
        <v>0</v>
      </c>
    </row>
    <row r="6378" spans="2:3" x14ac:dyDescent="0.35">
      <c r="B6378" s="4" t="s">
        <v>13467</v>
      </c>
      <c r="C6378" s="5">
        <v>0</v>
      </c>
    </row>
    <row r="6379" spans="2:3" x14ac:dyDescent="0.35">
      <c r="B6379" s="4" t="s">
        <v>13984</v>
      </c>
      <c r="C6379" s="5">
        <v>0</v>
      </c>
    </row>
    <row r="6380" spans="2:3" x14ac:dyDescent="0.35">
      <c r="B6380" s="4" t="s">
        <v>13468</v>
      </c>
      <c r="C6380" s="5">
        <v>0</v>
      </c>
    </row>
    <row r="6381" spans="2:3" x14ac:dyDescent="0.35">
      <c r="B6381" s="4" t="s">
        <v>13986</v>
      </c>
      <c r="C6381" s="5">
        <v>0</v>
      </c>
    </row>
    <row r="6382" spans="2:3" x14ac:dyDescent="0.35">
      <c r="B6382" s="4" t="s">
        <v>13469</v>
      </c>
      <c r="C6382" s="5">
        <v>0</v>
      </c>
    </row>
    <row r="6383" spans="2:3" x14ac:dyDescent="0.35">
      <c r="B6383" s="4" t="s">
        <v>13988</v>
      </c>
      <c r="C6383" s="5">
        <v>0</v>
      </c>
    </row>
    <row r="6384" spans="2:3" x14ac:dyDescent="0.35">
      <c r="B6384" s="4" t="s">
        <v>13470</v>
      </c>
      <c r="C6384" s="5">
        <v>0</v>
      </c>
    </row>
    <row r="6385" spans="2:3" x14ac:dyDescent="0.35">
      <c r="B6385" s="4" t="s">
        <v>13990</v>
      </c>
      <c r="C6385" s="5">
        <v>0</v>
      </c>
    </row>
    <row r="6386" spans="2:3" x14ac:dyDescent="0.35">
      <c r="B6386" s="4" t="s">
        <v>13471</v>
      </c>
      <c r="C6386" s="5">
        <v>0</v>
      </c>
    </row>
    <row r="6387" spans="2:3" x14ac:dyDescent="0.35">
      <c r="B6387" s="4" t="s">
        <v>13992</v>
      </c>
      <c r="C6387" s="5">
        <v>0</v>
      </c>
    </row>
    <row r="6388" spans="2:3" x14ac:dyDescent="0.35">
      <c r="B6388" s="4" t="s">
        <v>13472</v>
      </c>
      <c r="C6388" s="5">
        <v>0</v>
      </c>
    </row>
    <row r="6389" spans="2:3" x14ac:dyDescent="0.35">
      <c r="B6389" s="4" t="s">
        <v>12930</v>
      </c>
      <c r="C6389" s="5">
        <v>0</v>
      </c>
    </row>
    <row r="6390" spans="2:3" x14ac:dyDescent="0.35">
      <c r="B6390" s="4" t="s">
        <v>13473</v>
      </c>
      <c r="C6390" s="5">
        <v>0</v>
      </c>
    </row>
    <row r="6391" spans="2:3" x14ac:dyDescent="0.35">
      <c r="B6391" s="4" t="s">
        <v>13996</v>
      </c>
      <c r="C6391" s="5">
        <v>0</v>
      </c>
    </row>
    <row r="6392" spans="2:3" x14ac:dyDescent="0.35">
      <c r="B6392" s="4" t="s">
        <v>13474</v>
      </c>
      <c r="C6392" s="5">
        <v>0</v>
      </c>
    </row>
    <row r="6393" spans="2:3" x14ac:dyDescent="0.35">
      <c r="B6393" s="4" t="s">
        <v>13998</v>
      </c>
      <c r="C6393" s="5">
        <v>0</v>
      </c>
    </row>
    <row r="6394" spans="2:3" x14ac:dyDescent="0.35">
      <c r="B6394" s="4" t="s">
        <v>13475</v>
      </c>
      <c r="C6394" s="5">
        <v>0</v>
      </c>
    </row>
    <row r="6395" spans="2:3" x14ac:dyDescent="0.35">
      <c r="B6395" s="4" t="s">
        <v>14000</v>
      </c>
      <c r="C6395" s="5">
        <v>0</v>
      </c>
    </row>
    <row r="6396" spans="2:3" x14ac:dyDescent="0.35">
      <c r="B6396" s="4" t="s">
        <v>13476</v>
      </c>
      <c r="C6396" s="5">
        <v>0</v>
      </c>
    </row>
    <row r="6397" spans="2:3" x14ac:dyDescent="0.35">
      <c r="B6397" s="4" t="s">
        <v>14002</v>
      </c>
      <c r="C6397" s="5">
        <v>0</v>
      </c>
    </row>
    <row r="6398" spans="2:3" x14ac:dyDescent="0.35">
      <c r="B6398" s="4" t="s">
        <v>13477</v>
      </c>
      <c r="C6398" s="5">
        <v>0</v>
      </c>
    </row>
    <row r="6399" spans="2:3" x14ac:dyDescent="0.35">
      <c r="B6399" s="4" t="s">
        <v>14004</v>
      </c>
      <c r="C6399" s="5">
        <v>0</v>
      </c>
    </row>
    <row r="6400" spans="2:3" x14ac:dyDescent="0.35">
      <c r="B6400" s="4" t="s">
        <v>13478</v>
      </c>
      <c r="C6400" s="5">
        <v>0</v>
      </c>
    </row>
    <row r="6401" spans="2:3" x14ac:dyDescent="0.35">
      <c r="B6401" s="4" t="s">
        <v>14006</v>
      </c>
      <c r="C6401" s="5">
        <v>0</v>
      </c>
    </row>
    <row r="6402" spans="2:3" x14ac:dyDescent="0.35">
      <c r="B6402" s="4" t="s">
        <v>13479</v>
      </c>
      <c r="C6402" s="5">
        <v>0</v>
      </c>
    </row>
    <row r="6403" spans="2:3" x14ac:dyDescent="0.35">
      <c r="B6403" s="4" t="s">
        <v>14008</v>
      </c>
      <c r="C6403" s="5">
        <v>0</v>
      </c>
    </row>
    <row r="6404" spans="2:3" x14ac:dyDescent="0.35">
      <c r="B6404" s="4" t="s">
        <v>13480</v>
      </c>
      <c r="C6404" s="5">
        <v>0</v>
      </c>
    </row>
    <row r="6405" spans="2:3" x14ac:dyDescent="0.35">
      <c r="B6405" s="4" t="s">
        <v>14010</v>
      </c>
      <c r="C6405" s="5">
        <v>0</v>
      </c>
    </row>
    <row r="6406" spans="2:3" x14ac:dyDescent="0.35">
      <c r="B6406" s="4" t="s">
        <v>13481</v>
      </c>
      <c r="C6406" s="5">
        <v>0</v>
      </c>
    </row>
    <row r="6407" spans="2:3" x14ac:dyDescent="0.35">
      <c r="B6407" s="4" t="s">
        <v>14012</v>
      </c>
      <c r="C6407" s="5">
        <v>0</v>
      </c>
    </row>
    <row r="6408" spans="2:3" x14ac:dyDescent="0.35">
      <c r="B6408" s="4" t="s">
        <v>13482</v>
      </c>
      <c r="C6408" s="5">
        <v>0</v>
      </c>
    </row>
    <row r="6409" spans="2:3" x14ac:dyDescent="0.35">
      <c r="B6409" s="4" t="s">
        <v>14014</v>
      </c>
      <c r="C6409" s="5">
        <v>0</v>
      </c>
    </row>
    <row r="6410" spans="2:3" x14ac:dyDescent="0.35">
      <c r="B6410" s="4" t="s">
        <v>13483</v>
      </c>
      <c r="C6410" s="5">
        <v>0</v>
      </c>
    </row>
    <row r="6411" spans="2:3" x14ac:dyDescent="0.35">
      <c r="B6411" s="4" t="s">
        <v>14016</v>
      </c>
      <c r="C6411" s="5">
        <v>0</v>
      </c>
    </row>
    <row r="6412" spans="2:3" x14ac:dyDescent="0.35">
      <c r="B6412" s="4" t="s">
        <v>13484</v>
      </c>
      <c r="C6412" s="5">
        <v>0</v>
      </c>
    </row>
    <row r="6413" spans="2:3" x14ac:dyDescent="0.35">
      <c r="B6413" s="4" t="s">
        <v>14018</v>
      </c>
      <c r="C6413" s="5">
        <v>0</v>
      </c>
    </row>
    <row r="6414" spans="2:3" x14ac:dyDescent="0.35">
      <c r="B6414" s="4" t="s">
        <v>13485</v>
      </c>
      <c r="C6414" s="5">
        <v>0</v>
      </c>
    </row>
    <row r="6415" spans="2:3" x14ac:dyDescent="0.35">
      <c r="B6415" s="4" t="s">
        <v>14020</v>
      </c>
      <c r="C6415" s="5">
        <v>0</v>
      </c>
    </row>
    <row r="6416" spans="2:3" x14ac:dyDescent="0.35">
      <c r="B6416" s="4" t="s">
        <v>13486</v>
      </c>
      <c r="C6416" s="5">
        <v>0</v>
      </c>
    </row>
    <row r="6417" spans="2:3" x14ac:dyDescent="0.35">
      <c r="B6417" s="4" t="s">
        <v>14022</v>
      </c>
      <c r="C6417" s="5">
        <v>0</v>
      </c>
    </row>
    <row r="6418" spans="2:3" x14ac:dyDescent="0.35">
      <c r="B6418" s="4" t="s">
        <v>13487</v>
      </c>
      <c r="C6418" s="5">
        <v>0</v>
      </c>
    </row>
    <row r="6419" spans="2:3" x14ac:dyDescent="0.35">
      <c r="B6419" s="4" t="s">
        <v>14024</v>
      </c>
      <c r="C6419" s="5">
        <v>0</v>
      </c>
    </row>
    <row r="6420" spans="2:3" x14ac:dyDescent="0.35">
      <c r="B6420" s="4" t="s">
        <v>13488</v>
      </c>
      <c r="C6420" s="5">
        <v>0</v>
      </c>
    </row>
    <row r="6421" spans="2:3" x14ac:dyDescent="0.35">
      <c r="B6421" s="4" t="s">
        <v>14026</v>
      </c>
      <c r="C6421" s="5">
        <v>0</v>
      </c>
    </row>
    <row r="6422" spans="2:3" x14ac:dyDescent="0.35">
      <c r="B6422" s="4" t="s">
        <v>13489</v>
      </c>
      <c r="C6422" s="5">
        <v>0</v>
      </c>
    </row>
    <row r="6423" spans="2:3" x14ac:dyDescent="0.35">
      <c r="B6423" s="4" t="s">
        <v>14028</v>
      </c>
      <c r="C6423" s="5">
        <v>0</v>
      </c>
    </row>
    <row r="6424" spans="2:3" x14ac:dyDescent="0.35">
      <c r="B6424" s="4" t="s">
        <v>13490</v>
      </c>
      <c r="C6424" s="5">
        <v>0</v>
      </c>
    </row>
    <row r="6425" spans="2:3" x14ac:dyDescent="0.35">
      <c r="B6425" s="4" t="s">
        <v>14030</v>
      </c>
      <c r="C6425" s="5">
        <v>0</v>
      </c>
    </row>
    <row r="6426" spans="2:3" x14ac:dyDescent="0.35">
      <c r="B6426" s="4" t="s">
        <v>13491</v>
      </c>
      <c r="C6426" s="5">
        <v>0</v>
      </c>
    </row>
    <row r="6427" spans="2:3" x14ac:dyDescent="0.35">
      <c r="B6427" s="4" t="s">
        <v>14032</v>
      </c>
      <c r="C6427" s="5">
        <v>0</v>
      </c>
    </row>
    <row r="6428" spans="2:3" x14ac:dyDescent="0.35">
      <c r="B6428" s="4" t="s">
        <v>13492</v>
      </c>
      <c r="C6428" s="5">
        <v>0</v>
      </c>
    </row>
    <row r="6429" spans="2:3" x14ac:dyDescent="0.35">
      <c r="B6429" s="4" t="s">
        <v>14034</v>
      </c>
      <c r="C6429" s="5">
        <v>0</v>
      </c>
    </row>
    <row r="6430" spans="2:3" x14ac:dyDescent="0.35">
      <c r="B6430" s="4" t="s">
        <v>13493</v>
      </c>
      <c r="C6430" s="5">
        <v>0</v>
      </c>
    </row>
    <row r="6431" spans="2:3" x14ac:dyDescent="0.35">
      <c r="B6431" s="4" t="s">
        <v>14036</v>
      </c>
      <c r="C6431" s="5">
        <v>0</v>
      </c>
    </row>
    <row r="6432" spans="2:3" x14ac:dyDescent="0.35">
      <c r="B6432" s="4" t="s">
        <v>13494</v>
      </c>
      <c r="C6432" s="5">
        <v>0</v>
      </c>
    </row>
    <row r="6433" spans="2:3" x14ac:dyDescent="0.35">
      <c r="B6433" s="4" t="s">
        <v>14038</v>
      </c>
      <c r="C6433" s="5">
        <v>0</v>
      </c>
    </row>
    <row r="6434" spans="2:3" x14ac:dyDescent="0.35">
      <c r="B6434" s="4" t="s">
        <v>13495</v>
      </c>
      <c r="C6434" s="5">
        <v>0</v>
      </c>
    </row>
    <row r="6435" spans="2:3" x14ac:dyDescent="0.35">
      <c r="B6435" s="4" t="s">
        <v>14040</v>
      </c>
      <c r="C6435" s="5">
        <v>0</v>
      </c>
    </row>
    <row r="6436" spans="2:3" x14ac:dyDescent="0.35">
      <c r="B6436" s="4" t="s">
        <v>13496</v>
      </c>
      <c r="C6436" s="5">
        <v>0</v>
      </c>
    </row>
    <row r="6437" spans="2:3" x14ac:dyDescent="0.35">
      <c r="B6437" s="4" t="s">
        <v>14042</v>
      </c>
      <c r="C6437" s="5">
        <v>0</v>
      </c>
    </row>
    <row r="6438" spans="2:3" x14ac:dyDescent="0.35">
      <c r="B6438" s="4" t="s">
        <v>13497</v>
      </c>
      <c r="C6438" s="5">
        <v>0</v>
      </c>
    </row>
    <row r="6439" spans="2:3" x14ac:dyDescent="0.35">
      <c r="B6439" s="4" t="s">
        <v>14044</v>
      </c>
      <c r="C6439" s="5">
        <v>0</v>
      </c>
    </row>
    <row r="6440" spans="2:3" x14ac:dyDescent="0.35">
      <c r="B6440" s="4" t="s">
        <v>13498</v>
      </c>
      <c r="C6440" s="5">
        <v>0</v>
      </c>
    </row>
    <row r="6441" spans="2:3" x14ac:dyDescent="0.35">
      <c r="B6441" s="4" t="s">
        <v>14046</v>
      </c>
      <c r="C6441" s="5">
        <v>0</v>
      </c>
    </row>
    <row r="6442" spans="2:3" x14ac:dyDescent="0.35">
      <c r="B6442" s="4" t="s">
        <v>13499</v>
      </c>
      <c r="C6442" s="5">
        <v>0</v>
      </c>
    </row>
    <row r="6443" spans="2:3" x14ac:dyDescent="0.35">
      <c r="B6443" s="4" t="s">
        <v>14048</v>
      </c>
      <c r="C6443" s="5">
        <v>0</v>
      </c>
    </row>
    <row r="6444" spans="2:3" x14ac:dyDescent="0.35">
      <c r="B6444" s="4" t="s">
        <v>13500</v>
      </c>
      <c r="C6444" s="5">
        <v>0</v>
      </c>
    </row>
    <row r="6445" spans="2:3" x14ac:dyDescent="0.35">
      <c r="B6445" s="4" t="s">
        <v>14050</v>
      </c>
      <c r="C6445" s="5">
        <v>0</v>
      </c>
    </row>
    <row r="6446" spans="2:3" x14ac:dyDescent="0.35">
      <c r="B6446" s="4" t="s">
        <v>13501</v>
      </c>
      <c r="C6446" s="5">
        <v>0</v>
      </c>
    </row>
    <row r="6447" spans="2:3" x14ac:dyDescent="0.35">
      <c r="B6447" s="4" t="s">
        <v>14052</v>
      </c>
      <c r="C6447" s="5">
        <v>0</v>
      </c>
    </row>
    <row r="6448" spans="2:3" x14ac:dyDescent="0.35">
      <c r="B6448" s="4" t="s">
        <v>13502</v>
      </c>
      <c r="C6448" s="5">
        <v>0</v>
      </c>
    </row>
    <row r="6449" spans="2:3" x14ac:dyDescent="0.35">
      <c r="B6449" s="4" t="s">
        <v>14054</v>
      </c>
      <c r="C6449" s="5">
        <v>0</v>
      </c>
    </row>
    <row r="6450" spans="2:3" x14ac:dyDescent="0.35">
      <c r="B6450" s="4" t="s">
        <v>13503</v>
      </c>
      <c r="C6450" s="5">
        <v>0</v>
      </c>
    </row>
    <row r="6451" spans="2:3" x14ac:dyDescent="0.35">
      <c r="B6451" s="4" t="s">
        <v>14056</v>
      </c>
      <c r="C6451" s="5">
        <v>0</v>
      </c>
    </row>
    <row r="6452" spans="2:3" x14ac:dyDescent="0.35">
      <c r="B6452" s="4" t="s">
        <v>13504</v>
      </c>
      <c r="C6452" s="5">
        <v>0</v>
      </c>
    </row>
    <row r="6453" spans="2:3" x14ac:dyDescent="0.35">
      <c r="B6453" s="4" t="s">
        <v>14058</v>
      </c>
      <c r="C6453" s="5">
        <v>0</v>
      </c>
    </row>
    <row r="6454" spans="2:3" x14ac:dyDescent="0.35">
      <c r="B6454" s="4" t="s">
        <v>12882</v>
      </c>
      <c r="C6454" s="5">
        <v>0</v>
      </c>
    </row>
    <row r="6455" spans="2:3" x14ac:dyDescent="0.35">
      <c r="B6455" s="4" t="s">
        <v>14060</v>
      </c>
      <c r="C6455" s="5">
        <v>0</v>
      </c>
    </row>
    <row r="6456" spans="2:3" x14ac:dyDescent="0.35">
      <c r="B6456" s="4" t="s">
        <v>13506</v>
      </c>
      <c r="C6456" s="5">
        <v>0</v>
      </c>
    </row>
    <row r="6457" spans="2:3" x14ac:dyDescent="0.35">
      <c r="B6457" s="4" t="s">
        <v>14062</v>
      </c>
      <c r="C6457" s="5">
        <v>0</v>
      </c>
    </row>
    <row r="6458" spans="2:3" x14ac:dyDescent="0.35">
      <c r="B6458" s="4" t="s">
        <v>13507</v>
      </c>
      <c r="C6458" s="5">
        <v>0</v>
      </c>
    </row>
    <row r="6459" spans="2:3" x14ac:dyDescent="0.35">
      <c r="B6459" s="4" t="s">
        <v>14064</v>
      </c>
      <c r="C6459" s="5">
        <v>0</v>
      </c>
    </row>
    <row r="6460" spans="2:3" x14ac:dyDescent="0.35">
      <c r="B6460" s="4" t="s">
        <v>13508</v>
      </c>
      <c r="C6460" s="5">
        <v>0</v>
      </c>
    </row>
    <row r="6461" spans="2:3" x14ac:dyDescent="0.35">
      <c r="B6461" s="4" t="s">
        <v>14066</v>
      </c>
      <c r="C6461" s="5">
        <v>0</v>
      </c>
    </row>
    <row r="6462" spans="2:3" x14ac:dyDescent="0.35">
      <c r="B6462" s="4" t="s">
        <v>13509</v>
      </c>
      <c r="C6462" s="5">
        <v>0</v>
      </c>
    </row>
    <row r="6463" spans="2:3" x14ac:dyDescent="0.35">
      <c r="B6463" s="4" t="s">
        <v>14068</v>
      </c>
      <c r="C6463" s="5">
        <v>0</v>
      </c>
    </row>
    <row r="6464" spans="2:3" x14ac:dyDescent="0.35">
      <c r="B6464" s="4" t="s">
        <v>13510</v>
      </c>
      <c r="C6464" s="5">
        <v>0</v>
      </c>
    </row>
    <row r="6465" spans="2:3" x14ac:dyDescent="0.35">
      <c r="B6465" s="4" t="s">
        <v>14070</v>
      </c>
      <c r="C6465" s="5">
        <v>0</v>
      </c>
    </row>
    <row r="6466" spans="2:3" x14ac:dyDescent="0.35">
      <c r="B6466" s="4" t="s">
        <v>13511</v>
      </c>
      <c r="C6466" s="5">
        <v>0</v>
      </c>
    </row>
    <row r="6467" spans="2:3" x14ac:dyDescent="0.35">
      <c r="B6467" s="4" t="s">
        <v>14072</v>
      </c>
      <c r="C6467" s="5">
        <v>0</v>
      </c>
    </row>
    <row r="6468" spans="2:3" x14ac:dyDescent="0.35">
      <c r="B6468" s="4" t="s">
        <v>12942</v>
      </c>
      <c r="C6468" s="5">
        <v>0</v>
      </c>
    </row>
    <row r="6469" spans="2:3" x14ac:dyDescent="0.35">
      <c r="B6469" s="4" t="s">
        <v>14074</v>
      </c>
      <c r="C6469" s="5">
        <v>0</v>
      </c>
    </row>
    <row r="6470" spans="2:3" x14ac:dyDescent="0.35">
      <c r="B6470" s="4" t="s">
        <v>12883</v>
      </c>
      <c r="C6470" s="5">
        <v>0</v>
      </c>
    </row>
    <row r="6471" spans="2:3" x14ac:dyDescent="0.35">
      <c r="B6471" s="4" t="s">
        <v>14076</v>
      </c>
      <c r="C6471" s="5">
        <v>0</v>
      </c>
    </row>
    <row r="6472" spans="2:3" x14ac:dyDescent="0.35">
      <c r="B6472" s="4" t="s">
        <v>13514</v>
      </c>
      <c r="C6472" s="5">
        <v>0</v>
      </c>
    </row>
    <row r="6473" spans="2:3" x14ac:dyDescent="0.35">
      <c r="B6473" s="4" t="s">
        <v>12932</v>
      </c>
      <c r="C6473" s="5">
        <v>0</v>
      </c>
    </row>
    <row r="6474" spans="2:3" x14ac:dyDescent="0.35">
      <c r="B6474" s="4" t="s">
        <v>13515</v>
      </c>
      <c r="C6474" s="5">
        <v>0</v>
      </c>
    </row>
    <row r="6475" spans="2:3" x14ac:dyDescent="0.35">
      <c r="B6475" s="4" t="s">
        <v>14080</v>
      </c>
      <c r="C6475" s="5">
        <v>0</v>
      </c>
    </row>
    <row r="6476" spans="2:3" x14ac:dyDescent="0.35">
      <c r="B6476" s="4" t="s">
        <v>13516</v>
      </c>
      <c r="C6476" s="5">
        <v>0</v>
      </c>
    </row>
    <row r="6477" spans="2:3" x14ac:dyDescent="0.35">
      <c r="B6477" s="4" t="s">
        <v>14082</v>
      </c>
      <c r="C6477" s="5">
        <v>0</v>
      </c>
    </row>
    <row r="6478" spans="2:3" x14ac:dyDescent="0.35">
      <c r="B6478" s="4" t="s">
        <v>13517</v>
      </c>
      <c r="C6478" s="5">
        <v>0</v>
      </c>
    </row>
    <row r="6479" spans="2:3" x14ac:dyDescent="0.35">
      <c r="B6479" s="4" t="s">
        <v>14084</v>
      </c>
      <c r="C6479" s="5">
        <v>0</v>
      </c>
    </row>
    <row r="6480" spans="2:3" x14ac:dyDescent="0.35">
      <c r="B6480" s="4" t="s">
        <v>13518</v>
      </c>
      <c r="C6480" s="5">
        <v>0</v>
      </c>
    </row>
    <row r="6481" spans="2:3" x14ac:dyDescent="0.35">
      <c r="B6481" s="4" t="s">
        <v>14086</v>
      </c>
      <c r="C6481" s="5">
        <v>0</v>
      </c>
    </row>
    <row r="6482" spans="2:3" x14ac:dyDescent="0.35">
      <c r="B6482" s="4" t="s">
        <v>14095</v>
      </c>
      <c r="C6482" s="5">
        <v>0</v>
      </c>
    </row>
    <row r="6483" spans="2:3" x14ac:dyDescent="0.35">
      <c r="B6483" s="4" t="s">
        <v>14088</v>
      </c>
      <c r="C6483" s="5">
        <v>0</v>
      </c>
    </row>
    <row r="6484" spans="2:3" x14ac:dyDescent="0.35">
      <c r="B6484" s="4" t="s">
        <v>14097</v>
      </c>
      <c r="C6484" s="5">
        <v>0</v>
      </c>
    </row>
    <row r="6485" spans="2:3" x14ac:dyDescent="0.35">
      <c r="B6485" s="4" t="s">
        <v>14090</v>
      </c>
      <c r="C6485" s="5">
        <v>0</v>
      </c>
    </row>
    <row r="6486" spans="2:3" x14ac:dyDescent="0.35">
      <c r="B6486" s="4" t="s">
        <v>14099</v>
      </c>
      <c r="C6486" s="5">
        <v>0</v>
      </c>
    </row>
    <row r="6487" spans="2:3" x14ac:dyDescent="0.35">
      <c r="B6487" s="4" t="s">
        <v>14092</v>
      </c>
      <c r="C6487" s="5">
        <v>0</v>
      </c>
    </row>
    <row r="6488" spans="2:3" x14ac:dyDescent="0.35">
      <c r="B6488" s="4" t="s">
        <v>14101</v>
      </c>
      <c r="C6488" s="5">
        <v>0</v>
      </c>
    </row>
    <row r="6489" spans="2:3" x14ac:dyDescent="0.35">
      <c r="B6489" s="4" t="s">
        <v>14094</v>
      </c>
      <c r="C6489" s="5">
        <v>0</v>
      </c>
    </row>
    <row r="6490" spans="2:3" x14ac:dyDescent="0.35">
      <c r="B6490" s="4" t="s">
        <v>14103</v>
      </c>
      <c r="C6490" s="5">
        <v>0</v>
      </c>
    </row>
    <row r="6491" spans="2:3" x14ac:dyDescent="0.35">
      <c r="B6491" s="4" t="s">
        <v>14105</v>
      </c>
      <c r="C6491" s="5">
        <v>0</v>
      </c>
    </row>
    <row r="6492" spans="2:3" x14ac:dyDescent="0.35">
      <c r="B6492" s="4" t="s">
        <v>13519</v>
      </c>
      <c r="C6492" s="5">
        <v>0</v>
      </c>
    </row>
    <row r="6493" spans="2:3" x14ac:dyDescent="0.35">
      <c r="B6493" s="4" t="s">
        <v>14098</v>
      </c>
      <c r="C6493" s="5">
        <v>0</v>
      </c>
    </row>
    <row r="6494" spans="2:3" x14ac:dyDescent="0.35">
      <c r="B6494" s="4" t="s">
        <v>13520</v>
      </c>
      <c r="C6494" s="5">
        <v>0</v>
      </c>
    </row>
    <row r="6495" spans="2:3" x14ac:dyDescent="0.35">
      <c r="B6495" s="4" t="s">
        <v>14100</v>
      </c>
      <c r="C6495" s="5">
        <v>0</v>
      </c>
    </row>
    <row r="6496" spans="2:3" x14ac:dyDescent="0.35">
      <c r="B6496" s="4" t="s">
        <v>13521</v>
      </c>
      <c r="C6496" s="5">
        <v>0</v>
      </c>
    </row>
    <row r="6497" spans="2:3" x14ac:dyDescent="0.35">
      <c r="B6497" s="4" t="s">
        <v>14102</v>
      </c>
      <c r="C6497" s="5">
        <v>0</v>
      </c>
    </row>
    <row r="6498" spans="2:3" x14ac:dyDescent="0.35">
      <c r="B6498" s="4" t="s">
        <v>13522</v>
      </c>
      <c r="C6498" s="5">
        <v>0</v>
      </c>
    </row>
    <row r="6499" spans="2:3" x14ac:dyDescent="0.35">
      <c r="B6499" s="4" t="s">
        <v>14104</v>
      </c>
      <c r="C6499" s="5">
        <v>0</v>
      </c>
    </row>
    <row r="6500" spans="2:3" x14ac:dyDescent="0.35">
      <c r="B6500" s="4" t="s">
        <v>13523</v>
      </c>
      <c r="C6500" s="5">
        <v>0</v>
      </c>
    </row>
    <row r="6501" spans="2:3" x14ac:dyDescent="0.35">
      <c r="B6501" s="4" t="s">
        <v>14106</v>
      </c>
      <c r="C6501" s="5">
        <v>0</v>
      </c>
    </row>
    <row r="6502" spans="2:3" x14ac:dyDescent="0.35">
      <c r="B6502" s="4" t="s">
        <v>13524</v>
      </c>
      <c r="C6502" s="5">
        <v>0</v>
      </c>
    </row>
    <row r="6503" spans="2:3" x14ac:dyDescent="0.35">
      <c r="B6503" s="4" t="s">
        <v>12933</v>
      </c>
      <c r="C6503" s="5">
        <v>0</v>
      </c>
    </row>
    <row r="6504" spans="2:3" x14ac:dyDescent="0.35">
      <c r="B6504" s="4" t="s">
        <v>13525</v>
      </c>
      <c r="C6504" s="5">
        <v>0</v>
      </c>
    </row>
    <row r="6505" spans="2:3" x14ac:dyDescent="0.35">
      <c r="B6505" s="4" t="s">
        <v>14110</v>
      </c>
      <c r="C6505" s="5">
        <v>0</v>
      </c>
    </row>
    <row r="6506" spans="2:3" x14ac:dyDescent="0.35">
      <c r="B6506" s="4" t="s">
        <v>13526</v>
      </c>
      <c r="C6506" s="5">
        <v>0</v>
      </c>
    </row>
    <row r="6507" spans="2:3" x14ac:dyDescent="0.35">
      <c r="B6507" s="4" t="s">
        <v>14112</v>
      </c>
      <c r="C6507" s="5">
        <v>0</v>
      </c>
    </row>
    <row r="6508" spans="2:3" x14ac:dyDescent="0.35">
      <c r="B6508" s="4" t="s">
        <v>13527</v>
      </c>
      <c r="C6508" s="5">
        <v>0</v>
      </c>
    </row>
    <row r="6509" spans="2:3" x14ac:dyDescent="0.35">
      <c r="B6509" s="4" t="s">
        <v>14114</v>
      </c>
      <c r="C6509" s="5">
        <v>0</v>
      </c>
    </row>
    <row r="6510" spans="2:3" x14ac:dyDescent="0.35">
      <c r="B6510" s="4" t="s">
        <v>13528</v>
      </c>
      <c r="C6510" s="5">
        <v>0</v>
      </c>
    </row>
    <row r="6511" spans="2:3" x14ac:dyDescent="0.35">
      <c r="B6511" s="4" t="s">
        <v>14116</v>
      </c>
      <c r="C6511" s="5">
        <v>0</v>
      </c>
    </row>
    <row r="6512" spans="2:3" x14ac:dyDescent="0.35">
      <c r="B6512" s="4" t="s">
        <v>13529</v>
      </c>
      <c r="C6512" s="5">
        <v>0</v>
      </c>
    </row>
    <row r="6513" spans="2:3" x14ac:dyDescent="0.35">
      <c r="B6513" s="4" t="s">
        <v>12902</v>
      </c>
      <c r="C6513" s="5">
        <v>0</v>
      </c>
    </row>
    <row r="6514" spans="2:3" x14ac:dyDescent="0.35">
      <c r="B6514" s="4" t="s">
        <v>13530</v>
      </c>
      <c r="C6514" s="5">
        <v>0</v>
      </c>
    </row>
    <row r="6515" spans="2:3" x14ac:dyDescent="0.35">
      <c r="B6515" s="4" t="s">
        <v>12934</v>
      </c>
      <c r="C6515" s="5">
        <v>0</v>
      </c>
    </row>
    <row r="6516" spans="2:3" x14ac:dyDescent="0.35">
      <c r="B6516" s="4" t="s">
        <v>13531</v>
      </c>
      <c r="C6516" s="5">
        <v>0</v>
      </c>
    </row>
    <row r="6517" spans="2:3" x14ac:dyDescent="0.35">
      <c r="B6517" s="4" t="s">
        <v>14122</v>
      </c>
      <c r="C6517" s="5">
        <v>0</v>
      </c>
    </row>
    <row r="6518" spans="2:3" x14ac:dyDescent="0.35">
      <c r="B6518" s="4" t="s">
        <v>13532</v>
      </c>
      <c r="C6518" s="5">
        <v>0</v>
      </c>
    </row>
    <row r="6519" spans="2:3" x14ac:dyDescent="0.35">
      <c r="B6519" s="4" t="s">
        <v>14124</v>
      </c>
      <c r="C6519" s="5">
        <v>0</v>
      </c>
    </row>
    <row r="6520" spans="2:3" x14ac:dyDescent="0.35">
      <c r="B6520" s="4" t="s">
        <v>13533</v>
      </c>
      <c r="C6520" s="5">
        <v>0</v>
      </c>
    </row>
    <row r="6521" spans="2:3" x14ac:dyDescent="0.35">
      <c r="B6521" s="4" t="s">
        <v>14126</v>
      </c>
      <c r="C6521" s="5">
        <v>0</v>
      </c>
    </row>
    <row r="6522" spans="2:3" x14ac:dyDescent="0.35">
      <c r="B6522" s="4" t="s">
        <v>13534</v>
      </c>
      <c r="C6522" s="5">
        <v>0</v>
      </c>
    </row>
    <row r="6523" spans="2:3" x14ac:dyDescent="0.35">
      <c r="B6523" s="4" t="s">
        <v>14128</v>
      </c>
      <c r="C6523" s="5">
        <v>0</v>
      </c>
    </row>
    <row r="6524" spans="2:3" x14ac:dyDescent="0.35">
      <c r="B6524" s="4" t="s">
        <v>14132</v>
      </c>
      <c r="C6524" s="5">
        <v>0</v>
      </c>
    </row>
    <row r="6525" spans="2:3" x14ac:dyDescent="0.35">
      <c r="B6525" s="4" t="s">
        <v>14130</v>
      </c>
      <c r="C6525" s="5">
        <v>0</v>
      </c>
    </row>
    <row r="6526" spans="2:3" x14ac:dyDescent="0.35">
      <c r="B6526" s="4" t="s">
        <v>14134</v>
      </c>
      <c r="C6526" s="5">
        <v>0</v>
      </c>
    </row>
    <row r="6527" spans="2:3" x14ac:dyDescent="0.35">
      <c r="B6527" s="4" t="s">
        <v>12944</v>
      </c>
      <c r="C6527" s="5">
        <v>0</v>
      </c>
    </row>
    <row r="6528" spans="2:3" x14ac:dyDescent="0.35">
      <c r="B6528" s="4" t="s">
        <v>14136</v>
      </c>
      <c r="C6528" s="5">
        <v>0</v>
      </c>
    </row>
    <row r="6529" spans="2:3" x14ac:dyDescent="0.35">
      <c r="B6529" s="4" t="s">
        <v>13535</v>
      </c>
      <c r="C6529" s="5">
        <v>0</v>
      </c>
    </row>
    <row r="6530" spans="2:3" x14ac:dyDescent="0.35">
      <c r="B6530" s="4" t="s">
        <v>14135</v>
      </c>
      <c r="C6530" s="5">
        <v>0</v>
      </c>
    </row>
    <row r="6531" spans="2:3" x14ac:dyDescent="0.35">
      <c r="B6531" s="4" t="s">
        <v>12884</v>
      </c>
      <c r="C6531" s="5">
        <v>0</v>
      </c>
    </row>
    <row r="6532" spans="2:3" x14ac:dyDescent="0.35">
      <c r="B6532" s="4" t="s">
        <v>14137</v>
      </c>
      <c r="C6532" s="5">
        <v>0</v>
      </c>
    </row>
    <row r="6533" spans="2:3" x14ac:dyDescent="0.35">
      <c r="B6533" s="4" t="s">
        <v>13537</v>
      </c>
      <c r="C6533" s="5">
        <v>0</v>
      </c>
    </row>
    <row r="6534" spans="2:3" x14ac:dyDescent="0.35">
      <c r="B6534" s="4" t="s">
        <v>12903</v>
      </c>
      <c r="C6534" s="5">
        <v>0</v>
      </c>
    </row>
    <row r="6535" spans="2:3" x14ac:dyDescent="0.35">
      <c r="B6535" s="4" t="s">
        <v>13538</v>
      </c>
      <c r="C6535" s="5">
        <v>0</v>
      </c>
    </row>
    <row r="6536" spans="2:3" x14ac:dyDescent="0.35">
      <c r="B6536" s="4" t="s">
        <v>14141</v>
      </c>
      <c r="C6536" s="5">
        <v>0</v>
      </c>
    </row>
    <row r="6537" spans="2:3" x14ac:dyDescent="0.35">
      <c r="B6537" s="4" t="s">
        <v>13539</v>
      </c>
      <c r="C6537" s="5">
        <v>0</v>
      </c>
    </row>
    <row r="6538" spans="2:3" x14ac:dyDescent="0.35">
      <c r="B6538" s="4" t="s">
        <v>14143</v>
      </c>
      <c r="C6538" s="5">
        <v>0</v>
      </c>
    </row>
    <row r="6539" spans="2:3" x14ac:dyDescent="0.35">
      <c r="B6539" s="4" t="s">
        <v>13540</v>
      </c>
      <c r="C6539" s="5">
        <v>0</v>
      </c>
    </row>
    <row r="6540" spans="2:3" x14ac:dyDescent="0.35">
      <c r="B6540" s="4" t="s">
        <v>14145</v>
      </c>
      <c r="C6540" s="5">
        <v>0</v>
      </c>
    </row>
    <row r="6541" spans="2:3" x14ac:dyDescent="0.35">
      <c r="B6541" s="4" t="s">
        <v>13541</v>
      </c>
      <c r="C6541" s="5">
        <v>0</v>
      </c>
    </row>
    <row r="6542" spans="2:3" x14ac:dyDescent="0.35">
      <c r="B6542" s="4" t="s">
        <v>12904</v>
      </c>
      <c r="C6542" s="5">
        <v>0</v>
      </c>
    </row>
    <row r="6543" spans="2:3" x14ac:dyDescent="0.35">
      <c r="B6543" s="4" t="s">
        <v>13542</v>
      </c>
      <c r="C6543" s="5">
        <v>0</v>
      </c>
    </row>
    <row r="6544" spans="2:3" x14ac:dyDescent="0.35">
      <c r="B6544" s="4" t="s">
        <v>14149</v>
      </c>
      <c r="C6544" s="5">
        <v>0</v>
      </c>
    </row>
    <row r="6545" spans="2:3" x14ac:dyDescent="0.35">
      <c r="B6545" s="4" t="s">
        <v>13543</v>
      </c>
      <c r="C6545" s="5">
        <v>0</v>
      </c>
    </row>
    <row r="6546" spans="2:3" x14ac:dyDescent="0.35">
      <c r="B6546" s="4" t="s">
        <v>14151</v>
      </c>
      <c r="C6546" s="5">
        <v>0</v>
      </c>
    </row>
    <row r="6547" spans="2:3" x14ac:dyDescent="0.35">
      <c r="B6547" s="4" t="s">
        <v>13544</v>
      </c>
      <c r="C6547" s="5">
        <v>0</v>
      </c>
    </row>
    <row r="6548" spans="2:3" x14ac:dyDescent="0.35">
      <c r="B6548" s="4" t="s">
        <v>14153</v>
      </c>
      <c r="C6548" s="5">
        <v>0</v>
      </c>
    </row>
    <row r="6549" spans="2:3" x14ac:dyDescent="0.35">
      <c r="B6549" s="4" t="s">
        <v>13545</v>
      </c>
      <c r="C6549" s="5">
        <v>0</v>
      </c>
    </row>
    <row r="6550" spans="2:3" x14ac:dyDescent="0.35">
      <c r="B6550" s="4" t="s">
        <v>14155</v>
      </c>
      <c r="C6550" s="5">
        <v>0</v>
      </c>
    </row>
    <row r="6551" spans="2:3" x14ac:dyDescent="0.35">
      <c r="B6551" s="4" t="s">
        <v>13546</v>
      </c>
      <c r="C6551" s="5">
        <v>0</v>
      </c>
    </row>
    <row r="6552" spans="2:3" x14ac:dyDescent="0.35">
      <c r="B6552" s="4" t="s">
        <v>14157</v>
      </c>
      <c r="C6552" s="5">
        <v>0</v>
      </c>
    </row>
    <row r="6553" spans="2:3" x14ac:dyDescent="0.35">
      <c r="B6553" s="4" t="s">
        <v>13547</v>
      </c>
      <c r="C6553" s="5">
        <v>0</v>
      </c>
    </row>
    <row r="6554" spans="2:3" x14ac:dyDescent="0.35">
      <c r="B6554" s="4" t="s">
        <v>14159</v>
      </c>
      <c r="C6554" s="5">
        <v>0</v>
      </c>
    </row>
    <row r="6555" spans="2:3" x14ac:dyDescent="0.35">
      <c r="B6555" s="4" t="s">
        <v>13548</v>
      </c>
      <c r="C6555" s="5">
        <v>0</v>
      </c>
    </row>
    <row r="6556" spans="2:3" x14ac:dyDescent="0.35">
      <c r="B6556" s="4" t="s">
        <v>14161</v>
      </c>
      <c r="C6556" s="5">
        <v>0</v>
      </c>
    </row>
    <row r="6557" spans="2:3" x14ac:dyDescent="0.35">
      <c r="B6557" s="4" t="s">
        <v>13549</v>
      </c>
      <c r="C6557" s="5">
        <v>0</v>
      </c>
    </row>
    <row r="6558" spans="2:3" x14ac:dyDescent="0.35">
      <c r="B6558" s="4" t="s">
        <v>14163</v>
      </c>
      <c r="C6558" s="5">
        <v>0</v>
      </c>
    </row>
    <row r="6559" spans="2:3" x14ac:dyDescent="0.35">
      <c r="B6559" s="4" t="s">
        <v>13550</v>
      </c>
      <c r="C6559" s="5">
        <v>0</v>
      </c>
    </row>
    <row r="6560" spans="2:3" x14ac:dyDescent="0.35">
      <c r="B6560" s="4" t="s">
        <v>14165</v>
      </c>
      <c r="C6560" s="5">
        <v>0</v>
      </c>
    </row>
    <row r="6561" spans="2:3" x14ac:dyDescent="0.35">
      <c r="B6561" s="4" t="s">
        <v>13551</v>
      </c>
      <c r="C6561" s="5">
        <v>0</v>
      </c>
    </row>
    <row r="6562" spans="2:3" x14ac:dyDescent="0.35">
      <c r="B6562" s="4" t="s">
        <v>14167</v>
      </c>
      <c r="C6562" s="5">
        <v>0</v>
      </c>
    </row>
    <row r="6563" spans="2:3" x14ac:dyDescent="0.35">
      <c r="B6563" s="4" t="s">
        <v>13552</v>
      </c>
      <c r="C6563" s="5">
        <v>0</v>
      </c>
    </row>
    <row r="6564" spans="2:3" x14ac:dyDescent="0.35">
      <c r="B6564" s="4" t="s">
        <v>14169</v>
      </c>
      <c r="C6564" s="5">
        <v>0</v>
      </c>
    </row>
    <row r="6565" spans="2:3" x14ac:dyDescent="0.35">
      <c r="B6565" s="4" t="s">
        <v>13553</v>
      </c>
      <c r="C6565" s="5">
        <v>0</v>
      </c>
    </row>
    <row r="6566" spans="2:3" x14ac:dyDescent="0.35">
      <c r="B6566" s="4" t="s">
        <v>14171</v>
      </c>
      <c r="C6566" s="5">
        <v>0</v>
      </c>
    </row>
    <row r="6567" spans="2:3" x14ac:dyDescent="0.35">
      <c r="B6567" s="4" t="s">
        <v>13554</v>
      </c>
      <c r="C6567" s="5">
        <v>0</v>
      </c>
    </row>
    <row r="6568" spans="2:3" x14ac:dyDescent="0.35">
      <c r="B6568" s="4" t="s">
        <v>14173</v>
      </c>
      <c r="C6568" s="5">
        <v>0</v>
      </c>
    </row>
    <row r="6569" spans="2:3" x14ac:dyDescent="0.35">
      <c r="B6569" s="4" t="s">
        <v>13555</v>
      </c>
      <c r="C6569" s="5">
        <v>0</v>
      </c>
    </row>
    <row r="6570" spans="2:3" x14ac:dyDescent="0.35">
      <c r="B6570" s="4" t="s">
        <v>14175</v>
      </c>
      <c r="C6570" s="5">
        <v>0</v>
      </c>
    </row>
    <row r="6571" spans="2:3" x14ac:dyDescent="0.35">
      <c r="B6571" s="4" t="s">
        <v>13556</v>
      </c>
      <c r="C6571" s="5">
        <v>0</v>
      </c>
    </row>
    <row r="6572" spans="2:3" x14ac:dyDescent="0.35">
      <c r="B6572" s="4" t="s">
        <v>12905</v>
      </c>
      <c r="C6572" s="5">
        <v>0</v>
      </c>
    </row>
    <row r="6573" spans="2:3" x14ac:dyDescent="0.35">
      <c r="B6573" s="4" t="s">
        <v>13557</v>
      </c>
      <c r="C6573" s="5">
        <v>0</v>
      </c>
    </row>
    <row r="6574" spans="2:3" x14ac:dyDescent="0.35">
      <c r="B6574" s="4" t="s">
        <v>14179</v>
      </c>
      <c r="C6574" s="5">
        <v>0</v>
      </c>
    </row>
    <row r="6575" spans="2:3" x14ac:dyDescent="0.35">
      <c r="B6575" s="4" t="s">
        <v>13558</v>
      </c>
      <c r="C6575" s="5">
        <v>0</v>
      </c>
    </row>
    <row r="6576" spans="2:3" x14ac:dyDescent="0.35">
      <c r="B6576" s="4" t="s">
        <v>14181</v>
      </c>
      <c r="C6576" s="5">
        <v>0</v>
      </c>
    </row>
    <row r="6577" spans="2:3" x14ac:dyDescent="0.35">
      <c r="B6577" s="4" t="s">
        <v>13559</v>
      </c>
      <c r="C6577" s="5">
        <v>0</v>
      </c>
    </row>
    <row r="6578" spans="2:3" x14ac:dyDescent="0.35">
      <c r="B6578" s="4" t="s">
        <v>14183</v>
      </c>
      <c r="C6578" s="5">
        <v>0</v>
      </c>
    </row>
    <row r="6579" spans="2:3" x14ac:dyDescent="0.35">
      <c r="B6579" s="4" t="s">
        <v>13560</v>
      </c>
      <c r="C6579" s="5">
        <v>0</v>
      </c>
    </row>
    <row r="6580" spans="2:3" x14ac:dyDescent="0.35">
      <c r="B6580" s="4" t="s">
        <v>14185</v>
      </c>
      <c r="C6580" s="5">
        <v>0</v>
      </c>
    </row>
    <row r="6581" spans="2:3" x14ac:dyDescent="0.35">
      <c r="B6581" s="4" t="s">
        <v>13561</v>
      </c>
      <c r="C6581" s="5">
        <v>0</v>
      </c>
    </row>
    <row r="6582" spans="2:3" x14ac:dyDescent="0.35">
      <c r="B6582" s="4" t="s">
        <v>14187</v>
      </c>
      <c r="C6582" s="5">
        <v>0</v>
      </c>
    </row>
    <row r="6583" spans="2:3" x14ac:dyDescent="0.35">
      <c r="B6583" s="4" t="s">
        <v>13562</v>
      </c>
      <c r="C6583" s="5">
        <v>0</v>
      </c>
    </row>
    <row r="6584" spans="2:3" x14ac:dyDescent="0.35">
      <c r="B6584" s="4" t="s">
        <v>14189</v>
      </c>
      <c r="C6584" s="5">
        <v>0</v>
      </c>
    </row>
    <row r="6585" spans="2:3" x14ac:dyDescent="0.35">
      <c r="B6585" s="4" t="s">
        <v>13563</v>
      </c>
      <c r="C6585" s="5">
        <v>0</v>
      </c>
    </row>
    <row r="6586" spans="2:3" x14ac:dyDescent="0.35">
      <c r="B6586" s="4" t="s">
        <v>14191</v>
      </c>
      <c r="C6586" s="5">
        <v>0</v>
      </c>
    </row>
    <row r="6587" spans="2:3" x14ac:dyDescent="0.35">
      <c r="B6587" s="4" t="s">
        <v>13564</v>
      </c>
      <c r="C6587" s="5">
        <v>0</v>
      </c>
    </row>
    <row r="6588" spans="2:3" x14ac:dyDescent="0.35">
      <c r="B6588" s="4" t="s">
        <v>14193</v>
      </c>
      <c r="C6588" s="5">
        <v>0</v>
      </c>
    </row>
    <row r="6589" spans="2:3" x14ac:dyDescent="0.35">
      <c r="B6589" s="4" t="s">
        <v>13565</v>
      </c>
      <c r="C6589" s="5">
        <v>0</v>
      </c>
    </row>
    <row r="6590" spans="2:3" x14ac:dyDescent="0.35">
      <c r="B6590" s="4" t="s">
        <v>14195</v>
      </c>
      <c r="C6590" s="5">
        <v>0</v>
      </c>
    </row>
    <row r="6591" spans="2:3" x14ac:dyDescent="0.35">
      <c r="B6591" s="4" t="s">
        <v>13566</v>
      </c>
      <c r="C6591" s="5">
        <v>0</v>
      </c>
    </row>
    <row r="6592" spans="2:3" x14ac:dyDescent="0.35">
      <c r="B6592" s="4" t="s">
        <v>14197</v>
      </c>
      <c r="C6592" s="5">
        <v>0</v>
      </c>
    </row>
    <row r="6593" spans="2:3" x14ac:dyDescent="0.35">
      <c r="B6593" s="4" t="s">
        <v>13567</v>
      </c>
      <c r="C6593" s="5">
        <v>0</v>
      </c>
    </row>
    <row r="6594" spans="2:3" x14ac:dyDescent="0.35">
      <c r="B6594" s="4" t="s">
        <v>12935</v>
      </c>
      <c r="C6594" s="5">
        <v>0</v>
      </c>
    </row>
    <row r="6595" spans="2:3" x14ac:dyDescent="0.35">
      <c r="B6595" s="4" t="s">
        <v>13568</v>
      </c>
      <c r="C6595" s="5">
        <v>0</v>
      </c>
    </row>
    <row r="6596" spans="2:3" x14ac:dyDescent="0.35">
      <c r="B6596" s="4" t="s">
        <v>14201</v>
      </c>
      <c r="C6596" s="5">
        <v>0</v>
      </c>
    </row>
    <row r="6597" spans="2:3" x14ac:dyDescent="0.35">
      <c r="B6597" s="4" t="s">
        <v>13569</v>
      </c>
      <c r="C6597" s="5">
        <v>0</v>
      </c>
    </row>
    <row r="6598" spans="2:3" x14ac:dyDescent="0.35">
      <c r="B6598" s="4" t="s">
        <v>14203</v>
      </c>
      <c r="C6598" s="5">
        <v>0</v>
      </c>
    </row>
    <row r="6599" spans="2:3" x14ac:dyDescent="0.35">
      <c r="B6599" s="4" t="s">
        <v>13570</v>
      </c>
      <c r="C6599" s="5">
        <v>0</v>
      </c>
    </row>
    <row r="6600" spans="2:3" x14ac:dyDescent="0.35">
      <c r="B6600" s="4" t="s">
        <v>14205</v>
      </c>
      <c r="C6600" s="5">
        <v>0</v>
      </c>
    </row>
    <row r="6601" spans="2:3" x14ac:dyDescent="0.35">
      <c r="B6601" s="4" t="s">
        <v>13571</v>
      </c>
      <c r="C6601" s="5">
        <v>0</v>
      </c>
    </row>
    <row r="6602" spans="2:3" x14ac:dyDescent="0.35">
      <c r="B6602" s="4" t="s">
        <v>14207</v>
      </c>
      <c r="C6602" s="5">
        <v>0</v>
      </c>
    </row>
    <row r="6603" spans="2:3" x14ac:dyDescent="0.35">
      <c r="B6603" s="4" t="s">
        <v>13572</v>
      </c>
      <c r="C6603" s="5">
        <v>0</v>
      </c>
    </row>
    <row r="6604" spans="2:3" x14ac:dyDescent="0.35">
      <c r="B6604" s="4" t="s">
        <v>14209</v>
      </c>
      <c r="C6604" s="5">
        <v>0</v>
      </c>
    </row>
    <row r="6605" spans="2:3" x14ac:dyDescent="0.35">
      <c r="B6605" s="4" t="s">
        <v>13573</v>
      </c>
      <c r="C6605" s="5">
        <v>0</v>
      </c>
    </row>
    <row r="6606" spans="2:3" x14ac:dyDescent="0.35">
      <c r="B6606" s="4" t="s">
        <v>14211</v>
      </c>
      <c r="C6606" s="5">
        <v>0</v>
      </c>
    </row>
    <row r="6607" spans="2:3" x14ac:dyDescent="0.35">
      <c r="B6607" s="4" t="s">
        <v>13574</v>
      </c>
      <c r="C6607" s="5">
        <v>0</v>
      </c>
    </row>
    <row r="6608" spans="2:3" x14ac:dyDescent="0.35">
      <c r="B6608" s="4" t="s">
        <v>14213</v>
      </c>
      <c r="C6608" s="5">
        <v>0</v>
      </c>
    </row>
    <row r="6609" spans="2:3" x14ac:dyDescent="0.35">
      <c r="B6609" s="4" t="s">
        <v>13575</v>
      </c>
      <c r="C6609" s="5">
        <v>0</v>
      </c>
    </row>
    <row r="6610" spans="2:3" x14ac:dyDescent="0.35">
      <c r="B6610" s="4" t="s">
        <v>14215</v>
      </c>
      <c r="C6610" s="5">
        <v>0</v>
      </c>
    </row>
    <row r="6611" spans="2:3" x14ac:dyDescent="0.35">
      <c r="B6611" s="4" t="s">
        <v>13576</v>
      </c>
      <c r="C6611" s="5">
        <v>0</v>
      </c>
    </row>
    <row r="6612" spans="2:3" x14ac:dyDescent="0.35">
      <c r="B6612" s="4" t="s">
        <v>14217</v>
      </c>
      <c r="C6612" s="5">
        <v>0</v>
      </c>
    </row>
    <row r="6613" spans="2:3" x14ac:dyDescent="0.35">
      <c r="B6613" s="4" t="s">
        <v>13577</v>
      </c>
      <c r="C6613" s="5">
        <v>0</v>
      </c>
    </row>
    <row r="6614" spans="2:3" x14ac:dyDescent="0.35">
      <c r="B6614" s="4" t="s">
        <v>14219</v>
      </c>
      <c r="C6614" s="5">
        <v>0</v>
      </c>
    </row>
    <row r="6615" spans="2:3" x14ac:dyDescent="0.35">
      <c r="B6615" s="4" t="s">
        <v>13578</v>
      </c>
      <c r="C6615" s="5">
        <v>0</v>
      </c>
    </row>
    <row r="6616" spans="2:3" x14ac:dyDescent="0.35">
      <c r="B6616" s="4" t="s">
        <v>14221</v>
      </c>
      <c r="C6616" s="5">
        <v>0</v>
      </c>
    </row>
    <row r="6617" spans="2:3" x14ac:dyDescent="0.35">
      <c r="B6617" s="4" t="s">
        <v>13579</v>
      </c>
      <c r="C6617" s="5">
        <v>0</v>
      </c>
    </row>
    <row r="6618" spans="2:3" x14ac:dyDescent="0.35">
      <c r="B6618" s="4" t="s">
        <v>14223</v>
      </c>
      <c r="C6618" s="5">
        <v>0</v>
      </c>
    </row>
    <row r="6619" spans="2:3" x14ac:dyDescent="0.35">
      <c r="B6619" s="4" t="s">
        <v>13580</v>
      </c>
      <c r="C6619" s="5">
        <v>0</v>
      </c>
    </row>
    <row r="6620" spans="2:3" x14ac:dyDescent="0.35">
      <c r="B6620" s="4" t="s">
        <v>14225</v>
      </c>
      <c r="C6620" s="5">
        <v>0</v>
      </c>
    </row>
    <row r="6621" spans="2:3" x14ac:dyDescent="0.35">
      <c r="B6621" s="4" t="s">
        <v>13581</v>
      </c>
      <c r="C6621" s="5">
        <v>0</v>
      </c>
    </row>
    <row r="6622" spans="2:3" x14ac:dyDescent="0.35">
      <c r="B6622" s="4" t="s">
        <v>14227</v>
      </c>
      <c r="C6622" s="5">
        <v>0</v>
      </c>
    </row>
    <row r="6623" spans="2:3" x14ac:dyDescent="0.35">
      <c r="B6623" s="4" t="s">
        <v>13582</v>
      </c>
      <c r="C6623" s="5">
        <v>0</v>
      </c>
    </row>
    <row r="6624" spans="2:3" x14ac:dyDescent="0.35">
      <c r="B6624" s="4" t="s">
        <v>14229</v>
      </c>
      <c r="C6624" s="5">
        <v>0</v>
      </c>
    </row>
    <row r="6625" spans="2:3" x14ac:dyDescent="0.35">
      <c r="B6625" s="4" t="s">
        <v>13583</v>
      </c>
      <c r="C6625" s="5">
        <v>0</v>
      </c>
    </row>
    <row r="6626" spans="2:3" x14ac:dyDescent="0.35">
      <c r="B6626" s="4" t="s">
        <v>14231</v>
      </c>
      <c r="C6626" s="5">
        <v>0</v>
      </c>
    </row>
    <row r="6627" spans="2:3" x14ac:dyDescent="0.35">
      <c r="B6627" s="4" t="s">
        <v>13584</v>
      </c>
      <c r="C6627" s="5">
        <v>0</v>
      </c>
    </row>
    <row r="6628" spans="2:3" x14ac:dyDescent="0.35">
      <c r="B6628" s="4" t="s">
        <v>14233</v>
      </c>
      <c r="C6628" s="5">
        <v>0</v>
      </c>
    </row>
    <row r="6629" spans="2:3" x14ac:dyDescent="0.35">
      <c r="B6629" s="4" t="s">
        <v>13585</v>
      </c>
      <c r="C6629" s="5">
        <v>0</v>
      </c>
    </row>
    <row r="6630" spans="2:3" x14ac:dyDescent="0.35">
      <c r="B6630" s="4" t="s">
        <v>14235</v>
      </c>
      <c r="C6630" s="5">
        <v>0</v>
      </c>
    </row>
    <row r="6631" spans="2:3" x14ac:dyDescent="0.35">
      <c r="B6631" s="4" t="s">
        <v>13586</v>
      </c>
      <c r="C6631" s="5">
        <v>0</v>
      </c>
    </row>
    <row r="6632" spans="2:3" x14ac:dyDescent="0.35">
      <c r="B6632" s="4" t="s">
        <v>14237</v>
      </c>
      <c r="C6632" s="5">
        <v>0</v>
      </c>
    </row>
    <row r="6633" spans="2:3" x14ac:dyDescent="0.35">
      <c r="B6633" s="4" t="s">
        <v>13587</v>
      </c>
      <c r="C6633" s="5">
        <v>0</v>
      </c>
    </row>
    <row r="6634" spans="2:3" x14ac:dyDescent="0.35">
      <c r="B6634" s="4" t="s">
        <v>14239</v>
      </c>
      <c r="C6634" s="5">
        <v>0</v>
      </c>
    </row>
    <row r="6635" spans="2:3" x14ac:dyDescent="0.35">
      <c r="B6635" s="4" t="s">
        <v>13588</v>
      </c>
      <c r="C6635" s="5">
        <v>0</v>
      </c>
    </row>
    <row r="6636" spans="2:3" x14ac:dyDescent="0.35">
      <c r="B6636" s="4" t="s">
        <v>14241</v>
      </c>
      <c r="C6636" s="5">
        <v>0</v>
      </c>
    </row>
    <row r="6637" spans="2:3" x14ac:dyDescent="0.35">
      <c r="B6637" s="4" t="s">
        <v>13589</v>
      </c>
      <c r="C6637" s="5">
        <v>0</v>
      </c>
    </row>
    <row r="6638" spans="2:3" x14ac:dyDescent="0.35">
      <c r="B6638" s="4" t="s">
        <v>14243</v>
      </c>
      <c r="C6638" s="5">
        <v>0</v>
      </c>
    </row>
    <row r="6639" spans="2:3" x14ac:dyDescent="0.35">
      <c r="B6639" s="4" t="s">
        <v>13590</v>
      </c>
      <c r="C6639" s="5">
        <v>0</v>
      </c>
    </row>
    <row r="6640" spans="2:3" x14ac:dyDescent="0.35">
      <c r="B6640" s="4" t="s">
        <v>14245</v>
      </c>
      <c r="C6640" s="5">
        <v>0</v>
      </c>
    </row>
    <row r="6641" spans="2:3" x14ac:dyDescent="0.35">
      <c r="B6641" s="4" t="s">
        <v>13591</v>
      </c>
      <c r="C6641" s="5">
        <v>0</v>
      </c>
    </row>
    <row r="6642" spans="2:3" x14ac:dyDescent="0.35">
      <c r="B6642" s="4" t="s">
        <v>14247</v>
      </c>
      <c r="C6642" s="5">
        <v>0</v>
      </c>
    </row>
    <row r="6643" spans="2:3" x14ac:dyDescent="0.35">
      <c r="B6643" s="4" t="s">
        <v>13592</v>
      </c>
      <c r="C6643" s="5">
        <v>0</v>
      </c>
    </row>
    <row r="6644" spans="2:3" x14ac:dyDescent="0.35">
      <c r="B6644" s="4" t="s">
        <v>14249</v>
      </c>
      <c r="C6644" s="5">
        <v>0</v>
      </c>
    </row>
    <row r="6645" spans="2:3" x14ac:dyDescent="0.35">
      <c r="B6645" s="4" t="s">
        <v>13593</v>
      </c>
      <c r="C6645" s="5">
        <v>0</v>
      </c>
    </row>
    <row r="6646" spans="2:3" x14ac:dyDescent="0.35">
      <c r="B6646" s="4" t="s">
        <v>14251</v>
      </c>
      <c r="C6646" s="5">
        <v>0</v>
      </c>
    </row>
    <row r="6647" spans="2:3" x14ac:dyDescent="0.35">
      <c r="B6647" s="4" t="s">
        <v>13594</v>
      </c>
      <c r="C6647" s="5">
        <v>0</v>
      </c>
    </row>
    <row r="6648" spans="2:3" x14ac:dyDescent="0.35">
      <c r="B6648" s="4" t="s">
        <v>14253</v>
      </c>
      <c r="C6648" s="5">
        <v>0</v>
      </c>
    </row>
    <row r="6649" spans="2:3" x14ac:dyDescent="0.35">
      <c r="B6649" s="4" t="s">
        <v>13595</v>
      </c>
      <c r="C6649" s="5">
        <v>0</v>
      </c>
    </row>
    <row r="6650" spans="2:3" x14ac:dyDescent="0.35">
      <c r="B6650" s="4" t="s">
        <v>14255</v>
      </c>
      <c r="C6650" s="5">
        <v>0</v>
      </c>
    </row>
    <row r="6651" spans="2:3" x14ac:dyDescent="0.35">
      <c r="B6651" s="4" t="s">
        <v>13596</v>
      </c>
      <c r="C6651" s="5">
        <v>0</v>
      </c>
    </row>
    <row r="6652" spans="2:3" x14ac:dyDescent="0.35">
      <c r="B6652" s="4" t="s">
        <v>14257</v>
      </c>
      <c r="C6652" s="5">
        <v>0</v>
      </c>
    </row>
    <row r="6653" spans="2:3" x14ac:dyDescent="0.35">
      <c r="B6653" s="4" t="s">
        <v>13597</v>
      </c>
      <c r="C6653" s="5">
        <v>0</v>
      </c>
    </row>
    <row r="6654" spans="2:3" x14ac:dyDescent="0.35">
      <c r="B6654" s="4" t="s">
        <v>14259</v>
      </c>
      <c r="C6654" s="5">
        <v>0</v>
      </c>
    </row>
    <row r="6655" spans="2:3" x14ac:dyDescent="0.35">
      <c r="B6655" s="4" t="s">
        <v>13598</v>
      </c>
      <c r="C6655" s="5">
        <v>0</v>
      </c>
    </row>
    <row r="6656" spans="2:3" x14ac:dyDescent="0.35">
      <c r="B6656" s="4" t="s">
        <v>14261</v>
      </c>
      <c r="C6656" s="5">
        <v>0</v>
      </c>
    </row>
    <row r="6657" spans="2:3" x14ac:dyDescent="0.35">
      <c r="B6657" s="4" t="s">
        <v>13599</v>
      </c>
      <c r="C6657" s="5">
        <v>0</v>
      </c>
    </row>
    <row r="6658" spans="2:3" x14ac:dyDescent="0.35">
      <c r="B6658" s="4" t="s">
        <v>14263</v>
      </c>
      <c r="C6658" s="5">
        <v>0</v>
      </c>
    </row>
    <row r="6659" spans="2:3" x14ac:dyDescent="0.35">
      <c r="B6659" s="4" t="s">
        <v>13600</v>
      </c>
      <c r="C6659" s="5">
        <v>0</v>
      </c>
    </row>
    <row r="6660" spans="2:3" x14ac:dyDescent="0.35">
      <c r="B6660" s="4" t="s">
        <v>14265</v>
      </c>
      <c r="C6660" s="5">
        <v>0</v>
      </c>
    </row>
    <row r="6661" spans="2:3" x14ac:dyDescent="0.35">
      <c r="B6661" s="4" t="s">
        <v>13601</v>
      </c>
      <c r="C6661" s="5">
        <v>0</v>
      </c>
    </row>
    <row r="6662" spans="2:3" x14ac:dyDescent="0.35">
      <c r="B6662" s="4" t="s">
        <v>12936</v>
      </c>
      <c r="C6662" s="5">
        <v>0</v>
      </c>
    </row>
    <row r="6663" spans="2:3" x14ac:dyDescent="0.35">
      <c r="B6663" s="4" t="s">
        <v>13602</v>
      </c>
      <c r="C6663" s="5">
        <v>0</v>
      </c>
    </row>
    <row r="6664" spans="2:3" x14ac:dyDescent="0.35">
      <c r="B6664" s="4" t="s">
        <v>14269</v>
      </c>
      <c r="C6664" s="5">
        <v>0</v>
      </c>
    </row>
    <row r="6665" spans="2:3" x14ac:dyDescent="0.35">
      <c r="B6665" s="4" t="s">
        <v>13603</v>
      </c>
      <c r="C6665" s="5">
        <v>0</v>
      </c>
    </row>
    <row r="6666" spans="2:3" x14ac:dyDescent="0.35">
      <c r="B6666" s="4" t="s">
        <v>14271</v>
      </c>
      <c r="C6666" s="5">
        <v>0</v>
      </c>
    </row>
    <row r="6667" spans="2:3" x14ac:dyDescent="0.35">
      <c r="B6667" s="4" t="s">
        <v>13604</v>
      </c>
      <c r="C6667" s="5">
        <v>0</v>
      </c>
    </row>
    <row r="6668" spans="2:3" x14ac:dyDescent="0.35">
      <c r="B6668" s="4" t="s">
        <v>14273</v>
      </c>
      <c r="C6668" s="5">
        <v>0</v>
      </c>
    </row>
    <row r="6669" spans="2:3" x14ac:dyDescent="0.35">
      <c r="B6669" s="4" t="s">
        <v>13605</v>
      </c>
      <c r="C6669" s="5">
        <v>0</v>
      </c>
    </row>
    <row r="6670" spans="2:3" x14ac:dyDescent="0.35">
      <c r="B6670" s="4" t="s">
        <v>14275</v>
      </c>
      <c r="C6670" s="5">
        <v>0</v>
      </c>
    </row>
    <row r="6671" spans="2:3" x14ac:dyDescent="0.35">
      <c r="B6671" s="4" t="s">
        <v>13606</v>
      </c>
      <c r="C6671" s="5">
        <v>0</v>
      </c>
    </row>
    <row r="6672" spans="2:3" x14ac:dyDescent="0.35">
      <c r="B6672" s="4" t="s">
        <v>14277</v>
      </c>
      <c r="C6672" s="5">
        <v>0</v>
      </c>
    </row>
    <row r="6673" spans="2:3" x14ac:dyDescent="0.35">
      <c r="B6673" s="4" t="s">
        <v>13607</v>
      </c>
      <c r="C6673" s="5">
        <v>0</v>
      </c>
    </row>
    <row r="6674" spans="2:3" x14ac:dyDescent="0.35">
      <c r="B6674" s="4" t="s">
        <v>14279</v>
      </c>
      <c r="C6674" s="5">
        <v>0</v>
      </c>
    </row>
    <row r="6675" spans="2:3" x14ac:dyDescent="0.35">
      <c r="B6675" s="4" t="s">
        <v>13608</v>
      </c>
      <c r="C6675" s="5">
        <v>0</v>
      </c>
    </row>
    <row r="6676" spans="2:3" x14ac:dyDescent="0.35">
      <c r="B6676" s="4" t="s">
        <v>14281</v>
      </c>
      <c r="C6676" s="5">
        <v>0</v>
      </c>
    </row>
    <row r="6677" spans="2:3" x14ac:dyDescent="0.35">
      <c r="B6677" s="4" t="s">
        <v>13609</v>
      </c>
      <c r="C6677" s="5">
        <v>0</v>
      </c>
    </row>
    <row r="6678" spans="2:3" x14ac:dyDescent="0.35">
      <c r="B6678" s="4" t="s">
        <v>14283</v>
      </c>
      <c r="C6678" s="5">
        <v>0</v>
      </c>
    </row>
    <row r="6679" spans="2:3" x14ac:dyDescent="0.35">
      <c r="B6679" s="4" t="s">
        <v>14358</v>
      </c>
      <c r="C6679" s="5">
        <v>0</v>
      </c>
    </row>
    <row r="6680" spans="2:3" x14ac:dyDescent="0.35">
      <c r="B6680" s="4" t="s">
        <v>14285</v>
      </c>
      <c r="C6680" s="5">
        <v>0</v>
      </c>
    </row>
    <row r="6681" spans="2:3" x14ac:dyDescent="0.35">
      <c r="B6681" s="4" t="s">
        <v>14360</v>
      </c>
      <c r="C6681" s="5">
        <v>0</v>
      </c>
    </row>
    <row r="6682" spans="2:3" x14ac:dyDescent="0.35">
      <c r="B6682" s="4" t="s">
        <v>14287</v>
      </c>
      <c r="C6682" s="5">
        <v>0</v>
      </c>
    </row>
    <row r="6683" spans="2:3" x14ac:dyDescent="0.35">
      <c r="B6683" s="4" t="s">
        <v>14362</v>
      </c>
      <c r="C6683" s="5">
        <v>0</v>
      </c>
    </row>
    <row r="6684" spans="2:3" x14ac:dyDescent="0.35">
      <c r="B6684" s="4" t="s">
        <v>12908</v>
      </c>
      <c r="C6684" s="5">
        <v>0</v>
      </c>
    </row>
    <row r="6685" spans="2:3" x14ac:dyDescent="0.35">
      <c r="B6685" s="4" t="s">
        <v>14364</v>
      </c>
      <c r="C6685" s="5">
        <v>0</v>
      </c>
    </row>
    <row r="6686" spans="2:3" x14ac:dyDescent="0.35">
      <c r="B6686" s="4" t="s">
        <v>14291</v>
      </c>
      <c r="C6686" s="5">
        <v>0</v>
      </c>
    </row>
    <row r="6687" spans="2:3" x14ac:dyDescent="0.35">
      <c r="B6687" s="4" t="s">
        <v>14366</v>
      </c>
      <c r="C6687" s="5">
        <v>0</v>
      </c>
    </row>
    <row r="6688" spans="2:3" x14ac:dyDescent="0.35">
      <c r="B6688" s="4" t="s">
        <v>14293</v>
      </c>
      <c r="C6688" s="5">
        <v>0</v>
      </c>
    </row>
    <row r="6689" spans="2:3" x14ac:dyDescent="0.35">
      <c r="B6689" s="4" t="s">
        <v>14368</v>
      </c>
      <c r="C6689" s="5">
        <v>0</v>
      </c>
    </row>
    <row r="6690" spans="2:3" x14ac:dyDescent="0.35">
      <c r="B6690" s="4" t="s">
        <v>14295</v>
      </c>
      <c r="C6690" s="5">
        <v>0</v>
      </c>
    </row>
    <row r="6691" spans="2:3" x14ac:dyDescent="0.35">
      <c r="B6691" s="4" t="s">
        <v>14370</v>
      </c>
      <c r="C6691" s="5">
        <v>0</v>
      </c>
    </row>
    <row r="6692" spans="2:3" x14ac:dyDescent="0.35">
      <c r="B6692" s="4" t="s">
        <v>14297</v>
      </c>
      <c r="C6692" s="5">
        <v>0</v>
      </c>
    </row>
    <row r="6693" spans="2:3" x14ac:dyDescent="0.35">
      <c r="B6693" s="4" t="s">
        <v>14372</v>
      </c>
      <c r="C6693" s="5">
        <v>0</v>
      </c>
    </row>
    <row r="6694" spans="2:3" x14ac:dyDescent="0.35">
      <c r="B6694" s="4" t="s">
        <v>14299</v>
      </c>
      <c r="C6694" s="5">
        <v>0</v>
      </c>
    </row>
    <row r="6695" spans="2:3" x14ac:dyDescent="0.35">
      <c r="B6695" s="4" t="s">
        <v>14374</v>
      </c>
      <c r="C6695" s="5">
        <v>0</v>
      </c>
    </row>
    <row r="6696" spans="2:3" x14ac:dyDescent="0.35">
      <c r="B6696" s="4" t="s">
        <v>14301</v>
      </c>
      <c r="C6696" s="5">
        <v>0</v>
      </c>
    </row>
    <row r="6697" spans="2:3" x14ac:dyDescent="0.35">
      <c r="B6697" s="4" t="s">
        <v>14376</v>
      </c>
      <c r="C6697" s="5">
        <v>0</v>
      </c>
    </row>
    <row r="6698" spans="2:3" x14ac:dyDescent="0.35">
      <c r="B6698" s="4" t="s">
        <v>14303</v>
      </c>
      <c r="C6698" s="5">
        <v>0</v>
      </c>
    </row>
    <row r="6699" spans="2:3" x14ac:dyDescent="0.35">
      <c r="B6699" s="4" t="s">
        <v>14378</v>
      </c>
      <c r="C6699" s="5">
        <v>0</v>
      </c>
    </row>
    <row r="6700" spans="2:3" x14ac:dyDescent="0.35">
      <c r="B6700" s="4" t="s">
        <v>14305</v>
      </c>
      <c r="C6700" s="5">
        <v>0</v>
      </c>
    </row>
    <row r="6701" spans="2:3" x14ac:dyDescent="0.35">
      <c r="B6701" s="4" t="s">
        <v>14380</v>
      </c>
      <c r="C6701" s="5">
        <v>0</v>
      </c>
    </row>
    <row r="6702" spans="2:3" x14ac:dyDescent="0.35">
      <c r="B6702" s="4" t="s">
        <v>14307</v>
      </c>
      <c r="C6702" s="5">
        <v>0</v>
      </c>
    </row>
    <row r="6703" spans="2:3" x14ac:dyDescent="0.35">
      <c r="B6703" s="4" t="s">
        <v>14382</v>
      </c>
      <c r="C6703" s="5">
        <v>0</v>
      </c>
    </row>
    <row r="6704" spans="2:3" x14ac:dyDescent="0.35">
      <c r="B6704" s="4" t="s">
        <v>14309</v>
      </c>
      <c r="C6704" s="5">
        <v>0</v>
      </c>
    </row>
    <row r="6705" spans="2:3" x14ac:dyDescent="0.35">
      <c r="B6705" s="4" t="s">
        <v>14384</v>
      </c>
      <c r="C6705" s="5">
        <v>0</v>
      </c>
    </row>
    <row r="6706" spans="2:3" x14ac:dyDescent="0.35">
      <c r="B6706" s="4" t="s">
        <v>14311</v>
      </c>
      <c r="C6706" s="5">
        <v>0</v>
      </c>
    </row>
    <row r="6707" spans="2:3" x14ac:dyDescent="0.35">
      <c r="B6707" s="4" t="s">
        <v>14386</v>
      </c>
      <c r="C6707" s="5">
        <v>0</v>
      </c>
    </row>
    <row r="6708" spans="2:3" x14ac:dyDescent="0.35">
      <c r="B6708" s="4" t="s">
        <v>12909</v>
      </c>
      <c r="C6708" s="5">
        <v>0</v>
      </c>
    </row>
    <row r="6709" spans="2:3" x14ac:dyDescent="0.35">
      <c r="B6709" s="4" t="s">
        <v>14388</v>
      </c>
      <c r="C6709" s="5">
        <v>0</v>
      </c>
    </row>
    <row r="6710" spans="2:3" x14ac:dyDescent="0.35">
      <c r="B6710" s="4" t="s">
        <v>14315</v>
      </c>
      <c r="C6710" s="5">
        <v>0</v>
      </c>
    </row>
    <row r="6711" spans="2:3" x14ac:dyDescent="0.35">
      <c r="B6711" s="4" t="s">
        <v>12885</v>
      </c>
      <c r="C6711" s="5">
        <v>0</v>
      </c>
    </row>
    <row r="6712" spans="2:3" x14ac:dyDescent="0.35">
      <c r="B6712" s="4" t="s">
        <v>14317</v>
      </c>
      <c r="C6712" s="5">
        <v>0</v>
      </c>
    </row>
    <row r="6713" spans="2:3" x14ac:dyDescent="0.35">
      <c r="B6713" s="4" t="s">
        <v>14392</v>
      </c>
      <c r="C6713" s="5">
        <v>0</v>
      </c>
    </row>
    <row r="6714" spans="2:3" x14ac:dyDescent="0.35">
      <c r="B6714" s="4" t="s">
        <v>14319</v>
      </c>
      <c r="C6714" s="5">
        <v>0</v>
      </c>
    </row>
    <row r="6715" spans="2:3" x14ac:dyDescent="0.35">
      <c r="B6715" s="4" t="s">
        <v>14394</v>
      </c>
      <c r="C6715" s="5">
        <v>0</v>
      </c>
    </row>
    <row r="6716" spans="2:3" x14ac:dyDescent="0.35">
      <c r="B6716" s="4" t="s">
        <v>14321</v>
      </c>
      <c r="C6716" s="5">
        <v>0</v>
      </c>
    </row>
    <row r="6717" spans="2:3" x14ac:dyDescent="0.35">
      <c r="B6717" s="4" t="s">
        <v>14348</v>
      </c>
      <c r="C6717" s="5">
        <v>0</v>
      </c>
    </row>
    <row r="6718" spans="2:3" x14ac:dyDescent="0.35">
      <c r="B6718" s="4" t="s">
        <v>14323</v>
      </c>
      <c r="C6718" s="5">
        <v>0</v>
      </c>
    </row>
    <row r="6719" spans="2:3" x14ac:dyDescent="0.35">
      <c r="B6719" s="4" t="s">
        <v>14349</v>
      </c>
      <c r="C6719" s="5">
        <v>0</v>
      </c>
    </row>
    <row r="6720" spans="2:3" x14ac:dyDescent="0.35">
      <c r="B6720" s="4" t="s">
        <v>14325</v>
      </c>
      <c r="C6720" s="5">
        <v>0</v>
      </c>
    </row>
    <row r="6721" spans="2:3" x14ac:dyDescent="0.35">
      <c r="B6721" s="4" t="s">
        <v>14351</v>
      </c>
      <c r="C6721" s="5">
        <v>0</v>
      </c>
    </row>
    <row r="6722" spans="2:3" x14ac:dyDescent="0.35">
      <c r="B6722" s="4" t="s">
        <v>14327</v>
      </c>
      <c r="C6722" s="5">
        <v>0</v>
      </c>
    </row>
    <row r="6723" spans="2:3" x14ac:dyDescent="0.35">
      <c r="B6723" s="4" t="s">
        <v>14353</v>
      </c>
      <c r="C6723" s="5">
        <v>0</v>
      </c>
    </row>
    <row r="6724" spans="2:3" x14ac:dyDescent="0.35">
      <c r="B6724" s="4" t="s">
        <v>14329</v>
      </c>
      <c r="C6724" s="5">
        <v>0</v>
      </c>
    </row>
    <row r="6725" spans="2:3" x14ac:dyDescent="0.35">
      <c r="B6725" s="4" t="s">
        <v>14355</v>
      </c>
      <c r="C6725" s="5">
        <v>0</v>
      </c>
    </row>
    <row r="6726" spans="2:3" x14ac:dyDescent="0.35">
      <c r="B6726" s="4" t="s">
        <v>14331</v>
      </c>
      <c r="C6726" s="5">
        <v>0</v>
      </c>
    </row>
    <row r="6727" spans="2:3" x14ac:dyDescent="0.35">
      <c r="B6727" s="4" t="s">
        <v>14357</v>
      </c>
      <c r="C6727" s="5">
        <v>0</v>
      </c>
    </row>
    <row r="6728" spans="2:3" x14ac:dyDescent="0.35">
      <c r="B6728" s="4" t="s">
        <v>14333</v>
      </c>
      <c r="C6728" s="5">
        <v>0</v>
      </c>
    </row>
    <row r="6729" spans="2:3" x14ac:dyDescent="0.35">
      <c r="B6729" s="4" t="s">
        <v>13635</v>
      </c>
      <c r="C6729" s="5">
        <v>0</v>
      </c>
    </row>
    <row r="6730" spans="2:3" x14ac:dyDescent="0.35">
      <c r="B6730" s="4" t="s">
        <v>14335</v>
      </c>
      <c r="C6730" s="5">
        <v>0</v>
      </c>
    </row>
    <row r="6731" spans="2:3" x14ac:dyDescent="0.35">
      <c r="B6731" s="4" t="s">
        <v>13636</v>
      </c>
      <c r="C6731" s="5">
        <v>0</v>
      </c>
    </row>
    <row r="6732" spans="2:3" x14ac:dyDescent="0.35">
      <c r="B6732" s="4" t="s">
        <v>14337</v>
      </c>
      <c r="C6732" s="5">
        <v>0</v>
      </c>
    </row>
    <row r="6733" spans="2:3" x14ac:dyDescent="0.35">
      <c r="B6733" s="4" t="s">
        <v>13637</v>
      </c>
      <c r="C6733" s="5">
        <v>0</v>
      </c>
    </row>
    <row r="6734" spans="2:3" x14ac:dyDescent="0.35">
      <c r="B6734" s="4" t="s">
        <v>14339</v>
      </c>
      <c r="C6734" s="5">
        <v>0</v>
      </c>
    </row>
    <row r="6735" spans="2:3" x14ac:dyDescent="0.35">
      <c r="B6735" s="4" t="s">
        <v>13638</v>
      </c>
      <c r="C6735" s="5">
        <v>0</v>
      </c>
    </row>
    <row r="6736" spans="2:3" x14ac:dyDescent="0.35">
      <c r="B6736" s="4" t="s">
        <v>14341</v>
      </c>
      <c r="C6736" s="5">
        <v>0</v>
      </c>
    </row>
    <row r="6737" spans="2:3" x14ac:dyDescent="0.35">
      <c r="B6737" s="4" t="s">
        <v>13639</v>
      </c>
      <c r="C6737" s="5">
        <v>0</v>
      </c>
    </row>
    <row r="6738" spans="2:3" x14ac:dyDescent="0.35">
      <c r="B6738" s="4" t="s">
        <v>14343</v>
      </c>
      <c r="C6738" s="5">
        <v>0</v>
      </c>
    </row>
    <row r="6739" spans="2:3" x14ac:dyDescent="0.35">
      <c r="B6739" s="4" t="s">
        <v>13640</v>
      </c>
      <c r="C6739" s="5">
        <v>0</v>
      </c>
    </row>
    <row r="6740" spans="2:3" x14ac:dyDescent="0.35">
      <c r="B6740" s="4" t="s">
        <v>14345</v>
      </c>
      <c r="C6740" s="5">
        <v>0</v>
      </c>
    </row>
    <row r="6741" spans="2:3" x14ac:dyDescent="0.35">
      <c r="B6741" s="4" t="s">
        <v>13641</v>
      </c>
      <c r="C6741" s="5">
        <v>0</v>
      </c>
    </row>
    <row r="6742" spans="2:3" x14ac:dyDescent="0.35">
      <c r="B6742" s="4" t="s">
        <v>14347</v>
      </c>
      <c r="C6742" s="5">
        <v>0</v>
      </c>
    </row>
    <row r="6743" spans="2:3" x14ac:dyDescent="0.35">
      <c r="B6743" s="4" t="s">
        <v>13642</v>
      </c>
      <c r="C6743" s="5">
        <v>0</v>
      </c>
    </row>
    <row r="6744" spans="2:3" x14ac:dyDescent="0.35">
      <c r="B6744" s="4" t="s">
        <v>13643</v>
      </c>
      <c r="C6744" s="5">
        <v>0</v>
      </c>
    </row>
    <row r="6745" spans="2:3" x14ac:dyDescent="0.35">
      <c r="B6745" s="4" t="s">
        <v>14350</v>
      </c>
      <c r="C6745" s="5">
        <v>0</v>
      </c>
    </row>
    <row r="6746" spans="2:3" x14ac:dyDescent="0.35">
      <c r="B6746" s="4" t="s">
        <v>13630</v>
      </c>
      <c r="C6746" s="5">
        <v>0</v>
      </c>
    </row>
    <row r="6747" spans="2:3" x14ac:dyDescent="0.35">
      <c r="B6747" s="4" t="s">
        <v>14352</v>
      </c>
      <c r="C6747" s="5">
        <v>0</v>
      </c>
    </row>
    <row r="6748" spans="2:3" x14ac:dyDescent="0.35">
      <c r="B6748" s="4" t="s">
        <v>13631</v>
      </c>
      <c r="C6748" s="5">
        <v>0</v>
      </c>
    </row>
    <row r="6749" spans="2:3" x14ac:dyDescent="0.35">
      <c r="B6749" s="4" t="s">
        <v>14354</v>
      </c>
      <c r="C6749" s="5">
        <v>0</v>
      </c>
    </row>
    <row r="6750" spans="2:3" x14ac:dyDescent="0.35">
      <c r="B6750" s="4" t="s">
        <v>13632</v>
      </c>
      <c r="C6750" s="5">
        <v>0</v>
      </c>
    </row>
    <row r="6751" spans="2:3" x14ac:dyDescent="0.35">
      <c r="B6751" s="4" t="s">
        <v>14356</v>
      </c>
      <c r="C6751" s="5">
        <v>0</v>
      </c>
    </row>
    <row r="6752" spans="2:3" x14ac:dyDescent="0.35">
      <c r="B6752" s="4" t="s">
        <v>13633</v>
      </c>
      <c r="C6752" s="5">
        <v>0</v>
      </c>
    </row>
    <row r="6753" spans="2:3" x14ac:dyDescent="0.35">
      <c r="B6753" s="4" t="s">
        <v>12912</v>
      </c>
      <c r="C6753" s="5">
        <v>0</v>
      </c>
    </row>
    <row r="6754" spans="2:3" x14ac:dyDescent="0.35">
      <c r="B6754" s="4" t="s">
        <v>13634</v>
      </c>
      <c r="C6754" s="5">
        <v>0</v>
      </c>
    </row>
    <row r="6755" spans="2:3" x14ac:dyDescent="0.35">
      <c r="B6755" s="4" t="s">
        <v>13610</v>
      </c>
      <c r="C6755" s="5">
        <v>0</v>
      </c>
    </row>
    <row r="6756" spans="2:3" x14ac:dyDescent="0.35">
      <c r="B6756" s="4" t="s">
        <v>14361</v>
      </c>
      <c r="C6756" s="5">
        <v>0</v>
      </c>
    </row>
    <row r="6757" spans="2:3" x14ac:dyDescent="0.35">
      <c r="B6757" s="4" t="s">
        <v>13611</v>
      </c>
      <c r="C6757" s="5">
        <v>0</v>
      </c>
    </row>
    <row r="6758" spans="2:3" x14ac:dyDescent="0.35">
      <c r="B6758" s="4" t="s">
        <v>14363</v>
      </c>
      <c r="C6758" s="5">
        <v>0</v>
      </c>
    </row>
    <row r="6759" spans="2:3" x14ac:dyDescent="0.35">
      <c r="B6759" s="4" t="s">
        <v>13612</v>
      </c>
      <c r="C6759" s="5">
        <v>0</v>
      </c>
    </row>
    <row r="6760" spans="2:3" x14ac:dyDescent="0.35">
      <c r="B6760" s="4" t="s">
        <v>14365</v>
      </c>
      <c r="C6760" s="5">
        <v>0</v>
      </c>
    </row>
    <row r="6761" spans="2:3" x14ac:dyDescent="0.35">
      <c r="B6761" s="4" t="s">
        <v>13613</v>
      </c>
      <c r="C6761" s="5">
        <v>0</v>
      </c>
    </row>
    <row r="6762" spans="2:3" x14ac:dyDescent="0.35">
      <c r="B6762" s="4" t="s">
        <v>14367</v>
      </c>
      <c r="C6762" s="5">
        <v>0</v>
      </c>
    </row>
    <row r="6763" spans="2:3" x14ac:dyDescent="0.35">
      <c r="B6763" s="4" t="s">
        <v>13614</v>
      </c>
      <c r="C6763" s="5">
        <v>0</v>
      </c>
    </row>
    <row r="6764" spans="2:3" x14ac:dyDescent="0.35">
      <c r="B6764" s="4" t="s">
        <v>14369</v>
      </c>
      <c r="C6764" s="5">
        <v>0</v>
      </c>
    </row>
    <row r="6765" spans="2:3" x14ac:dyDescent="0.35">
      <c r="B6765" s="4" t="s">
        <v>13615</v>
      </c>
      <c r="C6765" s="5">
        <v>0</v>
      </c>
    </row>
    <row r="6766" spans="2:3" x14ac:dyDescent="0.35">
      <c r="B6766" s="4" t="s">
        <v>14371</v>
      </c>
      <c r="C6766" s="5">
        <v>0</v>
      </c>
    </row>
    <row r="6767" spans="2:3" x14ac:dyDescent="0.35">
      <c r="B6767" s="4" t="s">
        <v>13616</v>
      </c>
      <c r="C6767" s="5">
        <v>0</v>
      </c>
    </row>
    <row r="6768" spans="2:3" x14ac:dyDescent="0.35">
      <c r="B6768" s="4" t="s">
        <v>14373</v>
      </c>
      <c r="C6768" s="5">
        <v>0</v>
      </c>
    </row>
    <row r="6769" spans="2:3" x14ac:dyDescent="0.35">
      <c r="B6769" s="4" t="s">
        <v>13617</v>
      </c>
      <c r="C6769" s="5">
        <v>0</v>
      </c>
    </row>
    <row r="6770" spans="2:3" x14ac:dyDescent="0.35">
      <c r="B6770" s="4" t="s">
        <v>14375</v>
      </c>
      <c r="C6770" s="5">
        <v>0</v>
      </c>
    </row>
    <row r="6771" spans="2:3" x14ac:dyDescent="0.35">
      <c r="B6771" s="4" t="s">
        <v>13618</v>
      </c>
      <c r="C6771" s="5">
        <v>0</v>
      </c>
    </row>
    <row r="6772" spans="2:3" x14ac:dyDescent="0.35">
      <c r="B6772" s="4" t="s">
        <v>14377</v>
      </c>
      <c r="C6772" s="5">
        <v>0</v>
      </c>
    </row>
    <row r="6773" spans="2:3" x14ac:dyDescent="0.35">
      <c r="B6773" s="4" t="s">
        <v>13619</v>
      </c>
      <c r="C6773" s="5">
        <v>0</v>
      </c>
    </row>
    <row r="6774" spans="2:3" x14ac:dyDescent="0.35">
      <c r="B6774" s="4" t="s">
        <v>14379</v>
      </c>
      <c r="C6774" s="5">
        <v>0</v>
      </c>
    </row>
    <row r="6775" spans="2:3" x14ac:dyDescent="0.35">
      <c r="B6775" s="4" t="s">
        <v>13620</v>
      </c>
      <c r="C6775" s="5">
        <v>0</v>
      </c>
    </row>
    <row r="6776" spans="2:3" x14ac:dyDescent="0.35">
      <c r="B6776" s="4" t="s">
        <v>14381</v>
      </c>
      <c r="C6776" s="5">
        <v>0</v>
      </c>
    </row>
    <row r="6777" spans="2:3" x14ac:dyDescent="0.35">
      <c r="B6777" s="4" t="s">
        <v>13621</v>
      </c>
      <c r="C6777" s="5">
        <v>0</v>
      </c>
    </row>
    <row r="6778" spans="2:3" x14ac:dyDescent="0.35">
      <c r="B6778" s="4" t="s">
        <v>14383</v>
      </c>
      <c r="C6778" s="5">
        <v>0</v>
      </c>
    </row>
    <row r="6779" spans="2:3" x14ac:dyDescent="0.35">
      <c r="B6779" s="4" t="s">
        <v>13622</v>
      </c>
      <c r="C6779" s="5">
        <v>0</v>
      </c>
    </row>
    <row r="6780" spans="2:3" x14ac:dyDescent="0.35">
      <c r="B6780" s="4" t="s">
        <v>14385</v>
      </c>
      <c r="C6780" s="5">
        <v>0</v>
      </c>
    </row>
    <row r="6781" spans="2:3" x14ac:dyDescent="0.35">
      <c r="B6781" s="4" t="s">
        <v>13623</v>
      </c>
      <c r="C6781" s="5">
        <v>0</v>
      </c>
    </row>
    <row r="6782" spans="2:3" x14ac:dyDescent="0.35">
      <c r="B6782" s="4" t="s">
        <v>14387</v>
      </c>
      <c r="C6782" s="5">
        <v>0</v>
      </c>
    </row>
    <row r="6783" spans="2:3" x14ac:dyDescent="0.35">
      <c r="B6783" s="4" t="s">
        <v>13624</v>
      </c>
      <c r="C6783" s="5">
        <v>0</v>
      </c>
    </row>
    <row r="6784" spans="2:3" x14ac:dyDescent="0.35">
      <c r="B6784" s="4" t="s">
        <v>14389</v>
      </c>
      <c r="C6784" s="5">
        <v>0</v>
      </c>
    </row>
    <row r="6785" spans="2:3" x14ac:dyDescent="0.35">
      <c r="B6785" s="4" t="s">
        <v>13625</v>
      </c>
      <c r="C6785" s="5">
        <v>0</v>
      </c>
    </row>
    <row r="6786" spans="2:3" x14ac:dyDescent="0.35">
      <c r="B6786" s="4" t="s">
        <v>14391</v>
      </c>
      <c r="C6786" s="5">
        <v>0</v>
      </c>
    </row>
    <row r="6787" spans="2:3" x14ac:dyDescent="0.35">
      <c r="B6787" s="4" t="s">
        <v>13626</v>
      </c>
      <c r="C6787" s="5">
        <v>0</v>
      </c>
    </row>
    <row r="6788" spans="2:3" x14ac:dyDescent="0.35">
      <c r="B6788" s="4" t="s">
        <v>14393</v>
      </c>
      <c r="C6788" s="5">
        <v>0</v>
      </c>
    </row>
    <row r="6789" spans="2:3" x14ac:dyDescent="0.35">
      <c r="B6789" s="4" t="s">
        <v>13627</v>
      </c>
      <c r="C6789" s="5">
        <v>0</v>
      </c>
    </row>
    <row r="6790" spans="2:3" x14ac:dyDescent="0.35">
      <c r="B6790" s="4" t="s">
        <v>14395</v>
      </c>
      <c r="C6790" s="5">
        <v>0</v>
      </c>
    </row>
    <row r="6791" spans="2:3" x14ac:dyDescent="0.35">
      <c r="B6791" s="4" t="s">
        <v>13628</v>
      </c>
      <c r="C6791" s="5">
        <v>0</v>
      </c>
    </row>
    <row r="6792" spans="2:3" x14ac:dyDescent="0.35">
      <c r="B6792" s="4" t="s">
        <v>12863</v>
      </c>
      <c r="C6792" s="5">
        <v>0</v>
      </c>
    </row>
    <row r="6793" spans="2:3" x14ac:dyDescent="0.35">
      <c r="B6793" s="4" t="s">
        <v>13629</v>
      </c>
      <c r="C6793" s="5">
        <v>0</v>
      </c>
    </row>
    <row r="6794" spans="2:3" x14ac:dyDescent="0.35">
      <c r="B6794" s="4" t="s">
        <v>12458</v>
      </c>
      <c r="C6794" s="5">
        <v>0</v>
      </c>
    </row>
    <row r="6795" spans="2:3" x14ac:dyDescent="0.35">
      <c r="B6795" s="4" t="s">
        <v>12191</v>
      </c>
      <c r="C6795" s="5">
        <v>0</v>
      </c>
    </row>
    <row r="6796" spans="2:3" x14ac:dyDescent="0.35">
      <c r="B6796" s="4" t="s">
        <v>12719</v>
      </c>
      <c r="C6796" s="5">
        <v>0</v>
      </c>
    </row>
    <row r="6797" spans="2:3" x14ac:dyDescent="0.35">
      <c r="B6797" s="4" t="s">
        <v>11425</v>
      </c>
      <c r="C6797" s="5">
        <v>0</v>
      </c>
    </row>
    <row r="6798" spans="2:3" x14ac:dyDescent="0.35">
      <c r="B6798" s="4" t="s">
        <v>12319</v>
      </c>
      <c r="C6798" s="5">
        <v>0</v>
      </c>
    </row>
    <row r="6799" spans="2:3" x14ac:dyDescent="0.35">
      <c r="B6799" s="4" t="s">
        <v>11426</v>
      </c>
      <c r="C6799" s="5">
        <v>0</v>
      </c>
    </row>
    <row r="6800" spans="2:3" x14ac:dyDescent="0.35">
      <c r="B6800" s="4" t="s">
        <v>12586</v>
      </c>
      <c r="C6800" s="5">
        <v>0</v>
      </c>
    </row>
    <row r="6801" spans="2:3" x14ac:dyDescent="0.35">
      <c r="B6801" s="4" t="s">
        <v>11427</v>
      </c>
      <c r="C6801" s="5">
        <v>0</v>
      </c>
    </row>
    <row r="6802" spans="2:3" x14ac:dyDescent="0.35">
      <c r="B6802" s="4" t="s">
        <v>12127</v>
      </c>
      <c r="C6802" s="5">
        <v>0</v>
      </c>
    </row>
    <row r="6803" spans="2:3" x14ac:dyDescent="0.35">
      <c r="B6803" s="4" t="s">
        <v>11428</v>
      </c>
      <c r="C6803" s="5">
        <v>0</v>
      </c>
    </row>
    <row r="6804" spans="2:3" x14ac:dyDescent="0.35">
      <c r="B6804" s="4" t="s">
        <v>12255</v>
      </c>
      <c r="C6804" s="5">
        <v>0</v>
      </c>
    </row>
    <row r="6805" spans="2:3" x14ac:dyDescent="0.35">
      <c r="B6805" s="4" t="s">
        <v>11409</v>
      </c>
      <c r="C6805" s="5">
        <v>0</v>
      </c>
    </row>
    <row r="6806" spans="2:3" x14ac:dyDescent="0.35">
      <c r="B6806" s="4" t="s">
        <v>12383</v>
      </c>
      <c r="C6806" s="5">
        <v>0</v>
      </c>
    </row>
    <row r="6807" spans="2:3" x14ac:dyDescent="0.35">
      <c r="B6807" s="4" t="s">
        <v>11430</v>
      </c>
      <c r="C6807" s="5">
        <v>0</v>
      </c>
    </row>
    <row r="6808" spans="2:3" x14ac:dyDescent="0.35">
      <c r="B6808" s="4" t="s">
        <v>12522</v>
      </c>
      <c r="C6808" s="5">
        <v>0</v>
      </c>
    </row>
    <row r="6809" spans="2:3" x14ac:dyDescent="0.35">
      <c r="B6809" s="4" t="s">
        <v>11431</v>
      </c>
      <c r="C6809" s="5">
        <v>0</v>
      </c>
    </row>
    <row r="6810" spans="2:3" x14ac:dyDescent="0.35">
      <c r="B6810" s="4" t="s">
        <v>12650</v>
      </c>
      <c r="C6810" s="5">
        <v>0</v>
      </c>
    </row>
    <row r="6811" spans="2:3" x14ac:dyDescent="0.35">
      <c r="B6811" s="4" t="s">
        <v>11432</v>
      </c>
      <c r="C6811" s="5">
        <v>0</v>
      </c>
    </row>
    <row r="6812" spans="2:3" x14ac:dyDescent="0.35">
      <c r="B6812" s="4" t="s">
        <v>11333</v>
      </c>
      <c r="C6812" s="5">
        <v>0</v>
      </c>
    </row>
    <row r="6813" spans="2:3" x14ac:dyDescent="0.35">
      <c r="B6813" s="4" t="s">
        <v>11362</v>
      </c>
      <c r="C6813" s="5">
        <v>0</v>
      </c>
    </row>
    <row r="6814" spans="2:3" x14ac:dyDescent="0.35">
      <c r="B6814" s="4" t="s">
        <v>12159</v>
      </c>
      <c r="C6814" s="5">
        <v>0</v>
      </c>
    </row>
    <row r="6815" spans="2:3" x14ac:dyDescent="0.35">
      <c r="B6815" s="4" t="s">
        <v>11434</v>
      </c>
      <c r="C6815" s="5">
        <v>0</v>
      </c>
    </row>
    <row r="6816" spans="2:3" x14ac:dyDescent="0.35">
      <c r="B6816" s="4" t="s">
        <v>12223</v>
      </c>
      <c r="C6816" s="5">
        <v>0</v>
      </c>
    </row>
    <row r="6817" spans="2:3" x14ac:dyDescent="0.35">
      <c r="B6817" s="4" t="s">
        <v>11435</v>
      </c>
      <c r="C6817" s="5">
        <v>0</v>
      </c>
    </row>
    <row r="6818" spans="2:3" x14ac:dyDescent="0.35">
      <c r="B6818" s="4" t="s">
        <v>12287</v>
      </c>
      <c r="C6818" s="5">
        <v>0</v>
      </c>
    </row>
    <row r="6819" spans="2:3" x14ac:dyDescent="0.35">
      <c r="B6819" s="4" t="s">
        <v>11436</v>
      </c>
      <c r="C6819" s="5">
        <v>0</v>
      </c>
    </row>
    <row r="6820" spans="2:3" x14ac:dyDescent="0.35">
      <c r="B6820" s="4" t="s">
        <v>12351</v>
      </c>
      <c r="C6820" s="5">
        <v>0</v>
      </c>
    </row>
    <row r="6821" spans="2:3" x14ac:dyDescent="0.35">
      <c r="B6821" s="4" t="s">
        <v>11437</v>
      </c>
      <c r="C6821" s="5">
        <v>0</v>
      </c>
    </row>
    <row r="6822" spans="2:3" x14ac:dyDescent="0.35">
      <c r="B6822" s="4" t="s">
        <v>12417</v>
      </c>
      <c r="C6822" s="5">
        <v>0</v>
      </c>
    </row>
    <row r="6823" spans="2:3" x14ac:dyDescent="0.35">
      <c r="B6823" s="4" t="s">
        <v>11438</v>
      </c>
      <c r="C6823" s="5">
        <v>0</v>
      </c>
    </row>
    <row r="6824" spans="2:3" x14ac:dyDescent="0.35">
      <c r="B6824" s="4" t="s">
        <v>12490</v>
      </c>
      <c r="C6824" s="5">
        <v>0</v>
      </c>
    </row>
    <row r="6825" spans="2:3" x14ac:dyDescent="0.35">
      <c r="B6825" s="4" t="s">
        <v>11439</v>
      </c>
      <c r="C6825" s="5">
        <v>0</v>
      </c>
    </row>
    <row r="6826" spans="2:3" x14ac:dyDescent="0.35">
      <c r="B6826" s="4" t="s">
        <v>12554</v>
      </c>
      <c r="C6826" s="5">
        <v>0</v>
      </c>
    </row>
    <row r="6827" spans="2:3" x14ac:dyDescent="0.35">
      <c r="B6827" s="4" t="s">
        <v>11440</v>
      </c>
      <c r="C6827" s="5">
        <v>0</v>
      </c>
    </row>
    <row r="6828" spans="2:3" x14ac:dyDescent="0.35">
      <c r="B6828" s="4" t="s">
        <v>12618</v>
      </c>
      <c r="C6828" s="5">
        <v>0</v>
      </c>
    </row>
    <row r="6829" spans="2:3" x14ac:dyDescent="0.35">
      <c r="B6829" s="4" t="s">
        <v>11441</v>
      </c>
      <c r="C6829" s="5">
        <v>0</v>
      </c>
    </row>
    <row r="6830" spans="2:3" x14ac:dyDescent="0.35">
      <c r="B6830" s="4" t="s">
        <v>12687</v>
      </c>
      <c r="C6830" s="5">
        <v>0</v>
      </c>
    </row>
    <row r="6831" spans="2:3" x14ac:dyDescent="0.35">
      <c r="B6831" s="4" t="s">
        <v>11442</v>
      </c>
      <c r="C6831" s="5">
        <v>0</v>
      </c>
    </row>
    <row r="6832" spans="2:3" x14ac:dyDescent="0.35">
      <c r="B6832" s="4" t="s">
        <v>12751</v>
      </c>
      <c r="C6832" s="5">
        <v>0</v>
      </c>
    </row>
    <row r="6833" spans="2:3" x14ac:dyDescent="0.35">
      <c r="B6833" s="4" t="s">
        <v>11443</v>
      </c>
      <c r="C6833" s="5">
        <v>0</v>
      </c>
    </row>
    <row r="6834" spans="2:3" x14ac:dyDescent="0.35">
      <c r="B6834" s="4" t="s">
        <v>12815</v>
      </c>
      <c r="C6834" s="5">
        <v>0</v>
      </c>
    </row>
    <row r="6835" spans="2:3" x14ac:dyDescent="0.35">
      <c r="B6835" s="4" t="s">
        <v>11444</v>
      </c>
      <c r="C6835" s="5">
        <v>0</v>
      </c>
    </row>
    <row r="6836" spans="2:3" x14ac:dyDescent="0.35">
      <c r="B6836" s="4" t="s">
        <v>12143</v>
      </c>
      <c r="C6836" s="5">
        <v>0</v>
      </c>
    </row>
    <row r="6837" spans="2:3" x14ac:dyDescent="0.35">
      <c r="B6837" s="4" t="s">
        <v>11445</v>
      </c>
      <c r="C6837" s="5">
        <v>0</v>
      </c>
    </row>
    <row r="6838" spans="2:3" x14ac:dyDescent="0.35">
      <c r="B6838" s="4" t="s">
        <v>12175</v>
      </c>
      <c r="C6838" s="5">
        <v>0</v>
      </c>
    </row>
    <row r="6839" spans="2:3" x14ac:dyDescent="0.35">
      <c r="B6839" s="4" t="s">
        <v>11446</v>
      </c>
      <c r="C6839" s="5">
        <v>0</v>
      </c>
    </row>
    <row r="6840" spans="2:3" x14ac:dyDescent="0.35">
      <c r="B6840" s="4" t="s">
        <v>12207</v>
      </c>
      <c r="C6840" s="5">
        <v>0</v>
      </c>
    </row>
    <row r="6841" spans="2:3" x14ac:dyDescent="0.35">
      <c r="B6841" s="4" t="s">
        <v>11447</v>
      </c>
      <c r="C6841" s="5">
        <v>0</v>
      </c>
    </row>
    <row r="6842" spans="2:3" x14ac:dyDescent="0.35">
      <c r="B6842" s="4" t="s">
        <v>12239</v>
      </c>
      <c r="C6842" s="5">
        <v>0</v>
      </c>
    </row>
    <row r="6843" spans="2:3" x14ac:dyDescent="0.35">
      <c r="B6843" s="4" t="s">
        <v>11448</v>
      </c>
      <c r="C6843" s="5">
        <v>0</v>
      </c>
    </row>
    <row r="6844" spans="2:3" x14ac:dyDescent="0.35">
      <c r="B6844" s="4" t="s">
        <v>12271</v>
      </c>
      <c r="C6844" s="5">
        <v>0</v>
      </c>
    </row>
    <row r="6845" spans="2:3" x14ac:dyDescent="0.35">
      <c r="B6845" s="4" t="s">
        <v>11449</v>
      </c>
      <c r="C6845" s="5">
        <v>0</v>
      </c>
    </row>
    <row r="6846" spans="2:3" x14ac:dyDescent="0.35">
      <c r="B6846" s="4" t="s">
        <v>12303</v>
      </c>
      <c r="C6846" s="5">
        <v>0</v>
      </c>
    </row>
    <row r="6847" spans="2:3" x14ac:dyDescent="0.35">
      <c r="B6847" s="4" t="s">
        <v>11450</v>
      </c>
      <c r="C6847" s="5">
        <v>0</v>
      </c>
    </row>
    <row r="6848" spans="2:3" x14ac:dyDescent="0.35">
      <c r="B6848" s="4" t="s">
        <v>12335</v>
      </c>
      <c r="C6848" s="5">
        <v>0</v>
      </c>
    </row>
    <row r="6849" spans="2:3" x14ac:dyDescent="0.35">
      <c r="B6849" s="4" t="s">
        <v>11451</v>
      </c>
      <c r="C6849" s="5">
        <v>0</v>
      </c>
    </row>
    <row r="6850" spans="2:3" x14ac:dyDescent="0.35">
      <c r="B6850" s="4" t="s">
        <v>12367</v>
      </c>
      <c r="C6850" s="5">
        <v>0</v>
      </c>
    </row>
    <row r="6851" spans="2:3" x14ac:dyDescent="0.35">
      <c r="B6851" s="4" t="s">
        <v>11452</v>
      </c>
      <c r="C6851" s="5">
        <v>0</v>
      </c>
    </row>
    <row r="6852" spans="2:3" x14ac:dyDescent="0.35">
      <c r="B6852" s="4" t="s">
        <v>12399</v>
      </c>
      <c r="C6852" s="5">
        <v>0</v>
      </c>
    </row>
    <row r="6853" spans="2:3" x14ac:dyDescent="0.35">
      <c r="B6853" s="4" t="s">
        <v>11453</v>
      </c>
      <c r="C6853" s="5">
        <v>0</v>
      </c>
    </row>
    <row r="6854" spans="2:3" x14ac:dyDescent="0.35">
      <c r="B6854" s="4" t="s">
        <v>11390</v>
      </c>
      <c r="C6854" s="5">
        <v>0</v>
      </c>
    </row>
    <row r="6855" spans="2:3" x14ac:dyDescent="0.35">
      <c r="B6855" s="4" t="s">
        <v>11454</v>
      </c>
      <c r="C6855" s="5">
        <v>0</v>
      </c>
    </row>
    <row r="6856" spans="2:3" x14ac:dyDescent="0.35">
      <c r="B6856" s="4" t="s">
        <v>12474</v>
      </c>
      <c r="C6856" s="5">
        <v>0</v>
      </c>
    </row>
    <row r="6857" spans="2:3" x14ac:dyDescent="0.35">
      <c r="B6857" s="4" t="s">
        <v>11455</v>
      </c>
      <c r="C6857" s="5">
        <v>0</v>
      </c>
    </row>
    <row r="6858" spans="2:3" x14ac:dyDescent="0.35">
      <c r="B6858" s="4" t="s">
        <v>12506</v>
      </c>
      <c r="C6858" s="5">
        <v>0</v>
      </c>
    </row>
    <row r="6859" spans="2:3" x14ac:dyDescent="0.35">
      <c r="B6859" s="4" t="s">
        <v>11456</v>
      </c>
      <c r="C6859" s="5">
        <v>0</v>
      </c>
    </row>
    <row r="6860" spans="2:3" x14ac:dyDescent="0.35">
      <c r="B6860" s="4" t="s">
        <v>12538</v>
      </c>
      <c r="C6860" s="5">
        <v>0</v>
      </c>
    </row>
    <row r="6861" spans="2:3" x14ac:dyDescent="0.35">
      <c r="B6861" s="4" t="s">
        <v>11457</v>
      </c>
      <c r="C6861" s="5">
        <v>0</v>
      </c>
    </row>
    <row r="6862" spans="2:3" x14ac:dyDescent="0.35">
      <c r="B6862" s="4" t="s">
        <v>12570</v>
      </c>
      <c r="C6862" s="5">
        <v>0</v>
      </c>
    </row>
    <row r="6863" spans="2:3" x14ac:dyDescent="0.35">
      <c r="B6863" s="4" t="s">
        <v>11458</v>
      </c>
      <c r="C6863" s="5">
        <v>0</v>
      </c>
    </row>
    <row r="6864" spans="2:3" x14ac:dyDescent="0.35">
      <c r="B6864" s="4" t="s">
        <v>12602</v>
      </c>
      <c r="C6864" s="5">
        <v>0</v>
      </c>
    </row>
    <row r="6865" spans="2:3" x14ac:dyDescent="0.35">
      <c r="B6865" s="4" t="s">
        <v>11414</v>
      </c>
      <c r="C6865" s="5">
        <v>0</v>
      </c>
    </row>
    <row r="6866" spans="2:3" x14ac:dyDescent="0.35">
      <c r="B6866" s="4" t="s">
        <v>12634</v>
      </c>
      <c r="C6866" s="5">
        <v>0</v>
      </c>
    </row>
    <row r="6867" spans="2:3" x14ac:dyDescent="0.35">
      <c r="B6867" s="4" t="s">
        <v>11460</v>
      </c>
      <c r="C6867" s="5">
        <v>0</v>
      </c>
    </row>
    <row r="6868" spans="2:3" x14ac:dyDescent="0.35">
      <c r="B6868" s="4" t="s">
        <v>12666</v>
      </c>
      <c r="C6868" s="5">
        <v>0</v>
      </c>
    </row>
    <row r="6869" spans="2:3" x14ac:dyDescent="0.35">
      <c r="B6869" s="4" t="s">
        <v>11461</v>
      </c>
      <c r="C6869" s="5">
        <v>0</v>
      </c>
    </row>
    <row r="6870" spans="2:3" x14ac:dyDescent="0.35">
      <c r="B6870" s="4" t="s">
        <v>12703</v>
      </c>
      <c r="C6870" s="5">
        <v>0</v>
      </c>
    </row>
    <row r="6871" spans="2:3" x14ac:dyDescent="0.35">
      <c r="B6871" s="4" t="s">
        <v>11462</v>
      </c>
      <c r="C6871" s="5">
        <v>0</v>
      </c>
    </row>
    <row r="6872" spans="2:3" x14ac:dyDescent="0.35">
      <c r="B6872" s="4" t="s">
        <v>12735</v>
      </c>
      <c r="C6872" s="5">
        <v>0</v>
      </c>
    </row>
    <row r="6873" spans="2:3" x14ac:dyDescent="0.35">
      <c r="B6873" s="4" t="s">
        <v>11463</v>
      </c>
      <c r="C6873" s="5">
        <v>0</v>
      </c>
    </row>
    <row r="6874" spans="2:3" x14ac:dyDescent="0.35">
      <c r="B6874" s="4" t="s">
        <v>12767</v>
      </c>
      <c r="C6874" s="5">
        <v>0</v>
      </c>
    </row>
    <row r="6875" spans="2:3" x14ac:dyDescent="0.35">
      <c r="B6875" s="4" t="s">
        <v>11464</v>
      </c>
      <c r="C6875" s="5">
        <v>0</v>
      </c>
    </row>
    <row r="6876" spans="2:3" x14ac:dyDescent="0.35">
      <c r="B6876" s="4" t="s">
        <v>12799</v>
      </c>
      <c r="C6876" s="5">
        <v>0</v>
      </c>
    </row>
    <row r="6877" spans="2:3" x14ac:dyDescent="0.35">
      <c r="B6877" s="4" t="s">
        <v>11465</v>
      </c>
      <c r="C6877" s="5">
        <v>0</v>
      </c>
    </row>
    <row r="6878" spans="2:3" x14ac:dyDescent="0.35">
      <c r="B6878" s="4" t="s">
        <v>12831</v>
      </c>
      <c r="C6878" s="5">
        <v>0</v>
      </c>
    </row>
    <row r="6879" spans="2:3" x14ac:dyDescent="0.35">
      <c r="B6879" s="4" t="s">
        <v>11466</v>
      </c>
      <c r="C6879" s="5">
        <v>0</v>
      </c>
    </row>
    <row r="6880" spans="2:3" x14ac:dyDescent="0.35">
      <c r="B6880" s="4" t="s">
        <v>12135</v>
      </c>
      <c r="C6880" s="5">
        <v>0</v>
      </c>
    </row>
    <row r="6881" spans="2:3" x14ac:dyDescent="0.35">
      <c r="B6881" s="4" t="s">
        <v>11467</v>
      </c>
      <c r="C6881" s="5">
        <v>0</v>
      </c>
    </row>
    <row r="6882" spans="2:3" x14ac:dyDescent="0.35">
      <c r="B6882" s="4" t="s">
        <v>12151</v>
      </c>
      <c r="C6882" s="5">
        <v>0</v>
      </c>
    </row>
    <row r="6883" spans="2:3" x14ac:dyDescent="0.35">
      <c r="B6883" s="4" t="s">
        <v>11468</v>
      </c>
      <c r="C6883" s="5">
        <v>0</v>
      </c>
    </row>
    <row r="6884" spans="2:3" x14ac:dyDescent="0.35">
      <c r="B6884" s="4" t="s">
        <v>12167</v>
      </c>
      <c r="C6884" s="5">
        <v>0</v>
      </c>
    </row>
    <row r="6885" spans="2:3" x14ac:dyDescent="0.35">
      <c r="B6885" s="4" t="s">
        <v>11469</v>
      </c>
      <c r="C6885" s="5">
        <v>0</v>
      </c>
    </row>
    <row r="6886" spans="2:3" x14ac:dyDescent="0.35">
      <c r="B6886" s="4" t="s">
        <v>12183</v>
      </c>
      <c r="C6886" s="5">
        <v>0</v>
      </c>
    </row>
    <row r="6887" spans="2:3" x14ac:dyDescent="0.35">
      <c r="B6887" s="4" t="s">
        <v>11470</v>
      </c>
      <c r="C6887" s="5">
        <v>0</v>
      </c>
    </row>
    <row r="6888" spans="2:3" x14ac:dyDescent="0.35">
      <c r="B6888" s="4" t="s">
        <v>12199</v>
      </c>
      <c r="C6888" s="5">
        <v>0</v>
      </c>
    </row>
    <row r="6889" spans="2:3" x14ac:dyDescent="0.35">
      <c r="B6889" s="4" t="s">
        <v>11471</v>
      </c>
      <c r="C6889" s="5">
        <v>0</v>
      </c>
    </row>
    <row r="6890" spans="2:3" x14ac:dyDescent="0.35">
      <c r="B6890" s="4" t="s">
        <v>12215</v>
      </c>
      <c r="C6890" s="5">
        <v>0</v>
      </c>
    </row>
    <row r="6891" spans="2:3" x14ac:dyDescent="0.35">
      <c r="B6891" s="4" t="s">
        <v>11472</v>
      </c>
      <c r="C6891" s="5">
        <v>0</v>
      </c>
    </row>
    <row r="6892" spans="2:3" x14ac:dyDescent="0.35">
      <c r="B6892" s="4" t="s">
        <v>12231</v>
      </c>
      <c r="C6892" s="5">
        <v>0</v>
      </c>
    </row>
    <row r="6893" spans="2:3" x14ac:dyDescent="0.35">
      <c r="B6893" s="4" t="s">
        <v>11473</v>
      </c>
      <c r="C6893" s="5">
        <v>0</v>
      </c>
    </row>
    <row r="6894" spans="2:3" x14ac:dyDescent="0.35">
      <c r="B6894" s="4" t="s">
        <v>12247</v>
      </c>
      <c r="C6894" s="5">
        <v>0</v>
      </c>
    </row>
    <row r="6895" spans="2:3" x14ac:dyDescent="0.35">
      <c r="B6895" s="4" t="s">
        <v>11474</v>
      </c>
      <c r="C6895" s="5">
        <v>0</v>
      </c>
    </row>
    <row r="6896" spans="2:3" x14ac:dyDescent="0.35">
      <c r="B6896" s="4" t="s">
        <v>11348</v>
      </c>
      <c r="C6896" s="5">
        <v>0</v>
      </c>
    </row>
    <row r="6897" spans="2:3" x14ac:dyDescent="0.35">
      <c r="B6897" s="4" t="s">
        <v>11475</v>
      </c>
      <c r="C6897" s="5">
        <v>0</v>
      </c>
    </row>
    <row r="6898" spans="2:3" x14ac:dyDescent="0.35">
      <c r="B6898" s="4" t="s">
        <v>12279</v>
      </c>
      <c r="C6898" s="5">
        <v>0</v>
      </c>
    </row>
    <row r="6899" spans="2:3" x14ac:dyDescent="0.35">
      <c r="B6899" s="4" t="s">
        <v>11476</v>
      </c>
      <c r="C6899" s="5">
        <v>0</v>
      </c>
    </row>
    <row r="6900" spans="2:3" x14ac:dyDescent="0.35">
      <c r="B6900" s="4" t="s">
        <v>12295</v>
      </c>
      <c r="C6900" s="5">
        <v>0</v>
      </c>
    </row>
    <row r="6901" spans="2:3" x14ac:dyDescent="0.35">
      <c r="B6901" s="4" t="s">
        <v>11398</v>
      </c>
      <c r="C6901" s="5">
        <v>0</v>
      </c>
    </row>
    <row r="6902" spans="2:3" x14ac:dyDescent="0.35">
      <c r="B6902" s="4" t="s">
        <v>12311</v>
      </c>
      <c r="C6902" s="5">
        <v>0</v>
      </c>
    </row>
    <row r="6903" spans="2:3" x14ac:dyDescent="0.35">
      <c r="B6903" s="4" t="s">
        <v>11478</v>
      </c>
      <c r="C6903" s="5">
        <v>0</v>
      </c>
    </row>
    <row r="6904" spans="2:3" x14ac:dyDescent="0.35">
      <c r="B6904" s="4" t="s">
        <v>12327</v>
      </c>
      <c r="C6904" s="5">
        <v>0</v>
      </c>
    </row>
    <row r="6905" spans="2:3" x14ac:dyDescent="0.35">
      <c r="B6905" s="4" t="s">
        <v>11479</v>
      </c>
      <c r="C6905" s="5">
        <v>0</v>
      </c>
    </row>
    <row r="6906" spans="2:3" x14ac:dyDescent="0.35">
      <c r="B6906" s="4" t="s">
        <v>12343</v>
      </c>
      <c r="C6906" s="5">
        <v>0</v>
      </c>
    </row>
    <row r="6907" spans="2:3" x14ac:dyDescent="0.35">
      <c r="B6907" s="4" t="s">
        <v>11480</v>
      </c>
      <c r="C6907" s="5">
        <v>0</v>
      </c>
    </row>
    <row r="6908" spans="2:3" x14ac:dyDescent="0.35">
      <c r="B6908" s="4" t="s">
        <v>12359</v>
      </c>
      <c r="C6908" s="5">
        <v>0</v>
      </c>
    </row>
    <row r="6909" spans="2:3" x14ac:dyDescent="0.35">
      <c r="B6909" s="4" t="s">
        <v>11481</v>
      </c>
      <c r="C6909" s="5">
        <v>0</v>
      </c>
    </row>
    <row r="6910" spans="2:3" x14ac:dyDescent="0.35">
      <c r="B6910" s="4" t="s">
        <v>12375</v>
      </c>
      <c r="C6910" s="5">
        <v>0</v>
      </c>
    </row>
    <row r="6911" spans="2:3" x14ac:dyDescent="0.35">
      <c r="B6911" s="4" t="s">
        <v>11482</v>
      </c>
      <c r="C6911" s="5">
        <v>0</v>
      </c>
    </row>
    <row r="6912" spans="2:3" x14ac:dyDescent="0.35">
      <c r="B6912" s="4" t="s">
        <v>12391</v>
      </c>
      <c r="C6912" s="5">
        <v>0</v>
      </c>
    </row>
    <row r="6913" spans="2:3" x14ac:dyDescent="0.35">
      <c r="B6913" s="4" t="s">
        <v>11483</v>
      </c>
      <c r="C6913" s="5">
        <v>0</v>
      </c>
    </row>
    <row r="6914" spans="2:3" x14ac:dyDescent="0.35">
      <c r="B6914" s="4" t="s">
        <v>12409</v>
      </c>
      <c r="C6914" s="5">
        <v>0</v>
      </c>
    </row>
    <row r="6915" spans="2:3" x14ac:dyDescent="0.35">
      <c r="B6915" s="4" t="s">
        <v>11484</v>
      </c>
      <c r="C6915" s="5">
        <v>0</v>
      </c>
    </row>
    <row r="6916" spans="2:3" x14ac:dyDescent="0.35">
      <c r="B6916" s="4" t="s">
        <v>12434</v>
      </c>
      <c r="C6916" s="5">
        <v>0</v>
      </c>
    </row>
    <row r="6917" spans="2:3" x14ac:dyDescent="0.35">
      <c r="B6917" s="4" t="s">
        <v>11485</v>
      </c>
      <c r="C6917" s="5">
        <v>0</v>
      </c>
    </row>
    <row r="6918" spans="2:3" x14ac:dyDescent="0.35">
      <c r="B6918" s="4" t="s">
        <v>12450</v>
      </c>
      <c r="C6918" s="5">
        <v>0</v>
      </c>
    </row>
    <row r="6919" spans="2:3" x14ac:dyDescent="0.35">
      <c r="B6919" s="4" t="s">
        <v>11486</v>
      </c>
      <c r="C6919" s="5">
        <v>0</v>
      </c>
    </row>
    <row r="6920" spans="2:3" x14ac:dyDescent="0.35">
      <c r="B6920" s="4" t="s">
        <v>12466</v>
      </c>
      <c r="C6920" s="5">
        <v>0</v>
      </c>
    </row>
    <row r="6921" spans="2:3" x14ac:dyDescent="0.35">
      <c r="B6921" s="4" t="s">
        <v>11487</v>
      </c>
      <c r="C6921" s="5">
        <v>0</v>
      </c>
    </row>
    <row r="6922" spans="2:3" x14ac:dyDescent="0.35">
      <c r="B6922" s="4" t="s">
        <v>12482</v>
      </c>
      <c r="C6922" s="5">
        <v>0</v>
      </c>
    </row>
    <row r="6923" spans="2:3" x14ac:dyDescent="0.35">
      <c r="B6923" s="4" t="s">
        <v>11488</v>
      </c>
      <c r="C6923" s="5">
        <v>0</v>
      </c>
    </row>
    <row r="6924" spans="2:3" x14ac:dyDescent="0.35">
      <c r="B6924" s="4" t="s">
        <v>12498</v>
      </c>
      <c r="C6924" s="5">
        <v>0</v>
      </c>
    </row>
    <row r="6925" spans="2:3" x14ac:dyDescent="0.35">
      <c r="B6925" s="4" t="s">
        <v>11489</v>
      </c>
      <c r="C6925" s="5">
        <v>0</v>
      </c>
    </row>
    <row r="6926" spans="2:3" x14ac:dyDescent="0.35">
      <c r="B6926" s="4" t="s">
        <v>12514</v>
      </c>
      <c r="C6926" s="5">
        <v>0</v>
      </c>
    </row>
    <row r="6927" spans="2:3" x14ac:dyDescent="0.35">
      <c r="B6927" s="4" t="s">
        <v>11337</v>
      </c>
      <c r="C6927" s="5">
        <v>0</v>
      </c>
    </row>
    <row r="6928" spans="2:3" x14ac:dyDescent="0.35">
      <c r="B6928" s="4" t="s">
        <v>12530</v>
      </c>
      <c r="C6928" s="5">
        <v>0</v>
      </c>
    </row>
    <row r="6929" spans="2:3" x14ac:dyDescent="0.35">
      <c r="B6929" s="4" t="s">
        <v>11491</v>
      </c>
      <c r="C6929" s="5">
        <v>0</v>
      </c>
    </row>
    <row r="6930" spans="2:3" x14ac:dyDescent="0.35">
      <c r="B6930" s="4" t="s">
        <v>12546</v>
      </c>
      <c r="C6930" s="5">
        <v>0</v>
      </c>
    </row>
    <row r="6931" spans="2:3" x14ac:dyDescent="0.35">
      <c r="B6931" s="4" t="s">
        <v>11492</v>
      </c>
      <c r="C6931" s="5">
        <v>0</v>
      </c>
    </row>
    <row r="6932" spans="2:3" x14ac:dyDescent="0.35">
      <c r="B6932" s="4" t="s">
        <v>12562</v>
      </c>
      <c r="C6932" s="5">
        <v>0</v>
      </c>
    </row>
    <row r="6933" spans="2:3" x14ac:dyDescent="0.35">
      <c r="B6933" s="4" t="s">
        <v>11493</v>
      </c>
      <c r="C6933" s="5">
        <v>0</v>
      </c>
    </row>
    <row r="6934" spans="2:3" x14ac:dyDescent="0.35">
      <c r="B6934" s="4" t="s">
        <v>12578</v>
      </c>
      <c r="C6934" s="5">
        <v>0</v>
      </c>
    </row>
    <row r="6935" spans="2:3" x14ac:dyDescent="0.35">
      <c r="B6935" s="4" t="s">
        <v>11494</v>
      </c>
      <c r="C6935" s="5">
        <v>0</v>
      </c>
    </row>
    <row r="6936" spans="2:3" x14ac:dyDescent="0.35">
      <c r="B6936" s="4" t="s">
        <v>12594</v>
      </c>
      <c r="C6936" s="5">
        <v>0</v>
      </c>
    </row>
    <row r="6937" spans="2:3" x14ac:dyDescent="0.35">
      <c r="B6937" s="4" t="s">
        <v>11495</v>
      </c>
      <c r="C6937" s="5">
        <v>0</v>
      </c>
    </row>
    <row r="6938" spans="2:3" x14ac:dyDescent="0.35">
      <c r="B6938" s="4" t="s">
        <v>12610</v>
      </c>
      <c r="C6938" s="5">
        <v>0</v>
      </c>
    </row>
    <row r="6939" spans="2:3" x14ac:dyDescent="0.35">
      <c r="B6939" s="4" t="s">
        <v>11496</v>
      </c>
      <c r="C6939" s="5">
        <v>0</v>
      </c>
    </row>
    <row r="6940" spans="2:3" x14ac:dyDescent="0.35">
      <c r="B6940" s="4" t="s">
        <v>12626</v>
      </c>
      <c r="C6940" s="5">
        <v>0</v>
      </c>
    </row>
    <row r="6941" spans="2:3" x14ac:dyDescent="0.35">
      <c r="B6941" s="4" t="s">
        <v>11497</v>
      </c>
      <c r="C6941" s="5">
        <v>0</v>
      </c>
    </row>
    <row r="6942" spans="2:3" x14ac:dyDescent="0.35">
      <c r="B6942" s="4" t="s">
        <v>12642</v>
      </c>
      <c r="C6942" s="5">
        <v>0</v>
      </c>
    </row>
    <row r="6943" spans="2:3" x14ac:dyDescent="0.35">
      <c r="B6943" s="4" t="s">
        <v>11498</v>
      </c>
      <c r="C6943" s="5">
        <v>0</v>
      </c>
    </row>
    <row r="6944" spans="2:3" x14ac:dyDescent="0.35">
      <c r="B6944" s="4" t="s">
        <v>12658</v>
      </c>
      <c r="C6944" s="5">
        <v>0</v>
      </c>
    </row>
    <row r="6945" spans="2:3" x14ac:dyDescent="0.35">
      <c r="B6945" s="4" t="s">
        <v>11338</v>
      </c>
      <c r="C6945" s="5">
        <v>0</v>
      </c>
    </row>
    <row r="6946" spans="2:3" x14ac:dyDescent="0.35">
      <c r="B6946" s="4" t="s">
        <v>12679</v>
      </c>
      <c r="C6946" s="5">
        <v>0</v>
      </c>
    </row>
    <row r="6947" spans="2:3" x14ac:dyDescent="0.35">
      <c r="B6947" s="4" t="s">
        <v>11500</v>
      </c>
      <c r="C6947" s="5">
        <v>0</v>
      </c>
    </row>
    <row r="6948" spans="2:3" x14ac:dyDescent="0.35">
      <c r="B6948" s="4" t="s">
        <v>12695</v>
      </c>
      <c r="C6948" s="5">
        <v>0</v>
      </c>
    </row>
    <row r="6949" spans="2:3" x14ac:dyDescent="0.35">
      <c r="B6949" s="4" t="s">
        <v>11501</v>
      </c>
      <c r="C6949" s="5">
        <v>0</v>
      </c>
    </row>
    <row r="6950" spans="2:3" x14ac:dyDescent="0.35">
      <c r="B6950" s="4" t="s">
        <v>12711</v>
      </c>
      <c r="C6950" s="5">
        <v>0</v>
      </c>
    </row>
    <row r="6951" spans="2:3" x14ac:dyDescent="0.35">
      <c r="B6951" s="4" t="s">
        <v>11399</v>
      </c>
      <c r="C6951" s="5">
        <v>0</v>
      </c>
    </row>
    <row r="6952" spans="2:3" x14ac:dyDescent="0.35">
      <c r="B6952" s="4" t="s">
        <v>12727</v>
      </c>
      <c r="C6952" s="5">
        <v>0</v>
      </c>
    </row>
    <row r="6953" spans="2:3" x14ac:dyDescent="0.35">
      <c r="B6953" s="4" t="s">
        <v>11503</v>
      </c>
      <c r="C6953" s="5">
        <v>0</v>
      </c>
    </row>
    <row r="6954" spans="2:3" x14ac:dyDescent="0.35">
      <c r="B6954" s="4" t="s">
        <v>12743</v>
      </c>
      <c r="C6954" s="5">
        <v>0</v>
      </c>
    </row>
    <row r="6955" spans="2:3" x14ac:dyDescent="0.35">
      <c r="B6955" s="4" t="s">
        <v>11504</v>
      </c>
      <c r="C6955" s="5">
        <v>0</v>
      </c>
    </row>
    <row r="6956" spans="2:3" x14ac:dyDescent="0.35">
      <c r="B6956" s="4" t="s">
        <v>12759</v>
      </c>
      <c r="C6956" s="5">
        <v>0</v>
      </c>
    </row>
    <row r="6957" spans="2:3" x14ac:dyDescent="0.35">
      <c r="B6957" s="4" t="s">
        <v>11505</v>
      </c>
      <c r="C6957" s="5">
        <v>0</v>
      </c>
    </row>
    <row r="6958" spans="2:3" x14ac:dyDescent="0.35">
      <c r="B6958" s="4" t="s">
        <v>12775</v>
      </c>
      <c r="C6958" s="5">
        <v>0</v>
      </c>
    </row>
    <row r="6959" spans="2:3" x14ac:dyDescent="0.35">
      <c r="B6959" s="4" t="s">
        <v>11506</v>
      </c>
      <c r="C6959" s="5">
        <v>0</v>
      </c>
    </row>
    <row r="6960" spans="2:3" x14ac:dyDescent="0.35">
      <c r="B6960" s="4" t="s">
        <v>12791</v>
      </c>
      <c r="C6960" s="5">
        <v>0</v>
      </c>
    </row>
    <row r="6961" spans="2:3" x14ac:dyDescent="0.35">
      <c r="B6961" s="4" t="s">
        <v>11507</v>
      </c>
      <c r="C6961" s="5">
        <v>0</v>
      </c>
    </row>
    <row r="6962" spans="2:3" x14ac:dyDescent="0.35">
      <c r="B6962" s="4" t="s">
        <v>12807</v>
      </c>
      <c r="C6962" s="5">
        <v>0</v>
      </c>
    </row>
    <row r="6963" spans="2:3" x14ac:dyDescent="0.35">
      <c r="B6963" s="4" t="s">
        <v>11508</v>
      </c>
      <c r="C6963" s="5">
        <v>0</v>
      </c>
    </row>
    <row r="6964" spans="2:3" x14ac:dyDescent="0.35">
      <c r="B6964" s="4" t="s">
        <v>12823</v>
      </c>
      <c r="C6964" s="5">
        <v>0</v>
      </c>
    </row>
    <row r="6965" spans="2:3" x14ac:dyDescent="0.35">
      <c r="B6965" s="4" t="s">
        <v>11509</v>
      </c>
      <c r="C6965" s="5">
        <v>0</v>
      </c>
    </row>
    <row r="6966" spans="2:3" x14ac:dyDescent="0.35">
      <c r="B6966" s="4" t="s">
        <v>12839</v>
      </c>
      <c r="C6966" s="5">
        <v>0</v>
      </c>
    </row>
    <row r="6967" spans="2:3" x14ac:dyDescent="0.35">
      <c r="B6967" s="4" t="s">
        <v>11510</v>
      </c>
      <c r="C6967" s="5">
        <v>0</v>
      </c>
    </row>
    <row r="6968" spans="2:3" x14ac:dyDescent="0.35">
      <c r="B6968" s="4" t="s">
        <v>12131</v>
      </c>
      <c r="C6968" s="5">
        <v>0</v>
      </c>
    </row>
    <row r="6969" spans="2:3" x14ac:dyDescent="0.35">
      <c r="B6969" s="4" t="s">
        <v>11511</v>
      </c>
      <c r="C6969" s="5">
        <v>0</v>
      </c>
    </row>
    <row r="6970" spans="2:3" x14ac:dyDescent="0.35">
      <c r="B6970" s="4" t="s">
        <v>12139</v>
      </c>
      <c r="C6970" s="5">
        <v>0</v>
      </c>
    </row>
    <row r="6971" spans="2:3" x14ac:dyDescent="0.35">
      <c r="B6971" s="4" t="s">
        <v>11512</v>
      </c>
      <c r="C6971" s="5">
        <v>0</v>
      </c>
    </row>
    <row r="6972" spans="2:3" x14ac:dyDescent="0.35">
      <c r="B6972" s="4" t="s">
        <v>12147</v>
      </c>
      <c r="C6972" s="5">
        <v>0</v>
      </c>
    </row>
    <row r="6973" spans="2:3" x14ac:dyDescent="0.35">
      <c r="B6973" s="4" t="s">
        <v>11513</v>
      </c>
      <c r="C6973" s="5">
        <v>0</v>
      </c>
    </row>
    <row r="6974" spans="2:3" x14ac:dyDescent="0.35">
      <c r="B6974" s="4" t="s">
        <v>12155</v>
      </c>
      <c r="C6974" s="5">
        <v>0</v>
      </c>
    </row>
    <row r="6975" spans="2:3" x14ac:dyDescent="0.35">
      <c r="B6975" s="4" t="s">
        <v>11514</v>
      </c>
      <c r="C6975" s="5">
        <v>0</v>
      </c>
    </row>
    <row r="6976" spans="2:3" x14ac:dyDescent="0.35">
      <c r="B6976" s="4" t="s">
        <v>12163</v>
      </c>
      <c r="C6976" s="5">
        <v>0</v>
      </c>
    </row>
    <row r="6977" spans="2:3" x14ac:dyDescent="0.35">
      <c r="B6977" s="4" t="s">
        <v>11515</v>
      </c>
      <c r="C6977" s="5">
        <v>0</v>
      </c>
    </row>
    <row r="6978" spans="2:3" x14ac:dyDescent="0.35">
      <c r="B6978" s="4" t="s">
        <v>12171</v>
      </c>
      <c r="C6978" s="5">
        <v>0</v>
      </c>
    </row>
    <row r="6979" spans="2:3" x14ac:dyDescent="0.35">
      <c r="B6979" s="4" t="s">
        <v>11516</v>
      </c>
      <c r="C6979" s="5">
        <v>0</v>
      </c>
    </row>
    <row r="6980" spans="2:3" x14ac:dyDescent="0.35">
      <c r="B6980" s="4" t="s">
        <v>12179</v>
      </c>
      <c r="C6980" s="5">
        <v>0</v>
      </c>
    </row>
    <row r="6981" spans="2:3" x14ac:dyDescent="0.35">
      <c r="B6981" s="4" t="s">
        <v>11363</v>
      </c>
      <c r="C6981" s="5">
        <v>0</v>
      </c>
    </row>
    <row r="6982" spans="2:3" x14ac:dyDescent="0.35">
      <c r="B6982" s="4" t="s">
        <v>12187</v>
      </c>
      <c r="C6982" s="5">
        <v>0</v>
      </c>
    </row>
    <row r="6983" spans="2:3" x14ac:dyDescent="0.35">
      <c r="B6983" s="4" t="s">
        <v>11518</v>
      </c>
      <c r="C6983" s="5">
        <v>0</v>
      </c>
    </row>
    <row r="6984" spans="2:3" x14ac:dyDescent="0.35">
      <c r="B6984" s="4" t="s">
        <v>12195</v>
      </c>
      <c r="C6984" s="5">
        <v>0</v>
      </c>
    </row>
    <row r="6985" spans="2:3" x14ac:dyDescent="0.35">
      <c r="B6985" s="4" t="s">
        <v>11519</v>
      </c>
      <c r="C6985" s="5">
        <v>0</v>
      </c>
    </row>
    <row r="6986" spans="2:3" x14ac:dyDescent="0.35">
      <c r="B6986" s="4" t="s">
        <v>12203</v>
      </c>
      <c r="C6986" s="5">
        <v>0</v>
      </c>
    </row>
    <row r="6987" spans="2:3" x14ac:dyDescent="0.35">
      <c r="B6987" s="4" t="s">
        <v>11520</v>
      </c>
      <c r="C6987" s="5">
        <v>0</v>
      </c>
    </row>
    <row r="6988" spans="2:3" x14ac:dyDescent="0.35">
      <c r="B6988" s="4" t="s">
        <v>12211</v>
      </c>
      <c r="C6988" s="5">
        <v>0</v>
      </c>
    </row>
    <row r="6989" spans="2:3" x14ac:dyDescent="0.35">
      <c r="B6989" s="4" t="s">
        <v>11521</v>
      </c>
      <c r="C6989" s="5">
        <v>0</v>
      </c>
    </row>
    <row r="6990" spans="2:3" x14ac:dyDescent="0.35">
      <c r="B6990" s="4" t="s">
        <v>12219</v>
      </c>
      <c r="C6990" s="5">
        <v>0</v>
      </c>
    </row>
    <row r="6991" spans="2:3" x14ac:dyDescent="0.35">
      <c r="B6991" s="4" t="s">
        <v>11522</v>
      </c>
      <c r="C6991" s="5">
        <v>0</v>
      </c>
    </row>
    <row r="6992" spans="2:3" x14ac:dyDescent="0.35">
      <c r="B6992" s="4" t="s">
        <v>12227</v>
      </c>
      <c r="C6992" s="5">
        <v>0</v>
      </c>
    </row>
    <row r="6993" spans="2:3" x14ac:dyDescent="0.35">
      <c r="B6993" s="4" t="s">
        <v>11523</v>
      </c>
      <c r="C6993" s="5">
        <v>0</v>
      </c>
    </row>
    <row r="6994" spans="2:3" x14ac:dyDescent="0.35">
      <c r="B6994" s="4" t="s">
        <v>12235</v>
      </c>
      <c r="C6994" s="5">
        <v>0</v>
      </c>
    </row>
    <row r="6995" spans="2:3" x14ac:dyDescent="0.35">
      <c r="B6995" s="4" t="s">
        <v>11524</v>
      </c>
      <c r="C6995" s="5">
        <v>0</v>
      </c>
    </row>
    <row r="6996" spans="2:3" x14ac:dyDescent="0.35">
      <c r="B6996" s="4" t="s">
        <v>12243</v>
      </c>
      <c r="C6996" s="5">
        <v>0</v>
      </c>
    </row>
    <row r="6997" spans="2:3" x14ac:dyDescent="0.35">
      <c r="B6997" s="4" t="s">
        <v>11525</v>
      </c>
      <c r="C6997" s="5">
        <v>0</v>
      </c>
    </row>
    <row r="6998" spans="2:3" x14ac:dyDescent="0.35">
      <c r="B6998" s="4" t="s">
        <v>12251</v>
      </c>
      <c r="C6998" s="5">
        <v>0</v>
      </c>
    </row>
    <row r="6999" spans="2:3" x14ac:dyDescent="0.35">
      <c r="B6999" s="4" t="s">
        <v>11526</v>
      </c>
      <c r="C6999" s="5">
        <v>0</v>
      </c>
    </row>
    <row r="7000" spans="2:3" x14ac:dyDescent="0.35">
      <c r="B7000" s="4" t="s">
        <v>12259</v>
      </c>
      <c r="C7000" s="5">
        <v>0</v>
      </c>
    </row>
    <row r="7001" spans="2:3" x14ac:dyDescent="0.35">
      <c r="B7001" s="4" t="s">
        <v>11527</v>
      </c>
      <c r="C7001" s="5">
        <v>0</v>
      </c>
    </row>
    <row r="7002" spans="2:3" x14ac:dyDescent="0.35">
      <c r="B7002" s="4" t="s">
        <v>12267</v>
      </c>
      <c r="C7002" s="5">
        <v>0</v>
      </c>
    </row>
    <row r="7003" spans="2:3" x14ac:dyDescent="0.35">
      <c r="B7003" s="4" t="s">
        <v>11528</v>
      </c>
      <c r="C7003" s="5">
        <v>0</v>
      </c>
    </row>
    <row r="7004" spans="2:3" x14ac:dyDescent="0.35">
      <c r="B7004" s="4" t="s">
        <v>12275</v>
      </c>
      <c r="C7004" s="5">
        <v>0</v>
      </c>
    </row>
    <row r="7005" spans="2:3" x14ac:dyDescent="0.35">
      <c r="B7005" s="4" t="s">
        <v>11529</v>
      </c>
      <c r="C7005" s="5">
        <v>0</v>
      </c>
    </row>
    <row r="7006" spans="2:3" x14ac:dyDescent="0.35">
      <c r="B7006" s="4" t="s">
        <v>11349</v>
      </c>
      <c r="C7006" s="5">
        <v>0</v>
      </c>
    </row>
    <row r="7007" spans="2:3" x14ac:dyDescent="0.35">
      <c r="B7007" s="4" t="s">
        <v>11530</v>
      </c>
      <c r="C7007" s="5">
        <v>0</v>
      </c>
    </row>
    <row r="7008" spans="2:3" x14ac:dyDescent="0.35">
      <c r="B7008" s="4" t="s">
        <v>12291</v>
      </c>
      <c r="C7008" s="5">
        <v>0</v>
      </c>
    </row>
    <row r="7009" spans="2:3" x14ac:dyDescent="0.35">
      <c r="B7009" s="4" t="s">
        <v>11531</v>
      </c>
      <c r="C7009" s="5">
        <v>0</v>
      </c>
    </row>
    <row r="7010" spans="2:3" x14ac:dyDescent="0.35">
      <c r="B7010" s="4" t="s">
        <v>12299</v>
      </c>
      <c r="C7010" s="5">
        <v>0</v>
      </c>
    </row>
    <row r="7011" spans="2:3" x14ac:dyDescent="0.35">
      <c r="B7011" s="4" t="s">
        <v>11532</v>
      </c>
      <c r="C7011" s="5">
        <v>0</v>
      </c>
    </row>
    <row r="7012" spans="2:3" x14ac:dyDescent="0.35">
      <c r="B7012" s="4" t="s">
        <v>12307</v>
      </c>
      <c r="C7012" s="5">
        <v>0</v>
      </c>
    </row>
    <row r="7013" spans="2:3" x14ac:dyDescent="0.35">
      <c r="B7013" s="4" t="s">
        <v>11533</v>
      </c>
      <c r="C7013" s="5">
        <v>0</v>
      </c>
    </row>
    <row r="7014" spans="2:3" x14ac:dyDescent="0.35">
      <c r="B7014" s="4" t="s">
        <v>12315</v>
      </c>
      <c r="C7014" s="5">
        <v>0</v>
      </c>
    </row>
    <row r="7015" spans="2:3" x14ac:dyDescent="0.35">
      <c r="B7015" s="4" t="s">
        <v>11534</v>
      </c>
      <c r="C7015" s="5">
        <v>0</v>
      </c>
    </row>
    <row r="7016" spans="2:3" x14ac:dyDescent="0.35">
      <c r="B7016" s="4" t="s">
        <v>12323</v>
      </c>
      <c r="C7016" s="5">
        <v>0</v>
      </c>
    </row>
    <row r="7017" spans="2:3" x14ac:dyDescent="0.35">
      <c r="B7017" s="4" t="s">
        <v>11535</v>
      </c>
      <c r="C7017" s="5">
        <v>0</v>
      </c>
    </row>
    <row r="7018" spans="2:3" x14ac:dyDescent="0.35">
      <c r="B7018" s="4" t="s">
        <v>12331</v>
      </c>
      <c r="C7018" s="5">
        <v>0</v>
      </c>
    </row>
    <row r="7019" spans="2:3" x14ac:dyDescent="0.35">
      <c r="B7019" s="4" t="s">
        <v>11400</v>
      </c>
      <c r="C7019" s="5">
        <v>0</v>
      </c>
    </row>
    <row r="7020" spans="2:3" x14ac:dyDescent="0.35">
      <c r="B7020" s="4" t="s">
        <v>12339</v>
      </c>
      <c r="C7020" s="5">
        <v>0</v>
      </c>
    </row>
    <row r="7021" spans="2:3" x14ac:dyDescent="0.35">
      <c r="B7021" s="4" t="s">
        <v>11537</v>
      </c>
      <c r="C7021" s="5">
        <v>0</v>
      </c>
    </row>
    <row r="7022" spans="2:3" x14ac:dyDescent="0.35">
      <c r="B7022" s="4" t="s">
        <v>12347</v>
      </c>
      <c r="C7022" s="5">
        <v>0</v>
      </c>
    </row>
    <row r="7023" spans="2:3" x14ac:dyDescent="0.35">
      <c r="B7023" s="4" t="s">
        <v>11538</v>
      </c>
      <c r="C7023" s="5">
        <v>0</v>
      </c>
    </row>
    <row r="7024" spans="2:3" x14ac:dyDescent="0.35">
      <c r="B7024" s="4" t="s">
        <v>12355</v>
      </c>
      <c r="C7024" s="5">
        <v>0</v>
      </c>
    </row>
    <row r="7025" spans="2:3" x14ac:dyDescent="0.35">
      <c r="B7025" s="4" t="s">
        <v>11539</v>
      </c>
      <c r="C7025" s="5">
        <v>0</v>
      </c>
    </row>
    <row r="7026" spans="2:3" x14ac:dyDescent="0.35">
      <c r="B7026" s="4" t="s">
        <v>12363</v>
      </c>
      <c r="C7026" s="5">
        <v>0</v>
      </c>
    </row>
    <row r="7027" spans="2:3" x14ac:dyDescent="0.35">
      <c r="B7027" s="4" t="s">
        <v>11540</v>
      </c>
      <c r="C7027" s="5">
        <v>0</v>
      </c>
    </row>
    <row r="7028" spans="2:3" x14ac:dyDescent="0.35">
      <c r="B7028" s="4" t="s">
        <v>12371</v>
      </c>
      <c r="C7028" s="5">
        <v>0</v>
      </c>
    </row>
    <row r="7029" spans="2:3" x14ac:dyDescent="0.35">
      <c r="B7029" s="4" t="s">
        <v>11541</v>
      </c>
      <c r="C7029" s="5">
        <v>0</v>
      </c>
    </row>
    <row r="7030" spans="2:3" x14ac:dyDescent="0.35">
      <c r="B7030" s="4" t="s">
        <v>11421</v>
      </c>
      <c r="C7030" s="5">
        <v>0</v>
      </c>
    </row>
    <row r="7031" spans="2:3" x14ac:dyDescent="0.35">
      <c r="B7031" s="4" t="s">
        <v>11542</v>
      </c>
      <c r="C7031" s="5">
        <v>0</v>
      </c>
    </row>
    <row r="7032" spans="2:3" x14ac:dyDescent="0.35">
      <c r="B7032" s="4" t="s">
        <v>12387</v>
      </c>
      <c r="C7032" s="5">
        <v>0</v>
      </c>
    </row>
    <row r="7033" spans="2:3" x14ac:dyDescent="0.35">
      <c r="B7033" s="4" t="s">
        <v>11543</v>
      </c>
      <c r="C7033" s="5">
        <v>0</v>
      </c>
    </row>
    <row r="7034" spans="2:3" x14ac:dyDescent="0.35">
      <c r="B7034" s="4" t="s">
        <v>12395</v>
      </c>
      <c r="C7034" s="5">
        <v>0</v>
      </c>
    </row>
    <row r="7035" spans="2:3" x14ac:dyDescent="0.35">
      <c r="B7035" s="4" t="s">
        <v>11544</v>
      </c>
      <c r="C7035" s="5">
        <v>0</v>
      </c>
    </row>
    <row r="7036" spans="2:3" x14ac:dyDescent="0.35">
      <c r="B7036" s="4" t="s">
        <v>12403</v>
      </c>
      <c r="C7036" s="5">
        <v>0</v>
      </c>
    </row>
    <row r="7037" spans="2:3" x14ac:dyDescent="0.35">
      <c r="B7037" s="4" t="s">
        <v>11545</v>
      </c>
      <c r="C7037" s="5">
        <v>0</v>
      </c>
    </row>
    <row r="7038" spans="2:3" x14ac:dyDescent="0.35">
      <c r="B7038" s="4" t="s">
        <v>11389</v>
      </c>
      <c r="C7038" s="5">
        <v>0</v>
      </c>
    </row>
    <row r="7039" spans="2:3" x14ac:dyDescent="0.35">
      <c r="B7039" s="4" t="s">
        <v>11546</v>
      </c>
      <c r="C7039" s="5">
        <v>0</v>
      </c>
    </row>
    <row r="7040" spans="2:3" x14ac:dyDescent="0.35">
      <c r="B7040" s="4" t="s">
        <v>12421</v>
      </c>
      <c r="C7040" s="5">
        <v>0</v>
      </c>
    </row>
    <row r="7041" spans="2:3" x14ac:dyDescent="0.35">
      <c r="B7041" s="4" t="s">
        <v>11547</v>
      </c>
      <c r="C7041" s="5">
        <v>0</v>
      </c>
    </row>
    <row r="7042" spans="2:3" x14ac:dyDescent="0.35">
      <c r="B7042" s="4" t="s">
        <v>12438</v>
      </c>
      <c r="C7042" s="5">
        <v>0</v>
      </c>
    </row>
    <row r="7043" spans="2:3" x14ac:dyDescent="0.35">
      <c r="B7043" s="4" t="s">
        <v>11548</v>
      </c>
      <c r="C7043" s="5">
        <v>0</v>
      </c>
    </row>
    <row r="7044" spans="2:3" x14ac:dyDescent="0.35">
      <c r="B7044" s="4" t="s">
        <v>12446</v>
      </c>
      <c r="C7044" s="5">
        <v>0</v>
      </c>
    </row>
    <row r="7045" spans="2:3" x14ac:dyDescent="0.35">
      <c r="B7045" s="4" t="s">
        <v>11549</v>
      </c>
      <c r="C7045" s="5">
        <v>0</v>
      </c>
    </row>
    <row r="7046" spans="2:3" x14ac:dyDescent="0.35">
      <c r="B7046" s="4" t="s">
        <v>12454</v>
      </c>
      <c r="C7046" s="5">
        <v>0</v>
      </c>
    </row>
    <row r="7047" spans="2:3" x14ac:dyDescent="0.35">
      <c r="B7047" s="4" t="s">
        <v>11550</v>
      </c>
      <c r="C7047" s="5">
        <v>0</v>
      </c>
    </row>
    <row r="7048" spans="2:3" x14ac:dyDescent="0.35">
      <c r="B7048" s="4" t="s">
        <v>12462</v>
      </c>
      <c r="C7048" s="5">
        <v>0</v>
      </c>
    </row>
    <row r="7049" spans="2:3" x14ac:dyDescent="0.35">
      <c r="B7049" s="4" t="s">
        <v>11551</v>
      </c>
      <c r="C7049" s="5">
        <v>0</v>
      </c>
    </row>
    <row r="7050" spans="2:3" x14ac:dyDescent="0.35">
      <c r="B7050" s="4" t="s">
        <v>12470</v>
      </c>
      <c r="C7050" s="5">
        <v>0</v>
      </c>
    </row>
    <row r="7051" spans="2:3" x14ac:dyDescent="0.35">
      <c r="B7051" s="4" t="s">
        <v>11552</v>
      </c>
      <c r="C7051" s="5">
        <v>0</v>
      </c>
    </row>
    <row r="7052" spans="2:3" x14ac:dyDescent="0.35">
      <c r="B7052" s="4" t="s">
        <v>12478</v>
      </c>
      <c r="C7052" s="5">
        <v>0</v>
      </c>
    </row>
    <row r="7053" spans="2:3" x14ac:dyDescent="0.35">
      <c r="B7053" s="4" t="s">
        <v>11553</v>
      </c>
      <c r="C7053" s="5">
        <v>0</v>
      </c>
    </row>
    <row r="7054" spans="2:3" x14ac:dyDescent="0.35">
      <c r="B7054" s="4" t="s">
        <v>12486</v>
      </c>
      <c r="C7054" s="5">
        <v>0</v>
      </c>
    </row>
    <row r="7055" spans="2:3" x14ac:dyDescent="0.35">
      <c r="B7055" s="4" t="s">
        <v>11554</v>
      </c>
      <c r="C7055" s="5">
        <v>0</v>
      </c>
    </row>
    <row r="7056" spans="2:3" x14ac:dyDescent="0.35">
      <c r="B7056" s="4" t="s">
        <v>11393</v>
      </c>
      <c r="C7056" s="5">
        <v>0</v>
      </c>
    </row>
    <row r="7057" spans="2:3" x14ac:dyDescent="0.35">
      <c r="B7057" s="4" t="s">
        <v>11555</v>
      </c>
      <c r="C7057" s="5">
        <v>0</v>
      </c>
    </row>
    <row r="7058" spans="2:3" x14ac:dyDescent="0.35">
      <c r="B7058" s="4" t="s">
        <v>12502</v>
      </c>
      <c r="C7058" s="5">
        <v>0</v>
      </c>
    </row>
    <row r="7059" spans="2:3" x14ac:dyDescent="0.35">
      <c r="B7059" s="4" t="s">
        <v>11556</v>
      </c>
      <c r="C7059" s="5">
        <v>0</v>
      </c>
    </row>
    <row r="7060" spans="2:3" x14ac:dyDescent="0.35">
      <c r="B7060" s="4" t="s">
        <v>12510</v>
      </c>
      <c r="C7060" s="5">
        <v>0</v>
      </c>
    </row>
    <row r="7061" spans="2:3" x14ac:dyDescent="0.35">
      <c r="B7061" s="4" t="s">
        <v>11339</v>
      </c>
      <c r="C7061" s="5">
        <v>0</v>
      </c>
    </row>
    <row r="7062" spans="2:3" x14ac:dyDescent="0.35">
      <c r="B7062" s="4" t="s">
        <v>12518</v>
      </c>
      <c r="C7062" s="5">
        <v>0</v>
      </c>
    </row>
    <row r="7063" spans="2:3" x14ac:dyDescent="0.35">
      <c r="B7063" s="4" t="s">
        <v>11558</v>
      </c>
      <c r="C7063" s="5">
        <v>0</v>
      </c>
    </row>
    <row r="7064" spans="2:3" x14ac:dyDescent="0.35">
      <c r="B7064" s="4" t="s">
        <v>12526</v>
      </c>
      <c r="C7064" s="5">
        <v>0</v>
      </c>
    </row>
    <row r="7065" spans="2:3" x14ac:dyDescent="0.35">
      <c r="B7065" s="4" t="s">
        <v>11559</v>
      </c>
      <c r="C7065" s="5">
        <v>0</v>
      </c>
    </row>
    <row r="7066" spans="2:3" x14ac:dyDescent="0.35">
      <c r="B7066" s="4" t="s">
        <v>12534</v>
      </c>
      <c r="C7066" s="5">
        <v>0</v>
      </c>
    </row>
    <row r="7067" spans="2:3" x14ac:dyDescent="0.35">
      <c r="B7067" s="4" t="s">
        <v>11560</v>
      </c>
      <c r="C7067" s="5">
        <v>0</v>
      </c>
    </row>
    <row r="7068" spans="2:3" x14ac:dyDescent="0.35">
      <c r="B7068" s="4" t="s">
        <v>12542</v>
      </c>
      <c r="C7068" s="5">
        <v>0</v>
      </c>
    </row>
    <row r="7069" spans="2:3" x14ac:dyDescent="0.35">
      <c r="B7069" s="4" t="s">
        <v>11561</v>
      </c>
      <c r="C7069" s="5">
        <v>0</v>
      </c>
    </row>
    <row r="7070" spans="2:3" x14ac:dyDescent="0.35">
      <c r="B7070" s="4" t="s">
        <v>12550</v>
      </c>
      <c r="C7070" s="5">
        <v>0</v>
      </c>
    </row>
    <row r="7071" spans="2:3" x14ac:dyDescent="0.35">
      <c r="B7071" s="4" t="s">
        <v>11562</v>
      </c>
      <c r="C7071" s="5">
        <v>0</v>
      </c>
    </row>
    <row r="7072" spans="2:3" x14ac:dyDescent="0.35">
      <c r="B7072" s="4" t="s">
        <v>12558</v>
      </c>
      <c r="C7072" s="5">
        <v>0</v>
      </c>
    </row>
    <row r="7073" spans="2:3" x14ac:dyDescent="0.35">
      <c r="B7073" s="4" t="s">
        <v>11563</v>
      </c>
      <c r="C7073" s="5">
        <v>0</v>
      </c>
    </row>
    <row r="7074" spans="2:3" x14ac:dyDescent="0.35">
      <c r="B7074" s="4" t="s">
        <v>12566</v>
      </c>
      <c r="C7074" s="5">
        <v>0</v>
      </c>
    </row>
    <row r="7075" spans="2:3" x14ac:dyDescent="0.35">
      <c r="B7075" s="4" t="s">
        <v>11564</v>
      </c>
      <c r="C7075" s="5">
        <v>0</v>
      </c>
    </row>
    <row r="7076" spans="2:3" x14ac:dyDescent="0.35">
      <c r="B7076" s="4" t="s">
        <v>12574</v>
      </c>
      <c r="C7076" s="5">
        <v>0</v>
      </c>
    </row>
    <row r="7077" spans="2:3" x14ac:dyDescent="0.35">
      <c r="B7077" s="4" t="s">
        <v>11565</v>
      </c>
      <c r="C7077" s="5">
        <v>0</v>
      </c>
    </row>
    <row r="7078" spans="2:3" x14ac:dyDescent="0.35">
      <c r="B7078" s="4" t="s">
        <v>12582</v>
      </c>
      <c r="C7078" s="5">
        <v>0</v>
      </c>
    </row>
    <row r="7079" spans="2:3" x14ac:dyDescent="0.35">
      <c r="B7079" s="4" t="s">
        <v>11566</v>
      </c>
      <c r="C7079" s="5">
        <v>0</v>
      </c>
    </row>
    <row r="7080" spans="2:3" x14ac:dyDescent="0.35">
      <c r="B7080" s="4" t="s">
        <v>11358</v>
      </c>
      <c r="C7080" s="5">
        <v>0</v>
      </c>
    </row>
    <row r="7081" spans="2:3" x14ac:dyDescent="0.35">
      <c r="B7081" s="4" t="s">
        <v>11567</v>
      </c>
      <c r="C7081" s="5">
        <v>0</v>
      </c>
    </row>
    <row r="7082" spans="2:3" x14ac:dyDescent="0.35">
      <c r="B7082" s="4" t="s">
        <v>12598</v>
      </c>
      <c r="C7082" s="5">
        <v>0</v>
      </c>
    </row>
    <row r="7083" spans="2:3" x14ac:dyDescent="0.35">
      <c r="B7083" s="4" t="s">
        <v>11568</v>
      </c>
      <c r="C7083" s="5">
        <v>0</v>
      </c>
    </row>
    <row r="7084" spans="2:3" x14ac:dyDescent="0.35">
      <c r="B7084" s="4" t="s">
        <v>12606</v>
      </c>
      <c r="C7084" s="5">
        <v>0</v>
      </c>
    </row>
    <row r="7085" spans="2:3" x14ac:dyDescent="0.35">
      <c r="B7085" s="4" t="s">
        <v>11569</v>
      </c>
      <c r="C7085" s="5">
        <v>0</v>
      </c>
    </row>
    <row r="7086" spans="2:3" x14ac:dyDescent="0.35">
      <c r="B7086" s="4" t="s">
        <v>12614</v>
      </c>
      <c r="C7086" s="5">
        <v>0</v>
      </c>
    </row>
    <row r="7087" spans="2:3" x14ac:dyDescent="0.35">
      <c r="B7087" s="4" t="s">
        <v>11570</v>
      </c>
      <c r="C7087" s="5">
        <v>0</v>
      </c>
    </row>
    <row r="7088" spans="2:3" x14ac:dyDescent="0.35">
      <c r="B7088" s="4" t="s">
        <v>12622</v>
      </c>
      <c r="C7088" s="5">
        <v>0</v>
      </c>
    </row>
    <row r="7089" spans="2:3" x14ac:dyDescent="0.35">
      <c r="B7089" s="4" t="s">
        <v>11571</v>
      </c>
      <c r="C7089" s="5">
        <v>0</v>
      </c>
    </row>
    <row r="7090" spans="2:3" x14ac:dyDescent="0.35">
      <c r="B7090" s="4" t="s">
        <v>12630</v>
      </c>
      <c r="C7090" s="5">
        <v>0</v>
      </c>
    </row>
    <row r="7091" spans="2:3" x14ac:dyDescent="0.35">
      <c r="B7091" s="4" t="s">
        <v>11572</v>
      </c>
      <c r="C7091" s="5">
        <v>0</v>
      </c>
    </row>
    <row r="7092" spans="2:3" x14ac:dyDescent="0.35">
      <c r="B7092" s="4" t="s">
        <v>12638</v>
      </c>
      <c r="C7092" s="5">
        <v>0</v>
      </c>
    </row>
    <row r="7093" spans="2:3" x14ac:dyDescent="0.35">
      <c r="B7093" s="4" t="s">
        <v>11573</v>
      </c>
      <c r="C7093" s="5">
        <v>0</v>
      </c>
    </row>
    <row r="7094" spans="2:3" x14ac:dyDescent="0.35">
      <c r="B7094" s="4" t="s">
        <v>11359</v>
      </c>
      <c r="C7094" s="5">
        <v>0</v>
      </c>
    </row>
    <row r="7095" spans="2:3" x14ac:dyDescent="0.35">
      <c r="B7095" s="4" t="s">
        <v>11574</v>
      </c>
      <c r="C7095" s="5">
        <v>0</v>
      </c>
    </row>
    <row r="7096" spans="2:3" x14ac:dyDescent="0.35">
      <c r="B7096" s="4" t="s">
        <v>12654</v>
      </c>
      <c r="C7096" s="5">
        <v>0</v>
      </c>
    </row>
    <row r="7097" spans="2:3" x14ac:dyDescent="0.35">
      <c r="B7097" s="4" t="s">
        <v>11410</v>
      </c>
      <c r="C7097" s="5">
        <v>0</v>
      </c>
    </row>
    <row r="7098" spans="2:3" x14ac:dyDescent="0.35">
      <c r="B7098" s="4" t="s">
        <v>12662</v>
      </c>
      <c r="C7098" s="5">
        <v>0</v>
      </c>
    </row>
    <row r="7099" spans="2:3" x14ac:dyDescent="0.35">
      <c r="B7099" s="4" t="s">
        <v>11576</v>
      </c>
      <c r="C7099" s="5">
        <v>0</v>
      </c>
    </row>
    <row r="7100" spans="2:3" x14ac:dyDescent="0.35">
      <c r="B7100" s="4" t="s">
        <v>12670</v>
      </c>
      <c r="C7100" s="5">
        <v>0</v>
      </c>
    </row>
    <row r="7101" spans="2:3" x14ac:dyDescent="0.35">
      <c r="B7101" s="4" t="s">
        <v>11577</v>
      </c>
      <c r="C7101" s="5">
        <v>0</v>
      </c>
    </row>
    <row r="7102" spans="2:3" x14ac:dyDescent="0.35">
      <c r="B7102" s="4" t="s">
        <v>12683</v>
      </c>
      <c r="C7102" s="5">
        <v>0</v>
      </c>
    </row>
    <row r="7103" spans="2:3" x14ac:dyDescent="0.35">
      <c r="B7103" s="4" t="s">
        <v>11578</v>
      </c>
      <c r="C7103" s="5">
        <v>0</v>
      </c>
    </row>
    <row r="7104" spans="2:3" x14ac:dyDescent="0.35">
      <c r="B7104" s="4" t="s">
        <v>12691</v>
      </c>
      <c r="C7104" s="5">
        <v>0</v>
      </c>
    </row>
    <row r="7105" spans="2:3" x14ac:dyDescent="0.35">
      <c r="B7105" s="4" t="s">
        <v>11579</v>
      </c>
      <c r="C7105" s="5">
        <v>0</v>
      </c>
    </row>
    <row r="7106" spans="2:3" x14ac:dyDescent="0.35">
      <c r="B7106" s="4" t="s">
        <v>12699</v>
      </c>
      <c r="C7106" s="5">
        <v>0</v>
      </c>
    </row>
    <row r="7107" spans="2:3" x14ac:dyDescent="0.35">
      <c r="B7107" s="4" t="s">
        <v>11580</v>
      </c>
      <c r="C7107" s="5">
        <v>0</v>
      </c>
    </row>
    <row r="7108" spans="2:3" x14ac:dyDescent="0.35">
      <c r="B7108" s="4" t="s">
        <v>12707</v>
      </c>
      <c r="C7108" s="5">
        <v>0</v>
      </c>
    </row>
    <row r="7109" spans="2:3" x14ac:dyDescent="0.35">
      <c r="B7109" s="4" t="s">
        <v>11581</v>
      </c>
      <c r="C7109" s="5">
        <v>0</v>
      </c>
    </row>
    <row r="7110" spans="2:3" x14ac:dyDescent="0.35">
      <c r="B7110" s="4" t="s">
        <v>12715</v>
      </c>
      <c r="C7110" s="5">
        <v>0</v>
      </c>
    </row>
    <row r="7111" spans="2:3" x14ac:dyDescent="0.35">
      <c r="B7111" s="4" t="s">
        <v>11582</v>
      </c>
      <c r="C7111" s="5">
        <v>0</v>
      </c>
    </row>
    <row r="7112" spans="2:3" x14ac:dyDescent="0.35">
      <c r="B7112" s="4" t="s">
        <v>11395</v>
      </c>
      <c r="C7112" s="5">
        <v>0</v>
      </c>
    </row>
    <row r="7113" spans="2:3" x14ac:dyDescent="0.35">
      <c r="B7113" s="4" t="s">
        <v>11583</v>
      </c>
      <c r="C7113" s="5">
        <v>0</v>
      </c>
    </row>
    <row r="7114" spans="2:3" x14ac:dyDescent="0.35">
      <c r="B7114" s="4" t="s">
        <v>12731</v>
      </c>
      <c r="C7114" s="5">
        <v>0</v>
      </c>
    </row>
    <row r="7115" spans="2:3" x14ac:dyDescent="0.35">
      <c r="B7115" s="4" t="s">
        <v>11584</v>
      </c>
      <c r="C7115" s="5">
        <v>0</v>
      </c>
    </row>
    <row r="7116" spans="2:3" x14ac:dyDescent="0.35">
      <c r="B7116" s="4" t="s">
        <v>12739</v>
      </c>
      <c r="C7116" s="5">
        <v>0</v>
      </c>
    </row>
    <row r="7117" spans="2:3" x14ac:dyDescent="0.35">
      <c r="B7117" s="4" t="s">
        <v>11585</v>
      </c>
      <c r="C7117" s="5">
        <v>0</v>
      </c>
    </row>
    <row r="7118" spans="2:3" x14ac:dyDescent="0.35">
      <c r="B7118" s="4" t="s">
        <v>12747</v>
      </c>
      <c r="C7118" s="5">
        <v>0</v>
      </c>
    </row>
    <row r="7119" spans="2:3" x14ac:dyDescent="0.35">
      <c r="B7119" s="4" t="s">
        <v>11586</v>
      </c>
      <c r="C7119" s="5">
        <v>0</v>
      </c>
    </row>
    <row r="7120" spans="2:3" x14ac:dyDescent="0.35">
      <c r="B7120" s="4" t="s">
        <v>12755</v>
      </c>
      <c r="C7120" s="5">
        <v>0</v>
      </c>
    </row>
    <row r="7121" spans="2:3" x14ac:dyDescent="0.35">
      <c r="B7121" s="4" t="s">
        <v>11587</v>
      </c>
      <c r="C7121" s="5">
        <v>0</v>
      </c>
    </row>
    <row r="7122" spans="2:3" x14ac:dyDescent="0.35">
      <c r="B7122" s="4" t="s">
        <v>12763</v>
      </c>
      <c r="C7122" s="5">
        <v>0</v>
      </c>
    </row>
    <row r="7123" spans="2:3" x14ac:dyDescent="0.35">
      <c r="B7123" s="4" t="s">
        <v>11588</v>
      </c>
      <c r="C7123" s="5">
        <v>0</v>
      </c>
    </row>
    <row r="7124" spans="2:3" x14ac:dyDescent="0.35">
      <c r="B7124" s="4" t="s">
        <v>12771</v>
      </c>
      <c r="C7124" s="5">
        <v>0</v>
      </c>
    </row>
    <row r="7125" spans="2:3" x14ac:dyDescent="0.35">
      <c r="B7125" s="4" t="s">
        <v>11401</v>
      </c>
      <c r="C7125" s="5">
        <v>0</v>
      </c>
    </row>
    <row r="7126" spans="2:3" x14ac:dyDescent="0.35">
      <c r="B7126" s="4" t="s">
        <v>12779</v>
      </c>
      <c r="C7126" s="5">
        <v>0</v>
      </c>
    </row>
    <row r="7127" spans="2:3" x14ac:dyDescent="0.35">
      <c r="B7127" s="4" t="s">
        <v>11590</v>
      </c>
      <c r="C7127" s="5">
        <v>0</v>
      </c>
    </row>
    <row r="7128" spans="2:3" x14ac:dyDescent="0.35">
      <c r="B7128" s="4" t="s">
        <v>12787</v>
      </c>
      <c r="C7128" s="5">
        <v>0</v>
      </c>
    </row>
    <row r="7129" spans="2:3" x14ac:dyDescent="0.35">
      <c r="B7129" s="4" t="s">
        <v>11591</v>
      </c>
      <c r="C7129" s="5">
        <v>0</v>
      </c>
    </row>
    <row r="7130" spans="2:3" x14ac:dyDescent="0.35">
      <c r="B7130" s="4" t="s">
        <v>12795</v>
      </c>
      <c r="C7130" s="5">
        <v>0</v>
      </c>
    </row>
    <row r="7131" spans="2:3" x14ac:dyDescent="0.35">
      <c r="B7131" s="4" t="s">
        <v>11592</v>
      </c>
      <c r="C7131" s="5">
        <v>0</v>
      </c>
    </row>
    <row r="7132" spans="2:3" x14ac:dyDescent="0.35">
      <c r="B7132" s="4" t="s">
        <v>12803</v>
      </c>
      <c r="C7132" s="5">
        <v>0</v>
      </c>
    </row>
    <row r="7133" spans="2:3" x14ac:dyDescent="0.35">
      <c r="B7133" s="4" t="s">
        <v>11593</v>
      </c>
      <c r="C7133" s="5">
        <v>0</v>
      </c>
    </row>
    <row r="7134" spans="2:3" x14ac:dyDescent="0.35">
      <c r="B7134" s="4" t="s">
        <v>11360</v>
      </c>
      <c r="C7134" s="5">
        <v>0</v>
      </c>
    </row>
    <row r="7135" spans="2:3" x14ac:dyDescent="0.35">
      <c r="B7135" s="4" t="s">
        <v>11594</v>
      </c>
      <c r="C7135" s="5">
        <v>0</v>
      </c>
    </row>
    <row r="7136" spans="2:3" x14ac:dyDescent="0.35">
      <c r="B7136" s="4" t="s">
        <v>12819</v>
      </c>
      <c r="C7136" s="5">
        <v>0</v>
      </c>
    </row>
    <row r="7137" spans="2:3" x14ac:dyDescent="0.35">
      <c r="B7137" s="4" t="s">
        <v>11595</v>
      </c>
      <c r="C7137" s="5">
        <v>0</v>
      </c>
    </row>
    <row r="7138" spans="2:3" x14ac:dyDescent="0.35">
      <c r="B7138" s="4" t="s">
        <v>12827</v>
      </c>
      <c r="C7138" s="5">
        <v>0</v>
      </c>
    </row>
    <row r="7139" spans="2:3" x14ac:dyDescent="0.35">
      <c r="B7139" s="4" t="s">
        <v>11596</v>
      </c>
      <c r="C7139" s="5">
        <v>0</v>
      </c>
    </row>
    <row r="7140" spans="2:3" x14ac:dyDescent="0.35">
      <c r="B7140" s="4" t="s">
        <v>12835</v>
      </c>
      <c r="C7140" s="5">
        <v>0</v>
      </c>
    </row>
    <row r="7141" spans="2:3" x14ac:dyDescent="0.35">
      <c r="B7141" s="4" t="s">
        <v>11597</v>
      </c>
      <c r="C7141" s="5">
        <v>0</v>
      </c>
    </row>
    <row r="7142" spans="2:3" x14ac:dyDescent="0.35">
      <c r="B7142" s="4" t="s">
        <v>12843</v>
      </c>
      <c r="C7142" s="5">
        <v>0</v>
      </c>
    </row>
    <row r="7143" spans="2:3" x14ac:dyDescent="0.35">
      <c r="B7143" s="4" t="s">
        <v>11598</v>
      </c>
      <c r="C7143" s="5">
        <v>0</v>
      </c>
    </row>
    <row r="7144" spans="2:3" x14ac:dyDescent="0.35">
      <c r="B7144" s="4" t="s">
        <v>12129</v>
      </c>
      <c r="C7144" s="5">
        <v>0</v>
      </c>
    </row>
    <row r="7145" spans="2:3" x14ac:dyDescent="0.35">
      <c r="B7145" s="4" t="s">
        <v>11599</v>
      </c>
      <c r="C7145" s="5">
        <v>0</v>
      </c>
    </row>
    <row r="7146" spans="2:3" x14ac:dyDescent="0.35">
      <c r="B7146" s="4" t="s">
        <v>11419</v>
      </c>
      <c r="C7146" s="5">
        <v>0</v>
      </c>
    </row>
    <row r="7147" spans="2:3" x14ac:dyDescent="0.35">
      <c r="B7147" s="4" t="s">
        <v>11600</v>
      </c>
      <c r="C7147" s="5">
        <v>0</v>
      </c>
    </row>
    <row r="7148" spans="2:3" x14ac:dyDescent="0.35">
      <c r="B7148" s="4" t="s">
        <v>12137</v>
      </c>
      <c r="C7148" s="5">
        <v>0</v>
      </c>
    </row>
    <row r="7149" spans="2:3" x14ac:dyDescent="0.35">
      <c r="B7149" s="4" t="s">
        <v>11601</v>
      </c>
      <c r="C7149" s="5">
        <v>0</v>
      </c>
    </row>
    <row r="7150" spans="2:3" x14ac:dyDescent="0.35">
      <c r="B7150" s="4" t="s">
        <v>12141</v>
      </c>
      <c r="C7150" s="5">
        <v>0</v>
      </c>
    </row>
    <row r="7151" spans="2:3" x14ac:dyDescent="0.35">
      <c r="B7151" s="4" t="s">
        <v>11602</v>
      </c>
      <c r="C7151" s="5">
        <v>0</v>
      </c>
    </row>
    <row r="7152" spans="2:3" x14ac:dyDescent="0.35">
      <c r="B7152" s="4" t="s">
        <v>12145</v>
      </c>
      <c r="C7152" s="5">
        <v>0</v>
      </c>
    </row>
    <row r="7153" spans="2:3" x14ac:dyDescent="0.35">
      <c r="B7153" s="4" t="s">
        <v>11603</v>
      </c>
      <c r="C7153" s="5">
        <v>0</v>
      </c>
    </row>
    <row r="7154" spans="2:3" x14ac:dyDescent="0.35">
      <c r="B7154" s="4" t="s">
        <v>11382</v>
      </c>
      <c r="C7154" s="5">
        <v>0</v>
      </c>
    </row>
    <row r="7155" spans="2:3" x14ac:dyDescent="0.35">
      <c r="B7155" s="4" t="s">
        <v>11604</v>
      </c>
      <c r="C7155" s="5">
        <v>0</v>
      </c>
    </row>
    <row r="7156" spans="2:3" x14ac:dyDescent="0.35">
      <c r="B7156" s="4" t="s">
        <v>12153</v>
      </c>
      <c r="C7156" s="5">
        <v>0</v>
      </c>
    </row>
    <row r="7157" spans="2:3" x14ac:dyDescent="0.35">
      <c r="B7157" s="4" t="s">
        <v>11605</v>
      </c>
      <c r="C7157" s="5">
        <v>0</v>
      </c>
    </row>
    <row r="7158" spans="2:3" x14ac:dyDescent="0.35">
      <c r="B7158" s="4" t="s">
        <v>12157</v>
      </c>
      <c r="C7158" s="5">
        <v>0</v>
      </c>
    </row>
    <row r="7159" spans="2:3" x14ac:dyDescent="0.35">
      <c r="B7159" s="4" t="s">
        <v>11415</v>
      </c>
      <c r="C7159" s="5">
        <v>0</v>
      </c>
    </row>
    <row r="7160" spans="2:3" x14ac:dyDescent="0.35">
      <c r="B7160" s="4" t="s">
        <v>12161</v>
      </c>
      <c r="C7160" s="5">
        <v>0</v>
      </c>
    </row>
    <row r="7161" spans="2:3" x14ac:dyDescent="0.35">
      <c r="B7161" s="4" t="s">
        <v>11607</v>
      </c>
      <c r="C7161" s="5">
        <v>0</v>
      </c>
    </row>
    <row r="7162" spans="2:3" x14ac:dyDescent="0.35">
      <c r="B7162" s="4" t="s">
        <v>12165</v>
      </c>
      <c r="C7162" s="5">
        <v>0</v>
      </c>
    </row>
    <row r="7163" spans="2:3" x14ac:dyDescent="0.35">
      <c r="B7163" s="4" t="s">
        <v>11608</v>
      </c>
      <c r="C7163" s="5">
        <v>0</v>
      </c>
    </row>
    <row r="7164" spans="2:3" x14ac:dyDescent="0.35">
      <c r="B7164" s="4" t="s">
        <v>12169</v>
      </c>
      <c r="C7164" s="5">
        <v>0</v>
      </c>
    </row>
    <row r="7165" spans="2:3" x14ac:dyDescent="0.35">
      <c r="B7165" s="4" t="s">
        <v>11609</v>
      </c>
      <c r="C7165" s="5">
        <v>0</v>
      </c>
    </row>
    <row r="7166" spans="2:3" x14ac:dyDescent="0.35">
      <c r="B7166" s="4" t="s">
        <v>12173</v>
      </c>
      <c r="C7166" s="5">
        <v>0</v>
      </c>
    </row>
    <row r="7167" spans="2:3" x14ac:dyDescent="0.35">
      <c r="B7167" s="4" t="s">
        <v>11610</v>
      </c>
      <c r="C7167" s="5">
        <v>0</v>
      </c>
    </row>
    <row r="7168" spans="2:3" x14ac:dyDescent="0.35">
      <c r="B7168" s="4" t="s">
        <v>12177</v>
      </c>
      <c r="C7168" s="5">
        <v>0</v>
      </c>
    </row>
    <row r="7169" spans="2:3" x14ac:dyDescent="0.35">
      <c r="B7169" s="4" t="s">
        <v>11611</v>
      </c>
      <c r="C7169" s="5">
        <v>0</v>
      </c>
    </row>
    <row r="7170" spans="2:3" x14ac:dyDescent="0.35">
      <c r="B7170" s="4" t="s">
        <v>12181</v>
      </c>
      <c r="C7170" s="5">
        <v>0</v>
      </c>
    </row>
    <row r="7171" spans="2:3" x14ac:dyDescent="0.35">
      <c r="B7171" s="4" t="s">
        <v>11612</v>
      </c>
      <c r="C7171" s="5">
        <v>0</v>
      </c>
    </row>
    <row r="7172" spans="2:3" x14ac:dyDescent="0.35">
      <c r="B7172" s="4" t="s">
        <v>12185</v>
      </c>
      <c r="C7172" s="5">
        <v>0</v>
      </c>
    </row>
    <row r="7173" spans="2:3" x14ac:dyDescent="0.35">
      <c r="B7173" s="4" t="s">
        <v>11613</v>
      </c>
      <c r="C7173" s="5">
        <v>0</v>
      </c>
    </row>
    <row r="7174" spans="2:3" x14ac:dyDescent="0.35">
      <c r="B7174" s="4" t="s">
        <v>12189</v>
      </c>
      <c r="C7174" s="5">
        <v>0</v>
      </c>
    </row>
    <row r="7175" spans="2:3" x14ac:dyDescent="0.35">
      <c r="B7175" s="4" t="s">
        <v>11614</v>
      </c>
      <c r="C7175" s="5">
        <v>0</v>
      </c>
    </row>
    <row r="7176" spans="2:3" x14ac:dyDescent="0.35">
      <c r="B7176" s="4" t="s">
        <v>12193</v>
      </c>
      <c r="C7176" s="5">
        <v>0</v>
      </c>
    </row>
    <row r="7177" spans="2:3" x14ac:dyDescent="0.35">
      <c r="B7177" s="4" t="s">
        <v>11615</v>
      </c>
      <c r="C7177" s="5">
        <v>0</v>
      </c>
    </row>
    <row r="7178" spans="2:3" x14ac:dyDescent="0.35">
      <c r="B7178" s="4" t="s">
        <v>12197</v>
      </c>
      <c r="C7178" s="5">
        <v>0</v>
      </c>
    </row>
    <row r="7179" spans="2:3" x14ac:dyDescent="0.35">
      <c r="B7179" s="4" t="s">
        <v>11616</v>
      </c>
      <c r="C7179" s="5">
        <v>0</v>
      </c>
    </row>
    <row r="7180" spans="2:3" x14ac:dyDescent="0.35">
      <c r="B7180" s="4" t="s">
        <v>12201</v>
      </c>
      <c r="C7180" s="5">
        <v>0</v>
      </c>
    </row>
    <row r="7181" spans="2:3" x14ac:dyDescent="0.35">
      <c r="B7181" s="4" t="s">
        <v>11617</v>
      </c>
      <c r="C7181" s="5">
        <v>0</v>
      </c>
    </row>
    <row r="7182" spans="2:3" x14ac:dyDescent="0.35">
      <c r="B7182" s="4" t="s">
        <v>12205</v>
      </c>
      <c r="C7182" s="5">
        <v>0</v>
      </c>
    </row>
    <row r="7183" spans="2:3" x14ac:dyDescent="0.35">
      <c r="B7183" s="4" t="s">
        <v>11618</v>
      </c>
      <c r="C7183" s="5">
        <v>0</v>
      </c>
    </row>
    <row r="7184" spans="2:3" x14ac:dyDescent="0.35">
      <c r="B7184" s="4" t="s">
        <v>12209</v>
      </c>
      <c r="C7184" s="5">
        <v>0</v>
      </c>
    </row>
    <row r="7185" spans="2:3" x14ac:dyDescent="0.35">
      <c r="B7185" s="4" t="s">
        <v>11619</v>
      </c>
      <c r="C7185" s="5">
        <v>0</v>
      </c>
    </row>
    <row r="7186" spans="2:3" x14ac:dyDescent="0.35">
      <c r="B7186" s="4" t="s">
        <v>12213</v>
      </c>
      <c r="C7186" s="5">
        <v>0</v>
      </c>
    </row>
    <row r="7187" spans="2:3" x14ac:dyDescent="0.35">
      <c r="B7187" s="4" t="s">
        <v>11416</v>
      </c>
      <c r="C7187" s="5">
        <v>0</v>
      </c>
    </row>
    <row r="7188" spans="2:3" x14ac:dyDescent="0.35">
      <c r="B7188" s="4" t="s">
        <v>12217</v>
      </c>
      <c r="C7188" s="5">
        <v>0</v>
      </c>
    </row>
    <row r="7189" spans="2:3" x14ac:dyDescent="0.35">
      <c r="B7189" s="4" t="s">
        <v>11621</v>
      </c>
      <c r="C7189" s="5">
        <v>0</v>
      </c>
    </row>
    <row r="7190" spans="2:3" x14ac:dyDescent="0.35">
      <c r="B7190" s="4" t="s">
        <v>12221</v>
      </c>
      <c r="C7190" s="5">
        <v>0</v>
      </c>
    </row>
    <row r="7191" spans="2:3" x14ac:dyDescent="0.35">
      <c r="B7191" s="4" t="s">
        <v>11622</v>
      </c>
      <c r="C7191" s="5">
        <v>0</v>
      </c>
    </row>
    <row r="7192" spans="2:3" x14ac:dyDescent="0.35">
      <c r="B7192" s="4" t="s">
        <v>11403</v>
      </c>
      <c r="C7192" s="5">
        <v>0</v>
      </c>
    </row>
    <row r="7193" spans="2:3" x14ac:dyDescent="0.35">
      <c r="B7193" s="4" t="s">
        <v>11623</v>
      </c>
      <c r="C7193" s="5">
        <v>0</v>
      </c>
    </row>
    <row r="7194" spans="2:3" x14ac:dyDescent="0.35">
      <c r="B7194" s="4" t="s">
        <v>12229</v>
      </c>
      <c r="C7194" s="5">
        <v>0</v>
      </c>
    </row>
    <row r="7195" spans="2:3" x14ac:dyDescent="0.35">
      <c r="B7195" s="4" t="s">
        <v>11624</v>
      </c>
      <c r="C7195" s="5">
        <v>0</v>
      </c>
    </row>
    <row r="7196" spans="2:3" x14ac:dyDescent="0.35">
      <c r="B7196" s="4" t="s">
        <v>12233</v>
      </c>
      <c r="C7196" s="5">
        <v>0</v>
      </c>
    </row>
    <row r="7197" spans="2:3" x14ac:dyDescent="0.35">
      <c r="B7197" s="4" t="s">
        <v>11625</v>
      </c>
      <c r="C7197" s="5">
        <v>0</v>
      </c>
    </row>
    <row r="7198" spans="2:3" x14ac:dyDescent="0.35">
      <c r="B7198" s="4" t="s">
        <v>12237</v>
      </c>
      <c r="C7198" s="5">
        <v>0</v>
      </c>
    </row>
    <row r="7199" spans="2:3" x14ac:dyDescent="0.35">
      <c r="B7199" s="4" t="s">
        <v>11626</v>
      </c>
      <c r="C7199" s="5">
        <v>0</v>
      </c>
    </row>
    <row r="7200" spans="2:3" x14ac:dyDescent="0.35">
      <c r="B7200" s="4" t="s">
        <v>12241</v>
      </c>
      <c r="C7200" s="5">
        <v>0</v>
      </c>
    </row>
    <row r="7201" spans="2:3" x14ac:dyDescent="0.35">
      <c r="B7201" s="4" t="s">
        <v>11627</v>
      </c>
      <c r="C7201" s="5">
        <v>0</v>
      </c>
    </row>
    <row r="7202" spans="2:3" x14ac:dyDescent="0.35">
      <c r="B7202" s="4" t="s">
        <v>12245</v>
      </c>
      <c r="C7202" s="5">
        <v>0</v>
      </c>
    </row>
    <row r="7203" spans="2:3" x14ac:dyDescent="0.35">
      <c r="B7203" s="4" t="s">
        <v>11628</v>
      </c>
      <c r="C7203" s="5">
        <v>0</v>
      </c>
    </row>
    <row r="7204" spans="2:3" x14ac:dyDescent="0.35">
      <c r="B7204" s="4" t="s">
        <v>11420</v>
      </c>
      <c r="C7204" s="5">
        <v>0</v>
      </c>
    </row>
    <row r="7205" spans="2:3" x14ac:dyDescent="0.35">
      <c r="B7205" s="4" t="s">
        <v>11629</v>
      </c>
      <c r="C7205" s="5">
        <v>0</v>
      </c>
    </row>
    <row r="7206" spans="2:3" x14ac:dyDescent="0.35">
      <c r="B7206" s="4" t="s">
        <v>12253</v>
      </c>
      <c r="C7206" s="5">
        <v>0</v>
      </c>
    </row>
    <row r="7207" spans="2:3" x14ac:dyDescent="0.35">
      <c r="B7207" s="4" t="s">
        <v>11630</v>
      </c>
      <c r="C7207" s="5">
        <v>0</v>
      </c>
    </row>
    <row r="7208" spans="2:3" x14ac:dyDescent="0.35">
      <c r="B7208" s="4" t="s">
        <v>12257</v>
      </c>
      <c r="C7208" s="5">
        <v>0</v>
      </c>
    </row>
    <row r="7209" spans="2:3" x14ac:dyDescent="0.35">
      <c r="B7209" s="4" t="s">
        <v>11631</v>
      </c>
      <c r="C7209" s="5">
        <v>0</v>
      </c>
    </row>
    <row r="7210" spans="2:3" x14ac:dyDescent="0.35">
      <c r="B7210" s="4" t="s">
        <v>12261</v>
      </c>
      <c r="C7210" s="5">
        <v>0</v>
      </c>
    </row>
    <row r="7211" spans="2:3" x14ac:dyDescent="0.35">
      <c r="B7211" s="4" t="s">
        <v>11632</v>
      </c>
      <c r="C7211" s="5">
        <v>0</v>
      </c>
    </row>
    <row r="7212" spans="2:3" x14ac:dyDescent="0.35">
      <c r="B7212" s="4" t="s">
        <v>12265</v>
      </c>
      <c r="C7212" s="5">
        <v>0</v>
      </c>
    </row>
    <row r="7213" spans="2:3" x14ac:dyDescent="0.35">
      <c r="B7213" s="4" t="s">
        <v>11633</v>
      </c>
      <c r="C7213" s="5">
        <v>0</v>
      </c>
    </row>
    <row r="7214" spans="2:3" x14ac:dyDescent="0.35">
      <c r="B7214" s="4" t="s">
        <v>12269</v>
      </c>
      <c r="C7214" s="5">
        <v>0</v>
      </c>
    </row>
    <row r="7215" spans="2:3" x14ac:dyDescent="0.35">
      <c r="B7215" s="4" t="s">
        <v>11634</v>
      </c>
      <c r="C7215" s="5">
        <v>0</v>
      </c>
    </row>
    <row r="7216" spans="2:3" x14ac:dyDescent="0.35">
      <c r="B7216" s="4" t="s">
        <v>12273</v>
      </c>
      <c r="C7216" s="5">
        <v>0</v>
      </c>
    </row>
    <row r="7217" spans="2:3" x14ac:dyDescent="0.35">
      <c r="B7217" s="4" t="s">
        <v>11635</v>
      </c>
      <c r="C7217" s="5">
        <v>0</v>
      </c>
    </row>
    <row r="7218" spans="2:3" x14ac:dyDescent="0.35">
      <c r="B7218" s="4" t="s">
        <v>12277</v>
      </c>
      <c r="C7218" s="5">
        <v>0</v>
      </c>
    </row>
    <row r="7219" spans="2:3" x14ac:dyDescent="0.35">
      <c r="B7219" s="4" t="s">
        <v>11636</v>
      </c>
      <c r="C7219" s="5">
        <v>0</v>
      </c>
    </row>
    <row r="7220" spans="2:3" x14ac:dyDescent="0.35">
      <c r="B7220" s="4" t="s">
        <v>12281</v>
      </c>
      <c r="C7220" s="5">
        <v>0</v>
      </c>
    </row>
    <row r="7221" spans="2:3" x14ac:dyDescent="0.35">
      <c r="B7221" s="4" t="s">
        <v>11637</v>
      </c>
      <c r="C7221" s="5">
        <v>0</v>
      </c>
    </row>
    <row r="7222" spans="2:3" x14ac:dyDescent="0.35">
      <c r="B7222" s="4" t="s">
        <v>12285</v>
      </c>
      <c r="C7222" s="5">
        <v>0</v>
      </c>
    </row>
    <row r="7223" spans="2:3" x14ac:dyDescent="0.35">
      <c r="B7223" s="4" t="s">
        <v>11638</v>
      </c>
      <c r="C7223" s="5">
        <v>0</v>
      </c>
    </row>
    <row r="7224" spans="2:3" x14ac:dyDescent="0.35">
      <c r="B7224" s="4" t="s">
        <v>12289</v>
      </c>
      <c r="C7224" s="5">
        <v>0</v>
      </c>
    </row>
    <row r="7225" spans="2:3" x14ac:dyDescent="0.35">
      <c r="B7225" s="4" t="s">
        <v>11639</v>
      </c>
      <c r="C7225" s="5">
        <v>0</v>
      </c>
    </row>
    <row r="7226" spans="2:3" x14ac:dyDescent="0.35">
      <c r="B7226" s="4" t="s">
        <v>12293</v>
      </c>
      <c r="C7226" s="5">
        <v>0</v>
      </c>
    </row>
    <row r="7227" spans="2:3" x14ac:dyDescent="0.35">
      <c r="B7227" s="4" t="s">
        <v>11640</v>
      </c>
      <c r="C7227" s="5">
        <v>0</v>
      </c>
    </row>
    <row r="7228" spans="2:3" x14ac:dyDescent="0.35">
      <c r="B7228" s="4" t="s">
        <v>12297</v>
      </c>
      <c r="C7228" s="5">
        <v>0</v>
      </c>
    </row>
    <row r="7229" spans="2:3" x14ac:dyDescent="0.35">
      <c r="B7229" s="4" t="s">
        <v>11641</v>
      </c>
      <c r="C7229" s="5">
        <v>0</v>
      </c>
    </row>
    <row r="7230" spans="2:3" x14ac:dyDescent="0.35">
      <c r="B7230" s="4" t="s">
        <v>12301</v>
      </c>
      <c r="C7230" s="5">
        <v>0</v>
      </c>
    </row>
    <row r="7231" spans="2:3" x14ac:dyDescent="0.35">
      <c r="B7231" s="4" t="s">
        <v>11642</v>
      </c>
      <c r="C7231" s="5">
        <v>0</v>
      </c>
    </row>
    <row r="7232" spans="2:3" x14ac:dyDescent="0.35">
      <c r="B7232" s="4" t="s">
        <v>12305</v>
      </c>
      <c r="C7232" s="5">
        <v>0</v>
      </c>
    </row>
    <row r="7233" spans="2:3" x14ac:dyDescent="0.35">
      <c r="B7233" s="4" t="s">
        <v>11643</v>
      </c>
      <c r="C7233" s="5">
        <v>0</v>
      </c>
    </row>
    <row r="7234" spans="2:3" x14ac:dyDescent="0.35">
      <c r="B7234" s="4" t="s">
        <v>12309</v>
      </c>
      <c r="C7234" s="5">
        <v>0</v>
      </c>
    </row>
    <row r="7235" spans="2:3" x14ac:dyDescent="0.35">
      <c r="B7235" s="4" t="s">
        <v>11644</v>
      </c>
      <c r="C7235" s="5">
        <v>0</v>
      </c>
    </row>
    <row r="7236" spans="2:3" x14ac:dyDescent="0.35">
      <c r="B7236" s="4" t="s">
        <v>12313</v>
      </c>
      <c r="C7236" s="5">
        <v>0</v>
      </c>
    </row>
    <row r="7237" spans="2:3" x14ac:dyDescent="0.35">
      <c r="B7237" s="4" t="s">
        <v>11645</v>
      </c>
      <c r="C7237" s="5">
        <v>0</v>
      </c>
    </row>
    <row r="7238" spans="2:3" x14ac:dyDescent="0.35">
      <c r="B7238" s="4" t="s">
        <v>12317</v>
      </c>
      <c r="C7238" s="5">
        <v>0</v>
      </c>
    </row>
    <row r="7239" spans="2:3" x14ac:dyDescent="0.35">
      <c r="B7239" s="4" t="s">
        <v>11646</v>
      </c>
      <c r="C7239" s="5">
        <v>0</v>
      </c>
    </row>
    <row r="7240" spans="2:3" x14ac:dyDescent="0.35">
      <c r="B7240" s="4" t="s">
        <v>12321</v>
      </c>
      <c r="C7240" s="5">
        <v>0</v>
      </c>
    </row>
    <row r="7241" spans="2:3" x14ac:dyDescent="0.35">
      <c r="B7241" s="4" t="s">
        <v>11647</v>
      </c>
      <c r="C7241" s="5">
        <v>0</v>
      </c>
    </row>
    <row r="7242" spans="2:3" x14ac:dyDescent="0.35">
      <c r="B7242" s="4" t="s">
        <v>12325</v>
      </c>
      <c r="C7242" s="5">
        <v>0</v>
      </c>
    </row>
    <row r="7243" spans="2:3" x14ac:dyDescent="0.35">
      <c r="B7243" s="4" t="s">
        <v>11648</v>
      </c>
      <c r="C7243" s="5">
        <v>0</v>
      </c>
    </row>
    <row r="7244" spans="2:3" x14ac:dyDescent="0.35">
      <c r="B7244" s="4" t="s">
        <v>12329</v>
      </c>
      <c r="C7244" s="5">
        <v>0</v>
      </c>
    </row>
    <row r="7245" spans="2:3" x14ac:dyDescent="0.35">
      <c r="B7245" s="4" t="s">
        <v>11649</v>
      </c>
      <c r="C7245" s="5">
        <v>0</v>
      </c>
    </row>
    <row r="7246" spans="2:3" x14ac:dyDescent="0.35">
      <c r="B7246" s="4" t="s">
        <v>12333</v>
      </c>
      <c r="C7246" s="5">
        <v>0</v>
      </c>
    </row>
    <row r="7247" spans="2:3" x14ac:dyDescent="0.35">
      <c r="B7247" s="4" t="s">
        <v>11650</v>
      </c>
      <c r="C7247" s="5">
        <v>0</v>
      </c>
    </row>
    <row r="7248" spans="2:3" x14ac:dyDescent="0.35">
      <c r="B7248" s="4" t="s">
        <v>12337</v>
      </c>
      <c r="C7248" s="5">
        <v>0</v>
      </c>
    </row>
    <row r="7249" spans="2:3" x14ac:dyDescent="0.35">
      <c r="B7249" s="4" t="s">
        <v>11651</v>
      </c>
      <c r="C7249" s="5">
        <v>0</v>
      </c>
    </row>
    <row r="7250" spans="2:3" x14ac:dyDescent="0.35">
      <c r="B7250" s="4" t="s">
        <v>12341</v>
      </c>
      <c r="C7250" s="5">
        <v>0</v>
      </c>
    </row>
    <row r="7251" spans="2:3" x14ac:dyDescent="0.35">
      <c r="B7251" s="4" t="s">
        <v>11652</v>
      </c>
      <c r="C7251" s="5">
        <v>0</v>
      </c>
    </row>
    <row r="7252" spans="2:3" x14ac:dyDescent="0.35">
      <c r="B7252" s="4" t="s">
        <v>12345</v>
      </c>
      <c r="C7252" s="5">
        <v>0</v>
      </c>
    </row>
    <row r="7253" spans="2:3" x14ac:dyDescent="0.35">
      <c r="B7253" s="4" t="s">
        <v>11653</v>
      </c>
      <c r="C7253" s="5">
        <v>0</v>
      </c>
    </row>
    <row r="7254" spans="2:3" x14ac:dyDescent="0.35">
      <c r="B7254" s="4" t="s">
        <v>12349</v>
      </c>
      <c r="C7254" s="5">
        <v>0</v>
      </c>
    </row>
    <row r="7255" spans="2:3" x14ac:dyDescent="0.35">
      <c r="B7255" s="4" t="s">
        <v>11654</v>
      </c>
      <c r="C7255" s="5">
        <v>0</v>
      </c>
    </row>
    <row r="7256" spans="2:3" x14ac:dyDescent="0.35">
      <c r="B7256" s="4" t="s">
        <v>12353</v>
      </c>
      <c r="C7256" s="5">
        <v>0</v>
      </c>
    </row>
    <row r="7257" spans="2:3" x14ac:dyDescent="0.35">
      <c r="B7257" s="4" t="s">
        <v>11655</v>
      </c>
      <c r="C7257" s="5">
        <v>0</v>
      </c>
    </row>
    <row r="7258" spans="2:3" x14ac:dyDescent="0.35">
      <c r="B7258" s="4" t="s">
        <v>12357</v>
      </c>
      <c r="C7258" s="5">
        <v>0</v>
      </c>
    </row>
    <row r="7259" spans="2:3" x14ac:dyDescent="0.35">
      <c r="B7259" s="4" t="s">
        <v>11656</v>
      </c>
      <c r="C7259" s="5">
        <v>0</v>
      </c>
    </row>
    <row r="7260" spans="2:3" x14ac:dyDescent="0.35">
      <c r="B7260" s="4" t="s">
        <v>12361</v>
      </c>
      <c r="C7260" s="5">
        <v>0</v>
      </c>
    </row>
    <row r="7261" spans="2:3" x14ac:dyDescent="0.35">
      <c r="B7261" s="4" t="s">
        <v>11657</v>
      </c>
      <c r="C7261" s="5">
        <v>0</v>
      </c>
    </row>
    <row r="7262" spans="2:3" x14ac:dyDescent="0.35">
      <c r="B7262" s="4" t="s">
        <v>12365</v>
      </c>
      <c r="C7262" s="5">
        <v>0</v>
      </c>
    </row>
    <row r="7263" spans="2:3" x14ac:dyDescent="0.35">
      <c r="B7263" s="4" t="s">
        <v>11658</v>
      </c>
      <c r="C7263" s="5">
        <v>0</v>
      </c>
    </row>
    <row r="7264" spans="2:3" x14ac:dyDescent="0.35">
      <c r="B7264" s="4" t="s">
        <v>12369</v>
      </c>
      <c r="C7264" s="5">
        <v>0</v>
      </c>
    </row>
    <row r="7265" spans="2:3" x14ac:dyDescent="0.35">
      <c r="B7265" s="4" t="s">
        <v>11659</v>
      </c>
      <c r="C7265" s="5">
        <v>0</v>
      </c>
    </row>
    <row r="7266" spans="2:3" x14ac:dyDescent="0.35">
      <c r="B7266" s="4" t="s">
        <v>12373</v>
      </c>
      <c r="C7266" s="5">
        <v>0</v>
      </c>
    </row>
    <row r="7267" spans="2:3" x14ac:dyDescent="0.35">
      <c r="B7267" s="4" t="s">
        <v>11660</v>
      </c>
      <c r="C7267" s="5">
        <v>0</v>
      </c>
    </row>
    <row r="7268" spans="2:3" x14ac:dyDescent="0.35">
      <c r="B7268" s="4" t="s">
        <v>11352</v>
      </c>
      <c r="C7268" s="5">
        <v>0</v>
      </c>
    </row>
    <row r="7269" spans="2:3" x14ac:dyDescent="0.35">
      <c r="B7269" s="4" t="s">
        <v>11661</v>
      </c>
      <c r="C7269" s="5">
        <v>0</v>
      </c>
    </row>
    <row r="7270" spans="2:3" x14ac:dyDescent="0.35">
      <c r="B7270" s="4" t="s">
        <v>12381</v>
      </c>
      <c r="C7270" s="5">
        <v>0</v>
      </c>
    </row>
    <row r="7271" spans="2:3" x14ac:dyDescent="0.35">
      <c r="B7271" s="4" t="s">
        <v>11662</v>
      </c>
      <c r="C7271" s="5">
        <v>0</v>
      </c>
    </row>
    <row r="7272" spans="2:3" x14ac:dyDescent="0.35">
      <c r="B7272" s="4" t="s">
        <v>12385</v>
      </c>
      <c r="C7272" s="5">
        <v>0</v>
      </c>
    </row>
    <row r="7273" spans="2:3" x14ac:dyDescent="0.35">
      <c r="B7273" s="4" t="s">
        <v>11663</v>
      </c>
      <c r="C7273" s="5">
        <v>0</v>
      </c>
    </row>
    <row r="7274" spans="2:3" x14ac:dyDescent="0.35">
      <c r="B7274" s="4" t="s">
        <v>12389</v>
      </c>
      <c r="C7274" s="5">
        <v>0</v>
      </c>
    </row>
    <row r="7275" spans="2:3" x14ac:dyDescent="0.35">
      <c r="B7275" s="4" t="s">
        <v>11664</v>
      </c>
      <c r="C7275" s="5">
        <v>0</v>
      </c>
    </row>
    <row r="7276" spans="2:3" x14ac:dyDescent="0.35">
      <c r="B7276" s="4" t="s">
        <v>12393</v>
      </c>
      <c r="C7276" s="5">
        <v>0</v>
      </c>
    </row>
    <row r="7277" spans="2:3" x14ac:dyDescent="0.35">
      <c r="B7277" s="4" t="s">
        <v>11665</v>
      </c>
      <c r="C7277" s="5">
        <v>0</v>
      </c>
    </row>
    <row r="7278" spans="2:3" x14ac:dyDescent="0.35">
      <c r="B7278" s="4" t="s">
        <v>12397</v>
      </c>
      <c r="C7278" s="5">
        <v>0</v>
      </c>
    </row>
    <row r="7279" spans="2:3" x14ac:dyDescent="0.35">
      <c r="B7279" s="4" t="s">
        <v>11666</v>
      </c>
      <c r="C7279" s="5">
        <v>0</v>
      </c>
    </row>
    <row r="7280" spans="2:3" x14ac:dyDescent="0.35">
      <c r="B7280" s="4" t="s">
        <v>12401</v>
      </c>
      <c r="C7280" s="5">
        <v>0</v>
      </c>
    </row>
    <row r="7281" spans="2:3" x14ac:dyDescent="0.35">
      <c r="B7281" s="4" t="s">
        <v>11667</v>
      </c>
      <c r="C7281" s="5">
        <v>0</v>
      </c>
    </row>
    <row r="7282" spans="2:3" x14ac:dyDescent="0.35">
      <c r="B7282" s="4" t="s">
        <v>12405</v>
      </c>
      <c r="C7282" s="5">
        <v>0</v>
      </c>
    </row>
    <row r="7283" spans="2:3" x14ac:dyDescent="0.35">
      <c r="B7283" s="4" t="s">
        <v>11668</v>
      </c>
      <c r="C7283" s="5">
        <v>0</v>
      </c>
    </row>
    <row r="7284" spans="2:3" x14ac:dyDescent="0.35">
      <c r="B7284" s="4" t="s">
        <v>12411</v>
      </c>
      <c r="C7284" s="5">
        <v>0</v>
      </c>
    </row>
    <row r="7285" spans="2:3" x14ac:dyDescent="0.35">
      <c r="B7285" s="4" t="s">
        <v>11669</v>
      </c>
      <c r="C7285" s="5">
        <v>0</v>
      </c>
    </row>
    <row r="7286" spans="2:3" x14ac:dyDescent="0.35">
      <c r="B7286" s="4" t="s">
        <v>12415</v>
      </c>
      <c r="C7286" s="5">
        <v>0</v>
      </c>
    </row>
    <row r="7287" spans="2:3" x14ac:dyDescent="0.35">
      <c r="B7287" s="4" t="s">
        <v>11670</v>
      </c>
      <c r="C7287" s="5">
        <v>0</v>
      </c>
    </row>
    <row r="7288" spans="2:3" x14ac:dyDescent="0.35">
      <c r="B7288" s="4" t="s">
        <v>12419</v>
      </c>
      <c r="C7288" s="5">
        <v>0</v>
      </c>
    </row>
    <row r="7289" spans="2:3" x14ac:dyDescent="0.35">
      <c r="B7289" s="4" t="s">
        <v>11671</v>
      </c>
      <c r="C7289" s="5">
        <v>0</v>
      </c>
    </row>
    <row r="7290" spans="2:3" x14ac:dyDescent="0.35">
      <c r="B7290" s="4" t="s">
        <v>12423</v>
      </c>
      <c r="C7290" s="5">
        <v>0</v>
      </c>
    </row>
    <row r="7291" spans="2:3" x14ac:dyDescent="0.35">
      <c r="B7291" s="4" t="s">
        <v>11672</v>
      </c>
      <c r="C7291" s="5">
        <v>0</v>
      </c>
    </row>
    <row r="7292" spans="2:3" x14ac:dyDescent="0.35">
      <c r="B7292" s="4" t="s">
        <v>12436</v>
      </c>
      <c r="C7292" s="5">
        <v>0</v>
      </c>
    </row>
    <row r="7293" spans="2:3" x14ac:dyDescent="0.35">
      <c r="B7293" s="4" t="s">
        <v>11673</v>
      </c>
      <c r="C7293" s="5">
        <v>0</v>
      </c>
    </row>
    <row r="7294" spans="2:3" x14ac:dyDescent="0.35">
      <c r="B7294" s="4" t="s">
        <v>12440</v>
      </c>
      <c r="C7294" s="5">
        <v>0</v>
      </c>
    </row>
    <row r="7295" spans="2:3" x14ac:dyDescent="0.35">
      <c r="B7295" s="4" t="s">
        <v>11674</v>
      </c>
      <c r="C7295" s="5">
        <v>0</v>
      </c>
    </row>
    <row r="7296" spans="2:3" x14ac:dyDescent="0.35">
      <c r="B7296" s="4" t="s">
        <v>12444</v>
      </c>
      <c r="C7296" s="5">
        <v>0</v>
      </c>
    </row>
    <row r="7297" spans="2:3" x14ac:dyDescent="0.35">
      <c r="B7297" s="4" t="s">
        <v>11675</v>
      </c>
      <c r="C7297" s="5">
        <v>0</v>
      </c>
    </row>
    <row r="7298" spans="2:3" x14ac:dyDescent="0.35">
      <c r="B7298" s="4" t="s">
        <v>12448</v>
      </c>
      <c r="C7298" s="5">
        <v>0</v>
      </c>
    </row>
    <row r="7299" spans="2:3" x14ac:dyDescent="0.35">
      <c r="B7299" s="4" t="s">
        <v>11676</v>
      </c>
      <c r="C7299" s="5">
        <v>0</v>
      </c>
    </row>
    <row r="7300" spans="2:3" x14ac:dyDescent="0.35">
      <c r="B7300" s="4" t="s">
        <v>12452</v>
      </c>
      <c r="C7300" s="5">
        <v>0</v>
      </c>
    </row>
    <row r="7301" spans="2:3" x14ac:dyDescent="0.35">
      <c r="B7301" s="4" t="s">
        <v>11677</v>
      </c>
      <c r="C7301" s="5">
        <v>0</v>
      </c>
    </row>
    <row r="7302" spans="2:3" x14ac:dyDescent="0.35">
      <c r="B7302" s="4" t="s">
        <v>12456</v>
      </c>
      <c r="C7302" s="5">
        <v>0</v>
      </c>
    </row>
    <row r="7303" spans="2:3" x14ac:dyDescent="0.35">
      <c r="B7303" s="4" t="s">
        <v>11678</v>
      </c>
      <c r="C7303" s="5">
        <v>0</v>
      </c>
    </row>
    <row r="7304" spans="2:3" x14ac:dyDescent="0.35">
      <c r="B7304" s="4" t="s">
        <v>11355</v>
      </c>
      <c r="C7304" s="5">
        <v>0</v>
      </c>
    </row>
    <row r="7305" spans="2:3" x14ac:dyDescent="0.35">
      <c r="B7305" s="4" t="s">
        <v>11679</v>
      </c>
      <c r="C7305" s="5">
        <v>0</v>
      </c>
    </row>
    <row r="7306" spans="2:3" x14ac:dyDescent="0.35">
      <c r="B7306" s="4" t="s">
        <v>12464</v>
      </c>
      <c r="C7306" s="5">
        <v>0</v>
      </c>
    </row>
    <row r="7307" spans="2:3" x14ac:dyDescent="0.35">
      <c r="B7307" s="4" t="s">
        <v>11680</v>
      </c>
      <c r="C7307" s="5">
        <v>0</v>
      </c>
    </row>
    <row r="7308" spans="2:3" x14ac:dyDescent="0.35">
      <c r="B7308" s="4" t="s">
        <v>12468</v>
      </c>
      <c r="C7308" s="5">
        <v>0</v>
      </c>
    </row>
    <row r="7309" spans="2:3" x14ac:dyDescent="0.35">
      <c r="B7309" s="4" t="s">
        <v>11681</v>
      </c>
      <c r="C7309" s="5">
        <v>0</v>
      </c>
    </row>
    <row r="7310" spans="2:3" x14ac:dyDescent="0.35">
      <c r="B7310" s="4" t="s">
        <v>12472</v>
      </c>
      <c r="C7310" s="5">
        <v>0</v>
      </c>
    </row>
    <row r="7311" spans="2:3" x14ac:dyDescent="0.35">
      <c r="B7311" s="4" t="s">
        <v>11682</v>
      </c>
      <c r="C7311" s="5">
        <v>0</v>
      </c>
    </row>
    <row r="7312" spans="2:3" x14ac:dyDescent="0.35">
      <c r="B7312" s="4" t="s">
        <v>12476</v>
      </c>
      <c r="C7312" s="5">
        <v>0</v>
      </c>
    </row>
    <row r="7313" spans="2:3" x14ac:dyDescent="0.35">
      <c r="B7313" s="4" t="s">
        <v>11683</v>
      </c>
      <c r="C7313" s="5">
        <v>0</v>
      </c>
    </row>
    <row r="7314" spans="2:3" x14ac:dyDescent="0.35">
      <c r="B7314" s="4" t="s">
        <v>12480</v>
      </c>
      <c r="C7314" s="5">
        <v>0</v>
      </c>
    </row>
    <row r="7315" spans="2:3" x14ac:dyDescent="0.35">
      <c r="B7315" s="4" t="s">
        <v>11684</v>
      </c>
      <c r="C7315" s="5">
        <v>0</v>
      </c>
    </row>
    <row r="7316" spans="2:3" x14ac:dyDescent="0.35">
      <c r="B7316" s="4" t="s">
        <v>12484</v>
      </c>
      <c r="C7316" s="5">
        <v>0</v>
      </c>
    </row>
    <row r="7317" spans="2:3" x14ac:dyDescent="0.35">
      <c r="B7317" s="4" t="s">
        <v>11685</v>
      </c>
      <c r="C7317" s="5">
        <v>0</v>
      </c>
    </row>
    <row r="7318" spans="2:3" x14ac:dyDescent="0.35">
      <c r="B7318" s="4" t="s">
        <v>12488</v>
      </c>
      <c r="C7318" s="5">
        <v>0</v>
      </c>
    </row>
    <row r="7319" spans="2:3" x14ac:dyDescent="0.35">
      <c r="B7319" s="4" t="s">
        <v>11686</v>
      </c>
      <c r="C7319" s="5">
        <v>0</v>
      </c>
    </row>
    <row r="7320" spans="2:3" x14ac:dyDescent="0.35">
      <c r="B7320" s="4" t="s">
        <v>12492</v>
      </c>
      <c r="C7320" s="5">
        <v>0</v>
      </c>
    </row>
    <row r="7321" spans="2:3" x14ac:dyDescent="0.35">
      <c r="B7321" s="4" t="s">
        <v>11687</v>
      </c>
      <c r="C7321" s="5">
        <v>0</v>
      </c>
    </row>
    <row r="7322" spans="2:3" x14ac:dyDescent="0.35">
      <c r="B7322" s="4" t="s">
        <v>12496</v>
      </c>
      <c r="C7322" s="5">
        <v>0</v>
      </c>
    </row>
    <row r="7323" spans="2:3" x14ac:dyDescent="0.35">
      <c r="B7323" s="4" t="s">
        <v>11688</v>
      </c>
      <c r="C7323" s="5">
        <v>0</v>
      </c>
    </row>
    <row r="7324" spans="2:3" x14ac:dyDescent="0.35">
      <c r="B7324" s="4" t="s">
        <v>12500</v>
      </c>
      <c r="C7324" s="5">
        <v>0</v>
      </c>
    </row>
    <row r="7325" spans="2:3" x14ac:dyDescent="0.35">
      <c r="B7325" s="4" t="s">
        <v>11689</v>
      </c>
      <c r="C7325" s="5">
        <v>0</v>
      </c>
    </row>
    <row r="7326" spans="2:3" x14ac:dyDescent="0.35">
      <c r="B7326" s="4" t="s">
        <v>12504</v>
      </c>
      <c r="C7326" s="5">
        <v>0</v>
      </c>
    </row>
    <row r="7327" spans="2:3" x14ac:dyDescent="0.35">
      <c r="B7327" s="4" t="s">
        <v>11411</v>
      </c>
      <c r="C7327" s="5">
        <v>0</v>
      </c>
    </row>
    <row r="7328" spans="2:3" x14ac:dyDescent="0.35">
      <c r="B7328" s="4" t="s">
        <v>12508</v>
      </c>
      <c r="C7328" s="5">
        <v>0</v>
      </c>
    </row>
    <row r="7329" spans="2:3" x14ac:dyDescent="0.35">
      <c r="B7329" s="4" t="s">
        <v>11691</v>
      </c>
      <c r="C7329" s="5">
        <v>0</v>
      </c>
    </row>
    <row r="7330" spans="2:3" x14ac:dyDescent="0.35">
      <c r="B7330" s="4" t="s">
        <v>12512</v>
      </c>
      <c r="C7330" s="5">
        <v>0</v>
      </c>
    </row>
    <row r="7331" spans="2:3" x14ac:dyDescent="0.35">
      <c r="B7331" s="4" t="s">
        <v>11692</v>
      </c>
      <c r="C7331" s="5">
        <v>0</v>
      </c>
    </row>
    <row r="7332" spans="2:3" x14ac:dyDescent="0.35">
      <c r="B7332" s="4" t="s">
        <v>12516</v>
      </c>
      <c r="C7332" s="5">
        <v>0</v>
      </c>
    </row>
    <row r="7333" spans="2:3" x14ac:dyDescent="0.35">
      <c r="B7333" s="4" t="s">
        <v>11693</v>
      </c>
      <c r="C7333" s="5">
        <v>0</v>
      </c>
    </row>
    <row r="7334" spans="2:3" x14ac:dyDescent="0.35">
      <c r="B7334" s="4" t="s">
        <v>12520</v>
      </c>
      <c r="C7334" s="5">
        <v>0</v>
      </c>
    </row>
    <row r="7335" spans="2:3" x14ac:dyDescent="0.35">
      <c r="B7335" s="4" t="s">
        <v>11694</v>
      </c>
      <c r="C7335" s="5">
        <v>0</v>
      </c>
    </row>
    <row r="7336" spans="2:3" x14ac:dyDescent="0.35">
      <c r="B7336" s="4" t="s">
        <v>12524</v>
      </c>
      <c r="C7336" s="5">
        <v>0</v>
      </c>
    </row>
    <row r="7337" spans="2:3" x14ac:dyDescent="0.35">
      <c r="B7337" s="4" t="s">
        <v>11695</v>
      </c>
      <c r="C7337" s="5">
        <v>0</v>
      </c>
    </row>
    <row r="7338" spans="2:3" x14ac:dyDescent="0.35">
      <c r="B7338" s="4" t="s">
        <v>12528</v>
      </c>
      <c r="C7338" s="5">
        <v>0</v>
      </c>
    </row>
    <row r="7339" spans="2:3" x14ac:dyDescent="0.35">
      <c r="B7339" s="4" t="s">
        <v>11696</v>
      </c>
      <c r="C7339" s="5">
        <v>0</v>
      </c>
    </row>
    <row r="7340" spans="2:3" x14ac:dyDescent="0.35">
      <c r="B7340" s="4" t="s">
        <v>12532</v>
      </c>
      <c r="C7340" s="5">
        <v>0</v>
      </c>
    </row>
    <row r="7341" spans="2:3" x14ac:dyDescent="0.35">
      <c r="B7341" s="4" t="s">
        <v>11697</v>
      </c>
      <c r="C7341" s="5">
        <v>0</v>
      </c>
    </row>
    <row r="7342" spans="2:3" x14ac:dyDescent="0.35">
      <c r="B7342" s="4" t="s">
        <v>12536</v>
      </c>
      <c r="C7342" s="5">
        <v>0</v>
      </c>
    </row>
    <row r="7343" spans="2:3" x14ac:dyDescent="0.35">
      <c r="B7343" s="4" t="s">
        <v>11698</v>
      </c>
      <c r="C7343" s="5">
        <v>0</v>
      </c>
    </row>
    <row r="7344" spans="2:3" x14ac:dyDescent="0.35">
      <c r="B7344" s="4" t="s">
        <v>12540</v>
      </c>
      <c r="C7344" s="5">
        <v>0</v>
      </c>
    </row>
    <row r="7345" spans="2:3" x14ac:dyDescent="0.35">
      <c r="B7345" s="4" t="s">
        <v>11699</v>
      </c>
      <c r="C7345" s="5">
        <v>0</v>
      </c>
    </row>
    <row r="7346" spans="2:3" x14ac:dyDescent="0.35">
      <c r="B7346" s="4" t="s">
        <v>12544</v>
      </c>
      <c r="C7346" s="5">
        <v>0</v>
      </c>
    </row>
    <row r="7347" spans="2:3" x14ac:dyDescent="0.35">
      <c r="B7347" s="4" t="s">
        <v>11700</v>
      </c>
      <c r="C7347" s="5">
        <v>0</v>
      </c>
    </row>
    <row r="7348" spans="2:3" x14ac:dyDescent="0.35">
      <c r="B7348" s="4" t="s">
        <v>12548</v>
      </c>
      <c r="C7348" s="5">
        <v>0</v>
      </c>
    </row>
    <row r="7349" spans="2:3" x14ac:dyDescent="0.35">
      <c r="B7349" s="4" t="s">
        <v>11417</v>
      </c>
      <c r="C7349" s="5">
        <v>0</v>
      </c>
    </row>
    <row r="7350" spans="2:3" x14ac:dyDescent="0.35">
      <c r="B7350" s="4" t="s">
        <v>12552</v>
      </c>
      <c r="C7350" s="5">
        <v>0</v>
      </c>
    </row>
    <row r="7351" spans="2:3" x14ac:dyDescent="0.35">
      <c r="B7351" s="4" t="s">
        <v>11702</v>
      </c>
      <c r="C7351" s="5">
        <v>0</v>
      </c>
    </row>
    <row r="7352" spans="2:3" x14ac:dyDescent="0.35">
      <c r="B7352" s="4" t="s">
        <v>12556</v>
      </c>
      <c r="C7352" s="5">
        <v>0</v>
      </c>
    </row>
    <row r="7353" spans="2:3" x14ac:dyDescent="0.35">
      <c r="B7353" s="4" t="s">
        <v>11703</v>
      </c>
      <c r="C7353" s="5">
        <v>0</v>
      </c>
    </row>
    <row r="7354" spans="2:3" x14ac:dyDescent="0.35">
      <c r="B7354" s="4" t="s">
        <v>12560</v>
      </c>
      <c r="C7354" s="5">
        <v>0</v>
      </c>
    </row>
    <row r="7355" spans="2:3" x14ac:dyDescent="0.35">
      <c r="B7355" s="4" t="s">
        <v>11704</v>
      </c>
      <c r="C7355" s="5">
        <v>0</v>
      </c>
    </row>
    <row r="7356" spans="2:3" x14ac:dyDescent="0.35">
      <c r="B7356" s="4" t="s">
        <v>12564</v>
      </c>
      <c r="C7356" s="5">
        <v>0</v>
      </c>
    </row>
    <row r="7357" spans="2:3" x14ac:dyDescent="0.35">
      <c r="B7357" s="4" t="s">
        <v>11705</v>
      </c>
      <c r="C7357" s="5">
        <v>0</v>
      </c>
    </row>
    <row r="7358" spans="2:3" x14ac:dyDescent="0.35">
      <c r="B7358" s="4" t="s">
        <v>11357</v>
      </c>
      <c r="C7358" s="5">
        <v>0</v>
      </c>
    </row>
    <row r="7359" spans="2:3" x14ac:dyDescent="0.35">
      <c r="B7359" s="4" t="s">
        <v>11706</v>
      </c>
      <c r="C7359" s="5">
        <v>0</v>
      </c>
    </row>
    <row r="7360" spans="2:3" x14ac:dyDescent="0.35">
      <c r="B7360" s="4" t="s">
        <v>12572</v>
      </c>
      <c r="C7360" s="5">
        <v>0</v>
      </c>
    </row>
    <row r="7361" spans="2:3" x14ac:dyDescent="0.35">
      <c r="B7361" s="4" t="s">
        <v>11707</v>
      </c>
      <c r="C7361" s="5">
        <v>0</v>
      </c>
    </row>
    <row r="7362" spans="2:3" x14ac:dyDescent="0.35">
      <c r="B7362" s="4" t="s">
        <v>12576</v>
      </c>
      <c r="C7362" s="5">
        <v>0</v>
      </c>
    </row>
    <row r="7363" spans="2:3" x14ac:dyDescent="0.35">
      <c r="B7363" s="4" t="s">
        <v>11708</v>
      </c>
      <c r="C7363" s="5">
        <v>0</v>
      </c>
    </row>
    <row r="7364" spans="2:3" x14ac:dyDescent="0.35">
      <c r="B7364" s="4" t="s">
        <v>12580</v>
      </c>
      <c r="C7364" s="5">
        <v>0</v>
      </c>
    </row>
    <row r="7365" spans="2:3" x14ac:dyDescent="0.35">
      <c r="B7365" s="4" t="s">
        <v>11709</v>
      </c>
      <c r="C7365" s="5">
        <v>0</v>
      </c>
    </row>
    <row r="7366" spans="2:3" x14ac:dyDescent="0.35">
      <c r="B7366" s="4" t="s">
        <v>12584</v>
      </c>
      <c r="C7366" s="5">
        <v>0</v>
      </c>
    </row>
    <row r="7367" spans="2:3" x14ac:dyDescent="0.35">
      <c r="B7367" s="4" t="s">
        <v>11710</v>
      </c>
      <c r="C7367" s="5">
        <v>0</v>
      </c>
    </row>
    <row r="7368" spans="2:3" x14ac:dyDescent="0.35">
      <c r="B7368" s="4" t="s">
        <v>12588</v>
      </c>
      <c r="C7368" s="5">
        <v>0</v>
      </c>
    </row>
    <row r="7369" spans="2:3" x14ac:dyDescent="0.35">
      <c r="B7369" s="4" t="s">
        <v>11711</v>
      </c>
      <c r="C7369" s="5">
        <v>0</v>
      </c>
    </row>
    <row r="7370" spans="2:3" x14ac:dyDescent="0.35">
      <c r="B7370" s="4" t="s">
        <v>12592</v>
      </c>
      <c r="C7370" s="5">
        <v>0</v>
      </c>
    </row>
    <row r="7371" spans="2:3" x14ac:dyDescent="0.35">
      <c r="B7371" s="4" t="s">
        <v>11712</v>
      </c>
      <c r="C7371" s="5">
        <v>0</v>
      </c>
    </row>
    <row r="7372" spans="2:3" x14ac:dyDescent="0.35">
      <c r="B7372" s="4" t="s">
        <v>12596</v>
      </c>
      <c r="C7372" s="5">
        <v>0</v>
      </c>
    </row>
    <row r="7373" spans="2:3" x14ac:dyDescent="0.35">
      <c r="B7373" s="4" t="s">
        <v>11713</v>
      </c>
      <c r="C7373" s="5">
        <v>0</v>
      </c>
    </row>
    <row r="7374" spans="2:3" x14ac:dyDescent="0.35">
      <c r="B7374" s="4" t="s">
        <v>12600</v>
      </c>
      <c r="C7374" s="5">
        <v>0</v>
      </c>
    </row>
    <row r="7375" spans="2:3" x14ac:dyDescent="0.35">
      <c r="B7375" s="4" t="s">
        <v>11423</v>
      </c>
      <c r="C7375" s="5">
        <v>0</v>
      </c>
    </row>
    <row r="7376" spans="2:3" x14ac:dyDescent="0.35">
      <c r="B7376" s="4" t="s">
        <v>12604</v>
      </c>
      <c r="C7376" s="5">
        <v>0</v>
      </c>
    </row>
    <row r="7377" spans="2:3" x14ac:dyDescent="0.35">
      <c r="B7377" s="4" t="s">
        <v>11715</v>
      </c>
      <c r="C7377" s="5">
        <v>0</v>
      </c>
    </row>
    <row r="7378" spans="2:3" x14ac:dyDescent="0.35">
      <c r="B7378" s="4" t="s">
        <v>12608</v>
      </c>
      <c r="C7378" s="5">
        <v>0</v>
      </c>
    </row>
    <row r="7379" spans="2:3" x14ac:dyDescent="0.35">
      <c r="B7379" s="4" t="s">
        <v>11716</v>
      </c>
      <c r="C7379" s="5">
        <v>0</v>
      </c>
    </row>
    <row r="7380" spans="2:3" x14ac:dyDescent="0.35">
      <c r="B7380" s="4" t="s">
        <v>12612</v>
      </c>
      <c r="C7380" s="5">
        <v>0</v>
      </c>
    </row>
    <row r="7381" spans="2:3" x14ac:dyDescent="0.35">
      <c r="B7381" s="4" t="s">
        <v>11717</v>
      </c>
      <c r="C7381" s="5">
        <v>0</v>
      </c>
    </row>
    <row r="7382" spans="2:3" x14ac:dyDescent="0.35">
      <c r="B7382" s="4" t="s">
        <v>12616</v>
      </c>
      <c r="C7382" s="5">
        <v>0</v>
      </c>
    </row>
    <row r="7383" spans="2:3" x14ac:dyDescent="0.35">
      <c r="B7383" s="4" t="s">
        <v>11718</v>
      </c>
      <c r="C7383" s="5">
        <v>0</v>
      </c>
    </row>
    <row r="7384" spans="2:3" x14ac:dyDescent="0.35">
      <c r="B7384" s="4" t="s">
        <v>12620</v>
      </c>
      <c r="C7384" s="5">
        <v>0</v>
      </c>
    </row>
    <row r="7385" spans="2:3" x14ac:dyDescent="0.35">
      <c r="B7385" s="4" t="s">
        <v>11719</v>
      </c>
      <c r="C7385" s="5">
        <v>0</v>
      </c>
    </row>
    <row r="7386" spans="2:3" x14ac:dyDescent="0.35">
      <c r="B7386" s="4" t="s">
        <v>12624</v>
      </c>
      <c r="C7386" s="5">
        <v>0</v>
      </c>
    </row>
    <row r="7387" spans="2:3" x14ac:dyDescent="0.35">
      <c r="B7387" s="4" t="s">
        <v>11720</v>
      </c>
      <c r="C7387" s="5">
        <v>0</v>
      </c>
    </row>
    <row r="7388" spans="2:3" x14ac:dyDescent="0.35">
      <c r="B7388" s="4" t="s">
        <v>12628</v>
      </c>
      <c r="C7388" s="5">
        <v>0</v>
      </c>
    </row>
    <row r="7389" spans="2:3" x14ac:dyDescent="0.35">
      <c r="B7389" s="4" t="s">
        <v>11721</v>
      </c>
      <c r="C7389" s="5">
        <v>0</v>
      </c>
    </row>
    <row r="7390" spans="2:3" x14ac:dyDescent="0.35">
      <c r="B7390" s="4" t="s">
        <v>12632</v>
      </c>
      <c r="C7390" s="5">
        <v>0</v>
      </c>
    </row>
    <row r="7391" spans="2:3" x14ac:dyDescent="0.35">
      <c r="B7391" s="4" t="s">
        <v>11364</v>
      </c>
      <c r="C7391" s="5">
        <v>0</v>
      </c>
    </row>
    <row r="7392" spans="2:3" x14ac:dyDescent="0.35">
      <c r="B7392" s="4" t="s">
        <v>12636</v>
      </c>
      <c r="C7392" s="5">
        <v>0</v>
      </c>
    </row>
    <row r="7393" spans="2:3" x14ac:dyDescent="0.35">
      <c r="B7393" s="4" t="s">
        <v>11723</v>
      </c>
      <c r="C7393" s="5">
        <v>0</v>
      </c>
    </row>
    <row r="7394" spans="2:3" x14ac:dyDescent="0.35">
      <c r="B7394" s="4" t="s">
        <v>12640</v>
      </c>
      <c r="C7394" s="5">
        <v>0</v>
      </c>
    </row>
    <row r="7395" spans="2:3" x14ac:dyDescent="0.35">
      <c r="B7395" s="4" t="s">
        <v>11724</v>
      </c>
      <c r="C7395" s="5">
        <v>0</v>
      </c>
    </row>
    <row r="7396" spans="2:3" x14ac:dyDescent="0.35">
      <c r="B7396" s="4" t="s">
        <v>12644</v>
      </c>
      <c r="C7396" s="5">
        <v>0</v>
      </c>
    </row>
    <row r="7397" spans="2:3" x14ac:dyDescent="0.35">
      <c r="B7397" s="4" t="s">
        <v>11725</v>
      </c>
      <c r="C7397" s="5">
        <v>0</v>
      </c>
    </row>
    <row r="7398" spans="2:3" x14ac:dyDescent="0.35">
      <c r="B7398" s="4" t="s">
        <v>12648</v>
      </c>
      <c r="C7398" s="5">
        <v>0</v>
      </c>
    </row>
    <row r="7399" spans="2:3" x14ac:dyDescent="0.35">
      <c r="B7399" s="4" t="s">
        <v>11726</v>
      </c>
      <c r="C7399" s="5">
        <v>0</v>
      </c>
    </row>
    <row r="7400" spans="2:3" x14ac:dyDescent="0.35">
      <c r="B7400" s="4" t="s">
        <v>12652</v>
      </c>
      <c r="C7400" s="5">
        <v>0</v>
      </c>
    </row>
    <row r="7401" spans="2:3" x14ac:dyDescent="0.35">
      <c r="B7401" s="4" t="s">
        <v>11727</v>
      </c>
      <c r="C7401" s="5">
        <v>0</v>
      </c>
    </row>
    <row r="7402" spans="2:3" x14ac:dyDescent="0.35">
      <c r="B7402" s="4" t="s">
        <v>12656</v>
      </c>
      <c r="C7402" s="5">
        <v>0</v>
      </c>
    </row>
    <row r="7403" spans="2:3" x14ac:dyDescent="0.35">
      <c r="B7403" s="4" t="s">
        <v>11728</v>
      </c>
      <c r="C7403" s="5">
        <v>0</v>
      </c>
    </row>
    <row r="7404" spans="2:3" x14ac:dyDescent="0.35">
      <c r="B7404" s="4" t="s">
        <v>12660</v>
      </c>
      <c r="C7404" s="5">
        <v>0</v>
      </c>
    </row>
    <row r="7405" spans="2:3" x14ac:dyDescent="0.35">
      <c r="B7405" s="4" t="s">
        <v>11729</v>
      </c>
      <c r="C7405" s="5">
        <v>0</v>
      </c>
    </row>
    <row r="7406" spans="2:3" x14ac:dyDescent="0.35">
      <c r="B7406" s="4" t="s">
        <v>12664</v>
      </c>
      <c r="C7406" s="5">
        <v>0</v>
      </c>
    </row>
    <row r="7407" spans="2:3" x14ac:dyDescent="0.35">
      <c r="B7407" s="4" t="s">
        <v>11730</v>
      </c>
      <c r="C7407" s="5">
        <v>0</v>
      </c>
    </row>
    <row r="7408" spans="2:3" x14ac:dyDescent="0.35">
      <c r="B7408" s="4" t="s">
        <v>12668</v>
      </c>
      <c r="C7408" s="5">
        <v>0</v>
      </c>
    </row>
    <row r="7409" spans="2:3" x14ac:dyDescent="0.35">
      <c r="B7409" s="4" t="s">
        <v>11731</v>
      </c>
      <c r="C7409" s="5">
        <v>0</v>
      </c>
    </row>
    <row r="7410" spans="2:3" x14ac:dyDescent="0.35">
      <c r="B7410" s="4" t="s">
        <v>12677</v>
      </c>
      <c r="C7410" s="5">
        <v>0</v>
      </c>
    </row>
    <row r="7411" spans="2:3" x14ac:dyDescent="0.35">
      <c r="B7411" s="4" t="s">
        <v>11732</v>
      </c>
      <c r="C7411" s="5">
        <v>0</v>
      </c>
    </row>
    <row r="7412" spans="2:3" x14ac:dyDescent="0.35">
      <c r="B7412" s="4" t="s">
        <v>12681</v>
      </c>
      <c r="C7412" s="5">
        <v>0</v>
      </c>
    </row>
    <row r="7413" spans="2:3" x14ac:dyDescent="0.35">
      <c r="B7413" s="4" t="s">
        <v>11733</v>
      </c>
      <c r="C7413" s="5">
        <v>0</v>
      </c>
    </row>
    <row r="7414" spans="2:3" x14ac:dyDescent="0.35">
      <c r="B7414" s="4" t="s">
        <v>12685</v>
      </c>
      <c r="C7414" s="5">
        <v>0</v>
      </c>
    </row>
    <row r="7415" spans="2:3" x14ac:dyDescent="0.35">
      <c r="B7415" s="4" t="s">
        <v>11734</v>
      </c>
      <c r="C7415" s="5">
        <v>0</v>
      </c>
    </row>
    <row r="7416" spans="2:3" x14ac:dyDescent="0.35">
      <c r="B7416" s="4" t="s">
        <v>12689</v>
      </c>
      <c r="C7416" s="5">
        <v>0</v>
      </c>
    </row>
    <row r="7417" spans="2:3" x14ac:dyDescent="0.35">
      <c r="B7417" s="4" t="s">
        <v>11735</v>
      </c>
      <c r="C7417" s="5">
        <v>0</v>
      </c>
    </row>
    <row r="7418" spans="2:3" x14ac:dyDescent="0.35">
      <c r="B7418" s="4" t="s">
        <v>12693</v>
      </c>
      <c r="C7418" s="5">
        <v>0</v>
      </c>
    </row>
    <row r="7419" spans="2:3" x14ac:dyDescent="0.35">
      <c r="B7419" s="4" t="s">
        <v>11736</v>
      </c>
      <c r="C7419" s="5">
        <v>0</v>
      </c>
    </row>
    <row r="7420" spans="2:3" x14ac:dyDescent="0.35">
      <c r="B7420" s="4" t="s">
        <v>12697</v>
      </c>
      <c r="C7420" s="5">
        <v>0</v>
      </c>
    </row>
    <row r="7421" spans="2:3" x14ac:dyDescent="0.35">
      <c r="B7421" s="4" t="s">
        <v>11737</v>
      </c>
      <c r="C7421" s="5">
        <v>0</v>
      </c>
    </row>
    <row r="7422" spans="2:3" x14ac:dyDescent="0.35">
      <c r="B7422" s="4" t="s">
        <v>12701</v>
      </c>
      <c r="C7422" s="5">
        <v>0</v>
      </c>
    </row>
    <row r="7423" spans="2:3" x14ac:dyDescent="0.35">
      <c r="B7423" s="4" t="s">
        <v>11738</v>
      </c>
      <c r="C7423" s="5">
        <v>0</v>
      </c>
    </row>
    <row r="7424" spans="2:3" x14ac:dyDescent="0.35">
      <c r="B7424" s="4" t="s">
        <v>12705</v>
      </c>
      <c r="C7424" s="5">
        <v>0</v>
      </c>
    </row>
    <row r="7425" spans="2:3" x14ac:dyDescent="0.35">
      <c r="B7425" s="4" t="s">
        <v>11739</v>
      </c>
      <c r="C7425" s="5">
        <v>0</v>
      </c>
    </row>
    <row r="7426" spans="2:3" x14ac:dyDescent="0.35">
      <c r="B7426" s="4" t="s">
        <v>12709</v>
      </c>
      <c r="C7426" s="5">
        <v>0</v>
      </c>
    </row>
    <row r="7427" spans="2:3" x14ac:dyDescent="0.35">
      <c r="B7427" s="4" t="s">
        <v>11740</v>
      </c>
      <c r="C7427" s="5">
        <v>0</v>
      </c>
    </row>
    <row r="7428" spans="2:3" x14ac:dyDescent="0.35">
      <c r="B7428" s="4" t="s">
        <v>12713</v>
      </c>
      <c r="C7428" s="5">
        <v>0</v>
      </c>
    </row>
    <row r="7429" spans="2:3" x14ac:dyDescent="0.35">
      <c r="B7429" s="4" t="s">
        <v>11741</v>
      </c>
      <c r="C7429" s="5">
        <v>0</v>
      </c>
    </row>
    <row r="7430" spans="2:3" x14ac:dyDescent="0.35">
      <c r="B7430" s="4" t="s">
        <v>12717</v>
      </c>
      <c r="C7430" s="5">
        <v>0</v>
      </c>
    </row>
    <row r="7431" spans="2:3" x14ac:dyDescent="0.35">
      <c r="B7431" s="4" t="s">
        <v>11742</v>
      </c>
      <c r="C7431" s="5">
        <v>0</v>
      </c>
    </row>
    <row r="7432" spans="2:3" x14ac:dyDescent="0.35">
      <c r="B7432" s="4" t="s">
        <v>12721</v>
      </c>
      <c r="C7432" s="5">
        <v>0</v>
      </c>
    </row>
    <row r="7433" spans="2:3" x14ac:dyDescent="0.35">
      <c r="B7433" s="4" t="s">
        <v>11743</v>
      </c>
      <c r="C7433" s="5">
        <v>0</v>
      </c>
    </row>
    <row r="7434" spans="2:3" x14ac:dyDescent="0.35">
      <c r="B7434" s="4" t="s">
        <v>11407</v>
      </c>
      <c r="C7434" s="5">
        <v>0</v>
      </c>
    </row>
    <row r="7435" spans="2:3" x14ac:dyDescent="0.35">
      <c r="B7435" s="4" t="s">
        <v>11744</v>
      </c>
      <c r="C7435" s="5">
        <v>0</v>
      </c>
    </row>
    <row r="7436" spans="2:3" x14ac:dyDescent="0.35">
      <c r="B7436" s="4" t="s">
        <v>12729</v>
      </c>
      <c r="C7436" s="5">
        <v>0</v>
      </c>
    </row>
    <row r="7437" spans="2:3" x14ac:dyDescent="0.35">
      <c r="B7437" s="4" t="s">
        <v>11745</v>
      </c>
      <c r="C7437" s="5">
        <v>0</v>
      </c>
    </row>
    <row r="7438" spans="2:3" x14ac:dyDescent="0.35">
      <c r="B7438" s="4" t="s">
        <v>12733</v>
      </c>
      <c r="C7438" s="5">
        <v>0</v>
      </c>
    </row>
    <row r="7439" spans="2:3" x14ac:dyDescent="0.35">
      <c r="B7439" s="4" t="s">
        <v>11746</v>
      </c>
      <c r="C7439" s="5">
        <v>0</v>
      </c>
    </row>
    <row r="7440" spans="2:3" x14ac:dyDescent="0.35">
      <c r="B7440" s="4" t="s">
        <v>12737</v>
      </c>
      <c r="C7440" s="5">
        <v>0</v>
      </c>
    </row>
    <row r="7441" spans="2:3" x14ac:dyDescent="0.35">
      <c r="B7441" s="4" t="s">
        <v>11747</v>
      </c>
      <c r="C7441" s="5">
        <v>0</v>
      </c>
    </row>
    <row r="7442" spans="2:3" x14ac:dyDescent="0.35">
      <c r="B7442" s="4" t="s">
        <v>12741</v>
      </c>
      <c r="C7442" s="5">
        <v>0</v>
      </c>
    </row>
    <row r="7443" spans="2:3" x14ac:dyDescent="0.35">
      <c r="B7443" s="4" t="s">
        <v>11748</v>
      </c>
      <c r="C7443" s="5">
        <v>0</v>
      </c>
    </row>
    <row r="7444" spans="2:3" x14ac:dyDescent="0.35">
      <c r="B7444" s="4" t="s">
        <v>12745</v>
      </c>
      <c r="C7444" s="5">
        <v>0</v>
      </c>
    </row>
    <row r="7445" spans="2:3" x14ac:dyDescent="0.35">
      <c r="B7445" s="4" t="s">
        <v>11749</v>
      </c>
      <c r="C7445" s="5">
        <v>0</v>
      </c>
    </row>
    <row r="7446" spans="2:3" x14ac:dyDescent="0.35">
      <c r="B7446" s="4" t="s">
        <v>12749</v>
      </c>
      <c r="C7446" s="5">
        <v>0</v>
      </c>
    </row>
    <row r="7447" spans="2:3" x14ac:dyDescent="0.35">
      <c r="B7447" s="4" t="s">
        <v>11750</v>
      </c>
      <c r="C7447" s="5">
        <v>0</v>
      </c>
    </row>
    <row r="7448" spans="2:3" x14ac:dyDescent="0.35">
      <c r="B7448" s="4" t="s">
        <v>12753</v>
      </c>
      <c r="C7448" s="5">
        <v>0</v>
      </c>
    </row>
    <row r="7449" spans="2:3" x14ac:dyDescent="0.35">
      <c r="B7449" s="4" t="s">
        <v>11751</v>
      </c>
      <c r="C7449" s="5">
        <v>0</v>
      </c>
    </row>
    <row r="7450" spans="2:3" x14ac:dyDescent="0.35">
      <c r="B7450" s="4" t="s">
        <v>12757</v>
      </c>
      <c r="C7450" s="5">
        <v>0</v>
      </c>
    </row>
    <row r="7451" spans="2:3" x14ac:dyDescent="0.35">
      <c r="B7451" s="4" t="s">
        <v>11752</v>
      </c>
      <c r="C7451" s="5">
        <v>0</v>
      </c>
    </row>
    <row r="7452" spans="2:3" x14ac:dyDescent="0.35">
      <c r="B7452" s="4" t="s">
        <v>12761</v>
      </c>
      <c r="C7452" s="5">
        <v>0</v>
      </c>
    </row>
    <row r="7453" spans="2:3" x14ac:dyDescent="0.35">
      <c r="B7453" s="4" t="s">
        <v>11753</v>
      </c>
      <c r="C7453" s="5">
        <v>0</v>
      </c>
    </row>
    <row r="7454" spans="2:3" x14ac:dyDescent="0.35">
      <c r="B7454" s="4" t="s">
        <v>12765</v>
      </c>
      <c r="C7454" s="5">
        <v>0</v>
      </c>
    </row>
    <row r="7455" spans="2:3" x14ac:dyDescent="0.35">
      <c r="B7455" s="4" t="s">
        <v>11754</v>
      </c>
      <c r="C7455" s="5">
        <v>0</v>
      </c>
    </row>
    <row r="7456" spans="2:3" x14ac:dyDescent="0.35">
      <c r="B7456" s="4" t="s">
        <v>11396</v>
      </c>
      <c r="C7456" s="5">
        <v>0</v>
      </c>
    </row>
    <row r="7457" spans="2:3" x14ac:dyDescent="0.35">
      <c r="B7457" s="4" t="s">
        <v>11755</v>
      </c>
      <c r="C7457" s="5">
        <v>0</v>
      </c>
    </row>
    <row r="7458" spans="2:3" x14ac:dyDescent="0.35">
      <c r="B7458" s="4" t="s">
        <v>12773</v>
      </c>
      <c r="C7458" s="5">
        <v>0</v>
      </c>
    </row>
    <row r="7459" spans="2:3" x14ac:dyDescent="0.35">
      <c r="B7459" s="4" t="s">
        <v>11756</v>
      </c>
      <c r="C7459" s="5">
        <v>0</v>
      </c>
    </row>
    <row r="7460" spans="2:3" x14ac:dyDescent="0.35">
      <c r="B7460" s="4" t="s">
        <v>12777</v>
      </c>
      <c r="C7460" s="5">
        <v>0</v>
      </c>
    </row>
    <row r="7461" spans="2:3" x14ac:dyDescent="0.35">
      <c r="B7461" s="4" t="s">
        <v>11757</v>
      </c>
      <c r="C7461" s="5">
        <v>0</v>
      </c>
    </row>
    <row r="7462" spans="2:3" x14ac:dyDescent="0.35">
      <c r="B7462" s="4" t="s">
        <v>12781</v>
      </c>
      <c r="C7462" s="5">
        <v>0</v>
      </c>
    </row>
    <row r="7463" spans="2:3" x14ac:dyDescent="0.35">
      <c r="B7463" s="4" t="s">
        <v>11758</v>
      </c>
      <c r="C7463" s="5">
        <v>0</v>
      </c>
    </row>
    <row r="7464" spans="2:3" x14ac:dyDescent="0.35">
      <c r="B7464" s="4" t="s">
        <v>12785</v>
      </c>
      <c r="C7464" s="5">
        <v>0</v>
      </c>
    </row>
    <row r="7465" spans="2:3" x14ac:dyDescent="0.35">
      <c r="B7465" s="4" t="s">
        <v>11759</v>
      </c>
      <c r="C7465" s="5">
        <v>0</v>
      </c>
    </row>
    <row r="7466" spans="2:3" x14ac:dyDescent="0.35">
      <c r="B7466" s="4" t="s">
        <v>12789</v>
      </c>
      <c r="C7466" s="5">
        <v>0</v>
      </c>
    </row>
    <row r="7467" spans="2:3" x14ac:dyDescent="0.35">
      <c r="B7467" s="4" t="s">
        <v>11760</v>
      </c>
      <c r="C7467" s="5">
        <v>0</v>
      </c>
    </row>
    <row r="7468" spans="2:3" x14ac:dyDescent="0.35">
      <c r="B7468" s="4" t="s">
        <v>12793</v>
      </c>
      <c r="C7468" s="5">
        <v>0</v>
      </c>
    </row>
    <row r="7469" spans="2:3" x14ac:dyDescent="0.35">
      <c r="B7469" s="4" t="s">
        <v>11761</v>
      </c>
      <c r="C7469" s="5">
        <v>0</v>
      </c>
    </row>
    <row r="7470" spans="2:3" x14ac:dyDescent="0.35">
      <c r="B7470" s="4" t="s">
        <v>12797</v>
      </c>
      <c r="C7470" s="5">
        <v>0</v>
      </c>
    </row>
    <row r="7471" spans="2:3" x14ac:dyDescent="0.35">
      <c r="B7471" s="4" t="s">
        <v>11762</v>
      </c>
      <c r="C7471" s="5">
        <v>0</v>
      </c>
    </row>
    <row r="7472" spans="2:3" x14ac:dyDescent="0.35">
      <c r="B7472" s="4" t="s">
        <v>12801</v>
      </c>
      <c r="C7472" s="5">
        <v>0</v>
      </c>
    </row>
    <row r="7473" spans="2:3" x14ac:dyDescent="0.35">
      <c r="B7473" s="4" t="s">
        <v>11763</v>
      </c>
      <c r="C7473" s="5">
        <v>0</v>
      </c>
    </row>
    <row r="7474" spans="2:3" x14ac:dyDescent="0.35">
      <c r="B7474" s="4" t="s">
        <v>12805</v>
      </c>
      <c r="C7474" s="5">
        <v>0</v>
      </c>
    </row>
    <row r="7475" spans="2:3" x14ac:dyDescent="0.35">
      <c r="B7475" s="4" t="s">
        <v>11764</v>
      </c>
      <c r="C7475" s="5">
        <v>0</v>
      </c>
    </row>
    <row r="7476" spans="2:3" x14ac:dyDescent="0.35">
      <c r="B7476" s="4" t="s">
        <v>12809</v>
      </c>
      <c r="C7476" s="5">
        <v>0</v>
      </c>
    </row>
    <row r="7477" spans="2:3" x14ac:dyDescent="0.35">
      <c r="B7477" s="4" t="s">
        <v>11765</v>
      </c>
      <c r="C7477" s="5">
        <v>0</v>
      </c>
    </row>
    <row r="7478" spans="2:3" x14ac:dyDescent="0.35">
      <c r="B7478" s="4" t="s">
        <v>12813</v>
      </c>
      <c r="C7478" s="5">
        <v>0</v>
      </c>
    </row>
    <row r="7479" spans="2:3" x14ac:dyDescent="0.35">
      <c r="B7479" s="4" t="s">
        <v>11766</v>
      </c>
      <c r="C7479" s="5">
        <v>0</v>
      </c>
    </row>
    <row r="7480" spans="2:3" x14ac:dyDescent="0.35">
      <c r="B7480" s="4" t="s">
        <v>12817</v>
      </c>
      <c r="C7480" s="5">
        <v>0</v>
      </c>
    </row>
    <row r="7481" spans="2:3" x14ac:dyDescent="0.35">
      <c r="B7481" s="4" t="s">
        <v>11767</v>
      </c>
      <c r="C7481" s="5">
        <v>0</v>
      </c>
    </row>
    <row r="7482" spans="2:3" x14ac:dyDescent="0.35">
      <c r="B7482" s="4" t="s">
        <v>12821</v>
      </c>
      <c r="C7482" s="5">
        <v>0</v>
      </c>
    </row>
    <row r="7483" spans="2:3" x14ac:dyDescent="0.35">
      <c r="B7483" s="4" t="s">
        <v>11768</v>
      </c>
      <c r="C7483" s="5">
        <v>0</v>
      </c>
    </row>
    <row r="7484" spans="2:3" x14ac:dyDescent="0.35">
      <c r="B7484" s="4" t="s">
        <v>12825</v>
      </c>
      <c r="C7484" s="5">
        <v>0</v>
      </c>
    </row>
    <row r="7485" spans="2:3" x14ac:dyDescent="0.35">
      <c r="B7485" s="4" t="s">
        <v>11365</v>
      </c>
      <c r="C7485" s="5">
        <v>0</v>
      </c>
    </row>
    <row r="7486" spans="2:3" x14ac:dyDescent="0.35">
      <c r="B7486" s="4" t="s">
        <v>12829</v>
      </c>
      <c r="C7486" s="5">
        <v>0</v>
      </c>
    </row>
    <row r="7487" spans="2:3" x14ac:dyDescent="0.35">
      <c r="B7487" s="4" t="s">
        <v>11770</v>
      </c>
      <c r="C7487" s="5">
        <v>0</v>
      </c>
    </row>
    <row r="7488" spans="2:3" x14ac:dyDescent="0.35">
      <c r="B7488" s="4" t="s">
        <v>12833</v>
      </c>
      <c r="C7488" s="5">
        <v>0</v>
      </c>
    </row>
    <row r="7489" spans="2:3" x14ac:dyDescent="0.35">
      <c r="B7489" s="4" t="s">
        <v>11771</v>
      </c>
      <c r="C7489" s="5">
        <v>0</v>
      </c>
    </row>
    <row r="7490" spans="2:3" x14ac:dyDescent="0.35">
      <c r="B7490" s="4" t="s">
        <v>12837</v>
      </c>
      <c r="C7490" s="5">
        <v>0</v>
      </c>
    </row>
    <row r="7491" spans="2:3" x14ac:dyDescent="0.35">
      <c r="B7491" s="4" t="s">
        <v>11772</v>
      </c>
      <c r="C7491" s="5">
        <v>0</v>
      </c>
    </row>
    <row r="7492" spans="2:3" x14ac:dyDescent="0.35">
      <c r="B7492" s="4" t="s">
        <v>12841</v>
      </c>
      <c r="C7492" s="5">
        <v>0</v>
      </c>
    </row>
    <row r="7493" spans="2:3" x14ac:dyDescent="0.35">
      <c r="B7493" s="4" t="s">
        <v>11773</v>
      </c>
      <c r="C7493" s="5">
        <v>0</v>
      </c>
    </row>
    <row r="7494" spans="2:3" x14ac:dyDescent="0.35">
      <c r="B7494" s="4" t="s">
        <v>12126</v>
      </c>
      <c r="C7494" s="5">
        <v>0</v>
      </c>
    </row>
    <row r="7495" spans="2:3" x14ac:dyDescent="0.35">
      <c r="B7495" s="4" t="s">
        <v>11366</v>
      </c>
      <c r="C7495" s="5">
        <v>0</v>
      </c>
    </row>
    <row r="7496" spans="2:3" x14ac:dyDescent="0.35">
      <c r="B7496" s="4" t="s">
        <v>12128</v>
      </c>
      <c r="C7496" s="5">
        <v>0</v>
      </c>
    </row>
    <row r="7497" spans="2:3" x14ac:dyDescent="0.35">
      <c r="B7497" s="4" t="s">
        <v>11775</v>
      </c>
      <c r="C7497" s="5">
        <v>0</v>
      </c>
    </row>
    <row r="7498" spans="2:3" x14ac:dyDescent="0.35">
      <c r="B7498" s="4" t="s">
        <v>12130</v>
      </c>
      <c r="C7498" s="5">
        <v>0</v>
      </c>
    </row>
    <row r="7499" spans="2:3" x14ac:dyDescent="0.35">
      <c r="B7499" s="4" t="s">
        <v>11776</v>
      </c>
      <c r="C7499" s="5">
        <v>0</v>
      </c>
    </row>
    <row r="7500" spans="2:3" x14ac:dyDescent="0.35">
      <c r="B7500" s="4" t="s">
        <v>12132</v>
      </c>
      <c r="C7500" s="5">
        <v>0</v>
      </c>
    </row>
    <row r="7501" spans="2:3" x14ac:dyDescent="0.35">
      <c r="B7501" s="4" t="s">
        <v>11777</v>
      </c>
      <c r="C7501" s="5">
        <v>0</v>
      </c>
    </row>
    <row r="7502" spans="2:3" x14ac:dyDescent="0.35">
      <c r="B7502" s="4" t="s">
        <v>12134</v>
      </c>
      <c r="C7502" s="5">
        <v>0</v>
      </c>
    </row>
    <row r="7503" spans="2:3" x14ac:dyDescent="0.35">
      <c r="B7503" s="4" t="s">
        <v>11778</v>
      </c>
      <c r="C7503" s="5">
        <v>0</v>
      </c>
    </row>
    <row r="7504" spans="2:3" x14ac:dyDescent="0.35">
      <c r="B7504" s="4" t="s">
        <v>12136</v>
      </c>
      <c r="C7504" s="5">
        <v>0</v>
      </c>
    </row>
    <row r="7505" spans="2:3" x14ac:dyDescent="0.35">
      <c r="B7505" s="4" t="s">
        <v>11779</v>
      </c>
      <c r="C7505" s="5">
        <v>0</v>
      </c>
    </row>
    <row r="7506" spans="2:3" x14ac:dyDescent="0.35">
      <c r="B7506" s="4" t="s">
        <v>12138</v>
      </c>
      <c r="C7506" s="5">
        <v>0</v>
      </c>
    </row>
    <row r="7507" spans="2:3" x14ac:dyDescent="0.35">
      <c r="B7507" s="4" t="s">
        <v>11780</v>
      </c>
      <c r="C7507" s="5">
        <v>0</v>
      </c>
    </row>
    <row r="7508" spans="2:3" x14ac:dyDescent="0.35">
      <c r="B7508" s="4" t="s">
        <v>12140</v>
      </c>
      <c r="C7508" s="5">
        <v>0</v>
      </c>
    </row>
    <row r="7509" spans="2:3" x14ac:dyDescent="0.35">
      <c r="B7509" s="4" t="s">
        <v>11781</v>
      </c>
      <c r="C7509" s="5">
        <v>0</v>
      </c>
    </row>
    <row r="7510" spans="2:3" x14ac:dyDescent="0.35">
      <c r="B7510" s="4" t="s">
        <v>12142</v>
      </c>
      <c r="C7510" s="5">
        <v>0</v>
      </c>
    </row>
    <row r="7511" spans="2:3" x14ac:dyDescent="0.35">
      <c r="B7511" s="4" t="s">
        <v>11782</v>
      </c>
      <c r="C7511" s="5">
        <v>0</v>
      </c>
    </row>
    <row r="7512" spans="2:3" x14ac:dyDescent="0.35">
      <c r="B7512" s="4" t="s">
        <v>12144</v>
      </c>
      <c r="C7512" s="5">
        <v>0</v>
      </c>
    </row>
    <row r="7513" spans="2:3" x14ac:dyDescent="0.35">
      <c r="B7513" s="4" t="s">
        <v>11783</v>
      </c>
      <c r="C7513" s="5">
        <v>0</v>
      </c>
    </row>
    <row r="7514" spans="2:3" x14ac:dyDescent="0.35">
      <c r="B7514" s="4" t="s">
        <v>12146</v>
      </c>
      <c r="C7514" s="5">
        <v>0</v>
      </c>
    </row>
    <row r="7515" spans="2:3" x14ac:dyDescent="0.35">
      <c r="B7515" s="4" t="s">
        <v>11784</v>
      </c>
      <c r="C7515" s="5">
        <v>0</v>
      </c>
    </row>
    <row r="7516" spans="2:3" x14ac:dyDescent="0.35">
      <c r="B7516" s="4" t="s">
        <v>12148</v>
      </c>
      <c r="C7516" s="5">
        <v>0</v>
      </c>
    </row>
    <row r="7517" spans="2:3" x14ac:dyDescent="0.35">
      <c r="B7517" s="4" t="s">
        <v>11785</v>
      </c>
      <c r="C7517" s="5">
        <v>0</v>
      </c>
    </row>
    <row r="7518" spans="2:3" x14ac:dyDescent="0.35">
      <c r="B7518" s="4" t="s">
        <v>12150</v>
      </c>
      <c r="C7518" s="5">
        <v>0</v>
      </c>
    </row>
    <row r="7519" spans="2:3" x14ac:dyDescent="0.35">
      <c r="B7519" s="4" t="s">
        <v>11786</v>
      </c>
      <c r="C7519" s="5">
        <v>0</v>
      </c>
    </row>
    <row r="7520" spans="2:3" x14ac:dyDescent="0.35">
      <c r="B7520" s="4" t="s">
        <v>12152</v>
      </c>
      <c r="C7520" s="5">
        <v>0</v>
      </c>
    </row>
    <row r="7521" spans="2:3" x14ac:dyDescent="0.35">
      <c r="B7521" s="4" t="s">
        <v>11787</v>
      </c>
      <c r="C7521" s="5">
        <v>0</v>
      </c>
    </row>
    <row r="7522" spans="2:3" x14ac:dyDescent="0.35">
      <c r="B7522" s="4" t="s">
        <v>12154</v>
      </c>
      <c r="C7522" s="5">
        <v>0</v>
      </c>
    </row>
    <row r="7523" spans="2:3" x14ac:dyDescent="0.35">
      <c r="B7523" s="4" t="s">
        <v>11788</v>
      </c>
      <c r="C7523" s="5">
        <v>0</v>
      </c>
    </row>
    <row r="7524" spans="2:3" x14ac:dyDescent="0.35">
      <c r="B7524" s="4" t="s">
        <v>12156</v>
      </c>
      <c r="C7524" s="5">
        <v>0</v>
      </c>
    </row>
    <row r="7525" spans="2:3" x14ac:dyDescent="0.35">
      <c r="B7525" s="4" t="s">
        <v>11789</v>
      </c>
      <c r="C7525" s="5">
        <v>0</v>
      </c>
    </row>
    <row r="7526" spans="2:3" x14ac:dyDescent="0.35">
      <c r="B7526" s="4" t="s">
        <v>12158</v>
      </c>
      <c r="C7526" s="5">
        <v>0</v>
      </c>
    </row>
    <row r="7527" spans="2:3" x14ac:dyDescent="0.35">
      <c r="B7527" s="4" t="s">
        <v>11790</v>
      </c>
      <c r="C7527" s="5">
        <v>0</v>
      </c>
    </row>
    <row r="7528" spans="2:3" x14ac:dyDescent="0.35">
      <c r="B7528" s="4" t="s">
        <v>12160</v>
      </c>
      <c r="C7528" s="5">
        <v>0</v>
      </c>
    </row>
    <row r="7529" spans="2:3" x14ac:dyDescent="0.35">
      <c r="B7529" s="4" t="s">
        <v>11791</v>
      </c>
      <c r="C7529" s="5">
        <v>0</v>
      </c>
    </row>
    <row r="7530" spans="2:3" x14ac:dyDescent="0.35">
      <c r="B7530" s="4" t="s">
        <v>12162</v>
      </c>
      <c r="C7530" s="5">
        <v>0</v>
      </c>
    </row>
    <row r="7531" spans="2:3" x14ac:dyDescent="0.35">
      <c r="B7531" s="4" t="s">
        <v>11792</v>
      </c>
      <c r="C7531" s="5">
        <v>0</v>
      </c>
    </row>
    <row r="7532" spans="2:3" x14ac:dyDescent="0.35">
      <c r="B7532" s="4" t="s">
        <v>12164</v>
      </c>
      <c r="C7532" s="5">
        <v>0</v>
      </c>
    </row>
    <row r="7533" spans="2:3" x14ac:dyDescent="0.35">
      <c r="B7533" s="4" t="s">
        <v>11793</v>
      </c>
      <c r="C7533" s="5">
        <v>0</v>
      </c>
    </row>
    <row r="7534" spans="2:3" x14ac:dyDescent="0.35">
      <c r="B7534" s="4" t="s">
        <v>12166</v>
      </c>
      <c r="C7534" s="5">
        <v>0</v>
      </c>
    </row>
    <row r="7535" spans="2:3" x14ac:dyDescent="0.35">
      <c r="B7535" s="4" t="s">
        <v>11794</v>
      </c>
      <c r="C7535" s="5">
        <v>0</v>
      </c>
    </row>
    <row r="7536" spans="2:3" x14ac:dyDescent="0.35">
      <c r="B7536" s="4" t="s">
        <v>12168</v>
      </c>
      <c r="C7536" s="5">
        <v>0</v>
      </c>
    </row>
    <row r="7537" spans="2:3" x14ac:dyDescent="0.35">
      <c r="B7537" s="4" t="s">
        <v>11795</v>
      </c>
      <c r="C7537" s="5">
        <v>0</v>
      </c>
    </row>
    <row r="7538" spans="2:3" x14ac:dyDescent="0.35">
      <c r="B7538" s="4" t="s">
        <v>12170</v>
      </c>
      <c r="C7538" s="5">
        <v>0</v>
      </c>
    </row>
    <row r="7539" spans="2:3" x14ac:dyDescent="0.35">
      <c r="B7539" s="4" t="s">
        <v>11796</v>
      </c>
      <c r="C7539" s="5">
        <v>0</v>
      </c>
    </row>
    <row r="7540" spans="2:3" x14ac:dyDescent="0.35">
      <c r="B7540" s="4" t="s">
        <v>12172</v>
      </c>
      <c r="C7540" s="5">
        <v>0</v>
      </c>
    </row>
    <row r="7541" spans="2:3" x14ac:dyDescent="0.35">
      <c r="B7541" s="4" t="s">
        <v>11797</v>
      </c>
      <c r="C7541" s="5">
        <v>0</v>
      </c>
    </row>
    <row r="7542" spans="2:3" x14ac:dyDescent="0.35">
      <c r="B7542" s="4" t="s">
        <v>12174</v>
      </c>
      <c r="C7542" s="5">
        <v>0</v>
      </c>
    </row>
    <row r="7543" spans="2:3" x14ac:dyDescent="0.35">
      <c r="B7543" s="4" t="s">
        <v>11798</v>
      </c>
      <c r="C7543" s="5">
        <v>0</v>
      </c>
    </row>
    <row r="7544" spans="2:3" x14ac:dyDescent="0.35">
      <c r="B7544" s="4" t="s">
        <v>12176</v>
      </c>
      <c r="C7544" s="5">
        <v>0</v>
      </c>
    </row>
    <row r="7545" spans="2:3" x14ac:dyDescent="0.35">
      <c r="B7545" s="4" t="s">
        <v>11336</v>
      </c>
      <c r="C7545" s="5">
        <v>0</v>
      </c>
    </row>
    <row r="7546" spans="2:3" x14ac:dyDescent="0.35">
      <c r="B7546" s="4" t="s">
        <v>12178</v>
      </c>
      <c r="C7546" s="5">
        <v>0</v>
      </c>
    </row>
    <row r="7547" spans="2:3" x14ac:dyDescent="0.35">
      <c r="B7547" s="4" t="s">
        <v>11800</v>
      </c>
      <c r="C7547" s="5">
        <v>0</v>
      </c>
    </row>
    <row r="7548" spans="2:3" x14ac:dyDescent="0.35">
      <c r="B7548" s="4" t="s">
        <v>12180</v>
      </c>
      <c r="C7548" s="5">
        <v>0</v>
      </c>
    </row>
    <row r="7549" spans="2:3" x14ac:dyDescent="0.35">
      <c r="B7549" s="4" t="s">
        <v>11801</v>
      </c>
      <c r="C7549" s="5">
        <v>0</v>
      </c>
    </row>
    <row r="7550" spans="2:3" x14ac:dyDescent="0.35">
      <c r="B7550" s="4" t="s">
        <v>12182</v>
      </c>
      <c r="C7550" s="5">
        <v>0</v>
      </c>
    </row>
    <row r="7551" spans="2:3" x14ac:dyDescent="0.35">
      <c r="B7551" s="4" t="s">
        <v>11802</v>
      </c>
      <c r="C7551" s="5">
        <v>0</v>
      </c>
    </row>
    <row r="7552" spans="2:3" x14ac:dyDescent="0.35">
      <c r="B7552" s="4" t="s">
        <v>12184</v>
      </c>
      <c r="C7552" s="5">
        <v>0</v>
      </c>
    </row>
    <row r="7553" spans="2:3" x14ac:dyDescent="0.35">
      <c r="B7553" s="4" t="s">
        <v>11803</v>
      </c>
      <c r="C7553" s="5">
        <v>0</v>
      </c>
    </row>
    <row r="7554" spans="2:3" x14ac:dyDescent="0.35">
      <c r="B7554" s="4" t="s">
        <v>12186</v>
      </c>
      <c r="C7554" s="5">
        <v>0</v>
      </c>
    </row>
    <row r="7555" spans="2:3" x14ac:dyDescent="0.35">
      <c r="B7555" s="4" t="s">
        <v>11804</v>
      </c>
      <c r="C7555" s="5">
        <v>0</v>
      </c>
    </row>
    <row r="7556" spans="2:3" x14ac:dyDescent="0.35">
      <c r="B7556" s="4" t="s">
        <v>12188</v>
      </c>
      <c r="C7556" s="5">
        <v>0</v>
      </c>
    </row>
    <row r="7557" spans="2:3" x14ac:dyDescent="0.35">
      <c r="B7557" s="4" t="s">
        <v>11805</v>
      </c>
      <c r="C7557" s="5">
        <v>0</v>
      </c>
    </row>
    <row r="7558" spans="2:3" x14ac:dyDescent="0.35">
      <c r="B7558" s="4" t="s">
        <v>12190</v>
      </c>
      <c r="C7558" s="5">
        <v>0</v>
      </c>
    </row>
    <row r="7559" spans="2:3" x14ac:dyDescent="0.35">
      <c r="B7559" s="4" t="s">
        <v>11806</v>
      </c>
      <c r="C7559" s="5">
        <v>0</v>
      </c>
    </row>
    <row r="7560" spans="2:3" x14ac:dyDescent="0.35">
      <c r="B7560" s="4" t="s">
        <v>12192</v>
      </c>
      <c r="C7560" s="5">
        <v>0</v>
      </c>
    </row>
    <row r="7561" spans="2:3" x14ac:dyDescent="0.35">
      <c r="B7561" s="4" t="s">
        <v>11368</v>
      </c>
      <c r="C7561" s="5">
        <v>0</v>
      </c>
    </row>
    <row r="7562" spans="2:3" x14ac:dyDescent="0.35">
      <c r="B7562" s="4" t="s">
        <v>12194</v>
      </c>
      <c r="C7562" s="5">
        <v>0</v>
      </c>
    </row>
    <row r="7563" spans="2:3" x14ac:dyDescent="0.35">
      <c r="B7563" s="4" t="s">
        <v>11808</v>
      </c>
      <c r="C7563" s="5">
        <v>0</v>
      </c>
    </row>
    <row r="7564" spans="2:3" x14ac:dyDescent="0.35">
      <c r="B7564" s="4" t="s">
        <v>12196</v>
      </c>
      <c r="C7564" s="5">
        <v>0</v>
      </c>
    </row>
    <row r="7565" spans="2:3" x14ac:dyDescent="0.35">
      <c r="B7565" s="4" t="s">
        <v>11809</v>
      </c>
      <c r="C7565" s="5">
        <v>0</v>
      </c>
    </row>
    <row r="7566" spans="2:3" x14ac:dyDescent="0.35">
      <c r="B7566" s="4" t="s">
        <v>12198</v>
      </c>
      <c r="C7566" s="5">
        <v>0</v>
      </c>
    </row>
    <row r="7567" spans="2:3" x14ac:dyDescent="0.35">
      <c r="B7567" s="4" t="s">
        <v>11810</v>
      </c>
      <c r="C7567" s="5">
        <v>0</v>
      </c>
    </row>
    <row r="7568" spans="2:3" x14ac:dyDescent="0.35">
      <c r="B7568" s="4" t="s">
        <v>12200</v>
      </c>
      <c r="C7568" s="5">
        <v>0</v>
      </c>
    </row>
    <row r="7569" spans="2:3" x14ac:dyDescent="0.35">
      <c r="B7569" s="4" t="s">
        <v>11811</v>
      </c>
      <c r="C7569" s="5">
        <v>0</v>
      </c>
    </row>
    <row r="7570" spans="2:3" x14ac:dyDescent="0.35">
      <c r="B7570" s="4" t="s">
        <v>11331</v>
      </c>
      <c r="C7570" s="5">
        <v>0</v>
      </c>
    </row>
    <row r="7571" spans="2:3" x14ac:dyDescent="0.35">
      <c r="B7571" s="4" t="s">
        <v>11812</v>
      </c>
      <c r="C7571" s="5">
        <v>0</v>
      </c>
    </row>
    <row r="7572" spans="2:3" x14ac:dyDescent="0.35">
      <c r="B7572" s="4" t="s">
        <v>12204</v>
      </c>
      <c r="C7572" s="5">
        <v>0</v>
      </c>
    </row>
    <row r="7573" spans="2:3" x14ac:dyDescent="0.35">
      <c r="B7573" s="4" t="s">
        <v>11813</v>
      </c>
      <c r="C7573" s="5">
        <v>0</v>
      </c>
    </row>
    <row r="7574" spans="2:3" x14ac:dyDescent="0.35">
      <c r="B7574" s="4" t="s">
        <v>12206</v>
      </c>
      <c r="C7574" s="5">
        <v>0</v>
      </c>
    </row>
    <row r="7575" spans="2:3" x14ac:dyDescent="0.35">
      <c r="B7575" s="4" t="s">
        <v>11814</v>
      </c>
      <c r="C7575" s="5">
        <v>0</v>
      </c>
    </row>
    <row r="7576" spans="2:3" x14ac:dyDescent="0.35">
      <c r="B7576" s="4" t="s">
        <v>11412</v>
      </c>
      <c r="C7576" s="5">
        <v>0</v>
      </c>
    </row>
    <row r="7577" spans="2:3" x14ac:dyDescent="0.35">
      <c r="B7577" s="4" t="s">
        <v>11815</v>
      </c>
      <c r="C7577" s="5">
        <v>0</v>
      </c>
    </row>
    <row r="7578" spans="2:3" x14ac:dyDescent="0.35">
      <c r="B7578" s="4" t="s">
        <v>11332</v>
      </c>
      <c r="C7578" s="5">
        <v>0</v>
      </c>
    </row>
    <row r="7579" spans="2:3" x14ac:dyDescent="0.35">
      <c r="B7579" s="4" t="s">
        <v>11816</v>
      </c>
      <c r="C7579" s="5">
        <v>0</v>
      </c>
    </row>
    <row r="7580" spans="2:3" x14ac:dyDescent="0.35">
      <c r="B7580" s="4" t="s">
        <v>11383</v>
      </c>
      <c r="C7580" s="5">
        <v>0</v>
      </c>
    </row>
    <row r="7581" spans="2:3" x14ac:dyDescent="0.35">
      <c r="B7581" s="4" t="s">
        <v>11369</v>
      </c>
      <c r="C7581" s="5">
        <v>0</v>
      </c>
    </row>
    <row r="7582" spans="2:3" x14ac:dyDescent="0.35">
      <c r="B7582" s="4" t="s">
        <v>12214</v>
      </c>
      <c r="C7582" s="5">
        <v>0</v>
      </c>
    </row>
    <row r="7583" spans="2:3" x14ac:dyDescent="0.35">
      <c r="B7583" s="4" t="s">
        <v>11818</v>
      </c>
      <c r="C7583" s="5">
        <v>0</v>
      </c>
    </row>
    <row r="7584" spans="2:3" x14ac:dyDescent="0.35">
      <c r="B7584" s="4" t="s">
        <v>12216</v>
      </c>
      <c r="C7584" s="5">
        <v>0</v>
      </c>
    </row>
    <row r="7585" spans="2:3" x14ac:dyDescent="0.35">
      <c r="B7585" s="4" t="s">
        <v>11819</v>
      </c>
      <c r="C7585" s="5">
        <v>0</v>
      </c>
    </row>
    <row r="7586" spans="2:3" x14ac:dyDescent="0.35">
      <c r="B7586" s="4" t="s">
        <v>12218</v>
      </c>
      <c r="C7586" s="5">
        <v>0</v>
      </c>
    </row>
    <row r="7587" spans="2:3" x14ac:dyDescent="0.35">
      <c r="B7587" s="4" t="s">
        <v>11418</v>
      </c>
      <c r="C7587" s="5">
        <v>0</v>
      </c>
    </row>
    <row r="7588" spans="2:3" x14ac:dyDescent="0.35">
      <c r="B7588" s="4" t="s">
        <v>12220</v>
      </c>
      <c r="C7588" s="5">
        <v>0</v>
      </c>
    </row>
    <row r="7589" spans="2:3" x14ac:dyDescent="0.35">
      <c r="B7589" s="4" t="s">
        <v>11821</v>
      </c>
      <c r="C7589" s="5">
        <v>0</v>
      </c>
    </row>
    <row r="7590" spans="2:3" x14ac:dyDescent="0.35">
      <c r="B7590" s="4" t="s">
        <v>12222</v>
      </c>
      <c r="C7590" s="5">
        <v>0</v>
      </c>
    </row>
    <row r="7591" spans="2:3" x14ac:dyDescent="0.35">
      <c r="B7591" s="4" t="s">
        <v>11822</v>
      </c>
      <c r="C7591" s="5">
        <v>0</v>
      </c>
    </row>
    <row r="7592" spans="2:3" x14ac:dyDescent="0.35">
      <c r="B7592" s="4" t="s">
        <v>12224</v>
      </c>
      <c r="C7592" s="5">
        <v>0</v>
      </c>
    </row>
    <row r="7593" spans="2:3" x14ac:dyDescent="0.35">
      <c r="B7593" s="4" t="s">
        <v>11823</v>
      </c>
      <c r="C7593" s="5">
        <v>0</v>
      </c>
    </row>
    <row r="7594" spans="2:3" x14ac:dyDescent="0.35">
      <c r="B7594" s="4" t="s">
        <v>12226</v>
      </c>
      <c r="C7594" s="5">
        <v>0</v>
      </c>
    </row>
    <row r="7595" spans="2:3" x14ac:dyDescent="0.35">
      <c r="B7595" s="4" t="s">
        <v>11824</v>
      </c>
      <c r="C7595" s="5">
        <v>0</v>
      </c>
    </row>
    <row r="7596" spans="2:3" x14ac:dyDescent="0.35">
      <c r="B7596" s="4" t="s">
        <v>12228</v>
      </c>
      <c r="C7596" s="5">
        <v>0</v>
      </c>
    </row>
    <row r="7597" spans="2:3" x14ac:dyDescent="0.35">
      <c r="B7597" s="4" t="s">
        <v>11825</v>
      </c>
      <c r="C7597" s="5">
        <v>0</v>
      </c>
    </row>
    <row r="7598" spans="2:3" x14ac:dyDescent="0.35">
      <c r="B7598" s="4" t="s">
        <v>12230</v>
      </c>
      <c r="C7598" s="5">
        <v>0</v>
      </c>
    </row>
    <row r="7599" spans="2:3" x14ac:dyDescent="0.35">
      <c r="B7599" s="4" t="s">
        <v>11826</v>
      </c>
      <c r="C7599" s="5">
        <v>0</v>
      </c>
    </row>
    <row r="7600" spans="2:3" x14ac:dyDescent="0.35">
      <c r="B7600" s="4" t="s">
        <v>12232</v>
      </c>
      <c r="C7600" s="5">
        <v>0</v>
      </c>
    </row>
    <row r="7601" spans="2:3" x14ac:dyDescent="0.35">
      <c r="B7601" s="4" t="s">
        <v>11827</v>
      </c>
      <c r="C7601" s="5">
        <v>0</v>
      </c>
    </row>
    <row r="7602" spans="2:3" x14ac:dyDescent="0.35">
      <c r="B7602" s="4" t="s">
        <v>12234</v>
      </c>
      <c r="C7602" s="5">
        <v>0</v>
      </c>
    </row>
    <row r="7603" spans="2:3" x14ac:dyDescent="0.35">
      <c r="B7603" s="4" t="s">
        <v>11828</v>
      </c>
      <c r="C7603" s="5">
        <v>0</v>
      </c>
    </row>
    <row r="7604" spans="2:3" x14ac:dyDescent="0.35">
      <c r="B7604" s="4" t="s">
        <v>12236</v>
      </c>
      <c r="C7604" s="5">
        <v>0</v>
      </c>
    </row>
    <row r="7605" spans="2:3" x14ac:dyDescent="0.35">
      <c r="B7605" s="4" t="s">
        <v>11829</v>
      </c>
      <c r="C7605" s="5">
        <v>0</v>
      </c>
    </row>
    <row r="7606" spans="2:3" x14ac:dyDescent="0.35">
      <c r="B7606" s="4" t="s">
        <v>12238</v>
      </c>
      <c r="C7606" s="5">
        <v>0</v>
      </c>
    </row>
    <row r="7607" spans="2:3" x14ac:dyDescent="0.35">
      <c r="B7607" s="4" t="s">
        <v>11830</v>
      </c>
      <c r="C7607" s="5">
        <v>0</v>
      </c>
    </row>
    <row r="7608" spans="2:3" x14ac:dyDescent="0.35">
      <c r="B7608" s="4" t="s">
        <v>12240</v>
      </c>
      <c r="C7608" s="5">
        <v>0</v>
      </c>
    </row>
    <row r="7609" spans="2:3" x14ac:dyDescent="0.35">
      <c r="B7609" s="4" t="s">
        <v>11831</v>
      </c>
      <c r="C7609" s="5">
        <v>0</v>
      </c>
    </row>
    <row r="7610" spans="2:3" x14ac:dyDescent="0.35">
      <c r="B7610" s="4" t="s">
        <v>11384</v>
      </c>
      <c r="C7610" s="5">
        <v>0</v>
      </c>
    </row>
    <row r="7611" spans="2:3" x14ac:dyDescent="0.35">
      <c r="B7611" s="4" t="s">
        <v>11832</v>
      </c>
      <c r="C7611" s="5">
        <v>0</v>
      </c>
    </row>
    <row r="7612" spans="2:3" x14ac:dyDescent="0.35">
      <c r="B7612" s="4" t="s">
        <v>12244</v>
      </c>
      <c r="C7612" s="5">
        <v>0</v>
      </c>
    </row>
    <row r="7613" spans="2:3" x14ac:dyDescent="0.35">
      <c r="B7613" s="4" t="s">
        <v>11833</v>
      </c>
      <c r="C7613" s="5">
        <v>0</v>
      </c>
    </row>
    <row r="7614" spans="2:3" x14ac:dyDescent="0.35">
      <c r="B7614" s="4" t="s">
        <v>12246</v>
      </c>
      <c r="C7614" s="5">
        <v>0</v>
      </c>
    </row>
    <row r="7615" spans="2:3" x14ac:dyDescent="0.35">
      <c r="B7615" s="4" t="s">
        <v>11834</v>
      </c>
      <c r="C7615" s="5">
        <v>0</v>
      </c>
    </row>
    <row r="7616" spans="2:3" x14ac:dyDescent="0.35">
      <c r="B7616" s="4" t="s">
        <v>12248</v>
      </c>
      <c r="C7616" s="5">
        <v>0</v>
      </c>
    </row>
    <row r="7617" spans="2:3" x14ac:dyDescent="0.35">
      <c r="B7617" s="4" t="s">
        <v>11835</v>
      </c>
      <c r="C7617" s="5">
        <v>0</v>
      </c>
    </row>
    <row r="7618" spans="2:3" x14ac:dyDescent="0.35">
      <c r="B7618" s="4" t="s">
        <v>12250</v>
      </c>
      <c r="C7618" s="5">
        <v>0</v>
      </c>
    </row>
    <row r="7619" spans="2:3" x14ac:dyDescent="0.35">
      <c r="B7619" s="4" t="s">
        <v>11836</v>
      </c>
      <c r="C7619" s="5">
        <v>0</v>
      </c>
    </row>
    <row r="7620" spans="2:3" x14ac:dyDescent="0.35">
      <c r="B7620" s="4" t="s">
        <v>12252</v>
      </c>
      <c r="C7620" s="5">
        <v>0</v>
      </c>
    </row>
    <row r="7621" spans="2:3" x14ac:dyDescent="0.35">
      <c r="B7621" s="4" t="s">
        <v>11837</v>
      </c>
      <c r="C7621" s="5">
        <v>0</v>
      </c>
    </row>
    <row r="7622" spans="2:3" x14ac:dyDescent="0.35">
      <c r="B7622" s="4" t="s">
        <v>12254</v>
      </c>
      <c r="C7622" s="5">
        <v>0</v>
      </c>
    </row>
    <row r="7623" spans="2:3" x14ac:dyDescent="0.35">
      <c r="B7623" s="4" t="s">
        <v>11838</v>
      </c>
      <c r="C7623" s="5">
        <v>0</v>
      </c>
    </row>
    <row r="7624" spans="2:3" x14ac:dyDescent="0.35">
      <c r="B7624" s="4" t="s">
        <v>12256</v>
      </c>
      <c r="C7624" s="5">
        <v>0</v>
      </c>
    </row>
    <row r="7625" spans="2:3" x14ac:dyDescent="0.35">
      <c r="B7625" s="4" t="s">
        <v>11839</v>
      </c>
      <c r="C7625" s="5">
        <v>0</v>
      </c>
    </row>
    <row r="7626" spans="2:3" x14ac:dyDescent="0.35">
      <c r="B7626" s="4" t="s">
        <v>12258</v>
      </c>
      <c r="C7626" s="5">
        <v>0</v>
      </c>
    </row>
    <row r="7627" spans="2:3" x14ac:dyDescent="0.35">
      <c r="B7627" s="4" t="s">
        <v>11370</v>
      </c>
      <c r="C7627" s="5">
        <v>0</v>
      </c>
    </row>
    <row r="7628" spans="2:3" x14ac:dyDescent="0.35">
      <c r="B7628" s="4" t="s">
        <v>12260</v>
      </c>
      <c r="C7628" s="5">
        <v>0</v>
      </c>
    </row>
    <row r="7629" spans="2:3" x14ac:dyDescent="0.35">
      <c r="B7629" s="4" t="s">
        <v>11330</v>
      </c>
      <c r="C7629" s="5">
        <v>0</v>
      </c>
    </row>
    <row r="7630" spans="2:3" x14ac:dyDescent="0.35">
      <c r="B7630" s="4" t="s">
        <v>12262</v>
      </c>
      <c r="C7630" s="5">
        <v>0</v>
      </c>
    </row>
    <row r="7631" spans="2:3" x14ac:dyDescent="0.35">
      <c r="B7631" s="4" t="s">
        <v>11842</v>
      </c>
      <c r="C7631" s="5">
        <v>0</v>
      </c>
    </row>
    <row r="7632" spans="2:3" x14ac:dyDescent="0.35">
      <c r="B7632" s="4" t="s">
        <v>12264</v>
      </c>
      <c r="C7632" s="5">
        <v>0</v>
      </c>
    </row>
    <row r="7633" spans="2:3" x14ac:dyDescent="0.35">
      <c r="B7633" s="4" t="s">
        <v>11843</v>
      </c>
      <c r="C7633" s="5">
        <v>0</v>
      </c>
    </row>
    <row r="7634" spans="2:3" x14ac:dyDescent="0.35">
      <c r="B7634" s="4" t="s">
        <v>12266</v>
      </c>
      <c r="C7634" s="5">
        <v>0</v>
      </c>
    </row>
    <row r="7635" spans="2:3" x14ac:dyDescent="0.35">
      <c r="B7635" s="4" t="s">
        <v>11340</v>
      </c>
      <c r="C7635" s="5">
        <v>0</v>
      </c>
    </row>
    <row r="7636" spans="2:3" x14ac:dyDescent="0.35">
      <c r="B7636" s="4" t="s">
        <v>12268</v>
      </c>
      <c r="C7636" s="5">
        <v>0</v>
      </c>
    </row>
    <row r="7637" spans="2:3" x14ac:dyDescent="0.35">
      <c r="B7637" s="4" t="s">
        <v>11845</v>
      </c>
      <c r="C7637" s="5">
        <v>0</v>
      </c>
    </row>
    <row r="7638" spans="2:3" x14ac:dyDescent="0.35">
      <c r="B7638" s="4" t="s">
        <v>12270</v>
      </c>
      <c r="C7638" s="5">
        <v>0</v>
      </c>
    </row>
    <row r="7639" spans="2:3" x14ac:dyDescent="0.35">
      <c r="B7639" s="4" t="s">
        <v>11846</v>
      </c>
      <c r="C7639" s="5">
        <v>0</v>
      </c>
    </row>
    <row r="7640" spans="2:3" x14ac:dyDescent="0.35">
      <c r="B7640" s="4" t="s">
        <v>12272</v>
      </c>
      <c r="C7640" s="5">
        <v>0</v>
      </c>
    </row>
    <row r="7641" spans="2:3" x14ac:dyDescent="0.35">
      <c r="B7641" s="4" t="s">
        <v>11847</v>
      </c>
      <c r="C7641" s="5">
        <v>0</v>
      </c>
    </row>
    <row r="7642" spans="2:3" x14ac:dyDescent="0.35">
      <c r="B7642" s="4" t="s">
        <v>12274</v>
      </c>
      <c r="C7642" s="5">
        <v>0</v>
      </c>
    </row>
    <row r="7643" spans="2:3" x14ac:dyDescent="0.35">
      <c r="B7643" s="4" t="s">
        <v>11371</v>
      </c>
      <c r="C7643" s="5">
        <v>0</v>
      </c>
    </row>
    <row r="7644" spans="2:3" x14ac:dyDescent="0.35">
      <c r="B7644" s="4" t="s">
        <v>11385</v>
      </c>
      <c r="C7644" s="5">
        <v>0</v>
      </c>
    </row>
    <row r="7645" spans="2:3" x14ac:dyDescent="0.35">
      <c r="B7645" s="4" t="s">
        <v>11849</v>
      </c>
      <c r="C7645" s="5">
        <v>0</v>
      </c>
    </row>
    <row r="7646" spans="2:3" x14ac:dyDescent="0.35">
      <c r="B7646" s="4" t="s">
        <v>12278</v>
      </c>
      <c r="C7646" s="5">
        <v>0</v>
      </c>
    </row>
    <row r="7647" spans="2:3" x14ac:dyDescent="0.35">
      <c r="B7647" s="4" t="s">
        <v>11850</v>
      </c>
      <c r="C7647" s="5">
        <v>0</v>
      </c>
    </row>
    <row r="7648" spans="2:3" x14ac:dyDescent="0.35">
      <c r="B7648" s="4" t="s">
        <v>12280</v>
      </c>
      <c r="C7648" s="5">
        <v>0</v>
      </c>
    </row>
    <row r="7649" spans="2:3" x14ac:dyDescent="0.35">
      <c r="B7649" s="4" t="s">
        <v>11851</v>
      </c>
      <c r="C7649" s="5">
        <v>0</v>
      </c>
    </row>
    <row r="7650" spans="2:3" x14ac:dyDescent="0.35">
      <c r="B7650" s="4" t="s">
        <v>12282</v>
      </c>
      <c r="C7650" s="5">
        <v>0</v>
      </c>
    </row>
    <row r="7651" spans="2:3" x14ac:dyDescent="0.35">
      <c r="B7651" s="4" t="s">
        <v>11852</v>
      </c>
      <c r="C7651" s="5">
        <v>0</v>
      </c>
    </row>
    <row r="7652" spans="2:3" x14ac:dyDescent="0.35">
      <c r="B7652" s="4" t="s">
        <v>12284</v>
      </c>
      <c r="C7652" s="5">
        <v>0</v>
      </c>
    </row>
    <row r="7653" spans="2:3" x14ac:dyDescent="0.35">
      <c r="B7653" s="4" t="s">
        <v>11853</v>
      </c>
      <c r="C7653" s="5">
        <v>0</v>
      </c>
    </row>
    <row r="7654" spans="2:3" x14ac:dyDescent="0.35">
      <c r="B7654" s="4" t="s">
        <v>12286</v>
      </c>
      <c r="C7654" s="5">
        <v>0</v>
      </c>
    </row>
    <row r="7655" spans="2:3" x14ac:dyDescent="0.35">
      <c r="B7655" s="4" t="s">
        <v>11854</v>
      </c>
      <c r="C7655" s="5">
        <v>0</v>
      </c>
    </row>
    <row r="7656" spans="2:3" x14ac:dyDescent="0.35">
      <c r="B7656" s="4" t="s">
        <v>12288</v>
      </c>
      <c r="C7656" s="5">
        <v>0</v>
      </c>
    </row>
    <row r="7657" spans="2:3" x14ac:dyDescent="0.35">
      <c r="B7657" s="4" t="s">
        <v>11855</v>
      </c>
      <c r="C7657" s="5">
        <v>0</v>
      </c>
    </row>
    <row r="7658" spans="2:3" x14ac:dyDescent="0.35">
      <c r="B7658" s="4" t="s">
        <v>12290</v>
      </c>
      <c r="C7658" s="5">
        <v>0</v>
      </c>
    </row>
    <row r="7659" spans="2:3" x14ac:dyDescent="0.35">
      <c r="B7659" s="4" t="s">
        <v>11856</v>
      </c>
      <c r="C7659" s="5">
        <v>0</v>
      </c>
    </row>
    <row r="7660" spans="2:3" x14ac:dyDescent="0.35">
      <c r="B7660" s="4" t="s">
        <v>12292</v>
      </c>
      <c r="C7660" s="5">
        <v>0</v>
      </c>
    </row>
    <row r="7661" spans="2:3" x14ac:dyDescent="0.35">
      <c r="B7661" s="4" t="s">
        <v>11857</v>
      </c>
      <c r="C7661" s="5">
        <v>0</v>
      </c>
    </row>
    <row r="7662" spans="2:3" x14ac:dyDescent="0.35">
      <c r="B7662" s="4" t="s">
        <v>12294</v>
      </c>
      <c r="C7662" s="5">
        <v>0</v>
      </c>
    </row>
    <row r="7663" spans="2:3" x14ac:dyDescent="0.35">
      <c r="B7663" s="4" t="s">
        <v>11858</v>
      </c>
      <c r="C7663" s="5">
        <v>0</v>
      </c>
    </row>
    <row r="7664" spans="2:3" x14ac:dyDescent="0.35">
      <c r="B7664" s="4" t="s">
        <v>12296</v>
      </c>
      <c r="C7664" s="5">
        <v>0</v>
      </c>
    </row>
    <row r="7665" spans="2:3" x14ac:dyDescent="0.35">
      <c r="B7665" s="4" t="s">
        <v>11859</v>
      </c>
      <c r="C7665" s="5">
        <v>0</v>
      </c>
    </row>
    <row r="7666" spans="2:3" x14ac:dyDescent="0.35">
      <c r="B7666" s="4" t="s">
        <v>12298</v>
      </c>
      <c r="C7666" s="5">
        <v>0</v>
      </c>
    </row>
    <row r="7667" spans="2:3" x14ac:dyDescent="0.35">
      <c r="B7667" s="4" t="s">
        <v>11860</v>
      </c>
      <c r="C7667" s="5">
        <v>0</v>
      </c>
    </row>
    <row r="7668" spans="2:3" x14ac:dyDescent="0.35">
      <c r="B7668" s="4" t="s">
        <v>12300</v>
      </c>
      <c r="C7668" s="5">
        <v>0</v>
      </c>
    </row>
    <row r="7669" spans="2:3" x14ac:dyDescent="0.35">
      <c r="B7669" s="4" t="s">
        <v>11861</v>
      </c>
      <c r="C7669" s="5">
        <v>0</v>
      </c>
    </row>
    <row r="7670" spans="2:3" x14ac:dyDescent="0.35">
      <c r="B7670" s="4" t="s">
        <v>12302</v>
      </c>
      <c r="C7670" s="5">
        <v>0</v>
      </c>
    </row>
    <row r="7671" spans="2:3" x14ac:dyDescent="0.35">
      <c r="B7671" s="4" t="s">
        <v>11862</v>
      </c>
      <c r="C7671" s="5">
        <v>0</v>
      </c>
    </row>
    <row r="7672" spans="2:3" x14ac:dyDescent="0.35">
      <c r="B7672" s="4" t="s">
        <v>11386</v>
      </c>
      <c r="C7672" s="5">
        <v>0</v>
      </c>
    </row>
    <row r="7673" spans="2:3" x14ac:dyDescent="0.35">
      <c r="B7673" s="4" t="s">
        <v>11863</v>
      </c>
      <c r="C7673" s="5">
        <v>0</v>
      </c>
    </row>
    <row r="7674" spans="2:3" x14ac:dyDescent="0.35">
      <c r="B7674" s="4" t="s">
        <v>12306</v>
      </c>
      <c r="C7674" s="5">
        <v>0</v>
      </c>
    </row>
    <row r="7675" spans="2:3" x14ac:dyDescent="0.35">
      <c r="B7675" s="4" t="s">
        <v>11864</v>
      </c>
      <c r="C7675" s="5">
        <v>0</v>
      </c>
    </row>
    <row r="7676" spans="2:3" x14ac:dyDescent="0.35">
      <c r="B7676" s="4" t="s">
        <v>12308</v>
      </c>
      <c r="C7676" s="5">
        <v>0</v>
      </c>
    </row>
    <row r="7677" spans="2:3" x14ac:dyDescent="0.35">
      <c r="B7677" s="4" t="s">
        <v>11865</v>
      </c>
      <c r="C7677" s="5">
        <v>0</v>
      </c>
    </row>
    <row r="7678" spans="2:3" x14ac:dyDescent="0.35">
      <c r="B7678" s="4" t="s">
        <v>12310</v>
      </c>
      <c r="C7678" s="5">
        <v>0</v>
      </c>
    </row>
    <row r="7679" spans="2:3" x14ac:dyDescent="0.35">
      <c r="B7679" s="4" t="s">
        <v>11866</v>
      </c>
      <c r="C7679" s="5">
        <v>0</v>
      </c>
    </row>
    <row r="7680" spans="2:3" x14ac:dyDescent="0.35">
      <c r="B7680" s="4" t="s">
        <v>12312</v>
      </c>
      <c r="C7680" s="5">
        <v>0</v>
      </c>
    </row>
    <row r="7681" spans="2:3" x14ac:dyDescent="0.35">
      <c r="B7681" s="4" t="s">
        <v>11867</v>
      </c>
      <c r="C7681" s="5">
        <v>0</v>
      </c>
    </row>
    <row r="7682" spans="2:3" x14ac:dyDescent="0.35">
      <c r="B7682" s="4" t="s">
        <v>12314</v>
      </c>
      <c r="C7682" s="5">
        <v>0</v>
      </c>
    </row>
    <row r="7683" spans="2:3" x14ac:dyDescent="0.35">
      <c r="B7683" s="4" t="s">
        <v>11868</v>
      </c>
      <c r="C7683" s="5">
        <v>0</v>
      </c>
    </row>
    <row r="7684" spans="2:3" x14ac:dyDescent="0.35">
      <c r="B7684" s="4" t="s">
        <v>12316</v>
      </c>
      <c r="C7684" s="5">
        <v>0</v>
      </c>
    </row>
    <row r="7685" spans="2:3" x14ac:dyDescent="0.35">
      <c r="B7685" s="4" t="s">
        <v>11869</v>
      </c>
      <c r="C7685" s="5">
        <v>0</v>
      </c>
    </row>
    <row r="7686" spans="2:3" x14ac:dyDescent="0.35">
      <c r="B7686" s="4" t="s">
        <v>12318</v>
      </c>
      <c r="C7686" s="5">
        <v>0</v>
      </c>
    </row>
    <row r="7687" spans="2:3" x14ac:dyDescent="0.35">
      <c r="B7687" s="4" t="s">
        <v>11870</v>
      </c>
      <c r="C7687" s="5">
        <v>0</v>
      </c>
    </row>
    <row r="7688" spans="2:3" x14ac:dyDescent="0.35">
      <c r="B7688" s="4" t="s">
        <v>12320</v>
      </c>
      <c r="C7688" s="5">
        <v>0</v>
      </c>
    </row>
    <row r="7689" spans="2:3" x14ac:dyDescent="0.35">
      <c r="B7689" s="4" t="s">
        <v>11372</v>
      </c>
      <c r="C7689" s="5">
        <v>0</v>
      </c>
    </row>
    <row r="7690" spans="2:3" x14ac:dyDescent="0.35">
      <c r="B7690" s="4" t="s">
        <v>12322</v>
      </c>
      <c r="C7690" s="5">
        <v>0</v>
      </c>
    </row>
    <row r="7691" spans="2:3" x14ac:dyDescent="0.35">
      <c r="B7691" s="4" t="s">
        <v>11341</v>
      </c>
      <c r="C7691" s="5">
        <v>0</v>
      </c>
    </row>
    <row r="7692" spans="2:3" x14ac:dyDescent="0.35">
      <c r="B7692" s="4" t="s">
        <v>12324</v>
      </c>
      <c r="C7692" s="5">
        <v>0</v>
      </c>
    </row>
    <row r="7693" spans="2:3" x14ac:dyDescent="0.35">
      <c r="B7693" s="4" t="s">
        <v>11873</v>
      </c>
      <c r="C7693" s="5">
        <v>0</v>
      </c>
    </row>
    <row r="7694" spans="2:3" x14ac:dyDescent="0.35">
      <c r="B7694" s="4" t="s">
        <v>12326</v>
      </c>
      <c r="C7694" s="5">
        <v>0</v>
      </c>
    </row>
    <row r="7695" spans="2:3" x14ac:dyDescent="0.35">
      <c r="B7695" s="4" t="s">
        <v>11874</v>
      </c>
      <c r="C7695" s="5">
        <v>0</v>
      </c>
    </row>
    <row r="7696" spans="2:3" x14ac:dyDescent="0.35">
      <c r="B7696" s="4" t="s">
        <v>11351</v>
      </c>
      <c r="C7696" s="5">
        <v>0</v>
      </c>
    </row>
    <row r="7697" spans="2:3" x14ac:dyDescent="0.35">
      <c r="B7697" s="4" t="s">
        <v>11875</v>
      </c>
      <c r="C7697" s="5">
        <v>0</v>
      </c>
    </row>
    <row r="7698" spans="2:3" x14ac:dyDescent="0.35">
      <c r="B7698" s="4" t="s">
        <v>11387</v>
      </c>
      <c r="C7698" s="5">
        <v>0</v>
      </c>
    </row>
    <row r="7699" spans="2:3" x14ac:dyDescent="0.35">
      <c r="B7699" s="4" t="s">
        <v>11876</v>
      </c>
      <c r="C7699" s="5">
        <v>0</v>
      </c>
    </row>
    <row r="7700" spans="2:3" x14ac:dyDescent="0.35">
      <c r="B7700" s="4" t="s">
        <v>12332</v>
      </c>
      <c r="C7700" s="5">
        <v>0</v>
      </c>
    </row>
    <row r="7701" spans="2:3" x14ac:dyDescent="0.35">
      <c r="B7701" s="4" t="s">
        <v>11877</v>
      </c>
      <c r="C7701" s="5">
        <v>0</v>
      </c>
    </row>
    <row r="7702" spans="2:3" x14ac:dyDescent="0.35">
      <c r="B7702" s="4" t="s">
        <v>12334</v>
      </c>
      <c r="C7702" s="5">
        <v>0</v>
      </c>
    </row>
    <row r="7703" spans="2:3" x14ac:dyDescent="0.35">
      <c r="B7703" s="4" t="s">
        <v>11342</v>
      </c>
      <c r="C7703" s="5">
        <v>0</v>
      </c>
    </row>
    <row r="7704" spans="2:3" x14ac:dyDescent="0.35">
      <c r="B7704" s="4" t="s">
        <v>12336</v>
      </c>
      <c r="C7704" s="5">
        <v>0</v>
      </c>
    </row>
    <row r="7705" spans="2:3" x14ac:dyDescent="0.35">
      <c r="B7705" s="4" t="s">
        <v>11879</v>
      </c>
      <c r="C7705" s="5">
        <v>0</v>
      </c>
    </row>
    <row r="7706" spans="2:3" x14ac:dyDescent="0.35">
      <c r="B7706" s="4" t="s">
        <v>12338</v>
      </c>
      <c r="C7706" s="5">
        <v>0</v>
      </c>
    </row>
    <row r="7707" spans="2:3" x14ac:dyDescent="0.35">
      <c r="B7707" s="4" t="s">
        <v>11880</v>
      </c>
      <c r="C7707" s="5">
        <v>0</v>
      </c>
    </row>
    <row r="7708" spans="2:3" x14ac:dyDescent="0.35">
      <c r="B7708" s="4" t="s">
        <v>12340</v>
      </c>
      <c r="C7708" s="5">
        <v>0</v>
      </c>
    </row>
    <row r="7709" spans="2:3" x14ac:dyDescent="0.35">
      <c r="B7709" s="4" t="s">
        <v>11881</v>
      </c>
      <c r="C7709" s="5">
        <v>0</v>
      </c>
    </row>
    <row r="7710" spans="2:3" x14ac:dyDescent="0.35">
      <c r="B7710" s="4" t="s">
        <v>12342</v>
      </c>
      <c r="C7710" s="5">
        <v>0</v>
      </c>
    </row>
    <row r="7711" spans="2:3" x14ac:dyDescent="0.35">
      <c r="B7711" s="4" t="s">
        <v>11882</v>
      </c>
      <c r="C7711" s="5">
        <v>0</v>
      </c>
    </row>
    <row r="7712" spans="2:3" x14ac:dyDescent="0.35">
      <c r="B7712" s="4" t="s">
        <v>12344</v>
      </c>
      <c r="C7712" s="5">
        <v>0</v>
      </c>
    </row>
    <row r="7713" spans="2:3" x14ac:dyDescent="0.35">
      <c r="B7713" s="4" t="s">
        <v>11883</v>
      </c>
      <c r="C7713" s="5">
        <v>0</v>
      </c>
    </row>
    <row r="7714" spans="2:3" x14ac:dyDescent="0.35">
      <c r="B7714" s="4" t="s">
        <v>12346</v>
      </c>
      <c r="C7714" s="5">
        <v>0</v>
      </c>
    </row>
    <row r="7715" spans="2:3" x14ac:dyDescent="0.35">
      <c r="B7715" s="4" t="s">
        <v>11884</v>
      </c>
      <c r="C7715" s="5">
        <v>0</v>
      </c>
    </row>
    <row r="7716" spans="2:3" x14ac:dyDescent="0.35">
      <c r="B7716" s="4" t="s">
        <v>12348</v>
      </c>
      <c r="C7716" s="5">
        <v>0</v>
      </c>
    </row>
    <row r="7717" spans="2:3" x14ac:dyDescent="0.35">
      <c r="B7717" s="4" t="s">
        <v>11885</v>
      </c>
      <c r="C7717" s="5">
        <v>0</v>
      </c>
    </row>
    <row r="7718" spans="2:3" x14ac:dyDescent="0.35">
      <c r="B7718" s="4" t="s">
        <v>12350</v>
      </c>
      <c r="C7718" s="5">
        <v>0</v>
      </c>
    </row>
    <row r="7719" spans="2:3" x14ac:dyDescent="0.35">
      <c r="B7719" s="4" t="s">
        <v>11886</v>
      </c>
      <c r="C7719" s="5">
        <v>0</v>
      </c>
    </row>
    <row r="7720" spans="2:3" x14ac:dyDescent="0.35">
      <c r="B7720" s="4" t="s">
        <v>12352</v>
      </c>
      <c r="C7720" s="5">
        <v>0</v>
      </c>
    </row>
    <row r="7721" spans="2:3" x14ac:dyDescent="0.35">
      <c r="B7721" s="4" t="s">
        <v>11887</v>
      </c>
      <c r="C7721" s="5">
        <v>0</v>
      </c>
    </row>
    <row r="7722" spans="2:3" x14ac:dyDescent="0.35">
      <c r="B7722" s="4" t="s">
        <v>12354</v>
      </c>
      <c r="C7722" s="5">
        <v>0</v>
      </c>
    </row>
    <row r="7723" spans="2:3" x14ac:dyDescent="0.35">
      <c r="B7723" s="4" t="s">
        <v>11888</v>
      </c>
      <c r="C7723" s="5">
        <v>0</v>
      </c>
    </row>
    <row r="7724" spans="2:3" x14ac:dyDescent="0.35">
      <c r="B7724" s="4" t="s">
        <v>12356</v>
      </c>
      <c r="C7724" s="5">
        <v>0</v>
      </c>
    </row>
    <row r="7725" spans="2:3" x14ac:dyDescent="0.35">
      <c r="B7725" s="4" t="s">
        <v>11889</v>
      </c>
      <c r="C7725" s="5">
        <v>0</v>
      </c>
    </row>
    <row r="7726" spans="2:3" x14ac:dyDescent="0.35">
      <c r="B7726" s="4" t="s">
        <v>12358</v>
      </c>
      <c r="C7726" s="5">
        <v>0</v>
      </c>
    </row>
    <row r="7727" spans="2:3" x14ac:dyDescent="0.35">
      <c r="B7727" s="4" t="s">
        <v>11890</v>
      </c>
      <c r="C7727" s="5">
        <v>0</v>
      </c>
    </row>
    <row r="7728" spans="2:3" x14ac:dyDescent="0.35">
      <c r="B7728" s="4" t="s">
        <v>12360</v>
      </c>
      <c r="C7728" s="5">
        <v>0</v>
      </c>
    </row>
    <row r="7729" spans="2:3" x14ac:dyDescent="0.35">
      <c r="B7729" s="4" t="s">
        <v>11891</v>
      </c>
      <c r="C7729" s="5">
        <v>0</v>
      </c>
    </row>
    <row r="7730" spans="2:3" x14ac:dyDescent="0.35">
      <c r="B7730" s="4" t="s">
        <v>12362</v>
      </c>
      <c r="C7730" s="5">
        <v>0</v>
      </c>
    </row>
    <row r="7731" spans="2:3" x14ac:dyDescent="0.35">
      <c r="B7731" s="4" t="s">
        <v>11892</v>
      </c>
      <c r="C7731" s="5">
        <v>0</v>
      </c>
    </row>
    <row r="7732" spans="2:3" x14ac:dyDescent="0.35">
      <c r="B7732" s="4" t="s">
        <v>12364</v>
      </c>
      <c r="C7732" s="5">
        <v>0</v>
      </c>
    </row>
    <row r="7733" spans="2:3" x14ac:dyDescent="0.35">
      <c r="B7733" s="4" t="s">
        <v>11893</v>
      </c>
      <c r="C7733" s="5">
        <v>0</v>
      </c>
    </row>
    <row r="7734" spans="2:3" x14ac:dyDescent="0.35">
      <c r="B7734" s="4" t="s">
        <v>12366</v>
      </c>
      <c r="C7734" s="5">
        <v>0</v>
      </c>
    </row>
    <row r="7735" spans="2:3" x14ac:dyDescent="0.35">
      <c r="B7735" s="4" t="s">
        <v>11894</v>
      </c>
      <c r="C7735" s="5">
        <v>0</v>
      </c>
    </row>
    <row r="7736" spans="2:3" x14ac:dyDescent="0.35">
      <c r="B7736" s="4" t="s">
        <v>12368</v>
      </c>
      <c r="C7736" s="5">
        <v>0</v>
      </c>
    </row>
    <row r="7737" spans="2:3" x14ac:dyDescent="0.35">
      <c r="B7737" s="4" t="s">
        <v>11895</v>
      </c>
      <c r="C7737" s="5">
        <v>0</v>
      </c>
    </row>
    <row r="7738" spans="2:3" x14ac:dyDescent="0.35">
      <c r="B7738" s="4" t="s">
        <v>12370</v>
      </c>
      <c r="C7738" s="5">
        <v>0</v>
      </c>
    </row>
    <row r="7739" spans="2:3" x14ac:dyDescent="0.35">
      <c r="B7739" s="4" t="s">
        <v>11373</v>
      </c>
      <c r="C7739" s="5">
        <v>0</v>
      </c>
    </row>
    <row r="7740" spans="2:3" x14ac:dyDescent="0.35">
      <c r="B7740" s="4" t="s">
        <v>12372</v>
      </c>
      <c r="C7740" s="5">
        <v>0</v>
      </c>
    </row>
    <row r="7741" spans="2:3" x14ac:dyDescent="0.35">
      <c r="B7741" s="4" t="s">
        <v>11897</v>
      </c>
      <c r="C7741" s="5">
        <v>0</v>
      </c>
    </row>
    <row r="7742" spans="2:3" x14ac:dyDescent="0.35">
      <c r="B7742" s="4" t="s">
        <v>12374</v>
      </c>
      <c r="C7742" s="5">
        <v>0</v>
      </c>
    </row>
    <row r="7743" spans="2:3" x14ac:dyDescent="0.35">
      <c r="B7743" s="4" t="s">
        <v>11898</v>
      </c>
      <c r="C7743" s="5">
        <v>0</v>
      </c>
    </row>
    <row r="7744" spans="2:3" x14ac:dyDescent="0.35">
      <c r="B7744" s="4" t="s">
        <v>12376</v>
      </c>
      <c r="C7744" s="5">
        <v>0</v>
      </c>
    </row>
    <row r="7745" spans="2:3" x14ac:dyDescent="0.35">
      <c r="B7745" s="4" t="s">
        <v>11899</v>
      </c>
      <c r="C7745" s="5">
        <v>0</v>
      </c>
    </row>
    <row r="7746" spans="2:3" x14ac:dyDescent="0.35">
      <c r="B7746" s="4" t="s">
        <v>12378</v>
      </c>
      <c r="C7746" s="5">
        <v>0</v>
      </c>
    </row>
    <row r="7747" spans="2:3" x14ac:dyDescent="0.35">
      <c r="B7747" s="4" t="s">
        <v>11900</v>
      </c>
      <c r="C7747" s="5">
        <v>0</v>
      </c>
    </row>
    <row r="7748" spans="2:3" x14ac:dyDescent="0.35">
      <c r="B7748" s="4" t="s">
        <v>12380</v>
      </c>
      <c r="C7748" s="5">
        <v>0</v>
      </c>
    </row>
    <row r="7749" spans="2:3" x14ac:dyDescent="0.35">
      <c r="B7749" s="4" t="s">
        <v>11901</v>
      </c>
      <c r="C7749" s="5">
        <v>0</v>
      </c>
    </row>
    <row r="7750" spans="2:3" x14ac:dyDescent="0.35">
      <c r="B7750" s="4" t="s">
        <v>12382</v>
      </c>
      <c r="C7750" s="5">
        <v>0</v>
      </c>
    </row>
    <row r="7751" spans="2:3" x14ac:dyDescent="0.35">
      <c r="B7751" s="4" t="s">
        <v>11902</v>
      </c>
      <c r="C7751" s="5">
        <v>0</v>
      </c>
    </row>
    <row r="7752" spans="2:3" x14ac:dyDescent="0.35">
      <c r="B7752" s="4" t="s">
        <v>12384</v>
      </c>
      <c r="C7752" s="5">
        <v>0</v>
      </c>
    </row>
    <row r="7753" spans="2:3" x14ac:dyDescent="0.35">
      <c r="B7753" s="4" t="s">
        <v>11903</v>
      </c>
      <c r="C7753" s="5">
        <v>0</v>
      </c>
    </row>
    <row r="7754" spans="2:3" x14ac:dyDescent="0.35">
      <c r="B7754" s="4" t="s">
        <v>12386</v>
      </c>
      <c r="C7754" s="5">
        <v>0</v>
      </c>
    </row>
    <row r="7755" spans="2:3" x14ac:dyDescent="0.35">
      <c r="B7755" s="4" t="s">
        <v>11904</v>
      </c>
      <c r="C7755" s="5">
        <v>0</v>
      </c>
    </row>
    <row r="7756" spans="2:3" x14ac:dyDescent="0.35">
      <c r="B7756" s="4" t="s">
        <v>12388</v>
      </c>
      <c r="C7756" s="5">
        <v>0</v>
      </c>
    </row>
    <row r="7757" spans="2:3" x14ac:dyDescent="0.35">
      <c r="B7757" s="4" t="s">
        <v>11905</v>
      </c>
      <c r="C7757" s="5">
        <v>0</v>
      </c>
    </row>
    <row r="7758" spans="2:3" x14ac:dyDescent="0.35">
      <c r="B7758" s="4" t="s">
        <v>12390</v>
      </c>
      <c r="C7758" s="5">
        <v>0</v>
      </c>
    </row>
    <row r="7759" spans="2:3" x14ac:dyDescent="0.35">
      <c r="B7759" s="4" t="s">
        <v>11906</v>
      </c>
      <c r="C7759" s="5">
        <v>0</v>
      </c>
    </row>
    <row r="7760" spans="2:3" x14ac:dyDescent="0.35">
      <c r="B7760" s="4" t="s">
        <v>12392</v>
      </c>
      <c r="C7760" s="5">
        <v>0</v>
      </c>
    </row>
    <row r="7761" spans="2:3" x14ac:dyDescent="0.35">
      <c r="B7761" s="4" t="s">
        <v>11907</v>
      </c>
      <c r="C7761" s="5">
        <v>0</v>
      </c>
    </row>
    <row r="7762" spans="2:3" x14ac:dyDescent="0.35">
      <c r="B7762" s="4" t="s">
        <v>11353</v>
      </c>
      <c r="C7762" s="5">
        <v>0</v>
      </c>
    </row>
    <row r="7763" spans="2:3" x14ac:dyDescent="0.35">
      <c r="B7763" s="4" t="s">
        <v>11908</v>
      </c>
      <c r="C7763" s="5">
        <v>0</v>
      </c>
    </row>
    <row r="7764" spans="2:3" x14ac:dyDescent="0.35">
      <c r="B7764" s="4" t="s">
        <v>12396</v>
      </c>
      <c r="C7764" s="5">
        <v>0</v>
      </c>
    </row>
    <row r="7765" spans="2:3" x14ac:dyDescent="0.35">
      <c r="B7765" s="4" t="s">
        <v>11909</v>
      </c>
      <c r="C7765" s="5">
        <v>0</v>
      </c>
    </row>
    <row r="7766" spans="2:3" x14ac:dyDescent="0.35">
      <c r="B7766" s="4" t="s">
        <v>12398</v>
      </c>
      <c r="C7766" s="5">
        <v>0</v>
      </c>
    </row>
    <row r="7767" spans="2:3" x14ac:dyDescent="0.35">
      <c r="B7767" s="4" t="s">
        <v>11910</v>
      </c>
      <c r="C7767" s="5">
        <v>0</v>
      </c>
    </row>
    <row r="7768" spans="2:3" x14ac:dyDescent="0.35">
      <c r="B7768" s="4" t="s">
        <v>12400</v>
      </c>
      <c r="C7768" s="5">
        <v>0</v>
      </c>
    </row>
    <row r="7769" spans="2:3" x14ac:dyDescent="0.35">
      <c r="B7769" s="4" t="s">
        <v>11911</v>
      </c>
      <c r="C7769" s="5">
        <v>0</v>
      </c>
    </row>
    <row r="7770" spans="2:3" x14ac:dyDescent="0.35">
      <c r="B7770" s="4" t="s">
        <v>12402</v>
      </c>
      <c r="C7770" s="5">
        <v>0</v>
      </c>
    </row>
    <row r="7771" spans="2:3" x14ac:dyDescent="0.35">
      <c r="B7771" s="4" t="s">
        <v>11912</v>
      </c>
      <c r="C7771" s="5">
        <v>0</v>
      </c>
    </row>
    <row r="7772" spans="2:3" x14ac:dyDescent="0.35">
      <c r="B7772" s="4" t="s">
        <v>12404</v>
      </c>
      <c r="C7772" s="5">
        <v>0</v>
      </c>
    </row>
    <row r="7773" spans="2:3" x14ac:dyDescent="0.35">
      <c r="B7773" s="4" t="s">
        <v>12406</v>
      </c>
      <c r="C7773" s="5">
        <v>0</v>
      </c>
    </row>
    <row r="7774" spans="2:3" x14ac:dyDescent="0.35">
      <c r="B7774" s="4" t="s">
        <v>11424</v>
      </c>
      <c r="C7774" s="5">
        <v>0</v>
      </c>
    </row>
    <row r="7775" spans="2:3" x14ac:dyDescent="0.35">
      <c r="B7775" s="4" t="s">
        <v>12407</v>
      </c>
      <c r="C7775" s="5">
        <v>0</v>
      </c>
    </row>
    <row r="7776" spans="2:3" x14ac:dyDescent="0.35">
      <c r="B7776" s="4" t="s">
        <v>12408</v>
      </c>
      <c r="C7776" s="5">
        <v>0</v>
      </c>
    </row>
    <row r="7777" spans="2:3" x14ac:dyDescent="0.35">
      <c r="B7777" s="4" t="s">
        <v>11914</v>
      </c>
      <c r="C7777" s="5">
        <v>0</v>
      </c>
    </row>
    <row r="7778" spans="2:3" x14ac:dyDescent="0.35">
      <c r="B7778" s="4" t="s">
        <v>12410</v>
      </c>
      <c r="C7778" s="5">
        <v>0</v>
      </c>
    </row>
    <row r="7779" spans="2:3" x14ac:dyDescent="0.35">
      <c r="B7779" s="4" t="s">
        <v>11374</v>
      </c>
      <c r="C7779" s="5">
        <v>0</v>
      </c>
    </row>
    <row r="7780" spans="2:3" x14ac:dyDescent="0.35">
      <c r="B7780" s="4" t="s">
        <v>12412</v>
      </c>
      <c r="C7780" s="5">
        <v>0</v>
      </c>
    </row>
    <row r="7781" spans="2:3" x14ac:dyDescent="0.35">
      <c r="B7781" s="4" t="s">
        <v>11916</v>
      </c>
      <c r="C7781" s="5">
        <v>0</v>
      </c>
    </row>
    <row r="7782" spans="2:3" x14ac:dyDescent="0.35">
      <c r="B7782" s="4" t="s">
        <v>12414</v>
      </c>
      <c r="C7782" s="5">
        <v>0</v>
      </c>
    </row>
    <row r="7783" spans="2:3" x14ac:dyDescent="0.35">
      <c r="B7783" s="4" t="s">
        <v>11917</v>
      </c>
      <c r="C7783" s="5">
        <v>0</v>
      </c>
    </row>
    <row r="7784" spans="2:3" x14ac:dyDescent="0.35">
      <c r="B7784" s="4" t="s">
        <v>12416</v>
      </c>
      <c r="C7784" s="5">
        <v>0</v>
      </c>
    </row>
    <row r="7785" spans="2:3" x14ac:dyDescent="0.35">
      <c r="B7785" s="4" t="s">
        <v>12424</v>
      </c>
      <c r="C7785" s="5">
        <v>0</v>
      </c>
    </row>
    <row r="7786" spans="2:3" x14ac:dyDescent="0.35">
      <c r="B7786" s="4" t="s">
        <v>12418</v>
      </c>
      <c r="C7786" s="5">
        <v>0</v>
      </c>
    </row>
    <row r="7787" spans="2:3" x14ac:dyDescent="0.35">
      <c r="B7787" s="4" t="s">
        <v>12426</v>
      </c>
      <c r="C7787" s="5">
        <v>0</v>
      </c>
    </row>
    <row r="7788" spans="2:3" x14ac:dyDescent="0.35">
      <c r="B7788" s="4" t="s">
        <v>12420</v>
      </c>
      <c r="C7788" s="5">
        <v>0</v>
      </c>
    </row>
    <row r="7789" spans="2:3" x14ac:dyDescent="0.35">
      <c r="B7789" s="4" t="s">
        <v>12428</v>
      </c>
      <c r="C7789" s="5">
        <v>0</v>
      </c>
    </row>
    <row r="7790" spans="2:3" x14ac:dyDescent="0.35">
      <c r="B7790" s="4" t="s">
        <v>12422</v>
      </c>
      <c r="C7790" s="5">
        <v>0</v>
      </c>
    </row>
    <row r="7791" spans="2:3" x14ac:dyDescent="0.35">
      <c r="B7791" s="4" t="s">
        <v>12430</v>
      </c>
      <c r="C7791" s="5">
        <v>0</v>
      </c>
    </row>
    <row r="7792" spans="2:3" x14ac:dyDescent="0.35">
      <c r="B7792" s="4" t="s">
        <v>11422</v>
      </c>
      <c r="C7792" s="5">
        <v>0</v>
      </c>
    </row>
    <row r="7793" spans="2:3" x14ac:dyDescent="0.35">
      <c r="B7793" s="4" t="s">
        <v>12432</v>
      </c>
      <c r="C7793" s="5">
        <v>0</v>
      </c>
    </row>
    <row r="7794" spans="2:3" x14ac:dyDescent="0.35">
      <c r="B7794" s="4" t="s">
        <v>11918</v>
      </c>
      <c r="C7794" s="5">
        <v>0</v>
      </c>
    </row>
    <row r="7795" spans="2:3" x14ac:dyDescent="0.35">
      <c r="B7795" s="4" t="s">
        <v>12427</v>
      </c>
      <c r="C7795" s="5">
        <v>0</v>
      </c>
    </row>
    <row r="7796" spans="2:3" x14ac:dyDescent="0.35">
      <c r="B7796" s="4" t="s">
        <v>11919</v>
      </c>
      <c r="C7796" s="5">
        <v>0</v>
      </c>
    </row>
    <row r="7797" spans="2:3" x14ac:dyDescent="0.35">
      <c r="B7797" s="4" t="s">
        <v>12429</v>
      </c>
      <c r="C7797" s="5">
        <v>0</v>
      </c>
    </row>
    <row r="7798" spans="2:3" x14ac:dyDescent="0.35">
      <c r="B7798" s="4" t="s">
        <v>11920</v>
      </c>
      <c r="C7798" s="5">
        <v>0</v>
      </c>
    </row>
    <row r="7799" spans="2:3" x14ac:dyDescent="0.35">
      <c r="B7799" s="4" t="s">
        <v>12431</v>
      </c>
      <c r="C7799" s="5">
        <v>0</v>
      </c>
    </row>
    <row r="7800" spans="2:3" x14ac:dyDescent="0.35">
      <c r="B7800" s="4" t="s">
        <v>11921</v>
      </c>
      <c r="C7800" s="5">
        <v>0</v>
      </c>
    </row>
    <row r="7801" spans="2:3" x14ac:dyDescent="0.35">
      <c r="B7801" s="4" t="s">
        <v>11404</v>
      </c>
      <c r="C7801" s="5">
        <v>0</v>
      </c>
    </row>
    <row r="7802" spans="2:3" x14ac:dyDescent="0.35">
      <c r="B7802" s="4" t="s">
        <v>11922</v>
      </c>
      <c r="C7802" s="5">
        <v>0</v>
      </c>
    </row>
    <row r="7803" spans="2:3" x14ac:dyDescent="0.35">
      <c r="B7803" s="4" t="s">
        <v>12435</v>
      </c>
      <c r="C7803" s="5">
        <v>0</v>
      </c>
    </row>
    <row r="7804" spans="2:3" x14ac:dyDescent="0.35">
      <c r="B7804" s="4" t="s">
        <v>11923</v>
      </c>
      <c r="C7804" s="5">
        <v>0</v>
      </c>
    </row>
    <row r="7805" spans="2:3" x14ac:dyDescent="0.35">
      <c r="B7805" s="4" t="s">
        <v>11354</v>
      </c>
      <c r="C7805" s="5">
        <v>0</v>
      </c>
    </row>
    <row r="7806" spans="2:3" x14ac:dyDescent="0.35">
      <c r="B7806" s="4" t="s">
        <v>11924</v>
      </c>
      <c r="C7806" s="5">
        <v>0</v>
      </c>
    </row>
    <row r="7807" spans="2:3" x14ac:dyDescent="0.35">
      <c r="B7807" s="4" t="s">
        <v>12439</v>
      </c>
      <c r="C7807" s="5">
        <v>0</v>
      </c>
    </row>
    <row r="7808" spans="2:3" x14ac:dyDescent="0.35">
      <c r="B7808" s="4" t="s">
        <v>11925</v>
      </c>
      <c r="C7808" s="5">
        <v>0</v>
      </c>
    </row>
    <row r="7809" spans="2:3" x14ac:dyDescent="0.35">
      <c r="B7809" s="4" t="s">
        <v>12441</v>
      </c>
      <c r="C7809" s="5">
        <v>0</v>
      </c>
    </row>
    <row r="7810" spans="2:3" x14ac:dyDescent="0.35">
      <c r="B7810" s="4" t="s">
        <v>11926</v>
      </c>
      <c r="C7810" s="5">
        <v>0</v>
      </c>
    </row>
    <row r="7811" spans="2:3" x14ac:dyDescent="0.35">
      <c r="B7811" s="4" t="s">
        <v>12443</v>
      </c>
      <c r="C7811" s="5">
        <v>0</v>
      </c>
    </row>
    <row r="7812" spans="2:3" x14ac:dyDescent="0.35">
      <c r="B7812" s="4" t="s">
        <v>11927</v>
      </c>
      <c r="C7812" s="5">
        <v>0</v>
      </c>
    </row>
    <row r="7813" spans="2:3" x14ac:dyDescent="0.35">
      <c r="B7813" s="4" t="s">
        <v>12445</v>
      </c>
      <c r="C7813" s="5">
        <v>0</v>
      </c>
    </row>
    <row r="7814" spans="2:3" x14ac:dyDescent="0.35">
      <c r="B7814" s="4" t="s">
        <v>11928</v>
      </c>
      <c r="C7814" s="5">
        <v>0</v>
      </c>
    </row>
    <row r="7815" spans="2:3" x14ac:dyDescent="0.35">
      <c r="B7815" s="4" t="s">
        <v>12447</v>
      </c>
      <c r="C7815" s="5">
        <v>0</v>
      </c>
    </row>
    <row r="7816" spans="2:3" x14ac:dyDescent="0.35">
      <c r="B7816" s="4" t="s">
        <v>11929</v>
      </c>
      <c r="C7816" s="5">
        <v>0</v>
      </c>
    </row>
    <row r="7817" spans="2:3" x14ac:dyDescent="0.35">
      <c r="B7817" s="4" t="s">
        <v>12449</v>
      </c>
      <c r="C7817" s="5">
        <v>0</v>
      </c>
    </row>
    <row r="7818" spans="2:3" x14ac:dyDescent="0.35">
      <c r="B7818" s="4" t="s">
        <v>11930</v>
      </c>
      <c r="C7818" s="5">
        <v>0</v>
      </c>
    </row>
    <row r="7819" spans="2:3" x14ac:dyDescent="0.35">
      <c r="B7819" s="4" t="s">
        <v>12451</v>
      </c>
      <c r="C7819" s="5">
        <v>0</v>
      </c>
    </row>
    <row r="7820" spans="2:3" x14ac:dyDescent="0.35">
      <c r="B7820" s="4" t="s">
        <v>11931</v>
      </c>
      <c r="C7820" s="5">
        <v>0</v>
      </c>
    </row>
    <row r="7821" spans="2:3" x14ac:dyDescent="0.35">
      <c r="B7821" s="4" t="s">
        <v>12453</v>
      </c>
      <c r="C7821" s="5">
        <v>0</v>
      </c>
    </row>
    <row r="7822" spans="2:3" x14ac:dyDescent="0.35">
      <c r="B7822" s="4" t="s">
        <v>11932</v>
      </c>
      <c r="C7822" s="5">
        <v>0</v>
      </c>
    </row>
    <row r="7823" spans="2:3" x14ac:dyDescent="0.35">
      <c r="B7823" s="4" t="s">
        <v>11405</v>
      </c>
      <c r="C7823" s="5">
        <v>0</v>
      </c>
    </row>
    <row r="7824" spans="2:3" x14ac:dyDescent="0.35">
      <c r="B7824" s="4" t="s">
        <v>11933</v>
      </c>
      <c r="C7824" s="5">
        <v>0</v>
      </c>
    </row>
    <row r="7825" spans="2:3" x14ac:dyDescent="0.35">
      <c r="B7825" s="4" t="s">
        <v>12457</v>
      </c>
      <c r="C7825" s="5">
        <v>0</v>
      </c>
    </row>
    <row r="7826" spans="2:3" x14ac:dyDescent="0.35">
      <c r="B7826" s="4" t="s">
        <v>11934</v>
      </c>
      <c r="C7826" s="5">
        <v>0</v>
      </c>
    </row>
    <row r="7827" spans="2:3" x14ac:dyDescent="0.35">
      <c r="B7827" s="4" t="s">
        <v>12459</v>
      </c>
      <c r="C7827" s="5">
        <v>0</v>
      </c>
    </row>
    <row r="7828" spans="2:3" x14ac:dyDescent="0.35">
      <c r="B7828" s="4" t="s">
        <v>11935</v>
      </c>
      <c r="C7828" s="5">
        <v>0</v>
      </c>
    </row>
    <row r="7829" spans="2:3" x14ac:dyDescent="0.35">
      <c r="B7829" s="4" t="s">
        <v>12461</v>
      </c>
      <c r="C7829" s="5">
        <v>0</v>
      </c>
    </row>
    <row r="7830" spans="2:3" x14ac:dyDescent="0.35">
      <c r="B7830" s="4" t="s">
        <v>11936</v>
      </c>
      <c r="C7830" s="5">
        <v>0</v>
      </c>
    </row>
    <row r="7831" spans="2:3" x14ac:dyDescent="0.35">
      <c r="B7831" s="4" t="s">
        <v>12463</v>
      </c>
      <c r="C7831" s="5">
        <v>0</v>
      </c>
    </row>
    <row r="7832" spans="2:3" x14ac:dyDescent="0.35">
      <c r="B7832" s="4" t="s">
        <v>11937</v>
      </c>
      <c r="C7832" s="5">
        <v>0</v>
      </c>
    </row>
    <row r="7833" spans="2:3" x14ac:dyDescent="0.35">
      <c r="B7833" s="4" t="s">
        <v>12465</v>
      </c>
      <c r="C7833" s="5">
        <v>0</v>
      </c>
    </row>
    <row r="7834" spans="2:3" x14ac:dyDescent="0.35">
      <c r="B7834" s="4" t="s">
        <v>11938</v>
      </c>
      <c r="C7834" s="5">
        <v>0</v>
      </c>
    </row>
    <row r="7835" spans="2:3" x14ac:dyDescent="0.35">
      <c r="B7835" s="4" t="s">
        <v>12467</v>
      </c>
      <c r="C7835" s="5">
        <v>0</v>
      </c>
    </row>
    <row r="7836" spans="2:3" x14ac:dyDescent="0.35">
      <c r="B7836" s="4" t="s">
        <v>11939</v>
      </c>
      <c r="C7836" s="5">
        <v>0</v>
      </c>
    </row>
    <row r="7837" spans="2:3" x14ac:dyDescent="0.35">
      <c r="B7837" s="4" t="s">
        <v>12469</v>
      </c>
      <c r="C7837" s="5">
        <v>0</v>
      </c>
    </row>
    <row r="7838" spans="2:3" x14ac:dyDescent="0.35">
      <c r="B7838" s="4" t="s">
        <v>11940</v>
      </c>
      <c r="C7838" s="5">
        <v>0</v>
      </c>
    </row>
    <row r="7839" spans="2:3" x14ac:dyDescent="0.35">
      <c r="B7839" s="4" t="s">
        <v>12471</v>
      </c>
      <c r="C7839" s="5">
        <v>0</v>
      </c>
    </row>
    <row r="7840" spans="2:3" x14ac:dyDescent="0.35">
      <c r="B7840" s="4" t="s">
        <v>11343</v>
      </c>
      <c r="C7840" s="5">
        <v>0</v>
      </c>
    </row>
    <row r="7841" spans="2:3" x14ac:dyDescent="0.35">
      <c r="B7841" s="4" t="s">
        <v>12473</v>
      </c>
      <c r="C7841" s="5">
        <v>0</v>
      </c>
    </row>
    <row r="7842" spans="2:3" x14ac:dyDescent="0.35">
      <c r="B7842" s="4" t="s">
        <v>11942</v>
      </c>
      <c r="C7842" s="5">
        <v>0</v>
      </c>
    </row>
    <row r="7843" spans="2:3" x14ac:dyDescent="0.35">
      <c r="B7843" s="4" t="s">
        <v>11356</v>
      </c>
      <c r="C7843" s="5">
        <v>0</v>
      </c>
    </row>
    <row r="7844" spans="2:3" x14ac:dyDescent="0.35">
      <c r="B7844" s="4" t="s">
        <v>11943</v>
      </c>
      <c r="C7844" s="5">
        <v>0</v>
      </c>
    </row>
    <row r="7845" spans="2:3" x14ac:dyDescent="0.35">
      <c r="B7845" s="4" t="s">
        <v>12477</v>
      </c>
      <c r="C7845" s="5">
        <v>0</v>
      </c>
    </row>
    <row r="7846" spans="2:3" x14ac:dyDescent="0.35">
      <c r="B7846" s="4" t="s">
        <v>11944</v>
      </c>
      <c r="C7846" s="5">
        <v>0</v>
      </c>
    </row>
    <row r="7847" spans="2:3" x14ac:dyDescent="0.35">
      <c r="B7847" s="4" t="s">
        <v>11391</v>
      </c>
      <c r="C7847" s="5">
        <v>0</v>
      </c>
    </row>
    <row r="7848" spans="2:3" x14ac:dyDescent="0.35">
      <c r="B7848" s="4" t="s">
        <v>11945</v>
      </c>
      <c r="C7848" s="5">
        <v>0</v>
      </c>
    </row>
    <row r="7849" spans="2:3" x14ac:dyDescent="0.35">
      <c r="B7849" s="4" t="s">
        <v>12481</v>
      </c>
      <c r="C7849" s="5">
        <v>0</v>
      </c>
    </row>
    <row r="7850" spans="2:3" x14ac:dyDescent="0.35">
      <c r="B7850" s="4" t="s">
        <v>11946</v>
      </c>
      <c r="C7850" s="5">
        <v>0</v>
      </c>
    </row>
    <row r="7851" spans="2:3" x14ac:dyDescent="0.35">
      <c r="B7851" s="4" t="s">
        <v>12483</v>
      </c>
      <c r="C7851" s="5">
        <v>0</v>
      </c>
    </row>
    <row r="7852" spans="2:3" x14ac:dyDescent="0.35">
      <c r="B7852" s="4" t="s">
        <v>11947</v>
      </c>
      <c r="C7852" s="5">
        <v>0</v>
      </c>
    </row>
    <row r="7853" spans="2:3" x14ac:dyDescent="0.35">
      <c r="B7853" s="4" t="s">
        <v>12485</v>
      </c>
      <c r="C7853" s="5">
        <v>0</v>
      </c>
    </row>
    <row r="7854" spans="2:3" x14ac:dyDescent="0.35">
      <c r="B7854" s="4" t="s">
        <v>11948</v>
      </c>
      <c r="C7854" s="5">
        <v>0</v>
      </c>
    </row>
    <row r="7855" spans="2:3" x14ac:dyDescent="0.35">
      <c r="B7855" s="4" t="s">
        <v>12487</v>
      </c>
      <c r="C7855" s="5">
        <v>0</v>
      </c>
    </row>
    <row r="7856" spans="2:3" x14ac:dyDescent="0.35">
      <c r="B7856" s="4" t="s">
        <v>11949</v>
      </c>
      <c r="C7856" s="5">
        <v>0</v>
      </c>
    </row>
    <row r="7857" spans="2:3" x14ac:dyDescent="0.35">
      <c r="B7857" s="4" t="s">
        <v>12489</v>
      </c>
      <c r="C7857" s="5">
        <v>0</v>
      </c>
    </row>
    <row r="7858" spans="2:3" x14ac:dyDescent="0.35">
      <c r="B7858" s="4" t="s">
        <v>11950</v>
      </c>
      <c r="C7858" s="5">
        <v>0</v>
      </c>
    </row>
    <row r="7859" spans="2:3" x14ac:dyDescent="0.35">
      <c r="B7859" s="4" t="s">
        <v>11392</v>
      </c>
      <c r="C7859" s="5">
        <v>0</v>
      </c>
    </row>
    <row r="7860" spans="2:3" x14ac:dyDescent="0.35">
      <c r="B7860" s="4" t="s">
        <v>11951</v>
      </c>
      <c r="C7860" s="5">
        <v>0</v>
      </c>
    </row>
    <row r="7861" spans="2:3" x14ac:dyDescent="0.35">
      <c r="B7861" s="4" t="s">
        <v>12493</v>
      </c>
      <c r="C7861" s="5">
        <v>0</v>
      </c>
    </row>
    <row r="7862" spans="2:3" x14ac:dyDescent="0.35">
      <c r="B7862" s="4" t="s">
        <v>11952</v>
      </c>
      <c r="C7862" s="5">
        <v>0</v>
      </c>
    </row>
    <row r="7863" spans="2:3" x14ac:dyDescent="0.35">
      <c r="B7863" s="4" t="s">
        <v>12495</v>
      </c>
      <c r="C7863" s="5">
        <v>0</v>
      </c>
    </row>
    <row r="7864" spans="2:3" x14ac:dyDescent="0.35">
      <c r="B7864" s="4" t="s">
        <v>11375</v>
      </c>
      <c r="C7864" s="5">
        <v>0</v>
      </c>
    </row>
    <row r="7865" spans="2:3" x14ac:dyDescent="0.35">
      <c r="B7865" s="4" t="s">
        <v>12497</v>
      </c>
      <c r="C7865" s="5">
        <v>0</v>
      </c>
    </row>
    <row r="7866" spans="2:3" x14ac:dyDescent="0.35">
      <c r="B7866" s="4" t="s">
        <v>11954</v>
      </c>
      <c r="C7866" s="5">
        <v>0</v>
      </c>
    </row>
    <row r="7867" spans="2:3" x14ac:dyDescent="0.35">
      <c r="B7867" s="4" t="s">
        <v>12499</v>
      </c>
      <c r="C7867" s="5">
        <v>0</v>
      </c>
    </row>
    <row r="7868" spans="2:3" x14ac:dyDescent="0.35">
      <c r="B7868" s="4" t="s">
        <v>11344</v>
      </c>
      <c r="C7868" s="5">
        <v>0</v>
      </c>
    </row>
    <row r="7869" spans="2:3" x14ac:dyDescent="0.35">
      <c r="B7869" s="4" t="s">
        <v>12501</v>
      </c>
      <c r="C7869" s="5">
        <v>0</v>
      </c>
    </row>
    <row r="7870" spans="2:3" x14ac:dyDescent="0.35">
      <c r="B7870" s="4" t="s">
        <v>11956</v>
      </c>
      <c r="C7870" s="5">
        <v>0</v>
      </c>
    </row>
    <row r="7871" spans="2:3" x14ac:dyDescent="0.35">
      <c r="B7871" s="4" t="s">
        <v>12503</v>
      </c>
      <c r="C7871" s="5">
        <v>0</v>
      </c>
    </row>
    <row r="7872" spans="2:3" x14ac:dyDescent="0.35">
      <c r="B7872" s="4" t="s">
        <v>11957</v>
      </c>
      <c r="C7872" s="5">
        <v>0</v>
      </c>
    </row>
    <row r="7873" spans="2:3" x14ac:dyDescent="0.35">
      <c r="B7873" s="4" t="s">
        <v>11406</v>
      </c>
      <c r="C7873" s="5">
        <v>0</v>
      </c>
    </row>
    <row r="7874" spans="2:3" x14ac:dyDescent="0.35">
      <c r="B7874" s="4" t="s">
        <v>11958</v>
      </c>
      <c r="C7874" s="5">
        <v>0</v>
      </c>
    </row>
    <row r="7875" spans="2:3" x14ac:dyDescent="0.35">
      <c r="B7875" s="4" t="s">
        <v>12507</v>
      </c>
      <c r="C7875" s="5">
        <v>0</v>
      </c>
    </row>
    <row r="7876" spans="2:3" x14ac:dyDescent="0.35">
      <c r="B7876" s="4" t="s">
        <v>11959</v>
      </c>
      <c r="C7876" s="5">
        <v>0</v>
      </c>
    </row>
    <row r="7877" spans="2:3" x14ac:dyDescent="0.35">
      <c r="B7877" s="4" t="s">
        <v>12509</v>
      </c>
      <c r="C7877" s="5">
        <v>0</v>
      </c>
    </row>
    <row r="7878" spans="2:3" x14ac:dyDescent="0.35">
      <c r="B7878" s="4" t="s">
        <v>11960</v>
      </c>
      <c r="C7878" s="5">
        <v>0</v>
      </c>
    </row>
    <row r="7879" spans="2:3" x14ac:dyDescent="0.35">
      <c r="B7879" s="4" t="s">
        <v>12511</v>
      </c>
      <c r="C7879" s="5">
        <v>0</v>
      </c>
    </row>
    <row r="7880" spans="2:3" x14ac:dyDescent="0.35">
      <c r="B7880" s="4" t="s">
        <v>11961</v>
      </c>
      <c r="C7880" s="5">
        <v>0</v>
      </c>
    </row>
    <row r="7881" spans="2:3" x14ac:dyDescent="0.35">
      <c r="B7881" s="4" t="s">
        <v>12513</v>
      </c>
      <c r="C7881" s="5">
        <v>0</v>
      </c>
    </row>
    <row r="7882" spans="2:3" x14ac:dyDescent="0.35">
      <c r="B7882" s="4" t="s">
        <v>11962</v>
      </c>
      <c r="C7882" s="5">
        <v>0</v>
      </c>
    </row>
    <row r="7883" spans="2:3" x14ac:dyDescent="0.35">
      <c r="B7883" s="4" t="s">
        <v>12515</v>
      </c>
      <c r="C7883" s="5">
        <v>0</v>
      </c>
    </row>
    <row r="7884" spans="2:3" x14ac:dyDescent="0.35">
      <c r="B7884" s="4" t="s">
        <v>11963</v>
      </c>
      <c r="C7884" s="5">
        <v>0</v>
      </c>
    </row>
    <row r="7885" spans="2:3" x14ac:dyDescent="0.35">
      <c r="B7885" s="4" t="s">
        <v>12517</v>
      </c>
      <c r="C7885" s="5">
        <v>0</v>
      </c>
    </row>
    <row r="7886" spans="2:3" x14ac:dyDescent="0.35">
      <c r="B7886" s="4" t="s">
        <v>11964</v>
      </c>
      <c r="C7886" s="5">
        <v>0</v>
      </c>
    </row>
    <row r="7887" spans="2:3" x14ac:dyDescent="0.35">
      <c r="B7887" s="4" t="s">
        <v>12519</v>
      </c>
      <c r="C7887" s="5">
        <v>0</v>
      </c>
    </row>
    <row r="7888" spans="2:3" x14ac:dyDescent="0.35">
      <c r="B7888" s="4" t="s">
        <v>11965</v>
      </c>
      <c r="C7888" s="5">
        <v>0</v>
      </c>
    </row>
    <row r="7889" spans="2:3" x14ac:dyDescent="0.35">
      <c r="B7889" s="4" t="s">
        <v>12521</v>
      </c>
      <c r="C7889" s="5">
        <v>0</v>
      </c>
    </row>
    <row r="7890" spans="2:3" x14ac:dyDescent="0.35">
      <c r="B7890" s="4" t="s">
        <v>11966</v>
      </c>
      <c r="C7890" s="5">
        <v>0</v>
      </c>
    </row>
    <row r="7891" spans="2:3" x14ac:dyDescent="0.35">
      <c r="B7891" s="4" t="s">
        <v>12523</v>
      </c>
      <c r="C7891" s="5">
        <v>0</v>
      </c>
    </row>
    <row r="7892" spans="2:3" x14ac:dyDescent="0.35">
      <c r="B7892" s="4" t="s">
        <v>11967</v>
      </c>
      <c r="C7892" s="5">
        <v>0</v>
      </c>
    </row>
    <row r="7893" spans="2:3" x14ac:dyDescent="0.35">
      <c r="B7893" s="4" t="s">
        <v>12525</v>
      </c>
      <c r="C7893" s="5">
        <v>0</v>
      </c>
    </row>
    <row r="7894" spans="2:3" x14ac:dyDescent="0.35">
      <c r="B7894" s="4" t="s">
        <v>11376</v>
      </c>
      <c r="C7894" s="5">
        <v>0</v>
      </c>
    </row>
    <row r="7895" spans="2:3" x14ac:dyDescent="0.35">
      <c r="B7895" s="4" t="s">
        <v>12527</v>
      </c>
      <c r="C7895" s="5">
        <v>0</v>
      </c>
    </row>
    <row r="7896" spans="2:3" x14ac:dyDescent="0.35">
      <c r="B7896" s="4" t="s">
        <v>11969</v>
      </c>
      <c r="C7896" s="5">
        <v>0</v>
      </c>
    </row>
    <row r="7897" spans="2:3" x14ac:dyDescent="0.35">
      <c r="B7897" s="4" t="s">
        <v>12529</v>
      </c>
      <c r="C7897" s="5">
        <v>0</v>
      </c>
    </row>
    <row r="7898" spans="2:3" x14ac:dyDescent="0.35">
      <c r="B7898" s="4" t="s">
        <v>11970</v>
      </c>
      <c r="C7898" s="5">
        <v>0</v>
      </c>
    </row>
    <row r="7899" spans="2:3" x14ac:dyDescent="0.35">
      <c r="B7899" s="4" t="s">
        <v>12531</v>
      </c>
      <c r="C7899" s="5">
        <v>0</v>
      </c>
    </row>
    <row r="7900" spans="2:3" x14ac:dyDescent="0.35">
      <c r="B7900" s="4" t="s">
        <v>11971</v>
      </c>
      <c r="C7900" s="5">
        <v>0</v>
      </c>
    </row>
    <row r="7901" spans="2:3" x14ac:dyDescent="0.35">
      <c r="B7901" s="4" t="s">
        <v>12533</v>
      </c>
      <c r="C7901" s="5">
        <v>0</v>
      </c>
    </row>
    <row r="7902" spans="2:3" x14ac:dyDescent="0.35">
      <c r="B7902" s="4" t="s">
        <v>11377</v>
      </c>
      <c r="C7902" s="5">
        <v>0</v>
      </c>
    </row>
    <row r="7903" spans="2:3" x14ac:dyDescent="0.35">
      <c r="B7903" s="4" t="s">
        <v>12535</v>
      </c>
      <c r="C7903" s="5">
        <v>0</v>
      </c>
    </row>
    <row r="7904" spans="2:3" x14ac:dyDescent="0.35">
      <c r="B7904" s="4" t="s">
        <v>11973</v>
      </c>
      <c r="C7904" s="5">
        <v>0</v>
      </c>
    </row>
    <row r="7905" spans="2:3" x14ac:dyDescent="0.35">
      <c r="B7905" s="4" t="s">
        <v>12537</v>
      </c>
      <c r="C7905" s="5">
        <v>0</v>
      </c>
    </row>
    <row r="7906" spans="2:3" x14ac:dyDescent="0.35">
      <c r="B7906" s="4" t="s">
        <v>11974</v>
      </c>
      <c r="C7906" s="5">
        <v>0</v>
      </c>
    </row>
    <row r="7907" spans="2:3" x14ac:dyDescent="0.35">
      <c r="B7907" s="4" t="s">
        <v>12539</v>
      </c>
      <c r="C7907" s="5">
        <v>0</v>
      </c>
    </row>
    <row r="7908" spans="2:3" x14ac:dyDescent="0.35">
      <c r="B7908" s="4" t="s">
        <v>11975</v>
      </c>
      <c r="C7908" s="5">
        <v>0</v>
      </c>
    </row>
    <row r="7909" spans="2:3" x14ac:dyDescent="0.35">
      <c r="B7909" s="4" t="s">
        <v>12541</v>
      </c>
      <c r="C7909" s="5">
        <v>0</v>
      </c>
    </row>
    <row r="7910" spans="2:3" x14ac:dyDescent="0.35">
      <c r="B7910" s="4" t="s">
        <v>11976</v>
      </c>
      <c r="C7910" s="5">
        <v>0</v>
      </c>
    </row>
    <row r="7911" spans="2:3" x14ac:dyDescent="0.35">
      <c r="B7911" s="4" t="s">
        <v>12543</v>
      </c>
      <c r="C7911" s="5">
        <v>0</v>
      </c>
    </row>
    <row r="7912" spans="2:3" x14ac:dyDescent="0.35">
      <c r="B7912" s="4" t="s">
        <v>11977</v>
      </c>
      <c r="C7912" s="5">
        <v>0</v>
      </c>
    </row>
    <row r="7913" spans="2:3" x14ac:dyDescent="0.35">
      <c r="B7913" s="4" t="s">
        <v>12545</v>
      </c>
      <c r="C7913" s="5">
        <v>0</v>
      </c>
    </row>
    <row r="7914" spans="2:3" x14ac:dyDescent="0.35">
      <c r="B7914" s="4" t="s">
        <v>11978</v>
      </c>
      <c r="C7914" s="5">
        <v>0</v>
      </c>
    </row>
    <row r="7915" spans="2:3" x14ac:dyDescent="0.35">
      <c r="B7915" s="4" t="s">
        <v>12547</v>
      </c>
      <c r="C7915" s="5">
        <v>0</v>
      </c>
    </row>
    <row r="7916" spans="2:3" x14ac:dyDescent="0.35">
      <c r="B7916" s="4" t="s">
        <v>11979</v>
      </c>
      <c r="C7916" s="5">
        <v>0</v>
      </c>
    </row>
    <row r="7917" spans="2:3" x14ac:dyDescent="0.35">
      <c r="B7917" s="4" t="s">
        <v>12549</v>
      </c>
      <c r="C7917" s="5">
        <v>0</v>
      </c>
    </row>
    <row r="7918" spans="2:3" x14ac:dyDescent="0.35">
      <c r="B7918" s="4" t="s">
        <v>11980</v>
      </c>
      <c r="C7918" s="5">
        <v>0</v>
      </c>
    </row>
    <row r="7919" spans="2:3" x14ac:dyDescent="0.35">
      <c r="B7919" s="4" t="s">
        <v>12551</v>
      </c>
      <c r="C7919" s="5">
        <v>0</v>
      </c>
    </row>
    <row r="7920" spans="2:3" x14ac:dyDescent="0.35">
      <c r="B7920" s="4" t="s">
        <v>11981</v>
      </c>
      <c r="C7920" s="5">
        <v>0</v>
      </c>
    </row>
    <row r="7921" spans="2:3" x14ac:dyDescent="0.35">
      <c r="B7921" s="4" t="s">
        <v>12553</v>
      </c>
      <c r="C7921" s="5">
        <v>0</v>
      </c>
    </row>
    <row r="7922" spans="2:3" x14ac:dyDescent="0.35">
      <c r="B7922" s="4" t="s">
        <v>11982</v>
      </c>
      <c r="C7922" s="5">
        <v>0</v>
      </c>
    </row>
    <row r="7923" spans="2:3" x14ac:dyDescent="0.35">
      <c r="B7923" s="4" t="s">
        <v>12555</v>
      </c>
      <c r="C7923" s="5">
        <v>0</v>
      </c>
    </row>
    <row r="7924" spans="2:3" x14ac:dyDescent="0.35">
      <c r="B7924" s="4" t="s">
        <v>11983</v>
      </c>
      <c r="C7924" s="5">
        <v>0</v>
      </c>
    </row>
    <row r="7925" spans="2:3" x14ac:dyDescent="0.35">
      <c r="B7925" s="4" t="s">
        <v>12557</v>
      </c>
      <c r="C7925" s="5">
        <v>0</v>
      </c>
    </row>
    <row r="7926" spans="2:3" x14ac:dyDescent="0.35">
      <c r="B7926" s="4" t="s">
        <v>11345</v>
      </c>
      <c r="C7926" s="5">
        <v>0</v>
      </c>
    </row>
    <row r="7927" spans="2:3" x14ac:dyDescent="0.35">
      <c r="B7927" s="4" t="s">
        <v>12559</v>
      </c>
      <c r="C7927" s="5">
        <v>0</v>
      </c>
    </row>
    <row r="7928" spans="2:3" x14ac:dyDescent="0.35">
      <c r="B7928" s="4" t="s">
        <v>11985</v>
      </c>
      <c r="C7928" s="5">
        <v>0</v>
      </c>
    </row>
    <row r="7929" spans="2:3" x14ac:dyDescent="0.35">
      <c r="B7929" s="4" t="s">
        <v>12561</v>
      </c>
      <c r="C7929" s="5">
        <v>0</v>
      </c>
    </row>
    <row r="7930" spans="2:3" x14ac:dyDescent="0.35">
      <c r="B7930" s="4" t="s">
        <v>11986</v>
      </c>
      <c r="C7930" s="5">
        <v>0</v>
      </c>
    </row>
    <row r="7931" spans="2:3" x14ac:dyDescent="0.35">
      <c r="B7931" s="4" t="s">
        <v>12563</v>
      </c>
      <c r="C7931" s="5">
        <v>0</v>
      </c>
    </row>
    <row r="7932" spans="2:3" x14ac:dyDescent="0.35">
      <c r="B7932" s="4" t="s">
        <v>11987</v>
      </c>
      <c r="C7932" s="5">
        <v>0</v>
      </c>
    </row>
    <row r="7933" spans="2:3" x14ac:dyDescent="0.35">
      <c r="B7933" s="4" t="s">
        <v>12565</v>
      </c>
      <c r="C7933" s="5">
        <v>0</v>
      </c>
    </row>
    <row r="7934" spans="2:3" x14ac:dyDescent="0.35">
      <c r="B7934" s="4" t="s">
        <v>11378</v>
      </c>
      <c r="C7934" s="5">
        <v>0</v>
      </c>
    </row>
    <row r="7935" spans="2:3" x14ac:dyDescent="0.35">
      <c r="B7935" s="4" t="s">
        <v>12567</v>
      </c>
      <c r="C7935" s="5">
        <v>0</v>
      </c>
    </row>
    <row r="7936" spans="2:3" x14ac:dyDescent="0.35">
      <c r="B7936" s="4" t="s">
        <v>11989</v>
      </c>
      <c r="C7936" s="5">
        <v>0</v>
      </c>
    </row>
    <row r="7937" spans="2:3" x14ac:dyDescent="0.35">
      <c r="B7937" s="4" t="s">
        <v>12569</v>
      </c>
      <c r="C7937" s="5">
        <v>0</v>
      </c>
    </row>
    <row r="7938" spans="2:3" x14ac:dyDescent="0.35">
      <c r="B7938" s="4" t="s">
        <v>11990</v>
      </c>
      <c r="C7938" s="5">
        <v>0</v>
      </c>
    </row>
    <row r="7939" spans="2:3" x14ac:dyDescent="0.35">
      <c r="B7939" s="4" t="s">
        <v>12571</v>
      </c>
      <c r="C7939" s="5">
        <v>0</v>
      </c>
    </row>
    <row r="7940" spans="2:3" x14ac:dyDescent="0.35">
      <c r="B7940" s="4" t="s">
        <v>11991</v>
      </c>
      <c r="C7940" s="5">
        <v>0</v>
      </c>
    </row>
    <row r="7941" spans="2:3" x14ac:dyDescent="0.35">
      <c r="B7941" s="4" t="s">
        <v>12573</v>
      </c>
      <c r="C7941" s="5">
        <v>0</v>
      </c>
    </row>
    <row r="7942" spans="2:3" x14ac:dyDescent="0.35">
      <c r="B7942" s="4" t="s">
        <v>11992</v>
      </c>
      <c r="C7942" s="5">
        <v>0</v>
      </c>
    </row>
    <row r="7943" spans="2:3" x14ac:dyDescent="0.35">
      <c r="B7943" s="4" t="s">
        <v>12575</v>
      </c>
      <c r="C7943" s="5">
        <v>0</v>
      </c>
    </row>
    <row r="7944" spans="2:3" x14ac:dyDescent="0.35">
      <c r="B7944" s="4" t="s">
        <v>11993</v>
      </c>
      <c r="C7944" s="5">
        <v>0</v>
      </c>
    </row>
    <row r="7945" spans="2:3" x14ac:dyDescent="0.35">
      <c r="B7945" s="4" t="s">
        <v>12577</v>
      </c>
      <c r="C7945" s="5">
        <v>0</v>
      </c>
    </row>
    <row r="7946" spans="2:3" x14ac:dyDescent="0.35">
      <c r="B7946" s="4" t="s">
        <v>11994</v>
      </c>
      <c r="C7946" s="5">
        <v>0</v>
      </c>
    </row>
    <row r="7947" spans="2:3" x14ac:dyDescent="0.35">
      <c r="B7947" s="4" t="s">
        <v>12579</v>
      </c>
      <c r="C7947" s="5">
        <v>0</v>
      </c>
    </row>
    <row r="7948" spans="2:3" x14ac:dyDescent="0.35">
      <c r="B7948" s="4" t="s">
        <v>11995</v>
      </c>
      <c r="C7948" s="5">
        <v>0</v>
      </c>
    </row>
    <row r="7949" spans="2:3" x14ac:dyDescent="0.35">
      <c r="B7949" s="4" t="s">
        <v>12581</v>
      </c>
      <c r="C7949" s="5">
        <v>0</v>
      </c>
    </row>
    <row r="7950" spans="2:3" x14ac:dyDescent="0.35">
      <c r="B7950" s="4" t="s">
        <v>11996</v>
      </c>
      <c r="C7950" s="5">
        <v>0</v>
      </c>
    </row>
    <row r="7951" spans="2:3" x14ac:dyDescent="0.35">
      <c r="B7951" s="4" t="s">
        <v>12583</v>
      </c>
      <c r="C7951" s="5">
        <v>0</v>
      </c>
    </row>
    <row r="7952" spans="2:3" x14ac:dyDescent="0.35">
      <c r="B7952" s="4" t="s">
        <v>11997</v>
      </c>
      <c r="C7952" s="5">
        <v>0</v>
      </c>
    </row>
    <row r="7953" spans="2:3" x14ac:dyDescent="0.35">
      <c r="B7953" s="4" t="s">
        <v>12585</v>
      </c>
      <c r="C7953" s="5">
        <v>0</v>
      </c>
    </row>
    <row r="7954" spans="2:3" x14ac:dyDescent="0.35">
      <c r="B7954" s="4" t="s">
        <v>11998</v>
      </c>
      <c r="C7954" s="5">
        <v>0</v>
      </c>
    </row>
    <row r="7955" spans="2:3" x14ac:dyDescent="0.35">
      <c r="B7955" s="4" t="s">
        <v>12587</v>
      </c>
      <c r="C7955" s="5">
        <v>0</v>
      </c>
    </row>
    <row r="7956" spans="2:3" x14ac:dyDescent="0.35">
      <c r="B7956" s="4" t="s">
        <v>11999</v>
      </c>
      <c r="C7956" s="5">
        <v>0</v>
      </c>
    </row>
    <row r="7957" spans="2:3" x14ac:dyDescent="0.35">
      <c r="B7957" s="4" t="s">
        <v>12589</v>
      </c>
      <c r="C7957" s="5">
        <v>0</v>
      </c>
    </row>
    <row r="7958" spans="2:3" x14ac:dyDescent="0.35">
      <c r="B7958" s="4" t="s">
        <v>12000</v>
      </c>
      <c r="C7958" s="5">
        <v>0</v>
      </c>
    </row>
    <row r="7959" spans="2:3" x14ac:dyDescent="0.35">
      <c r="B7959" s="4" t="s">
        <v>12591</v>
      </c>
      <c r="C7959" s="5">
        <v>0</v>
      </c>
    </row>
    <row r="7960" spans="2:3" x14ac:dyDescent="0.35">
      <c r="B7960" s="4" t="s">
        <v>11379</v>
      </c>
      <c r="C7960" s="5">
        <v>0</v>
      </c>
    </row>
    <row r="7961" spans="2:3" x14ac:dyDescent="0.35">
      <c r="B7961" s="4" t="s">
        <v>12593</v>
      </c>
      <c r="C7961" s="5">
        <v>0</v>
      </c>
    </row>
    <row r="7962" spans="2:3" x14ac:dyDescent="0.35">
      <c r="B7962" s="4" t="s">
        <v>12002</v>
      </c>
      <c r="C7962" s="5">
        <v>0</v>
      </c>
    </row>
    <row r="7963" spans="2:3" x14ac:dyDescent="0.35">
      <c r="B7963" s="4" t="s">
        <v>12595</v>
      </c>
      <c r="C7963" s="5">
        <v>0</v>
      </c>
    </row>
    <row r="7964" spans="2:3" x14ac:dyDescent="0.35">
      <c r="B7964" s="4" t="s">
        <v>12003</v>
      </c>
      <c r="C7964" s="5">
        <v>0</v>
      </c>
    </row>
    <row r="7965" spans="2:3" x14ac:dyDescent="0.35">
      <c r="B7965" s="4" t="s">
        <v>12597</v>
      </c>
      <c r="C7965" s="5">
        <v>0</v>
      </c>
    </row>
    <row r="7966" spans="2:3" x14ac:dyDescent="0.35">
      <c r="B7966" s="4" t="s">
        <v>12004</v>
      </c>
      <c r="C7966" s="5">
        <v>0</v>
      </c>
    </row>
    <row r="7967" spans="2:3" x14ac:dyDescent="0.35">
      <c r="B7967" s="4" t="s">
        <v>12599</v>
      </c>
      <c r="C7967" s="5">
        <v>0</v>
      </c>
    </row>
    <row r="7968" spans="2:3" x14ac:dyDescent="0.35">
      <c r="B7968" s="4" t="s">
        <v>12005</v>
      </c>
      <c r="C7968" s="5">
        <v>0</v>
      </c>
    </row>
    <row r="7969" spans="2:3" x14ac:dyDescent="0.35">
      <c r="B7969" s="4" t="s">
        <v>12601</v>
      </c>
      <c r="C7969" s="5">
        <v>0</v>
      </c>
    </row>
    <row r="7970" spans="2:3" x14ac:dyDescent="0.35">
      <c r="B7970" s="4" t="s">
        <v>12006</v>
      </c>
      <c r="C7970" s="5">
        <v>0</v>
      </c>
    </row>
    <row r="7971" spans="2:3" x14ac:dyDescent="0.35">
      <c r="B7971" s="4" t="s">
        <v>12603</v>
      </c>
      <c r="C7971" s="5">
        <v>0</v>
      </c>
    </row>
    <row r="7972" spans="2:3" x14ac:dyDescent="0.35">
      <c r="B7972" s="4" t="s">
        <v>12007</v>
      </c>
      <c r="C7972" s="5">
        <v>0</v>
      </c>
    </row>
    <row r="7973" spans="2:3" x14ac:dyDescent="0.35">
      <c r="B7973" s="4" t="s">
        <v>12605</v>
      </c>
      <c r="C7973" s="5">
        <v>0</v>
      </c>
    </row>
    <row r="7974" spans="2:3" x14ac:dyDescent="0.35">
      <c r="B7974" s="4" t="s">
        <v>12008</v>
      </c>
      <c r="C7974" s="5">
        <v>0</v>
      </c>
    </row>
    <row r="7975" spans="2:3" x14ac:dyDescent="0.35">
      <c r="B7975" s="4" t="s">
        <v>12607</v>
      </c>
      <c r="C7975" s="5">
        <v>0</v>
      </c>
    </row>
    <row r="7976" spans="2:3" x14ac:dyDescent="0.35">
      <c r="B7976" s="4" t="s">
        <v>12009</v>
      </c>
      <c r="C7976" s="5">
        <v>0</v>
      </c>
    </row>
    <row r="7977" spans="2:3" x14ac:dyDescent="0.35">
      <c r="B7977" s="4" t="s">
        <v>12609</v>
      </c>
      <c r="C7977" s="5">
        <v>0</v>
      </c>
    </row>
    <row r="7978" spans="2:3" x14ac:dyDescent="0.35">
      <c r="B7978" s="4" t="s">
        <v>12010</v>
      </c>
      <c r="C7978" s="5">
        <v>0</v>
      </c>
    </row>
    <row r="7979" spans="2:3" x14ac:dyDescent="0.35">
      <c r="B7979" s="4" t="s">
        <v>12611</v>
      </c>
      <c r="C7979" s="5">
        <v>0</v>
      </c>
    </row>
    <row r="7980" spans="2:3" x14ac:dyDescent="0.35">
      <c r="B7980" s="4" t="s">
        <v>12011</v>
      </c>
      <c r="C7980" s="5">
        <v>0</v>
      </c>
    </row>
    <row r="7981" spans="2:3" x14ac:dyDescent="0.35">
      <c r="B7981" s="4" t="s">
        <v>12613</v>
      </c>
      <c r="C7981" s="5">
        <v>0</v>
      </c>
    </row>
    <row r="7982" spans="2:3" x14ac:dyDescent="0.35">
      <c r="B7982" s="4" t="s">
        <v>12012</v>
      </c>
      <c r="C7982" s="5">
        <v>0</v>
      </c>
    </row>
    <row r="7983" spans="2:3" x14ac:dyDescent="0.35">
      <c r="B7983" s="4" t="s">
        <v>12615</v>
      </c>
      <c r="C7983" s="5">
        <v>0</v>
      </c>
    </row>
    <row r="7984" spans="2:3" x14ac:dyDescent="0.35">
      <c r="B7984" s="4" t="s">
        <v>12013</v>
      </c>
      <c r="C7984" s="5">
        <v>0</v>
      </c>
    </row>
    <row r="7985" spans="2:3" x14ac:dyDescent="0.35">
      <c r="B7985" s="4" t="s">
        <v>12617</v>
      </c>
      <c r="C7985" s="5">
        <v>0</v>
      </c>
    </row>
    <row r="7986" spans="2:3" x14ac:dyDescent="0.35">
      <c r="B7986" s="4" t="s">
        <v>12014</v>
      </c>
      <c r="C7986" s="5">
        <v>0</v>
      </c>
    </row>
    <row r="7987" spans="2:3" x14ac:dyDescent="0.35">
      <c r="B7987" s="4" t="s">
        <v>12619</v>
      </c>
      <c r="C7987" s="5">
        <v>0</v>
      </c>
    </row>
    <row r="7988" spans="2:3" x14ac:dyDescent="0.35">
      <c r="B7988" s="4" t="s">
        <v>12015</v>
      </c>
      <c r="C7988" s="5">
        <v>0</v>
      </c>
    </row>
    <row r="7989" spans="2:3" x14ac:dyDescent="0.35">
      <c r="B7989" s="4" t="s">
        <v>12621</v>
      </c>
      <c r="C7989" s="5">
        <v>0</v>
      </c>
    </row>
    <row r="7990" spans="2:3" x14ac:dyDescent="0.35">
      <c r="B7990" s="4" t="s">
        <v>12016</v>
      </c>
      <c r="C7990" s="5">
        <v>0</v>
      </c>
    </row>
    <row r="7991" spans="2:3" x14ac:dyDescent="0.35">
      <c r="B7991" s="4" t="s">
        <v>12623</v>
      </c>
      <c r="C7991" s="5">
        <v>0</v>
      </c>
    </row>
    <row r="7992" spans="2:3" x14ac:dyDescent="0.35">
      <c r="B7992" s="4" t="s">
        <v>12017</v>
      </c>
      <c r="C7992" s="5">
        <v>0</v>
      </c>
    </row>
    <row r="7993" spans="2:3" x14ac:dyDescent="0.35">
      <c r="B7993" s="4" t="s">
        <v>12625</v>
      </c>
      <c r="C7993" s="5">
        <v>0</v>
      </c>
    </row>
    <row r="7994" spans="2:3" x14ac:dyDescent="0.35">
      <c r="B7994" s="4" t="s">
        <v>11380</v>
      </c>
      <c r="C7994" s="5">
        <v>0</v>
      </c>
    </row>
    <row r="7995" spans="2:3" x14ac:dyDescent="0.35">
      <c r="B7995" s="4" t="s">
        <v>12627</v>
      </c>
      <c r="C7995" s="5">
        <v>0</v>
      </c>
    </row>
    <row r="7996" spans="2:3" x14ac:dyDescent="0.35">
      <c r="B7996" s="4" t="s">
        <v>12019</v>
      </c>
      <c r="C7996" s="5">
        <v>0</v>
      </c>
    </row>
    <row r="7997" spans="2:3" x14ac:dyDescent="0.35">
      <c r="B7997" s="4" t="s">
        <v>12629</v>
      </c>
      <c r="C7997" s="5">
        <v>0</v>
      </c>
    </row>
    <row r="7998" spans="2:3" x14ac:dyDescent="0.35">
      <c r="B7998" s="4" t="s">
        <v>12020</v>
      </c>
      <c r="C7998" s="5">
        <v>0</v>
      </c>
    </row>
    <row r="7999" spans="2:3" x14ac:dyDescent="0.35">
      <c r="B7999" s="4" t="s">
        <v>12631</v>
      </c>
      <c r="C7999" s="5">
        <v>0</v>
      </c>
    </row>
    <row r="8000" spans="2:3" x14ac:dyDescent="0.35">
      <c r="B8000" s="4" t="s">
        <v>12021</v>
      </c>
      <c r="C8000" s="5">
        <v>0</v>
      </c>
    </row>
    <row r="8001" spans="2:3" x14ac:dyDescent="0.35">
      <c r="B8001" s="4" t="s">
        <v>12633</v>
      </c>
      <c r="C8001" s="5">
        <v>0</v>
      </c>
    </row>
    <row r="8002" spans="2:3" x14ac:dyDescent="0.35">
      <c r="B8002" s="4" t="s">
        <v>12022</v>
      </c>
      <c r="C8002" s="5">
        <v>0</v>
      </c>
    </row>
    <row r="8003" spans="2:3" x14ac:dyDescent="0.35">
      <c r="B8003" s="4" t="s">
        <v>12635</v>
      </c>
      <c r="C8003" s="5">
        <v>0</v>
      </c>
    </row>
    <row r="8004" spans="2:3" x14ac:dyDescent="0.35">
      <c r="B8004" s="4" t="s">
        <v>12023</v>
      </c>
      <c r="C8004" s="5">
        <v>0</v>
      </c>
    </row>
    <row r="8005" spans="2:3" x14ac:dyDescent="0.35">
      <c r="B8005" s="4" t="s">
        <v>11394</v>
      </c>
      <c r="C8005" s="5">
        <v>0</v>
      </c>
    </row>
    <row r="8006" spans="2:3" x14ac:dyDescent="0.35">
      <c r="B8006" s="4" t="s">
        <v>12024</v>
      </c>
      <c r="C8006" s="5">
        <v>0</v>
      </c>
    </row>
    <row r="8007" spans="2:3" x14ac:dyDescent="0.35">
      <c r="B8007" s="4" t="s">
        <v>12639</v>
      </c>
      <c r="C8007" s="5">
        <v>0</v>
      </c>
    </row>
    <row r="8008" spans="2:3" x14ac:dyDescent="0.35">
      <c r="B8008" s="4" t="s">
        <v>12025</v>
      </c>
      <c r="C8008" s="5">
        <v>0</v>
      </c>
    </row>
    <row r="8009" spans="2:3" x14ac:dyDescent="0.35">
      <c r="B8009" s="4" t="s">
        <v>12641</v>
      </c>
      <c r="C8009" s="5">
        <v>0</v>
      </c>
    </row>
    <row r="8010" spans="2:3" x14ac:dyDescent="0.35">
      <c r="B8010" s="4" t="s">
        <v>12026</v>
      </c>
      <c r="C8010" s="5">
        <v>0</v>
      </c>
    </row>
    <row r="8011" spans="2:3" x14ac:dyDescent="0.35">
      <c r="B8011" s="4" t="s">
        <v>12643</v>
      </c>
      <c r="C8011" s="5">
        <v>0</v>
      </c>
    </row>
    <row r="8012" spans="2:3" x14ac:dyDescent="0.35">
      <c r="B8012" s="4" t="s">
        <v>12027</v>
      </c>
      <c r="C8012" s="5">
        <v>0</v>
      </c>
    </row>
    <row r="8013" spans="2:3" x14ac:dyDescent="0.35">
      <c r="B8013" s="4" t="s">
        <v>12645</v>
      </c>
      <c r="C8013" s="5">
        <v>0</v>
      </c>
    </row>
    <row r="8014" spans="2:3" x14ac:dyDescent="0.35">
      <c r="B8014" s="4" t="s">
        <v>11381</v>
      </c>
      <c r="C8014" s="5">
        <v>0</v>
      </c>
    </row>
    <row r="8015" spans="2:3" x14ac:dyDescent="0.35">
      <c r="B8015" s="4" t="s">
        <v>12647</v>
      </c>
      <c r="C8015" s="5">
        <v>0</v>
      </c>
    </row>
    <row r="8016" spans="2:3" x14ac:dyDescent="0.35">
      <c r="B8016" s="4" t="s">
        <v>12029</v>
      </c>
      <c r="C8016" s="5">
        <v>0</v>
      </c>
    </row>
    <row r="8017" spans="2:3" x14ac:dyDescent="0.35">
      <c r="B8017" s="4" t="s">
        <v>12649</v>
      </c>
      <c r="C8017" s="5">
        <v>0</v>
      </c>
    </row>
    <row r="8018" spans="2:3" x14ac:dyDescent="0.35">
      <c r="B8018" s="4" t="s">
        <v>12030</v>
      </c>
      <c r="C8018" s="5">
        <v>0</v>
      </c>
    </row>
    <row r="8019" spans="2:3" x14ac:dyDescent="0.35">
      <c r="B8019" s="4" t="s">
        <v>12651</v>
      </c>
      <c r="C8019" s="5">
        <v>0</v>
      </c>
    </row>
    <row r="8020" spans="2:3" x14ac:dyDescent="0.35">
      <c r="B8020" s="4" t="s">
        <v>12031</v>
      </c>
      <c r="C8020" s="5">
        <v>0</v>
      </c>
    </row>
    <row r="8021" spans="2:3" x14ac:dyDescent="0.35">
      <c r="B8021" s="4" t="s">
        <v>12653</v>
      </c>
      <c r="C8021" s="5">
        <v>0</v>
      </c>
    </row>
    <row r="8022" spans="2:3" x14ac:dyDescent="0.35">
      <c r="B8022" s="4" t="s">
        <v>12032</v>
      </c>
      <c r="C8022" s="5">
        <v>0</v>
      </c>
    </row>
    <row r="8023" spans="2:3" x14ac:dyDescent="0.35">
      <c r="B8023" s="4" t="s">
        <v>12655</v>
      </c>
      <c r="C8023" s="5">
        <v>0</v>
      </c>
    </row>
    <row r="8024" spans="2:3" x14ac:dyDescent="0.35">
      <c r="B8024" s="4" t="s">
        <v>12033</v>
      </c>
      <c r="C8024" s="5">
        <v>0</v>
      </c>
    </row>
    <row r="8025" spans="2:3" x14ac:dyDescent="0.35">
      <c r="B8025" s="4" t="s">
        <v>12657</v>
      </c>
      <c r="C8025" s="5">
        <v>0</v>
      </c>
    </row>
    <row r="8026" spans="2:3" x14ac:dyDescent="0.35">
      <c r="B8026" s="4" t="s">
        <v>12034</v>
      </c>
      <c r="C8026" s="5">
        <v>0</v>
      </c>
    </row>
    <row r="8027" spans="2:3" x14ac:dyDescent="0.35">
      <c r="B8027" s="4" t="s">
        <v>12659</v>
      </c>
      <c r="C8027" s="5">
        <v>0</v>
      </c>
    </row>
    <row r="8028" spans="2:3" x14ac:dyDescent="0.35">
      <c r="B8028" s="4" t="s">
        <v>12035</v>
      </c>
      <c r="C8028" s="5">
        <v>0</v>
      </c>
    </row>
    <row r="8029" spans="2:3" x14ac:dyDescent="0.35">
      <c r="B8029" s="4" t="s">
        <v>12661</v>
      </c>
      <c r="C8029" s="5">
        <v>0</v>
      </c>
    </row>
    <row r="8030" spans="2:3" x14ac:dyDescent="0.35">
      <c r="B8030" s="4" t="s">
        <v>12036</v>
      </c>
      <c r="C8030" s="5">
        <v>0</v>
      </c>
    </row>
    <row r="8031" spans="2:3" x14ac:dyDescent="0.35">
      <c r="B8031" s="4" t="s">
        <v>12663</v>
      </c>
      <c r="C8031" s="5">
        <v>0</v>
      </c>
    </row>
    <row r="8032" spans="2:3" x14ac:dyDescent="0.35">
      <c r="B8032" s="4" t="s">
        <v>12037</v>
      </c>
      <c r="C8032" s="5">
        <v>0</v>
      </c>
    </row>
    <row r="8033" spans="2:3" x14ac:dyDescent="0.35">
      <c r="B8033" s="4" t="s">
        <v>12665</v>
      </c>
      <c r="C8033" s="5">
        <v>0</v>
      </c>
    </row>
    <row r="8034" spans="2:3" x14ac:dyDescent="0.35">
      <c r="B8034" s="4" t="s">
        <v>12038</v>
      </c>
      <c r="C8034" s="5">
        <v>0</v>
      </c>
    </row>
    <row r="8035" spans="2:3" x14ac:dyDescent="0.35">
      <c r="B8035" s="4" t="s">
        <v>12667</v>
      </c>
      <c r="C8035" s="5">
        <v>0</v>
      </c>
    </row>
    <row r="8036" spans="2:3" x14ac:dyDescent="0.35">
      <c r="B8036" s="4" t="s">
        <v>12671</v>
      </c>
      <c r="C8036" s="5">
        <v>0</v>
      </c>
    </row>
    <row r="8037" spans="2:3" x14ac:dyDescent="0.35">
      <c r="B8037" s="4" t="s">
        <v>12669</v>
      </c>
      <c r="C8037" s="5">
        <v>0</v>
      </c>
    </row>
    <row r="8038" spans="2:3" x14ac:dyDescent="0.35">
      <c r="B8038" s="4" t="s">
        <v>12673</v>
      </c>
      <c r="C8038" s="5">
        <v>0</v>
      </c>
    </row>
    <row r="8039" spans="2:3" x14ac:dyDescent="0.35">
      <c r="B8039" s="4" t="s">
        <v>11413</v>
      </c>
      <c r="C8039" s="5">
        <v>0</v>
      </c>
    </row>
    <row r="8040" spans="2:3" x14ac:dyDescent="0.35">
      <c r="B8040" s="4" t="s">
        <v>12675</v>
      </c>
      <c r="C8040" s="5">
        <v>0</v>
      </c>
    </row>
    <row r="8041" spans="2:3" x14ac:dyDescent="0.35">
      <c r="B8041" s="4" t="s">
        <v>12039</v>
      </c>
      <c r="C8041" s="5">
        <v>0</v>
      </c>
    </row>
    <row r="8042" spans="2:3" x14ac:dyDescent="0.35">
      <c r="B8042" s="4" t="s">
        <v>12674</v>
      </c>
      <c r="C8042" s="5">
        <v>0</v>
      </c>
    </row>
    <row r="8043" spans="2:3" x14ac:dyDescent="0.35">
      <c r="B8043" s="4" t="s">
        <v>12040</v>
      </c>
      <c r="C8043" s="5">
        <v>0</v>
      </c>
    </row>
    <row r="8044" spans="2:3" x14ac:dyDescent="0.35">
      <c r="B8044" s="4" t="s">
        <v>12676</v>
      </c>
      <c r="C8044" s="5">
        <v>0</v>
      </c>
    </row>
    <row r="8045" spans="2:3" x14ac:dyDescent="0.35">
      <c r="B8045" s="4" t="s">
        <v>12041</v>
      </c>
      <c r="C8045" s="5">
        <v>0</v>
      </c>
    </row>
    <row r="8046" spans="2:3" x14ac:dyDescent="0.35">
      <c r="B8046" s="4" t="s">
        <v>12678</v>
      </c>
      <c r="C8046" s="5">
        <v>0</v>
      </c>
    </row>
    <row r="8047" spans="2:3" x14ac:dyDescent="0.35">
      <c r="B8047" s="4" t="s">
        <v>12042</v>
      </c>
      <c r="C8047" s="5">
        <v>0</v>
      </c>
    </row>
    <row r="8048" spans="2:3" x14ac:dyDescent="0.35">
      <c r="B8048" s="4" t="s">
        <v>12680</v>
      </c>
      <c r="C8048" s="5">
        <v>0</v>
      </c>
    </row>
    <row r="8049" spans="2:3" x14ac:dyDescent="0.35">
      <c r="B8049" s="4" t="s">
        <v>12043</v>
      </c>
      <c r="C8049" s="5">
        <v>0</v>
      </c>
    </row>
    <row r="8050" spans="2:3" x14ac:dyDescent="0.35">
      <c r="B8050" s="4" t="s">
        <v>12682</v>
      </c>
      <c r="C8050" s="5">
        <v>0</v>
      </c>
    </row>
    <row r="8051" spans="2:3" x14ac:dyDescent="0.35">
      <c r="B8051" s="4" t="s">
        <v>12044</v>
      </c>
      <c r="C8051" s="5">
        <v>0</v>
      </c>
    </row>
    <row r="8052" spans="2:3" x14ac:dyDescent="0.35">
      <c r="B8052" s="4" t="s">
        <v>12684</v>
      </c>
      <c r="C8052" s="5">
        <v>0</v>
      </c>
    </row>
    <row r="8053" spans="2:3" x14ac:dyDescent="0.35">
      <c r="B8053" s="4" t="s">
        <v>12045</v>
      </c>
      <c r="C8053" s="5">
        <v>0</v>
      </c>
    </row>
    <row r="8054" spans="2:3" x14ac:dyDescent="0.35">
      <c r="B8054" s="4" t="s">
        <v>12686</v>
      </c>
      <c r="C8054" s="5">
        <v>0</v>
      </c>
    </row>
    <row r="8055" spans="2:3" x14ac:dyDescent="0.35">
      <c r="B8055" s="4" t="s">
        <v>12046</v>
      </c>
      <c r="C8055" s="5">
        <v>0</v>
      </c>
    </row>
    <row r="8056" spans="2:3" x14ac:dyDescent="0.35">
      <c r="B8056" s="4" t="s">
        <v>12688</v>
      </c>
      <c r="C8056" s="5">
        <v>0</v>
      </c>
    </row>
    <row r="8057" spans="2:3" x14ac:dyDescent="0.35">
      <c r="B8057" s="4" t="s">
        <v>12047</v>
      </c>
      <c r="C8057" s="5">
        <v>0</v>
      </c>
    </row>
    <row r="8058" spans="2:3" x14ac:dyDescent="0.35">
      <c r="B8058" s="4" t="s">
        <v>12690</v>
      </c>
      <c r="C8058" s="5">
        <v>0</v>
      </c>
    </row>
    <row r="8059" spans="2:3" x14ac:dyDescent="0.35">
      <c r="B8059" s="4" t="s">
        <v>12048</v>
      </c>
      <c r="C8059" s="5">
        <v>0</v>
      </c>
    </row>
    <row r="8060" spans="2:3" x14ac:dyDescent="0.35">
      <c r="B8060" s="4" t="s">
        <v>12692</v>
      </c>
      <c r="C8060" s="5">
        <v>0</v>
      </c>
    </row>
    <row r="8061" spans="2:3" x14ac:dyDescent="0.35">
      <c r="B8061" s="4" t="s">
        <v>12049</v>
      </c>
      <c r="C8061" s="5">
        <v>0</v>
      </c>
    </row>
    <row r="8062" spans="2:3" x14ac:dyDescent="0.35">
      <c r="B8062" s="4" t="s">
        <v>12694</v>
      </c>
      <c r="C8062" s="5">
        <v>0</v>
      </c>
    </row>
    <row r="8063" spans="2:3" x14ac:dyDescent="0.35">
      <c r="B8063" s="4" t="s">
        <v>11402</v>
      </c>
      <c r="C8063" s="5">
        <v>0</v>
      </c>
    </row>
    <row r="8064" spans="2:3" x14ac:dyDescent="0.35">
      <c r="B8064" s="4" t="s">
        <v>12696</v>
      </c>
      <c r="C8064" s="5">
        <v>0</v>
      </c>
    </row>
    <row r="8065" spans="2:3" x14ac:dyDescent="0.35">
      <c r="B8065" s="4" t="s">
        <v>12051</v>
      </c>
      <c r="C8065" s="5">
        <v>0</v>
      </c>
    </row>
    <row r="8066" spans="2:3" x14ac:dyDescent="0.35">
      <c r="B8066" s="4" t="s">
        <v>12698</v>
      </c>
      <c r="C8066" s="5">
        <v>0</v>
      </c>
    </row>
    <row r="8067" spans="2:3" x14ac:dyDescent="0.35">
      <c r="B8067" s="4" t="s">
        <v>12052</v>
      </c>
      <c r="C8067" s="5">
        <v>0</v>
      </c>
    </row>
    <row r="8068" spans="2:3" x14ac:dyDescent="0.35">
      <c r="B8068" s="4" t="s">
        <v>12700</v>
      </c>
      <c r="C8068" s="5">
        <v>0</v>
      </c>
    </row>
    <row r="8069" spans="2:3" x14ac:dyDescent="0.35">
      <c r="B8069" s="4" t="s">
        <v>12053</v>
      </c>
      <c r="C8069" s="5">
        <v>0</v>
      </c>
    </row>
    <row r="8070" spans="2:3" x14ac:dyDescent="0.35">
      <c r="B8070" s="4" t="s">
        <v>12702</v>
      </c>
      <c r="C8070" s="5">
        <v>0</v>
      </c>
    </row>
    <row r="8071" spans="2:3" x14ac:dyDescent="0.35">
      <c r="B8071" s="4" t="s">
        <v>12054</v>
      </c>
      <c r="C8071" s="5">
        <v>0</v>
      </c>
    </row>
    <row r="8072" spans="2:3" x14ac:dyDescent="0.35">
      <c r="B8072" s="4" t="s">
        <v>12704</v>
      </c>
      <c r="C8072" s="5">
        <v>0</v>
      </c>
    </row>
    <row r="8073" spans="2:3" x14ac:dyDescent="0.35">
      <c r="B8073" s="4" t="s">
        <v>12055</v>
      </c>
      <c r="C8073" s="5">
        <v>0</v>
      </c>
    </row>
    <row r="8074" spans="2:3" x14ac:dyDescent="0.35">
      <c r="B8074" s="4" t="s">
        <v>12706</v>
      </c>
      <c r="C8074" s="5">
        <v>0</v>
      </c>
    </row>
    <row r="8075" spans="2:3" x14ac:dyDescent="0.35">
      <c r="B8075" s="4" t="s">
        <v>12056</v>
      </c>
      <c r="C8075" s="5">
        <v>0</v>
      </c>
    </row>
    <row r="8076" spans="2:3" x14ac:dyDescent="0.35">
      <c r="B8076" s="4" t="s">
        <v>12708</v>
      </c>
      <c r="C8076" s="5">
        <v>0</v>
      </c>
    </row>
    <row r="8077" spans="2:3" x14ac:dyDescent="0.35">
      <c r="B8077" s="4" t="s">
        <v>12057</v>
      </c>
      <c r="C8077" s="5">
        <v>0</v>
      </c>
    </row>
    <row r="8078" spans="2:3" x14ac:dyDescent="0.35">
      <c r="B8078" s="4" t="s">
        <v>12710</v>
      </c>
      <c r="C8078" s="5">
        <v>0</v>
      </c>
    </row>
    <row r="8079" spans="2:3" x14ac:dyDescent="0.35">
      <c r="B8079" s="4" t="s">
        <v>12058</v>
      </c>
      <c r="C8079" s="5">
        <v>0</v>
      </c>
    </row>
    <row r="8080" spans="2:3" x14ac:dyDescent="0.35">
      <c r="B8080" s="4" t="s">
        <v>12712</v>
      </c>
      <c r="C8080" s="5">
        <v>0</v>
      </c>
    </row>
    <row r="8081" spans="2:3" x14ac:dyDescent="0.35">
      <c r="B8081" s="4" t="s">
        <v>12059</v>
      </c>
      <c r="C8081" s="5">
        <v>0</v>
      </c>
    </row>
    <row r="8082" spans="2:3" x14ac:dyDescent="0.35">
      <c r="B8082" s="4" t="s">
        <v>12714</v>
      </c>
      <c r="C8082" s="5">
        <v>0</v>
      </c>
    </row>
    <row r="8083" spans="2:3" x14ac:dyDescent="0.35">
      <c r="B8083" s="4" t="s">
        <v>12060</v>
      </c>
      <c r="C8083" s="5">
        <v>0</v>
      </c>
    </row>
    <row r="8084" spans="2:3" x14ac:dyDescent="0.35">
      <c r="B8084" s="4" t="s">
        <v>12716</v>
      </c>
      <c r="C8084" s="5">
        <v>0</v>
      </c>
    </row>
    <row r="8085" spans="2:3" x14ac:dyDescent="0.35">
      <c r="B8085" s="4" t="s">
        <v>12061</v>
      </c>
      <c r="C8085" s="5">
        <v>0</v>
      </c>
    </row>
    <row r="8086" spans="2:3" x14ac:dyDescent="0.35">
      <c r="B8086" s="4" t="s">
        <v>12718</v>
      </c>
      <c r="C8086" s="5">
        <v>0</v>
      </c>
    </row>
    <row r="8087" spans="2:3" x14ac:dyDescent="0.35">
      <c r="B8087" s="4" t="s">
        <v>12062</v>
      </c>
      <c r="C8087" s="5">
        <v>0</v>
      </c>
    </row>
    <row r="8088" spans="2:3" x14ac:dyDescent="0.35">
      <c r="B8088" s="4" t="s">
        <v>12720</v>
      </c>
      <c r="C8088" s="5">
        <v>0</v>
      </c>
    </row>
    <row r="8089" spans="2:3" x14ac:dyDescent="0.35">
      <c r="B8089" s="4" t="s">
        <v>12063</v>
      </c>
      <c r="C8089" s="5">
        <v>0</v>
      </c>
    </row>
    <row r="8090" spans="2:3" x14ac:dyDescent="0.35">
      <c r="B8090" s="4" t="s">
        <v>12722</v>
      </c>
      <c r="C8090" s="5">
        <v>0</v>
      </c>
    </row>
    <row r="8091" spans="2:3" x14ac:dyDescent="0.35">
      <c r="B8091" s="4" t="s">
        <v>12064</v>
      </c>
      <c r="C8091" s="5">
        <v>0</v>
      </c>
    </row>
    <row r="8092" spans="2:3" x14ac:dyDescent="0.35">
      <c r="B8092" s="4" t="s">
        <v>12724</v>
      </c>
      <c r="C8092" s="5">
        <v>0</v>
      </c>
    </row>
    <row r="8093" spans="2:3" x14ac:dyDescent="0.35">
      <c r="B8093" s="4" t="s">
        <v>12065</v>
      </c>
      <c r="C8093" s="5">
        <v>0</v>
      </c>
    </row>
    <row r="8094" spans="2:3" x14ac:dyDescent="0.35">
      <c r="B8094" s="4" t="s">
        <v>12726</v>
      </c>
      <c r="C8094" s="5">
        <v>0</v>
      </c>
    </row>
    <row r="8095" spans="2:3" x14ac:dyDescent="0.35">
      <c r="B8095" s="4" t="s">
        <v>12066</v>
      </c>
      <c r="C8095" s="5">
        <v>0</v>
      </c>
    </row>
    <row r="8096" spans="2:3" x14ac:dyDescent="0.35">
      <c r="B8096" s="4" t="s">
        <v>12728</v>
      </c>
      <c r="C8096" s="5">
        <v>0</v>
      </c>
    </row>
    <row r="8097" spans="2:3" x14ac:dyDescent="0.35">
      <c r="B8097" s="4" t="s">
        <v>12067</v>
      </c>
      <c r="C8097" s="5">
        <v>0</v>
      </c>
    </row>
    <row r="8098" spans="2:3" x14ac:dyDescent="0.35">
      <c r="B8098" s="4" t="s">
        <v>12730</v>
      </c>
      <c r="C8098" s="5">
        <v>0</v>
      </c>
    </row>
    <row r="8099" spans="2:3" x14ac:dyDescent="0.35">
      <c r="B8099" s="4" t="s">
        <v>12068</v>
      </c>
      <c r="C8099" s="5">
        <v>0</v>
      </c>
    </row>
    <row r="8100" spans="2:3" x14ac:dyDescent="0.35">
      <c r="B8100" s="4" t="s">
        <v>12732</v>
      </c>
      <c r="C8100" s="5">
        <v>0</v>
      </c>
    </row>
    <row r="8101" spans="2:3" x14ac:dyDescent="0.35">
      <c r="B8101" s="4" t="s">
        <v>12069</v>
      </c>
      <c r="C8101" s="5">
        <v>0</v>
      </c>
    </row>
    <row r="8102" spans="2:3" x14ac:dyDescent="0.35">
      <c r="B8102" s="4" t="s">
        <v>12734</v>
      </c>
      <c r="C8102" s="5">
        <v>0</v>
      </c>
    </row>
    <row r="8103" spans="2:3" x14ac:dyDescent="0.35">
      <c r="B8103" s="4" t="s">
        <v>12070</v>
      </c>
      <c r="C8103" s="5">
        <v>0</v>
      </c>
    </row>
    <row r="8104" spans="2:3" x14ac:dyDescent="0.35">
      <c r="B8104" s="4" t="s">
        <v>12736</v>
      </c>
      <c r="C8104" s="5">
        <v>0</v>
      </c>
    </row>
    <row r="8105" spans="2:3" x14ac:dyDescent="0.35">
      <c r="B8105" s="4" t="s">
        <v>12071</v>
      </c>
      <c r="C8105" s="5">
        <v>0</v>
      </c>
    </row>
    <row r="8106" spans="2:3" x14ac:dyDescent="0.35">
      <c r="B8106" s="4" t="s">
        <v>12738</v>
      </c>
      <c r="C8106" s="5">
        <v>0</v>
      </c>
    </row>
    <row r="8107" spans="2:3" x14ac:dyDescent="0.35">
      <c r="B8107" s="4" t="s">
        <v>12072</v>
      </c>
      <c r="C8107" s="5">
        <v>0</v>
      </c>
    </row>
    <row r="8108" spans="2:3" x14ac:dyDescent="0.35">
      <c r="B8108" s="4" t="s">
        <v>12740</v>
      </c>
      <c r="C8108" s="5">
        <v>0</v>
      </c>
    </row>
    <row r="8109" spans="2:3" x14ac:dyDescent="0.35">
      <c r="B8109" s="4" t="s">
        <v>12073</v>
      </c>
      <c r="C8109" s="5">
        <v>0</v>
      </c>
    </row>
    <row r="8110" spans="2:3" x14ac:dyDescent="0.35">
      <c r="B8110" s="4" t="s">
        <v>12742</v>
      </c>
      <c r="C8110" s="5">
        <v>0</v>
      </c>
    </row>
    <row r="8111" spans="2:3" x14ac:dyDescent="0.35">
      <c r="B8111" s="4" t="s">
        <v>12074</v>
      </c>
      <c r="C8111" s="5">
        <v>0</v>
      </c>
    </row>
    <row r="8112" spans="2:3" x14ac:dyDescent="0.35">
      <c r="B8112" s="4" t="s">
        <v>12744</v>
      </c>
      <c r="C8112" s="5">
        <v>0</v>
      </c>
    </row>
    <row r="8113" spans="2:3" x14ac:dyDescent="0.35">
      <c r="B8113" s="4" t="s">
        <v>12075</v>
      </c>
      <c r="C8113" s="5">
        <v>0</v>
      </c>
    </row>
    <row r="8114" spans="2:3" x14ac:dyDescent="0.35">
      <c r="B8114" s="4" t="s">
        <v>12746</v>
      </c>
      <c r="C8114" s="5">
        <v>0</v>
      </c>
    </row>
    <row r="8115" spans="2:3" x14ac:dyDescent="0.35">
      <c r="B8115" s="4" t="s">
        <v>12076</v>
      </c>
      <c r="C8115" s="5">
        <v>0</v>
      </c>
    </row>
    <row r="8116" spans="2:3" x14ac:dyDescent="0.35">
      <c r="B8116" s="4" t="s">
        <v>12748</v>
      </c>
      <c r="C8116" s="5">
        <v>0</v>
      </c>
    </row>
    <row r="8117" spans="2:3" x14ac:dyDescent="0.35">
      <c r="B8117" s="4" t="s">
        <v>12077</v>
      </c>
      <c r="C8117" s="5">
        <v>0</v>
      </c>
    </row>
    <row r="8118" spans="2:3" x14ac:dyDescent="0.35">
      <c r="B8118" s="4" t="s">
        <v>12750</v>
      </c>
      <c r="C8118" s="5">
        <v>0</v>
      </c>
    </row>
    <row r="8119" spans="2:3" x14ac:dyDescent="0.35">
      <c r="B8119" s="4" t="s">
        <v>12078</v>
      </c>
      <c r="C8119" s="5">
        <v>0</v>
      </c>
    </row>
    <row r="8120" spans="2:3" x14ac:dyDescent="0.35">
      <c r="B8120" s="4" t="s">
        <v>12752</v>
      </c>
      <c r="C8120" s="5">
        <v>0</v>
      </c>
    </row>
    <row r="8121" spans="2:3" x14ac:dyDescent="0.35">
      <c r="B8121" s="4" t="s">
        <v>12079</v>
      </c>
      <c r="C8121" s="5">
        <v>0</v>
      </c>
    </row>
    <row r="8122" spans="2:3" x14ac:dyDescent="0.35">
      <c r="B8122" s="4" t="s">
        <v>12754</v>
      </c>
      <c r="C8122" s="5">
        <v>0</v>
      </c>
    </row>
    <row r="8123" spans="2:3" x14ac:dyDescent="0.35">
      <c r="B8123" s="4" t="s">
        <v>12080</v>
      </c>
      <c r="C8123" s="5">
        <v>0</v>
      </c>
    </row>
    <row r="8124" spans="2:3" x14ac:dyDescent="0.35">
      <c r="B8124" s="4" t="s">
        <v>12756</v>
      </c>
      <c r="C8124" s="5">
        <v>0</v>
      </c>
    </row>
    <row r="8125" spans="2:3" x14ac:dyDescent="0.35">
      <c r="B8125" s="4" t="s">
        <v>12081</v>
      </c>
      <c r="C8125" s="5">
        <v>0</v>
      </c>
    </row>
    <row r="8126" spans="2:3" x14ac:dyDescent="0.35">
      <c r="B8126" s="4" t="s">
        <v>12758</v>
      </c>
      <c r="C8126" s="5">
        <v>0</v>
      </c>
    </row>
    <row r="8127" spans="2:3" x14ac:dyDescent="0.35">
      <c r="B8127" s="4" t="s">
        <v>12082</v>
      </c>
      <c r="C8127" s="5">
        <v>0</v>
      </c>
    </row>
    <row r="8128" spans="2:3" x14ac:dyDescent="0.35">
      <c r="B8128" s="4" t="s">
        <v>12760</v>
      </c>
      <c r="C8128" s="5">
        <v>0</v>
      </c>
    </row>
    <row r="8129" spans="2:3" x14ac:dyDescent="0.35">
      <c r="B8129" s="4" t="s">
        <v>12083</v>
      </c>
      <c r="C8129" s="5">
        <v>0</v>
      </c>
    </row>
    <row r="8130" spans="2:3" x14ac:dyDescent="0.35">
      <c r="B8130" s="4" t="s">
        <v>12762</v>
      </c>
      <c r="C8130" s="5">
        <v>0</v>
      </c>
    </row>
    <row r="8131" spans="2:3" x14ac:dyDescent="0.35">
      <c r="B8131" s="4" t="s">
        <v>12084</v>
      </c>
      <c r="C8131" s="5">
        <v>0</v>
      </c>
    </row>
    <row r="8132" spans="2:3" x14ac:dyDescent="0.35">
      <c r="B8132" s="4" t="s">
        <v>12764</v>
      </c>
      <c r="C8132" s="5">
        <v>0</v>
      </c>
    </row>
    <row r="8133" spans="2:3" x14ac:dyDescent="0.35">
      <c r="B8133" s="4" t="s">
        <v>12085</v>
      </c>
      <c r="C8133" s="5">
        <v>0</v>
      </c>
    </row>
    <row r="8134" spans="2:3" x14ac:dyDescent="0.35">
      <c r="B8134" s="4" t="s">
        <v>12766</v>
      </c>
      <c r="C8134" s="5">
        <v>0</v>
      </c>
    </row>
    <row r="8135" spans="2:3" x14ac:dyDescent="0.35">
      <c r="B8135" s="4" t="s">
        <v>12086</v>
      </c>
      <c r="C8135" s="5">
        <v>0</v>
      </c>
    </row>
    <row r="8136" spans="2:3" x14ac:dyDescent="0.35">
      <c r="B8136" s="4" t="s">
        <v>12768</v>
      </c>
      <c r="C8136" s="5">
        <v>0</v>
      </c>
    </row>
    <row r="8137" spans="2:3" x14ac:dyDescent="0.35">
      <c r="B8137" s="4" t="s">
        <v>12087</v>
      </c>
      <c r="C8137" s="5">
        <v>0</v>
      </c>
    </row>
    <row r="8138" spans="2:3" x14ac:dyDescent="0.35">
      <c r="B8138" s="4" t="s">
        <v>12770</v>
      </c>
      <c r="C8138" s="5">
        <v>0</v>
      </c>
    </row>
    <row r="8139" spans="2:3" x14ac:dyDescent="0.35">
      <c r="B8139" s="4" t="s">
        <v>12088</v>
      </c>
      <c r="C8139" s="5">
        <v>0</v>
      </c>
    </row>
    <row r="8140" spans="2:3" x14ac:dyDescent="0.35">
      <c r="B8140" s="4" t="s">
        <v>12772</v>
      </c>
      <c r="C8140" s="5">
        <v>0</v>
      </c>
    </row>
    <row r="8141" spans="2:3" x14ac:dyDescent="0.35">
      <c r="B8141" s="4" t="s">
        <v>12089</v>
      </c>
      <c r="C8141" s="5">
        <v>0</v>
      </c>
    </row>
    <row r="8142" spans="2:3" x14ac:dyDescent="0.35">
      <c r="B8142" s="4" t="s">
        <v>12774</v>
      </c>
      <c r="C8142" s="5">
        <v>0</v>
      </c>
    </row>
    <row r="8143" spans="2:3" x14ac:dyDescent="0.35">
      <c r="B8143" s="4" t="s">
        <v>12853</v>
      </c>
      <c r="C8143" s="5">
        <v>0</v>
      </c>
    </row>
    <row r="8144" spans="2:3" x14ac:dyDescent="0.35">
      <c r="B8144" s="4" t="s">
        <v>12776</v>
      </c>
      <c r="C8144" s="5">
        <v>0</v>
      </c>
    </row>
    <row r="8145" spans="2:3" x14ac:dyDescent="0.35">
      <c r="B8145" s="4" t="s">
        <v>12849</v>
      </c>
      <c r="C8145" s="5">
        <v>0</v>
      </c>
    </row>
    <row r="8146" spans="2:3" x14ac:dyDescent="0.35">
      <c r="B8146" s="4" t="s">
        <v>12778</v>
      </c>
      <c r="C8146" s="5">
        <v>0</v>
      </c>
    </row>
    <row r="8147" spans="2:3" x14ac:dyDescent="0.35">
      <c r="B8147" s="4" t="s">
        <v>12850</v>
      </c>
      <c r="C8147" s="5">
        <v>0</v>
      </c>
    </row>
    <row r="8148" spans="2:3" x14ac:dyDescent="0.35">
      <c r="B8148" s="4" t="s">
        <v>12780</v>
      </c>
      <c r="C8148" s="5">
        <v>0</v>
      </c>
    </row>
    <row r="8149" spans="2:3" x14ac:dyDescent="0.35">
      <c r="B8149" s="4" t="s">
        <v>12852</v>
      </c>
      <c r="C8149" s="5">
        <v>0</v>
      </c>
    </row>
    <row r="8150" spans="2:3" x14ac:dyDescent="0.35">
      <c r="B8150" s="4" t="s">
        <v>12782</v>
      </c>
      <c r="C8150" s="5">
        <v>0</v>
      </c>
    </row>
    <row r="8151" spans="2:3" x14ac:dyDescent="0.35">
      <c r="B8151" s="4" t="s">
        <v>12860</v>
      </c>
      <c r="C8151" s="5">
        <v>0</v>
      </c>
    </row>
    <row r="8152" spans="2:3" x14ac:dyDescent="0.35">
      <c r="B8152" s="4" t="s">
        <v>12784</v>
      </c>
      <c r="C8152" s="5">
        <v>0</v>
      </c>
    </row>
    <row r="8153" spans="2:3" x14ac:dyDescent="0.35">
      <c r="B8153" s="4" t="s">
        <v>12862</v>
      </c>
      <c r="C8153" s="5">
        <v>0</v>
      </c>
    </row>
    <row r="8154" spans="2:3" x14ac:dyDescent="0.35">
      <c r="B8154" s="4" t="s">
        <v>12786</v>
      </c>
      <c r="C8154" s="5">
        <v>0</v>
      </c>
    </row>
    <row r="8155" spans="2:3" x14ac:dyDescent="0.35">
      <c r="B8155" s="4" t="s">
        <v>12096</v>
      </c>
      <c r="C8155" s="5">
        <v>0</v>
      </c>
    </row>
    <row r="8156" spans="2:3" x14ac:dyDescent="0.35">
      <c r="B8156" s="4" t="s">
        <v>12788</v>
      </c>
      <c r="C8156" s="5">
        <v>0</v>
      </c>
    </row>
    <row r="8157" spans="2:3" x14ac:dyDescent="0.35">
      <c r="B8157" s="4" t="s">
        <v>12097</v>
      </c>
      <c r="C8157" s="5">
        <v>0</v>
      </c>
    </row>
    <row r="8158" spans="2:3" x14ac:dyDescent="0.35">
      <c r="B8158" s="4" t="s">
        <v>12790</v>
      </c>
      <c r="C8158" s="5">
        <v>0</v>
      </c>
    </row>
    <row r="8159" spans="2:3" x14ac:dyDescent="0.35">
      <c r="B8159" s="4" t="s">
        <v>12098</v>
      </c>
      <c r="C8159" s="5">
        <v>0</v>
      </c>
    </row>
    <row r="8160" spans="2:3" x14ac:dyDescent="0.35">
      <c r="B8160" s="4" t="s">
        <v>12792</v>
      </c>
      <c r="C8160" s="5">
        <v>0</v>
      </c>
    </row>
    <row r="8161" spans="2:3" x14ac:dyDescent="0.35">
      <c r="B8161" s="4" t="s">
        <v>12099</v>
      </c>
      <c r="C8161" s="5">
        <v>0</v>
      </c>
    </row>
    <row r="8162" spans="2:3" x14ac:dyDescent="0.35">
      <c r="B8162" s="4" t="s">
        <v>12794</v>
      </c>
      <c r="C8162" s="5">
        <v>0</v>
      </c>
    </row>
    <row r="8163" spans="2:3" x14ac:dyDescent="0.35">
      <c r="B8163" s="4" t="s">
        <v>12100</v>
      </c>
      <c r="C8163" s="5">
        <v>0</v>
      </c>
    </row>
    <row r="8164" spans="2:3" x14ac:dyDescent="0.35">
      <c r="B8164" s="4" t="s">
        <v>12796</v>
      </c>
      <c r="C8164" s="5">
        <v>0</v>
      </c>
    </row>
    <row r="8165" spans="2:3" x14ac:dyDescent="0.35">
      <c r="B8165" s="4" t="s">
        <v>12101</v>
      </c>
      <c r="C8165" s="5">
        <v>0</v>
      </c>
    </row>
    <row r="8166" spans="2:3" x14ac:dyDescent="0.35">
      <c r="B8166" s="4" t="s">
        <v>12798</v>
      </c>
      <c r="C8166" s="5">
        <v>0</v>
      </c>
    </row>
    <row r="8167" spans="2:3" x14ac:dyDescent="0.35">
      <c r="B8167" s="4" t="s">
        <v>12102</v>
      </c>
      <c r="C8167" s="5">
        <v>0</v>
      </c>
    </row>
    <row r="8168" spans="2:3" x14ac:dyDescent="0.35">
      <c r="B8168" s="4" t="s">
        <v>12800</v>
      </c>
      <c r="C8168" s="5">
        <v>0</v>
      </c>
    </row>
    <row r="8169" spans="2:3" x14ac:dyDescent="0.35">
      <c r="B8169" s="4" t="s">
        <v>12103</v>
      </c>
      <c r="C8169" s="5">
        <v>0</v>
      </c>
    </row>
    <row r="8170" spans="2:3" x14ac:dyDescent="0.35">
      <c r="B8170" s="4" t="s">
        <v>12802</v>
      </c>
      <c r="C8170" s="5">
        <v>0</v>
      </c>
    </row>
    <row r="8171" spans="2:3" x14ac:dyDescent="0.35">
      <c r="B8171" s="4" t="s">
        <v>11361</v>
      </c>
      <c r="C8171" s="5">
        <v>0</v>
      </c>
    </row>
    <row r="8172" spans="2:3" x14ac:dyDescent="0.35">
      <c r="B8172" s="4" t="s">
        <v>12804</v>
      </c>
      <c r="C8172" s="5">
        <v>0</v>
      </c>
    </row>
    <row r="8173" spans="2:3" x14ac:dyDescent="0.35">
      <c r="B8173" s="4" t="s">
        <v>12105</v>
      </c>
      <c r="C8173" s="5">
        <v>0</v>
      </c>
    </row>
    <row r="8174" spans="2:3" x14ac:dyDescent="0.35">
      <c r="B8174" s="4" t="s">
        <v>12806</v>
      </c>
      <c r="C8174" s="5">
        <v>0</v>
      </c>
    </row>
    <row r="8175" spans="2:3" x14ac:dyDescent="0.35">
      <c r="B8175" s="4" t="s">
        <v>12106</v>
      </c>
      <c r="C8175" s="5">
        <v>0</v>
      </c>
    </row>
    <row r="8176" spans="2:3" x14ac:dyDescent="0.35">
      <c r="B8176" s="4" t="s">
        <v>12808</v>
      </c>
      <c r="C8176" s="5">
        <v>0</v>
      </c>
    </row>
    <row r="8177" spans="2:3" x14ac:dyDescent="0.35">
      <c r="B8177" s="4" t="s">
        <v>12107</v>
      </c>
      <c r="C8177" s="5">
        <v>0</v>
      </c>
    </row>
    <row r="8178" spans="2:3" x14ac:dyDescent="0.35">
      <c r="B8178" s="4" t="s">
        <v>12810</v>
      </c>
      <c r="C8178" s="5">
        <v>0</v>
      </c>
    </row>
    <row r="8179" spans="2:3" x14ac:dyDescent="0.35">
      <c r="B8179" s="4" t="s">
        <v>12108</v>
      </c>
      <c r="C8179" s="5">
        <v>0</v>
      </c>
    </row>
    <row r="8180" spans="2:3" x14ac:dyDescent="0.35">
      <c r="B8180" s="4" t="s">
        <v>12812</v>
      </c>
      <c r="C8180" s="5">
        <v>0</v>
      </c>
    </row>
    <row r="8181" spans="2:3" x14ac:dyDescent="0.35">
      <c r="B8181" s="4" t="s">
        <v>12109</v>
      </c>
      <c r="C8181" s="5">
        <v>0</v>
      </c>
    </row>
    <row r="8182" spans="2:3" x14ac:dyDescent="0.35">
      <c r="B8182" s="4" t="s">
        <v>12814</v>
      </c>
      <c r="C8182" s="5">
        <v>0</v>
      </c>
    </row>
    <row r="8183" spans="2:3" x14ac:dyDescent="0.35">
      <c r="B8183" s="4" t="s">
        <v>12110</v>
      </c>
      <c r="C8183" s="5">
        <v>0</v>
      </c>
    </row>
    <row r="8184" spans="2:3" x14ac:dyDescent="0.35">
      <c r="B8184" s="4" t="s">
        <v>12816</v>
      </c>
      <c r="C8184" s="5">
        <v>0</v>
      </c>
    </row>
    <row r="8185" spans="2:3" x14ac:dyDescent="0.35">
      <c r="B8185" s="4" t="s">
        <v>12111</v>
      </c>
      <c r="C8185" s="5">
        <v>0</v>
      </c>
    </row>
    <row r="8186" spans="2:3" x14ac:dyDescent="0.35">
      <c r="B8186" s="4" t="s">
        <v>12818</v>
      </c>
      <c r="C8186" s="5">
        <v>0</v>
      </c>
    </row>
    <row r="8187" spans="2:3" x14ac:dyDescent="0.35">
      <c r="B8187" s="4" t="s">
        <v>12112</v>
      </c>
      <c r="C8187" s="5">
        <v>0</v>
      </c>
    </row>
    <row r="8188" spans="2:3" x14ac:dyDescent="0.35">
      <c r="B8188" s="4" t="s">
        <v>12820</v>
      </c>
      <c r="C8188" s="5">
        <v>0</v>
      </c>
    </row>
    <row r="8189" spans="2:3" x14ac:dyDescent="0.35">
      <c r="B8189" s="4" t="s">
        <v>12113</v>
      </c>
      <c r="C8189" s="5">
        <v>0</v>
      </c>
    </row>
    <row r="8190" spans="2:3" x14ac:dyDescent="0.35">
      <c r="B8190" s="4" t="s">
        <v>12822</v>
      </c>
      <c r="C8190" s="5">
        <v>0</v>
      </c>
    </row>
    <row r="8191" spans="2:3" x14ac:dyDescent="0.35">
      <c r="B8191" s="4" t="s">
        <v>12114</v>
      </c>
      <c r="C8191" s="5">
        <v>0</v>
      </c>
    </row>
    <row r="8192" spans="2:3" x14ac:dyDescent="0.35">
      <c r="B8192" s="4" t="s">
        <v>12824</v>
      </c>
      <c r="C8192" s="5">
        <v>0</v>
      </c>
    </row>
    <row r="8193" spans="2:3" x14ac:dyDescent="0.35">
      <c r="B8193" s="4" t="s">
        <v>12115</v>
      </c>
      <c r="C8193" s="5">
        <v>0</v>
      </c>
    </row>
    <row r="8194" spans="2:3" x14ac:dyDescent="0.35">
      <c r="B8194" s="4" t="s">
        <v>12826</v>
      </c>
      <c r="C8194" s="5">
        <v>0</v>
      </c>
    </row>
    <row r="8195" spans="2:3" x14ac:dyDescent="0.35">
      <c r="B8195" s="4" t="s">
        <v>12116</v>
      </c>
      <c r="C8195" s="5">
        <v>0</v>
      </c>
    </row>
    <row r="8196" spans="2:3" x14ac:dyDescent="0.35">
      <c r="B8196" s="4" t="s">
        <v>12828</v>
      </c>
      <c r="C8196" s="5">
        <v>0</v>
      </c>
    </row>
    <row r="8197" spans="2:3" x14ac:dyDescent="0.35">
      <c r="B8197" s="4" t="s">
        <v>12117</v>
      </c>
      <c r="C8197" s="5">
        <v>0</v>
      </c>
    </row>
    <row r="8198" spans="2:3" x14ac:dyDescent="0.35">
      <c r="B8198" s="4" t="s">
        <v>12830</v>
      </c>
      <c r="C8198" s="5">
        <v>0</v>
      </c>
    </row>
    <row r="8199" spans="2:3" x14ac:dyDescent="0.35">
      <c r="B8199" s="4" t="s">
        <v>12118</v>
      </c>
      <c r="C8199" s="5">
        <v>0</v>
      </c>
    </row>
    <row r="8200" spans="2:3" x14ac:dyDescent="0.35">
      <c r="B8200" s="4" t="s">
        <v>12832</v>
      </c>
      <c r="C8200" s="5">
        <v>0</v>
      </c>
    </row>
    <row r="8201" spans="2:3" x14ac:dyDescent="0.35">
      <c r="B8201" s="4" t="s">
        <v>12119</v>
      </c>
      <c r="C8201" s="5">
        <v>0</v>
      </c>
    </row>
    <row r="8202" spans="2:3" x14ac:dyDescent="0.35">
      <c r="B8202" s="4" t="s">
        <v>12834</v>
      </c>
      <c r="C8202" s="5">
        <v>0</v>
      </c>
    </row>
    <row r="8203" spans="2:3" x14ac:dyDescent="0.35">
      <c r="B8203" s="4" t="s">
        <v>12844</v>
      </c>
      <c r="C8203" s="5">
        <v>0</v>
      </c>
    </row>
    <row r="8204" spans="2:3" x14ac:dyDescent="0.35">
      <c r="B8204" s="4" t="s">
        <v>11334</v>
      </c>
      <c r="C8204" s="5">
        <v>0</v>
      </c>
    </row>
    <row r="8205" spans="2:3" x14ac:dyDescent="0.35">
      <c r="B8205" s="4" t="s">
        <v>12846</v>
      </c>
      <c r="C8205" s="5">
        <v>0</v>
      </c>
    </row>
    <row r="8206" spans="2:3" x14ac:dyDescent="0.35">
      <c r="B8206" s="4" t="s">
        <v>12838</v>
      </c>
      <c r="C8206" s="5">
        <v>0</v>
      </c>
    </row>
    <row r="8207" spans="2:3" x14ac:dyDescent="0.35">
      <c r="B8207" s="4" t="s">
        <v>12848</v>
      </c>
      <c r="C8207" s="5">
        <v>0</v>
      </c>
    </row>
    <row r="8208" spans="2:3" x14ac:dyDescent="0.35">
      <c r="B8208" s="4" t="s">
        <v>12840</v>
      </c>
      <c r="C8208" s="5">
        <v>0</v>
      </c>
    </row>
    <row r="8209" spans="2:3" x14ac:dyDescent="0.35">
      <c r="B8209" s="4" t="s">
        <v>12123</v>
      </c>
      <c r="C8209" s="5">
        <v>0</v>
      </c>
    </row>
    <row r="8210" spans="2:3" x14ac:dyDescent="0.35">
      <c r="B8210" s="4" t="s">
        <v>12842</v>
      </c>
      <c r="C8210" s="5">
        <v>0</v>
      </c>
    </row>
    <row r="8211" spans="2:3" x14ac:dyDescent="0.35">
      <c r="B8211" s="4" t="s">
        <v>12124</v>
      </c>
      <c r="C8211" s="5">
        <v>0</v>
      </c>
    </row>
    <row r="8212" spans="2:3" x14ac:dyDescent="0.35">
      <c r="B8212" s="4" t="s">
        <v>11408</v>
      </c>
      <c r="C8212" s="5">
        <v>0</v>
      </c>
    </row>
    <row r="8213" spans="2:3" x14ac:dyDescent="0.35">
      <c r="B8213" s="4" t="s">
        <v>11347</v>
      </c>
      <c r="C8213" s="5">
        <v>0</v>
      </c>
    </row>
    <row r="8214" spans="2:3" x14ac:dyDescent="0.35">
      <c r="B8214" s="4" t="s">
        <v>12120</v>
      </c>
      <c r="C8214" s="5">
        <v>0</v>
      </c>
    </row>
    <row r="8215" spans="2:3" x14ac:dyDescent="0.35">
      <c r="B8215" s="4" t="s">
        <v>12847</v>
      </c>
      <c r="C8215" s="5">
        <v>0</v>
      </c>
    </row>
    <row r="8216" spans="2:3" x14ac:dyDescent="0.35">
      <c r="B8216" s="4" t="s">
        <v>11346</v>
      </c>
      <c r="C8216" s="5">
        <v>0</v>
      </c>
    </row>
    <row r="8217" spans="2:3" x14ac:dyDescent="0.35">
      <c r="B8217" s="4" t="s">
        <v>11397</v>
      </c>
      <c r="C8217" s="5">
        <v>0</v>
      </c>
    </row>
    <row r="8218" spans="2:3" x14ac:dyDescent="0.35">
      <c r="B8218" s="4" t="s">
        <v>12122</v>
      </c>
      <c r="C8218" s="5">
        <v>0</v>
      </c>
    </row>
    <row r="8219" spans="2:3" x14ac:dyDescent="0.35">
      <c r="B8219" s="4" t="s">
        <v>12851</v>
      </c>
      <c r="C8219" s="5">
        <v>0</v>
      </c>
    </row>
    <row r="8220" spans="2:3" x14ac:dyDescent="0.35">
      <c r="B8220" s="4" t="s">
        <v>12856</v>
      </c>
      <c r="C8220" s="5">
        <v>0</v>
      </c>
    </row>
    <row r="8221" spans="2:3" x14ac:dyDescent="0.35">
      <c r="B8221" s="4" t="s">
        <v>11335</v>
      </c>
      <c r="C8221" s="5">
        <v>0</v>
      </c>
    </row>
    <row r="8222" spans="2:3" x14ac:dyDescent="0.35">
      <c r="B8222" s="4" t="s">
        <v>12858</v>
      </c>
      <c r="C8222" s="5">
        <v>0</v>
      </c>
    </row>
    <row r="8223" spans="2:3" x14ac:dyDescent="0.35">
      <c r="B8223" s="4" t="s">
        <v>12855</v>
      </c>
      <c r="C8223" s="5">
        <v>0</v>
      </c>
    </row>
    <row r="8224" spans="2:3" x14ac:dyDescent="0.35">
      <c r="B8224" s="4" t="s">
        <v>12091</v>
      </c>
      <c r="C8224" s="5">
        <v>0</v>
      </c>
    </row>
    <row r="8225" spans="2:3" x14ac:dyDescent="0.35">
      <c r="B8225" s="4" t="s">
        <v>12857</v>
      </c>
      <c r="C8225" s="5">
        <v>0</v>
      </c>
    </row>
    <row r="8226" spans="2:3" x14ac:dyDescent="0.35">
      <c r="B8226" s="4" t="s">
        <v>12092</v>
      </c>
      <c r="C8226" s="5">
        <v>0</v>
      </c>
    </row>
    <row r="8227" spans="2:3" x14ac:dyDescent="0.35">
      <c r="B8227" s="4" t="s">
        <v>12859</v>
      </c>
      <c r="C8227" s="5">
        <v>0</v>
      </c>
    </row>
    <row r="8228" spans="2:3" x14ac:dyDescent="0.35">
      <c r="B8228" s="4" t="s">
        <v>12093</v>
      </c>
      <c r="C8228" s="5">
        <v>0</v>
      </c>
    </row>
    <row r="8229" spans="2:3" x14ac:dyDescent="0.35">
      <c r="B8229" s="4" t="s">
        <v>12861</v>
      </c>
      <c r="C8229" s="5">
        <v>0</v>
      </c>
    </row>
    <row r="8230" spans="2:3" x14ac:dyDescent="0.35">
      <c r="B8230" s="4" t="s">
        <v>12094</v>
      </c>
      <c r="C8230" s="5">
        <v>0</v>
      </c>
    </row>
    <row r="8231" spans="2:3" x14ac:dyDescent="0.35">
      <c r="B8231" s="4" t="s">
        <v>11329</v>
      </c>
      <c r="C8231" s="5">
        <v>0</v>
      </c>
    </row>
    <row r="8232" spans="2:3" x14ac:dyDescent="0.35">
      <c r="B8232" s="4" t="s">
        <v>12095</v>
      </c>
      <c r="C8232" s="5">
        <v>0</v>
      </c>
    </row>
    <row r="8233" spans="2:3" x14ac:dyDescent="0.35">
      <c r="B8233" s="4" t="s">
        <v>10894</v>
      </c>
      <c r="C8233" s="5">
        <v>0</v>
      </c>
    </row>
    <row r="8234" spans="2:3" x14ac:dyDescent="0.35">
      <c r="B8234" s="4" t="s">
        <v>10638</v>
      </c>
      <c r="C8234" s="5">
        <v>0</v>
      </c>
    </row>
    <row r="8235" spans="2:3" x14ac:dyDescent="0.35">
      <c r="B8235" s="4" t="s">
        <v>11159</v>
      </c>
      <c r="C8235" s="5">
        <v>0</v>
      </c>
    </row>
    <row r="8236" spans="2:3" x14ac:dyDescent="0.35">
      <c r="B8236" s="4" t="s">
        <v>9863</v>
      </c>
      <c r="C8236" s="5">
        <v>0</v>
      </c>
    </row>
    <row r="8237" spans="2:3" x14ac:dyDescent="0.35">
      <c r="B8237" s="4" t="s">
        <v>10766</v>
      </c>
      <c r="C8237" s="5">
        <v>0</v>
      </c>
    </row>
    <row r="8238" spans="2:3" x14ac:dyDescent="0.35">
      <c r="B8238" s="4" t="s">
        <v>9864</v>
      </c>
      <c r="C8238" s="5">
        <v>0</v>
      </c>
    </row>
    <row r="8239" spans="2:3" x14ac:dyDescent="0.35">
      <c r="B8239" s="4" t="s">
        <v>11022</v>
      </c>
      <c r="C8239" s="5">
        <v>0</v>
      </c>
    </row>
    <row r="8240" spans="2:3" x14ac:dyDescent="0.35">
      <c r="B8240" s="4" t="s">
        <v>9865</v>
      </c>
      <c r="C8240" s="5">
        <v>0</v>
      </c>
    </row>
    <row r="8241" spans="2:3" x14ac:dyDescent="0.35">
      <c r="B8241" s="4" t="s">
        <v>10574</v>
      </c>
      <c r="C8241" s="5">
        <v>0</v>
      </c>
    </row>
    <row r="8242" spans="2:3" x14ac:dyDescent="0.35">
      <c r="B8242" s="4" t="s">
        <v>9866</v>
      </c>
      <c r="C8242" s="5">
        <v>0</v>
      </c>
    </row>
    <row r="8243" spans="2:3" x14ac:dyDescent="0.35">
      <c r="B8243" s="4" t="s">
        <v>10702</v>
      </c>
      <c r="C8243" s="5">
        <v>0</v>
      </c>
    </row>
    <row r="8244" spans="2:3" x14ac:dyDescent="0.35">
      <c r="B8244" s="4" t="s">
        <v>9867</v>
      </c>
      <c r="C8244" s="5">
        <v>0</v>
      </c>
    </row>
    <row r="8245" spans="2:3" x14ac:dyDescent="0.35">
      <c r="B8245" s="4" t="s">
        <v>10830</v>
      </c>
      <c r="C8245" s="5">
        <v>0</v>
      </c>
    </row>
    <row r="8246" spans="2:3" x14ac:dyDescent="0.35">
      <c r="B8246" s="4" t="s">
        <v>9868</v>
      </c>
      <c r="C8246" s="5">
        <v>0</v>
      </c>
    </row>
    <row r="8247" spans="2:3" x14ac:dyDescent="0.35">
      <c r="B8247" s="4" t="s">
        <v>10958</v>
      </c>
      <c r="C8247" s="5">
        <v>0</v>
      </c>
    </row>
    <row r="8248" spans="2:3" x14ac:dyDescent="0.35">
      <c r="B8248" s="4" t="s">
        <v>9869</v>
      </c>
      <c r="C8248" s="5">
        <v>0</v>
      </c>
    </row>
    <row r="8249" spans="2:3" x14ac:dyDescent="0.35">
      <c r="B8249" s="4" t="s">
        <v>11095</v>
      </c>
      <c r="C8249" s="5">
        <v>0</v>
      </c>
    </row>
    <row r="8250" spans="2:3" x14ac:dyDescent="0.35">
      <c r="B8250" s="4" t="s">
        <v>9870</v>
      </c>
      <c r="C8250" s="5">
        <v>0</v>
      </c>
    </row>
    <row r="8251" spans="2:3" x14ac:dyDescent="0.35">
      <c r="B8251" s="4" t="s">
        <v>11227</v>
      </c>
      <c r="C8251" s="5">
        <v>0</v>
      </c>
    </row>
    <row r="8252" spans="2:3" x14ac:dyDescent="0.35">
      <c r="B8252" s="4" t="s">
        <v>9871</v>
      </c>
      <c r="C8252" s="5">
        <v>0</v>
      </c>
    </row>
    <row r="8253" spans="2:3" x14ac:dyDescent="0.35">
      <c r="B8253" s="4" t="s">
        <v>9826</v>
      </c>
      <c r="C8253" s="5">
        <v>0</v>
      </c>
    </row>
    <row r="8254" spans="2:3" x14ac:dyDescent="0.35">
      <c r="B8254" s="4" t="s">
        <v>9872</v>
      </c>
      <c r="C8254" s="5">
        <v>0</v>
      </c>
    </row>
    <row r="8255" spans="2:3" x14ac:dyDescent="0.35">
      <c r="B8255" s="4" t="s">
        <v>10670</v>
      </c>
      <c r="C8255" s="5">
        <v>0</v>
      </c>
    </row>
    <row r="8256" spans="2:3" x14ac:dyDescent="0.35">
      <c r="B8256" s="4" t="s">
        <v>9873</v>
      </c>
      <c r="C8256" s="5">
        <v>0</v>
      </c>
    </row>
    <row r="8257" spans="2:3" x14ac:dyDescent="0.35">
      <c r="B8257" s="4" t="s">
        <v>10734</v>
      </c>
      <c r="C8257" s="5">
        <v>0</v>
      </c>
    </row>
    <row r="8258" spans="2:3" x14ac:dyDescent="0.35">
      <c r="B8258" s="4" t="s">
        <v>9874</v>
      </c>
      <c r="C8258" s="5">
        <v>0</v>
      </c>
    </row>
    <row r="8259" spans="2:3" x14ac:dyDescent="0.35">
      <c r="B8259" s="4" t="s">
        <v>10798</v>
      </c>
      <c r="C8259" s="5">
        <v>0</v>
      </c>
    </row>
    <row r="8260" spans="2:3" x14ac:dyDescent="0.35">
      <c r="B8260" s="4" t="s">
        <v>9875</v>
      </c>
      <c r="C8260" s="5">
        <v>0</v>
      </c>
    </row>
    <row r="8261" spans="2:3" x14ac:dyDescent="0.35">
      <c r="B8261" s="4" t="s">
        <v>10862</v>
      </c>
      <c r="C8261" s="5">
        <v>0</v>
      </c>
    </row>
    <row r="8262" spans="2:3" x14ac:dyDescent="0.35">
      <c r="B8262" s="4" t="s">
        <v>9876</v>
      </c>
      <c r="C8262" s="5">
        <v>0</v>
      </c>
    </row>
    <row r="8263" spans="2:3" x14ac:dyDescent="0.35">
      <c r="B8263" s="4" t="s">
        <v>10926</v>
      </c>
      <c r="C8263" s="5">
        <v>0</v>
      </c>
    </row>
    <row r="8264" spans="2:3" x14ac:dyDescent="0.35">
      <c r="B8264" s="4" t="s">
        <v>9799</v>
      </c>
      <c r="C8264" s="5">
        <v>0</v>
      </c>
    </row>
    <row r="8265" spans="2:3" x14ac:dyDescent="0.35">
      <c r="B8265" s="4" t="s">
        <v>10990</v>
      </c>
      <c r="C8265" s="5">
        <v>0</v>
      </c>
    </row>
    <row r="8266" spans="2:3" x14ac:dyDescent="0.35">
      <c r="B8266" s="4" t="s">
        <v>9878</v>
      </c>
      <c r="C8266" s="5">
        <v>0</v>
      </c>
    </row>
    <row r="8267" spans="2:3" x14ac:dyDescent="0.35">
      <c r="B8267" s="4" t="s">
        <v>11054</v>
      </c>
      <c r="C8267" s="5">
        <v>0</v>
      </c>
    </row>
    <row r="8268" spans="2:3" x14ac:dyDescent="0.35">
      <c r="B8268" s="4" t="s">
        <v>9879</v>
      </c>
      <c r="C8268" s="5">
        <v>0</v>
      </c>
    </row>
    <row r="8269" spans="2:3" x14ac:dyDescent="0.35">
      <c r="B8269" s="4" t="s">
        <v>11127</v>
      </c>
      <c r="C8269" s="5">
        <v>0</v>
      </c>
    </row>
    <row r="8270" spans="2:3" x14ac:dyDescent="0.35">
      <c r="B8270" s="4" t="s">
        <v>9880</v>
      </c>
      <c r="C8270" s="5">
        <v>0</v>
      </c>
    </row>
    <row r="8271" spans="2:3" x14ac:dyDescent="0.35">
      <c r="B8271" s="4" t="s">
        <v>11191</v>
      </c>
      <c r="C8271" s="5">
        <v>0</v>
      </c>
    </row>
    <row r="8272" spans="2:3" x14ac:dyDescent="0.35">
      <c r="B8272" s="4" t="s">
        <v>9881</v>
      </c>
      <c r="C8272" s="5">
        <v>0</v>
      </c>
    </row>
    <row r="8273" spans="2:3" x14ac:dyDescent="0.35">
      <c r="B8273" s="4" t="s">
        <v>9862</v>
      </c>
      <c r="C8273" s="5">
        <v>0</v>
      </c>
    </row>
    <row r="8274" spans="2:3" x14ac:dyDescent="0.35">
      <c r="B8274" s="4" t="s">
        <v>9882</v>
      </c>
      <c r="C8274" s="5">
        <v>0</v>
      </c>
    </row>
    <row r="8275" spans="2:3" x14ac:dyDescent="0.35">
      <c r="B8275" s="4" t="s">
        <v>9825</v>
      </c>
      <c r="C8275" s="5">
        <v>0</v>
      </c>
    </row>
    <row r="8276" spans="2:3" x14ac:dyDescent="0.35">
      <c r="B8276" s="4" t="s">
        <v>9883</v>
      </c>
      <c r="C8276" s="5">
        <v>0</v>
      </c>
    </row>
    <row r="8277" spans="2:3" x14ac:dyDescent="0.35">
      <c r="B8277" s="4" t="s">
        <v>10622</v>
      </c>
      <c r="C8277" s="5">
        <v>0</v>
      </c>
    </row>
    <row r="8278" spans="2:3" x14ac:dyDescent="0.35">
      <c r="B8278" s="4" t="s">
        <v>9884</v>
      </c>
      <c r="C8278" s="5">
        <v>0</v>
      </c>
    </row>
    <row r="8279" spans="2:3" x14ac:dyDescent="0.35">
      <c r="B8279" s="4" t="s">
        <v>10654</v>
      </c>
      <c r="C8279" s="5">
        <v>0</v>
      </c>
    </row>
    <row r="8280" spans="2:3" x14ac:dyDescent="0.35">
      <c r="B8280" s="4" t="s">
        <v>9885</v>
      </c>
      <c r="C8280" s="5">
        <v>0</v>
      </c>
    </row>
    <row r="8281" spans="2:3" x14ac:dyDescent="0.35">
      <c r="B8281" s="4" t="s">
        <v>10686</v>
      </c>
      <c r="C8281" s="5">
        <v>0</v>
      </c>
    </row>
    <row r="8282" spans="2:3" x14ac:dyDescent="0.35">
      <c r="B8282" s="4" t="s">
        <v>9886</v>
      </c>
      <c r="C8282" s="5">
        <v>0</v>
      </c>
    </row>
    <row r="8283" spans="2:3" x14ac:dyDescent="0.35">
      <c r="B8283" s="4" t="s">
        <v>10718</v>
      </c>
      <c r="C8283" s="5">
        <v>0</v>
      </c>
    </row>
    <row r="8284" spans="2:3" x14ac:dyDescent="0.35">
      <c r="B8284" s="4" t="s">
        <v>9887</v>
      </c>
      <c r="C8284" s="5">
        <v>0</v>
      </c>
    </row>
    <row r="8285" spans="2:3" x14ac:dyDescent="0.35">
      <c r="B8285" s="4" t="s">
        <v>10750</v>
      </c>
      <c r="C8285" s="5">
        <v>0</v>
      </c>
    </row>
    <row r="8286" spans="2:3" x14ac:dyDescent="0.35">
      <c r="B8286" s="4" t="s">
        <v>9888</v>
      </c>
      <c r="C8286" s="5">
        <v>0</v>
      </c>
    </row>
    <row r="8287" spans="2:3" x14ac:dyDescent="0.35">
      <c r="B8287" s="4" t="s">
        <v>10782</v>
      </c>
      <c r="C8287" s="5">
        <v>0</v>
      </c>
    </row>
    <row r="8288" spans="2:3" x14ac:dyDescent="0.35">
      <c r="B8288" s="4" t="s">
        <v>9889</v>
      </c>
      <c r="C8288" s="5">
        <v>0</v>
      </c>
    </row>
    <row r="8289" spans="2:3" x14ac:dyDescent="0.35">
      <c r="B8289" s="4" t="s">
        <v>10814</v>
      </c>
      <c r="C8289" s="5">
        <v>0</v>
      </c>
    </row>
    <row r="8290" spans="2:3" x14ac:dyDescent="0.35">
      <c r="B8290" s="4" t="s">
        <v>9890</v>
      </c>
      <c r="C8290" s="5">
        <v>0</v>
      </c>
    </row>
    <row r="8291" spans="2:3" x14ac:dyDescent="0.35">
      <c r="B8291" s="4" t="s">
        <v>10846</v>
      </c>
      <c r="C8291" s="5">
        <v>0</v>
      </c>
    </row>
    <row r="8292" spans="2:3" x14ac:dyDescent="0.35">
      <c r="B8292" s="4" t="s">
        <v>9891</v>
      </c>
      <c r="C8292" s="5">
        <v>0</v>
      </c>
    </row>
    <row r="8293" spans="2:3" x14ac:dyDescent="0.35">
      <c r="B8293" s="4" t="s">
        <v>10878</v>
      </c>
      <c r="C8293" s="5">
        <v>0</v>
      </c>
    </row>
    <row r="8294" spans="2:3" x14ac:dyDescent="0.35">
      <c r="B8294" s="4" t="s">
        <v>9892</v>
      </c>
      <c r="C8294" s="5">
        <v>0</v>
      </c>
    </row>
    <row r="8295" spans="2:3" x14ac:dyDescent="0.35">
      <c r="B8295" s="4" t="s">
        <v>10910</v>
      </c>
      <c r="C8295" s="5">
        <v>0</v>
      </c>
    </row>
    <row r="8296" spans="2:3" x14ac:dyDescent="0.35">
      <c r="B8296" s="4" t="s">
        <v>9893</v>
      </c>
      <c r="C8296" s="5">
        <v>0</v>
      </c>
    </row>
    <row r="8297" spans="2:3" x14ac:dyDescent="0.35">
      <c r="B8297" s="4" t="s">
        <v>10942</v>
      </c>
      <c r="C8297" s="5">
        <v>0</v>
      </c>
    </row>
    <row r="8298" spans="2:3" x14ac:dyDescent="0.35">
      <c r="B8298" s="4" t="s">
        <v>9894</v>
      </c>
      <c r="C8298" s="5">
        <v>0</v>
      </c>
    </row>
    <row r="8299" spans="2:3" x14ac:dyDescent="0.35">
      <c r="B8299" s="4" t="s">
        <v>10974</v>
      </c>
      <c r="C8299" s="5">
        <v>0</v>
      </c>
    </row>
    <row r="8300" spans="2:3" x14ac:dyDescent="0.35">
      <c r="B8300" s="4" t="s">
        <v>9895</v>
      </c>
      <c r="C8300" s="5">
        <v>0</v>
      </c>
    </row>
    <row r="8301" spans="2:3" x14ac:dyDescent="0.35">
      <c r="B8301" s="4" t="s">
        <v>11006</v>
      </c>
      <c r="C8301" s="5">
        <v>0</v>
      </c>
    </row>
    <row r="8302" spans="2:3" x14ac:dyDescent="0.35">
      <c r="B8302" s="4" t="s">
        <v>9800</v>
      </c>
      <c r="C8302" s="5">
        <v>0</v>
      </c>
    </row>
    <row r="8303" spans="2:3" x14ac:dyDescent="0.35">
      <c r="B8303" s="4" t="s">
        <v>11038</v>
      </c>
      <c r="C8303" s="5">
        <v>0</v>
      </c>
    </row>
    <row r="8304" spans="2:3" x14ac:dyDescent="0.35">
      <c r="B8304" s="4" t="s">
        <v>9897</v>
      </c>
      <c r="C8304" s="5">
        <v>0</v>
      </c>
    </row>
    <row r="8305" spans="2:3" x14ac:dyDescent="0.35">
      <c r="B8305" s="4" t="s">
        <v>11079</v>
      </c>
      <c r="C8305" s="5">
        <v>0</v>
      </c>
    </row>
    <row r="8306" spans="2:3" x14ac:dyDescent="0.35">
      <c r="B8306" s="4" t="s">
        <v>9898</v>
      </c>
      <c r="C8306" s="5">
        <v>0</v>
      </c>
    </row>
    <row r="8307" spans="2:3" x14ac:dyDescent="0.35">
      <c r="B8307" s="4" t="s">
        <v>11111</v>
      </c>
      <c r="C8307" s="5">
        <v>0</v>
      </c>
    </row>
    <row r="8308" spans="2:3" x14ac:dyDescent="0.35">
      <c r="B8308" s="4" t="s">
        <v>9899</v>
      </c>
      <c r="C8308" s="5">
        <v>0</v>
      </c>
    </row>
    <row r="8309" spans="2:3" x14ac:dyDescent="0.35">
      <c r="B8309" s="4" t="s">
        <v>11143</v>
      </c>
      <c r="C8309" s="5">
        <v>0</v>
      </c>
    </row>
    <row r="8310" spans="2:3" x14ac:dyDescent="0.35">
      <c r="B8310" s="4" t="s">
        <v>9900</v>
      </c>
      <c r="C8310" s="5">
        <v>0</v>
      </c>
    </row>
    <row r="8311" spans="2:3" x14ac:dyDescent="0.35">
      <c r="B8311" s="4" t="s">
        <v>11175</v>
      </c>
      <c r="C8311" s="5">
        <v>0</v>
      </c>
    </row>
    <row r="8312" spans="2:3" x14ac:dyDescent="0.35">
      <c r="B8312" s="4" t="s">
        <v>9801</v>
      </c>
      <c r="C8312" s="5">
        <v>0</v>
      </c>
    </row>
    <row r="8313" spans="2:3" x14ac:dyDescent="0.35">
      <c r="B8313" s="4" t="s">
        <v>9852</v>
      </c>
      <c r="C8313" s="5">
        <v>0</v>
      </c>
    </row>
    <row r="8314" spans="2:3" x14ac:dyDescent="0.35">
      <c r="B8314" s="4" t="s">
        <v>9902</v>
      </c>
      <c r="C8314" s="5">
        <v>0</v>
      </c>
    </row>
    <row r="8315" spans="2:3" x14ac:dyDescent="0.35">
      <c r="B8315" s="4" t="s">
        <v>11243</v>
      </c>
      <c r="C8315" s="5">
        <v>0</v>
      </c>
    </row>
    <row r="8316" spans="2:3" x14ac:dyDescent="0.35">
      <c r="B8316" s="4" t="s">
        <v>9903</v>
      </c>
      <c r="C8316" s="5">
        <v>0</v>
      </c>
    </row>
    <row r="8317" spans="2:3" x14ac:dyDescent="0.35">
      <c r="B8317" s="4" t="s">
        <v>10566</v>
      </c>
      <c r="C8317" s="5">
        <v>0</v>
      </c>
    </row>
    <row r="8318" spans="2:3" x14ac:dyDescent="0.35">
      <c r="B8318" s="4" t="s">
        <v>9904</v>
      </c>
      <c r="C8318" s="5">
        <v>0</v>
      </c>
    </row>
    <row r="8319" spans="2:3" x14ac:dyDescent="0.35">
      <c r="B8319" s="4" t="s">
        <v>10582</v>
      </c>
      <c r="C8319" s="5">
        <v>0</v>
      </c>
    </row>
    <row r="8320" spans="2:3" x14ac:dyDescent="0.35">
      <c r="B8320" s="4" t="s">
        <v>9905</v>
      </c>
      <c r="C8320" s="5">
        <v>0</v>
      </c>
    </row>
    <row r="8321" spans="2:3" x14ac:dyDescent="0.35">
      <c r="B8321" s="4" t="s">
        <v>10598</v>
      </c>
      <c r="C8321" s="5">
        <v>0</v>
      </c>
    </row>
    <row r="8322" spans="2:3" x14ac:dyDescent="0.35">
      <c r="B8322" s="4" t="s">
        <v>9906</v>
      </c>
      <c r="C8322" s="5">
        <v>0</v>
      </c>
    </row>
    <row r="8323" spans="2:3" x14ac:dyDescent="0.35">
      <c r="B8323" s="4" t="s">
        <v>10614</v>
      </c>
      <c r="C8323" s="5">
        <v>0</v>
      </c>
    </row>
    <row r="8324" spans="2:3" x14ac:dyDescent="0.35">
      <c r="B8324" s="4" t="s">
        <v>9907</v>
      </c>
      <c r="C8324" s="5">
        <v>0</v>
      </c>
    </row>
    <row r="8325" spans="2:3" x14ac:dyDescent="0.35">
      <c r="B8325" s="4" t="s">
        <v>10630</v>
      </c>
      <c r="C8325" s="5">
        <v>0</v>
      </c>
    </row>
    <row r="8326" spans="2:3" x14ac:dyDescent="0.35">
      <c r="B8326" s="4" t="s">
        <v>9908</v>
      </c>
      <c r="C8326" s="5">
        <v>0</v>
      </c>
    </row>
    <row r="8327" spans="2:3" x14ac:dyDescent="0.35">
      <c r="B8327" s="4" t="s">
        <v>10646</v>
      </c>
      <c r="C8327" s="5">
        <v>0</v>
      </c>
    </row>
    <row r="8328" spans="2:3" x14ac:dyDescent="0.35">
      <c r="B8328" s="4" t="s">
        <v>9909</v>
      </c>
      <c r="C8328" s="5">
        <v>0</v>
      </c>
    </row>
    <row r="8329" spans="2:3" x14ac:dyDescent="0.35">
      <c r="B8329" s="4" t="s">
        <v>10662</v>
      </c>
      <c r="C8329" s="5">
        <v>0</v>
      </c>
    </row>
    <row r="8330" spans="2:3" x14ac:dyDescent="0.35">
      <c r="B8330" s="4" t="s">
        <v>9910</v>
      </c>
      <c r="C8330" s="5">
        <v>0</v>
      </c>
    </row>
    <row r="8331" spans="2:3" x14ac:dyDescent="0.35">
      <c r="B8331" s="4" t="s">
        <v>10678</v>
      </c>
      <c r="C8331" s="5">
        <v>0</v>
      </c>
    </row>
    <row r="8332" spans="2:3" x14ac:dyDescent="0.35">
      <c r="B8332" s="4" t="s">
        <v>9911</v>
      </c>
      <c r="C8332" s="5">
        <v>0</v>
      </c>
    </row>
    <row r="8333" spans="2:3" x14ac:dyDescent="0.35">
      <c r="B8333" s="4" t="s">
        <v>10694</v>
      </c>
      <c r="C8333" s="5">
        <v>0</v>
      </c>
    </row>
    <row r="8334" spans="2:3" x14ac:dyDescent="0.35">
      <c r="B8334" s="4" t="s">
        <v>9912</v>
      </c>
      <c r="C8334" s="5">
        <v>0</v>
      </c>
    </row>
    <row r="8335" spans="2:3" x14ac:dyDescent="0.35">
      <c r="B8335" s="4" t="s">
        <v>10710</v>
      </c>
      <c r="C8335" s="5">
        <v>0</v>
      </c>
    </row>
    <row r="8336" spans="2:3" x14ac:dyDescent="0.35">
      <c r="B8336" s="4" t="s">
        <v>9913</v>
      </c>
      <c r="C8336" s="5">
        <v>0</v>
      </c>
    </row>
    <row r="8337" spans="2:3" x14ac:dyDescent="0.35">
      <c r="B8337" s="4" t="s">
        <v>10726</v>
      </c>
      <c r="C8337" s="5">
        <v>0</v>
      </c>
    </row>
    <row r="8338" spans="2:3" x14ac:dyDescent="0.35">
      <c r="B8338" s="4" t="s">
        <v>9914</v>
      </c>
      <c r="C8338" s="5">
        <v>0</v>
      </c>
    </row>
    <row r="8339" spans="2:3" x14ac:dyDescent="0.35">
      <c r="B8339" s="4" t="s">
        <v>10742</v>
      </c>
      <c r="C8339" s="5">
        <v>0</v>
      </c>
    </row>
    <row r="8340" spans="2:3" x14ac:dyDescent="0.35">
      <c r="B8340" s="4" t="s">
        <v>9915</v>
      </c>
      <c r="C8340" s="5">
        <v>0</v>
      </c>
    </row>
    <row r="8341" spans="2:3" x14ac:dyDescent="0.35">
      <c r="B8341" s="4" t="s">
        <v>10758</v>
      </c>
      <c r="C8341" s="5">
        <v>0</v>
      </c>
    </row>
    <row r="8342" spans="2:3" x14ac:dyDescent="0.35">
      <c r="B8342" s="4" t="s">
        <v>9916</v>
      </c>
      <c r="C8342" s="5">
        <v>0</v>
      </c>
    </row>
    <row r="8343" spans="2:3" x14ac:dyDescent="0.35">
      <c r="B8343" s="4" t="s">
        <v>10774</v>
      </c>
      <c r="C8343" s="5">
        <v>0</v>
      </c>
    </row>
    <row r="8344" spans="2:3" x14ac:dyDescent="0.35">
      <c r="B8344" s="4" t="s">
        <v>9917</v>
      </c>
      <c r="C8344" s="5">
        <v>0</v>
      </c>
    </row>
    <row r="8345" spans="2:3" x14ac:dyDescent="0.35">
      <c r="B8345" s="4" t="s">
        <v>10790</v>
      </c>
      <c r="C8345" s="5">
        <v>0</v>
      </c>
    </row>
    <row r="8346" spans="2:3" x14ac:dyDescent="0.35">
      <c r="B8346" s="4" t="s">
        <v>9918</v>
      </c>
      <c r="C8346" s="5">
        <v>0</v>
      </c>
    </row>
    <row r="8347" spans="2:3" x14ac:dyDescent="0.35">
      <c r="B8347" s="4" t="s">
        <v>10806</v>
      </c>
      <c r="C8347" s="5">
        <v>0</v>
      </c>
    </row>
    <row r="8348" spans="2:3" x14ac:dyDescent="0.35">
      <c r="B8348" s="4" t="s">
        <v>9919</v>
      </c>
      <c r="C8348" s="5">
        <v>0</v>
      </c>
    </row>
    <row r="8349" spans="2:3" x14ac:dyDescent="0.35">
      <c r="B8349" s="4" t="s">
        <v>10822</v>
      </c>
      <c r="C8349" s="5">
        <v>0</v>
      </c>
    </row>
    <row r="8350" spans="2:3" x14ac:dyDescent="0.35">
      <c r="B8350" s="4" t="s">
        <v>9920</v>
      </c>
      <c r="C8350" s="5">
        <v>0</v>
      </c>
    </row>
    <row r="8351" spans="2:3" x14ac:dyDescent="0.35">
      <c r="B8351" s="4" t="s">
        <v>10838</v>
      </c>
      <c r="C8351" s="5">
        <v>0</v>
      </c>
    </row>
    <row r="8352" spans="2:3" x14ac:dyDescent="0.35">
      <c r="B8352" s="4" t="s">
        <v>9921</v>
      </c>
      <c r="C8352" s="5">
        <v>0</v>
      </c>
    </row>
    <row r="8353" spans="2:3" x14ac:dyDescent="0.35">
      <c r="B8353" s="4" t="s">
        <v>10854</v>
      </c>
      <c r="C8353" s="5">
        <v>0</v>
      </c>
    </row>
    <row r="8354" spans="2:3" x14ac:dyDescent="0.35">
      <c r="B8354" s="4" t="s">
        <v>9922</v>
      </c>
      <c r="C8354" s="5">
        <v>0</v>
      </c>
    </row>
    <row r="8355" spans="2:3" x14ac:dyDescent="0.35">
      <c r="B8355" s="4" t="s">
        <v>10870</v>
      </c>
      <c r="C8355" s="5">
        <v>0</v>
      </c>
    </row>
    <row r="8356" spans="2:3" x14ac:dyDescent="0.35">
      <c r="B8356" s="4" t="s">
        <v>9923</v>
      </c>
      <c r="C8356" s="5">
        <v>0</v>
      </c>
    </row>
    <row r="8357" spans="2:3" x14ac:dyDescent="0.35">
      <c r="B8357" s="4" t="s">
        <v>10886</v>
      </c>
      <c r="C8357" s="5">
        <v>0</v>
      </c>
    </row>
    <row r="8358" spans="2:3" x14ac:dyDescent="0.35">
      <c r="B8358" s="4" t="s">
        <v>9924</v>
      </c>
      <c r="C8358" s="5">
        <v>0</v>
      </c>
    </row>
    <row r="8359" spans="2:3" x14ac:dyDescent="0.35">
      <c r="B8359" s="4" t="s">
        <v>10902</v>
      </c>
      <c r="C8359" s="5">
        <v>0</v>
      </c>
    </row>
    <row r="8360" spans="2:3" x14ac:dyDescent="0.35">
      <c r="B8360" s="4" t="s">
        <v>9802</v>
      </c>
      <c r="C8360" s="5">
        <v>0</v>
      </c>
    </row>
    <row r="8361" spans="2:3" x14ac:dyDescent="0.35">
      <c r="B8361" s="4" t="s">
        <v>10918</v>
      </c>
      <c r="C8361" s="5">
        <v>0</v>
      </c>
    </row>
    <row r="8362" spans="2:3" x14ac:dyDescent="0.35">
      <c r="B8362" s="4" t="s">
        <v>9926</v>
      </c>
      <c r="C8362" s="5">
        <v>0</v>
      </c>
    </row>
    <row r="8363" spans="2:3" x14ac:dyDescent="0.35">
      <c r="B8363" s="4" t="s">
        <v>10934</v>
      </c>
      <c r="C8363" s="5">
        <v>0</v>
      </c>
    </row>
    <row r="8364" spans="2:3" x14ac:dyDescent="0.35">
      <c r="B8364" s="4" t="s">
        <v>9927</v>
      </c>
      <c r="C8364" s="5">
        <v>0</v>
      </c>
    </row>
    <row r="8365" spans="2:3" x14ac:dyDescent="0.35">
      <c r="B8365" s="4" t="s">
        <v>10950</v>
      </c>
      <c r="C8365" s="5">
        <v>0</v>
      </c>
    </row>
    <row r="8366" spans="2:3" x14ac:dyDescent="0.35">
      <c r="B8366" s="4" t="s">
        <v>9928</v>
      </c>
      <c r="C8366" s="5">
        <v>0</v>
      </c>
    </row>
    <row r="8367" spans="2:3" x14ac:dyDescent="0.35">
      <c r="B8367" s="4" t="s">
        <v>10966</v>
      </c>
      <c r="C8367" s="5">
        <v>0</v>
      </c>
    </row>
    <row r="8368" spans="2:3" x14ac:dyDescent="0.35">
      <c r="B8368" s="4" t="s">
        <v>9929</v>
      </c>
      <c r="C8368" s="5">
        <v>0</v>
      </c>
    </row>
    <row r="8369" spans="2:3" x14ac:dyDescent="0.35">
      <c r="B8369" s="4" t="s">
        <v>10982</v>
      </c>
      <c r="C8369" s="5">
        <v>0</v>
      </c>
    </row>
    <row r="8370" spans="2:3" x14ac:dyDescent="0.35">
      <c r="B8370" s="4" t="s">
        <v>9930</v>
      </c>
      <c r="C8370" s="5">
        <v>0</v>
      </c>
    </row>
    <row r="8371" spans="2:3" x14ac:dyDescent="0.35">
      <c r="B8371" s="4" t="s">
        <v>10998</v>
      </c>
      <c r="C8371" s="5">
        <v>0</v>
      </c>
    </row>
    <row r="8372" spans="2:3" x14ac:dyDescent="0.35">
      <c r="B8372" s="4" t="s">
        <v>9931</v>
      </c>
      <c r="C8372" s="5">
        <v>0</v>
      </c>
    </row>
    <row r="8373" spans="2:3" x14ac:dyDescent="0.35">
      <c r="B8373" s="4" t="s">
        <v>11014</v>
      </c>
      <c r="C8373" s="5">
        <v>0</v>
      </c>
    </row>
    <row r="8374" spans="2:3" x14ac:dyDescent="0.35">
      <c r="B8374" s="4" t="s">
        <v>9932</v>
      </c>
      <c r="C8374" s="5">
        <v>0</v>
      </c>
    </row>
    <row r="8375" spans="2:3" x14ac:dyDescent="0.35">
      <c r="B8375" s="4" t="s">
        <v>11030</v>
      </c>
      <c r="C8375" s="5">
        <v>0</v>
      </c>
    </row>
    <row r="8376" spans="2:3" x14ac:dyDescent="0.35">
      <c r="B8376" s="4" t="s">
        <v>9933</v>
      </c>
      <c r="C8376" s="5">
        <v>0</v>
      </c>
    </row>
    <row r="8377" spans="2:3" x14ac:dyDescent="0.35">
      <c r="B8377" s="4" t="s">
        <v>11046</v>
      </c>
      <c r="C8377" s="5">
        <v>0</v>
      </c>
    </row>
    <row r="8378" spans="2:3" x14ac:dyDescent="0.35">
      <c r="B8378" s="4" t="s">
        <v>9934</v>
      </c>
      <c r="C8378" s="5">
        <v>0</v>
      </c>
    </row>
    <row r="8379" spans="2:3" x14ac:dyDescent="0.35">
      <c r="B8379" s="4" t="s">
        <v>11071</v>
      </c>
      <c r="C8379" s="5">
        <v>0</v>
      </c>
    </row>
    <row r="8380" spans="2:3" x14ac:dyDescent="0.35">
      <c r="B8380" s="4" t="s">
        <v>9935</v>
      </c>
      <c r="C8380" s="5">
        <v>0</v>
      </c>
    </row>
    <row r="8381" spans="2:3" x14ac:dyDescent="0.35">
      <c r="B8381" s="4" t="s">
        <v>11087</v>
      </c>
      <c r="C8381" s="5">
        <v>0</v>
      </c>
    </row>
    <row r="8382" spans="2:3" x14ac:dyDescent="0.35">
      <c r="B8382" s="4" t="s">
        <v>9936</v>
      </c>
      <c r="C8382" s="5">
        <v>0</v>
      </c>
    </row>
    <row r="8383" spans="2:3" x14ac:dyDescent="0.35">
      <c r="B8383" s="4" t="s">
        <v>11103</v>
      </c>
      <c r="C8383" s="5">
        <v>0</v>
      </c>
    </row>
    <row r="8384" spans="2:3" x14ac:dyDescent="0.35">
      <c r="B8384" s="4" t="s">
        <v>9937</v>
      </c>
      <c r="C8384" s="5">
        <v>0</v>
      </c>
    </row>
    <row r="8385" spans="2:3" x14ac:dyDescent="0.35">
      <c r="B8385" s="4" t="s">
        <v>11119</v>
      </c>
      <c r="C8385" s="5">
        <v>0</v>
      </c>
    </row>
    <row r="8386" spans="2:3" x14ac:dyDescent="0.35">
      <c r="B8386" s="4" t="s">
        <v>9938</v>
      </c>
      <c r="C8386" s="5">
        <v>0</v>
      </c>
    </row>
    <row r="8387" spans="2:3" x14ac:dyDescent="0.35">
      <c r="B8387" s="4" t="s">
        <v>11135</v>
      </c>
      <c r="C8387" s="5">
        <v>0</v>
      </c>
    </row>
    <row r="8388" spans="2:3" x14ac:dyDescent="0.35">
      <c r="B8388" s="4" t="s">
        <v>9939</v>
      </c>
      <c r="C8388" s="5">
        <v>0</v>
      </c>
    </row>
    <row r="8389" spans="2:3" x14ac:dyDescent="0.35">
      <c r="B8389" s="4" t="s">
        <v>9842</v>
      </c>
      <c r="C8389" s="5">
        <v>0</v>
      </c>
    </row>
    <row r="8390" spans="2:3" x14ac:dyDescent="0.35">
      <c r="B8390" s="4" t="s">
        <v>9940</v>
      </c>
      <c r="C8390" s="5">
        <v>0</v>
      </c>
    </row>
    <row r="8391" spans="2:3" x14ac:dyDescent="0.35">
      <c r="B8391" s="4" t="s">
        <v>11167</v>
      </c>
      <c r="C8391" s="5">
        <v>0</v>
      </c>
    </row>
    <row r="8392" spans="2:3" x14ac:dyDescent="0.35">
      <c r="B8392" s="4" t="s">
        <v>9941</v>
      </c>
      <c r="C8392" s="5">
        <v>0</v>
      </c>
    </row>
    <row r="8393" spans="2:3" x14ac:dyDescent="0.35">
      <c r="B8393" s="4" t="s">
        <v>11183</v>
      </c>
      <c r="C8393" s="5">
        <v>0</v>
      </c>
    </row>
    <row r="8394" spans="2:3" x14ac:dyDescent="0.35">
      <c r="B8394" s="4" t="s">
        <v>9942</v>
      </c>
      <c r="C8394" s="5">
        <v>0</v>
      </c>
    </row>
    <row r="8395" spans="2:3" x14ac:dyDescent="0.35">
      <c r="B8395" s="4" t="s">
        <v>11199</v>
      </c>
      <c r="C8395" s="5">
        <v>0</v>
      </c>
    </row>
    <row r="8396" spans="2:3" x14ac:dyDescent="0.35">
      <c r="B8396" s="4" t="s">
        <v>9943</v>
      </c>
      <c r="C8396" s="5">
        <v>0</v>
      </c>
    </row>
    <row r="8397" spans="2:3" x14ac:dyDescent="0.35">
      <c r="B8397" s="4" t="s">
        <v>11215</v>
      </c>
      <c r="C8397" s="5">
        <v>0</v>
      </c>
    </row>
    <row r="8398" spans="2:3" x14ac:dyDescent="0.35">
      <c r="B8398" s="4" t="s">
        <v>9944</v>
      </c>
      <c r="C8398" s="5">
        <v>0</v>
      </c>
    </row>
    <row r="8399" spans="2:3" x14ac:dyDescent="0.35">
      <c r="B8399" s="4" t="s">
        <v>11235</v>
      </c>
      <c r="C8399" s="5">
        <v>0</v>
      </c>
    </row>
    <row r="8400" spans="2:3" x14ac:dyDescent="0.35">
      <c r="B8400" s="4" t="s">
        <v>9945</v>
      </c>
      <c r="C8400" s="5">
        <v>0</v>
      </c>
    </row>
    <row r="8401" spans="2:3" x14ac:dyDescent="0.35">
      <c r="B8401" s="4" t="s">
        <v>11251</v>
      </c>
      <c r="C8401" s="5">
        <v>0</v>
      </c>
    </row>
    <row r="8402" spans="2:3" x14ac:dyDescent="0.35">
      <c r="B8402" s="4" t="s">
        <v>9946</v>
      </c>
      <c r="C8402" s="5">
        <v>0</v>
      </c>
    </row>
    <row r="8403" spans="2:3" x14ac:dyDescent="0.35">
      <c r="B8403" s="4" t="s">
        <v>10562</v>
      </c>
      <c r="C8403" s="5">
        <v>0</v>
      </c>
    </row>
    <row r="8404" spans="2:3" x14ac:dyDescent="0.35">
      <c r="B8404" s="4" t="s">
        <v>9947</v>
      </c>
      <c r="C8404" s="5">
        <v>0</v>
      </c>
    </row>
    <row r="8405" spans="2:3" x14ac:dyDescent="0.35">
      <c r="B8405" s="4" t="s">
        <v>10570</v>
      </c>
      <c r="C8405" s="5">
        <v>0</v>
      </c>
    </row>
    <row r="8406" spans="2:3" x14ac:dyDescent="0.35">
      <c r="B8406" s="4" t="s">
        <v>9948</v>
      </c>
      <c r="C8406" s="5">
        <v>0</v>
      </c>
    </row>
    <row r="8407" spans="2:3" x14ac:dyDescent="0.35">
      <c r="B8407" s="4" t="s">
        <v>10578</v>
      </c>
      <c r="C8407" s="5">
        <v>0</v>
      </c>
    </row>
    <row r="8408" spans="2:3" x14ac:dyDescent="0.35">
      <c r="B8408" s="4" t="s">
        <v>9949</v>
      </c>
      <c r="C8408" s="5">
        <v>0</v>
      </c>
    </row>
    <row r="8409" spans="2:3" x14ac:dyDescent="0.35">
      <c r="B8409" s="4" t="s">
        <v>10586</v>
      </c>
      <c r="C8409" s="5">
        <v>0</v>
      </c>
    </row>
    <row r="8410" spans="2:3" x14ac:dyDescent="0.35">
      <c r="B8410" s="4" t="s">
        <v>9950</v>
      </c>
      <c r="C8410" s="5">
        <v>0</v>
      </c>
    </row>
    <row r="8411" spans="2:3" x14ac:dyDescent="0.35">
      <c r="B8411" s="4" t="s">
        <v>10594</v>
      </c>
      <c r="C8411" s="5">
        <v>0</v>
      </c>
    </row>
    <row r="8412" spans="2:3" x14ac:dyDescent="0.35">
      <c r="B8412" s="4" t="s">
        <v>9951</v>
      </c>
      <c r="C8412" s="5">
        <v>0</v>
      </c>
    </row>
    <row r="8413" spans="2:3" x14ac:dyDescent="0.35">
      <c r="B8413" s="4" t="s">
        <v>10602</v>
      </c>
      <c r="C8413" s="5">
        <v>0</v>
      </c>
    </row>
    <row r="8414" spans="2:3" x14ac:dyDescent="0.35">
      <c r="B8414" s="4" t="s">
        <v>9952</v>
      </c>
      <c r="C8414" s="5">
        <v>0</v>
      </c>
    </row>
    <row r="8415" spans="2:3" x14ac:dyDescent="0.35">
      <c r="B8415" s="4" t="s">
        <v>10610</v>
      </c>
      <c r="C8415" s="5">
        <v>0</v>
      </c>
    </row>
    <row r="8416" spans="2:3" x14ac:dyDescent="0.35">
      <c r="B8416" s="4" t="s">
        <v>9953</v>
      </c>
      <c r="C8416" s="5">
        <v>0</v>
      </c>
    </row>
    <row r="8417" spans="2:3" x14ac:dyDescent="0.35">
      <c r="B8417" s="4" t="s">
        <v>10618</v>
      </c>
      <c r="C8417" s="5">
        <v>0</v>
      </c>
    </row>
    <row r="8418" spans="2:3" x14ac:dyDescent="0.35">
      <c r="B8418" s="4" t="s">
        <v>9954</v>
      </c>
      <c r="C8418" s="5">
        <v>0</v>
      </c>
    </row>
    <row r="8419" spans="2:3" x14ac:dyDescent="0.35">
      <c r="B8419" s="4" t="s">
        <v>10626</v>
      </c>
      <c r="C8419" s="5">
        <v>0</v>
      </c>
    </row>
    <row r="8420" spans="2:3" x14ac:dyDescent="0.35">
      <c r="B8420" s="4" t="s">
        <v>9955</v>
      </c>
      <c r="C8420" s="5">
        <v>0</v>
      </c>
    </row>
    <row r="8421" spans="2:3" x14ac:dyDescent="0.35">
      <c r="B8421" s="4" t="s">
        <v>10634</v>
      </c>
      <c r="C8421" s="5">
        <v>0</v>
      </c>
    </row>
    <row r="8422" spans="2:3" x14ac:dyDescent="0.35">
      <c r="B8422" s="4" t="s">
        <v>9956</v>
      </c>
      <c r="C8422" s="5">
        <v>0</v>
      </c>
    </row>
    <row r="8423" spans="2:3" x14ac:dyDescent="0.35">
      <c r="B8423" s="4" t="s">
        <v>10642</v>
      </c>
      <c r="C8423" s="5">
        <v>0</v>
      </c>
    </row>
    <row r="8424" spans="2:3" x14ac:dyDescent="0.35">
      <c r="B8424" s="4" t="s">
        <v>9957</v>
      </c>
      <c r="C8424" s="5">
        <v>0</v>
      </c>
    </row>
    <row r="8425" spans="2:3" x14ac:dyDescent="0.35">
      <c r="B8425" s="4" t="s">
        <v>10650</v>
      </c>
      <c r="C8425" s="5">
        <v>0</v>
      </c>
    </row>
    <row r="8426" spans="2:3" x14ac:dyDescent="0.35">
      <c r="B8426" s="4" t="s">
        <v>9958</v>
      </c>
      <c r="C8426" s="5">
        <v>0</v>
      </c>
    </row>
    <row r="8427" spans="2:3" x14ac:dyDescent="0.35">
      <c r="B8427" s="4" t="s">
        <v>10658</v>
      </c>
      <c r="C8427" s="5">
        <v>0</v>
      </c>
    </row>
    <row r="8428" spans="2:3" x14ac:dyDescent="0.35">
      <c r="B8428" s="4" t="s">
        <v>9959</v>
      </c>
      <c r="C8428" s="5">
        <v>0</v>
      </c>
    </row>
    <row r="8429" spans="2:3" x14ac:dyDescent="0.35">
      <c r="B8429" s="4" t="s">
        <v>10666</v>
      </c>
      <c r="C8429" s="5">
        <v>0</v>
      </c>
    </row>
    <row r="8430" spans="2:3" x14ac:dyDescent="0.35">
      <c r="B8430" s="4" t="s">
        <v>9960</v>
      </c>
      <c r="C8430" s="5">
        <v>0</v>
      </c>
    </row>
    <row r="8431" spans="2:3" x14ac:dyDescent="0.35">
      <c r="B8431" s="4" t="s">
        <v>10674</v>
      </c>
      <c r="C8431" s="5">
        <v>0</v>
      </c>
    </row>
    <row r="8432" spans="2:3" x14ac:dyDescent="0.35">
      <c r="B8432" s="4" t="s">
        <v>9961</v>
      </c>
      <c r="C8432" s="5">
        <v>0</v>
      </c>
    </row>
    <row r="8433" spans="2:3" x14ac:dyDescent="0.35">
      <c r="B8433" s="4" t="s">
        <v>10682</v>
      </c>
      <c r="C8433" s="5">
        <v>0</v>
      </c>
    </row>
    <row r="8434" spans="2:3" x14ac:dyDescent="0.35">
      <c r="B8434" s="4" t="s">
        <v>9962</v>
      </c>
      <c r="C8434" s="5">
        <v>0</v>
      </c>
    </row>
    <row r="8435" spans="2:3" x14ac:dyDescent="0.35">
      <c r="B8435" s="4" t="s">
        <v>10690</v>
      </c>
      <c r="C8435" s="5">
        <v>0</v>
      </c>
    </row>
    <row r="8436" spans="2:3" x14ac:dyDescent="0.35">
      <c r="B8436" s="4" t="s">
        <v>9963</v>
      </c>
      <c r="C8436" s="5">
        <v>0</v>
      </c>
    </row>
    <row r="8437" spans="2:3" x14ac:dyDescent="0.35">
      <c r="B8437" s="4" t="s">
        <v>10698</v>
      </c>
      <c r="C8437" s="5">
        <v>0</v>
      </c>
    </row>
    <row r="8438" spans="2:3" x14ac:dyDescent="0.35">
      <c r="B8438" s="4" t="s">
        <v>9964</v>
      </c>
      <c r="C8438" s="5">
        <v>0</v>
      </c>
    </row>
    <row r="8439" spans="2:3" x14ac:dyDescent="0.35">
      <c r="B8439" s="4" t="s">
        <v>10706</v>
      </c>
      <c r="C8439" s="5">
        <v>0</v>
      </c>
    </row>
    <row r="8440" spans="2:3" x14ac:dyDescent="0.35">
      <c r="B8440" s="4" t="s">
        <v>9965</v>
      </c>
      <c r="C8440" s="5">
        <v>0</v>
      </c>
    </row>
    <row r="8441" spans="2:3" x14ac:dyDescent="0.35">
      <c r="B8441" s="4" t="s">
        <v>10714</v>
      </c>
      <c r="C8441" s="5">
        <v>0</v>
      </c>
    </row>
    <row r="8442" spans="2:3" x14ac:dyDescent="0.35">
      <c r="B8442" s="4" t="s">
        <v>9860</v>
      </c>
      <c r="C8442" s="5">
        <v>0</v>
      </c>
    </row>
    <row r="8443" spans="2:3" x14ac:dyDescent="0.35">
      <c r="B8443" s="4" t="s">
        <v>10722</v>
      </c>
      <c r="C8443" s="5">
        <v>0</v>
      </c>
    </row>
    <row r="8444" spans="2:3" x14ac:dyDescent="0.35">
      <c r="B8444" s="4" t="s">
        <v>9967</v>
      </c>
      <c r="C8444" s="5">
        <v>0</v>
      </c>
    </row>
    <row r="8445" spans="2:3" x14ac:dyDescent="0.35">
      <c r="B8445" s="4" t="s">
        <v>10730</v>
      </c>
      <c r="C8445" s="5">
        <v>0</v>
      </c>
    </row>
    <row r="8446" spans="2:3" x14ac:dyDescent="0.35">
      <c r="B8446" s="4" t="s">
        <v>9968</v>
      </c>
      <c r="C8446" s="5">
        <v>0</v>
      </c>
    </row>
    <row r="8447" spans="2:3" x14ac:dyDescent="0.35">
      <c r="B8447" s="4" t="s">
        <v>9855</v>
      </c>
      <c r="C8447" s="5">
        <v>0</v>
      </c>
    </row>
    <row r="8448" spans="2:3" x14ac:dyDescent="0.35">
      <c r="B8448" s="4" t="s">
        <v>9969</v>
      </c>
      <c r="C8448" s="5">
        <v>0</v>
      </c>
    </row>
    <row r="8449" spans="2:3" x14ac:dyDescent="0.35">
      <c r="B8449" s="4" t="s">
        <v>10746</v>
      </c>
      <c r="C8449" s="5">
        <v>0</v>
      </c>
    </row>
    <row r="8450" spans="2:3" x14ac:dyDescent="0.35">
      <c r="B8450" s="4" t="s">
        <v>9970</v>
      </c>
      <c r="C8450" s="5">
        <v>0</v>
      </c>
    </row>
    <row r="8451" spans="2:3" x14ac:dyDescent="0.35">
      <c r="B8451" s="4" t="s">
        <v>10754</v>
      </c>
      <c r="C8451" s="5">
        <v>0</v>
      </c>
    </row>
    <row r="8452" spans="2:3" x14ac:dyDescent="0.35">
      <c r="B8452" s="4" t="s">
        <v>9971</v>
      </c>
      <c r="C8452" s="5">
        <v>0</v>
      </c>
    </row>
    <row r="8453" spans="2:3" x14ac:dyDescent="0.35">
      <c r="B8453" s="4" t="s">
        <v>10762</v>
      </c>
      <c r="C8453" s="5">
        <v>0</v>
      </c>
    </row>
    <row r="8454" spans="2:3" x14ac:dyDescent="0.35">
      <c r="B8454" s="4" t="s">
        <v>9972</v>
      </c>
      <c r="C8454" s="5">
        <v>0</v>
      </c>
    </row>
    <row r="8455" spans="2:3" x14ac:dyDescent="0.35">
      <c r="B8455" s="4" t="s">
        <v>10770</v>
      </c>
      <c r="C8455" s="5">
        <v>0</v>
      </c>
    </row>
    <row r="8456" spans="2:3" x14ac:dyDescent="0.35">
      <c r="B8456" s="4" t="s">
        <v>9973</v>
      </c>
      <c r="C8456" s="5">
        <v>0</v>
      </c>
    </row>
    <row r="8457" spans="2:3" x14ac:dyDescent="0.35">
      <c r="B8457" s="4" t="s">
        <v>10778</v>
      </c>
      <c r="C8457" s="5">
        <v>0</v>
      </c>
    </row>
    <row r="8458" spans="2:3" x14ac:dyDescent="0.35">
      <c r="B8458" s="4" t="s">
        <v>9974</v>
      </c>
      <c r="C8458" s="5">
        <v>0</v>
      </c>
    </row>
    <row r="8459" spans="2:3" x14ac:dyDescent="0.35">
      <c r="B8459" s="4" t="s">
        <v>10786</v>
      </c>
      <c r="C8459" s="5">
        <v>0</v>
      </c>
    </row>
    <row r="8460" spans="2:3" x14ac:dyDescent="0.35">
      <c r="B8460" s="4" t="s">
        <v>9975</v>
      </c>
      <c r="C8460" s="5">
        <v>0</v>
      </c>
    </row>
    <row r="8461" spans="2:3" x14ac:dyDescent="0.35">
      <c r="B8461" s="4" t="s">
        <v>10794</v>
      </c>
      <c r="C8461" s="5">
        <v>0</v>
      </c>
    </row>
    <row r="8462" spans="2:3" x14ac:dyDescent="0.35">
      <c r="B8462" s="4" t="s">
        <v>9976</v>
      </c>
      <c r="C8462" s="5">
        <v>0</v>
      </c>
    </row>
    <row r="8463" spans="2:3" x14ac:dyDescent="0.35">
      <c r="B8463" s="4" t="s">
        <v>10802</v>
      </c>
      <c r="C8463" s="5">
        <v>0</v>
      </c>
    </row>
    <row r="8464" spans="2:3" x14ac:dyDescent="0.35">
      <c r="B8464" s="4" t="s">
        <v>9977</v>
      </c>
      <c r="C8464" s="5">
        <v>0</v>
      </c>
    </row>
    <row r="8465" spans="2:3" x14ac:dyDescent="0.35">
      <c r="B8465" s="4" t="s">
        <v>10810</v>
      </c>
      <c r="C8465" s="5">
        <v>0</v>
      </c>
    </row>
    <row r="8466" spans="2:3" x14ac:dyDescent="0.35">
      <c r="B8466" s="4" t="s">
        <v>9978</v>
      </c>
      <c r="C8466" s="5">
        <v>0</v>
      </c>
    </row>
    <row r="8467" spans="2:3" x14ac:dyDescent="0.35">
      <c r="B8467" s="4" t="s">
        <v>10818</v>
      </c>
      <c r="C8467" s="5">
        <v>0</v>
      </c>
    </row>
    <row r="8468" spans="2:3" x14ac:dyDescent="0.35">
      <c r="B8468" s="4" t="s">
        <v>9979</v>
      </c>
      <c r="C8468" s="5">
        <v>0</v>
      </c>
    </row>
    <row r="8469" spans="2:3" x14ac:dyDescent="0.35">
      <c r="B8469" s="4" t="s">
        <v>10826</v>
      </c>
      <c r="C8469" s="5">
        <v>0</v>
      </c>
    </row>
    <row r="8470" spans="2:3" x14ac:dyDescent="0.35">
      <c r="B8470" s="4" t="s">
        <v>9980</v>
      </c>
      <c r="C8470" s="5">
        <v>0</v>
      </c>
    </row>
    <row r="8471" spans="2:3" x14ac:dyDescent="0.35">
      <c r="B8471" s="4" t="s">
        <v>10834</v>
      </c>
      <c r="C8471" s="5">
        <v>0</v>
      </c>
    </row>
    <row r="8472" spans="2:3" x14ac:dyDescent="0.35">
      <c r="B8472" s="4" t="s">
        <v>9981</v>
      </c>
      <c r="C8472" s="5">
        <v>0</v>
      </c>
    </row>
    <row r="8473" spans="2:3" x14ac:dyDescent="0.35">
      <c r="B8473" s="4" t="s">
        <v>10842</v>
      </c>
      <c r="C8473" s="5">
        <v>0</v>
      </c>
    </row>
    <row r="8474" spans="2:3" x14ac:dyDescent="0.35">
      <c r="B8474" s="4" t="s">
        <v>9982</v>
      </c>
      <c r="C8474" s="5">
        <v>0</v>
      </c>
    </row>
    <row r="8475" spans="2:3" x14ac:dyDescent="0.35">
      <c r="B8475" s="4" t="s">
        <v>10850</v>
      </c>
      <c r="C8475" s="5">
        <v>0</v>
      </c>
    </row>
    <row r="8476" spans="2:3" x14ac:dyDescent="0.35">
      <c r="B8476" s="4" t="s">
        <v>9983</v>
      </c>
      <c r="C8476" s="5">
        <v>0</v>
      </c>
    </row>
    <row r="8477" spans="2:3" x14ac:dyDescent="0.35">
      <c r="B8477" s="4" t="s">
        <v>10858</v>
      </c>
      <c r="C8477" s="5">
        <v>0</v>
      </c>
    </row>
    <row r="8478" spans="2:3" x14ac:dyDescent="0.35">
      <c r="B8478" s="4" t="s">
        <v>9803</v>
      </c>
      <c r="C8478" s="5">
        <v>0</v>
      </c>
    </row>
    <row r="8479" spans="2:3" x14ac:dyDescent="0.35">
      <c r="B8479" s="4" t="s">
        <v>10866</v>
      </c>
      <c r="C8479" s="5">
        <v>0</v>
      </c>
    </row>
    <row r="8480" spans="2:3" x14ac:dyDescent="0.35">
      <c r="B8480" s="4" t="s">
        <v>9985</v>
      </c>
      <c r="C8480" s="5">
        <v>0</v>
      </c>
    </row>
    <row r="8481" spans="2:3" x14ac:dyDescent="0.35">
      <c r="B8481" s="4" t="s">
        <v>10874</v>
      </c>
      <c r="C8481" s="5">
        <v>0</v>
      </c>
    </row>
    <row r="8482" spans="2:3" x14ac:dyDescent="0.35">
      <c r="B8482" s="4" t="s">
        <v>9986</v>
      </c>
      <c r="C8482" s="5">
        <v>0</v>
      </c>
    </row>
    <row r="8483" spans="2:3" x14ac:dyDescent="0.35">
      <c r="B8483" s="4" t="s">
        <v>10882</v>
      </c>
      <c r="C8483" s="5">
        <v>0</v>
      </c>
    </row>
    <row r="8484" spans="2:3" x14ac:dyDescent="0.35">
      <c r="B8484" s="4" t="s">
        <v>9987</v>
      </c>
      <c r="C8484" s="5">
        <v>0</v>
      </c>
    </row>
    <row r="8485" spans="2:3" x14ac:dyDescent="0.35">
      <c r="B8485" s="4" t="s">
        <v>10890</v>
      </c>
      <c r="C8485" s="5">
        <v>0</v>
      </c>
    </row>
    <row r="8486" spans="2:3" x14ac:dyDescent="0.35">
      <c r="B8486" s="4" t="s">
        <v>9988</v>
      </c>
      <c r="C8486" s="5">
        <v>0</v>
      </c>
    </row>
    <row r="8487" spans="2:3" x14ac:dyDescent="0.35">
      <c r="B8487" s="4" t="s">
        <v>10898</v>
      </c>
      <c r="C8487" s="5">
        <v>0</v>
      </c>
    </row>
    <row r="8488" spans="2:3" x14ac:dyDescent="0.35">
      <c r="B8488" s="4" t="s">
        <v>9989</v>
      </c>
      <c r="C8488" s="5">
        <v>0</v>
      </c>
    </row>
    <row r="8489" spans="2:3" x14ac:dyDescent="0.35">
      <c r="B8489" s="4" t="s">
        <v>10906</v>
      </c>
      <c r="C8489" s="5">
        <v>0</v>
      </c>
    </row>
    <row r="8490" spans="2:3" x14ac:dyDescent="0.35">
      <c r="B8490" s="4" t="s">
        <v>9804</v>
      </c>
      <c r="C8490" s="5">
        <v>0</v>
      </c>
    </row>
    <row r="8491" spans="2:3" x14ac:dyDescent="0.35">
      <c r="B8491" s="4" t="s">
        <v>10914</v>
      </c>
      <c r="C8491" s="5">
        <v>0</v>
      </c>
    </row>
    <row r="8492" spans="2:3" x14ac:dyDescent="0.35">
      <c r="B8492" s="4" t="s">
        <v>9991</v>
      </c>
      <c r="C8492" s="5">
        <v>0</v>
      </c>
    </row>
    <row r="8493" spans="2:3" x14ac:dyDescent="0.35">
      <c r="B8493" s="4" t="s">
        <v>10922</v>
      </c>
      <c r="C8493" s="5">
        <v>0</v>
      </c>
    </row>
    <row r="8494" spans="2:3" x14ac:dyDescent="0.35">
      <c r="B8494" s="4" t="s">
        <v>9992</v>
      </c>
      <c r="C8494" s="5">
        <v>0</v>
      </c>
    </row>
    <row r="8495" spans="2:3" x14ac:dyDescent="0.35">
      <c r="B8495" s="4" t="s">
        <v>10930</v>
      </c>
      <c r="C8495" s="5">
        <v>0</v>
      </c>
    </row>
    <row r="8496" spans="2:3" x14ac:dyDescent="0.35">
      <c r="B8496" s="4" t="s">
        <v>9993</v>
      </c>
      <c r="C8496" s="5">
        <v>0</v>
      </c>
    </row>
    <row r="8497" spans="2:3" x14ac:dyDescent="0.35">
      <c r="B8497" s="4" t="s">
        <v>10938</v>
      </c>
      <c r="C8497" s="5">
        <v>0</v>
      </c>
    </row>
    <row r="8498" spans="2:3" x14ac:dyDescent="0.35">
      <c r="B8498" s="4" t="s">
        <v>9994</v>
      </c>
      <c r="C8498" s="5">
        <v>0</v>
      </c>
    </row>
    <row r="8499" spans="2:3" x14ac:dyDescent="0.35">
      <c r="B8499" s="4" t="s">
        <v>10946</v>
      </c>
      <c r="C8499" s="5">
        <v>0</v>
      </c>
    </row>
    <row r="8500" spans="2:3" x14ac:dyDescent="0.35">
      <c r="B8500" s="4" t="s">
        <v>9995</v>
      </c>
      <c r="C8500" s="5">
        <v>0</v>
      </c>
    </row>
    <row r="8501" spans="2:3" x14ac:dyDescent="0.35">
      <c r="B8501" s="4" t="s">
        <v>10954</v>
      </c>
      <c r="C8501" s="5">
        <v>0</v>
      </c>
    </row>
    <row r="8502" spans="2:3" x14ac:dyDescent="0.35">
      <c r="B8502" s="4" t="s">
        <v>9996</v>
      </c>
      <c r="C8502" s="5">
        <v>0</v>
      </c>
    </row>
    <row r="8503" spans="2:3" x14ac:dyDescent="0.35">
      <c r="B8503" s="4" t="s">
        <v>10962</v>
      </c>
      <c r="C8503" s="5">
        <v>0</v>
      </c>
    </row>
    <row r="8504" spans="2:3" x14ac:dyDescent="0.35">
      <c r="B8504" s="4" t="s">
        <v>9997</v>
      </c>
      <c r="C8504" s="5">
        <v>0</v>
      </c>
    </row>
    <row r="8505" spans="2:3" x14ac:dyDescent="0.35">
      <c r="B8505" s="4" t="s">
        <v>10970</v>
      </c>
      <c r="C8505" s="5">
        <v>0</v>
      </c>
    </row>
    <row r="8506" spans="2:3" x14ac:dyDescent="0.35">
      <c r="B8506" s="4" t="s">
        <v>9998</v>
      </c>
      <c r="C8506" s="5">
        <v>0</v>
      </c>
    </row>
    <row r="8507" spans="2:3" x14ac:dyDescent="0.35">
      <c r="B8507" s="4" t="s">
        <v>10978</v>
      </c>
      <c r="C8507" s="5">
        <v>0</v>
      </c>
    </row>
    <row r="8508" spans="2:3" x14ac:dyDescent="0.35">
      <c r="B8508" s="4" t="s">
        <v>9999</v>
      </c>
      <c r="C8508" s="5">
        <v>0</v>
      </c>
    </row>
    <row r="8509" spans="2:3" x14ac:dyDescent="0.35">
      <c r="B8509" s="4" t="s">
        <v>10986</v>
      </c>
      <c r="C8509" s="5">
        <v>0</v>
      </c>
    </row>
    <row r="8510" spans="2:3" x14ac:dyDescent="0.35">
      <c r="B8510" s="4" t="s">
        <v>10000</v>
      </c>
      <c r="C8510" s="5">
        <v>0</v>
      </c>
    </row>
    <row r="8511" spans="2:3" x14ac:dyDescent="0.35">
      <c r="B8511" s="4" t="s">
        <v>10994</v>
      </c>
      <c r="C8511" s="5">
        <v>0</v>
      </c>
    </row>
    <row r="8512" spans="2:3" x14ac:dyDescent="0.35">
      <c r="B8512" s="4" t="s">
        <v>10001</v>
      </c>
      <c r="C8512" s="5">
        <v>0</v>
      </c>
    </row>
    <row r="8513" spans="2:3" x14ac:dyDescent="0.35">
      <c r="B8513" s="4" t="s">
        <v>11002</v>
      </c>
      <c r="C8513" s="5">
        <v>0</v>
      </c>
    </row>
    <row r="8514" spans="2:3" x14ac:dyDescent="0.35">
      <c r="B8514" s="4" t="s">
        <v>10002</v>
      </c>
      <c r="C8514" s="5">
        <v>0</v>
      </c>
    </row>
    <row r="8515" spans="2:3" x14ac:dyDescent="0.35">
      <c r="B8515" s="4" t="s">
        <v>11010</v>
      </c>
      <c r="C8515" s="5">
        <v>0</v>
      </c>
    </row>
    <row r="8516" spans="2:3" x14ac:dyDescent="0.35">
      <c r="B8516" s="4" t="s">
        <v>10003</v>
      </c>
      <c r="C8516" s="5">
        <v>0</v>
      </c>
    </row>
    <row r="8517" spans="2:3" x14ac:dyDescent="0.35">
      <c r="B8517" s="4" t="s">
        <v>11018</v>
      </c>
      <c r="C8517" s="5">
        <v>0</v>
      </c>
    </row>
    <row r="8518" spans="2:3" x14ac:dyDescent="0.35">
      <c r="B8518" s="4" t="s">
        <v>10004</v>
      </c>
      <c r="C8518" s="5">
        <v>0</v>
      </c>
    </row>
    <row r="8519" spans="2:3" x14ac:dyDescent="0.35">
      <c r="B8519" s="4" t="s">
        <v>11026</v>
      </c>
      <c r="C8519" s="5">
        <v>0</v>
      </c>
    </row>
    <row r="8520" spans="2:3" x14ac:dyDescent="0.35">
      <c r="B8520" s="4" t="s">
        <v>10005</v>
      </c>
      <c r="C8520" s="5">
        <v>0</v>
      </c>
    </row>
    <row r="8521" spans="2:3" x14ac:dyDescent="0.35">
      <c r="B8521" s="4" t="s">
        <v>9839</v>
      </c>
      <c r="C8521" s="5">
        <v>0</v>
      </c>
    </row>
    <row r="8522" spans="2:3" x14ac:dyDescent="0.35">
      <c r="B8522" s="4" t="s">
        <v>10006</v>
      </c>
      <c r="C8522" s="5">
        <v>0</v>
      </c>
    </row>
    <row r="8523" spans="2:3" x14ac:dyDescent="0.35">
      <c r="B8523" s="4" t="s">
        <v>11042</v>
      </c>
      <c r="C8523" s="5">
        <v>0</v>
      </c>
    </row>
    <row r="8524" spans="2:3" x14ac:dyDescent="0.35">
      <c r="B8524" s="4" t="s">
        <v>10007</v>
      </c>
      <c r="C8524" s="5">
        <v>0</v>
      </c>
    </row>
    <row r="8525" spans="2:3" x14ac:dyDescent="0.35">
      <c r="B8525" s="4" t="s">
        <v>11050</v>
      </c>
      <c r="C8525" s="5">
        <v>0</v>
      </c>
    </row>
    <row r="8526" spans="2:3" x14ac:dyDescent="0.35">
      <c r="B8526" s="4" t="s">
        <v>10008</v>
      </c>
      <c r="C8526" s="5">
        <v>0</v>
      </c>
    </row>
    <row r="8527" spans="2:3" x14ac:dyDescent="0.35">
      <c r="B8527" s="4" t="s">
        <v>11067</v>
      </c>
      <c r="C8527" s="5">
        <v>0</v>
      </c>
    </row>
    <row r="8528" spans="2:3" x14ac:dyDescent="0.35">
      <c r="B8528" s="4" t="s">
        <v>10009</v>
      </c>
      <c r="C8528" s="5">
        <v>0</v>
      </c>
    </row>
    <row r="8529" spans="2:3" x14ac:dyDescent="0.35">
      <c r="B8529" s="4" t="s">
        <v>11075</v>
      </c>
      <c r="C8529" s="5">
        <v>0</v>
      </c>
    </row>
    <row r="8530" spans="2:3" x14ac:dyDescent="0.35">
      <c r="B8530" s="4" t="s">
        <v>10010</v>
      </c>
      <c r="C8530" s="5">
        <v>0</v>
      </c>
    </row>
    <row r="8531" spans="2:3" x14ac:dyDescent="0.35">
      <c r="B8531" s="4" t="s">
        <v>11083</v>
      </c>
      <c r="C8531" s="5">
        <v>0</v>
      </c>
    </row>
    <row r="8532" spans="2:3" x14ac:dyDescent="0.35">
      <c r="B8532" s="4" t="s">
        <v>9805</v>
      </c>
      <c r="C8532" s="5">
        <v>0</v>
      </c>
    </row>
    <row r="8533" spans="2:3" x14ac:dyDescent="0.35">
      <c r="B8533" s="4" t="s">
        <v>11091</v>
      </c>
      <c r="C8533" s="5">
        <v>0</v>
      </c>
    </row>
    <row r="8534" spans="2:3" x14ac:dyDescent="0.35">
      <c r="B8534" s="4" t="s">
        <v>10012</v>
      </c>
      <c r="C8534" s="5">
        <v>0</v>
      </c>
    </row>
    <row r="8535" spans="2:3" x14ac:dyDescent="0.35">
      <c r="B8535" s="4" t="s">
        <v>11099</v>
      </c>
      <c r="C8535" s="5">
        <v>0</v>
      </c>
    </row>
    <row r="8536" spans="2:3" x14ac:dyDescent="0.35">
      <c r="B8536" s="4" t="s">
        <v>10013</v>
      </c>
      <c r="C8536" s="5">
        <v>0</v>
      </c>
    </row>
    <row r="8537" spans="2:3" x14ac:dyDescent="0.35">
      <c r="B8537" s="4" t="s">
        <v>11107</v>
      </c>
      <c r="C8537" s="5">
        <v>0</v>
      </c>
    </row>
    <row r="8538" spans="2:3" x14ac:dyDescent="0.35">
      <c r="B8538" s="4" t="s">
        <v>10014</v>
      </c>
      <c r="C8538" s="5">
        <v>0</v>
      </c>
    </row>
    <row r="8539" spans="2:3" x14ac:dyDescent="0.35">
      <c r="B8539" s="4" t="s">
        <v>11115</v>
      </c>
      <c r="C8539" s="5">
        <v>0</v>
      </c>
    </row>
    <row r="8540" spans="2:3" x14ac:dyDescent="0.35">
      <c r="B8540" s="4" t="s">
        <v>10015</v>
      </c>
      <c r="C8540" s="5">
        <v>0</v>
      </c>
    </row>
    <row r="8541" spans="2:3" x14ac:dyDescent="0.35">
      <c r="B8541" s="4" t="s">
        <v>11123</v>
      </c>
      <c r="C8541" s="5">
        <v>0</v>
      </c>
    </row>
    <row r="8542" spans="2:3" x14ac:dyDescent="0.35">
      <c r="B8542" s="4" t="s">
        <v>10016</v>
      </c>
      <c r="C8542" s="5">
        <v>0</v>
      </c>
    </row>
    <row r="8543" spans="2:3" x14ac:dyDescent="0.35">
      <c r="B8543" s="4" t="s">
        <v>11131</v>
      </c>
      <c r="C8543" s="5">
        <v>0</v>
      </c>
    </row>
    <row r="8544" spans="2:3" x14ac:dyDescent="0.35">
      <c r="B8544" s="4" t="s">
        <v>10017</v>
      </c>
      <c r="C8544" s="5">
        <v>0</v>
      </c>
    </row>
    <row r="8545" spans="2:3" x14ac:dyDescent="0.35">
      <c r="B8545" s="4" t="s">
        <v>11139</v>
      </c>
      <c r="C8545" s="5">
        <v>0</v>
      </c>
    </row>
    <row r="8546" spans="2:3" x14ac:dyDescent="0.35">
      <c r="B8546" s="4" t="s">
        <v>10018</v>
      </c>
      <c r="C8546" s="5">
        <v>0</v>
      </c>
    </row>
    <row r="8547" spans="2:3" x14ac:dyDescent="0.35">
      <c r="B8547" s="4" t="s">
        <v>11147</v>
      </c>
      <c r="C8547" s="5">
        <v>0</v>
      </c>
    </row>
    <row r="8548" spans="2:3" x14ac:dyDescent="0.35">
      <c r="B8548" s="4" t="s">
        <v>10019</v>
      </c>
      <c r="C8548" s="5">
        <v>0</v>
      </c>
    </row>
    <row r="8549" spans="2:3" x14ac:dyDescent="0.35">
      <c r="B8549" s="4" t="s">
        <v>11155</v>
      </c>
      <c r="C8549" s="5">
        <v>0</v>
      </c>
    </row>
    <row r="8550" spans="2:3" x14ac:dyDescent="0.35">
      <c r="B8550" s="4" t="s">
        <v>10020</v>
      </c>
      <c r="C8550" s="5">
        <v>0</v>
      </c>
    </row>
    <row r="8551" spans="2:3" x14ac:dyDescent="0.35">
      <c r="B8551" s="4" t="s">
        <v>11163</v>
      </c>
      <c r="C8551" s="5">
        <v>0</v>
      </c>
    </row>
    <row r="8552" spans="2:3" x14ac:dyDescent="0.35">
      <c r="B8552" s="4" t="s">
        <v>10021</v>
      </c>
      <c r="C8552" s="5">
        <v>0</v>
      </c>
    </row>
    <row r="8553" spans="2:3" x14ac:dyDescent="0.35">
      <c r="B8553" s="4" t="s">
        <v>11171</v>
      </c>
      <c r="C8553" s="5">
        <v>0</v>
      </c>
    </row>
    <row r="8554" spans="2:3" x14ac:dyDescent="0.35">
      <c r="B8554" s="4" t="s">
        <v>10022</v>
      </c>
      <c r="C8554" s="5">
        <v>0</v>
      </c>
    </row>
    <row r="8555" spans="2:3" x14ac:dyDescent="0.35">
      <c r="B8555" s="4" t="s">
        <v>9843</v>
      </c>
      <c r="C8555" s="5">
        <v>0</v>
      </c>
    </row>
    <row r="8556" spans="2:3" x14ac:dyDescent="0.35">
      <c r="B8556" s="4" t="s">
        <v>10023</v>
      </c>
      <c r="C8556" s="5">
        <v>0</v>
      </c>
    </row>
    <row r="8557" spans="2:3" x14ac:dyDescent="0.35">
      <c r="B8557" s="4" t="s">
        <v>11187</v>
      </c>
      <c r="C8557" s="5">
        <v>0</v>
      </c>
    </row>
    <row r="8558" spans="2:3" x14ac:dyDescent="0.35">
      <c r="B8558" s="4" t="s">
        <v>10024</v>
      </c>
      <c r="C8558" s="5">
        <v>0</v>
      </c>
    </row>
    <row r="8559" spans="2:3" x14ac:dyDescent="0.35">
      <c r="B8559" s="4" t="s">
        <v>11195</v>
      </c>
      <c r="C8559" s="5">
        <v>0</v>
      </c>
    </row>
    <row r="8560" spans="2:3" x14ac:dyDescent="0.35">
      <c r="B8560" s="4" t="s">
        <v>10025</v>
      </c>
      <c r="C8560" s="5">
        <v>0</v>
      </c>
    </row>
    <row r="8561" spans="2:3" x14ac:dyDescent="0.35">
      <c r="B8561" s="4" t="s">
        <v>11203</v>
      </c>
      <c r="C8561" s="5">
        <v>0</v>
      </c>
    </row>
    <row r="8562" spans="2:3" x14ac:dyDescent="0.35">
      <c r="B8562" s="4" t="s">
        <v>10026</v>
      </c>
      <c r="C8562" s="5">
        <v>0</v>
      </c>
    </row>
    <row r="8563" spans="2:3" x14ac:dyDescent="0.35">
      <c r="B8563" s="4" t="s">
        <v>11211</v>
      </c>
      <c r="C8563" s="5">
        <v>0</v>
      </c>
    </row>
    <row r="8564" spans="2:3" x14ac:dyDescent="0.35">
      <c r="B8564" s="4" t="s">
        <v>10027</v>
      </c>
      <c r="C8564" s="5">
        <v>0</v>
      </c>
    </row>
    <row r="8565" spans="2:3" x14ac:dyDescent="0.35">
      <c r="B8565" s="4" t="s">
        <v>11219</v>
      </c>
      <c r="C8565" s="5">
        <v>0</v>
      </c>
    </row>
    <row r="8566" spans="2:3" x14ac:dyDescent="0.35">
      <c r="B8566" s="4" t="s">
        <v>10028</v>
      </c>
      <c r="C8566" s="5">
        <v>0</v>
      </c>
    </row>
    <row r="8567" spans="2:3" x14ac:dyDescent="0.35">
      <c r="B8567" s="4" t="s">
        <v>11231</v>
      </c>
      <c r="C8567" s="5">
        <v>0</v>
      </c>
    </row>
    <row r="8568" spans="2:3" x14ac:dyDescent="0.35">
      <c r="B8568" s="4" t="s">
        <v>10029</v>
      </c>
      <c r="C8568" s="5">
        <v>0</v>
      </c>
    </row>
    <row r="8569" spans="2:3" x14ac:dyDescent="0.35">
      <c r="B8569" s="4" t="s">
        <v>11239</v>
      </c>
      <c r="C8569" s="5">
        <v>0</v>
      </c>
    </row>
    <row r="8570" spans="2:3" x14ac:dyDescent="0.35">
      <c r="B8570" s="4" t="s">
        <v>10030</v>
      </c>
      <c r="C8570" s="5">
        <v>0</v>
      </c>
    </row>
    <row r="8571" spans="2:3" x14ac:dyDescent="0.35">
      <c r="B8571" s="4" t="s">
        <v>11247</v>
      </c>
      <c r="C8571" s="5">
        <v>0</v>
      </c>
    </row>
    <row r="8572" spans="2:3" x14ac:dyDescent="0.35">
      <c r="B8572" s="4" t="s">
        <v>11310</v>
      </c>
      <c r="C8572" s="5">
        <v>0</v>
      </c>
    </row>
    <row r="8573" spans="2:3" x14ac:dyDescent="0.35">
      <c r="B8573" s="4" t="s">
        <v>11306</v>
      </c>
      <c r="C8573" s="5">
        <v>0</v>
      </c>
    </row>
    <row r="8574" spans="2:3" x14ac:dyDescent="0.35">
      <c r="B8574" s="4" t="s">
        <v>9861</v>
      </c>
      <c r="C8574" s="5">
        <v>0</v>
      </c>
    </row>
    <row r="8575" spans="2:3" x14ac:dyDescent="0.35">
      <c r="B8575" s="4" t="s">
        <v>11322</v>
      </c>
      <c r="C8575" s="5">
        <v>0</v>
      </c>
    </row>
    <row r="8576" spans="2:3" x14ac:dyDescent="0.35">
      <c r="B8576" s="4" t="s">
        <v>11318</v>
      </c>
      <c r="C8576" s="5">
        <v>0</v>
      </c>
    </row>
    <row r="8577" spans="2:3" x14ac:dyDescent="0.35">
      <c r="B8577" s="4" t="s">
        <v>10032</v>
      </c>
      <c r="C8577" s="5">
        <v>0</v>
      </c>
    </row>
    <row r="8578" spans="2:3" x14ac:dyDescent="0.35">
      <c r="B8578" s="4" t="s">
        <v>9824</v>
      </c>
      <c r="C8578" s="5">
        <v>0</v>
      </c>
    </row>
    <row r="8579" spans="2:3" x14ac:dyDescent="0.35">
      <c r="B8579" s="4" t="s">
        <v>10033</v>
      </c>
      <c r="C8579" s="5">
        <v>0</v>
      </c>
    </row>
    <row r="8580" spans="2:3" x14ac:dyDescent="0.35">
      <c r="B8580" s="4" t="s">
        <v>10564</v>
      </c>
      <c r="C8580" s="5">
        <v>0</v>
      </c>
    </row>
    <row r="8581" spans="2:3" x14ac:dyDescent="0.35">
      <c r="B8581" s="4" t="s">
        <v>10034</v>
      </c>
      <c r="C8581" s="5">
        <v>0</v>
      </c>
    </row>
    <row r="8582" spans="2:3" x14ac:dyDescent="0.35">
      <c r="B8582" s="4" t="s">
        <v>10568</v>
      </c>
      <c r="C8582" s="5">
        <v>0</v>
      </c>
    </row>
    <row r="8583" spans="2:3" x14ac:dyDescent="0.35">
      <c r="B8583" s="4" t="s">
        <v>10035</v>
      </c>
      <c r="C8583" s="5">
        <v>0</v>
      </c>
    </row>
    <row r="8584" spans="2:3" x14ac:dyDescent="0.35">
      <c r="B8584" s="4" t="s">
        <v>10572</v>
      </c>
      <c r="C8584" s="5">
        <v>0</v>
      </c>
    </row>
    <row r="8585" spans="2:3" x14ac:dyDescent="0.35">
      <c r="B8585" s="4" t="s">
        <v>10036</v>
      </c>
      <c r="C8585" s="5">
        <v>0</v>
      </c>
    </row>
    <row r="8586" spans="2:3" x14ac:dyDescent="0.35">
      <c r="B8586" s="4" t="s">
        <v>10576</v>
      </c>
      <c r="C8586" s="5">
        <v>0</v>
      </c>
    </row>
    <row r="8587" spans="2:3" x14ac:dyDescent="0.35">
      <c r="B8587" s="4" t="s">
        <v>10037</v>
      </c>
      <c r="C8587" s="5">
        <v>0</v>
      </c>
    </row>
    <row r="8588" spans="2:3" x14ac:dyDescent="0.35">
      <c r="B8588" s="4" t="s">
        <v>10580</v>
      </c>
      <c r="C8588" s="5">
        <v>0</v>
      </c>
    </row>
    <row r="8589" spans="2:3" x14ac:dyDescent="0.35">
      <c r="B8589" s="4" t="s">
        <v>10038</v>
      </c>
      <c r="C8589" s="5">
        <v>0</v>
      </c>
    </row>
    <row r="8590" spans="2:3" x14ac:dyDescent="0.35">
      <c r="B8590" s="4" t="s">
        <v>10584</v>
      </c>
      <c r="C8590" s="5">
        <v>0</v>
      </c>
    </row>
    <row r="8591" spans="2:3" x14ac:dyDescent="0.35">
      <c r="B8591" s="4" t="s">
        <v>10039</v>
      </c>
      <c r="C8591" s="5">
        <v>0</v>
      </c>
    </row>
    <row r="8592" spans="2:3" x14ac:dyDescent="0.35">
      <c r="B8592" s="4" t="s">
        <v>10588</v>
      </c>
      <c r="C8592" s="5">
        <v>0</v>
      </c>
    </row>
    <row r="8593" spans="2:3" x14ac:dyDescent="0.35">
      <c r="B8593" s="4" t="s">
        <v>10040</v>
      </c>
      <c r="C8593" s="5">
        <v>0</v>
      </c>
    </row>
    <row r="8594" spans="2:3" x14ac:dyDescent="0.35">
      <c r="B8594" s="4" t="s">
        <v>10592</v>
      </c>
      <c r="C8594" s="5">
        <v>0</v>
      </c>
    </row>
    <row r="8595" spans="2:3" x14ac:dyDescent="0.35">
      <c r="B8595" s="4" t="s">
        <v>10041</v>
      </c>
      <c r="C8595" s="5">
        <v>0</v>
      </c>
    </row>
    <row r="8596" spans="2:3" x14ac:dyDescent="0.35">
      <c r="B8596" s="4" t="s">
        <v>10596</v>
      </c>
      <c r="C8596" s="5">
        <v>0</v>
      </c>
    </row>
    <row r="8597" spans="2:3" x14ac:dyDescent="0.35">
      <c r="B8597" s="4" t="s">
        <v>10042</v>
      </c>
      <c r="C8597" s="5">
        <v>0</v>
      </c>
    </row>
    <row r="8598" spans="2:3" x14ac:dyDescent="0.35">
      <c r="B8598" s="4" t="s">
        <v>10600</v>
      </c>
      <c r="C8598" s="5">
        <v>0</v>
      </c>
    </row>
    <row r="8599" spans="2:3" x14ac:dyDescent="0.35">
      <c r="B8599" s="4" t="s">
        <v>10043</v>
      </c>
      <c r="C8599" s="5">
        <v>0</v>
      </c>
    </row>
    <row r="8600" spans="2:3" x14ac:dyDescent="0.35">
      <c r="B8600" s="4" t="s">
        <v>10604</v>
      </c>
      <c r="C8600" s="5">
        <v>0</v>
      </c>
    </row>
    <row r="8601" spans="2:3" x14ac:dyDescent="0.35">
      <c r="B8601" s="4" t="s">
        <v>10044</v>
      </c>
      <c r="C8601" s="5">
        <v>0</v>
      </c>
    </row>
    <row r="8602" spans="2:3" x14ac:dyDescent="0.35">
      <c r="B8602" s="4" t="s">
        <v>10608</v>
      </c>
      <c r="C8602" s="5">
        <v>0</v>
      </c>
    </row>
    <row r="8603" spans="2:3" x14ac:dyDescent="0.35">
      <c r="B8603" s="4" t="s">
        <v>10045</v>
      </c>
      <c r="C8603" s="5">
        <v>0</v>
      </c>
    </row>
    <row r="8604" spans="2:3" x14ac:dyDescent="0.35">
      <c r="B8604" s="4" t="s">
        <v>9827</v>
      </c>
      <c r="C8604" s="5">
        <v>0</v>
      </c>
    </row>
    <row r="8605" spans="2:3" x14ac:dyDescent="0.35">
      <c r="B8605" s="4" t="s">
        <v>10046</v>
      </c>
      <c r="C8605" s="5">
        <v>0</v>
      </c>
    </row>
    <row r="8606" spans="2:3" x14ac:dyDescent="0.35">
      <c r="B8606" s="4" t="s">
        <v>10616</v>
      </c>
      <c r="C8606" s="5">
        <v>0</v>
      </c>
    </row>
    <row r="8607" spans="2:3" x14ac:dyDescent="0.35">
      <c r="B8607" s="4" t="s">
        <v>10047</v>
      </c>
      <c r="C8607" s="5">
        <v>0</v>
      </c>
    </row>
    <row r="8608" spans="2:3" x14ac:dyDescent="0.35">
      <c r="B8608" s="4" t="s">
        <v>10620</v>
      </c>
      <c r="C8608" s="5">
        <v>0</v>
      </c>
    </row>
    <row r="8609" spans="2:3" x14ac:dyDescent="0.35">
      <c r="B8609" s="4" t="s">
        <v>10048</v>
      </c>
      <c r="C8609" s="5">
        <v>0</v>
      </c>
    </row>
    <row r="8610" spans="2:3" x14ac:dyDescent="0.35">
      <c r="B8610" s="4" t="s">
        <v>10624</v>
      </c>
      <c r="C8610" s="5">
        <v>0</v>
      </c>
    </row>
    <row r="8611" spans="2:3" x14ac:dyDescent="0.35">
      <c r="B8611" s="4" t="s">
        <v>9806</v>
      </c>
      <c r="C8611" s="5">
        <v>0</v>
      </c>
    </row>
    <row r="8612" spans="2:3" x14ac:dyDescent="0.35">
      <c r="B8612" s="4" t="s">
        <v>10628</v>
      </c>
      <c r="C8612" s="5">
        <v>0</v>
      </c>
    </row>
    <row r="8613" spans="2:3" x14ac:dyDescent="0.35">
      <c r="B8613" s="4" t="s">
        <v>10050</v>
      </c>
      <c r="C8613" s="5">
        <v>0</v>
      </c>
    </row>
    <row r="8614" spans="2:3" x14ac:dyDescent="0.35">
      <c r="B8614" s="4" t="s">
        <v>9828</v>
      </c>
      <c r="C8614" s="5">
        <v>0</v>
      </c>
    </row>
    <row r="8615" spans="2:3" x14ac:dyDescent="0.35">
      <c r="B8615" s="4" t="s">
        <v>10051</v>
      </c>
      <c r="C8615" s="5">
        <v>0</v>
      </c>
    </row>
    <row r="8616" spans="2:3" x14ac:dyDescent="0.35">
      <c r="B8616" s="4" t="s">
        <v>10636</v>
      </c>
      <c r="C8616" s="5">
        <v>0</v>
      </c>
    </row>
    <row r="8617" spans="2:3" x14ac:dyDescent="0.35">
      <c r="B8617" s="4" t="s">
        <v>10052</v>
      </c>
      <c r="C8617" s="5">
        <v>0</v>
      </c>
    </row>
    <row r="8618" spans="2:3" x14ac:dyDescent="0.35">
      <c r="B8618" s="4" t="s">
        <v>10640</v>
      </c>
      <c r="C8618" s="5">
        <v>0</v>
      </c>
    </row>
    <row r="8619" spans="2:3" x14ac:dyDescent="0.35">
      <c r="B8619" s="4" t="s">
        <v>10053</v>
      </c>
      <c r="C8619" s="5">
        <v>0</v>
      </c>
    </row>
    <row r="8620" spans="2:3" x14ac:dyDescent="0.35">
      <c r="B8620" s="4" t="s">
        <v>10644</v>
      </c>
      <c r="C8620" s="5">
        <v>0</v>
      </c>
    </row>
    <row r="8621" spans="2:3" x14ac:dyDescent="0.35">
      <c r="B8621" s="4" t="s">
        <v>10054</v>
      </c>
      <c r="C8621" s="5">
        <v>0</v>
      </c>
    </row>
    <row r="8622" spans="2:3" x14ac:dyDescent="0.35">
      <c r="B8622" s="4" t="s">
        <v>10648</v>
      </c>
      <c r="C8622" s="5">
        <v>0</v>
      </c>
    </row>
    <row r="8623" spans="2:3" x14ac:dyDescent="0.35">
      <c r="B8623" s="4" t="s">
        <v>10055</v>
      </c>
      <c r="C8623" s="5">
        <v>0</v>
      </c>
    </row>
    <row r="8624" spans="2:3" x14ac:dyDescent="0.35">
      <c r="B8624" s="4" t="s">
        <v>10652</v>
      </c>
      <c r="C8624" s="5">
        <v>0</v>
      </c>
    </row>
    <row r="8625" spans="2:3" x14ac:dyDescent="0.35">
      <c r="B8625" s="4" t="s">
        <v>10056</v>
      </c>
      <c r="C8625" s="5">
        <v>0</v>
      </c>
    </row>
    <row r="8626" spans="2:3" x14ac:dyDescent="0.35">
      <c r="B8626" s="4" t="s">
        <v>10656</v>
      </c>
      <c r="C8626" s="5">
        <v>0</v>
      </c>
    </row>
    <row r="8627" spans="2:3" x14ac:dyDescent="0.35">
      <c r="B8627" s="4" t="s">
        <v>10057</v>
      </c>
      <c r="C8627" s="5">
        <v>0</v>
      </c>
    </row>
    <row r="8628" spans="2:3" x14ac:dyDescent="0.35">
      <c r="B8628" s="4" t="s">
        <v>10660</v>
      </c>
      <c r="C8628" s="5">
        <v>0</v>
      </c>
    </row>
    <row r="8629" spans="2:3" x14ac:dyDescent="0.35">
      <c r="B8629" s="4" t="s">
        <v>10058</v>
      </c>
      <c r="C8629" s="5">
        <v>0</v>
      </c>
    </row>
    <row r="8630" spans="2:3" x14ac:dyDescent="0.35">
      <c r="B8630" s="4" t="s">
        <v>10664</v>
      </c>
      <c r="C8630" s="5">
        <v>0</v>
      </c>
    </row>
    <row r="8631" spans="2:3" x14ac:dyDescent="0.35">
      <c r="B8631" s="4" t="s">
        <v>10059</v>
      </c>
      <c r="C8631" s="5">
        <v>0</v>
      </c>
    </row>
    <row r="8632" spans="2:3" x14ac:dyDescent="0.35">
      <c r="B8632" s="4" t="s">
        <v>10668</v>
      </c>
      <c r="C8632" s="5">
        <v>0</v>
      </c>
    </row>
    <row r="8633" spans="2:3" x14ac:dyDescent="0.35">
      <c r="B8633" s="4" t="s">
        <v>10060</v>
      </c>
      <c r="C8633" s="5">
        <v>0</v>
      </c>
    </row>
    <row r="8634" spans="2:3" x14ac:dyDescent="0.35">
      <c r="B8634" s="4" t="s">
        <v>10672</v>
      </c>
      <c r="C8634" s="5">
        <v>0</v>
      </c>
    </row>
    <row r="8635" spans="2:3" x14ac:dyDescent="0.35">
      <c r="B8635" s="4" t="s">
        <v>9807</v>
      </c>
      <c r="C8635" s="5">
        <v>0</v>
      </c>
    </row>
    <row r="8636" spans="2:3" x14ac:dyDescent="0.35">
      <c r="B8636" s="4" t="s">
        <v>10676</v>
      </c>
      <c r="C8636" s="5">
        <v>0</v>
      </c>
    </row>
    <row r="8637" spans="2:3" x14ac:dyDescent="0.35">
      <c r="B8637" s="4" t="s">
        <v>10062</v>
      </c>
      <c r="C8637" s="5">
        <v>0</v>
      </c>
    </row>
    <row r="8638" spans="2:3" x14ac:dyDescent="0.35">
      <c r="B8638" s="4" t="s">
        <v>10680</v>
      </c>
      <c r="C8638" s="5">
        <v>0</v>
      </c>
    </row>
    <row r="8639" spans="2:3" x14ac:dyDescent="0.35">
      <c r="B8639" s="4" t="s">
        <v>10063</v>
      </c>
      <c r="C8639" s="5">
        <v>0</v>
      </c>
    </row>
    <row r="8640" spans="2:3" x14ac:dyDescent="0.35">
      <c r="B8640" s="4" t="s">
        <v>10684</v>
      </c>
      <c r="C8640" s="5">
        <v>0</v>
      </c>
    </row>
    <row r="8641" spans="2:3" x14ac:dyDescent="0.35">
      <c r="B8641" s="4" t="s">
        <v>10064</v>
      </c>
      <c r="C8641" s="5">
        <v>0</v>
      </c>
    </row>
    <row r="8642" spans="2:3" x14ac:dyDescent="0.35">
      <c r="B8642" s="4" t="s">
        <v>10688</v>
      </c>
      <c r="C8642" s="5">
        <v>0</v>
      </c>
    </row>
    <row r="8643" spans="2:3" x14ac:dyDescent="0.35">
      <c r="B8643" s="4" t="s">
        <v>9847</v>
      </c>
      <c r="C8643" s="5">
        <v>0</v>
      </c>
    </row>
    <row r="8644" spans="2:3" x14ac:dyDescent="0.35">
      <c r="B8644" s="4" t="s">
        <v>10692</v>
      </c>
      <c r="C8644" s="5">
        <v>0</v>
      </c>
    </row>
    <row r="8645" spans="2:3" x14ac:dyDescent="0.35">
      <c r="B8645" s="4" t="s">
        <v>10066</v>
      </c>
      <c r="C8645" s="5">
        <v>0</v>
      </c>
    </row>
    <row r="8646" spans="2:3" x14ac:dyDescent="0.35">
      <c r="B8646" s="4" t="s">
        <v>10696</v>
      </c>
      <c r="C8646" s="5">
        <v>0</v>
      </c>
    </row>
    <row r="8647" spans="2:3" x14ac:dyDescent="0.35">
      <c r="B8647" s="4" t="s">
        <v>10067</v>
      </c>
      <c r="C8647" s="5">
        <v>0</v>
      </c>
    </row>
    <row r="8648" spans="2:3" x14ac:dyDescent="0.35">
      <c r="B8648" s="4" t="s">
        <v>10700</v>
      </c>
      <c r="C8648" s="5">
        <v>0</v>
      </c>
    </row>
    <row r="8649" spans="2:3" x14ac:dyDescent="0.35">
      <c r="B8649" s="4" t="s">
        <v>10068</v>
      </c>
      <c r="C8649" s="5">
        <v>0</v>
      </c>
    </row>
    <row r="8650" spans="2:3" x14ac:dyDescent="0.35">
      <c r="B8650" s="4" t="s">
        <v>10704</v>
      </c>
      <c r="C8650" s="5">
        <v>0</v>
      </c>
    </row>
    <row r="8651" spans="2:3" x14ac:dyDescent="0.35">
      <c r="B8651" s="4" t="s">
        <v>10069</v>
      </c>
      <c r="C8651" s="5">
        <v>0</v>
      </c>
    </row>
    <row r="8652" spans="2:3" x14ac:dyDescent="0.35">
      <c r="B8652" s="4" t="s">
        <v>10708</v>
      </c>
      <c r="C8652" s="5">
        <v>0</v>
      </c>
    </row>
    <row r="8653" spans="2:3" x14ac:dyDescent="0.35">
      <c r="B8653" s="4" t="s">
        <v>10070</v>
      </c>
      <c r="C8653" s="5">
        <v>0</v>
      </c>
    </row>
    <row r="8654" spans="2:3" x14ac:dyDescent="0.35">
      <c r="B8654" s="4" t="s">
        <v>10712</v>
      </c>
      <c r="C8654" s="5">
        <v>0</v>
      </c>
    </row>
    <row r="8655" spans="2:3" x14ac:dyDescent="0.35">
      <c r="B8655" s="4" t="s">
        <v>10071</v>
      </c>
      <c r="C8655" s="5">
        <v>0</v>
      </c>
    </row>
    <row r="8656" spans="2:3" x14ac:dyDescent="0.35">
      <c r="B8656" s="4" t="s">
        <v>10716</v>
      </c>
      <c r="C8656" s="5">
        <v>0</v>
      </c>
    </row>
    <row r="8657" spans="2:3" x14ac:dyDescent="0.35">
      <c r="B8657" s="4" t="s">
        <v>10072</v>
      </c>
      <c r="C8657" s="5">
        <v>0</v>
      </c>
    </row>
    <row r="8658" spans="2:3" x14ac:dyDescent="0.35">
      <c r="B8658" s="4" t="s">
        <v>10720</v>
      </c>
      <c r="C8658" s="5">
        <v>0</v>
      </c>
    </row>
    <row r="8659" spans="2:3" x14ac:dyDescent="0.35">
      <c r="B8659" s="4" t="s">
        <v>10073</v>
      </c>
      <c r="C8659" s="5">
        <v>0</v>
      </c>
    </row>
    <row r="8660" spans="2:3" x14ac:dyDescent="0.35">
      <c r="B8660" s="4" t="s">
        <v>10724</v>
      </c>
      <c r="C8660" s="5">
        <v>0</v>
      </c>
    </row>
    <row r="8661" spans="2:3" x14ac:dyDescent="0.35">
      <c r="B8661" s="4" t="s">
        <v>10074</v>
      </c>
      <c r="C8661" s="5">
        <v>0</v>
      </c>
    </row>
    <row r="8662" spans="2:3" x14ac:dyDescent="0.35">
      <c r="B8662" s="4" t="s">
        <v>10728</v>
      </c>
      <c r="C8662" s="5">
        <v>0</v>
      </c>
    </row>
    <row r="8663" spans="2:3" x14ac:dyDescent="0.35">
      <c r="B8663" s="4" t="s">
        <v>10075</v>
      </c>
      <c r="C8663" s="5">
        <v>0</v>
      </c>
    </row>
    <row r="8664" spans="2:3" x14ac:dyDescent="0.35">
      <c r="B8664" s="4" t="s">
        <v>10732</v>
      </c>
      <c r="C8664" s="5">
        <v>0</v>
      </c>
    </row>
    <row r="8665" spans="2:3" x14ac:dyDescent="0.35">
      <c r="B8665" s="4" t="s">
        <v>10076</v>
      </c>
      <c r="C8665" s="5">
        <v>0</v>
      </c>
    </row>
    <row r="8666" spans="2:3" x14ac:dyDescent="0.35">
      <c r="B8666" s="4" t="s">
        <v>10736</v>
      </c>
      <c r="C8666" s="5">
        <v>0</v>
      </c>
    </row>
    <row r="8667" spans="2:3" x14ac:dyDescent="0.35">
      <c r="B8667" s="4" t="s">
        <v>10077</v>
      </c>
      <c r="C8667" s="5">
        <v>0</v>
      </c>
    </row>
    <row r="8668" spans="2:3" x14ac:dyDescent="0.35">
      <c r="B8668" s="4" t="s">
        <v>10740</v>
      </c>
      <c r="C8668" s="5">
        <v>0</v>
      </c>
    </row>
    <row r="8669" spans="2:3" x14ac:dyDescent="0.35">
      <c r="B8669" s="4" t="s">
        <v>10078</v>
      </c>
      <c r="C8669" s="5">
        <v>0</v>
      </c>
    </row>
    <row r="8670" spans="2:3" x14ac:dyDescent="0.35">
      <c r="B8670" s="4" t="s">
        <v>10744</v>
      </c>
      <c r="C8670" s="5">
        <v>0</v>
      </c>
    </row>
    <row r="8671" spans="2:3" x14ac:dyDescent="0.35">
      <c r="B8671" s="4" t="s">
        <v>10079</v>
      </c>
      <c r="C8671" s="5">
        <v>0</v>
      </c>
    </row>
    <row r="8672" spans="2:3" x14ac:dyDescent="0.35">
      <c r="B8672" s="4" t="s">
        <v>10748</v>
      </c>
      <c r="C8672" s="5">
        <v>0</v>
      </c>
    </row>
    <row r="8673" spans="2:3" x14ac:dyDescent="0.35">
      <c r="B8673" s="4" t="s">
        <v>10080</v>
      </c>
      <c r="C8673" s="5">
        <v>0</v>
      </c>
    </row>
    <row r="8674" spans="2:3" x14ac:dyDescent="0.35">
      <c r="B8674" s="4" t="s">
        <v>10752</v>
      </c>
      <c r="C8674" s="5">
        <v>0</v>
      </c>
    </row>
    <row r="8675" spans="2:3" x14ac:dyDescent="0.35">
      <c r="B8675" s="4" t="s">
        <v>10081</v>
      </c>
      <c r="C8675" s="5">
        <v>0</v>
      </c>
    </row>
    <row r="8676" spans="2:3" x14ac:dyDescent="0.35">
      <c r="B8676" s="4" t="s">
        <v>10756</v>
      </c>
      <c r="C8676" s="5">
        <v>0</v>
      </c>
    </row>
    <row r="8677" spans="2:3" x14ac:dyDescent="0.35">
      <c r="B8677" s="4" t="s">
        <v>10082</v>
      </c>
      <c r="C8677" s="5">
        <v>0</v>
      </c>
    </row>
    <row r="8678" spans="2:3" x14ac:dyDescent="0.35">
      <c r="B8678" s="4" t="s">
        <v>10760</v>
      </c>
      <c r="C8678" s="5">
        <v>0</v>
      </c>
    </row>
    <row r="8679" spans="2:3" x14ac:dyDescent="0.35">
      <c r="B8679" s="4" t="s">
        <v>10083</v>
      </c>
      <c r="C8679" s="5">
        <v>0</v>
      </c>
    </row>
    <row r="8680" spans="2:3" x14ac:dyDescent="0.35">
      <c r="B8680" s="4" t="s">
        <v>10764</v>
      </c>
      <c r="C8680" s="5">
        <v>0</v>
      </c>
    </row>
    <row r="8681" spans="2:3" x14ac:dyDescent="0.35">
      <c r="B8681" s="4" t="s">
        <v>10084</v>
      </c>
      <c r="C8681" s="5">
        <v>0</v>
      </c>
    </row>
    <row r="8682" spans="2:3" x14ac:dyDescent="0.35">
      <c r="B8682" s="4" t="s">
        <v>10768</v>
      </c>
      <c r="C8682" s="5">
        <v>0</v>
      </c>
    </row>
    <row r="8683" spans="2:3" x14ac:dyDescent="0.35">
      <c r="B8683" s="4" t="s">
        <v>10085</v>
      </c>
      <c r="C8683" s="5">
        <v>0</v>
      </c>
    </row>
    <row r="8684" spans="2:3" x14ac:dyDescent="0.35">
      <c r="B8684" s="4" t="s">
        <v>10772</v>
      </c>
      <c r="C8684" s="5">
        <v>0</v>
      </c>
    </row>
    <row r="8685" spans="2:3" x14ac:dyDescent="0.35">
      <c r="B8685" s="4" t="s">
        <v>10086</v>
      </c>
      <c r="C8685" s="5">
        <v>0</v>
      </c>
    </row>
    <row r="8686" spans="2:3" x14ac:dyDescent="0.35">
      <c r="B8686" s="4" t="s">
        <v>10776</v>
      </c>
      <c r="C8686" s="5">
        <v>0</v>
      </c>
    </row>
    <row r="8687" spans="2:3" x14ac:dyDescent="0.35">
      <c r="B8687" s="4" t="s">
        <v>10087</v>
      </c>
      <c r="C8687" s="5">
        <v>0</v>
      </c>
    </row>
    <row r="8688" spans="2:3" x14ac:dyDescent="0.35">
      <c r="B8688" s="4" t="s">
        <v>10780</v>
      </c>
      <c r="C8688" s="5">
        <v>0</v>
      </c>
    </row>
    <row r="8689" spans="2:3" x14ac:dyDescent="0.35">
      <c r="B8689" s="4" t="s">
        <v>10088</v>
      </c>
      <c r="C8689" s="5">
        <v>0</v>
      </c>
    </row>
    <row r="8690" spans="2:3" x14ac:dyDescent="0.35">
      <c r="B8690" s="4" t="s">
        <v>10784</v>
      </c>
      <c r="C8690" s="5">
        <v>0</v>
      </c>
    </row>
    <row r="8691" spans="2:3" x14ac:dyDescent="0.35">
      <c r="B8691" s="4" t="s">
        <v>10089</v>
      </c>
      <c r="C8691" s="5">
        <v>0</v>
      </c>
    </row>
    <row r="8692" spans="2:3" x14ac:dyDescent="0.35">
      <c r="B8692" s="4" t="s">
        <v>10788</v>
      </c>
      <c r="C8692" s="5">
        <v>0</v>
      </c>
    </row>
    <row r="8693" spans="2:3" x14ac:dyDescent="0.35">
      <c r="B8693" s="4" t="s">
        <v>10090</v>
      </c>
      <c r="C8693" s="5">
        <v>0</v>
      </c>
    </row>
    <row r="8694" spans="2:3" x14ac:dyDescent="0.35">
      <c r="B8694" s="4" t="s">
        <v>10792</v>
      </c>
      <c r="C8694" s="5">
        <v>0</v>
      </c>
    </row>
    <row r="8695" spans="2:3" x14ac:dyDescent="0.35">
      <c r="B8695" s="4" t="s">
        <v>10091</v>
      </c>
      <c r="C8695" s="5">
        <v>0</v>
      </c>
    </row>
    <row r="8696" spans="2:3" x14ac:dyDescent="0.35">
      <c r="B8696" s="4" t="s">
        <v>10796</v>
      </c>
      <c r="C8696" s="5">
        <v>0</v>
      </c>
    </row>
    <row r="8697" spans="2:3" x14ac:dyDescent="0.35">
      <c r="B8697" s="4" t="s">
        <v>10092</v>
      </c>
      <c r="C8697" s="5">
        <v>0</v>
      </c>
    </row>
    <row r="8698" spans="2:3" x14ac:dyDescent="0.35">
      <c r="B8698" s="4" t="s">
        <v>10800</v>
      </c>
      <c r="C8698" s="5">
        <v>0</v>
      </c>
    </row>
    <row r="8699" spans="2:3" x14ac:dyDescent="0.35">
      <c r="B8699" s="4" t="s">
        <v>10093</v>
      </c>
      <c r="C8699" s="5">
        <v>0</v>
      </c>
    </row>
    <row r="8700" spans="2:3" x14ac:dyDescent="0.35">
      <c r="B8700" s="4" t="s">
        <v>10804</v>
      </c>
      <c r="C8700" s="5">
        <v>0</v>
      </c>
    </row>
    <row r="8701" spans="2:3" x14ac:dyDescent="0.35">
      <c r="B8701" s="4" t="s">
        <v>10094</v>
      </c>
      <c r="C8701" s="5">
        <v>0</v>
      </c>
    </row>
    <row r="8702" spans="2:3" x14ac:dyDescent="0.35">
      <c r="B8702" s="4" t="s">
        <v>10808</v>
      </c>
      <c r="C8702" s="5">
        <v>0</v>
      </c>
    </row>
    <row r="8703" spans="2:3" x14ac:dyDescent="0.35">
      <c r="B8703" s="4" t="s">
        <v>10095</v>
      </c>
      <c r="C8703" s="5">
        <v>0</v>
      </c>
    </row>
    <row r="8704" spans="2:3" x14ac:dyDescent="0.35">
      <c r="B8704" s="4" t="s">
        <v>10812</v>
      </c>
      <c r="C8704" s="5">
        <v>0</v>
      </c>
    </row>
    <row r="8705" spans="2:3" x14ac:dyDescent="0.35">
      <c r="B8705" s="4" t="s">
        <v>9808</v>
      </c>
      <c r="C8705" s="5">
        <v>0</v>
      </c>
    </row>
    <row r="8706" spans="2:3" x14ac:dyDescent="0.35">
      <c r="B8706" s="4" t="s">
        <v>10816</v>
      </c>
      <c r="C8706" s="5">
        <v>0</v>
      </c>
    </row>
    <row r="8707" spans="2:3" x14ac:dyDescent="0.35">
      <c r="B8707" s="4" t="s">
        <v>10097</v>
      </c>
      <c r="C8707" s="5">
        <v>0</v>
      </c>
    </row>
    <row r="8708" spans="2:3" x14ac:dyDescent="0.35">
      <c r="B8708" s="4" t="s">
        <v>10820</v>
      </c>
      <c r="C8708" s="5">
        <v>0</v>
      </c>
    </row>
    <row r="8709" spans="2:3" x14ac:dyDescent="0.35">
      <c r="B8709" s="4" t="s">
        <v>10098</v>
      </c>
      <c r="C8709" s="5">
        <v>0</v>
      </c>
    </row>
    <row r="8710" spans="2:3" x14ac:dyDescent="0.35">
      <c r="B8710" s="4" t="s">
        <v>10824</v>
      </c>
      <c r="C8710" s="5">
        <v>0</v>
      </c>
    </row>
    <row r="8711" spans="2:3" x14ac:dyDescent="0.35">
      <c r="B8711" s="4" t="s">
        <v>10099</v>
      </c>
      <c r="C8711" s="5">
        <v>0</v>
      </c>
    </row>
    <row r="8712" spans="2:3" x14ac:dyDescent="0.35">
      <c r="B8712" s="4" t="s">
        <v>9833</v>
      </c>
      <c r="C8712" s="5">
        <v>0</v>
      </c>
    </row>
    <row r="8713" spans="2:3" x14ac:dyDescent="0.35">
      <c r="B8713" s="4" t="s">
        <v>10100</v>
      </c>
      <c r="C8713" s="5">
        <v>0</v>
      </c>
    </row>
    <row r="8714" spans="2:3" x14ac:dyDescent="0.35">
      <c r="B8714" s="4" t="s">
        <v>10832</v>
      </c>
      <c r="C8714" s="5">
        <v>0</v>
      </c>
    </row>
    <row r="8715" spans="2:3" x14ac:dyDescent="0.35">
      <c r="B8715" s="4" t="s">
        <v>9809</v>
      </c>
      <c r="C8715" s="5">
        <v>0</v>
      </c>
    </row>
    <row r="8716" spans="2:3" x14ac:dyDescent="0.35">
      <c r="B8716" s="4" t="s">
        <v>10836</v>
      </c>
      <c r="C8716" s="5">
        <v>0</v>
      </c>
    </row>
    <row r="8717" spans="2:3" x14ac:dyDescent="0.35">
      <c r="B8717" s="4" t="s">
        <v>9810</v>
      </c>
      <c r="C8717" s="5">
        <v>0</v>
      </c>
    </row>
    <row r="8718" spans="2:3" x14ac:dyDescent="0.35">
      <c r="B8718" s="4" t="s">
        <v>10840</v>
      </c>
      <c r="C8718" s="5">
        <v>0</v>
      </c>
    </row>
    <row r="8719" spans="2:3" x14ac:dyDescent="0.35">
      <c r="B8719" s="4" t="s">
        <v>10103</v>
      </c>
      <c r="C8719" s="5">
        <v>0</v>
      </c>
    </row>
    <row r="8720" spans="2:3" x14ac:dyDescent="0.35">
      <c r="B8720" s="4" t="s">
        <v>10844</v>
      </c>
      <c r="C8720" s="5">
        <v>0</v>
      </c>
    </row>
    <row r="8721" spans="2:3" x14ac:dyDescent="0.35">
      <c r="B8721" s="4" t="s">
        <v>9811</v>
      </c>
      <c r="C8721" s="5">
        <v>0</v>
      </c>
    </row>
    <row r="8722" spans="2:3" x14ac:dyDescent="0.35">
      <c r="B8722" s="4" t="s">
        <v>10848</v>
      </c>
      <c r="C8722" s="5">
        <v>0</v>
      </c>
    </row>
    <row r="8723" spans="2:3" x14ac:dyDescent="0.35">
      <c r="B8723" s="4" t="s">
        <v>10105</v>
      </c>
      <c r="C8723" s="5">
        <v>0</v>
      </c>
    </row>
    <row r="8724" spans="2:3" x14ac:dyDescent="0.35">
      <c r="B8724" s="4" t="s">
        <v>10852</v>
      </c>
      <c r="C8724" s="5">
        <v>0</v>
      </c>
    </row>
    <row r="8725" spans="2:3" x14ac:dyDescent="0.35">
      <c r="B8725" s="4" t="s">
        <v>10106</v>
      </c>
      <c r="C8725" s="5">
        <v>0</v>
      </c>
    </row>
    <row r="8726" spans="2:3" x14ac:dyDescent="0.35">
      <c r="B8726" s="4" t="s">
        <v>10856</v>
      </c>
      <c r="C8726" s="5">
        <v>0</v>
      </c>
    </row>
    <row r="8727" spans="2:3" x14ac:dyDescent="0.35">
      <c r="B8727" s="4" t="s">
        <v>10107</v>
      </c>
      <c r="C8727" s="5">
        <v>0</v>
      </c>
    </row>
    <row r="8728" spans="2:3" x14ac:dyDescent="0.35">
      <c r="B8728" s="4" t="s">
        <v>10860</v>
      </c>
      <c r="C8728" s="5">
        <v>0</v>
      </c>
    </row>
    <row r="8729" spans="2:3" x14ac:dyDescent="0.35">
      <c r="B8729" s="4" t="s">
        <v>10108</v>
      </c>
      <c r="C8729" s="5">
        <v>0</v>
      </c>
    </row>
    <row r="8730" spans="2:3" x14ac:dyDescent="0.35">
      <c r="B8730" s="4" t="s">
        <v>9835</v>
      </c>
      <c r="C8730" s="5">
        <v>0</v>
      </c>
    </row>
    <row r="8731" spans="2:3" x14ac:dyDescent="0.35">
      <c r="B8731" s="4" t="s">
        <v>10109</v>
      </c>
      <c r="C8731" s="5">
        <v>0</v>
      </c>
    </row>
    <row r="8732" spans="2:3" x14ac:dyDescent="0.35">
      <c r="B8732" s="4" t="s">
        <v>10868</v>
      </c>
      <c r="C8732" s="5">
        <v>0</v>
      </c>
    </row>
    <row r="8733" spans="2:3" x14ac:dyDescent="0.35">
      <c r="B8733" s="4" t="s">
        <v>10110</v>
      </c>
      <c r="C8733" s="5">
        <v>0</v>
      </c>
    </row>
    <row r="8734" spans="2:3" x14ac:dyDescent="0.35">
      <c r="B8734" s="4" t="s">
        <v>9796</v>
      </c>
      <c r="C8734" s="5">
        <v>0</v>
      </c>
    </row>
    <row r="8735" spans="2:3" x14ac:dyDescent="0.35">
      <c r="B8735" s="4" t="s">
        <v>10111</v>
      </c>
      <c r="C8735" s="5">
        <v>0</v>
      </c>
    </row>
    <row r="8736" spans="2:3" x14ac:dyDescent="0.35">
      <c r="B8736" s="4" t="s">
        <v>10876</v>
      </c>
      <c r="C8736" s="5">
        <v>0</v>
      </c>
    </row>
    <row r="8737" spans="2:3" x14ac:dyDescent="0.35">
      <c r="B8737" s="4" t="s">
        <v>10112</v>
      </c>
      <c r="C8737" s="5">
        <v>0</v>
      </c>
    </row>
    <row r="8738" spans="2:3" x14ac:dyDescent="0.35">
      <c r="B8738" s="4" t="s">
        <v>10880</v>
      </c>
      <c r="C8738" s="5">
        <v>0</v>
      </c>
    </row>
    <row r="8739" spans="2:3" x14ac:dyDescent="0.35">
      <c r="B8739" s="4" t="s">
        <v>10113</v>
      </c>
      <c r="C8739" s="5">
        <v>0</v>
      </c>
    </row>
    <row r="8740" spans="2:3" x14ac:dyDescent="0.35">
      <c r="B8740" s="4" t="s">
        <v>10884</v>
      </c>
      <c r="C8740" s="5">
        <v>0</v>
      </c>
    </row>
    <row r="8741" spans="2:3" x14ac:dyDescent="0.35">
      <c r="B8741" s="4" t="s">
        <v>10114</v>
      </c>
      <c r="C8741" s="5">
        <v>0</v>
      </c>
    </row>
    <row r="8742" spans="2:3" x14ac:dyDescent="0.35">
      <c r="B8742" s="4" t="s">
        <v>10888</v>
      </c>
      <c r="C8742" s="5">
        <v>0</v>
      </c>
    </row>
    <row r="8743" spans="2:3" x14ac:dyDescent="0.35">
      <c r="B8743" s="4" t="s">
        <v>10115</v>
      </c>
      <c r="C8743" s="5">
        <v>0</v>
      </c>
    </row>
    <row r="8744" spans="2:3" x14ac:dyDescent="0.35">
      <c r="B8744" s="4" t="s">
        <v>10892</v>
      </c>
      <c r="C8744" s="5">
        <v>0</v>
      </c>
    </row>
    <row r="8745" spans="2:3" x14ac:dyDescent="0.35">
      <c r="B8745" s="4" t="s">
        <v>10116</v>
      </c>
      <c r="C8745" s="5">
        <v>0</v>
      </c>
    </row>
    <row r="8746" spans="2:3" x14ac:dyDescent="0.35">
      <c r="B8746" s="4" t="s">
        <v>10896</v>
      </c>
      <c r="C8746" s="5">
        <v>0</v>
      </c>
    </row>
    <row r="8747" spans="2:3" x14ac:dyDescent="0.35">
      <c r="B8747" s="4" t="s">
        <v>10117</v>
      </c>
      <c r="C8747" s="5">
        <v>0</v>
      </c>
    </row>
    <row r="8748" spans="2:3" x14ac:dyDescent="0.35">
      <c r="B8748" s="4" t="s">
        <v>10900</v>
      </c>
      <c r="C8748" s="5">
        <v>0</v>
      </c>
    </row>
    <row r="8749" spans="2:3" x14ac:dyDescent="0.35">
      <c r="B8749" s="4" t="s">
        <v>10118</v>
      </c>
      <c r="C8749" s="5">
        <v>0</v>
      </c>
    </row>
    <row r="8750" spans="2:3" x14ac:dyDescent="0.35">
      <c r="B8750" s="4" t="s">
        <v>10904</v>
      </c>
      <c r="C8750" s="5">
        <v>0</v>
      </c>
    </row>
    <row r="8751" spans="2:3" x14ac:dyDescent="0.35">
      <c r="B8751" s="4" t="s">
        <v>10119</v>
      </c>
      <c r="C8751" s="5">
        <v>0</v>
      </c>
    </row>
    <row r="8752" spans="2:3" x14ac:dyDescent="0.35">
      <c r="B8752" s="4" t="s">
        <v>10908</v>
      </c>
      <c r="C8752" s="5">
        <v>0</v>
      </c>
    </row>
    <row r="8753" spans="2:3" x14ac:dyDescent="0.35">
      <c r="B8753" s="4" t="s">
        <v>10120</v>
      </c>
      <c r="C8753" s="5">
        <v>0</v>
      </c>
    </row>
    <row r="8754" spans="2:3" x14ac:dyDescent="0.35">
      <c r="B8754" s="4" t="s">
        <v>10912</v>
      </c>
      <c r="C8754" s="5">
        <v>0</v>
      </c>
    </row>
    <row r="8755" spans="2:3" x14ac:dyDescent="0.35">
      <c r="B8755" s="4" t="s">
        <v>10121</v>
      </c>
      <c r="C8755" s="5">
        <v>0</v>
      </c>
    </row>
    <row r="8756" spans="2:3" x14ac:dyDescent="0.35">
      <c r="B8756" s="4" t="s">
        <v>10916</v>
      </c>
      <c r="C8756" s="5">
        <v>0</v>
      </c>
    </row>
    <row r="8757" spans="2:3" x14ac:dyDescent="0.35">
      <c r="B8757" s="4" t="s">
        <v>10122</v>
      </c>
      <c r="C8757" s="5">
        <v>0</v>
      </c>
    </row>
    <row r="8758" spans="2:3" x14ac:dyDescent="0.35">
      <c r="B8758" s="4" t="s">
        <v>10920</v>
      </c>
      <c r="C8758" s="5">
        <v>0</v>
      </c>
    </row>
    <row r="8759" spans="2:3" x14ac:dyDescent="0.35">
      <c r="B8759" s="4" t="s">
        <v>10123</v>
      </c>
      <c r="C8759" s="5">
        <v>0</v>
      </c>
    </row>
    <row r="8760" spans="2:3" x14ac:dyDescent="0.35">
      <c r="B8760" s="4" t="s">
        <v>10924</v>
      </c>
      <c r="C8760" s="5">
        <v>0</v>
      </c>
    </row>
    <row r="8761" spans="2:3" x14ac:dyDescent="0.35">
      <c r="B8761" s="4" t="s">
        <v>10124</v>
      </c>
      <c r="C8761" s="5">
        <v>0</v>
      </c>
    </row>
    <row r="8762" spans="2:3" x14ac:dyDescent="0.35">
      <c r="B8762" s="4" t="s">
        <v>10928</v>
      </c>
      <c r="C8762" s="5">
        <v>0</v>
      </c>
    </row>
    <row r="8763" spans="2:3" x14ac:dyDescent="0.35">
      <c r="B8763" s="4" t="s">
        <v>10125</v>
      </c>
      <c r="C8763" s="5">
        <v>0</v>
      </c>
    </row>
    <row r="8764" spans="2:3" x14ac:dyDescent="0.35">
      <c r="B8764" s="4" t="s">
        <v>10932</v>
      </c>
      <c r="C8764" s="5">
        <v>0</v>
      </c>
    </row>
    <row r="8765" spans="2:3" x14ac:dyDescent="0.35">
      <c r="B8765" s="4" t="s">
        <v>9812</v>
      </c>
      <c r="C8765" s="5">
        <v>0</v>
      </c>
    </row>
    <row r="8766" spans="2:3" x14ac:dyDescent="0.35">
      <c r="B8766" s="4" t="s">
        <v>10936</v>
      </c>
      <c r="C8766" s="5">
        <v>0</v>
      </c>
    </row>
    <row r="8767" spans="2:3" x14ac:dyDescent="0.35">
      <c r="B8767" s="4" t="s">
        <v>10127</v>
      </c>
      <c r="C8767" s="5">
        <v>0</v>
      </c>
    </row>
    <row r="8768" spans="2:3" x14ac:dyDescent="0.35">
      <c r="B8768" s="4" t="s">
        <v>10940</v>
      </c>
      <c r="C8768" s="5">
        <v>0</v>
      </c>
    </row>
    <row r="8769" spans="2:3" x14ac:dyDescent="0.35">
      <c r="B8769" s="4" t="s">
        <v>10128</v>
      </c>
      <c r="C8769" s="5">
        <v>0</v>
      </c>
    </row>
    <row r="8770" spans="2:3" x14ac:dyDescent="0.35">
      <c r="B8770" s="4" t="s">
        <v>10944</v>
      </c>
      <c r="C8770" s="5">
        <v>0</v>
      </c>
    </row>
    <row r="8771" spans="2:3" x14ac:dyDescent="0.35">
      <c r="B8771" s="4" t="s">
        <v>10129</v>
      </c>
      <c r="C8771" s="5">
        <v>0</v>
      </c>
    </row>
    <row r="8772" spans="2:3" x14ac:dyDescent="0.35">
      <c r="B8772" s="4" t="s">
        <v>10948</v>
      </c>
      <c r="C8772" s="5">
        <v>0</v>
      </c>
    </row>
    <row r="8773" spans="2:3" x14ac:dyDescent="0.35">
      <c r="B8773" s="4" t="s">
        <v>10130</v>
      </c>
      <c r="C8773" s="5">
        <v>0</v>
      </c>
    </row>
    <row r="8774" spans="2:3" x14ac:dyDescent="0.35">
      <c r="B8774" s="4" t="s">
        <v>10952</v>
      </c>
      <c r="C8774" s="5">
        <v>0</v>
      </c>
    </row>
    <row r="8775" spans="2:3" x14ac:dyDescent="0.35">
      <c r="B8775" s="4" t="s">
        <v>10131</v>
      </c>
      <c r="C8775" s="5">
        <v>0</v>
      </c>
    </row>
    <row r="8776" spans="2:3" x14ac:dyDescent="0.35">
      <c r="B8776" s="4" t="s">
        <v>10956</v>
      </c>
      <c r="C8776" s="5">
        <v>0</v>
      </c>
    </row>
    <row r="8777" spans="2:3" x14ac:dyDescent="0.35">
      <c r="B8777" s="4" t="s">
        <v>10132</v>
      </c>
      <c r="C8777" s="5">
        <v>0</v>
      </c>
    </row>
    <row r="8778" spans="2:3" x14ac:dyDescent="0.35">
      <c r="B8778" s="4" t="s">
        <v>9797</v>
      </c>
      <c r="C8778" s="5">
        <v>0</v>
      </c>
    </row>
    <row r="8779" spans="2:3" x14ac:dyDescent="0.35">
      <c r="B8779" s="4" t="s">
        <v>10133</v>
      </c>
      <c r="C8779" s="5">
        <v>0</v>
      </c>
    </row>
    <row r="8780" spans="2:3" x14ac:dyDescent="0.35">
      <c r="B8780" s="4" t="s">
        <v>10964</v>
      </c>
      <c r="C8780" s="5">
        <v>0</v>
      </c>
    </row>
    <row r="8781" spans="2:3" x14ac:dyDescent="0.35">
      <c r="B8781" s="4" t="s">
        <v>10134</v>
      </c>
      <c r="C8781" s="5">
        <v>0</v>
      </c>
    </row>
    <row r="8782" spans="2:3" x14ac:dyDescent="0.35">
      <c r="B8782" s="4" t="s">
        <v>10968</v>
      </c>
      <c r="C8782" s="5">
        <v>0</v>
      </c>
    </row>
    <row r="8783" spans="2:3" x14ac:dyDescent="0.35">
      <c r="B8783" s="4" t="s">
        <v>10135</v>
      </c>
      <c r="C8783" s="5">
        <v>0</v>
      </c>
    </row>
    <row r="8784" spans="2:3" x14ac:dyDescent="0.35">
      <c r="B8784" s="4" t="s">
        <v>10972</v>
      </c>
      <c r="C8784" s="5">
        <v>0</v>
      </c>
    </row>
    <row r="8785" spans="2:3" x14ac:dyDescent="0.35">
      <c r="B8785" s="4" t="s">
        <v>10136</v>
      </c>
      <c r="C8785" s="5">
        <v>0</v>
      </c>
    </row>
    <row r="8786" spans="2:3" x14ac:dyDescent="0.35">
      <c r="B8786" s="4" t="s">
        <v>10976</v>
      </c>
      <c r="C8786" s="5">
        <v>0</v>
      </c>
    </row>
    <row r="8787" spans="2:3" x14ac:dyDescent="0.35">
      <c r="B8787" s="4" t="s">
        <v>10137</v>
      </c>
      <c r="C8787" s="5">
        <v>0</v>
      </c>
    </row>
    <row r="8788" spans="2:3" x14ac:dyDescent="0.35">
      <c r="B8788" s="4" t="s">
        <v>10980</v>
      </c>
      <c r="C8788" s="5">
        <v>0</v>
      </c>
    </row>
    <row r="8789" spans="2:3" x14ac:dyDescent="0.35">
      <c r="B8789" s="4" t="s">
        <v>10138</v>
      </c>
      <c r="C8789" s="5">
        <v>0</v>
      </c>
    </row>
    <row r="8790" spans="2:3" x14ac:dyDescent="0.35">
      <c r="B8790" s="4" t="s">
        <v>10984</v>
      </c>
      <c r="C8790" s="5">
        <v>0</v>
      </c>
    </row>
    <row r="8791" spans="2:3" x14ac:dyDescent="0.35">
      <c r="B8791" s="4" t="s">
        <v>10139</v>
      </c>
      <c r="C8791" s="5">
        <v>0</v>
      </c>
    </row>
    <row r="8792" spans="2:3" x14ac:dyDescent="0.35">
      <c r="B8792" s="4" t="s">
        <v>10988</v>
      </c>
      <c r="C8792" s="5">
        <v>0</v>
      </c>
    </row>
    <row r="8793" spans="2:3" x14ac:dyDescent="0.35">
      <c r="B8793" s="4" t="s">
        <v>10140</v>
      </c>
      <c r="C8793" s="5">
        <v>0</v>
      </c>
    </row>
    <row r="8794" spans="2:3" x14ac:dyDescent="0.35">
      <c r="B8794" s="4" t="s">
        <v>10992</v>
      </c>
      <c r="C8794" s="5">
        <v>0</v>
      </c>
    </row>
    <row r="8795" spans="2:3" x14ac:dyDescent="0.35">
      <c r="B8795" s="4" t="s">
        <v>10141</v>
      </c>
      <c r="C8795" s="5">
        <v>0</v>
      </c>
    </row>
    <row r="8796" spans="2:3" x14ac:dyDescent="0.35">
      <c r="B8796" s="4" t="s">
        <v>10996</v>
      </c>
      <c r="C8796" s="5">
        <v>0</v>
      </c>
    </row>
    <row r="8797" spans="2:3" x14ac:dyDescent="0.35">
      <c r="B8797" s="4" t="s">
        <v>10142</v>
      </c>
      <c r="C8797" s="5">
        <v>0</v>
      </c>
    </row>
    <row r="8798" spans="2:3" x14ac:dyDescent="0.35">
      <c r="B8798" s="4" t="s">
        <v>11000</v>
      </c>
      <c r="C8798" s="5">
        <v>0</v>
      </c>
    </row>
    <row r="8799" spans="2:3" x14ac:dyDescent="0.35">
      <c r="B8799" s="4" t="s">
        <v>10143</v>
      </c>
      <c r="C8799" s="5">
        <v>0</v>
      </c>
    </row>
    <row r="8800" spans="2:3" x14ac:dyDescent="0.35">
      <c r="B8800" s="4" t="s">
        <v>11004</v>
      </c>
      <c r="C8800" s="5">
        <v>0</v>
      </c>
    </row>
    <row r="8801" spans="2:3" x14ac:dyDescent="0.35">
      <c r="B8801" s="4" t="s">
        <v>10144</v>
      </c>
      <c r="C8801" s="5">
        <v>0</v>
      </c>
    </row>
    <row r="8802" spans="2:3" x14ac:dyDescent="0.35">
      <c r="B8802" s="4" t="s">
        <v>11008</v>
      </c>
      <c r="C8802" s="5">
        <v>0</v>
      </c>
    </row>
    <row r="8803" spans="2:3" x14ac:dyDescent="0.35">
      <c r="B8803" s="4" t="s">
        <v>10145</v>
      </c>
      <c r="C8803" s="5">
        <v>0</v>
      </c>
    </row>
    <row r="8804" spans="2:3" x14ac:dyDescent="0.35">
      <c r="B8804" s="4" t="s">
        <v>11012</v>
      </c>
      <c r="C8804" s="5">
        <v>0</v>
      </c>
    </row>
    <row r="8805" spans="2:3" x14ac:dyDescent="0.35">
      <c r="B8805" s="4" t="s">
        <v>10146</v>
      </c>
      <c r="C8805" s="5">
        <v>0</v>
      </c>
    </row>
    <row r="8806" spans="2:3" x14ac:dyDescent="0.35">
      <c r="B8806" s="4" t="s">
        <v>11016</v>
      </c>
      <c r="C8806" s="5">
        <v>0</v>
      </c>
    </row>
    <row r="8807" spans="2:3" x14ac:dyDescent="0.35">
      <c r="B8807" s="4" t="s">
        <v>10147</v>
      </c>
      <c r="C8807" s="5">
        <v>0</v>
      </c>
    </row>
    <row r="8808" spans="2:3" x14ac:dyDescent="0.35">
      <c r="B8808" s="4" t="s">
        <v>11020</v>
      </c>
      <c r="C8808" s="5">
        <v>0</v>
      </c>
    </row>
    <row r="8809" spans="2:3" x14ac:dyDescent="0.35">
      <c r="B8809" s="4" t="s">
        <v>10148</v>
      </c>
      <c r="C8809" s="5">
        <v>0</v>
      </c>
    </row>
    <row r="8810" spans="2:3" x14ac:dyDescent="0.35">
      <c r="B8810" s="4" t="s">
        <v>11024</v>
      </c>
      <c r="C8810" s="5">
        <v>0</v>
      </c>
    </row>
    <row r="8811" spans="2:3" x14ac:dyDescent="0.35">
      <c r="B8811" s="4" t="s">
        <v>9813</v>
      </c>
      <c r="C8811" s="5">
        <v>0</v>
      </c>
    </row>
    <row r="8812" spans="2:3" x14ac:dyDescent="0.35">
      <c r="B8812" s="4" t="s">
        <v>11028</v>
      </c>
      <c r="C8812" s="5">
        <v>0</v>
      </c>
    </row>
    <row r="8813" spans="2:3" x14ac:dyDescent="0.35">
      <c r="B8813" s="4" t="s">
        <v>10150</v>
      </c>
      <c r="C8813" s="5">
        <v>0</v>
      </c>
    </row>
    <row r="8814" spans="2:3" x14ac:dyDescent="0.35">
      <c r="B8814" s="4" t="s">
        <v>11032</v>
      </c>
      <c r="C8814" s="5">
        <v>0</v>
      </c>
    </row>
    <row r="8815" spans="2:3" x14ac:dyDescent="0.35">
      <c r="B8815" s="4" t="s">
        <v>10151</v>
      </c>
      <c r="C8815" s="5">
        <v>0</v>
      </c>
    </row>
    <row r="8816" spans="2:3" x14ac:dyDescent="0.35">
      <c r="B8816" s="4" t="s">
        <v>11036</v>
      </c>
      <c r="C8816" s="5">
        <v>0</v>
      </c>
    </row>
    <row r="8817" spans="2:3" x14ac:dyDescent="0.35">
      <c r="B8817" s="4" t="s">
        <v>10152</v>
      </c>
      <c r="C8817" s="5">
        <v>0</v>
      </c>
    </row>
    <row r="8818" spans="2:3" x14ac:dyDescent="0.35">
      <c r="B8818" s="4" t="s">
        <v>11040</v>
      </c>
      <c r="C8818" s="5">
        <v>0</v>
      </c>
    </row>
    <row r="8819" spans="2:3" x14ac:dyDescent="0.35">
      <c r="B8819" s="4" t="s">
        <v>10153</v>
      </c>
      <c r="C8819" s="5">
        <v>0</v>
      </c>
    </row>
    <row r="8820" spans="2:3" x14ac:dyDescent="0.35">
      <c r="B8820" s="4" t="s">
        <v>11044</v>
      </c>
      <c r="C8820" s="5">
        <v>0</v>
      </c>
    </row>
    <row r="8821" spans="2:3" x14ac:dyDescent="0.35">
      <c r="B8821" s="4" t="s">
        <v>10154</v>
      </c>
      <c r="C8821" s="5">
        <v>0</v>
      </c>
    </row>
    <row r="8822" spans="2:3" x14ac:dyDescent="0.35">
      <c r="B8822" s="4" t="s">
        <v>11048</v>
      </c>
      <c r="C8822" s="5">
        <v>0</v>
      </c>
    </row>
    <row r="8823" spans="2:3" x14ac:dyDescent="0.35">
      <c r="B8823" s="4" t="s">
        <v>10155</v>
      </c>
      <c r="C8823" s="5">
        <v>0</v>
      </c>
    </row>
    <row r="8824" spans="2:3" x14ac:dyDescent="0.35">
      <c r="B8824" s="4" t="s">
        <v>11052</v>
      </c>
      <c r="C8824" s="5">
        <v>0</v>
      </c>
    </row>
    <row r="8825" spans="2:3" x14ac:dyDescent="0.35">
      <c r="B8825" s="4" t="s">
        <v>10156</v>
      </c>
      <c r="C8825" s="5">
        <v>0</v>
      </c>
    </row>
    <row r="8826" spans="2:3" x14ac:dyDescent="0.35">
      <c r="B8826" s="4" t="s">
        <v>9798</v>
      </c>
      <c r="C8826" s="5">
        <v>0</v>
      </c>
    </row>
    <row r="8827" spans="2:3" x14ac:dyDescent="0.35">
      <c r="B8827" s="4" t="s">
        <v>10157</v>
      </c>
      <c r="C8827" s="5">
        <v>0</v>
      </c>
    </row>
    <row r="8828" spans="2:3" x14ac:dyDescent="0.35">
      <c r="B8828" s="4" t="s">
        <v>11069</v>
      </c>
      <c r="C8828" s="5">
        <v>0</v>
      </c>
    </row>
    <row r="8829" spans="2:3" x14ac:dyDescent="0.35">
      <c r="B8829" s="4" t="s">
        <v>10158</v>
      </c>
      <c r="C8829" s="5">
        <v>0</v>
      </c>
    </row>
    <row r="8830" spans="2:3" x14ac:dyDescent="0.35">
      <c r="B8830" s="4" t="s">
        <v>11073</v>
      </c>
      <c r="C8830" s="5">
        <v>0</v>
      </c>
    </row>
    <row r="8831" spans="2:3" x14ac:dyDescent="0.35">
      <c r="B8831" s="4" t="s">
        <v>10159</v>
      </c>
      <c r="C8831" s="5">
        <v>0</v>
      </c>
    </row>
    <row r="8832" spans="2:3" x14ac:dyDescent="0.35">
      <c r="B8832" s="4" t="s">
        <v>9841</v>
      </c>
      <c r="C8832" s="5">
        <v>0</v>
      </c>
    </row>
    <row r="8833" spans="2:3" x14ac:dyDescent="0.35">
      <c r="B8833" s="4" t="s">
        <v>10160</v>
      </c>
      <c r="C8833" s="5">
        <v>0</v>
      </c>
    </row>
    <row r="8834" spans="2:3" x14ac:dyDescent="0.35">
      <c r="B8834" s="4" t="s">
        <v>11081</v>
      </c>
      <c r="C8834" s="5">
        <v>0</v>
      </c>
    </row>
    <row r="8835" spans="2:3" x14ac:dyDescent="0.35">
      <c r="B8835" s="4" t="s">
        <v>10161</v>
      </c>
      <c r="C8835" s="5">
        <v>0</v>
      </c>
    </row>
    <row r="8836" spans="2:3" x14ac:dyDescent="0.35">
      <c r="B8836" s="4" t="s">
        <v>11085</v>
      </c>
      <c r="C8836" s="5">
        <v>0</v>
      </c>
    </row>
    <row r="8837" spans="2:3" x14ac:dyDescent="0.35">
      <c r="B8837" s="4" t="s">
        <v>10162</v>
      </c>
      <c r="C8837" s="5">
        <v>0</v>
      </c>
    </row>
    <row r="8838" spans="2:3" x14ac:dyDescent="0.35">
      <c r="B8838" s="4" t="s">
        <v>11089</v>
      </c>
      <c r="C8838" s="5">
        <v>0</v>
      </c>
    </row>
    <row r="8839" spans="2:3" x14ac:dyDescent="0.35">
      <c r="B8839" s="4" t="s">
        <v>10163</v>
      </c>
      <c r="C8839" s="5">
        <v>0</v>
      </c>
    </row>
    <row r="8840" spans="2:3" x14ac:dyDescent="0.35">
      <c r="B8840" s="4" t="s">
        <v>11093</v>
      </c>
      <c r="C8840" s="5">
        <v>0</v>
      </c>
    </row>
    <row r="8841" spans="2:3" x14ac:dyDescent="0.35">
      <c r="B8841" s="4" t="s">
        <v>9814</v>
      </c>
      <c r="C8841" s="5">
        <v>0</v>
      </c>
    </row>
    <row r="8842" spans="2:3" x14ac:dyDescent="0.35">
      <c r="B8842" s="4" t="s">
        <v>11097</v>
      </c>
      <c r="C8842" s="5">
        <v>0</v>
      </c>
    </row>
    <row r="8843" spans="2:3" x14ac:dyDescent="0.35">
      <c r="B8843" s="4" t="s">
        <v>10165</v>
      </c>
      <c r="C8843" s="5">
        <v>0</v>
      </c>
    </row>
    <row r="8844" spans="2:3" x14ac:dyDescent="0.35">
      <c r="B8844" s="4" t="s">
        <v>11101</v>
      </c>
      <c r="C8844" s="5">
        <v>0</v>
      </c>
    </row>
    <row r="8845" spans="2:3" x14ac:dyDescent="0.35">
      <c r="B8845" s="4" t="s">
        <v>10166</v>
      </c>
      <c r="C8845" s="5">
        <v>0</v>
      </c>
    </row>
    <row r="8846" spans="2:3" x14ac:dyDescent="0.35">
      <c r="B8846" s="4" t="s">
        <v>11105</v>
      </c>
      <c r="C8846" s="5">
        <v>0</v>
      </c>
    </row>
    <row r="8847" spans="2:3" x14ac:dyDescent="0.35">
      <c r="B8847" s="4" t="s">
        <v>10167</v>
      </c>
      <c r="C8847" s="5">
        <v>0</v>
      </c>
    </row>
    <row r="8848" spans="2:3" x14ac:dyDescent="0.35">
      <c r="B8848" s="4" t="s">
        <v>11109</v>
      </c>
      <c r="C8848" s="5">
        <v>0</v>
      </c>
    </row>
    <row r="8849" spans="2:3" x14ac:dyDescent="0.35">
      <c r="B8849" s="4" t="s">
        <v>10168</v>
      </c>
      <c r="C8849" s="5">
        <v>0</v>
      </c>
    </row>
    <row r="8850" spans="2:3" x14ac:dyDescent="0.35">
      <c r="B8850" s="4" t="s">
        <v>11113</v>
      </c>
      <c r="C8850" s="5">
        <v>0</v>
      </c>
    </row>
    <row r="8851" spans="2:3" x14ac:dyDescent="0.35">
      <c r="B8851" s="4" t="s">
        <v>10169</v>
      </c>
      <c r="C8851" s="5">
        <v>0</v>
      </c>
    </row>
    <row r="8852" spans="2:3" x14ac:dyDescent="0.35">
      <c r="B8852" s="4" t="s">
        <v>11117</v>
      </c>
      <c r="C8852" s="5">
        <v>0</v>
      </c>
    </row>
    <row r="8853" spans="2:3" x14ac:dyDescent="0.35">
      <c r="B8853" s="4" t="s">
        <v>10170</v>
      </c>
      <c r="C8853" s="5">
        <v>0</v>
      </c>
    </row>
    <row r="8854" spans="2:3" x14ac:dyDescent="0.35">
      <c r="B8854" s="4" t="s">
        <v>11121</v>
      </c>
      <c r="C8854" s="5">
        <v>0</v>
      </c>
    </row>
    <row r="8855" spans="2:3" x14ac:dyDescent="0.35">
      <c r="B8855" s="4" t="s">
        <v>10171</v>
      </c>
      <c r="C8855" s="5">
        <v>0</v>
      </c>
    </row>
    <row r="8856" spans="2:3" x14ac:dyDescent="0.35">
      <c r="B8856" s="4" t="s">
        <v>11125</v>
      </c>
      <c r="C8856" s="5">
        <v>0</v>
      </c>
    </row>
    <row r="8857" spans="2:3" x14ac:dyDescent="0.35">
      <c r="B8857" s="4" t="s">
        <v>10172</v>
      </c>
      <c r="C8857" s="5">
        <v>0</v>
      </c>
    </row>
    <row r="8858" spans="2:3" x14ac:dyDescent="0.35">
      <c r="B8858" s="4" t="s">
        <v>11129</v>
      </c>
      <c r="C8858" s="5">
        <v>0</v>
      </c>
    </row>
    <row r="8859" spans="2:3" x14ac:dyDescent="0.35">
      <c r="B8859" s="4" t="s">
        <v>10173</v>
      </c>
      <c r="C8859" s="5">
        <v>0</v>
      </c>
    </row>
    <row r="8860" spans="2:3" x14ac:dyDescent="0.35">
      <c r="B8860" s="4" t="s">
        <v>11133</v>
      </c>
      <c r="C8860" s="5">
        <v>0</v>
      </c>
    </row>
    <row r="8861" spans="2:3" x14ac:dyDescent="0.35">
      <c r="B8861" s="4" t="s">
        <v>10174</v>
      </c>
      <c r="C8861" s="5">
        <v>0</v>
      </c>
    </row>
    <row r="8862" spans="2:3" x14ac:dyDescent="0.35">
      <c r="B8862" s="4" t="s">
        <v>11137</v>
      </c>
      <c r="C8862" s="5">
        <v>0</v>
      </c>
    </row>
    <row r="8863" spans="2:3" x14ac:dyDescent="0.35">
      <c r="B8863" s="4" t="s">
        <v>10175</v>
      </c>
      <c r="C8863" s="5">
        <v>0</v>
      </c>
    </row>
    <row r="8864" spans="2:3" x14ac:dyDescent="0.35">
      <c r="B8864" s="4" t="s">
        <v>11141</v>
      </c>
      <c r="C8864" s="5">
        <v>0</v>
      </c>
    </row>
    <row r="8865" spans="2:3" x14ac:dyDescent="0.35">
      <c r="B8865" s="4" t="s">
        <v>10176</v>
      </c>
      <c r="C8865" s="5">
        <v>0</v>
      </c>
    </row>
    <row r="8866" spans="2:3" x14ac:dyDescent="0.35">
      <c r="B8866" s="4" t="s">
        <v>11145</v>
      </c>
      <c r="C8866" s="5">
        <v>0</v>
      </c>
    </row>
    <row r="8867" spans="2:3" x14ac:dyDescent="0.35">
      <c r="B8867" s="4" t="s">
        <v>10177</v>
      </c>
      <c r="C8867" s="5">
        <v>0</v>
      </c>
    </row>
    <row r="8868" spans="2:3" x14ac:dyDescent="0.35">
      <c r="B8868" s="4" t="s">
        <v>11149</v>
      </c>
      <c r="C8868" s="5">
        <v>0</v>
      </c>
    </row>
    <row r="8869" spans="2:3" x14ac:dyDescent="0.35">
      <c r="B8869" s="4" t="s">
        <v>10178</v>
      </c>
      <c r="C8869" s="5">
        <v>0</v>
      </c>
    </row>
    <row r="8870" spans="2:3" x14ac:dyDescent="0.35">
      <c r="B8870" s="4" t="s">
        <v>11153</v>
      </c>
      <c r="C8870" s="5">
        <v>0</v>
      </c>
    </row>
    <row r="8871" spans="2:3" x14ac:dyDescent="0.35">
      <c r="B8871" s="4" t="s">
        <v>10179</v>
      </c>
      <c r="C8871" s="5">
        <v>0</v>
      </c>
    </row>
    <row r="8872" spans="2:3" x14ac:dyDescent="0.35">
      <c r="B8872" s="4" t="s">
        <v>11157</v>
      </c>
      <c r="C8872" s="5">
        <v>0</v>
      </c>
    </row>
    <row r="8873" spans="2:3" x14ac:dyDescent="0.35">
      <c r="B8873" s="4" t="s">
        <v>10180</v>
      </c>
      <c r="C8873" s="5">
        <v>0</v>
      </c>
    </row>
    <row r="8874" spans="2:3" x14ac:dyDescent="0.35">
      <c r="B8874" s="4" t="s">
        <v>11161</v>
      </c>
      <c r="C8874" s="5">
        <v>0</v>
      </c>
    </row>
    <row r="8875" spans="2:3" x14ac:dyDescent="0.35">
      <c r="B8875" s="4" t="s">
        <v>10181</v>
      </c>
      <c r="C8875" s="5">
        <v>0</v>
      </c>
    </row>
    <row r="8876" spans="2:3" x14ac:dyDescent="0.35">
      <c r="B8876" s="4" t="s">
        <v>11165</v>
      </c>
      <c r="C8876" s="5">
        <v>0</v>
      </c>
    </row>
    <row r="8877" spans="2:3" x14ac:dyDescent="0.35">
      <c r="B8877" s="4" t="s">
        <v>10182</v>
      </c>
      <c r="C8877" s="5">
        <v>0</v>
      </c>
    </row>
    <row r="8878" spans="2:3" x14ac:dyDescent="0.35">
      <c r="B8878" s="4" t="s">
        <v>11169</v>
      </c>
      <c r="C8878" s="5">
        <v>0</v>
      </c>
    </row>
    <row r="8879" spans="2:3" x14ac:dyDescent="0.35">
      <c r="B8879" s="4" t="s">
        <v>9815</v>
      </c>
      <c r="C8879" s="5">
        <v>0</v>
      </c>
    </row>
    <row r="8880" spans="2:3" x14ac:dyDescent="0.35">
      <c r="B8880" s="4" t="s">
        <v>11173</v>
      </c>
      <c r="C8880" s="5">
        <v>0</v>
      </c>
    </row>
    <row r="8881" spans="2:3" x14ac:dyDescent="0.35">
      <c r="B8881" s="4" t="s">
        <v>10184</v>
      </c>
      <c r="C8881" s="5">
        <v>0</v>
      </c>
    </row>
    <row r="8882" spans="2:3" x14ac:dyDescent="0.35">
      <c r="B8882" s="4" t="s">
        <v>11177</v>
      </c>
      <c r="C8882" s="5">
        <v>0</v>
      </c>
    </row>
    <row r="8883" spans="2:3" x14ac:dyDescent="0.35">
      <c r="B8883" s="4" t="s">
        <v>10185</v>
      </c>
      <c r="C8883" s="5">
        <v>0</v>
      </c>
    </row>
    <row r="8884" spans="2:3" x14ac:dyDescent="0.35">
      <c r="B8884" s="4" t="s">
        <v>11181</v>
      </c>
      <c r="C8884" s="5">
        <v>0</v>
      </c>
    </row>
    <row r="8885" spans="2:3" x14ac:dyDescent="0.35">
      <c r="B8885" s="4" t="s">
        <v>10186</v>
      </c>
      <c r="C8885" s="5">
        <v>0</v>
      </c>
    </row>
    <row r="8886" spans="2:3" x14ac:dyDescent="0.35">
      <c r="B8886" s="4" t="s">
        <v>11185</v>
      </c>
      <c r="C8886" s="5">
        <v>0</v>
      </c>
    </row>
    <row r="8887" spans="2:3" x14ac:dyDescent="0.35">
      <c r="B8887" s="4" t="s">
        <v>10187</v>
      </c>
      <c r="C8887" s="5">
        <v>0</v>
      </c>
    </row>
    <row r="8888" spans="2:3" x14ac:dyDescent="0.35">
      <c r="B8888" s="4" t="s">
        <v>11189</v>
      </c>
      <c r="C8888" s="5">
        <v>0</v>
      </c>
    </row>
    <row r="8889" spans="2:3" x14ac:dyDescent="0.35">
      <c r="B8889" s="4" t="s">
        <v>10188</v>
      </c>
      <c r="C8889" s="5">
        <v>0</v>
      </c>
    </row>
    <row r="8890" spans="2:3" x14ac:dyDescent="0.35">
      <c r="B8890" s="4" t="s">
        <v>11193</v>
      </c>
      <c r="C8890" s="5">
        <v>0</v>
      </c>
    </row>
    <row r="8891" spans="2:3" x14ac:dyDescent="0.35">
      <c r="B8891" s="4" t="s">
        <v>10189</v>
      </c>
      <c r="C8891" s="5">
        <v>0</v>
      </c>
    </row>
    <row r="8892" spans="2:3" x14ac:dyDescent="0.35">
      <c r="B8892" s="4" t="s">
        <v>11197</v>
      </c>
      <c r="C8892" s="5">
        <v>0</v>
      </c>
    </row>
    <row r="8893" spans="2:3" x14ac:dyDescent="0.35">
      <c r="B8893" s="4" t="s">
        <v>10190</v>
      </c>
      <c r="C8893" s="5">
        <v>0</v>
      </c>
    </row>
    <row r="8894" spans="2:3" x14ac:dyDescent="0.35">
      <c r="B8894" s="4" t="s">
        <v>11201</v>
      </c>
      <c r="C8894" s="5">
        <v>0</v>
      </c>
    </row>
    <row r="8895" spans="2:3" x14ac:dyDescent="0.35">
      <c r="B8895" s="4" t="s">
        <v>10191</v>
      </c>
      <c r="C8895" s="5">
        <v>0</v>
      </c>
    </row>
    <row r="8896" spans="2:3" x14ac:dyDescent="0.35">
      <c r="B8896" s="4" t="s">
        <v>11205</v>
      </c>
      <c r="C8896" s="5">
        <v>0</v>
      </c>
    </row>
    <row r="8897" spans="2:3" x14ac:dyDescent="0.35">
      <c r="B8897" s="4" t="s">
        <v>10192</v>
      </c>
      <c r="C8897" s="5">
        <v>0</v>
      </c>
    </row>
    <row r="8898" spans="2:3" x14ac:dyDescent="0.35">
      <c r="B8898" s="4" t="s">
        <v>11209</v>
      </c>
      <c r="C8898" s="5">
        <v>0</v>
      </c>
    </row>
    <row r="8899" spans="2:3" x14ac:dyDescent="0.35">
      <c r="B8899" s="4" t="s">
        <v>10193</v>
      </c>
      <c r="C8899" s="5">
        <v>0</v>
      </c>
    </row>
    <row r="8900" spans="2:3" x14ac:dyDescent="0.35">
      <c r="B8900" s="4" t="s">
        <v>9845</v>
      </c>
      <c r="C8900" s="5">
        <v>0</v>
      </c>
    </row>
    <row r="8901" spans="2:3" x14ac:dyDescent="0.35">
      <c r="B8901" s="4" t="s">
        <v>10194</v>
      </c>
      <c r="C8901" s="5">
        <v>0</v>
      </c>
    </row>
    <row r="8902" spans="2:3" x14ac:dyDescent="0.35">
      <c r="B8902" s="4" t="s">
        <v>11217</v>
      </c>
      <c r="C8902" s="5">
        <v>0</v>
      </c>
    </row>
    <row r="8903" spans="2:3" x14ac:dyDescent="0.35">
      <c r="B8903" s="4" t="s">
        <v>10195</v>
      </c>
      <c r="C8903" s="5">
        <v>0</v>
      </c>
    </row>
    <row r="8904" spans="2:3" x14ac:dyDescent="0.35">
      <c r="B8904" s="4" t="s">
        <v>11221</v>
      </c>
      <c r="C8904" s="5">
        <v>0</v>
      </c>
    </row>
    <row r="8905" spans="2:3" x14ac:dyDescent="0.35">
      <c r="B8905" s="4" t="s">
        <v>10196</v>
      </c>
      <c r="C8905" s="5">
        <v>0</v>
      </c>
    </row>
    <row r="8906" spans="2:3" x14ac:dyDescent="0.35">
      <c r="B8906" s="4" t="s">
        <v>11229</v>
      </c>
      <c r="C8906" s="5">
        <v>0</v>
      </c>
    </row>
    <row r="8907" spans="2:3" x14ac:dyDescent="0.35">
      <c r="B8907" s="4" t="s">
        <v>10197</v>
      </c>
      <c r="C8907" s="5">
        <v>0</v>
      </c>
    </row>
    <row r="8908" spans="2:3" x14ac:dyDescent="0.35">
      <c r="B8908" s="4" t="s">
        <v>11233</v>
      </c>
      <c r="C8908" s="5">
        <v>0</v>
      </c>
    </row>
    <row r="8909" spans="2:3" x14ac:dyDescent="0.35">
      <c r="B8909" s="4" t="s">
        <v>10198</v>
      </c>
      <c r="C8909" s="5">
        <v>0</v>
      </c>
    </row>
    <row r="8910" spans="2:3" x14ac:dyDescent="0.35">
      <c r="B8910" s="4" t="s">
        <v>11237</v>
      </c>
      <c r="C8910" s="5">
        <v>0</v>
      </c>
    </row>
    <row r="8911" spans="2:3" x14ac:dyDescent="0.35">
      <c r="B8911" s="4" t="s">
        <v>10199</v>
      </c>
      <c r="C8911" s="5">
        <v>0</v>
      </c>
    </row>
    <row r="8912" spans="2:3" x14ac:dyDescent="0.35">
      <c r="B8912" s="4" t="s">
        <v>11241</v>
      </c>
      <c r="C8912" s="5">
        <v>0</v>
      </c>
    </row>
    <row r="8913" spans="2:3" x14ac:dyDescent="0.35">
      <c r="B8913" s="4" t="s">
        <v>10200</v>
      </c>
      <c r="C8913" s="5">
        <v>0</v>
      </c>
    </row>
    <row r="8914" spans="2:3" x14ac:dyDescent="0.35">
      <c r="B8914" s="4" t="s">
        <v>11245</v>
      </c>
      <c r="C8914" s="5">
        <v>0</v>
      </c>
    </row>
    <row r="8915" spans="2:3" x14ac:dyDescent="0.35">
      <c r="B8915" s="4" t="s">
        <v>10201</v>
      </c>
      <c r="C8915" s="5">
        <v>0</v>
      </c>
    </row>
    <row r="8916" spans="2:3" x14ac:dyDescent="0.35">
      <c r="B8916" s="4" t="s">
        <v>11249</v>
      </c>
      <c r="C8916" s="5">
        <v>0</v>
      </c>
    </row>
    <row r="8917" spans="2:3" x14ac:dyDescent="0.35">
      <c r="B8917" s="4" t="s">
        <v>9816</v>
      </c>
      <c r="C8917" s="5">
        <v>0</v>
      </c>
    </row>
    <row r="8918" spans="2:3" x14ac:dyDescent="0.35">
      <c r="B8918" s="4" t="s">
        <v>11253</v>
      </c>
      <c r="C8918" s="5">
        <v>0</v>
      </c>
    </row>
    <row r="8919" spans="2:3" x14ac:dyDescent="0.35">
      <c r="B8919" s="4" t="s">
        <v>10203</v>
      </c>
      <c r="C8919" s="5">
        <v>0</v>
      </c>
    </row>
    <row r="8920" spans="2:3" x14ac:dyDescent="0.35">
      <c r="B8920" s="4" t="s">
        <v>11308</v>
      </c>
      <c r="C8920" s="5">
        <v>0</v>
      </c>
    </row>
    <row r="8921" spans="2:3" x14ac:dyDescent="0.35">
      <c r="B8921" s="4" t="s">
        <v>10204</v>
      </c>
      <c r="C8921" s="5">
        <v>0</v>
      </c>
    </row>
    <row r="8922" spans="2:3" x14ac:dyDescent="0.35">
      <c r="B8922" s="4" t="s">
        <v>9853</v>
      </c>
      <c r="C8922" s="5">
        <v>0</v>
      </c>
    </row>
    <row r="8923" spans="2:3" x14ac:dyDescent="0.35">
      <c r="B8923" s="4" t="s">
        <v>10205</v>
      </c>
      <c r="C8923" s="5">
        <v>0</v>
      </c>
    </row>
    <row r="8924" spans="2:3" x14ac:dyDescent="0.35">
      <c r="B8924" s="4" t="s">
        <v>11316</v>
      </c>
      <c r="C8924" s="5">
        <v>0</v>
      </c>
    </row>
    <row r="8925" spans="2:3" x14ac:dyDescent="0.35">
      <c r="B8925" s="4" t="s">
        <v>10206</v>
      </c>
      <c r="C8925" s="5">
        <v>0</v>
      </c>
    </row>
    <row r="8926" spans="2:3" x14ac:dyDescent="0.35">
      <c r="B8926" s="4" t="s">
        <v>11320</v>
      </c>
      <c r="C8926" s="5">
        <v>0</v>
      </c>
    </row>
    <row r="8927" spans="2:3" x14ac:dyDescent="0.35">
      <c r="B8927" s="4" t="s">
        <v>10207</v>
      </c>
      <c r="C8927" s="5">
        <v>0</v>
      </c>
    </row>
    <row r="8928" spans="2:3" x14ac:dyDescent="0.35">
      <c r="B8928" s="4" t="s">
        <v>11324</v>
      </c>
      <c r="C8928" s="5">
        <v>0</v>
      </c>
    </row>
    <row r="8929" spans="2:3" x14ac:dyDescent="0.35">
      <c r="B8929" s="4" t="s">
        <v>10208</v>
      </c>
      <c r="C8929" s="5">
        <v>0</v>
      </c>
    </row>
    <row r="8930" spans="2:3" x14ac:dyDescent="0.35">
      <c r="B8930" s="4" t="s">
        <v>11328</v>
      </c>
      <c r="C8930" s="5">
        <v>0</v>
      </c>
    </row>
    <row r="8931" spans="2:3" x14ac:dyDescent="0.35">
      <c r="B8931" s="4" t="s">
        <v>10209</v>
      </c>
      <c r="C8931" s="5">
        <v>0</v>
      </c>
    </row>
    <row r="8932" spans="2:3" x14ac:dyDescent="0.35">
      <c r="B8932" s="4" t="s">
        <v>10563</v>
      </c>
      <c r="C8932" s="5">
        <v>0</v>
      </c>
    </row>
    <row r="8933" spans="2:3" x14ac:dyDescent="0.35">
      <c r="B8933" s="4" t="s">
        <v>10210</v>
      </c>
      <c r="C8933" s="5">
        <v>0</v>
      </c>
    </row>
    <row r="8934" spans="2:3" x14ac:dyDescent="0.35">
      <c r="B8934" s="4" t="s">
        <v>10565</v>
      </c>
      <c r="C8934" s="5">
        <v>0</v>
      </c>
    </row>
    <row r="8935" spans="2:3" x14ac:dyDescent="0.35">
      <c r="B8935" s="4" t="s">
        <v>10211</v>
      </c>
      <c r="C8935" s="5">
        <v>0</v>
      </c>
    </row>
    <row r="8936" spans="2:3" x14ac:dyDescent="0.35">
      <c r="B8936" s="4" t="s">
        <v>10567</v>
      </c>
      <c r="C8936" s="5">
        <v>0</v>
      </c>
    </row>
    <row r="8937" spans="2:3" x14ac:dyDescent="0.35">
      <c r="B8937" s="4" t="s">
        <v>10212</v>
      </c>
      <c r="C8937" s="5">
        <v>0</v>
      </c>
    </row>
    <row r="8938" spans="2:3" x14ac:dyDescent="0.35">
      <c r="B8938" s="4" t="s">
        <v>10569</v>
      </c>
      <c r="C8938" s="5">
        <v>0</v>
      </c>
    </row>
    <row r="8939" spans="2:3" x14ac:dyDescent="0.35">
      <c r="B8939" s="4" t="s">
        <v>10213</v>
      </c>
      <c r="C8939" s="5">
        <v>0</v>
      </c>
    </row>
    <row r="8940" spans="2:3" x14ac:dyDescent="0.35">
      <c r="B8940" s="4" t="s">
        <v>10571</v>
      </c>
      <c r="C8940" s="5">
        <v>0</v>
      </c>
    </row>
    <row r="8941" spans="2:3" x14ac:dyDescent="0.35">
      <c r="B8941" s="4" t="s">
        <v>10214</v>
      </c>
      <c r="C8941" s="5">
        <v>0</v>
      </c>
    </row>
    <row r="8942" spans="2:3" x14ac:dyDescent="0.35">
      <c r="B8942" s="4" t="s">
        <v>10573</v>
      </c>
      <c r="C8942" s="5">
        <v>0</v>
      </c>
    </row>
    <row r="8943" spans="2:3" x14ac:dyDescent="0.35">
      <c r="B8943" s="4" t="s">
        <v>10215</v>
      </c>
      <c r="C8943" s="5">
        <v>0</v>
      </c>
    </row>
    <row r="8944" spans="2:3" x14ac:dyDescent="0.35">
      <c r="B8944" s="4" t="s">
        <v>10575</v>
      </c>
      <c r="C8944" s="5">
        <v>0</v>
      </c>
    </row>
    <row r="8945" spans="2:3" x14ac:dyDescent="0.35">
      <c r="B8945" s="4" t="s">
        <v>10216</v>
      </c>
      <c r="C8945" s="5">
        <v>0</v>
      </c>
    </row>
    <row r="8946" spans="2:3" x14ac:dyDescent="0.35">
      <c r="B8946" s="4" t="s">
        <v>10577</v>
      </c>
      <c r="C8946" s="5">
        <v>0</v>
      </c>
    </row>
    <row r="8947" spans="2:3" x14ac:dyDescent="0.35">
      <c r="B8947" s="4" t="s">
        <v>10217</v>
      </c>
      <c r="C8947" s="5">
        <v>0</v>
      </c>
    </row>
    <row r="8948" spans="2:3" x14ac:dyDescent="0.35">
      <c r="B8948" s="4" t="s">
        <v>10579</v>
      </c>
      <c r="C8948" s="5">
        <v>0</v>
      </c>
    </row>
    <row r="8949" spans="2:3" x14ac:dyDescent="0.35">
      <c r="B8949" s="4" t="s">
        <v>10218</v>
      </c>
      <c r="C8949" s="5">
        <v>0</v>
      </c>
    </row>
    <row r="8950" spans="2:3" x14ac:dyDescent="0.35">
      <c r="B8950" s="4" t="s">
        <v>10581</v>
      </c>
      <c r="C8950" s="5">
        <v>0</v>
      </c>
    </row>
    <row r="8951" spans="2:3" x14ac:dyDescent="0.35">
      <c r="B8951" s="4" t="s">
        <v>10219</v>
      </c>
      <c r="C8951" s="5">
        <v>0</v>
      </c>
    </row>
    <row r="8952" spans="2:3" x14ac:dyDescent="0.35">
      <c r="B8952" s="4" t="s">
        <v>10583</v>
      </c>
      <c r="C8952" s="5">
        <v>0</v>
      </c>
    </row>
    <row r="8953" spans="2:3" x14ac:dyDescent="0.35">
      <c r="B8953" s="4" t="s">
        <v>10220</v>
      </c>
      <c r="C8953" s="5">
        <v>0</v>
      </c>
    </row>
    <row r="8954" spans="2:3" x14ac:dyDescent="0.35">
      <c r="B8954" s="4" t="s">
        <v>10585</v>
      </c>
      <c r="C8954" s="5">
        <v>0</v>
      </c>
    </row>
    <row r="8955" spans="2:3" x14ac:dyDescent="0.35">
      <c r="B8955" s="4" t="s">
        <v>10221</v>
      </c>
      <c r="C8955" s="5">
        <v>0</v>
      </c>
    </row>
    <row r="8956" spans="2:3" x14ac:dyDescent="0.35">
      <c r="B8956" s="4" t="s">
        <v>10587</v>
      </c>
      <c r="C8956" s="5">
        <v>0</v>
      </c>
    </row>
    <row r="8957" spans="2:3" x14ac:dyDescent="0.35">
      <c r="B8957" s="4" t="s">
        <v>10222</v>
      </c>
      <c r="C8957" s="5">
        <v>0</v>
      </c>
    </row>
    <row r="8958" spans="2:3" x14ac:dyDescent="0.35">
      <c r="B8958" s="4" t="s">
        <v>10589</v>
      </c>
      <c r="C8958" s="5">
        <v>0</v>
      </c>
    </row>
    <row r="8959" spans="2:3" x14ac:dyDescent="0.35">
      <c r="B8959" s="4" t="s">
        <v>10223</v>
      </c>
      <c r="C8959" s="5">
        <v>0</v>
      </c>
    </row>
    <row r="8960" spans="2:3" x14ac:dyDescent="0.35">
      <c r="B8960" s="4" t="s">
        <v>10591</v>
      </c>
      <c r="C8960" s="5">
        <v>0</v>
      </c>
    </row>
    <row r="8961" spans="2:3" x14ac:dyDescent="0.35">
      <c r="B8961" s="4" t="s">
        <v>10224</v>
      </c>
      <c r="C8961" s="5">
        <v>0</v>
      </c>
    </row>
    <row r="8962" spans="2:3" x14ac:dyDescent="0.35">
      <c r="B8962" s="4" t="s">
        <v>10593</v>
      </c>
      <c r="C8962" s="5">
        <v>0</v>
      </c>
    </row>
    <row r="8963" spans="2:3" x14ac:dyDescent="0.35">
      <c r="B8963" s="4" t="s">
        <v>10225</v>
      </c>
      <c r="C8963" s="5">
        <v>0</v>
      </c>
    </row>
    <row r="8964" spans="2:3" x14ac:dyDescent="0.35">
      <c r="B8964" s="4" t="s">
        <v>10595</v>
      </c>
      <c r="C8964" s="5">
        <v>0</v>
      </c>
    </row>
    <row r="8965" spans="2:3" x14ac:dyDescent="0.35">
      <c r="B8965" s="4" t="s">
        <v>10226</v>
      </c>
      <c r="C8965" s="5">
        <v>0</v>
      </c>
    </row>
    <row r="8966" spans="2:3" x14ac:dyDescent="0.35">
      <c r="B8966" s="4" t="s">
        <v>10597</v>
      </c>
      <c r="C8966" s="5">
        <v>0</v>
      </c>
    </row>
    <row r="8967" spans="2:3" x14ac:dyDescent="0.35">
      <c r="B8967" s="4" t="s">
        <v>10227</v>
      </c>
      <c r="C8967" s="5">
        <v>0</v>
      </c>
    </row>
    <row r="8968" spans="2:3" x14ac:dyDescent="0.35">
      <c r="B8968" s="4" t="s">
        <v>10599</v>
      </c>
      <c r="C8968" s="5">
        <v>0</v>
      </c>
    </row>
    <row r="8969" spans="2:3" x14ac:dyDescent="0.35">
      <c r="B8969" s="4" t="s">
        <v>10228</v>
      </c>
      <c r="C8969" s="5">
        <v>0</v>
      </c>
    </row>
    <row r="8970" spans="2:3" x14ac:dyDescent="0.35">
      <c r="B8970" s="4" t="s">
        <v>10601</v>
      </c>
      <c r="C8970" s="5">
        <v>0</v>
      </c>
    </row>
    <row r="8971" spans="2:3" x14ac:dyDescent="0.35">
      <c r="B8971" s="4" t="s">
        <v>10229</v>
      </c>
      <c r="C8971" s="5">
        <v>0</v>
      </c>
    </row>
    <row r="8972" spans="2:3" x14ac:dyDescent="0.35">
      <c r="B8972" s="4" t="s">
        <v>10603</v>
      </c>
      <c r="C8972" s="5">
        <v>0</v>
      </c>
    </row>
    <row r="8973" spans="2:3" x14ac:dyDescent="0.35">
      <c r="B8973" s="4" t="s">
        <v>10230</v>
      </c>
      <c r="C8973" s="5">
        <v>0</v>
      </c>
    </row>
    <row r="8974" spans="2:3" x14ac:dyDescent="0.35">
      <c r="B8974" s="4" t="s">
        <v>10605</v>
      </c>
      <c r="C8974" s="5">
        <v>0</v>
      </c>
    </row>
    <row r="8975" spans="2:3" x14ac:dyDescent="0.35">
      <c r="B8975" s="4" t="s">
        <v>10231</v>
      </c>
      <c r="C8975" s="5">
        <v>0</v>
      </c>
    </row>
    <row r="8976" spans="2:3" x14ac:dyDescent="0.35">
      <c r="B8976" s="4" t="s">
        <v>10607</v>
      </c>
      <c r="C8976" s="5">
        <v>0</v>
      </c>
    </row>
    <row r="8977" spans="2:3" x14ac:dyDescent="0.35">
      <c r="B8977" s="4" t="s">
        <v>10232</v>
      </c>
      <c r="C8977" s="5">
        <v>0</v>
      </c>
    </row>
    <row r="8978" spans="2:3" x14ac:dyDescent="0.35">
      <c r="B8978" s="4" t="s">
        <v>10609</v>
      </c>
      <c r="C8978" s="5">
        <v>0</v>
      </c>
    </row>
    <row r="8979" spans="2:3" x14ac:dyDescent="0.35">
      <c r="B8979" s="4" t="s">
        <v>10233</v>
      </c>
      <c r="C8979" s="5">
        <v>0</v>
      </c>
    </row>
    <row r="8980" spans="2:3" x14ac:dyDescent="0.35">
      <c r="B8980" s="4" t="s">
        <v>10611</v>
      </c>
      <c r="C8980" s="5">
        <v>0</v>
      </c>
    </row>
    <row r="8981" spans="2:3" x14ac:dyDescent="0.35">
      <c r="B8981" s="4" t="s">
        <v>10234</v>
      </c>
      <c r="C8981" s="5">
        <v>0</v>
      </c>
    </row>
    <row r="8982" spans="2:3" x14ac:dyDescent="0.35">
      <c r="B8982" s="4" t="s">
        <v>10613</v>
      </c>
      <c r="C8982" s="5">
        <v>0</v>
      </c>
    </row>
    <row r="8983" spans="2:3" x14ac:dyDescent="0.35">
      <c r="B8983" s="4" t="s">
        <v>10235</v>
      </c>
      <c r="C8983" s="5">
        <v>0</v>
      </c>
    </row>
    <row r="8984" spans="2:3" x14ac:dyDescent="0.35">
      <c r="B8984" s="4" t="s">
        <v>10615</v>
      </c>
      <c r="C8984" s="5">
        <v>0</v>
      </c>
    </row>
    <row r="8985" spans="2:3" x14ac:dyDescent="0.35">
      <c r="B8985" s="4" t="s">
        <v>10236</v>
      </c>
      <c r="C8985" s="5">
        <v>0</v>
      </c>
    </row>
    <row r="8986" spans="2:3" x14ac:dyDescent="0.35">
      <c r="B8986" s="4" t="s">
        <v>10617</v>
      </c>
      <c r="C8986" s="5">
        <v>0</v>
      </c>
    </row>
    <row r="8987" spans="2:3" x14ac:dyDescent="0.35">
      <c r="B8987" s="4" t="s">
        <v>10237</v>
      </c>
      <c r="C8987" s="5">
        <v>0</v>
      </c>
    </row>
    <row r="8988" spans="2:3" x14ac:dyDescent="0.35">
      <c r="B8988" s="4" t="s">
        <v>10619</v>
      </c>
      <c r="C8988" s="5">
        <v>0</v>
      </c>
    </row>
    <row r="8989" spans="2:3" x14ac:dyDescent="0.35">
      <c r="B8989" s="4" t="s">
        <v>10238</v>
      </c>
      <c r="C8989" s="5">
        <v>0</v>
      </c>
    </row>
    <row r="8990" spans="2:3" x14ac:dyDescent="0.35">
      <c r="B8990" s="4" t="s">
        <v>10621</v>
      </c>
      <c r="C8990" s="5">
        <v>0</v>
      </c>
    </row>
    <row r="8991" spans="2:3" x14ac:dyDescent="0.35">
      <c r="B8991" s="4" t="s">
        <v>10239</v>
      </c>
      <c r="C8991" s="5">
        <v>0</v>
      </c>
    </row>
    <row r="8992" spans="2:3" x14ac:dyDescent="0.35">
      <c r="B8992" s="4" t="s">
        <v>10623</v>
      </c>
      <c r="C8992" s="5">
        <v>0</v>
      </c>
    </row>
    <row r="8993" spans="2:3" x14ac:dyDescent="0.35">
      <c r="B8993" s="4" t="s">
        <v>10240</v>
      </c>
      <c r="C8993" s="5">
        <v>0</v>
      </c>
    </row>
    <row r="8994" spans="2:3" x14ac:dyDescent="0.35">
      <c r="B8994" s="4" t="s">
        <v>10625</v>
      </c>
      <c r="C8994" s="5">
        <v>0</v>
      </c>
    </row>
    <row r="8995" spans="2:3" x14ac:dyDescent="0.35">
      <c r="B8995" s="4" t="s">
        <v>10241</v>
      </c>
      <c r="C8995" s="5">
        <v>0</v>
      </c>
    </row>
    <row r="8996" spans="2:3" x14ac:dyDescent="0.35">
      <c r="B8996" s="4" t="s">
        <v>10627</v>
      </c>
      <c r="C8996" s="5">
        <v>0</v>
      </c>
    </row>
    <row r="8997" spans="2:3" x14ac:dyDescent="0.35">
      <c r="B8997" s="4" t="s">
        <v>10242</v>
      </c>
      <c r="C8997" s="5">
        <v>0</v>
      </c>
    </row>
    <row r="8998" spans="2:3" x14ac:dyDescent="0.35">
      <c r="B8998" s="4" t="s">
        <v>10629</v>
      </c>
      <c r="C8998" s="5">
        <v>0</v>
      </c>
    </row>
    <row r="8999" spans="2:3" x14ac:dyDescent="0.35">
      <c r="B8999" s="4" t="s">
        <v>10243</v>
      </c>
      <c r="C8999" s="5">
        <v>0</v>
      </c>
    </row>
    <row r="9000" spans="2:3" x14ac:dyDescent="0.35">
      <c r="B9000" s="4" t="s">
        <v>10631</v>
      </c>
      <c r="C9000" s="5">
        <v>0</v>
      </c>
    </row>
    <row r="9001" spans="2:3" x14ac:dyDescent="0.35">
      <c r="B9001" s="4" t="s">
        <v>10244</v>
      </c>
      <c r="C9001" s="5">
        <v>0</v>
      </c>
    </row>
    <row r="9002" spans="2:3" x14ac:dyDescent="0.35">
      <c r="B9002" s="4" t="s">
        <v>10633</v>
      </c>
      <c r="C9002" s="5">
        <v>0</v>
      </c>
    </row>
    <row r="9003" spans="2:3" x14ac:dyDescent="0.35">
      <c r="B9003" s="4" t="s">
        <v>10245</v>
      </c>
      <c r="C9003" s="5">
        <v>0</v>
      </c>
    </row>
    <row r="9004" spans="2:3" x14ac:dyDescent="0.35">
      <c r="B9004" s="4" t="s">
        <v>10635</v>
      </c>
      <c r="C9004" s="5">
        <v>0</v>
      </c>
    </row>
    <row r="9005" spans="2:3" x14ac:dyDescent="0.35">
      <c r="B9005" s="4" t="s">
        <v>10246</v>
      </c>
      <c r="C9005" s="5">
        <v>0</v>
      </c>
    </row>
    <row r="9006" spans="2:3" x14ac:dyDescent="0.35">
      <c r="B9006" s="4" t="s">
        <v>10637</v>
      </c>
      <c r="C9006" s="5">
        <v>0</v>
      </c>
    </row>
    <row r="9007" spans="2:3" x14ac:dyDescent="0.35">
      <c r="B9007" s="4" t="s">
        <v>10247</v>
      </c>
      <c r="C9007" s="5">
        <v>0</v>
      </c>
    </row>
    <row r="9008" spans="2:3" x14ac:dyDescent="0.35">
      <c r="B9008" s="4" t="s">
        <v>9829</v>
      </c>
      <c r="C9008" s="5">
        <v>0</v>
      </c>
    </row>
    <row r="9009" spans="2:3" x14ac:dyDescent="0.35">
      <c r="B9009" s="4" t="s">
        <v>10248</v>
      </c>
      <c r="C9009" s="5">
        <v>0</v>
      </c>
    </row>
    <row r="9010" spans="2:3" x14ac:dyDescent="0.35">
      <c r="B9010" s="4" t="s">
        <v>10641</v>
      </c>
      <c r="C9010" s="5">
        <v>0</v>
      </c>
    </row>
    <row r="9011" spans="2:3" x14ac:dyDescent="0.35">
      <c r="B9011" s="4" t="s">
        <v>10249</v>
      </c>
      <c r="C9011" s="5">
        <v>0</v>
      </c>
    </row>
    <row r="9012" spans="2:3" x14ac:dyDescent="0.35">
      <c r="B9012" s="4" t="s">
        <v>10643</v>
      </c>
      <c r="C9012" s="5">
        <v>0</v>
      </c>
    </row>
    <row r="9013" spans="2:3" x14ac:dyDescent="0.35">
      <c r="B9013" s="4" t="s">
        <v>10250</v>
      </c>
      <c r="C9013" s="5">
        <v>0</v>
      </c>
    </row>
    <row r="9014" spans="2:3" x14ac:dyDescent="0.35">
      <c r="B9014" s="4" t="s">
        <v>10645</v>
      </c>
      <c r="C9014" s="5">
        <v>0</v>
      </c>
    </row>
    <row r="9015" spans="2:3" x14ac:dyDescent="0.35">
      <c r="B9015" s="4" t="s">
        <v>9817</v>
      </c>
      <c r="C9015" s="5">
        <v>0</v>
      </c>
    </row>
    <row r="9016" spans="2:3" x14ac:dyDescent="0.35">
      <c r="B9016" s="4" t="s">
        <v>10647</v>
      </c>
      <c r="C9016" s="5">
        <v>0</v>
      </c>
    </row>
    <row r="9017" spans="2:3" x14ac:dyDescent="0.35">
      <c r="B9017" s="4" t="s">
        <v>10252</v>
      </c>
      <c r="C9017" s="5">
        <v>0</v>
      </c>
    </row>
    <row r="9018" spans="2:3" x14ac:dyDescent="0.35">
      <c r="B9018" s="4" t="s">
        <v>10649</v>
      </c>
      <c r="C9018" s="5">
        <v>0</v>
      </c>
    </row>
    <row r="9019" spans="2:3" x14ac:dyDescent="0.35">
      <c r="B9019" s="4" t="s">
        <v>10253</v>
      </c>
      <c r="C9019" s="5">
        <v>0</v>
      </c>
    </row>
    <row r="9020" spans="2:3" x14ac:dyDescent="0.35">
      <c r="B9020" s="4" t="s">
        <v>10651</v>
      </c>
      <c r="C9020" s="5">
        <v>0</v>
      </c>
    </row>
    <row r="9021" spans="2:3" x14ac:dyDescent="0.35">
      <c r="B9021" s="4" t="s">
        <v>10254</v>
      </c>
      <c r="C9021" s="5">
        <v>0</v>
      </c>
    </row>
    <row r="9022" spans="2:3" x14ac:dyDescent="0.35">
      <c r="B9022" s="4" t="s">
        <v>10653</v>
      </c>
      <c r="C9022" s="5">
        <v>0</v>
      </c>
    </row>
    <row r="9023" spans="2:3" x14ac:dyDescent="0.35">
      <c r="B9023" s="4" t="s">
        <v>10255</v>
      </c>
      <c r="C9023" s="5">
        <v>0</v>
      </c>
    </row>
    <row r="9024" spans="2:3" x14ac:dyDescent="0.35">
      <c r="B9024" s="4" t="s">
        <v>10655</v>
      </c>
      <c r="C9024" s="5">
        <v>0</v>
      </c>
    </row>
    <row r="9025" spans="2:3" x14ac:dyDescent="0.35">
      <c r="B9025" s="4" t="s">
        <v>10256</v>
      </c>
      <c r="C9025" s="5">
        <v>0</v>
      </c>
    </row>
    <row r="9026" spans="2:3" x14ac:dyDescent="0.35">
      <c r="B9026" s="4" t="s">
        <v>10657</v>
      </c>
      <c r="C9026" s="5">
        <v>0</v>
      </c>
    </row>
    <row r="9027" spans="2:3" x14ac:dyDescent="0.35">
      <c r="B9027" s="4" t="s">
        <v>10257</v>
      </c>
      <c r="C9027" s="5">
        <v>0</v>
      </c>
    </row>
    <row r="9028" spans="2:3" x14ac:dyDescent="0.35">
      <c r="B9028" s="4" t="s">
        <v>10659</v>
      </c>
      <c r="C9028" s="5">
        <v>0</v>
      </c>
    </row>
    <row r="9029" spans="2:3" x14ac:dyDescent="0.35">
      <c r="B9029" s="4" t="s">
        <v>10258</v>
      </c>
      <c r="C9029" s="5">
        <v>0</v>
      </c>
    </row>
    <row r="9030" spans="2:3" x14ac:dyDescent="0.35">
      <c r="B9030" s="4" t="s">
        <v>10661</v>
      </c>
      <c r="C9030" s="5">
        <v>0</v>
      </c>
    </row>
    <row r="9031" spans="2:3" x14ac:dyDescent="0.35">
      <c r="B9031" s="4" t="s">
        <v>10259</v>
      </c>
      <c r="C9031" s="5">
        <v>0</v>
      </c>
    </row>
    <row r="9032" spans="2:3" x14ac:dyDescent="0.35">
      <c r="B9032" s="4" t="s">
        <v>10663</v>
      </c>
      <c r="C9032" s="5">
        <v>0</v>
      </c>
    </row>
    <row r="9033" spans="2:3" x14ac:dyDescent="0.35">
      <c r="B9033" s="4" t="s">
        <v>10260</v>
      </c>
      <c r="C9033" s="5">
        <v>0</v>
      </c>
    </row>
    <row r="9034" spans="2:3" x14ac:dyDescent="0.35">
      <c r="B9034" s="4" t="s">
        <v>10665</v>
      </c>
      <c r="C9034" s="5">
        <v>0</v>
      </c>
    </row>
    <row r="9035" spans="2:3" x14ac:dyDescent="0.35">
      <c r="B9035" s="4" t="s">
        <v>9818</v>
      </c>
      <c r="C9035" s="5">
        <v>0</v>
      </c>
    </row>
    <row r="9036" spans="2:3" x14ac:dyDescent="0.35">
      <c r="B9036" s="4" t="s">
        <v>10667</v>
      </c>
      <c r="C9036" s="5">
        <v>0</v>
      </c>
    </row>
    <row r="9037" spans="2:3" x14ac:dyDescent="0.35">
      <c r="B9037" s="4" t="s">
        <v>10262</v>
      </c>
      <c r="C9037" s="5">
        <v>0</v>
      </c>
    </row>
    <row r="9038" spans="2:3" x14ac:dyDescent="0.35">
      <c r="B9038" s="4" t="s">
        <v>10669</v>
      </c>
      <c r="C9038" s="5">
        <v>0</v>
      </c>
    </row>
    <row r="9039" spans="2:3" x14ac:dyDescent="0.35">
      <c r="B9039" s="4" t="s">
        <v>10263</v>
      </c>
      <c r="C9039" s="5">
        <v>0</v>
      </c>
    </row>
    <row r="9040" spans="2:3" x14ac:dyDescent="0.35">
      <c r="B9040" s="4" t="s">
        <v>10671</v>
      </c>
      <c r="C9040" s="5">
        <v>0</v>
      </c>
    </row>
    <row r="9041" spans="2:3" x14ac:dyDescent="0.35">
      <c r="B9041" s="4" t="s">
        <v>10264</v>
      </c>
      <c r="C9041" s="5">
        <v>0</v>
      </c>
    </row>
    <row r="9042" spans="2:3" x14ac:dyDescent="0.35">
      <c r="B9042" s="4" t="s">
        <v>10673</v>
      </c>
      <c r="C9042" s="5">
        <v>0</v>
      </c>
    </row>
    <row r="9043" spans="2:3" x14ac:dyDescent="0.35">
      <c r="B9043" s="4" t="s">
        <v>10265</v>
      </c>
      <c r="C9043" s="5">
        <v>0</v>
      </c>
    </row>
    <row r="9044" spans="2:3" x14ac:dyDescent="0.35">
      <c r="B9044" s="4" t="s">
        <v>10675</v>
      </c>
      <c r="C9044" s="5">
        <v>0</v>
      </c>
    </row>
    <row r="9045" spans="2:3" x14ac:dyDescent="0.35">
      <c r="B9045" s="4" t="s">
        <v>10266</v>
      </c>
      <c r="C9045" s="5">
        <v>0</v>
      </c>
    </row>
    <row r="9046" spans="2:3" x14ac:dyDescent="0.35">
      <c r="B9046" s="4" t="s">
        <v>10677</v>
      </c>
      <c r="C9046" s="5">
        <v>0</v>
      </c>
    </row>
    <row r="9047" spans="2:3" x14ac:dyDescent="0.35">
      <c r="B9047" s="4" t="s">
        <v>10267</v>
      </c>
      <c r="C9047" s="5">
        <v>0</v>
      </c>
    </row>
    <row r="9048" spans="2:3" x14ac:dyDescent="0.35">
      <c r="B9048" s="4" t="s">
        <v>10679</v>
      </c>
      <c r="C9048" s="5">
        <v>0</v>
      </c>
    </row>
    <row r="9049" spans="2:3" x14ac:dyDescent="0.35">
      <c r="B9049" s="4" t="s">
        <v>9851</v>
      </c>
      <c r="C9049" s="5">
        <v>0</v>
      </c>
    </row>
    <row r="9050" spans="2:3" x14ac:dyDescent="0.35">
      <c r="B9050" s="4" t="s">
        <v>9830</v>
      </c>
      <c r="C9050" s="5">
        <v>0</v>
      </c>
    </row>
    <row r="9051" spans="2:3" x14ac:dyDescent="0.35">
      <c r="B9051" s="4" t="s">
        <v>10269</v>
      </c>
      <c r="C9051" s="5">
        <v>0</v>
      </c>
    </row>
    <row r="9052" spans="2:3" x14ac:dyDescent="0.35">
      <c r="B9052" s="4" t="s">
        <v>10683</v>
      </c>
      <c r="C9052" s="5">
        <v>0</v>
      </c>
    </row>
    <row r="9053" spans="2:3" x14ac:dyDescent="0.35">
      <c r="B9053" s="4" t="s">
        <v>10270</v>
      </c>
      <c r="C9053" s="5">
        <v>0</v>
      </c>
    </row>
    <row r="9054" spans="2:3" x14ac:dyDescent="0.35">
      <c r="B9054" s="4" t="s">
        <v>10685</v>
      </c>
      <c r="C9054" s="5">
        <v>0</v>
      </c>
    </row>
    <row r="9055" spans="2:3" x14ac:dyDescent="0.35">
      <c r="B9055" s="4" t="s">
        <v>10271</v>
      </c>
      <c r="C9055" s="5">
        <v>0</v>
      </c>
    </row>
    <row r="9056" spans="2:3" x14ac:dyDescent="0.35">
      <c r="B9056" s="4" t="s">
        <v>10687</v>
      </c>
      <c r="C9056" s="5">
        <v>0</v>
      </c>
    </row>
    <row r="9057" spans="2:3" x14ac:dyDescent="0.35">
      <c r="B9057" s="4" t="s">
        <v>10272</v>
      </c>
      <c r="C9057" s="5">
        <v>0</v>
      </c>
    </row>
    <row r="9058" spans="2:3" x14ac:dyDescent="0.35">
      <c r="B9058" s="4" t="s">
        <v>10689</v>
      </c>
      <c r="C9058" s="5">
        <v>0</v>
      </c>
    </row>
    <row r="9059" spans="2:3" x14ac:dyDescent="0.35">
      <c r="B9059" s="4" t="s">
        <v>10273</v>
      </c>
      <c r="C9059" s="5">
        <v>0</v>
      </c>
    </row>
    <row r="9060" spans="2:3" x14ac:dyDescent="0.35">
      <c r="B9060" s="4" t="s">
        <v>10691</v>
      </c>
      <c r="C9060" s="5">
        <v>0</v>
      </c>
    </row>
    <row r="9061" spans="2:3" x14ac:dyDescent="0.35">
      <c r="B9061" s="4" t="s">
        <v>10274</v>
      </c>
      <c r="C9061" s="5">
        <v>0</v>
      </c>
    </row>
    <row r="9062" spans="2:3" x14ac:dyDescent="0.35">
      <c r="B9062" s="4" t="s">
        <v>10693</v>
      </c>
      <c r="C9062" s="5">
        <v>0</v>
      </c>
    </row>
    <row r="9063" spans="2:3" x14ac:dyDescent="0.35">
      <c r="B9063" s="4" t="s">
        <v>10275</v>
      </c>
      <c r="C9063" s="5">
        <v>0</v>
      </c>
    </row>
    <row r="9064" spans="2:3" x14ac:dyDescent="0.35">
      <c r="B9064" s="4" t="s">
        <v>10695</v>
      </c>
      <c r="C9064" s="5">
        <v>0</v>
      </c>
    </row>
    <row r="9065" spans="2:3" x14ac:dyDescent="0.35">
      <c r="B9065" s="4" t="s">
        <v>10276</v>
      </c>
      <c r="C9065" s="5">
        <v>0</v>
      </c>
    </row>
    <row r="9066" spans="2:3" x14ac:dyDescent="0.35">
      <c r="B9066" s="4" t="s">
        <v>10697</v>
      </c>
      <c r="C9066" s="5">
        <v>0</v>
      </c>
    </row>
    <row r="9067" spans="2:3" x14ac:dyDescent="0.35">
      <c r="B9067" s="4" t="s">
        <v>10277</v>
      </c>
      <c r="C9067" s="5">
        <v>0</v>
      </c>
    </row>
    <row r="9068" spans="2:3" x14ac:dyDescent="0.35">
      <c r="B9068" s="4" t="s">
        <v>9849</v>
      </c>
      <c r="C9068" s="5">
        <v>0</v>
      </c>
    </row>
    <row r="9069" spans="2:3" x14ac:dyDescent="0.35">
      <c r="B9069" s="4" t="s">
        <v>10278</v>
      </c>
      <c r="C9069" s="5">
        <v>0</v>
      </c>
    </row>
    <row r="9070" spans="2:3" x14ac:dyDescent="0.35">
      <c r="B9070" s="4" t="s">
        <v>10701</v>
      </c>
      <c r="C9070" s="5">
        <v>0</v>
      </c>
    </row>
    <row r="9071" spans="2:3" x14ac:dyDescent="0.35">
      <c r="B9071" s="4" t="s">
        <v>10279</v>
      </c>
      <c r="C9071" s="5">
        <v>0</v>
      </c>
    </row>
    <row r="9072" spans="2:3" x14ac:dyDescent="0.35">
      <c r="B9072" s="4" t="s">
        <v>10703</v>
      </c>
      <c r="C9072" s="5">
        <v>0</v>
      </c>
    </row>
    <row r="9073" spans="2:3" x14ac:dyDescent="0.35">
      <c r="B9073" s="4" t="s">
        <v>10280</v>
      </c>
      <c r="C9073" s="5">
        <v>0</v>
      </c>
    </row>
    <row r="9074" spans="2:3" x14ac:dyDescent="0.35">
      <c r="B9074" s="4" t="s">
        <v>10705</v>
      </c>
      <c r="C9074" s="5">
        <v>0</v>
      </c>
    </row>
    <row r="9075" spans="2:3" x14ac:dyDescent="0.35">
      <c r="B9075" s="4" t="s">
        <v>10281</v>
      </c>
      <c r="C9075" s="5">
        <v>0</v>
      </c>
    </row>
    <row r="9076" spans="2:3" x14ac:dyDescent="0.35">
      <c r="B9076" s="4" t="s">
        <v>9854</v>
      </c>
      <c r="C9076" s="5">
        <v>0</v>
      </c>
    </row>
    <row r="9077" spans="2:3" x14ac:dyDescent="0.35">
      <c r="B9077" s="4" t="s">
        <v>10282</v>
      </c>
      <c r="C9077" s="5">
        <v>0</v>
      </c>
    </row>
    <row r="9078" spans="2:3" x14ac:dyDescent="0.35">
      <c r="B9078" s="4" t="s">
        <v>10709</v>
      </c>
      <c r="C9078" s="5">
        <v>0</v>
      </c>
    </row>
    <row r="9079" spans="2:3" x14ac:dyDescent="0.35">
      <c r="B9079" s="4" t="s">
        <v>10283</v>
      </c>
      <c r="C9079" s="5">
        <v>0</v>
      </c>
    </row>
    <row r="9080" spans="2:3" x14ac:dyDescent="0.35">
      <c r="B9080" s="4" t="s">
        <v>10711</v>
      </c>
      <c r="C9080" s="5">
        <v>0</v>
      </c>
    </row>
    <row r="9081" spans="2:3" x14ac:dyDescent="0.35">
      <c r="B9081" s="4" t="s">
        <v>10284</v>
      </c>
      <c r="C9081" s="5">
        <v>0</v>
      </c>
    </row>
    <row r="9082" spans="2:3" x14ac:dyDescent="0.35">
      <c r="B9082" s="4" t="s">
        <v>10713</v>
      </c>
      <c r="C9082" s="5">
        <v>0</v>
      </c>
    </row>
    <row r="9083" spans="2:3" x14ac:dyDescent="0.35">
      <c r="B9083" s="4" t="s">
        <v>10285</v>
      </c>
      <c r="C9083" s="5">
        <v>0</v>
      </c>
    </row>
    <row r="9084" spans="2:3" x14ac:dyDescent="0.35">
      <c r="B9084" s="4" t="s">
        <v>10715</v>
      </c>
      <c r="C9084" s="5">
        <v>0</v>
      </c>
    </row>
    <row r="9085" spans="2:3" x14ac:dyDescent="0.35">
      <c r="B9085" s="4" t="s">
        <v>10286</v>
      </c>
      <c r="C9085" s="5">
        <v>0</v>
      </c>
    </row>
    <row r="9086" spans="2:3" x14ac:dyDescent="0.35">
      <c r="B9086" s="4" t="s">
        <v>10717</v>
      </c>
      <c r="C9086" s="5">
        <v>0</v>
      </c>
    </row>
    <row r="9087" spans="2:3" x14ac:dyDescent="0.35">
      <c r="B9087" s="4" t="s">
        <v>10287</v>
      </c>
      <c r="C9087" s="5">
        <v>0</v>
      </c>
    </row>
    <row r="9088" spans="2:3" x14ac:dyDescent="0.35">
      <c r="B9088" s="4" t="s">
        <v>10719</v>
      </c>
      <c r="C9088" s="5">
        <v>0</v>
      </c>
    </row>
    <row r="9089" spans="2:3" x14ac:dyDescent="0.35">
      <c r="B9089" s="4" t="s">
        <v>10288</v>
      </c>
      <c r="C9089" s="5">
        <v>0</v>
      </c>
    </row>
    <row r="9090" spans="2:3" x14ac:dyDescent="0.35">
      <c r="B9090" s="4" t="s">
        <v>10721</v>
      </c>
      <c r="C9090" s="5">
        <v>0</v>
      </c>
    </row>
    <row r="9091" spans="2:3" x14ac:dyDescent="0.35">
      <c r="B9091" s="4" t="s">
        <v>10289</v>
      </c>
      <c r="C9091" s="5">
        <v>0</v>
      </c>
    </row>
    <row r="9092" spans="2:3" x14ac:dyDescent="0.35">
      <c r="B9092" s="4" t="s">
        <v>10723</v>
      </c>
      <c r="C9092" s="5">
        <v>0</v>
      </c>
    </row>
    <row r="9093" spans="2:3" x14ac:dyDescent="0.35">
      <c r="B9093" s="4" t="s">
        <v>10290</v>
      </c>
      <c r="C9093" s="5">
        <v>0</v>
      </c>
    </row>
    <row r="9094" spans="2:3" x14ac:dyDescent="0.35">
      <c r="B9094" s="4" t="s">
        <v>10725</v>
      </c>
      <c r="C9094" s="5">
        <v>0</v>
      </c>
    </row>
    <row r="9095" spans="2:3" x14ac:dyDescent="0.35">
      <c r="B9095" s="4" t="s">
        <v>10291</v>
      </c>
      <c r="C9095" s="5">
        <v>0</v>
      </c>
    </row>
    <row r="9096" spans="2:3" x14ac:dyDescent="0.35">
      <c r="B9096" s="4" t="s">
        <v>10727</v>
      </c>
      <c r="C9096" s="5">
        <v>0</v>
      </c>
    </row>
    <row r="9097" spans="2:3" x14ac:dyDescent="0.35">
      <c r="B9097" s="4" t="s">
        <v>10292</v>
      </c>
      <c r="C9097" s="5">
        <v>0</v>
      </c>
    </row>
    <row r="9098" spans="2:3" x14ac:dyDescent="0.35">
      <c r="B9098" s="4" t="s">
        <v>10729</v>
      </c>
      <c r="C9098" s="5">
        <v>0</v>
      </c>
    </row>
    <row r="9099" spans="2:3" x14ac:dyDescent="0.35">
      <c r="B9099" s="4" t="s">
        <v>10293</v>
      </c>
      <c r="C9099" s="5">
        <v>0</v>
      </c>
    </row>
    <row r="9100" spans="2:3" x14ac:dyDescent="0.35">
      <c r="B9100" s="4" t="s">
        <v>10731</v>
      </c>
      <c r="C9100" s="5">
        <v>0</v>
      </c>
    </row>
    <row r="9101" spans="2:3" x14ac:dyDescent="0.35">
      <c r="B9101" s="4" t="s">
        <v>10294</v>
      </c>
      <c r="C9101" s="5">
        <v>0</v>
      </c>
    </row>
    <row r="9102" spans="2:3" x14ac:dyDescent="0.35">
      <c r="B9102" s="4" t="s">
        <v>10733</v>
      </c>
      <c r="C9102" s="5">
        <v>0</v>
      </c>
    </row>
    <row r="9103" spans="2:3" x14ac:dyDescent="0.35">
      <c r="B9103" s="4" t="s">
        <v>10295</v>
      </c>
      <c r="C9103" s="5">
        <v>0</v>
      </c>
    </row>
    <row r="9104" spans="2:3" x14ac:dyDescent="0.35">
      <c r="B9104" s="4" t="s">
        <v>10735</v>
      </c>
      <c r="C9104" s="5">
        <v>0</v>
      </c>
    </row>
    <row r="9105" spans="2:3" x14ac:dyDescent="0.35">
      <c r="B9105" s="4" t="s">
        <v>10296</v>
      </c>
      <c r="C9105" s="5">
        <v>0</v>
      </c>
    </row>
    <row r="9106" spans="2:3" x14ac:dyDescent="0.35">
      <c r="B9106" s="4" t="s">
        <v>10737</v>
      </c>
      <c r="C9106" s="5">
        <v>0</v>
      </c>
    </row>
    <row r="9107" spans="2:3" x14ac:dyDescent="0.35">
      <c r="B9107" s="4" t="s">
        <v>10297</v>
      </c>
      <c r="C9107" s="5">
        <v>0</v>
      </c>
    </row>
    <row r="9108" spans="2:3" x14ac:dyDescent="0.35">
      <c r="B9108" s="4" t="s">
        <v>10739</v>
      </c>
      <c r="C9108" s="5">
        <v>0</v>
      </c>
    </row>
    <row r="9109" spans="2:3" x14ac:dyDescent="0.35">
      <c r="B9109" s="4" t="s">
        <v>10298</v>
      </c>
      <c r="C9109" s="5">
        <v>0</v>
      </c>
    </row>
    <row r="9110" spans="2:3" x14ac:dyDescent="0.35">
      <c r="B9110" s="4" t="s">
        <v>10741</v>
      </c>
      <c r="C9110" s="5">
        <v>0</v>
      </c>
    </row>
    <row r="9111" spans="2:3" x14ac:dyDescent="0.35">
      <c r="B9111" s="4" t="s">
        <v>10299</v>
      </c>
      <c r="C9111" s="5">
        <v>0</v>
      </c>
    </row>
    <row r="9112" spans="2:3" x14ac:dyDescent="0.35">
      <c r="B9112" s="4" t="s">
        <v>10743</v>
      </c>
      <c r="C9112" s="5">
        <v>0</v>
      </c>
    </row>
    <row r="9113" spans="2:3" x14ac:dyDescent="0.35">
      <c r="B9113" s="4" t="s">
        <v>10300</v>
      </c>
      <c r="C9113" s="5">
        <v>0</v>
      </c>
    </row>
    <row r="9114" spans="2:3" x14ac:dyDescent="0.35">
      <c r="B9114" s="4" t="s">
        <v>10745</v>
      </c>
      <c r="C9114" s="5">
        <v>0</v>
      </c>
    </row>
    <row r="9115" spans="2:3" x14ac:dyDescent="0.35">
      <c r="B9115" s="4" t="s">
        <v>10301</v>
      </c>
      <c r="C9115" s="5">
        <v>0</v>
      </c>
    </row>
    <row r="9116" spans="2:3" x14ac:dyDescent="0.35">
      <c r="B9116" s="4" t="s">
        <v>9831</v>
      </c>
      <c r="C9116" s="5">
        <v>0</v>
      </c>
    </row>
    <row r="9117" spans="2:3" x14ac:dyDescent="0.35">
      <c r="B9117" s="4" t="s">
        <v>10302</v>
      </c>
      <c r="C9117" s="5">
        <v>0</v>
      </c>
    </row>
    <row r="9118" spans="2:3" x14ac:dyDescent="0.35">
      <c r="B9118" s="4" t="s">
        <v>10749</v>
      </c>
      <c r="C9118" s="5">
        <v>0</v>
      </c>
    </row>
    <row r="9119" spans="2:3" x14ac:dyDescent="0.35">
      <c r="B9119" s="4" t="s">
        <v>10303</v>
      </c>
      <c r="C9119" s="5">
        <v>0</v>
      </c>
    </row>
    <row r="9120" spans="2:3" x14ac:dyDescent="0.35">
      <c r="B9120" s="4" t="s">
        <v>10751</v>
      </c>
      <c r="C9120" s="5">
        <v>0</v>
      </c>
    </row>
    <row r="9121" spans="2:3" x14ac:dyDescent="0.35">
      <c r="B9121" s="4" t="s">
        <v>10304</v>
      </c>
      <c r="C9121" s="5">
        <v>0</v>
      </c>
    </row>
    <row r="9122" spans="2:3" x14ac:dyDescent="0.35">
      <c r="B9122" s="4" t="s">
        <v>10753</v>
      </c>
      <c r="C9122" s="5">
        <v>0</v>
      </c>
    </row>
    <row r="9123" spans="2:3" x14ac:dyDescent="0.35">
      <c r="B9123" s="4" t="s">
        <v>10305</v>
      </c>
      <c r="C9123" s="5">
        <v>0</v>
      </c>
    </row>
    <row r="9124" spans="2:3" x14ac:dyDescent="0.35">
      <c r="B9124" s="4" t="s">
        <v>10755</v>
      </c>
      <c r="C9124" s="5">
        <v>0</v>
      </c>
    </row>
    <row r="9125" spans="2:3" x14ac:dyDescent="0.35">
      <c r="B9125" s="4" t="s">
        <v>10306</v>
      </c>
      <c r="C9125" s="5">
        <v>0</v>
      </c>
    </row>
    <row r="9126" spans="2:3" x14ac:dyDescent="0.35">
      <c r="B9126" s="4" t="s">
        <v>10757</v>
      </c>
      <c r="C9126" s="5">
        <v>0</v>
      </c>
    </row>
    <row r="9127" spans="2:3" x14ac:dyDescent="0.35">
      <c r="B9127" s="4" t="s">
        <v>10307</v>
      </c>
      <c r="C9127" s="5">
        <v>0</v>
      </c>
    </row>
    <row r="9128" spans="2:3" x14ac:dyDescent="0.35">
      <c r="B9128" s="4" t="s">
        <v>10759</v>
      </c>
      <c r="C9128" s="5">
        <v>0</v>
      </c>
    </row>
    <row r="9129" spans="2:3" x14ac:dyDescent="0.35">
      <c r="B9129" s="4" t="s">
        <v>10308</v>
      </c>
      <c r="C9129" s="5">
        <v>0</v>
      </c>
    </row>
    <row r="9130" spans="2:3" x14ac:dyDescent="0.35">
      <c r="B9130" s="4" t="s">
        <v>10761</v>
      </c>
      <c r="C9130" s="5">
        <v>0</v>
      </c>
    </row>
    <row r="9131" spans="2:3" x14ac:dyDescent="0.35">
      <c r="B9131" s="4" t="s">
        <v>10309</v>
      </c>
      <c r="C9131" s="5">
        <v>0</v>
      </c>
    </row>
    <row r="9132" spans="2:3" x14ac:dyDescent="0.35">
      <c r="B9132" s="4" t="s">
        <v>10763</v>
      </c>
      <c r="C9132" s="5">
        <v>0</v>
      </c>
    </row>
    <row r="9133" spans="2:3" x14ac:dyDescent="0.35">
      <c r="B9133" s="4" t="s">
        <v>10310</v>
      </c>
      <c r="C9133" s="5">
        <v>0</v>
      </c>
    </row>
    <row r="9134" spans="2:3" x14ac:dyDescent="0.35">
      <c r="B9134" s="4" t="s">
        <v>10765</v>
      </c>
      <c r="C9134" s="5">
        <v>0</v>
      </c>
    </row>
    <row r="9135" spans="2:3" x14ac:dyDescent="0.35">
      <c r="B9135" s="4" t="s">
        <v>10311</v>
      </c>
      <c r="C9135" s="5">
        <v>0</v>
      </c>
    </row>
    <row r="9136" spans="2:3" x14ac:dyDescent="0.35">
      <c r="B9136" s="4" t="s">
        <v>10767</v>
      </c>
      <c r="C9136" s="5">
        <v>0</v>
      </c>
    </row>
    <row r="9137" spans="2:3" x14ac:dyDescent="0.35">
      <c r="B9137" s="4" t="s">
        <v>10312</v>
      </c>
      <c r="C9137" s="5">
        <v>0</v>
      </c>
    </row>
    <row r="9138" spans="2:3" x14ac:dyDescent="0.35">
      <c r="B9138" s="4" t="s">
        <v>10769</v>
      </c>
      <c r="C9138" s="5">
        <v>0</v>
      </c>
    </row>
    <row r="9139" spans="2:3" x14ac:dyDescent="0.35">
      <c r="B9139" s="4" t="s">
        <v>10313</v>
      </c>
      <c r="C9139" s="5">
        <v>0</v>
      </c>
    </row>
    <row r="9140" spans="2:3" x14ac:dyDescent="0.35">
      <c r="B9140" s="4" t="s">
        <v>10771</v>
      </c>
      <c r="C9140" s="5">
        <v>0</v>
      </c>
    </row>
    <row r="9141" spans="2:3" x14ac:dyDescent="0.35">
      <c r="B9141" s="4" t="s">
        <v>10314</v>
      </c>
      <c r="C9141" s="5">
        <v>0</v>
      </c>
    </row>
    <row r="9142" spans="2:3" x14ac:dyDescent="0.35">
      <c r="B9142" s="4" t="s">
        <v>10773</v>
      </c>
      <c r="C9142" s="5">
        <v>0</v>
      </c>
    </row>
    <row r="9143" spans="2:3" x14ac:dyDescent="0.35">
      <c r="B9143" s="4" t="s">
        <v>10315</v>
      </c>
      <c r="C9143" s="5">
        <v>0</v>
      </c>
    </row>
    <row r="9144" spans="2:3" x14ac:dyDescent="0.35">
      <c r="B9144" s="4" t="s">
        <v>10775</v>
      </c>
      <c r="C9144" s="5">
        <v>0</v>
      </c>
    </row>
    <row r="9145" spans="2:3" x14ac:dyDescent="0.35">
      <c r="B9145" s="4" t="s">
        <v>10316</v>
      </c>
      <c r="C9145" s="5">
        <v>0</v>
      </c>
    </row>
    <row r="9146" spans="2:3" x14ac:dyDescent="0.35">
      <c r="B9146" s="4" t="s">
        <v>10777</v>
      </c>
      <c r="C9146" s="5">
        <v>0</v>
      </c>
    </row>
    <row r="9147" spans="2:3" x14ac:dyDescent="0.35">
      <c r="B9147" s="4" t="s">
        <v>10317</v>
      </c>
      <c r="C9147" s="5">
        <v>0</v>
      </c>
    </row>
    <row r="9148" spans="2:3" x14ac:dyDescent="0.35">
      <c r="B9148" s="4" t="s">
        <v>10779</v>
      </c>
      <c r="C9148" s="5">
        <v>0</v>
      </c>
    </row>
    <row r="9149" spans="2:3" x14ac:dyDescent="0.35">
      <c r="B9149" s="4" t="s">
        <v>10318</v>
      </c>
      <c r="C9149" s="5">
        <v>0</v>
      </c>
    </row>
    <row r="9150" spans="2:3" x14ac:dyDescent="0.35">
      <c r="B9150" s="4" t="s">
        <v>10781</v>
      </c>
      <c r="C9150" s="5">
        <v>0</v>
      </c>
    </row>
    <row r="9151" spans="2:3" x14ac:dyDescent="0.35">
      <c r="B9151" s="4" t="s">
        <v>10319</v>
      </c>
      <c r="C9151" s="5">
        <v>0</v>
      </c>
    </row>
    <row r="9152" spans="2:3" x14ac:dyDescent="0.35">
      <c r="B9152" s="4" t="s">
        <v>10783</v>
      </c>
      <c r="C9152" s="5">
        <v>0</v>
      </c>
    </row>
    <row r="9153" spans="2:3" x14ac:dyDescent="0.35">
      <c r="B9153" s="4" t="s">
        <v>10320</v>
      </c>
      <c r="C9153" s="5">
        <v>0</v>
      </c>
    </row>
    <row r="9154" spans="2:3" x14ac:dyDescent="0.35">
      <c r="B9154" s="4" t="s">
        <v>10785</v>
      </c>
      <c r="C9154" s="5">
        <v>0</v>
      </c>
    </row>
    <row r="9155" spans="2:3" x14ac:dyDescent="0.35">
      <c r="B9155" s="4" t="s">
        <v>10321</v>
      </c>
      <c r="C9155" s="5">
        <v>0</v>
      </c>
    </row>
    <row r="9156" spans="2:3" x14ac:dyDescent="0.35">
      <c r="B9156" s="4" t="s">
        <v>9832</v>
      </c>
      <c r="C9156" s="5">
        <v>0</v>
      </c>
    </row>
    <row r="9157" spans="2:3" x14ac:dyDescent="0.35">
      <c r="B9157" s="4" t="s">
        <v>10322</v>
      </c>
      <c r="C9157" s="5">
        <v>0</v>
      </c>
    </row>
    <row r="9158" spans="2:3" x14ac:dyDescent="0.35">
      <c r="B9158" s="4" t="s">
        <v>10789</v>
      </c>
      <c r="C9158" s="5">
        <v>0</v>
      </c>
    </row>
    <row r="9159" spans="2:3" x14ac:dyDescent="0.35">
      <c r="B9159" s="4" t="s">
        <v>10323</v>
      </c>
      <c r="C9159" s="5">
        <v>0</v>
      </c>
    </row>
    <row r="9160" spans="2:3" x14ac:dyDescent="0.35">
      <c r="B9160" s="4" t="s">
        <v>10791</v>
      </c>
      <c r="C9160" s="5">
        <v>0</v>
      </c>
    </row>
    <row r="9161" spans="2:3" x14ac:dyDescent="0.35">
      <c r="B9161" s="4" t="s">
        <v>10324</v>
      </c>
      <c r="C9161" s="5">
        <v>0</v>
      </c>
    </row>
    <row r="9162" spans="2:3" x14ac:dyDescent="0.35">
      <c r="B9162" s="4" t="s">
        <v>10793</v>
      </c>
      <c r="C9162" s="5">
        <v>0</v>
      </c>
    </row>
    <row r="9163" spans="2:3" x14ac:dyDescent="0.35">
      <c r="B9163" s="4" t="s">
        <v>10325</v>
      </c>
      <c r="C9163" s="5">
        <v>0</v>
      </c>
    </row>
    <row r="9164" spans="2:3" x14ac:dyDescent="0.35">
      <c r="B9164" s="4" t="s">
        <v>10795</v>
      </c>
      <c r="C9164" s="5">
        <v>0</v>
      </c>
    </row>
    <row r="9165" spans="2:3" x14ac:dyDescent="0.35">
      <c r="B9165" s="4" t="s">
        <v>10326</v>
      </c>
      <c r="C9165" s="5">
        <v>0</v>
      </c>
    </row>
    <row r="9166" spans="2:3" x14ac:dyDescent="0.35">
      <c r="B9166" s="4" t="s">
        <v>10797</v>
      </c>
      <c r="C9166" s="5">
        <v>0</v>
      </c>
    </row>
    <row r="9167" spans="2:3" x14ac:dyDescent="0.35">
      <c r="B9167" s="4" t="s">
        <v>10327</v>
      </c>
      <c r="C9167" s="5">
        <v>0</v>
      </c>
    </row>
    <row r="9168" spans="2:3" x14ac:dyDescent="0.35">
      <c r="B9168" s="4" t="s">
        <v>10799</v>
      </c>
      <c r="C9168" s="5">
        <v>0</v>
      </c>
    </row>
    <row r="9169" spans="2:3" x14ac:dyDescent="0.35">
      <c r="B9169" s="4" t="s">
        <v>10328</v>
      </c>
      <c r="C9169" s="5">
        <v>0</v>
      </c>
    </row>
    <row r="9170" spans="2:3" x14ac:dyDescent="0.35">
      <c r="B9170" s="4" t="s">
        <v>10801</v>
      </c>
      <c r="C9170" s="5">
        <v>0</v>
      </c>
    </row>
    <row r="9171" spans="2:3" x14ac:dyDescent="0.35">
      <c r="B9171" s="4" t="s">
        <v>10329</v>
      </c>
      <c r="C9171" s="5">
        <v>0</v>
      </c>
    </row>
    <row r="9172" spans="2:3" x14ac:dyDescent="0.35">
      <c r="B9172" s="4" t="s">
        <v>10803</v>
      </c>
      <c r="C9172" s="5">
        <v>0</v>
      </c>
    </row>
    <row r="9173" spans="2:3" x14ac:dyDescent="0.35">
      <c r="B9173" s="4" t="s">
        <v>10330</v>
      </c>
      <c r="C9173" s="5">
        <v>0</v>
      </c>
    </row>
    <row r="9174" spans="2:3" x14ac:dyDescent="0.35">
      <c r="B9174" s="4" t="s">
        <v>10805</v>
      </c>
      <c r="C9174" s="5">
        <v>0</v>
      </c>
    </row>
    <row r="9175" spans="2:3" x14ac:dyDescent="0.35">
      <c r="B9175" s="4" t="s">
        <v>10331</v>
      </c>
      <c r="C9175" s="5">
        <v>0</v>
      </c>
    </row>
    <row r="9176" spans="2:3" x14ac:dyDescent="0.35">
      <c r="B9176" s="4" t="s">
        <v>10807</v>
      </c>
      <c r="C9176" s="5">
        <v>0</v>
      </c>
    </row>
    <row r="9177" spans="2:3" x14ac:dyDescent="0.35">
      <c r="B9177" s="4" t="s">
        <v>10332</v>
      </c>
      <c r="C9177" s="5">
        <v>0</v>
      </c>
    </row>
    <row r="9178" spans="2:3" x14ac:dyDescent="0.35">
      <c r="B9178" s="4" t="s">
        <v>10809</v>
      </c>
      <c r="C9178" s="5">
        <v>0</v>
      </c>
    </row>
    <row r="9179" spans="2:3" x14ac:dyDescent="0.35">
      <c r="B9179" s="4" t="s">
        <v>10333</v>
      </c>
      <c r="C9179" s="5">
        <v>0</v>
      </c>
    </row>
    <row r="9180" spans="2:3" x14ac:dyDescent="0.35">
      <c r="B9180" s="4" t="s">
        <v>10811</v>
      </c>
      <c r="C9180" s="5">
        <v>0</v>
      </c>
    </row>
    <row r="9181" spans="2:3" x14ac:dyDescent="0.35">
      <c r="B9181" s="4" t="s">
        <v>10334</v>
      </c>
      <c r="C9181" s="5">
        <v>0</v>
      </c>
    </row>
    <row r="9182" spans="2:3" x14ac:dyDescent="0.35">
      <c r="B9182" s="4" t="s">
        <v>10813</v>
      </c>
      <c r="C9182" s="5">
        <v>0</v>
      </c>
    </row>
    <row r="9183" spans="2:3" x14ac:dyDescent="0.35">
      <c r="B9183" s="4" t="s">
        <v>10335</v>
      </c>
      <c r="C9183" s="5">
        <v>0</v>
      </c>
    </row>
    <row r="9184" spans="2:3" x14ac:dyDescent="0.35">
      <c r="B9184" s="4" t="s">
        <v>10815</v>
      </c>
      <c r="C9184" s="5">
        <v>0</v>
      </c>
    </row>
    <row r="9185" spans="2:3" x14ac:dyDescent="0.35">
      <c r="B9185" s="4" t="s">
        <v>10336</v>
      </c>
      <c r="C9185" s="5">
        <v>0</v>
      </c>
    </row>
    <row r="9186" spans="2:3" x14ac:dyDescent="0.35">
      <c r="B9186" s="4" t="s">
        <v>10817</v>
      </c>
      <c r="C9186" s="5">
        <v>0</v>
      </c>
    </row>
    <row r="9187" spans="2:3" x14ac:dyDescent="0.35">
      <c r="B9187" s="4" t="s">
        <v>10337</v>
      </c>
      <c r="C9187" s="5">
        <v>0</v>
      </c>
    </row>
    <row r="9188" spans="2:3" x14ac:dyDescent="0.35">
      <c r="B9188" s="4" t="s">
        <v>10819</v>
      </c>
      <c r="C9188" s="5">
        <v>0</v>
      </c>
    </row>
    <row r="9189" spans="2:3" x14ac:dyDescent="0.35">
      <c r="B9189" s="4" t="s">
        <v>10338</v>
      </c>
      <c r="C9189" s="5">
        <v>0</v>
      </c>
    </row>
    <row r="9190" spans="2:3" x14ac:dyDescent="0.35">
      <c r="B9190" s="4" t="s">
        <v>10821</v>
      </c>
      <c r="C9190" s="5">
        <v>0</v>
      </c>
    </row>
    <row r="9191" spans="2:3" x14ac:dyDescent="0.35">
      <c r="B9191" s="4" t="s">
        <v>10339</v>
      </c>
      <c r="C9191" s="5">
        <v>0</v>
      </c>
    </row>
    <row r="9192" spans="2:3" x14ac:dyDescent="0.35">
      <c r="B9192" s="4" t="s">
        <v>10823</v>
      </c>
      <c r="C9192" s="5">
        <v>0</v>
      </c>
    </row>
    <row r="9193" spans="2:3" x14ac:dyDescent="0.35">
      <c r="B9193" s="4" t="s">
        <v>10340</v>
      </c>
      <c r="C9193" s="5">
        <v>0</v>
      </c>
    </row>
    <row r="9194" spans="2:3" x14ac:dyDescent="0.35">
      <c r="B9194" s="4" t="s">
        <v>10825</v>
      </c>
      <c r="C9194" s="5">
        <v>0</v>
      </c>
    </row>
    <row r="9195" spans="2:3" x14ac:dyDescent="0.35">
      <c r="B9195" s="4" t="s">
        <v>10341</v>
      </c>
      <c r="C9195" s="5">
        <v>0</v>
      </c>
    </row>
    <row r="9196" spans="2:3" x14ac:dyDescent="0.35">
      <c r="B9196" s="4" t="s">
        <v>10827</v>
      </c>
      <c r="C9196" s="5">
        <v>0</v>
      </c>
    </row>
    <row r="9197" spans="2:3" x14ac:dyDescent="0.35">
      <c r="B9197" s="4" t="s">
        <v>10342</v>
      </c>
      <c r="C9197" s="5">
        <v>0</v>
      </c>
    </row>
    <row r="9198" spans="2:3" x14ac:dyDescent="0.35">
      <c r="B9198" s="4" t="s">
        <v>10829</v>
      </c>
      <c r="C9198" s="5">
        <v>0</v>
      </c>
    </row>
    <row r="9199" spans="2:3" x14ac:dyDescent="0.35">
      <c r="B9199" s="4" t="s">
        <v>10343</v>
      </c>
      <c r="C9199" s="5">
        <v>0</v>
      </c>
    </row>
    <row r="9200" spans="2:3" x14ac:dyDescent="0.35">
      <c r="B9200" s="4" t="s">
        <v>10831</v>
      </c>
      <c r="C9200" s="5">
        <v>0</v>
      </c>
    </row>
    <row r="9201" spans="2:3" x14ac:dyDescent="0.35">
      <c r="B9201" s="4" t="s">
        <v>10344</v>
      </c>
      <c r="C9201" s="5">
        <v>0</v>
      </c>
    </row>
    <row r="9202" spans="2:3" x14ac:dyDescent="0.35">
      <c r="B9202" s="4" t="s">
        <v>10833</v>
      </c>
      <c r="C9202" s="5">
        <v>0</v>
      </c>
    </row>
    <row r="9203" spans="2:3" x14ac:dyDescent="0.35">
      <c r="B9203" s="4" t="s">
        <v>10345</v>
      </c>
      <c r="C9203" s="5">
        <v>0</v>
      </c>
    </row>
    <row r="9204" spans="2:3" x14ac:dyDescent="0.35">
      <c r="B9204" s="4" t="s">
        <v>10835</v>
      </c>
      <c r="C9204" s="5">
        <v>0</v>
      </c>
    </row>
    <row r="9205" spans="2:3" x14ac:dyDescent="0.35">
      <c r="B9205" s="4" t="s">
        <v>10346</v>
      </c>
      <c r="C9205" s="5">
        <v>0</v>
      </c>
    </row>
    <row r="9206" spans="2:3" x14ac:dyDescent="0.35">
      <c r="B9206" s="4" t="s">
        <v>10837</v>
      </c>
      <c r="C9206" s="5">
        <v>0</v>
      </c>
    </row>
    <row r="9207" spans="2:3" x14ac:dyDescent="0.35">
      <c r="B9207" s="4" t="s">
        <v>10347</v>
      </c>
      <c r="C9207" s="5">
        <v>0</v>
      </c>
    </row>
    <row r="9208" spans="2:3" x14ac:dyDescent="0.35">
      <c r="B9208" s="4" t="s">
        <v>10839</v>
      </c>
      <c r="C9208" s="5">
        <v>0</v>
      </c>
    </row>
    <row r="9209" spans="2:3" x14ac:dyDescent="0.35">
      <c r="B9209" s="4" t="s">
        <v>10348</v>
      </c>
      <c r="C9209" s="5">
        <v>0</v>
      </c>
    </row>
    <row r="9210" spans="2:3" x14ac:dyDescent="0.35">
      <c r="B9210" s="4" t="s">
        <v>10841</v>
      </c>
      <c r="C9210" s="5">
        <v>0</v>
      </c>
    </row>
    <row r="9211" spans="2:3" x14ac:dyDescent="0.35">
      <c r="B9211" s="4" t="s">
        <v>10349</v>
      </c>
      <c r="C9211" s="5">
        <v>0</v>
      </c>
    </row>
    <row r="9212" spans="2:3" x14ac:dyDescent="0.35">
      <c r="B9212" s="4" t="s">
        <v>10843</v>
      </c>
      <c r="C9212" s="5">
        <v>0</v>
      </c>
    </row>
    <row r="9213" spans="2:3" x14ac:dyDescent="0.35">
      <c r="B9213" s="4" t="s">
        <v>10350</v>
      </c>
      <c r="C9213" s="5">
        <v>0</v>
      </c>
    </row>
    <row r="9214" spans="2:3" x14ac:dyDescent="0.35">
      <c r="B9214" s="4" t="s">
        <v>10845</v>
      </c>
      <c r="C9214" s="5">
        <v>0</v>
      </c>
    </row>
    <row r="9215" spans="2:3" x14ac:dyDescent="0.35">
      <c r="B9215" s="4" t="s">
        <v>10351</v>
      </c>
      <c r="C9215" s="5">
        <v>0</v>
      </c>
    </row>
    <row r="9216" spans="2:3" x14ac:dyDescent="0.35">
      <c r="B9216" s="4" t="s">
        <v>10847</v>
      </c>
      <c r="C9216" s="5">
        <v>0</v>
      </c>
    </row>
    <row r="9217" spans="2:3" x14ac:dyDescent="0.35">
      <c r="B9217" s="4" t="s">
        <v>10352</v>
      </c>
      <c r="C9217" s="5">
        <v>0</v>
      </c>
    </row>
    <row r="9218" spans="2:3" x14ac:dyDescent="0.35">
      <c r="B9218" s="4" t="s">
        <v>10849</v>
      </c>
      <c r="C9218" s="5">
        <v>0</v>
      </c>
    </row>
    <row r="9219" spans="2:3" x14ac:dyDescent="0.35">
      <c r="B9219" s="4" t="s">
        <v>10353</v>
      </c>
      <c r="C9219" s="5">
        <v>0</v>
      </c>
    </row>
    <row r="9220" spans="2:3" x14ac:dyDescent="0.35">
      <c r="B9220" s="4" t="s">
        <v>10851</v>
      </c>
      <c r="C9220" s="5">
        <v>0</v>
      </c>
    </row>
    <row r="9221" spans="2:3" x14ac:dyDescent="0.35">
      <c r="B9221" s="4" t="s">
        <v>10354</v>
      </c>
      <c r="C9221" s="5">
        <v>0</v>
      </c>
    </row>
    <row r="9222" spans="2:3" x14ac:dyDescent="0.35">
      <c r="B9222" s="4" t="s">
        <v>9834</v>
      </c>
      <c r="C9222" s="5">
        <v>0</v>
      </c>
    </row>
    <row r="9223" spans="2:3" x14ac:dyDescent="0.35">
      <c r="B9223" s="4" t="s">
        <v>10355</v>
      </c>
      <c r="C9223" s="5">
        <v>0</v>
      </c>
    </row>
    <row r="9224" spans="2:3" x14ac:dyDescent="0.35">
      <c r="B9224" s="4" t="s">
        <v>10855</v>
      </c>
      <c r="C9224" s="5">
        <v>0</v>
      </c>
    </row>
    <row r="9225" spans="2:3" x14ac:dyDescent="0.35">
      <c r="B9225" s="4" t="s">
        <v>10356</v>
      </c>
      <c r="C9225" s="5">
        <v>0</v>
      </c>
    </row>
    <row r="9226" spans="2:3" x14ac:dyDescent="0.35">
      <c r="B9226" s="4" t="s">
        <v>10857</v>
      </c>
      <c r="C9226" s="5">
        <v>0</v>
      </c>
    </row>
    <row r="9227" spans="2:3" x14ac:dyDescent="0.35">
      <c r="B9227" s="4" t="s">
        <v>10357</v>
      </c>
      <c r="C9227" s="5">
        <v>0</v>
      </c>
    </row>
    <row r="9228" spans="2:3" x14ac:dyDescent="0.35">
      <c r="B9228" s="4" t="s">
        <v>10859</v>
      </c>
      <c r="C9228" s="5">
        <v>0</v>
      </c>
    </row>
    <row r="9229" spans="2:3" x14ac:dyDescent="0.35">
      <c r="B9229" s="4" t="s">
        <v>10358</v>
      </c>
      <c r="C9229" s="5">
        <v>0</v>
      </c>
    </row>
    <row r="9230" spans="2:3" x14ac:dyDescent="0.35">
      <c r="B9230" s="4" t="s">
        <v>10861</v>
      </c>
      <c r="C9230" s="5">
        <v>0</v>
      </c>
    </row>
    <row r="9231" spans="2:3" x14ac:dyDescent="0.35">
      <c r="B9231" s="4" t="s">
        <v>10359</v>
      </c>
      <c r="C9231" s="5">
        <v>0</v>
      </c>
    </row>
    <row r="9232" spans="2:3" x14ac:dyDescent="0.35">
      <c r="B9232" s="4" t="s">
        <v>10863</v>
      </c>
      <c r="C9232" s="5">
        <v>0</v>
      </c>
    </row>
    <row r="9233" spans="2:3" x14ac:dyDescent="0.35">
      <c r="B9233" s="4" t="s">
        <v>10360</v>
      </c>
      <c r="C9233" s="5">
        <v>0</v>
      </c>
    </row>
    <row r="9234" spans="2:3" x14ac:dyDescent="0.35">
      <c r="B9234" s="4" t="s">
        <v>10865</v>
      </c>
      <c r="C9234" s="5">
        <v>0</v>
      </c>
    </row>
    <row r="9235" spans="2:3" x14ac:dyDescent="0.35">
      <c r="B9235" s="4" t="s">
        <v>10361</v>
      </c>
      <c r="C9235" s="5">
        <v>0</v>
      </c>
    </row>
    <row r="9236" spans="2:3" x14ac:dyDescent="0.35">
      <c r="B9236" s="4" t="s">
        <v>10867</v>
      </c>
      <c r="C9236" s="5">
        <v>0</v>
      </c>
    </row>
    <row r="9237" spans="2:3" x14ac:dyDescent="0.35">
      <c r="B9237" s="4" t="s">
        <v>10362</v>
      </c>
      <c r="C9237" s="5">
        <v>0</v>
      </c>
    </row>
    <row r="9238" spans="2:3" x14ac:dyDescent="0.35">
      <c r="B9238" s="4" t="s">
        <v>10869</v>
      </c>
      <c r="C9238" s="5">
        <v>0</v>
      </c>
    </row>
    <row r="9239" spans="2:3" x14ac:dyDescent="0.35">
      <c r="B9239" s="4" t="s">
        <v>10363</v>
      </c>
      <c r="C9239" s="5">
        <v>0</v>
      </c>
    </row>
    <row r="9240" spans="2:3" x14ac:dyDescent="0.35">
      <c r="B9240" s="4" t="s">
        <v>10871</v>
      </c>
      <c r="C9240" s="5">
        <v>0</v>
      </c>
    </row>
    <row r="9241" spans="2:3" x14ac:dyDescent="0.35">
      <c r="B9241" s="4" t="s">
        <v>10364</v>
      </c>
      <c r="C9241" s="5">
        <v>0</v>
      </c>
    </row>
    <row r="9242" spans="2:3" x14ac:dyDescent="0.35">
      <c r="B9242" s="4" t="s">
        <v>10873</v>
      </c>
      <c r="C9242" s="5">
        <v>0</v>
      </c>
    </row>
    <row r="9243" spans="2:3" x14ac:dyDescent="0.35">
      <c r="B9243" s="4" t="s">
        <v>10365</v>
      </c>
      <c r="C9243" s="5">
        <v>0</v>
      </c>
    </row>
    <row r="9244" spans="2:3" x14ac:dyDescent="0.35">
      <c r="B9244" s="4" t="s">
        <v>10875</v>
      </c>
      <c r="C9244" s="5">
        <v>0</v>
      </c>
    </row>
    <row r="9245" spans="2:3" x14ac:dyDescent="0.35">
      <c r="B9245" s="4" t="s">
        <v>10366</v>
      </c>
      <c r="C9245" s="5">
        <v>0</v>
      </c>
    </row>
    <row r="9246" spans="2:3" x14ac:dyDescent="0.35">
      <c r="B9246" s="4" t="s">
        <v>10877</v>
      </c>
      <c r="C9246" s="5">
        <v>0</v>
      </c>
    </row>
    <row r="9247" spans="2:3" x14ac:dyDescent="0.35">
      <c r="B9247" s="4" t="s">
        <v>10367</v>
      </c>
      <c r="C9247" s="5">
        <v>0</v>
      </c>
    </row>
    <row r="9248" spans="2:3" x14ac:dyDescent="0.35">
      <c r="B9248" s="4" t="s">
        <v>10879</v>
      </c>
      <c r="C9248" s="5">
        <v>0</v>
      </c>
    </row>
    <row r="9249" spans="2:3" x14ac:dyDescent="0.35">
      <c r="B9249" s="4" t="s">
        <v>10368</v>
      </c>
      <c r="C9249" s="5">
        <v>0</v>
      </c>
    </row>
    <row r="9250" spans="2:3" x14ac:dyDescent="0.35">
      <c r="B9250" s="4" t="s">
        <v>10881</v>
      </c>
      <c r="C9250" s="5">
        <v>0</v>
      </c>
    </row>
    <row r="9251" spans="2:3" x14ac:dyDescent="0.35">
      <c r="B9251" s="4" t="s">
        <v>10369</v>
      </c>
      <c r="C9251" s="5">
        <v>0</v>
      </c>
    </row>
    <row r="9252" spans="2:3" x14ac:dyDescent="0.35">
      <c r="B9252" s="4" t="s">
        <v>10883</v>
      </c>
      <c r="C9252" s="5">
        <v>0</v>
      </c>
    </row>
    <row r="9253" spans="2:3" x14ac:dyDescent="0.35">
      <c r="B9253" s="4" t="s">
        <v>10370</v>
      </c>
      <c r="C9253" s="5">
        <v>0</v>
      </c>
    </row>
    <row r="9254" spans="2:3" x14ac:dyDescent="0.35">
      <c r="B9254" s="4" t="s">
        <v>10885</v>
      </c>
      <c r="C9254" s="5">
        <v>0</v>
      </c>
    </row>
    <row r="9255" spans="2:3" x14ac:dyDescent="0.35">
      <c r="B9255" s="4" t="s">
        <v>10371</v>
      </c>
      <c r="C9255" s="5">
        <v>0</v>
      </c>
    </row>
    <row r="9256" spans="2:3" x14ac:dyDescent="0.35">
      <c r="B9256" s="4" t="s">
        <v>10887</v>
      </c>
      <c r="C9256" s="5">
        <v>0</v>
      </c>
    </row>
    <row r="9257" spans="2:3" x14ac:dyDescent="0.35">
      <c r="B9257" s="4" t="s">
        <v>10372</v>
      </c>
      <c r="C9257" s="5">
        <v>0</v>
      </c>
    </row>
    <row r="9258" spans="2:3" x14ac:dyDescent="0.35">
      <c r="B9258" s="4" t="s">
        <v>9856</v>
      </c>
      <c r="C9258" s="5">
        <v>0</v>
      </c>
    </row>
    <row r="9259" spans="2:3" x14ac:dyDescent="0.35">
      <c r="B9259" s="4" t="s">
        <v>10373</v>
      </c>
      <c r="C9259" s="5">
        <v>0</v>
      </c>
    </row>
    <row r="9260" spans="2:3" x14ac:dyDescent="0.35">
      <c r="B9260" s="4" t="s">
        <v>10891</v>
      </c>
      <c r="C9260" s="5">
        <v>0</v>
      </c>
    </row>
    <row r="9261" spans="2:3" x14ac:dyDescent="0.35">
      <c r="B9261" s="4" t="s">
        <v>10374</v>
      </c>
      <c r="C9261" s="5">
        <v>0</v>
      </c>
    </row>
    <row r="9262" spans="2:3" x14ac:dyDescent="0.35">
      <c r="B9262" s="4" t="s">
        <v>10893</v>
      </c>
      <c r="C9262" s="5">
        <v>0</v>
      </c>
    </row>
    <row r="9263" spans="2:3" x14ac:dyDescent="0.35">
      <c r="B9263" s="4" t="s">
        <v>10375</v>
      </c>
      <c r="C9263" s="5">
        <v>0</v>
      </c>
    </row>
    <row r="9264" spans="2:3" x14ac:dyDescent="0.35">
      <c r="B9264" s="4" t="s">
        <v>10895</v>
      </c>
      <c r="C9264" s="5">
        <v>0</v>
      </c>
    </row>
    <row r="9265" spans="2:3" x14ac:dyDescent="0.35">
      <c r="B9265" s="4" t="s">
        <v>10376</v>
      </c>
      <c r="C9265" s="5">
        <v>0</v>
      </c>
    </row>
    <row r="9266" spans="2:3" x14ac:dyDescent="0.35">
      <c r="B9266" s="4" t="s">
        <v>10897</v>
      </c>
      <c r="C9266" s="5">
        <v>0</v>
      </c>
    </row>
    <row r="9267" spans="2:3" x14ac:dyDescent="0.35">
      <c r="B9267" s="4" t="s">
        <v>9819</v>
      </c>
      <c r="C9267" s="5">
        <v>0</v>
      </c>
    </row>
    <row r="9268" spans="2:3" x14ac:dyDescent="0.35">
      <c r="B9268" s="4" t="s">
        <v>10899</v>
      </c>
      <c r="C9268" s="5">
        <v>0</v>
      </c>
    </row>
    <row r="9269" spans="2:3" x14ac:dyDescent="0.35">
      <c r="B9269" s="4" t="s">
        <v>10378</v>
      </c>
      <c r="C9269" s="5">
        <v>0</v>
      </c>
    </row>
    <row r="9270" spans="2:3" x14ac:dyDescent="0.35">
      <c r="B9270" s="4" t="s">
        <v>10901</v>
      </c>
      <c r="C9270" s="5">
        <v>0</v>
      </c>
    </row>
    <row r="9271" spans="2:3" x14ac:dyDescent="0.35">
      <c r="B9271" s="4" t="s">
        <v>10379</v>
      </c>
      <c r="C9271" s="5">
        <v>0</v>
      </c>
    </row>
    <row r="9272" spans="2:3" x14ac:dyDescent="0.35">
      <c r="B9272" s="4" t="s">
        <v>9857</v>
      </c>
      <c r="C9272" s="5">
        <v>0</v>
      </c>
    </row>
    <row r="9273" spans="2:3" x14ac:dyDescent="0.35">
      <c r="B9273" s="4" t="s">
        <v>10380</v>
      </c>
      <c r="C9273" s="5">
        <v>0</v>
      </c>
    </row>
    <row r="9274" spans="2:3" x14ac:dyDescent="0.35">
      <c r="B9274" s="4" t="s">
        <v>10905</v>
      </c>
      <c r="C9274" s="5">
        <v>0</v>
      </c>
    </row>
    <row r="9275" spans="2:3" x14ac:dyDescent="0.35">
      <c r="B9275" s="4" t="s">
        <v>10381</v>
      </c>
      <c r="C9275" s="5">
        <v>0</v>
      </c>
    </row>
    <row r="9276" spans="2:3" x14ac:dyDescent="0.35">
      <c r="B9276" s="4" t="s">
        <v>10907</v>
      </c>
      <c r="C9276" s="5">
        <v>0</v>
      </c>
    </row>
    <row r="9277" spans="2:3" x14ac:dyDescent="0.35">
      <c r="B9277" s="4" t="s">
        <v>10382</v>
      </c>
      <c r="C9277" s="5">
        <v>0</v>
      </c>
    </row>
    <row r="9278" spans="2:3" x14ac:dyDescent="0.35">
      <c r="B9278" s="4" t="s">
        <v>10909</v>
      </c>
      <c r="C9278" s="5">
        <v>0</v>
      </c>
    </row>
    <row r="9279" spans="2:3" x14ac:dyDescent="0.35">
      <c r="B9279" s="4" t="s">
        <v>10383</v>
      </c>
      <c r="C9279" s="5">
        <v>0</v>
      </c>
    </row>
    <row r="9280" spans="2:3" x14ac:dyDescent="0.35">
      <c r="B9280" s="4" t="s">
        <v>10911</v>
      </c>
      <c r="C9280" s="5">
        <v>0</v>
      </c>
    </row>
    <row r="9281" spans="2:3" x14ac:dyDescent="0.35">
      <c r="B9281" s="4" t="s">
        <v>10384</v>
      </c>
      <c r="C9281" s="5">
        <v>0</v>
      </c>
    </row>
    <row r="9282" spans="2:3" x14ac:dyDescent="0.35">
      <c r="B9282" s="4" t="s">
        <v>10913</v>
      </c>
      <c r="C9282" s="5">
        <v>0</v>
      </c>
    </row>
    <row r="9283" spans="2:3" x14ac:dyDescent="0.35">
      <c r="B9283" s="4" t="s">
        <v>10385</v>
      </c>
      <c r="C9283" s="5">
        <v>0</v>
      </c>
    </row>
    <row r="9284" spans="2:3" x14ac:dyDescent="0.35">
      <c r="B9284" s="4" t="s">
        <v>10915</v>
      </c>
      <c r="C9284" s="5">
        <v>0</v>
      </c>
    </row>
    <row r="9285" spans="2:3" x14ac:dyDescent="0.35">
      <c r="B9285" s="4" t="s">
        <v>10386</v>
      </c>
      <c r="C9285" s="5">
        <v>0</v>
      </c>
    </row>
    <row r="9286" spans="2:3" x14ac:dyDescent="0.35">
      <c r="B9286" s="4" t="s">
        <v>10917</v>
      </c>
      <c r="C9286" s="5">
        <v>0</v>
      </c>
    </row>
    <row r="9287" spans="2:3" x14ac:dyDescent="0.35">
      <c r="B9287" s="4" t="s">
        <v>10387</v>
      </c>
      <c r="C9287" s="5">
        <v>0</v>
      </c>
    </row>
    <row r="9288" spans="2:3" x14ac:dyDescent="0.35">
      <c r="B9288" s="4" t="s">
        <v>10919</v>
      </c>
      <c r="C9288" s="5">
        <v>0</v>
      </c>
    </row>
    <row r="9289" spans="2:3" x14ac:dyDescent="0.35">
      <c r="B9289" s="4" t="s">
        <v>10388</v>
      </c>
      <c r="C9289" s="5">
        <v>0</v>
      </c>
    </row>
    <row r="9290" spans="2:3" x14ac:dyDescent="0.35">
      <c r="B9290" s="4" t="s">
        <v>10921</v>
      </c>
      <c r="C9290" s="5">
        <v>0</v>
      </c>
    </row>
    <row r="9291" spans="2:3" x14ac:dyDescent="0.35">
      <c r="B9291" s="4" t="s">
        <v>9820</v>
      </c>
      <c r="C9291" s="5">
        <v>0</v>
      </c>
    </row>
    <row r="9292" spans="2:3" x14ac:dyDescent="0.35">
      <c r="B9292" s="4" t="s">
        <v>10923</v>
      </c>
      <c r="C9292" s="5">
        <v>0</v>
      </c>
    </row>
    <row r="9293" spans="2:3" x14ac:dyDescent="0.35">
      <c r="B9293" s="4" t="s">
        <v>10390</v>
      </c>
      <c r="C9293" s="5">
        <v>0</v>
      </c>
    </row>
    <row r="9294" spans="2:3" x14ac:dyDescent="0.35">
      <c r="B9294" s="4" t="s">
        <v>10925</v>
      </c>
      <c r="C9294" s="5">
        <v>0</v>
      </c>
    </row>
    <row r="9295" spans="2:3" x14ac:dyDescent="0.35">
      <c r="B9295" s="4" t="s">
        <v>10391</v>
      </c>
      <c r="C9295" s="5">
        <v>0</v>
      </c>
    </row>
    <row r="9296" spans="2:3" x14ac:dyDescent="0.35">
      <c r="B9296" s="4" t="s">
        <v>10927</v>
      </c>
      <c r="C9296" s="5">
        <v>0</v>
      </c>
    </row>
    <row r="9297" spans="2:3" x14ac:dyDescent="0.35">
      <c r="B9297" s="4" t="s">
        <v>10392</v>
      </c>
      <c r="C9297" s="5">
        <v>0</v>
      </c>
    </row>
    <row r="9298" spans="2:3" x14ac:dyDescent="0.35">
      <c r="B9298" s="4" t="s">
        <v>10929</v>
      </c>
      <c r="C9298" s="5">
        <v>0</v>
      </c>
    </row>
    <row r="9299" spans="2:3" x14ac:dyDescent="0.35">
      <c r="B9299" s="4" t="s">
        <v>10393</v>
      </c>
      <c r="C9299" s="5">
        <v>0</v>
      </c>
    </row>
    <row r="9300" spans="2:3" x14ac:dyDescent="0.35">
      <c r="B9300" s="4" t="s">
        <v>10931</v>
      </c>
      <c r="C9300" s="5">
        <v>0</v>
      </c>
    </row>
    <row r="9301" spans="2:3" x14ac:dyDescent="0.35">
      <c r="B9301" s="4" t="s">
        <v>10394</v>
      </c>
      <c r="C9301" s="5">
        <v>0</v>
      </c>
    </row>
    <row r="9302" spans="2:3" x14ac:dyDescent="0.35">
      <c r="B9302" s="4" t="s">
        <v>10933</v>
      </c>
      <c r="C9302" s="5">
        <v>0</v>
      </c>
    </row>
    <row r="9303" spans="2:3" x14ac:dyDescent="0.35">
      <c r="B9303" s="4" t="s">
        <v>10395</v>
      </c>
      <c r="C9303" s="5">
        <v>0</v>
      </c>
    </row>
    <row r="9304" spans="2:3" x14ac:dyDescent="0.35">
      <c r="B9304" s="4" t="s">
        <v>9858</v>
      </c>
      <c r="C9304" s="5">
        <v>0</v>
      </c>
    </row>
    <row r="9305" spans="2:3" x14ac:dyDescent="0.35">
      <c r="B9305" s="4" t="s">
        <v>10396</v>
      </c>
      <c r="C9305" s="5">
        <v>0</v>
      </c>
    </row>
    <row r="9306" spans="2:3" x14ac:dyDescent="0.35">
      <c r="B9306" s="4" t="s">
        <v>10937</v>
      </c>
      <c r="C9306" s="5">
        <v>0</v>
      </c>
    </row>
    <row r="9307" spans="2:3" x14ac:dyDescent="0.35">
      <c r="B9307" s="4" t="s">
        <v>10397</v>
      </c>
      <c r="C9307" s="5">
        <v>0</v>
      </c>
    </row>
    <row r="9308" spans="2:3" x14ac:dyDescent="0.35">
      <c r="B9308" s="4" t="s">
        <v>10939</v>
      </c>
      <c r="C9308" s="5">
        <v>0</v>
      </c>
    </row>
    <row r="9309" spans="2:3" x14ac:dyDescent="0.35">
      <c r="B9309" s="4" t="s">
        <v>10398</v>
      </c>
      <c r="C9309" s="5">
        <v>0</v>
      </c>
    </row>
    <row r="9310" spans="2:3" x14ac:dyDescent="0.35">
      <c r="B9310" s="4" t="s">
        <v>10941</v>
      </c>
      <c r="C9310" s="5">
        <v>0</v>
      </c>
    </row>
    <row r="9311" spans="2:3" x14ac:dyDescent="0.35">
      <c r="B9311" s="4" t="s">
        <v>10399</v>
      </c>
      <c r="C9311" s="5">
        <v>0</v>
      </c>
    </row>
    <row r="9312" spans="2:3" x14ac:dyDescent="0.35">
      <c r="B9312" s="4" t="s">
        <v>10943</v>
      </c>
      <c r="C9312" s="5">
        <v>0</v>
      </c>
    </row>
    <row r="9313" spans="2:3" x14ac:dyDescent="0.35">
      <c r="B9313" s="4" t="s">
        <v>10400</v>
      </c>
      <c r="C9313" s="5">
        <v>0</v>
      </c>
    </row>
    <row r="9314" spans="2:3" x14ac:dyDescent="0.35">
      <c r="B9314" s="4" t="s">
        <v>10945</v>
      </c>
      <c r="C9314" s="5">
        <v>0</v>
      </c>
    </row>
    <row r="9315" spans="2:3" x14ac:dyDescent="0.35">
      <c r="B9315" s="4" t="s">
        <v>10401</v>
      </c>
      <c r="C9315" s="5">
        <v>0</v>
      </c>
    </row>
    <row r="9316" spans="2:3" x14ac:dyDescent="0.35">
      <c r="B9316" s="4" t="s">
        <v>10947</v>
      </c>
      <c r="C9316" s="5">
        <v>0</v>
      </c>
    </row>
    <row r="9317" spans="2:3" x14ac:dyDescent="0.35">
      <c r="B9317" s="4" t="s">
        <v>10402</v>
      </c>
      <c r="C9317" s="5">
        <v>0</v>
      </c>
    </row>
    <row r="9318" spans="2:3" x14ac:dyDescent="0.35">
      <c r="B9318" s="4" t="s">
        <v>10949</v>
      </c>
      <c r="C9318" s="5">
        <v>0</v>
      </c>
    </row>
    <row r="9319" spans="2:3" x14ac:dyDescent="0.35">
      <c r="B9319" s="4" t="s">
        <v>10403</v>
      </c>
      <c r="C9319" s="5">
        <v>0</v>
      </c>
    </row>
    <row r="9320" spans="2:3" x14ac:dyDescent="0.35">
      <c r="B9320" s="4" t="s">
        <v>10951</v>
      </c>
      <c r="C9320" s="5">
        <v>0</v>
      </c>
    </row>
    <row r="9321" spans="2:3" x14ac:dyDescent="0.35">
      <c r="B9321" s="4" t="s">
        <v>10404</v>
      </c>
      <c r="C9321" s="5">
        <v>0</v>
      </c>
    </row>
    <row r="9322" spans="2:3" x14ac:dyDescent="0.35">
      <c r="B9322" s="4" t="s">
        <v>10953</v>
      </c>
      <c r="C9322" s="5">
        <v>0</v>
      </c>
    </row>
    <row r="9323" spans="2:3" x14ac:dyDescent="0.35">
      <c r="B9323" s="4" t="s">
        <v>10405</v>
      </c>
      <c r="C9323" s="5">
        <v>0</v>
      </c>
    </row>
    <row r="9324" spans="2:3" x14ac:dyDescent="0.35">
      <c r="B9324" s="4" t="s">
        <v>10955</v>
      </c>
      <c r="C9324" s="5">
        <v>0</v>
      </c>
    </row>
    <row r="9325" spans="2:3" x14ac:dyDescent="0.35">
      <c r="B9325" s="4" t="s">
        <v>10406</v>
      </c>
      <c r="C9325" s="5">
        <v>0</v>
      </c>
    </row>
    <row r="9326" spans="2:3" x14ac:dyDescent="0.35">
      <c r="B9326" s="4" t="s">
        <v>10957</v>
      </c>
      <c r="C9326" s="5">
        <v>0</v>
      </c>
    </row>
    <row r="9327" spans="2:3" x14ac:dyDescent="0.35">
      <c r="B9327" s="4" t="s">
        <v>10407</v>
      </c>
      <c r="C9327" s="5">
        <v>0</v>
      </c>
    </row>
    <row r="9328" spans="2:3" x14ac:dyDescent="0.35">
      <c r="B9328" s="4" t="s">
        <v>9837</v>
      </c>
      <c r="C9328" s="5">
        <v>0</v>
      </c>
    </row>
    <row r="9329" spans="2:3" x14ac:dyDescent="0.35">
      <c r="B9329" s="4" t="s">
        <v>10408</v>
      </c>
      <c r="C9329" s="5">
        <v>0</v>
      </c>
    </row>
    <row r="9330" spans="2:3" x14ac:dyDescent="0.35">
      <c r="B9330" s="4" t="s">
        <v>10961</v>
      </c>
      <c r="C9330" s="5">
        <v>0</v>
      </c>
    </row>
    <row r="9331" spans="2:3" x14ac:dyDescent="0.35">
      <c r="B9331" s="4" t="s">
        <v>10409</v>
      </c>
      <c r="C9331" s="5">
        <v>0</v>
      </c>
    </row>
    <row r="9332" spans="2:3" x14ac:dyDescent="0.35">
      <c r="B9332" s="4" t="s">
        <v>10963</v>
      </c>
      <c r="C9332" s="5">
        <v>0</v>
      </c>
    </row>
    <row r="9333" spans="2:3" x14ac:dyDescent="0.35">
      <c r="B9333" s="4" t="s">
        <v>10410</v>
      </c>
      <c r="C9333" s="5">
        <v>0</v>
      </c>
    </row>
    <row r="9334" spans="2:3" x14ac:dyDescent="0.35">
      <c r="B9334" s="4" t="s">
        <v>10965</v>
      </c>
      <c r="C9334" s="5">
        <v>0</v>
      </c>
    </row>
    <row r="9335" spans="2:3" x14ac:dyDescent="0.35">
      <c r="B9335" s="4" t="s">
        <v>10411</v>
      </c>
      <c r="C9335" s="5">
        <v>0</v>
      </c>
    </row>
    <row r="9336" spans="2:3" x14ac:dyDescent="0.35">
      <c r="B9336" s="4" t="s">
        <v>10967</v>
      </c>
      <c r="C9336" s="5">
        <v>0</v>
      </c>
    </row>
    <row r="9337" spans="2:3" x14ac:dyDescent="0.35">
      <c r="B9337" s="4" t="s">
        <v>10412</v>
      </c>
      <c r="C9337" s="5">
        <v>0</v>
      </c>
    </row>
    <row r="9338" spans="2:3" x14ac:dyDescent="0.35">
      <c r="B9338" s="4" t="s">
        <v>10969</v>
      </c>
      <c r="C9338" s="5">
        <v>0</v>
      </c>
    </row>
    <row r="9339" spans="2:3" x14ac:dyDescent="0.35">
      <c r="B9339" s="4" t="s">
        <v>10413</v>
      </c>
      <c r="C9339" s="5">
        <v>0</v>
      </c>
    </row>
    <row r="9340" spans="2:3" x14ac:dyDescent="0.35">
      <c r="B9340" s="4" t="s">
        <v>10971</v>
      </c>
      <c r="C9340" s="5">
        <v>0</v>
      </c>
    </row>
    <row r="9341" spans="2:3" x14ac:dyDescent="0.35">
      <c r="B9341" s="4" t="s">
        <v>10414</v>
      </c>
      <c r="C9341" s="5">
        <v>0</v>
      </c>
    </row>
    <row r="9342" spans="2:3" x14ac:dyDescent="0.35">
      <c r="B9342" s="4" t="s">
        <v>10973</v>
      </c>
      <c r="C9342" s="5">
        <v>0</v>
      </c>
    </row>
    <row r="9343" spans="2:3" x14ac:dyDescent="0.35">
      <c r="B9343" s="4" t="s">
        <v>9821</v>
      </c>
      <c r="C9343" s="5">
        <v>0</v>
      </c>
    </row>
    <row r="9344" spans="2:3" x14ac:dyDescent="0.35">
      <c r="B9344" s="4" t="s">
        <v>10975</v>
      </c>
      <c r="C9344" s="5">
        <v>0</v>
      </c>
    </row>
    <row r="9345" spans="2:3" x14ac:dyDescent="0.35">
      <c r="B9345" s="4" t="s">
        <v>10416</v>
      </c>
      <c r="C9345" s="5">
        <v>0</v>
      </c>
    </row>
    <row r="9346" spans="2:3" x14ac:dyDescent="0.35">
      <c r="B9346" s="4" t="s">
        <v>10977</v>
      </c>
      <c r="C9346" s="5">
        <v>0</v>
      </c>
    </row>
    <row r="9347" spans="2:3" x14ac:dyDescent="0.35">
      <c r="B9347" s="4" t="s">
        <v>10417</v>
      </c>
      <c r="C9347" s="5">
        <v>0</v>
      </c>
    </row>
    <row r="9348" spans="2:3" x14ac:dyDescent="0.35">
      <c r="B9348" s="4" t="s">
        <v>10979</v>
      </c>
      <c r="C9348" s="5">
        <v>0</v>
      </c>
    </row>
    <row r="9349" spans="2:3" x14ac:dyDescent="0.35">
      <c r="B9349" s="4" t="s">
        <v>10418</v>
      </c>
      <c r="C9349" s="5">
        <v>0</v>
      </c>
    </row>
    <row r="9350" spans="2:3" x14ac:dyDescent="0.35">
      <c r="B9350" s="4" t="s">
        <v>10981</v>
      </c>
      <c r="C9350" s="5">
        <v>0</v>
      </c>
    </row>
    <row r="9351" spans="2:3" x14ac:dyDescent="0.35">
      <c r="B9351" s="4" t="s">
        <v>10419</v>
      </c>
      <c r="C9351" s="5">
        <v>0</v>
      </c>
    </row>
    <row r="9352" spans="2:3" x14ac:dyDescent="0.35">
      <c r="B9352" s="4" t="s">
        <v>10983</v>
      </c>
      <c r="C9352" s="5">
        <v>0</v>
      </c>
    </row>
    <row r="9353" spans="2:3" x14ac:dyDescent="0.35">
      <c r="B9353" s="4" t="s">
        <v>10420</v>
      </c>
      <c r="C9353" s="5">
        <v>0</v>
      </c>
    </row>
    <row r="9354" spans="2:3" x14ac:dyDescent="0.35">
      <c r="B9354" s="4" t="s">
        <v>10985</v>
      </c>
      <c r="C9354" s="5">
        <v>0</v>
      </c>
    </row>
    <row r="9355" spans="2:3" x14ac:dyDescent="0.35">
      <c r="B9355" s="4" t="s">
        <v>10421</v>
      </c>
      <c r="C9355" s="5">
        <v>0</v>
      </c>
    </row>
    <row r="9356" spans="2:3" x14ac:dyDescent="0.35">
      <c r="B9356" s="4" t="s">
        <v>10987</v>
      </c>
      <c r="C9356" s="5">
        <v>0</v>
      </c>
    </row>
    <row r="9357" spans="2:3" x14ac:dyDescent="0.35">
      <c r="B9357" s="4" t="s">
        <v>10422</v>
      </c>
      <c r="C9357" s="5">
        <v>0</v>
      </c>
    </row>
    <row r="9358" spans="2:3" x14ac:dyDescent="0.35">
      <c r="B9358" s="4" t="s">
        <v>10989</v>
      </c>
      <c r="C9358" s="5">
        <v>0</v>
      </c>
    </row>
    <row r="9359" spans="2:3" x14ac:dyDescent="0.35">
      <c r="B9359" s="4" t="s">
        <v>10423</v>
      </c>
      <c r="C9359" s="5">
        <v>0</v>
      </c>
    </row>
    <row r="9360" spans="2:3" x14ac:dyDescent="0.35">
      <c r="B9360" s="4" t="s">
        <v>10991</v>
      </c>
      <c r="C9360" s="5">
        <v>0</v>
      </c>
    </row>
    <row r="9361" spans="2:3" x14ac:dyDescent="0.35">
      <c r="B9361" s="4" t="s">
        <v>10424</v>
      </c>
      <c r="C9361" s="5">
        <v>0</v>
      </c>
    </row>
    <row r="9362" spans="2:3" x14ac:dyDescent="0.35">
      <c r="B9362" s="4" t="s">
        <v>10993</v>
      </c>
      <c r="C9362" s="5">
        <v>0</v>
      </c>
    </row>
    <row r="9363" spans="2:3" x14ac:dyDescent="0.35">
      <c r="B9363" s="4" t="s">
        <v>10425</v>
      </c>
      <c r="C9363" s="5">
        <v>0</v>
      </c>
    </row>
    <row r="9364" spans="2:3" x14ac:dyDescent="0.35">
      <c r="B9364" s="4" t="s">
        <v>10995</v>
      </c>
      <c r="C9364" s="5">
        <v>0</v>
      </c>
    </row>
    <row r="9365" spans="2:3" x14ac:dyDescent="0.35">
      <c r="B9365" s="4" t="s">
        <v>10426</v>
      </c>
      <c r="C9365" s="5">
        <v>0</v>
      </c>
    </row>
    <row r="9366" spans="2:3" x14ac:dyDescent="0.35">
      <c r="B9366" s="4" t="s">
        <v>10997</v>
      </c>
      <c r="C9366" s="5">
        <v>0</v>
      </c>
    </row>
    <row r="9367" spans="2:3" x14ac:dyDescent="0.35">
      <c r="B9367" s="4" t="s">
        <v>10427</v>
      </c>
      <c r="C9367" s="5">
        <v>0</v>
      </c>
    </row>
    <row r="9368" spans="2:3" x14ac:dyDescent="0.35">
      <c r="B9368" s="4" t="s">
        <v>10999</v>
      </c>
      <c r="C9368" s="5">
        <v>0</v>
      </c>
    </row>
    <row r="9369" spans="2:3" x14ac:dyDescent="0.35">
      <c r="B9369" s="4" t="s">
        <v>10428</v>
      </c>
      <c r="C9369" s="5">
        <v>0</v>
      </c>
    </row>
    <row r="9370" spans="2:3" x14ac:dyDescent="0.35">
      <c r="B9370" s="4" t="s">
        <v>11001</v>
      </c>
      <c r="C9370" s="5">
        <v>0</v>
      </c>
    </row>
    <row r="9371" spans="2:3" x14ac:dyDescent="0.35">
      <c r="B9371" s="4" t="s">
        <v>10429</v>
      </c>
      <c r="C9371" s="5">
        <v>0</v>
      </c>
    </row>
    <row r="9372" spans="2:3" x14ac:dyDescent="0.35">
      <c r="B9372" s="4" t="s">
        <v>11003</v>
      </c>
      <c r="C9372" s="5">
        <v>0</v>
      </c>
    </row>
    <row r="9373" spans="2:3" x14ac:dyDescent="0.35">
      <c r="B9373" s="4" t="s">
        <v>10430</v>
      </c>
      <c r="C9373" s="5">
        <v>0</v>
      </c>
    </row>
    <row r="9374" spans="2:3" x14ac:dyDescent="0.35">
      <c r="B9374" s="4" t="s">
        <v>11005</v>
      </c>
      <c r="C9374" s="5">
        <v>0</v>
      </c>
    </row>
    <row r="9375" spans="2:3" x14ac:dyDescent="0.35">
      <c r="B9375" s="4" t="s">
        <v>10431</v>
      </c>
      <c r="C9375" s="5">
        <v>0</v>
      </c>
    </row>
    <row r="9376" spans="2:3" x14ac:dyDescent="0.35">
      <c r="B9376" s="4" t="s">
        <v>11007</v>
      </c>
      <c r="C9376" s="5">
        <v>0</v>
      </c>
    </row>
    <row r="9377" spans="2:3" x14ac:dyDescent="0.35">
      <c r="B9377" s="4" t="s">
        <v>10432</v>
      </c>
      <c r="C9377" s="5">
        <v>0</v>
      </c>
    </row>
    <row r="9378" spans="2:3" x14ac:dyDescent="0.35">
      <c r="B9378" s="4" t="s">
        <v>11009</v>
      </c>
      <c r="C9378" s="5">
        <v>0</v>
      </c>
    </row>
    <row r="9379" spans="2:3" x14ac:dyDescent="0.35">
      <c r="B9379" s="4" t="s">
        <v>10433</v>
      </c>
      <c r="C9379" s="5">
        <v>0</v>
      </c>
    </row>
    <row r="9380" spans="2:3" x14ac:dyDescent="0.35">
      <c r="B9380" s="4" t="s">
        <v>11011</v>
      </c>
      <c r="C9380" s="5">
        <v>0</v>
      </c>
    </row>
    <row r="9381" spans="2:3" x14ac:dyDescent="0.35">
      <c r="B9381" s="4" t="s">
        <v>10434</v>
      </c>
      <c r="C9381" s="5">
        <v>0</v>
      </c>
    </row>
    <row r="9382" spans="2:3" x14ac:dyDescent="0.35">
      <c r="B9382" s="4" t="s">
        <v>11013</v>
      </c>
      <c r="C9382" s="5">
        <v>0</v>
      </c>
    </row>
    <row r="9383" spans="2:3" x14ac:dyDescent="0.35">
      <c r="B9383" s="4" t="s">
        <v>10435</v>
      </c>
      <c r="C9383" s="5">
        <v>0</v>
      </c>
    </row>
    <row r="9384" spans="2:3" x14ac:dyDescent="0.35">
      <c r="B9384" s="4" t="s">
        <v>11015</v>
      </c>
      <c r="C9384" s="5">
        <v>0</v>
      </c>
    </row>
    <row r="9385" spans="2:3" x14ac:dyDescent="0.35">
      <c r="B9385" s="4" t="s">
        <v>10436</v>
      </c>
      <c r="C9385" s="5">
        <v>0</v>
      </c>
    </row>
    <row r="9386" spans="2:3" x14ac:dyDescent="0.35">
      <c r="B9386" s="4" t="s">
        <v>11017</v>
      </c>
      <c r="C9386" s="5">
        <v>0</v>
      </c>
    </row>
    <row r="9387" spans="2:3" x14ac:dyDescent="0.35">
      <c r="B9387" s="4" t="s">
        <v>10437</v>
      </c>
      <c r="C9387" s="5">
        <v>0</v>
      </c>
    </row>
    <row r="9388" spans="2:3" x14ac:dyDescent="0.35">
      <c r="B9388" s="4" t="s">
        <v>11019</v>
      </c>
      <c r="C9388" s="5">
        <v>0</v>
      </c>
    </row>
    <row r="9389" spans="2:3" x14ac:dyDescent="0.35">
      <c r="B9389" s="4" t="s">
        <v>10438</v>
      </c>
      <c r="C9389" s="5">
        <v>0</v>
      </c>
    </row>
    <row r="9390" spans="2:3" x14ac:dyDescent="0.35">
      <c r="B9390" s="4" t="s">
        <v>11021</v>
      </c>
      <c r="C9390" s="5">
        <v>0</v>
      </c>
    </row>
    <row r="9391" spans="2:3" x14ac:dyDescent="0.35">
      <c r="B9391" s="4" t="s">
        <v>10439</v>
      </c>
      <c r="C9391" s="5">
        <v>0</v>
      </c>
    </row>
    <row r="9392" spans="2:3" x14ac:dyDescent="0.35">
      <c r="B9392" s="4" t="s">
        <v>11023</v>
      </c>
      <c r="C9392" s="5">
        <v>0</v>
      </c>
    </row>
    <row r="9393" spans="2:3" x14ac:dyDescent="0.35">
      <c r="B9393" s="4" t="s">
        <v>10440</v>
      </c>
      <c r="C9393" s="5">
        <v>0</v>
      </c>
    </row>
    <row r="9394" spans="2:3" x14ac:dyDescent="0.35">
      <c r="B9394" s="4" t="s">
        <v>11025</v>
      </c>
      <c r="C9394" s="5">
        <v>0</v>
      </c>
    </row>
    <row r="9395" spans="2:3" x14ac:dyDescent="0.35">
      <c r="B9395" s="4" t="s">
        <v>10441</v>
      </c>
      <c r="C9395" s="5">
        <v>0</v>
      </c>
    </row>
    <row r="9396" spans="2:3" x14ac:dyDescent="0.35">
      <c r="B9396" s="4" t="s">
        <v>11027</v>
      </c>
      <c r="C9396" s="5">
        <v>0</v>
      </c>
    </row>
    <row r="9397" spans="2:3" x14ac:dyDescent="0.35">
      <c r="B9397" s="4" t="s">
        <v>10442</v>
      </c>
      <c r="C9397" s="5">
        <v>0</v>
      </c>
    </row>
    <row r="9398" spans="2:3" x14ac:dyDescent="0.35">
      <c r="B9398" s="4" t="s">
        <v>11029</v>
      </c>
      <c r="C9398" s="5">
        <v>0</v>
      </c>
    </row>
    <row r="9399" spans="2:3" x14ac:dyDescent="0.35">
      <c r="B9399" s="4" t="s">
        <v>10443</v>
      </c>
      <c r="C9399" s="5">
        <v>0</v>
      </c>
    </row>
    <row r="9400" spans="2:3" x14ac:dyDescent="0.35">
      <c r="B9400" s="4" t="s">
        <v>11031</v>
      </c>
      <c r="C9400" s="5">
        <v>0</v>
      </c>
    </row>
    <row r="9401" spans="2:3" x14ac:dyDescent="0.35">
      <c r="B9401" s="4" t="s">
        <v>9822</v>
      </c>
      <c r="C9401" s="5">
        <v>0</v>
      </c>
    </row>
    <row r="9402" spans="2:3" x14ac:dyDescent="0.35">
      <c r="B9402" s="4" t="s">
        <v>11033</v>
      </c>
      <c r="C9402" s="5">
        <v>0</v>
      </c>
    </row>
    <row r="9403" spans="2:3" x14ac:dyDescent="0.35">
      <c r="B9403" s="4" t="s">
        <v>10445</v>
      </c>
      <c r="C9403" s="5">
        <v>0</v>
      </c>
    </row>
    <row r="9404" spans="2:3" x14ac:dyDescent="0.35">
      <c r="B9404" s="4" t="s">
        <v>11035</v>
      </c>
      <c r="C9404" s="5">
        <v>0</v>
      </c>
    </row>
    <row r="9405" spans="2:3" x14ac:dyDescent="0.35">
      <c r="B9405" s="4" t="s">
        <v>10446</v>
      </c>
      <c r="C9405" s="5">
        <v>0</v>
      </c>
    </row>
    <row r="9406" spans="2:3" x14ac:dyDescent="0.35">
      <c r="B9406" s="4" t="s">
        <v>11037</v>
      </c>
      <c r="C9406" s="5">
        <v>0</v>
      </c>
    </row>
    <row r="9407" spans="2:3" x14ac:dyDescent="0.35">
      <c r="B9407" s="4" t="s">
        <v>10447</v>
      </c>
      <c r="C9407" s="5">
        <v>0</v>
      </c>
    </row>
    <row r="9408" spans="2:3" x14ac:dyDescent="0.35">
      <c r="B9408" s="4" t="s">
        <v>11039</v>
      </c>
      <c r="C9408" s="5">
        <v>0</v>
      </c>
    </row>
    <row r="9409" spans="2:3" x14ac:dyDescent="0.35">
      <c r="B9409" s="4" t="s">
        <v>10448</v>
      </c>
      <c r="C9409" s="5">
        <v>0</v>
      </c>
    </row>
    <row r="9410" spans="2:3" x14ac:dyDescent="0.35">
      <c r="B9410" s="4" t="s">
        <v>11041</v>
      </c>
      <c r="C9410" s="5">
        <v>0</v>
      </c>
    </row>
    <row r="9411" spans="2:3" x14ac:dyDescent="0.35">
      <c r="B9411" s="4" t="s">
        <v>10449</v>
      </c>
      <c r="C9411" s="5">
        <v>0</v>
      </c>
    </row>
    <row r="9412" spans="2:3" x14ac:dyDescent="0.35">
      <c r="B9412" s="4" t="s">
        <v>11043</v>
      </c>
      <c r="C9412" s="5">
        <v>0</v>
      </c>
    </row>
    <row r="9413" spans="2:3" x14ac:dyDescent="0.35">
      <c r="B9413" s="4" t="s">
        <v>10450</v>
      </c>
      <c r="C9413" s="5">
        <v>0</v>
      </c>
    </row>
    <row r="9414" spans="2:3" x14ac:dyDescent="0.35">
      <c r="B9414" s="4" t="s">
        <v>11045</v>
      </c>
      <c r="C9414" s="5">
        <v>0</v>
      </c>
    </row>
    <row r="9415" spans="2:3" x14ac:dyDescent="0.35">
      <c r="B9415" s="4" t="s">
        <v>10451</v>
      </c>
      <c r="C9415" s="5">
        <v>0</v>
      </c>
    </row>
    <row r="9416" spans="2:3" x14ac:dyDescent="0.35">
      <c r="B9416" s="4" t="s">
        <v>11047</v>
      </c>
      <c r="C9416" s="5">
        <v>0</v>
      </c>
    </row>
    <row r="9417" spans="2:3" x14ac:dyDescent="0.35">
      <c r="B9417" s="4" t="s">
        <v>11056</v>
      </c>
      <c r="C9417" s="5">
        <v>0</v>
      </c>
    </row>
    <row r="9418" spans="2:3" x14ac:dyDescent="0.35">
      <c r="B9418" s="4" t="s">
        <v>11049</v>
      </c>
      <c r="C9418" s="5">
        <v>0</v>
      </c>
    </row>
    <row r="9419" spans="2:3" x14ac:dyDescent="0.35">
      <c r="B9419" s="4" t="s">
        <v>11057</v>
      </c>
      <c r="C9419" s="5">
        <v>0</v>
      </c>
    </row>
    <row r="9420" spans="2:3" x14ac:dyDescent="0.35">
      <c r="B9420" s="4" t="s">
        <v>11051</v>
      </c>
      <c r="C9420" s="5">
        <v>0</v>
      </c>
    </row>
    <row r="9421" spans="2:3" x14ac:dyDescent="0.35">
      <c r="B9421" s="4" t="s">
        <v>11059</v>
      </c>
      <c r="C9421" s="5">
        <v>0</v>
      </c>
    </row>
    <row r="9422" spans="2:3" x14ac:dyDescent="0.35">
      <c r="B9422" s="4" t="s">
        <v>11053</v>
      </c>
      <c r="C9422" s="5">
        <v>0</v>
      </c>
    </row>
    <row r="9423" spans="2:3" x14ac:dyDescent="0.35">
      <c r="B9423" s="4" t="s">
        <v>11061</v>
      </c>
      <c r="C9423" s="5">
        <v>0</v>
      </c>
    </row>
    <row r="9424" spans="2:3" x14ac:dyDescent="0.35">
      <c r="B9424" s="4" t="s">
        <v>11055</v>
      </c>
      <c r="C9424" s="5">
        <v>0</v>
      </c>
    </row>
    <row r="9425" spans="2:3" x14ac:dyDescent="0.35">
      <c r="B9425" s="4" t="s">
        <v>11063</v>
      </c>
      <c r="C9425" s="5">
        <v>0</v>
      </c>
    </row>
    <row r="9426" spans="2:3" x14ac:dyDescent="0.35">
      <c r="B9426" s="4" t="s">
        <v>9840</v>
      </c>
      <c r="C9426" s="5">
        <v>0</v>
      </c>
    </row>
    <row r="9427" spans="2:3" x14ac:dyDescent="0.35">
      <c r="B9427" s="4" t="s">
        <v>11058</v>
      </c>
      <c r="C9427" s="5">
        <v>0</v>
      </c>
    </row>
    <row r="9428" spans="2:3" x14ac:dyDescent="0.35">
      <c r="B9428" s="4" t="s">
        <v>10453</v>
      </c>
      <c r="C9428" s="5">
        <v>0</v>
      </c>
    </row>
    <row r="9429" spans="2:3" x14ac:dyDescent="0.35">
      <c r="B9429" s="4" t="s">
        <v>11060</v>
      </c>
      <c r="C9429" s="5">
        <v>0</v>
      </c>
    </row>
    <row r="9430" spans="2:3" x14ac:dyDescent="0.35">
      <c r="B9430" s="4" t="s">
        <v>10454</v>
      </c>
      <c r="C9430" s="5">
        <v>0</v>
      </c>
    </row>
    <row r="9431" spans="2:3" x14ac:dyDescent="0.35">
      <c r="B9431" s="4" t="s">
        <v>11062</v>
      </c>
      <c r="C9431" s="5">
        <v>0</v>
      </c>
    </row>
    <row r="9432" spans="2:3" x14ac:dyDescent="0.35">
      <c r="B9432" s="4" t="s">
        <v>10455</v>
      </c>
      <c r="C9432" s="5">
        <v>0</v>
      </c>
    </row>
    <row r="9433" spans="2:3" x14ac:dyDescent="0.35">
      <c r="B9433" s="4" t="s">
        <v>11064</v>
      </c>
      <c r="C9433" s="5">
        <v>0</v>
      </c>
    </row>
    <row r="9434" spans="2:3" x14ac:dyDescent="0.35">
      <c r="B9434" s="4" t="s">
        <v>10456</v>
      </c>
      <c r="C9434" s="5">
        <v>0</v>
      </c>
    </row>
    <row r="9435" spans="2:3" x14ac:dyDescent="0.35">
      <c r="B9435" s="4" t="s">
        <v>11066</v>
      </c>
      <c r="C9435" s="5">
        <v>0</v>
      </c>
    </row>
    <row r="9436" spans="2:3" x14ac:dyDescent="0.35">
      <c r="B9436" s="4" t="s">
        <v>10457</v>
      </c>
      <c r="C9436" s="5">
        <v>0</v>
      </c>
    </row>
    <row r="9437" spans="2:3" x14ac:dyDescent="0.35">
      <c r="B9437" s="4" t="s">
        <v>11068</v>
      </c>
      <c r="C9437" s="5">
        <v>0</v>
      </c>
    </row>
    <row r="9438" spans="2:3" x14ac:dyDescent="0.35">
      <c r="B9438" s="4" t="s">
        <v>10458</v>
      </c>
      <c r="C9438" s="5">
        <v>0</v>
      </c>
    </row>
    <row r="9439" spans="2:3" x14ac:dyDescent="0.35">
      <c r="B9439" s="4" t="s">
        <v>11070</v>
      </c>
      <c r="C9439" s="5">
        <v>0</v>
      </c>
    </row>
    <row r="9440" spans="2:3" x14ac:dyDescent="0.35">
      <c r="B9440" s="4" t="s">
        <v>10459</v>
      </c>
      <c r="C9440" s="5">
        <v>0</v>
      </c>
    </row>
    <row r="9441" spans="2:3" x14ac:dyDescent="0.35">
      <c r="B9441" s="4" t="s">
        <v>11072</v>
      </c>
      <c r="C9441" s="5">
        <v>0</v>
      </c>
    </row>
    <row r="9442" spans="2:3" x14ac:dyDescent="0.35">
      <c r="B9442" s="4" t="s">
        <v>10460</v>
      </c>
      <c r="C9442" s="5">
        <v>0</v>
      </c>
    </row>
    <row r="9443" spans="2:3" x14ac:dyDescent="0.35">
      <c r="B9443" s="4" t="s">
        <v>11074</v>
      </c>
      <c r="C9443" s="5">
        <v>0</v>
      </c>
    </row>
    <row r="9444" spans="2:3" x14ac:dyDescent="0.35">
      <c r="B9444" s="4" t="s">
        <v>10461</v>
      </c>
      <c r="C9444" s="5">
        <v>0</v>
      </c>
    </row>
    <row r="9445" spans="2:3" x14ac:dyDescent="0.35">
      <c r="B9445" s="4" t="s">
        <v>11076</v>
      </c>
      <c r="C9445" s="5">
        <v>0</v>
      </c>
    </row>
    <row r="9446" spans="2:3" x14ac:dyDescent="0.35">
      <c r="B9446" s="4" t="s">
        <v>10462</v>
      </c>
      <c r="C9446" s="5">
        <v>0</v>
      </c>
    </row>
    <row r="9447" spans="2:3" x14ac:dyDescent="0.35">
      <c r="B9447" s="4" t="s">
        <v>11078</v>
      </c>
      <c r="C9447" s="5">
        <v>0</v>
      </c>
    </row>
    <row r="9448" spans="2:3" x14ac:dyDescent="0.35">
      <c r="B9448" s="4" t="s">
        <v>10463</v>
      </c>
      <c r="C9448" s="5">
        <v>0</v>
      </c>
    </row>
    <row r="9449" spans="2:3" x14ac:dyDescent="0.35">
      <c r="B9449" s="4" t="s">
        <v>11080</v>
      </c>
      <c r="C9449" s="5">
        <v>0</v>
      </c>
    </row>
    <row r="9450" spans="2:3" x14ac:dyDescent="0.35">
      <c r="B9450" s="4" t="s">
        <v>10464</v>
      </c>
      <c r="C9450" s="5">
        <v>0</v>
      </c>
    </row>
    <row r="9451" spans="2:3" x14ac:dyDescent="0.35">
      <c r="B9451" s="4" t="s">
        <v>11082</v>
      </c>
      <c r="C9451" s="5">
        <v>0</v>
      </c>
    </row>
    <row r="9452" spans="2:3" x14ac:dyDescent="0.35">
      <c r="B9452" s="4" t="s">
        <v>10465</v>
      </c>
      <c r="C9452" s="5">
        <v>0</v>
      </c>
    </row>
    <row r="9453" spans="2:3" x14ac:dyDescent="0.35">
      <c r="B9453" s="4" t="s">
        <v>11084</v>
      </c>
      <c r="C9453" s="5">
        <v>0</v>
      </c>
    </row>
    <row r="9454" spans="2:3" x14ac:dyDescent="0.35">
      <c r="B9454" s="4" t="s">
        <v>10466</v>
      </c>
      <c r="C9454" s="5">
        <v>0</v>
      </c>
    </row>
    <row r="9455" spans="2:3" x14ac:dyDescent="0.35">
      <c r="B9455" s="4" t="s">
        <v>11086</v>
      </c>
      <c r="C9455" s="5">
        <v>0</v>
      </c>
    </row>
    <row r="9456" spans="2:3" x14ac:dyDescent="0.35">
      <c r="B9456" s="4" t="s">
        <v>10467</v>
      </c>
      <c r="C9456" s="5">
        <v>0</v>
      </c>
    </row>
    <row r="9457" spans="2:3" x14ac:dyDescent="0.35">
      <c r="B9457" s="4" t="s">
        <v>11088</v>
      </c>
      <c r="C9457" s="5">
        <v>0</v>
      </c>
    </row>
    <row r="9458" spans="2:3" x14ac:dyDescent="0.35">
      <c r="B9458" s="4" t="s">
        <v>10468</v>
      </c>
      <c r="C9458" s="5">
        <v>0</v>
      </c>
    </row>
    <row r="9459" spans="2:3" x14ac:dyDescent="0.35">
      <c r="B9459" s="4" t="s">
        <v>11090</v>
      </c>
      <c r="C9459" s="5">
        <v>0</v>
      </c>
    </row>
    <row r="9460" spans="2:3" x14ac:dyDescent="0.35">
      <c r="B9460" s="4" t="s">
        <v>10469</v>
      </c>
      <c r="C9460" s="5">
        <v>0</v>
      </c>
    </row>
    <row r="9461" spans="2:3" x14ac:dyDescent="0.35">
      <c r="B9461" s="4" t="s">
        <v>11092</v>
      </c>
      <c r="C9461" s="5">
        <v>0</v>
      </c>
    </row>
    <row r="9462" spans="2:3" x14ac:dyDescent="0.35">
      <c r="B9462" s="4" t="s">
        <v>10470</v>
      </c>
      <c r="C9462" s="5">
        <v>0</v>
      </c>
    </row>
    <row r="9463" spans="2:3" x14ac:dyDescent="0.35">
      <c r="B9463" s="4" t="s">
        <v>11094</v>
      </c>
      <c r="C9463" s="5">
        <v>0</v>
      </c>
    </row>
    <row r="9464" spans="2:3" x14ac:dyDescent="0.35">
      <c r="B9464" s="4" t="s">
        <v>10471</v>
      </c>
      <c r="C9464" s="5">
        <v>0</v>
      </c>
    </row>
    <row r="9465" spans="2:3" x14ac:dyDescent="0.35">
      <c r="B9465" s="4" t="s">
        <v>11096</v>
      </c>
      <c r="C9465" s="5">
        <v>0</v>
      </c>
    </row>
    <row r="9466" spans="2:3" x14ac:dyDescent="0.35">
      <c r="B9466" s="4" t="s">
        <v>10472</v>
      </c>
      <c r="C9466" s="5">
        <v>0</v>
      </c>
    </row>
    <row r="9467" spans="2:3" x14ac:dyDescent="0.35">
      <c r="B9467" s="4" t="s">
        <v>11098</v>
      </c>
      <c r="C9467" s="5">
        <v>0</v>
      </c>
    </row>
    <row r="9468" spans="2:3" x14ac:dyDescent="0.35">
      <c r="B9468" s="4" t="s">
        <v>10473</v>
      </c>
      <c r="C9468" s="5">
        <v>0</v>
      </c>
    </row>
    <row r="9469" spans="2:3" x14ac:dyDescent="0.35">
      <c r="B9469" s="4" t="s">
        <v>11100</v>
      </c>
      <c r="C9469" s="5">
        <v>0</v>
      </c>
    </row>
    <row r="9470" spans="2:3" x14ac:dyDescent="0.35">
      <c r="B9470" s="4" t="s">
        <v>10474</v>
      </c>
      <c r="C9470" s="5">
        <v>0</v>
      </c>
    </row>
    <row r="9471" spans="2:3" x14ac:dyDescent="0.35">
      <c r="B9471" s="4" t="s">
        <v>11102</v>
      </c>
      <c r="C9471" s="5">
        <v>0</v>
      </c>
    </row>
    <row r="9472" spans="2:3" x14ac:dyDescent="0.35">
      <c r="B9472" s="4" t="s">
        <v>10475</v>
      </c>
      <c r="C9472" s="5">
        <v>0</v>
      </c>
    </row>
    <row r="9473" spans="2:3" x14ac:dyDescent="0.35">
      <c r="B9473" s="4" t="s">
        <v>11104</v>
      </c>
      <c r="C9473" s="5">
        <v>0</v>
      </c>
    </row>
    <row r="9474" spans="2:3" x14ac:dyDescent="0.35">
      <c r="B9474" s="4" t="s">
        <v>10476</v>
      </c>
      <c r="C9474" s="5">
        <v>0</v>
      </c>
    </row>
    <row r="9475" spans="2:3" x14ac:dyDescent="0.35">
      <c r="B9475" s="4" t="s">
        <v>11106</v>
      </c>
      <c r="C9475" s="5">
        <v>0</v>
      </c>
    </row>
    <row r="9476" spans="2:3" x14ac:dyDescent="0.35">
      <c r="B9476" s="4" t="s">
        <v>10477</v>
      </c>
      <c r="C9476" s="5">
        <v>0</v>
      </c>
    </row>
    <row r="9477" spans="2:3" x14ac:dyDescent="0.35">
      <c r="B9477" s="4" t="s">
        <v>11108</v>
      </c>
      <c r="C9477" s="5">
        <v>0</v>
      </c>
    </row>
    <row r="9478" spans="2:3" x14ac:dyDescent="0.35">
      <c r="B9478" s="4" t="s">
        <v>10478</v>
      </c>
      <c r="C9478" s="5">
        <v>0</v>
      </c>
    </row>
    <row r="9479" spans="2:3" x14ac:dyDescent="0.35">
      <c r="B9479" s="4" t="s">
        <v>11110</v>
      </c>
      <c r="C9479" s="5">
        <v>0</v>
      </c>
    </row>
    <row r="9480" spans="2:3" x14ac:dyDescent="0.35">
      <c r="B9480" s="4" t="s">
        <v>10479</v>
      </c>
      <c r="C9480" s="5">
        <v>0</v>
      </c>
    </row>
    <row r="9481" spans="2:3" x14ac:dyDescent="0.35">
      <c r="B9481" s="4" t="s">
        <v>11112</v>
      </c>
      <c r="C9481" s="5">
        <v>0</v>
      </c>
    </row>
    <row r="9482" spans="2:3" x14ac:dyDescent="0.35">
      <c r="B9482" s="4" t="s">
        <v>10480</v>
      </c>
      <c r="C9482" s="5">
        <v>0</v>
      </c>
    </row>
    <row r="9483" spans="2:3" x14ac:dyDescent="0.35">
      <c r="B9483" s="4" t="s">
        <v>11114</v>
      </c>
      <c r="C9483" s="5">
        <v>0</v>
      </c>
    </row>
    <row r="9484" spans="2:3" x14ac:dyDescent="0.35">
      <c r="B9484" s="4" t="s">
        <v>10481</v>
      </c>
      <c r="C9484" s="5">
        <v>0</v>
      </c>
    </row>
    <row r="9485" spans="2:3" x14ac:dyDescent="0.35">
      <c r="B9485" s="4" t="s">
        <v>11116</v>
      </c>
      <c r="C9485" s="5">
        <v>0</v>
      </c>
    </row>
    <row r="9486" spans="2:3" x14ac:dyDescent="0.35">
      <c r="B9486" s="4" t="s">
        <v>10482</v>
      </c>
      <c r="C9486" s="5">
        <v>0</v>
      </c>
    </row>
    <row r="9487" spans="2:3" x14ac:dyDescent="0.35">
      <c r="B9487" s="4" t="s">
        <v>11118</v>
      </c>
      <c r="C9487" s="5">
        <v>0</v>
      </c>
    </row>
    <row r="9488" spans="2:3" x14ac:dyDescent="0.35">
      <c r="B9488" s="4" t="s">
        <v>10483</v>
      </c>
      <c r="C9488" s="5">
        <v>0</v>
      </c>
    </row>
    <row r="9489" spans="2:3" x14ac:dyDescent="0.35">
      <c r="B9489" s="4" t="s">
        <v>11120</v>
      </c>
      <c r="C9489" s="5">
        <v>0</v>
      </c>
    </row>
    <row r="9490" spans="2:3" x14ac:dyDescent="0.35">
      <c r="B9490" s="4" t="s">
        <v>10484</v>
      </c>
      <c r="C9490" s="5">
        <v>0</v>
      </c>
    </row>
    <row r="9491" spans="2:3" x14ac:dyDescent="0.35">
      <c r="B9491" s="4" t="s">
        <v>11122</v>
      </c>
      <c r="C9491" s="5">
        <v>0</v>
      </c>
    </row>
    <row r="9492" spans="2:3" x14ac:dyDescent="0.35">
      <c r="B9492" s="4" t="s">
        <v>10485</v>
      </c>
      <c r="C9492" s="5">
        <v>0</v>
      </c>
    </row>
    <row r="9493" spans="2:3" x14ac:dyDescent="0.35">
      <c r="B9493" s="4" t="s">
        <v>11124</v>
      </c>
      <c r="C9493" s="5">
        <v>0</v>
      </c>
    </row>
    <row r="9494" spans="2:3" x14ac:dyDescent="0.35">
      <c r="B9494" s="4" t="s">
        <v>10486</v>
      </c>
      <c r="C9494" s="5">
        <v>0</v>
      </c>
    </row>
    <row r="9495" spans="2:3" x14ac:dyDescent="0.35">
      <c r="B9495" s="4" t="s">
        <v>11126</v>
      </c>
      <c r="C9495" s="5">
        <v>0</v>
      </c>
    </row>
    <row r="9496" spans="2:3" x14ac:dyDescent="0.35">
      <c r="B9496" s="4" t="s">
        <v>10487</v>
      </c>
      <c r="C9496" s="5">
        <v>0</v>
      </c>
    </row>
    <row r="9497" spans="2:3" x14ac:dyDescent="0.35">
      <c r="B9497" s="4" t="s">
        <v>11128</v>
      </c>
      <c r="C9497" s="5">
        <v>0</v>
      </c>
    </row>
    <row r="9498" spans="2:3" x14ac:dyDescent="0.35">
      <c r="B9498" s="4" t="s">
        <v>10488</v>
      </c>
      <c r="C9498" s="5">
        <v>0</v>
      </c>
    </row>
    <row r="9499" spans="2:3" x14ac:dyDescent="0.35">
      <c r="B9499" s="4" t="s">
        <v>11130</v>
      </c>
      <c r="C9499" s="5">
        <v>0</v>
      </c>
    </row>
    <row r="9500" spans="2:3" x14ac:dyDescent="0.35">
      <c r="B9500" s="4" t="s">
        <v>10489</v>
      </c>
      <c r="C9500" s="5">
        <v>0</v>
      </c>
    </row>
    <row r="9501" spans="2:3" x14ac:dyDescent="0.35">
      <c r="B9501" s="4" t="s">
        <v>11132</v>
      </c>
      <c r="C9501" s="5">
        <v>0</v>
      </c>
    </row>
    <row r="9502" spans="2:3" x14ac:dyDescent="0.35">
      <c r="B9502" s="4" t="s">
        <v>10490</v>
      </c>
      <c r="C9502" s="5">
        <v>0</v>
      </c>
    </row>
    <row r="9503" spans="2:3" x14ac:dyDescent="0.35">
      <c r="B9503" s="4" t="s">
        <v>11134</v>
      </c>
      <c r="C9503" s="5">
        <v>0</v>
      </c>
    </row>
    <row r="9504" spans="2:3" x14ac:dyDescent="0.35">
      <c r="B9504" s="4" t="s">
        <v>10491</v>
      </c>
      <c r="C9504" s="5">
        <v>0</v>
      </c>
    </row>
    <row r="9505" spans="2:3" x14ac:dyDescent="0.35">
      <c r="B9505" s="4" t="s">
        <v>11136</v>
      </c>
      <c r="C9505" s="5">
        <v>0</v>
      </c>
    </row>
    <row r="9506" spans="2:3" x14ac:dyDescent="0.35">
      <c r="B9506" s="4" t="s">
        <v>10492</v>
      </c>
      <c r="C9506" s="5">
        <v>0</v>
      </c>
    </row>
    <row r="9507" spans="2:3" x14ac:dyDescent="0.35">
      <c r="B9507" s="4" t="s">
        <v>11138</v>
      </c>
      <c r="C9507" s="5">
        <v>0</v>
      </c>
    </row>
    <row r="9508" spans="2:3" x14ac:dyDescent="0.35">
      <c r="B9508" s="4" t="s">
        <v>10493</v>
      </c>
      <c r="C9508" s="5">
        <v>0</v>
      </c>
    </row>
    <row r="9509" spans="2:3" x14ac:dyDescent="0.35">
      <c r="B9509" s="4" t="s">
        <v>11140</v>
      </c>
      <c r="C9509" s="5">
        <v>0</v>
      </c>
    </row>
    <row r="9510" spans="2:3" x14ac:dyDescent="0.35">
      <c r="B9510" s="4" t="s">
        <v>10494</v>
      </c>
      <c r="C9510" s="5">
        <v>0</v>
      </c>
    </row>
    <row r="9511" spans="2:3" x14ac:dyDescent="0.35">
      <c r="B9511" s="4" t="s">
        <v>11142</v>
      </c>
      <c r="C9511" s="5">
        <v>0</v>
      </c>
    </row>
    <row r="9512" spans="2:3" x14ac:dyDescent="0.35">
      <c r="B9512" s="4" t="s">
        <v>10495</v>
      </c>
      <c r="C9512" s="5">
        <v>0</v>
      </c>
    </row>
    <row r="9513" spans="2:3" x14ac:dyDescent="0.35">
      <c r="B9513" s="4" t="s">
        <v>11144</v>
      </c>
      <c r="C9513" s="5">
        <v>0</v>
      </c>
    </row>
    <row r="9514" spans="2:3" x14ac:dyDescent="0.35">
      <c r="B9514" s="4" t="s">
        <v>10496</v>
      </c>
      <c r="C9514" s="5">
        <v>0</v>
      </c>
    </row>
    <row r="9515" spans="2:3" x14ac:dyDescent="0.35">
      <c r="B9515" s="4" t="s">
        <v>11146</v>
      </c>
      <c r="C9515" s="5">
        <v>0</v>
      </c>
    </row>
    <row r="9516" spans="2:3" x14ac:dyDescent="0.35">
      <c r="B9516" s="4" t="s">
        <v>10497</v>
      </c>
      <c r="C9516" s="5">
        <v>0</v>
      </c>
    </row>
    <row r="9517" spans="2:3" x14ac:dyDescent="0.35">
      <c r="B9517" s="4" t="s">
        <v>11148</v>
      </c>
      <c r="C9517" s="5">
        <v>0</v>
      </c>
    </row>
    <row r="9518" spans="2:3" x14ac:dyDescent="0.35">
      <c r="B9518" s="4" t="s">
        <v>10498</v>
      </c>
      <c r="C9518" s="5">
        <v>0</v>
      </c>
    </row>
    <row r="9519" spans="2:3" x14ac:dyDescent="0.35">
      <c r="B9519" s="4" t="s">
        <v>11150</v>
      </c>
      <c r="C9519" s="5">
        <v>0</v>
      </c>
    </row>
    <row r="9520" spans="2:3" x14ac:dyDescent="0.35">
      <c r="B9520" s="4" t="s">
        <v>10499</v>
      </c>
      <c r="C9520" s="5">
        <v>0</v>
      </c>
    </row>
    <row r="9521" spans="2:3" x14ac:dyDescent="0.35">
      <c r="B9521" s="4" t="s">
        <v>11152</v>
      </c>
      <c r="C9521" s="5">
        <v>0</v>
      </c>
    </row>
    <row r="9522" spans="2:3" x14ac:dyDescent="0.35">
      <c r="B9522" s="4" t="s">
        <v>10500</v>
      </c>
      <c r="C9522" s="5">
        <v>0</v>
      </c>
    </row>
    <row r="9523" spans="2:3" x14ac:dyDescent="0.35">
      <c r="B9523" s="4" t="s">
        <v>11154</v>
      </c>
      <c r="C9523" s="5">
        <v>0</v>
      </c>
    </row>
    <row r="9524" spans="2:3" x14ac:dyDescent="0.35">
      <c r="B9524" s="4" t="s">
        <v>10501</v>
      </c>
      <c r="C9524" s="5">
        <v>0</v>
      </c>
    </row>
    <row r="9525" spans="2:3" x14ac:dyDescent="0.35">
      <c r="B9525" s="4" t="s">
        <v>11156</v>
      </c>
      <c r="C9525" s="5">
        <v>0</v>
      </c>
    </row>
    <row r="9526" spans="2:3" x14ac:dyDescent="0.35">
      <c r="B9526" s="4" t="s">
        <v>10502</v>
      </c>
      <c r="C9526" s="5">
        <v>0</v>
      </c>
    </row>
    <row r="9527" spans="2:3" x14ac:dyDescent="0.35">
      <c r="B9527" s="4" t="s">
        <v>11158</v>
      </c>
      <c r="C9527" s="5">
        <v>0</v>
      </c>
    </row>
    <row r="9528" spans="2:3" x14ac:dyDescent="0.35">
      <c r="B9528" s="4" t="s">
        <v>10503</v>
      </c>
      <c r="C9528" s="5">
        <v>0</v>
      </c>
    </row>
    <row r="9529" spans="2:3" x14ac:dyDescent="0.35">
      <c r="B9529" s="4" t="s">
        <v>11160</v>
      </c>
      <c r="C9529" s="5">
        <v>0</v>
      </c>
    </row>
    <row r="9530" spans="2:3" x14ac:dyDescent="0.35">
      <c r="B9530" s="4" t="s">
        <v>10504</v>
      </c>
      <c r="C9530" s="5">
        <v>0</v>
      </c>
    </row>
    <row r="9531" spans="2:3" x14ac:dyDescent="0.35">
      <c r="B9531" s="4" t="s">
        <v>11162</v>
      </c>
      <c r="C9531" s="5">
        <v>0</v>
      </c>
    </row>
    <row r="9532" spans="2:3" x14ac:dyDescent="0.35">
      <c r="B9532" s="4" t="s">
        <v>10505</v>
      </c>
      <c r="C9532" s="5">
        <v>0</v>
      </c>
    </row>
    <row r="9533" spans="2:3" x14ac:dyDescent="0.35">
      <c r="B9533" s="4" t="s">
        <v>11164</v>
      </c>
      <c r="C9533" s="5">
        <v>0</v>
      </c>
    </row>
    <row r="9534" spans="2:3" x14ac:dyDescent="0.35">
      <c r="B9534" s="4" t="s">
        <v>10506</v>
      </c>
      <c r="C9534" s="5">
        <v>0</v>
      </c>
    </row>
    <row r="9535" spans="2:3" x14ac:dyDescent="0.35">
      <c r="B9535" s="4" t="s">
        <v>11166</v>
      </c>
      <c r="C9535" s="5">
        <v>0</v>
      </c>
    </row>
    <row r="9536" spans="2:3" x14ac:dyDescent="0.35">
      <c r="B9536" s="4" t="s">
        <v>10507</v>
      </c>
      <c r="C9536" s="5">
        <v>0</v>
      </c>
    </row>
    <row r="9537" spans="2:3" x14ac:dyDescent="0.35">
      <c r="B9537" s="4" t="s">
        <v>11168</v>
      </c>
      <c r="C9537" s="5">
        <v>0</v>
      </c>
    </row>
    <row r="9538" spans="2:3" x14ac:dyDescent="0.35">
      <c r="B9538" s="4" t="s">
        <v>10508</v>
      </c>
      <c r="C9538" s="5">
        <v>0</v>
      </c>
    </row>
    <row r="9539" spans="2:3" x14ac:dyDescent="0.35">
      <c r="B9539" s="4" t="s">
        <v>11170</v>
      </c>
      <c r="C9539" s="5">
        <v>0</v>
      </c>
    </row>
    <row r="9540" spans="2:3" x14ac:dyDescent="0.35">
      <c r="B9540" s="4" t="s">
        <v>10509</v>
      </c>
      <c r="C9540" s="5">
        <v>0</v>
      </c>
    </row>
    <row r="9541" spans="2:3" x14ac:dyDescent="0.35">
      <c r="B9541" s="4" t="s">
        <v>11172</v>
      </c>
      <c r="C9541" s="5">
        <v>0</v>
      </c>
    </row>
    <row r="9542" spans="2:3" x14ac:dyDescent="0.35">
      <c r="B9542" s="4" t="s">
        <v>9823</v>
      </c>
      <c r="C9542" s="5">
        <v>0</v>
      </c>
    </row>
    <row r="9543" spans="2:3" x14ac:dyDescent="0.35">
      <c r="B9543" s="4" t="s">
        <v>11174</v>
      </c>
      <c r="C9543" s="5">
        <v>0</v>
      </c>
    </row>
    <row r="9544" spans="2:3" x14ac:dyDescent="0.35">
      <c r="B9544" s="4" t="s">
        <v>10511</v>
      </c>
      <c r="C9544" s="5">
        <v>0</v>
      </c>
    </row>
    <row r="9545" spans="2:3" x14ac:dyDescent="0.35">
      <c r="B9545" s="4" t="s">
        <v>11176</v>
      </c>
      <c r="C9545" s="5">
        <v>0</v>
      </c>
    </row>
    <row r="9546" spans="2:3" x14ac:dyDescent="0.35">
      <c r="B9546" s="4" t="s">
        <v>10512</v>
      </c>
      <c r="C9546" s="5">
        <v>0</v>
      </c>
    </row>
    <row r="9547" spans="2:3" x14ac:dyDescent="0.35">
      <c r="B9547" s="4" t="s">
        <v>11178</v>
      </c>
      <c r="C9547" s="5">
        <v>0</v>
      </c>
    </row>
    <row r="9548" spans="2:3" x14ac:dyDescent="0.35">
      <c r="B9548" s="4" t="s">
        <v>10513</v>
      </c>
      <c r="C9548" s="5">
        <v>0</v>
      </c>
    </row>
    <row r="9549" spans="2:3" x14ac:dyDescent="0.35">
      <c r="B9549" s="4" t="s">
        <v>11180</v>
      </c>
      <c r="C9549" s="5">
        <v>0</v>
      </c>
    </row>
    <row r="9550" spans="2:3" x14ac:dyDescent="0.35">
      <c r="B9550" s="4" t="s">
        <v>10514</v>
      </c>
      <c r="C9550" s="5">
        <v>0</v>
      </c>
    </row>
    <row r="9551" spans="2:3" x14ac:dyDescent="0.35">
      <c r="B9551" s="4" t="s">
        <v>11182</v>
      </c>
      <c r="C9551" s="5">
        <v>0</v>
      </c>
    </row>
    <row r="9552" spans="2:3" x14ac:dyDescent="0.35">
      <c r="B9552" s="4" t="s">
        <v>10515</v>
      </c>
      <c r="C9552" s="5">
        <v>0</v>
      </c>
    </row>
    <row r="9553" spans="2:3" x14ac:dyDescent="0.35">
      <c r="B9553" s="4" t="s">
        <v>11184</v>
      </c>
      <c r="C9553" s="5">
        <v>0</v>
      </c>
    </row>
    <row r="9554" spans="2:3" x14ac:dyDescent="0.35">
      <c r="B9554" s="4" t="s">
        <v>10516</v>
      </c>
      <c r="C9554" s="5">
        <v>0</v>
      </c>
    </row>
    <row r="9555" spans="2:3" x14ac:dyDescent="0.35">
      <c r="B9555" s="4" t="s">
        <v>11186</v>
      </c>
      <c r="C9555" s="5">
        <v>0</v>
      </c>
    </row>
    <row r="9556" spans="2:3" x14ac:dyDescent="0.35">
      <c r="B9556" s="4" t="s">
        <v>10517</v>
      </c>
      <c r="C9556" s="5">
        <v>0</v>
      </c>
    </row>
    <row r="9557" spans="2:3" x14ac:dyDescent="0.35">
      <c r="B9557" s="4" t="s">
        <v>11188</v>
      </c>
      <c r="C9557" s="5">
        <v>0</v>
      </c>
    </row>
    <row r="9558" spans="2:3" x14ac:dyDescent="0.35">
      <c r="B9558" s="4" t="s">
        <v>10518</v>
      </c>
      <c r="C9558" s="5">
        <v>0</v>
      </c>
    </row>
    <row r="9559" spans="2:3" x14ac:dyDescent="0.35">
      <c r="B9559" s="4" t="s">
        <v>11190</v>
      </c>
      <c r="C9559" s="5">
        <v>0</v>
      </c>
    </row>
    <row r="9560" spans="2:3" x14ac:dyDescent="0.35">
      <c r="B9560" s="4" t="s">
        <v>10519</v>
      </c>
      <c r="C9560" s="5">
        <v>0</v>
      </c>
    </row>
    <row r="9561" spans="2:3" x14ac:dyDescent="0.35">
      <c r="B9561" s="4" t="s">
        <v>11192</v>
      </c>
      <c r="C9561" s="5">
        <v>0</v>
      </c>
    </row>
    <row r="9562" spans="2:3" x14ac:dyDescent="0.35">
      <c r="B9562" s="4" t="s">
        <v>10520</v>
      </c>
      <c r="C9562" s="5">
        <v>0</v>
      </c>
    </row>
    <row r="9563" spans="2:3" x14ac:dyDescent="0.35">
      <c r="B9563" s="4" t="s">
        <v>11194</v>
      </c>
      <c r="C9563" s="5">
        <v>0</v>
      </c>
    </row>
    <row r="9564" spans="2:3" x14ac:dyDescent="0.35">
      <c r="B9564" s="4" t="s">
        <v>10521</v>
      </c>
      <c r="C9564" s="5">
        <v>0</v>
      </c>
    </row>
    <row r="9565" spans="2:3" x14ac:dyDescent="0.35">
      <c r="B9565" s="4" t="s">
        <v>11196</v>
      </c>
      <c r="C9565" s="5">
        <v>0</v>
      </c>
    </row>
    <row r="9566" spans="2:3" x14ac:dyDescent="0.35">
      <c r="B9566" s="4" t="s">
        <v>10522</v>
      </c>
      <c r="C9566" s="5">
        <v>0</v>
      </c>
    </row>
    <row r="9567" spans="2:3" x14ac:dyDescent="0.35">
      <c r="B9567" s="4" t="s">
        <v>11198</v>
      </c>
      <c r="C9567" s="5">
        <v>0</v>
      </c>
    </row>
    <row r="9568" spans="2:3" x14ac:dyDescent="0.35">
      <c r="B9568" s="4" t="s">
        <v>10523</v>
      </c>
      <c r="C9568" s="5">
        <v>0</v>
      </c>
    </row>
    <row r="9569" spans="2:3" x14ac:dyDescent="0.35">
      <c r="B9569" s="4" t="s">
        <v>11200</v>
      </c>
      <c r="C9569" s="5">
        <v>0</v>
      </c>
    </row>
    <row r="9570" spans="2:3" x14ac:dyDescent="0.35">
      <c r="B9570" s="4" t="s">
        <v>11254</v>
      </c>
      <c r="C9570" s="5">
        <v>0</v>
      </c>
    </row>
    <row r="9571" spans="2:3" x14ac:dyDescent="0.35">
      <c r="B9571" s="4" t="s">
        <v>11202</v>
      </c>
      <c r="C9571" s="5">
        <v>0</v>
      </c>
    </row>
    <row r="9572" spans="2:3" x14ac:dyDescent="0.35">
      <c r="B9572" s="4" t="s">
        <v>11256</v>
      </c>
      <c r="C9572" s="5">
        <v>0</v>
      </c>
    </row>
    <row r="9573" spans="2:3" x14ac:dyDescent="0.35">
      <c r="B9573" s="4" t="s">
        <v>11204</v>
      </c>
      <c r="C9573" s="5">
        <v>0</v>
      </c>
    </row>
    <row r="9574" spans="2:3" x14ac:dyDescent="0.35">
      <c r="B9574" s="4" t="s">
        <v>11258</v>
      </c>
      <c r="C9574" s="5">
        <v>0</v>
      </c>
    </row>
    <row r="9575" spans="2:3" x14ac:dyDescent="0.35">
      <c r="B9575" s="4" t="s">
        <v>11206</v>
      </c>
      <c r="C9575" s="5">
        <v>0</v>
      </c>
    </row>
    <row r="9576" spans="2:3" x14ac:dyDescent="0.35">
      <c r="B9576" s="4" t="s">
        <v>9848</v>
      </c>
      <c r="C9576" s="5">
        <v>0</v>
      </c>
    </row>
    <row r="9577" spans="2:3" x14ac:dyDescent="0.35">
      <c r="B9577" s="4" t="s">
        <v>9844</v>
      </c>
      <c r="C9577" s="5">
        <v>0</v>
      </c>
    </row>
    <row r="9578" spans="2:3" x14ac:dyDescent="0.35">
      <c r="B9578" s="4" t="s">
        <v>11262</v>
      </c>
      <c r="C9578" s="5">
        <v>0</v>
      </c>
    </row>
    <row r="9579" spans="2:3" x14ac:dyDescent="0.35">
      <c r="B9579" s="4" t="s">
        <v>11210</v>
      </c>
      <c r="C9579" s="5">
        <v>0</v>
      </c>
    </row>
    <row r="9580" spans="2:3" x14ac:dyDescent="0.35">
      <c r="B9580" s="4" t="s">
        <v>11264</v>
      </c>
      <c r="C9580" s="5">
        <v>0</v>
      </c>
    </row>
    <row r="9581" spans="2:3" x14ac:dyDescent="0.35">
      <c r="B9581" s="4" t="s">
        <v>11212</v>
      </c>
      <c r="C9581" s="5">
        <v>0</v>
      </c>
    </row>
    <row r="9582" spans="2:3" x14ac:dyDescent="0.35">
      <c r="B9582" s="4" t="s">
        <v>11266</v>
      </c>
      <c r="C9582" s="5">
        <v>0</v>
      </c>
    </row>
    <row r="9583" spans="2:3" x14ac:dyDescent="0.35">
      <c r="B9583" s="4" t="s">
        <v>11214</v>
      </c>
      <c r="C9583" s="5">
        <v>0</v>
      </c>
    </row>
    <row r="9584" spans="2:3" x14ac:dyDescent="0.35">
      <c r="B9584" s="4" t="s">
        <v>11268</v>
      </c>
      <c r="C9584" s="5">
        <v>0</v>
      </c>
    </row>
    <row r="9585" spans="2:3" x14ac:dyDescent="0.35">
      <c r="B9585" s="4" t="s">
        <v>11216</v>
      </c>
      <c r="C9585" s="5">
        <v>0</v>
      </c>
    </row>
    <row r="9586" spans="2:3" x14ac:dyDescent="0.35">
      <c r="B9586" s="4" t="s">
        <v>11270</v>
      </c>
      <c r="C9586" s="5">
        <v>0</v>
      </c>
    </row>
    <row r="9587" spans="2:3" x14ac:dyDescent="0.35">
      <c r="B9587" s="4" t="s">
        <v>11218</v>
      </c>
      <c r="C9587" s="5">
        <v>0</v>
      </c>
    </row>
    <row r="9588" spans="2:3" x14ac:dyDescent="0.35">
      <c r="B9588" s="4" t="s">
        <v>11222</v>
      </c>
      <c r="C9588" s="5">
        <v>0</v>
      </c>
    </row>
    <row r="9589" spans="2:3" x14ac:dyDescent="0.35">
      <c r="B9589" s="4" t="s">
        <v>11220</v>
      </c>
      <c r="C9589" s="5">
        <v>0</v>
      </c>
    </row>
    <row r="9590" spans="2:3" x14ac:dyDescent="0.35">
      <c r="B9590" s="4" t="s">
        <v>11223</v>
      </c>
      <c r="C9590" s="5">
        <v>0</v>
      </c>
    </row>
    <row r="9591" spans="2:3" x14ac:dyDescent="0.35">
      <c r="B9591" s="4" t="s">
        <v>9850</v>
      </c>
      <c r="C9591" s="5">
        <v>0</v>
      </c>
    </row>
    <row r="9592" spans="2:3" x14ac:dyDescent="0.35">
      <c r="B9592" s="4" t="s">
        <v>11225</v>
      </c>
      <c r="C9592" s="5">
        <v>0</v>
      </c>
    </row>
    <row r="9593" spans="2:3" x14ac:dyDescent="0.35">
      <c r="B9593" s="4" t="s">
        <v>11224</v>
      </c>
      <c r="C9593" s="5">
        <v>0</v>
      </c>
    </row>
    <row r="9594" spans="2:3" x14ac:dyDescent="0.35">
      <c r="B9594" s="4" t="s">
        <v>11274</v>
      </c>
      <c r="C9594" s="5">
        <v>0</v>
      </c>
    </row>
    <row r="9595" spans="2:3" x14ac:dyDescent="0.35">
      <c r="B9595" s="4" t="s">
        <v>11226</v>
      </c>
      <c r="C9595" s="5">
        <v>0</v>
      </c>
    </row>
    <row r="9596" spans="2:3" x14ac:dyDescent="0.35">
      <c r="B9596" s="4" t="s">
        <v>11276</v>
      </c>
      <c r="C9596" s="5">
        <v>0</v>
      </c>
    </row>
    <row r="9597" spans="2:3" x14ac:dyDescent="0.35">
      <c r="B9597" s="4" t="s">
        <v>11228</v>
      </c>
      <c r="C9597" s="5">
        <v>0</v>
      </c>
    </row>
    <row r="9598" spans="2:3" x14ac:dyDescent="0.35">
      <c r="B9598" s="4" t="s">
        <v>11278</v>
      </c>
      <c r="C9598" s="5">
        <v>0</v>
      </c>
    </row>
    <row r="9599" spans="2:3" x14ac:dyDescent="0.35">
      <c r="B9599" s="4" t="s">
        <v>11230</v>
      </c>
      <c r="C9599" s="5">
        <v>0</v>
      </c>
    </row>
    <row r="9600" spans="2:3" x14ac:dyDescent="0.35">
      <c r="B9600" s="4" t="s">
        <v>11280</v>
      </c>
      <c r="C9600" s="5">
        <v>0</v>
      </c>
    </row>
    <row r="9601" spans="2:3" x14ac:dyDescent="0.35">
      <c r="B9601" s="4" t="s">
        <v>11232</v>
      </c>
      <c r="C9601" s="5">
        <v>0</v>
      </c>
    </row>
    <row r="9602" spans="2:3" x14ac:dyDescent="0.35">
      <c r="B9602" s="4" t="s">
        <v>11282</v>
      </c>
      <c r="C9602" s="5">
        <v>0</v>
      </c>
    </row>
    <row r="9603" spans="2:3" x14ac:dyDescent="0.35">
      <c r="B9603" s="4" t="s">
        <v>11234</v>
      </c>
      <c r="C9603" s="5">
        <v>0</v>
      </c>
    </row>
    <row r="9604" spans="2:3" x14ac:dyDescent="0.35">
      <c r="B9604" s="4" t="s">
        <v>11284</v>
      </c>
      <c r="C9604" s="5">
        <v>0</v>
      </c>
    </row>
    <row r="9605" spans="2:3" x14ac:dyDescent="0.35">
      <c r="B9605" s="4" t="s">
        <v>11236</v>
      </c>
      <c r="C9605" s="5">
        <v>0</v>
      </c>
    </row>
    <row r="9606" spans="2:3" x14ac:dyDescent="0.35">
      <c r="B9606" s="4" t="s">
        <v>11286</v>
      </c>
      <c r="C9606" s="5">
        <v>0</v>
      </c>
    </row>
    <row r="9607" spans="2:3" x14ac:dyDescent="0.35">
      <c r="B9607" s="4" t="s">
        <v>11238</v>
      </c>
      <c r="C9607" s="5">
        <v>0</v>
      </c>
    </row>
    <row r="9608" spans="2:3" x14ac:dyDescent="0.35">
      <c r="B9608" s="4" t="s">
        <v>11288</v>
      </c>
      <c r="C9608" s="5">
        <v>0</v>
      </c>
    </row>
    <row r="9609" spans="2:3" x14ac:dyDescent="0.35">
      <c r="B9609" s="4" t="s">
        <v>11240</v>
      </c>
      <c r="C9609" s="5">
        <v>0</v>
      </c>
    </row>
    <row r="9610" spans="2:3" x14ac:dyDescent="0.35">
      <c r="B9610" s="4" t="s">
        <v>11290</v>
      </c>
      <c r="C9610" s="5">
        <v>0</v>
      </c>
    </row>
    <row r="9611" spans="2:3" x14ac:dyDescent="0.35">
      <c r="B9611" s="4" t="s">
        <v>11242</v>
      </c>
      <c r="C9611" s="5">
        <v>0</v>
      </c>
    </row>
    <row r="9612" spans="2:3" x14ac:dyDescent="0.35">
      <c r="B9612" s="4" t="s">
        <v>11292</v>
      </c>
      <c r="C9612" s="5">
        <v>0</v>
      </c>
    </row>
    <row r="9613" spans="2:3" x14ac:dyDescent="0.35">
      <c r="B9613" s="4" t="s">
        <v>11244</v>
      </c>
      <c r="C9613" s="5">
        <v>0</v>
      </c>
    </row>
    <row r="9614" spans="2:3" x14ac:dyDescent="0.35">
      <c r="B9614" s="4" t="s">
        <v>11294</v>
      </c>
      <c r="C9614" s="5">
        <v>0</v>
      </c>
    </row>
    <row r="9615" spans="2:3" x14ac:dyDescent="0.35">
      <c r="B9615" s="4" t="s">
        <v>11246</v>
      </c>
      <c r="C9615" s="5">
        <v>0</v>
      </c>
    </row>
    <row r="9616" spans="2:3" x14ac:dyDescent="0.35">
      <c r="B9616" s="4" t="s">
        <v>11296</v>
      </c>
      <c r="C9616" s="5">
        <v>0</v>
      </c>
    </row>
    <row r="9617" spans="2:3" x14ac:dyDescent="0.35">
      <c r="B9617" s="4" t="s">
        <v>11248</v>
      </c>
      <c r="C9617" s="5">
        <v>0</v>
      </c>
    </row>
    <row r="9618" spans="2:3" x14ac:dyDescent="0.35">
      <c r="B9618" s="4" t="s">
        <v>11298</v>
      </c>
      <c r="C9618" s="5">
        <v>0</v>
      </c>
    </row>
    <row r="9619" spans="2:3" x14ac:dyDescent="0.35">
      <c r="B9619" s="4" t="s">
        <v>11250</v>
      </c>
      <c r="C9619" s="5">
        <v>0</v>
      </c>
    </row>
    <row r="9620" spans="2:3" x14ac:dyDescent="0.35">
      <c r="B9620" s="4" t="s">
        <v>11300</v>
      </c>
      <c r="C9620" s="5">
        <v>0</v>
      </c>
    </row>
    <row r="9621" spans="2:3" x14ac:dyDescent="0.35">
      <c r="B9621" s="4" t="s">
        <v>11252</v>
      </c>
      <c r="C9621" s="5">
        <v>0</v>
      </c>
    </row>
    <row r="9622" spans="2:3" x14ac:dyDescent="0.35">
      <c r="B9622" s="4" t="s">
        <v>11302</v>
      </c>
      <c r="C9622" s="5">
        <v>0</v>
      </c>
    </row>
    <row r="9623" spans="2:3" x14ac:dyDescent="0.35">
      <c r="B9623" s="4" t="s">
        <v>9846</v>
      </c>
      <c r="C9623" s="5">
        <v>0</v>
      </c>
    </row>
    <row r="9624" spans="2:3" x14ac:dyDescent="0.35">
      <c r="B9624" s="4" t="s">
        <v>11304</v>
      </c>
      <c r="C9624" s="5">
        <v>0</v>
      </c>
    </row>
    <row r="9625" spans="2:3" x14ac:dyDescent="0.35">
      <c r="B9625" s="4" t="s">
        <v>10524</v>
      </c>
      <c r="C9625" s="5">
        <v>0</v>
      </c>
    </row>
    <row r="9626" spans="2:3" x14ac:dyDescent="0.35">
      <c r="B9626" s="4" t="s">
        <v>11257</v>
      </c>
      <c r="C9626" s="5">
        <v>0</v>
      </c>
    </row>
    <row r="9627" spans="2:3" x14ac:dyDescent="0.35">
      <c r="B9627" s="4" t="s">
        <v>10525</v>
      </c>
      <c r="C9627" s="5">
        <v>0</v>
      </c>
    </row>
    <row r="9628" spans="2:3" x14ac:dyDescent="0.35">
      <c r="B9628" s="4" t="s">
        <v>11259</v>
      </c>
      <c r="C9628" s="5">
        <v>0</v>
      </c>
    </row>
    <row r="9629" spans="2:3" x14ac:dyDescent="0.35">
      <c r="B9629" s="4" t="s">
        <v>10526</v>
      </c>
      <c r="C9629" s="5">
        <v>0</v>
      </c>
    </row>
    <row r="9630" spans="2:3" x14ac:dyDescent="0.35">
      <c r="B9630" s="4" t="s">
        <v>11261</v>
      </c>
      <c r="C9630" s="5">
        <v>0</v>
      </c>
    </row>
    <row r="9631" spans="2:3" x14ac:dyDescent="0.35">
      <c r="B9631" s="4" t="s">
        <v>10527</v>
      </c>
      <c r="C9631" s="5">
        <v>0</v>
      </c>
    </row>
    <row r="9632" spans="2:3" x14ac:dyDescent="0.35">
      <c r="B9632" s="4" t="s">
        <v>11263</v>
      </c>
      <c r="C9632" s="5">
        <v>0</v>
      </c>
    </row>
    <row r="9633" spans="2:3" x14ac:dyDescent="0.35">
      <c r="B9633" s="4" t="s">
        <v>10528</v>
      </c>
      <c r="C9633" s="5">
        <v>0</v>
      </c>
    </row>
    <row r="9634" spans="2:3" x14ac:dyDescent="0.35">
      <c r="B9634" s="4" t="s">
        <v>11265</v>
      </c>
      <c r="C9634" s="5">
        <v>0</v>
      </c>
    </row>
    <row r="9635" spans="2:3" x14ac:dyDescent="0.35">
      <c r="B9635" s="4" t="s">
        <v>10529</v>
      </c>
      <c r="C9635" s="5">
        <v>0</v>
      </c>
    </row>
    <row r="9636" spans="2:3" x14ac:dyDescent="0.35">
      <c r="B9636" s="4" t="s">
        <v>11267</v>
      </c>
      <c r="C9636" s="5">
        <v>0</v>
      </c>
    </row>
    <row r="9637" spans="2:3" x14ac:dyDescent="0.35">
      <c r="B9637" s="4" t="s">
        <v>10530</v>
      </c>
      <c r="C9637" s="5">
        <v>0</v>
      </c>
    </row>
    <row r="9638" spans="2:3" x14ac:dyDescent="0.35">
      <c r="B9638" s="4" t="s">
        <v>11269</v>
      </c>
      <c r="C9638" s="5">
        <v>0</v>
      </c>
    </row>
    <row r="9639" spans="2:3" x14ac:dyDescent="0.35">
      <c r="B9639" s="4" t="s">
        <v>10531</v>
      </c>
      <c r="C9639" s="5">
        <v>0</v>
      </c>
    </row>
    <row r="9640" spans="2:3" x14ac:dyDescent="0.35">
      <c r="B9640" s="4" t="s">
        <v>11271</v>
      </c>
      <c r="C9640" s="5">
        <v>0</v>
      </c>
    </row>
    <row r="9641" spans="2:3" x14ac:dyDescent="0.35">
      <c r="B9641" s="4" t="s">
        <v>10532</v>
      </c>
      <c r="C9641" s="5">
        <v>0</v>
      </c>
    </row>
    <row r="9642" spans="2:3" x14ac:dyDescent="0.35">
      <c r="B9642" s="4" t="s">
        <v>11273</v>
      </c>
      <c r="C9642" s="5">
        <v>0</v>
      </c>
    </row>
    <row r="9643" spans="2:3" x14ac:dyDescent="0.35">
      <c r="B9643" s="4" t="s">
        <v>10533</v>
      </c>
      <c r="C9643" s="5">
        <v>0</v>
      </c>
    </row>
    <row r="9644" spans="2:3" x14ac:dyDescent="0.35">
      <c r="B9644" s="4" t="s">
        <v>11275</v>
      </c>
      <c r="C9644" s="5">
        <v>0</v>
      </c>
    </row>
    <row r="9645" spans="2:3" x14ac:dyDescent="0.35">
      <c r="B9645" s="4" t="s">
        <v>10534</v>
      </c>
      <c r="C9645" s="5">
        <v>0</v>
      </c>
    </row>
    <row r="9646" spans="2:3" x14ac:dyDescent="0.35">
      <c r="B9646" s="4" t="s">
        <v>11277</v>
      </c>
      <c r="C9646" s="5">
        <v>0</v>
      </c>
    </row>
    <row r="9647" spans="2:3" x14ac:dyDescent="0.35">
      <c r="B9647" s="4" t="s">
        <v>10535</v>
      </c>
      <c r="C9647" s="5">
        <v>0</v>
      </c>
    </row>
    <row r="9648" spans="2:3" x14ac:dyDescent="0.35">
      <c r="B9648" s="4" t="s">
        <v>11279</v>
      </c>
      <c r="C9648" s="5">
        <v>0</v>
      </c>
    </row>
    <row r="9649" spans="2:3" x14ac:dyDescent="0.35">
      <c r="B9649" s="4" t="s">
        <v>10536</v>
      </c>
      <c r="C9649" s="5">
        <v>0</v>
      </c>
    </row>
    <row r="9650" spans="2:3" x14ac:dyDescent="0.35">
      <c r="B9650" s="4" t="s">
        <v>11281</v>
      </c>
      <c r="C9650" s="5">
        <v>0</v>
      </c>
    </row>
    <row r="9651" spans="2:3" x14ac:dyDescent="0.35">
      <c r="B9651" s="4" t="s">
        <v>10537</v>
      </c>
      <c r="C9651" s="5">
        <v>0</v>
      </c>
    </row>
    <row r="9652" spans="2:3" x14ac:dyDescent="0.35">
      <c r="B9652" s="4" t="s">
        <v>11283</v>
      </c>
      <c r="C9652" s="5">
        <v>0</v>
      </c>
    </row>
    <row r="9653" spans="2:3" x14ac:dyDescent="0.35">
      <c r="B9653" s="4" t="s">
        <v>10538</v>
      </c>
      <c r="C9653" s="5">
        <v>0</v>
      </c>
    </row>
    <row r="9654" spans="2:3" x14ac:dyDescent="0.35">
      <c r="B9654" s="4" t="s">
        <v>11285</v>
      </c>
      <c r="C9654" s="5">
        <v>0</v>
      </c>
    </row>
    <row r="9655" spans="2:3" x14ac:dyDescent="0.35">
      <c r="B9655" s="4" t="s">
        <v>10539</v>
      </c>
      <c r="C9655" s="5">
        <v>0</v>
      </c>
    </row>
    <row r="9656" spans="2:3" x14ac:dyDescent="0.35">
      <c r="B9656" s="4" t="s">
        <v>11287</v>
      </c>
      <c r="C9656" s="5">
        <v>0</v>
      </c>
    </row>
    <row r="9657" spans="2:3" x14ac:dyDescent="0.35">
      <c r="B9657" s="4" t="s">
        <v>10540</v>
      </c>
      <c r="C9657" s="5">
        <v>0</v>
      </c>
    </row>
    <row r="9658" spans="2:3" x14ac:dyDescent="0.35">
      <c r="B9658" s="4" t="s">
        <v>11289</v>
      </c>
      <c r="C9658" s="5">
        <v>0</v>
      </c>
    </row>
    <row r="9659" spans="2:3" x14ac:dyDescent="0.35">
      <c r="B9659" s="4" t="s">
        <v>10541</v>
      </c>
      <c r="C9659" s="5">
        <v>0</v>
      </c>
    </row>
    <row r="9660" spans="2:3" x14ac:dyDescent="0.35">
      <c r="B9660" s="4" t="s">
        <v>11291</v>
      </c>
      <c r="C9660" s="5">
        <v>0</v>
      </c>
    </row>
    <row r="9661" spans="2:3" x14ac:dyDescent="0.35">
      <c r="B9661" s="4" t="s">
        <v>10542</v>
      </c>
      <c r="C9661" s="5">
        <v>0</v>
      </c>
    </row>
    <row r="9662" spans="2:3" x14ac:dyDescent="0.35">
      <c r="B9662" s="4" t="s">
        <v>11293</v>
      </c>
      <c r="C9662" s="5">
        <v>0</v>
      </c>
    </row>
    <row r="9663" spans="2:3" x14ac:dyDescent="0.35">
      <c r="B9663" s="4" t="s">
        <v>10543</v>
      </c>
      <c r="C9663" s="5">
        <v>0</v>
      </c>
    </row>
    <row r="9664" spans="2:3" x14ac:dyDescent="0.35">
      <c r="B9664" s="4" t="s">
        <v>11295</v>
      </c>
      <c r="C9664" s="5">
        <v>0</v>
      </c>
    </row>
    <row r="9665" spans="2:3" x14ac:dyDescent="0.35">
      <c r="B9665" s="4" t="s">
        <v>10544</v>
      </c>
      <c r="C9665" s="5">
        <v>0</v>
      </c>
    </row>
    <row r="9666" spans="2:3" x14ac:dyDescent="0.35">
      <c r="B9666" s="4" t="s">
        <v>11297</v>
      </c>
      <c r="C9666" s="5">
        <v>0</v>
      </c>
    </row>
    <row r="9667" spans="2:3" x14ac:dyDescent="0.35">
      <c r="B9667" s="4" t="s">
        <v>10545</v>
      </c>
      <c r="C9667" s="5">
        <v>0</v>
      </c>
    </row>
    <row r="9668" spans="2:3" x14ac:dyDescent="0.35">
      <c r="B9668" s="4" t="s">
        <v>11299</v>
      </c>
      <c r="C9668" s="5">
        <v>0</v>
      </c>
    </row>
    <row r="9669" spans="2:3" x14ac:dyDescent="0.35">
      <c r="B9669" s="4" t="s">
        <v>10546</v>
      </c>
      <c r="C9669" s="5">
        <v>0</v>
      </c>
    </row>
    <row r="9670" spans="2:3" x14ac:dyDescent="0.35">
      <c r="B9670" s="4" t="s">
        <v>11301</v>
      </c>
      <c r="C9670" s="5">
        <v>0</v>
      </c>
    </row>
    <row r="9671" spans="2:3" x14ac:dyDescent="0.35">
      <c r="B9671" s="4" t="s">
        <v>10547</v>
      </c>
      <c r="C9671" s="5">
        <v>0</v>
      </c>
    </row>
    <row r="9672" spans="2:3" x14ac:dyDescent="0.35">
      <c r="B9672" s="4" t="s">
        <v>11303</v>
      </c>
      <c r="C9672" s="5">
        <v>0</v>
      </c>
    </row>
    <row r="9673" spans="2:3" x14ac:dyDescent="0.35">
      <c r="B9673" s="4" t="s">
        <v>10548</v>
      </c>
      <c r="C9673" s="5">
        <v>0</v>
      </c>
    </row>
    <row r="9674" spans="2:3" x14ac:dyDescent="0.35">
      <c r="B9674" s="4" t="s">
        <v>11305</v>
      </c>
      <c r="C9674" s="5">
        <v>0</v>
      </c>
    </row>
    <row r="9675" spans="2:3" x14ac:dyDescent="0.35">
      <c r="B9675" s="4" t="s">
        <v>10549</v>
      </c>
      <c r="C9675" s="5">
        <v>0</v>
      </c>
    </row>
    <row r="9676" spans="2:3" x14ac:dyDescent="0.35">
      <c r="B9676" s="4" t="s">
        <v>11307</v>
      </c>
      <c r="C9676" s="5">
        <v>0</v>
      </c>
    </row>
    <row r="9677" spans="2:3" x14ac:dyDescent="0.35">
      <c r="B9677" s="4" t="s">
        <v>10550</v>
      </c>
      <c r="C9677" s="5">
        <v>0</v>
      </c>
    </row>
    <row r="9678" spans="2:3" x14ac:dyDescent="0.35">
      <c r="B9678" s="4" t="s">
        <v>11309</v>
      </c>
      <c r="C9678" s="5">
        <v>0</v>
      </c>
    </row>
    <row r="9679" spans="2:3" x14ac:dyDescent="0.35">
      <c r="B9679" s="4" t="s">
        <v>10551</v>
      </c>
      <c r="C9679" s="5">
        <v>0</v>
      </c>
    </row>
    <row r="9680" spans="2:3" x14ac:dyDescent="0.35">
      <c r="B9680" s="4" t="s">
        <v>11311</v>
      </c>
      <c r="C9680" s="5">
        <v>0</v>
      </c>
    </row>
    <row r="9681" spans="2:3" x14ac:dyDescent="0.35">
      <c r="B9681" s="4" t="s">
        <v>10552</v>
      </c>
      <c r="C9681" s="5">
        <v>0</v>
      </c>
    </row>
    <row r="9682" spans="2:3" x14ac:dyDescent="0.35">
      <c r="B9682" s="4" t="s">
        <v>11313</v>
      </c>
      <c r="C9682" s="5">
        <v>0</v>
      </c>
    </row>
    <row r="9683" spans="2:3" x14ac:dyDescent="0.35">
      <c r="B9683" s="4" t="s">
        <v>10553</v>
      </c>
      <c r="C9683" s="5">
        <v>0</v>
      </c>
    </row>
    <row r="9684" spans="2:3" x14ac:dyDescent="0.35">
      <c r="B9684" s="4" t="s">
        <v>11315</v>
      </c>
      <c r="C9684" s="5">
        <v>0</v>
      </c>
    </row>
    <row r="9685" spans="2:3" x14ac:dyDescent="0.35">
      <c r="B9685" s="4" t="s">
        <v>10554</v>
      </c>
      <c r="C9685" s="5">
        <v>0</v>
      </c>
    </row>
    <row r="9686" spans="2:3" x14ac:dyDescent="0.35">
      <c r="B9686" s="4" t="s">
        <v>11317</v>
      </c>
      <c r="C9686" s="5">
        <v>0</v>
      </c>
    </row>
    <row r="9687" spans="2:3" x14ac:dyDescent="0.35">
      <c r="B9687" s="4" t="s">
        <v>10555</v>
      </c>
      <c r="C9687" s="5">
        <v>0</v>
      </c>
    </row>
    <row r="9688" spans="2:3" x14ac:dyDescent="0.35">
      <c r="B9688" s="4" t="s">
        <v>11319</v>
      </c>
      <c r="C9688" s="5">
        <v>0</v>
      </c>
    </row>
    <row r="9689" spans="2:3" x14ac:dyDescent="0.35">
      <c r="B9689" s="4" t="s">
        <v>10556</v>
      </c>
      <c r="C9689" s="5">
        <v>0</v>
      </c>
    </row>
    <row r="9690" spans="2:3" x14ac:dyDescent="0.35">
      <c r="B9690" s="4" t="s">
        <v>11321</v>
      </c>
      <c r="C9690" s="5">
        <v>0</v>
      </c>
    </row>
    <row r="9691" spans="2:3" x14ac:dyDescent="0.35">
      <c r="B9691" s="4" t="s">
        <v>10557</v>
      </c>
      <c r="C9691" s="5">
        <v>0</v>
      </c>
    </row>
    <row r="9692" spans="2:3" x14ac:dyDescent="0.35">
      <c r="B9692" s="4" t="s">
        <v>11323</v>
      </c>
      <c r="C9692" s="5">
        <v>0</v>
      </c>
    </row>
    <row r="9693" spans="2:3" x14ac:dyDescent="0.35">
      <c r="B9693" s="4" t="s">
        <v>10558</v>
      </c>
      <c r="C9693" s="5">
        <v>0</v>
      </c>
    </row>
    <row r="9694" spans="2:3" x14ac:dyDescent="0.35">
      <c r="B9694" s="4" t="s">
        <v>11325</v>
      </c>
      <c r="C9694" s="5">
        <v>0</v>
      </c>
    </row>
    <row r="9695" spans="2:3" x14ac:dyDescent="0.35">
      <c r="B9695" s="4" t="s">
        <v>10559</v>
      </c>
      <c r="C9695" s="5">
        <v>0</v>
      </c>
    </row>
    <row r="9696" spans="2:3" x14ac:dyDescent="0.35">
      <c r="B9696" s="4" t="s">
        <v>11327</v>
      </c>
      <c r="C9696" s="5">
        <v>0</v>
      </c>
    </row>
    <row r="9697" spans="2:3" x14ac:dyDescent="0.35">
      <c r="B9697" s="4" t="s">
        <v>10560</v>
      </c>
      <c r="C9697" s="5">
        <v>0</v>
      </c>
    </row>
    <row r="9698" spans="2:3" x14ac:dyDescent="0.35">
      <c r="B9698" s="4" t="s">
        <v>9795</v>
      </c>
      <c r="C9698" s="5">
        <v>0</v>
      </c>
    </row>
    <row r="9699" spans="2:3" x14ac:dyDescent="0.35">
      <c r="B9699" s="4" t="s">
        <v>10561</v>
      </c>
      <c r="C9699" s="5">
        <v>0</v>
      </c>
    </row>
    <row r="9700" spans="2:3" x14ac:dyDescent="0.35">
      <c r="B9700" s="4" t="s">
        <v>9369</v>
      </c>
      <c r="C9700" s="5">
        <v>0</v>
      </c>
    </row>
    <row r="9701" spans="2:3" x14ac:dyDescent="0.35">
      <c r="B9701" s="4" t="s">
        <v>9113</v>
      </c>
      <c r="C9701" s="5">
        <v>0</v>
      </c>
    </row>
    <row r="9702" spans="2:3" x14ac:dyDescent="0.35">
      <c r="B9702" s="4" t="s">
        <v>9630</v>
      </c>
      <c r="C9702" s="5">
        <v>0</v>
      </c>
    </row>
    <row r="9703" spans="2:3" x14ac:dyDescent="0.35">
      <c r="B9703" s="4" t="s">
        <v>8262</v>
      </c>
      <c r="C9703" s="5">
        <v>0</v>
      </c>
    </row>
    <row r="9704" spans="2:3" x14ac:dyDescent="0.35">
      <c r="B9704" s="4" t="s">
        <v>9241</v>
      </c>
      <c r="C9704" s="5">
        <v>0</v>
      </c>
    </row>
    <row r="9705" spans="2:3" x14ac:dyDescent="0.35">
      <c r="B9705" s="4" t="s">
        <v>8348</v>
      </c>
      <c r="C9705" s="5">
        <v>0</v>
      </c>
    </row>
    <row r="9706" spans="2:3" x14ac:dyDescent="0.35">
      <c r="B9706" s="4" t="s">
        <v>9497</v>
      </c>
      <c r="C9706" s="5">
        <v>0</v>
      </c>
    </row>
    <row r="9707" spans="2:3" x14ac:dyDescent="0.35">
      <c r="B9707" s="4" t="s">
        <v>8349</v>
      </c>
      <c r="C9707" s="5">
        <v>0</v>
      </c>
    </row>
    <row r="9708" spans="2:3" x14ac:dyDescent="0.35">
      <c r="B9708" s="4" t="s">
        <v>9049</v>
      </c>
      <c r="C9708" s="5">
        <v>0</v>
      </c>
    </row>
    <row r="9709" spans="2:3" x14ac:dyDescent="0.35">
      <c r="B9709" s="4" t="s">
        <v>8350</v>
      </c>
      <c r="C9709" s="5">
        <v>0</v>
      </c>
    </row>
    <row r="9710" spans="2:3" x14ac:dyDescent="0.35">
      <c r="B9710" s="4" t="s">
        <v>9177</v>
      </c>
      <c r="C9710" s="5">
        <v>0</v>
      </c>
    </row>
    <row r="9711" spans="2:3" x14ac:dyDescent="0.35">
      <c r="B9711" s="4" t="s">
        <v>8351</v>
      </c>
      <c r="C9711" s="5">
        <v>0</v>
      </c>
    </row>
    <row r="9712" spans="2:3" x14ac:dyDescent="0.35">
      <c r="B9712" s="4" t="s">
        <v>9305</v>
      </c>
      <c r="C9712" s="5">
        <v>0</v>
      </c>
    </row>
    <row r="9713" spans="2:3" x14ac:dyDescent="0.35">
      <c r="B9713" s="4" t="s">
        <v>8352</v>
      </c>
      <c r="C9713" s="5">
        <v>0</v>
      </c>
    </row>
    <row r="9714" spans="2:3" x14ac:dyDescent="0.35">
      <c r="B9714" s="4" t="s">
        <v>9433</v>
      </c>
      <c r="C9714" s="5">
        <v>0</v>
      </c>
    </row>
    <row r="9715" spans="2:3" x14ac:dyDescent="0.35">
      <c r="B9715" s="4" t="s">
        <v>8353</v>
      </c>
      <c r="C9715" s="5">
        <v>0</v>
      </c>
    </row>
    <row r="9716" spans="2:3" x14ac:dyDescent="0.35">
      <c r="B9716" s="4" t="s">
        <v>9561</v>
      </c>
      <c r="C9716" s="5">
        <v>0</v>
      </c>
    </row>
    <row r="9717" spans="2:3" x14ac:dyDescent="0.35">
      <c r="B9717" s="4" t="s">
        <v>8354</v>
      </c>
      <c r="C9717" s="5">
        <v>0</v>
      </c>
    </row>
    <row r="9718" spans="2:3" x14ac:dyDescent="0.35">
      <c r="B9718" s="4" t="s">
        <v>9697</v>
      </c>
      <c r="C9718" s="5">
        <v>0</v>
      </c>
    </row>
    <row r="9719" spans="2:3" x14ac:dyDescent="0.35">
      <c r="B9719" s="4" t="s">
        <v>8355</v>
      </c>
      <c r="C9719" s="5">
        <v>0</v>
      </c>
    </row>
    <row r="9720" spans="2:3" x14ac:dyDescent="0.35">
      <c r="B9720" s="4" t="s">
        <v>9081</v>
      </c>
      <c r="C9720" s="5">
        <v>0</v>
      </c>
    </row>
    <row r="9721" spans="2:3" x14ac:dyDescent="0.35">
      <c r="B9721" s="4" t="s">
        <v>8356</v>
      </c>
      <c r="C9721" s="5">
        <v>0</v>
      </c>
    </row>
    <row r="9722" spans="2:3" x14ac:dyDescent="0.35">
      <c r="B9722" s="4" t="s">
        <v>9145</v>
      </c>
      <c r="C9722" s="5">
        <v>0</v>
      </c>
    </row>
    <row r="9723" spans="2:3" x14ac:dyDescent="0.35">
      <c r="B9723" s="4" t="s">
        <v>8357</v>
      </c>
      <c r="C9723" s="5">
        <v>0</v>
      </c>
    </row>
    <row r="9724" spans="2:3" x14ac:dyDescent="0.35">
      <c r="B9724" s="4" t="s">
        <v>9209</v>
      </c>
      <c r="C9724" s="5">
        <v>0</v>
      </c>
    </row>
    <row r="9725" spans="2:3" x14ac:dyDescent="0.35">
      <c r="B9725" s="4" t="s">
        <v>8358</v>
      </c>
      <c r="C9725" s="5">
        <v>0</v>
      </c>
    </row>
    <row r="9726" spans="2:3" x14ac:dyDescent="0.35">
      <c r="B9726" s="4" t="s">
        <v>9273</v>
      </c>
      <c r="C9726" s="5">
        <v>0</v>
      </c>
    </row>
    <row r="9727" spans="2:3" x14ac:dyDescent="0.35">
      <c r="B9727" s="4" t="s">
        <v>8359</v>
      </c>
      <c r="C9727" s="5">
        <v>0</v>
      </c>
    </row>
    <row r="9728" spans="2:3" x14ac:dyDescent="0.35">
      <c r="B9728" s="4" t="s">
        <v>9337</v>
      </c>
      <c r="C9728" s="5">
        <v>0</v>
      </c>
    </row>
    <row r="9729" spans="2:3" x14ac:dyDescent="0.35">
      <c r="B9729" s="4" t="s">
        <v>8360</v>
      </c>
      <c r="C9729" s="5">
        <v>0</v>
      </c>
    </row>
    <row r="9730" spans="2:3" x14ac:dyDescent="0.35">
      <c r="B9730" s="4" t="s">
        <v>9401</v>
      </c>
      <c r="C9730" s="5">
        <v>0</v>
      </c>
    </row>
    <row r="9731" spans="2:3" x14ac:dyDescent="0.35">
      <c r="B9731" s="4" t="s">
        <v>8361</v>
      </c>
      <c r="C9731" s="5">
        <v>0</v>
      </c>
    </row>
    <row r="9732" spans="2:3" x14ac:dyDescent="0.35">
      <c r="B9732" s="4" t="s">
        <v>9465</v>
      </c>
      <c r="C9732" s="5">
        <v>0</v>
      </c>
    </row>
    <row r="9733" spans="2:3" x14ac:dyDescent="0.35">
      <c r="B9733" s="4" t="s">
        <v>8362</v>
      </c>
      <c r="C9733" s="5">
        <v>0</v>
      </c>
    </row>
    <row r="9734" spans="2:3" x14ac:dyDescent="0.35">
      <c r="B9734" s="4" t="s">
        <v>9529</v>
      </c>
      <c r="C9734" s="5">
        <v>0</v>
      </c>
    </row>
    <row r="9735" spans="2:3" x14ac:dyDescent="0.35">
      <c r="B9735" s="4" t="s">
        <v>8363</v>
      </c>
      <c r="C9735" s="5">
        <v>0</v>
      </c>
    </row>
    <row r="9736" spans="2:3" x14ac:dyDescent="0.35">
      <c r="B9736" s="4" t="s">
        <v>9598</v>
      </c>
      <c r="C9736" s="5">
        <v>0</v>
      </c>
    </row>
    <row r="9737" spans="2:3" x14ac:dyDescent="0.35">
      <c r="B9737" s="4" t="s">
        <v>8364</v>
      </c>
      <c r="C9737" s="5">
        <v>0</v>
      </c>
    </row>
    <row r="9738" spans="2:3" x14ac:dyDescent="0.35">
      <c r="B9738" s="4" t="s">
        <v>9665</v>
      </c>
      <c r="C9738" s="5">
        <v>0</v>
      </c>
    </row>
    <row r="9739" spans="2:3" x14ac:dyDescent="0.35">
      <c r="B9739" s="4" t="s">
        <v>8365</v>
      </c>
      <c r="C9739" s="5">
        <v>0</v>
      </c>
    </row>
    <row r="9740" spans="2:3" x14ac:dyDescent="0.35">
      <c r="B9740" s="4" t="s">
        <v>9033</v>
      </c>
      <c r="C9740" s="5">
        <v>0</v>
      </c>
    </row>
    <row r="9741" spans="2:3" x14ac:dyDescent="0.35">
      <c r="B9741" s="4" t="s">
        <v>8366</v>
      </c>
      <c r="C9741" s="5">
        <v>0</v>
      </c>
    </row>
    <row r="9742" spans="2:3" x14ac:dyDescent="0.35">
      <c r="B9742" s="4" t="s">
        <v>8344</v>
      </c>
      <c r="C9742" s="5">
        <v>0</v>
      </c>
    </row>
    <row r="9743" spans="2:3" x14ac:dyDescent="0.35">
      <c r="B9743" s="4" t="s">
        <v>8367</v>
      </c>
      <c r="C9743" s="5">
        <v>0</v>
      </c>
    </row>
    <row r="9744" spans="2:3" x14ac:dyDescent="0.35">
      <c r="B9744" s="4" t="s">
        <v>9097</v>
      </c>
      <c r="C9744" s="5">
        <v>0</v>
      </c>
    </row>
    <row r="9745" spans="2:3" x14ac:dyDescent="0.35">
      <c r="B9745" s="4" t="s">
        <v>8368</v>
      </c>
      <c r="C9745" s="5">
        <v>0</v>
      </c>
    </row>
    <row r="9746" spans="2:3" x14ac:dyDescent="0.35">
      <c r="B9746" s="4" t="s">
        <v>9129</v>
      </c>
      <c r="C9746" s="5">
        <v>0</v>
      </c>
    </row>
    <row r="9747" spans="2:3" x14ac:dyDescent="0.35">
      <c r="B9747" s="4" t="s">
        <v>8299</v>
      </c>
      <c r="C9747" s="5">
        <v>0</v>
      </c>
    </row>
    <row r="9748" spans="2:3" x14ac:dyDescent="0.35">
      <c r="B9748" s="4" t="s">
        <v>9161</v>
      </c>
      <c r="C9748" s="5">
        <v>0</v>
      </c>
    </row>
    <row r="9749" spans="2:3" x14ac:dyDescent="0.35">
      <c r="B9749" s="4" t="s">
        <v>8370</v>
      </c>
      <c r="C9749" s="5">
        <v>0</v>
      </c>
    </row>
    <row r="9750" spans="2:3" x14ac:dyDescent="0.35">
      <c r="B9750" s="4" t="s">
        <v>9193</v>
      </c>
      <c r="C9750" s="5">
        <v>0</v>
      </c>
    </row>
    <row r="9751" spans="2:3" x14ac:dyDescent="0.35">
      <c r="B9751" s="4" t="s">
        <v>8371</v>
      </c>
      <c r="C9751" s="5">
        <v>0</v>
      </c>
    </row>
    <row r="9752" spans="2:3" x14ac:dyDescent="0.35">
      <c r="B9752" s="4" t="s">
        <v>8323</v>
      </c>
      <c r="C9752" s="5">
        <v>0</v>
      </c>
    </row>
    <row r="9753" spans="2:3" x14ac:dyDescent="0.35">
      <c r="B9753" s="4" t="s">
        <v>8372</v>
      </c>
      <c r="C9753" s="5">
        <v>0</v>
      </c>
    </row>
    <row r="9754" spans="2:3" x14ac:dyDescent="0.35">
      <c r="B9754" s="4" t="s">
        <v>9257</v>
      </c>
      <c r="C9754" s="5">
        <v>0</v>
      </c>
    </row>
    <row r="9755" spans="2:3" x14ac:dyDescent="0.35">
      <c r="B9755" s="4" t="s">
        <v>8373</v>
      </c>
      <c r="C9755" s="5">
        <v>0</v>
      </c>
    </row>
    <row r="9756" spans="2:3" x14ac:dyDescent="0.35">
      <c r="B9756" s="4" t="s">
        <v>9289</v>
      </c>
      <c r="C9756" s="5">
        <v>0</v>
      </c>
    </row>
    <row r="9757" spans="2:3" x14ac:dyDescent="0.35">
      <c r="B9757" s="4" t="s">
        <v>8300</v>
      </c>
      <c r="C9757" s="5">
        <v>0</v>
      </c>
    </row>
    <row r="9758" spans="2:3" x14ac:dyDescent="0.35">
      <c r="B9758" s="4" t="s">
        <v>9321</v>
      </c>
      <c r="C9758" s="5">
        <v>0</v>
      </c>
    </row>
    <row r="9759" spans="2:3" x14ac:dyDescent="0.35">
      <c r="B9759" s="4" t="s">
        <v>8375</v>
      </c>
      <c r="C9759" s="5">
        <v>0</v>
      </c>
    </row>
    <row r="9760" spans="2:3" x14ac:dyDescent="0.35">
      <c r="B9760" s="4" t="s">
        <v>9353</v>
      </c>
      <c r="C9760" s="5">
        <v>0</v>
      </c>
    </row>
    <row r="9761" spans="2:3" x14ac:dyDescent="0.35">
      <c r="B9761" s="4" t="s">
        <v>8376</v>
      </c>
      <c r="C9761" s="5">
        <v>0</v>
      </c>
    </row>
    <row r="9762" spans="2:3" x14ac:dyDescent="0.35">
      <c r="B9762" s="4" t="s">
        <v>9385</v>
      </c>
      <c r="C9762" s="5">
        <v>0</v>
      </c>
    </row>
    <row r="9763" spans="2:3" x14ac:dyDescent="0.35">
      <c r="B9763" s="4" t="s">
        <v>8377</v>
      </c>
      <c r="C9763" s="5">
        <v>0</v>
      </c>
    </row>
    <row r="9764" spans="2:3" x14ac:dyDescent="0.35">
      <c r="B9764" s="4" t="s">
        <v>9417</v>
      </c>
      <c r="C9764" s="5">
        <v>0</v>
      </c>
    </row>
    <row r="9765" spans="2:3" x14ac:dyDescent="0.35">
      <c r="B9765" s="4" t="s">
        <v>8378</v>
      </c>
      <c r="C9765" s="5">
        <v>0</v>
      </c>
    </row>
    <row r="9766" spans="2:3" x14ac:dyDescent="0.35">
      <c r="B9766" s="4" t="s">
        <v>9449</v>
      </c>
      <c r="C9766" s="5">
        <v>0</v>
      </c>
    </row>
    <row r="9767" spans="2:3" x14ac:dyDescent="0.35">
      <c r="B9767" s="4" t="s">
        <v>8379</v>
      </c>
      <c r="C9767" s="5">
        <v>0</v>
      </c>
    </row>
    <row r="9768" spans="2:3" x14ac:dyDescent="0.35">
      <c r="B9768" s="4" t="s">
        <v>9481</v>
      </c>
      <c r="C9768" s="5">
        <v>0</v>
      </c>
    </row>
    <row r="9769" spans="2:3" x14ac:dyDescent="0.35">
      <c r="B9769" s="4" t="s">
        <v>8380</v>
      </c>
      <c r="C9769" s="5">
        <v>0</v>
      </c>
    </row>
    <row r="9770" spans="2:3" x14ac:dyDescent="0.35">
      <c r="B9770" s="4" t="s">
        <v>9513</v>
      </c>
      <c r="C9770" s="5">
        <v>0</v>
      </c>
    </row>
    <row r="9771" spans="2:3" x14ac:dyDescent="0.35">
      <c r="B9771" s="4" t="s">
        <v>8381</v>
      </c>
      <c r="C9771" s="5">
        <v>0</v>
      </c>
    </row>
    <row r="9772" spans="2:3" x14ac:dyDescent="0.35">
      <c r="B9772" s="4" t="s">
        <v>9545</v>
      </c>
      <c r="C9772" s="5">
        <v>0</v>
      </c>
    </row>
    <row r="9773" spans="2:3" x14ac:dyDescent="0.35">
      <c r="B9773" s="4" t="s">
        <v>8382</v>
      </c>
      <c r="C9773" s="5">
        <v>0</v>
      </c>
    </row>
    <row r="9774" spans="2:3" x14ac:dyDescent="0.35">
      <c r="B9774" s="4" t="s">
        <v>9582</v>
      </c>
      <c r="C9774" s="5">
        <v>0</v>
      </c>
    </row>
    <row r="9775" spans="2:3" x14ac:dyDescent="0.35">
      <c r="B9775" s="4" t="s">
        <v>8383</v>
      </c>
      <c r="C9775" s="5">
        <v>0</v>
      </c>
    </row>
    <row r="9776" spans="2:3" x14ac:dyDescent="0.35">
      <c r="B9776" s="4" t="s">
        <v>9614</v>
      </c>
      <c r="C9776" s="5">
        <v>0</v>
      </c>
    </row>
    <row r="9777" spans="2:3" x14ac:dyDescent="0.35">
      <c r="B9777" s="4" t="s">
        <v>8384</v>
      </c>
      <c r="C9777" s="5">
        <v>0</v>
      </c>
    </row>
    <row r="9778" spans="2:3" x14ac:dyDescent="0.35">
      <c r="B9778" s="4" t="s">
        <v>9649</v>
      </c>
      <c r="C9778" s="5">
        <v>0</v>
      </c>
    </row>
    <row r="9779" spans="2:3" x14ac:dyDescent="0.35">
      <c r="B9779" s="4" t="s">
        <v>8385</v>
      </c>
      <c r="C9779" s="5">
        <v>0</v>
      </c>
    </row>
    <row r="9780" spans="2:3" x14ac:dyDescent="0.35">
      <c r="B9780" s="4" t="s">
        <v>9681</v>
      </c>
      <c r="C9780" s="5">
        <v>0</v>
      </c>
    </row>
    <row r="9781" spans="2:3" x14ac:dyDescent="0.35">
      <c r="B9781" s="4" t="s">
        <v>8386</v>
      </c>
      <c r="C9781" s="5">
        <v>0</v>
      </c>
    </row>
    <row r="9782" spans="2:3" x14ac:dyDescent="0.35">
      <c r="B9782" s="4" t="s">
        <v>9713</v>
      </c>
      <c r="C9782" s="5">
        <v>0</v>
      </c>
    </row>
    <row r="9783" spans="2:3" x14ac:dyDescent="0.35">
      <c r="B9783" s="4" t="s">
        <v>8387</v>
      </c>
      <c r="C9783" s="5">
        <v>0</v>
      </c>
    </row>
    <row r="9784" spans="2:3" x14ac:dyDescent="0.35">
      <c r="B9784" s="4" t="s">
        <v>9041</v>
      </c>
      <c r="C9784" s="5">
        <v>0</v>
      </c>
    </row>
    <row r="9785" spans="2:3" x14ac:dyDescent="0.35">
      <c r="B9785" s="4" t="s">
        <v>8388</v>
      </c>
      <c r="C9785" s="5">
        <v>0</v>
      </c>
    </row>
    <row r="9786" spans="2:3" x14ac:dyDescent="0.35">
      <c r="B9786" s="4" t="s">
        <v>9057</v>
      </c>
      <c r="C9786" s="5">
        <v>0</v>
      </c>
    </row>
    <row r="9787" spans="2:3" x14ac:dyDescent="0.35">
      <c r="B9787" s="4" t="s">
        <v>8389</v>
      </c>
      <c r="C9787" s="5">
        <v>0</v>
      </c>
    </row>
    <row r="9788" spans="2:3" x14ac:dyDescent="0.35">
      <c r="B9788" s="4" t="s">
        <v>9073</v>
      </c>
      <c r="C9788" s="5">
        <v>0</v>
      </c>
    </row>
    <row r="9789" spans="2:3" x14ac:dyDescent="0.35">
      <c r="B9789" s="4" t="s">
        <v>8390</v>
      </c>
      <c r="C9789" s="5">
        <v>0</v>
      </c>
    </row>
    <row r="9790" spans="2:3" x14ac:dyDescent="0.35">
      <c r="B9790" s="4" t="s">
        <v>9089</v>
      </c>
      <c r="C9790" s="5">
        <v>0</v>
      </c>
    </row>
    <row r="9791" spans="2:3" x14ac:dyDescent="0.35">
      <c r="B9791" s="4" t="s">
        <v>8391</v>
      </c>
      <c r="C9791" s="5">
        <v>0</v>
      </c>
    </row>
    <row r="9792" spans="2:3" x14ac:dyDescent="0.35">
      <c r="B9792" s="4" t="s">
        <v>9105</v>
      </c>
      <c r="C9792" s="5">
        <v>0</v>
      </c>
    </row>
    <row r="9793" spans="2:3" x14ac:dyDescent="0.35">
      <c r="B9793" s="4" t="s">
        <v>8392</v>
      </c>
      <c r="C9793" s="5">
        <v>0</v>
      </c>
    </row>
    <row r="9794" spans="2:3" x14ac:dyDescent="0.35">
      <c r="B9794" s="4" t="s">
        <v>9121</v>
      </c>
      <c r="C9794" s="5">
        <v>0</v>
      </c>
    </row>
    <row r="9795" spans="2:3" x14ac:dyDescent="0.35">
      <c r="B9795" s="4" t="s">
        <v>8393</v>
      </c>
      <c r="C9795" s="5">
        <v>0</v>
      </c>
    </row>
    <row r="9796" spans="2:3" x14ac:dyDescent="0.35">
      <c r="B9796" s="4" t="s">
        <v>9137</v>
      </c>
      <c r="C9796" s="5">
        <v>0</v>
      </c>
    </row>
    <row r="9797" spans="2:3" x14ac:dyDescent="0.35">
      <c r="B9797" s="4" t="s">
        <v>8394</v>
      </c>
      <c r="C9797" s="5">
        <v>0</v>
      </c>
    </row>
    <row r="9798" spans="2:3" x14ac:dyDescent="0.35">
      <c r="B9798" s="4" t="s">
        <v>8279</v>
      </c>
      <c r="C9798" s="5">
        <v>0</v>
      </c>
    </row>
    <row r="9799" spans="2:3" x14ac:dyDescent="0.35">
      <c r="B9799" s="4" t="s">
        <v>8395</v>
      </c>
      <c r="C9799" s="5">
        <v>0</v>
      </c>
    </row>
    <row r="9800" spans="2:3" x14ac:dyDescent="0.35">
      <c r="B9800" s="4" t="s">
        <v>9169</v>
      </c>
      <c r="C9800" s="5">
        <v>0</v>
      </c>
    </row>
    <row r="9801" spans="2:3" x14ac:dyDescent="0.35">
      <c r="B9801" s="4" t="s">
        <v>8396</v>
      </c>
      <c r="C9801" s="5">
        <v>0</v>
      </c>
    </row>
    <row r="9802" spans="2:3" x14ac:dyDescent="0.35">
      <c r="B9802" s="4" t="s">
        <v>9185</v>
      </c>
      <c r="C9802" s="5">
        <v>0</v>
      </c>
    </row>
    <row r="9803" spans="2:3" x14ac:dyDescent="0.35">
      <c r="B9803" s="4" t="s">
        <v>8397</v>
      </c>
      <c r="C9803" s="5">
        <v>0</v>
      </c>
    </row>
    <row r="9804" spans="2:3" x14ac:dyDescent="0.35">
      <c r="B9804" s="4" t="s">
        <v>9201</v>
      </c>
      <c r="C9804" s="5">
        <v>0</v>
      </c>
    </row>
    <row r="9805" spans="2:3" x14ac:dyDescent="0.35">
      <c r="B9805" s="4" t="s">
        <v>8398</v>
      </c>
      <c r="C9805" s="5">
        <v>0</v>
      </c>
    </row>
    <row r="9806" spans="2:3" x14ac:dyDescent="0.35">
      <c r="B9806" s="4" t="s">
        <v>9217</v>
      </c>
      <c r="C9806" s="5">
        <v>0</v>
      </c>
    </row>
    <row r="9807" spans="2:3" x14ac:dyDescent="0.35">
      <c r="B9807" s="4" t="s">
        <v>8399</v>
      </c>
      <c r="C9807" s="5">
        <v>0</v>
      </c>
    </row>
    <row r="9808" spans="2:3" x14ac:dyDescent="0.35">
      <c r="B9808" s="4" t="s">
        <v>9233</v>
      </c>
      <c r="C9808" s="5">
        <v>0</v>
      </c>
    </row>
    <row r="9809" spans="2:3" x14ac:dyDescent="0.35">
      <c r="B9809" s="4" t="s">
        <v>8400</v>
      </c>
      <c r="C9809" s="5">
        <v>0</v>
      </c>
    </row>
    <row r="9810" spans="2:3" x14ac:dyDescent="0.35">
      <c r="B9810" s="4" t="s">
        <v>9249</v>
      </c>
      <c r="C9810" s="5">
        <v>0</v>
      </c>
    </row>
    <row r="9811" spans="2:3" x14ac:dyDescent="0.35">
      <c r="B9811" s="4" t="s">
        <v>8401</v>
      </c>
      <c r="C9811" s="5">
        <v>0</v>
      </c>
    </row>
    <row r="9812" spans="2:3" x14ac:dyDescent="0.35">
      <c r="B9812" s="4" t="s">
        <v>9265</v>
      </c>
      <c r="C9812" s="5">
        <v>0</v>
      </c>
    </row>
    <row r="9813" spans="2:3" x14ac:dyDescent="0.35">
      <c r="B9813" s="4" t="s">
        <v>8402</v>
      </c>
      <c r="C9813" s="5">
        <v>0</v>
      </c>
    </row>
    <row r="9814" spans="2:3" x14ac:dyDescent="0.35">
      <c r="B9814" s="4" t="s">
        <v>9281</v>
      </c>
      <c r="C9814" s="5">
        <v>0</v>
      </c>
    </row>
    <row r="9815" spans="2:3" x14ac:dyDescent="0.35">
      <c r="B9815" s="4" t="s">
        <v>8403</v>
      </c>
      <c r="C9815" s="5">
        <v>0</v>
      </c>
    </row>
    <row r="9816" spans="2:3" x14ac:dyDescent="0.35">
      <c r="B9816" s="4" t="s">
        <v>9297</v>
      </c>
      <c r="C9816" s="5">
        <v>0</v>
      </c>
    </row>
    <row r="9817" spans="2:3" x14ac:dyDescent="0.35">
      <c r="B9817" s="4" t="s">
        <v>8404</v>
      </c>
      <c r="C9817" s="5">
        <v>0</v>
      </c>
    </row>
    <row r="9818" spans="2:3" x14ac:dyDescent="0.35">
      <c r="B9818" s="4" t="s">
        <v>9313</v>
      </c>
      <c r="C9818" s="5">
        <v>0</v>
      </c>
    </row>
    <row r="9819" spans="2:3" x14ac:dyDescent="0.35">
      <c r="B9819" s="4" t="s">
        <v>8405</v>
      </c>
      <c r="C9819" s="5">
        <v>0</v>
      </c>
    </row>
    <row r="9820" spans="2:3" x14ac:dyDescent="0.35">
      <c r="B9820" s="4" t="s">
        <v>9329</v>
      </c>
      <c r="C9820" s="5">
        <v>0</v>
      </c>
    </row>
    <row r="9821" spans="2:3" x14ac:dyDescent="0.35">
      <c r="B9821" s="4" t="s">
        <v>8406</v>
      </c>
      <c r="C9821" s="5">
        <v>0</v>
      </c>
    </row>
    <row r="9822" spans="2:3" x14ac:dyDescent="0.35">
      <c r="B9822" s="4" t="s">
        <v>9345</v>
      </c>
      <c r="C9822" s="5">
        <v>0</v>
      </c>
    </row>
    <row r="9823" spans="2:3" x14ac:dyDescent="0.35">
      <c r="B9823" s="4" t="s">
        <v>8407</v>
      </c>
      <c r="C9823" s="5">
        <v>0</v>
      </c>
    </row>
    <row r="9824" spans="2:3" x14ac:dyDescent="0.35">
      <c r="B9824" s="4" t="s">
        <v>9361</v>
      </c>
      <c r="C9824" s="5">
        <v>0</v>
      </c>
    </row>
    <row r="9825" spans="2:3" x14ac:dyDescent="0.35">
      <c r="B9825" s="4" t="s">
        <v>8408</v>
      </c>
      <c r="C9825" s="5">
        <v>0</v>
      </c>
    </row>
    <row r="9826" spans="2:3" x14ac:dyDescent="0.35">
      <c r="B9826" s="4" t="s">
        <v>9377</v>
      </c>
      <c r="C9826" s="5">
        <v>0</v>
      </c>
    </row>
    <row r="9827" spans="2:3" x14ac:dyDescent="0.35">
      <c r="B9827" s="4" t="s">
        <v>8409</v>
      </c>
      <c r="C9827" s="5">
        <v>0</v>
      </c>
    </row>
    <row r="9828" spans="2:3" x14ac:dyDescent="0.35">
      <c r="B9828" s="4" t="s">
        <v>9393</v>
      </c>
      <c r="C9828" s="5">
        <v>0</v>
      </c>
    </row>
    <row r="9829" spans="2:3" x14ac:dyDescent="0.35">
      <c r="B9829" s="4" t="s">
        <v>8410</v>
      </c>
      <c r="C9829" s="5">
        <v>0</v>
      </c>
    </row>
    <row r="9830" spans="2:3" x14ac:dyDescent="0.35">
      <c r="B9830" s="4" t="s">
        <v>9409</v>
      </c>
      <c r="C9830" s="5">
        <v>0</v>
      </c>
    </row>
    <row r="9831" spans="2:3" x14ac:dyDescent="0.35">
      <c r="B9831" s="4" t="s">
        <v>8411</v>
      </c>
      <c r="C9831" s="5">
        <v>0</v>
      </c>
    </row>
    <row r="9832" spans="2:3" x14ac:dyDescent="0.35">
      <c r="B9832" s="4" t="s">
        <v>9425</v>
      </c>
      <c r="C9832" s="5">
        <v>0</v>
      </c>
    </row>
    <row r="9833" spans="2:3" x14ac:dyDescent="0.35">
      <c r="B9833" s="4" t="s">
        <v>8412</v>
      </c>
      <c r="C9833" s="5">
        <v>0</v>
      </c>
    </row>
    <row r="9834" spans="2:3" x14ac:dyDescent="0.35">
      <c r="B9834" s="4" t="s">
        <v>9441</v>
      </c>
      <c r="C9834" s="5">
        <v>0</v>
      </c>
    </row>
    <row r="9835" spans="2:3" x14ac:dyDescent="0.35">
      <c r="B9835" s="4" t="s">
        <v>8413</v>
      </c>
      <c r="C9835" s="5">
        <v>0</v>
      </c>
    </row>
    <row r="9836" spans="2:3" x14ac:dyDescent="0.35">
      <c r="B9836" s="4" t="s">
        <v>9457</v>
      </c>
      <c r="C9836" s="5">
        <v>0</v>
      </c>
    </row>
    <row r="9837" spans="2:3" x14ac:dyDescent="0.35">
      <c r="B9837" s="4" t="s">
        <v>8414</v>
      </c>
      <c r="C9837" s="5">
        <v>0</v>
      </c>
    </row>
    <row r="9838" spans="2:3" x14ac:dyDescent="0.35">
      <c r="B9838" s="4" t="s">
        <v>9473</v>
      </c>
      <c r="C9838" s="5">
        <v>0</v>
      </c>
    </row>
    <row r="9839" spans="2:3" x14ac:dyDescent="0.35">
      <c r="B9839" s="4" t="s">
        <v>8415</v>
      </c>
      <c r="C9839" s="5">
        <v>0</v>
      </c>
    </row>
    <row r="9840" spans="2:3" x14ac:dyDescent="0.35">
      <c r="B9840" s="4" t="s">
        <v>9489</v>
      </c>
      <c r="C9840" s="5">
        <v>0</v>
      </c>
    </row>
    <row r="9841" spans="2:3" x14ac:dyDescent="0.35">
      <c r="B9841" s="4" t="s">
        <v>8416</v>
      </c>
      <c r="C9841" s="5">
        <v>0</v>
      </c>
    </row>
    <row r="9842" spans="2:3" x14ac:dyDescent="0.35">
      <c r="B9842" s="4" t="s">
        <v>9505</v>
      </c>
      <c r="C9842" s="5">
        <v>0</v>
      </c>
    </row>
    <row r="9843" spans="2:3" x14ac:dyDescent="0.35">
      <c r="B9843" s="4" t="s">
        <v>8417</v>
      </c>
      <c r="C9843" s="5">
        <v>0</v>
      </c>
    </row>
    <row r="9844" spans="2:3" x14ac:dyDescent="0.35">
      <c r="B9844" s="4" t="s">
        <v>9521</v>
      </c>
      <c r="C9844" s="5">
        <v>0</v>
      </c>
    </row>
    <row r="9845" spans="2:3" x14ac:dyDescent="0.35">
      <c r="B9845" s="4" t="s">
        <v>8418</v>
      </c>
      <c r="C9845" s="5">
        <v>0</v>
      </c>
    </row>
    <row r="9846" spans="2:3" x14ac:dyDescent="0.35">
      <c r="B9846" s="4" t="s">
        <v>9537</v>
      </c>
      <c r="C9846" s="5">
        <v>0</v>
      </c>
    </row>
    <row r="9847" spans="2:3" x14ac:dyDescent="0.35">
      <c r="B9847" s="4" t="s">
        <v>8419</v>
      </c>
      <c r="C9847" s="5">
        <v>0</v>
      </c>
    </row>
    <row r="9848" spans="2:3" x14ac:dyDescent="0.35">
      <c r="B9848" s="4" t="s">
        <v>9553</v>
      </c>
      <c r="C9848" s="5">
        <v>0</v>
      </c>
    </row>
    <row r="9849" spans="2:3" x14ac:dyDescent="0.35">
      <c r="B9849" s="4" t="s">
        <v>8420</v>
      </c>
      <c r="C9849" s="5">
        <v>0</v>
      </c>
    </row>
    <row r="9850" spans="2:3" x14ac:dyDescent="0.35">
      <c r="B9850" s="4" t="s">
        <v>8335</v>
      </c>
      <c r="C9850" s="5">
        <v>0</v>
      </c>
    </row>
    <row r="9851" spans="2:3" x14ac:dyDescent="0.35">
      <c r="B9851" s="4" t="s">
        <v>8421</v>
      </c>
      <c r="C9851" s="5">
        <v>0</v>
      </c>
    </row>
    <row r="9852" spans="2:3" x14ac:dyDescent="0.35">
      <c r="B9852" s="4" t="s">
        <v>9590</v>
      </c>
      <c r="C9852" s="5">
        <v>0</v>
      </c>
    </row>
    <row r="9853" spans="2:3" x14ac:dyDescent="0.35">
      <c r="B9853" s="4" t="s">
        <v>8422</v>
      </c>
      <c r="C9853" s="5">
        <v>0</v>
      </c>
    </row>
    <row r="9854" spans="2:3" x14ac:dyDescent="0.35">
      <c r="B9854" s="4" t="s">
        <v>9606</v>
      </c>
      <c r="C9854" s="5">
        <v>0</v>
      </c>
    </row>
    <row r="9855" spans="2:3" x14ac:dyDescent="0.35">
      <c r="B9855" s="4" t="s">
        <v>8423</v>
      </c>
      <c r="C9855" s="5">
        <v>0</v>
      </c>
    </row>
    <row r="9856" spans="2:3" x14ac:dyDescent="0.35">
      <c r="B9856" s="4" t="s">
        <v>9622</v>
      </c>
      <c r="C9856" s="5">
        <v>0</v>
      </c>
    </row>
    <row r="9857" spans="2:3" x14ac:dyDescent="0.35">
      <c r="B9857" s="4" t="s">
        <v>8424</v>
      </c>
      <c r="C9857" s="5">
        <v>0</v>
      </c>
    </row>
    <row r="9858" spans="2:3" x14ac:dyDescent="0.35">
      <c r="B9858" s="4" t="s">
        <v>9641</v>
      </c>
      <c r="C9858" s="5">
        <v>0</v>
      </c>
    </row>
    <row r="9859" spans="2:3" x14ac:dyDescent="0.35">
      <c r="B9859" s="4" t="s">
        <v>8425</v>
      </c>
      <c r="C9859" s="5">
        <v>0</v>
      </c>
    </row>
    <row r="9860" spans="2:3" x14ac:dyDescent="0.35">
      <c r="B9860" s="4" t="s">
        <v>9657</v>
      </c>
      <c r="C9860" s="5">
        <v>0</v>
      </c>
    </row>
    <row r="9861" spans="2:3" x14ac:dyDescent="0.35">
      <c r="B9861" s="4" t="s">
        <v>8426</v>
      </c>
      <c r="C9861" s="5">
        <v>0</v>
      </c>
    </row>
    <row r="9862" spans="2:3" x14ac:dyDescent="0.35">
      <c r="B9862" s="4" t="s">
        <v>9673</v>
      </c>
      <c r="C9862" s="5">
        <v>0</v>
      </c>
    </row>
    <row r="9863" spans="2:3" x14ac:dyDescent="0.35">
      <c r="B9863" s="4" t="s">
        <v>8263</v>
      </c>
      <c r="C9863" s="5">
        <v>0</v>
      </c>
    </row>
    <row r="9864" spans="2:3" x14ac:dyDescent="0.35">
      <c r="B9864" s="4" t="s">
        <v>9689</v>
      </c>
      <c r="C9864" s="5">
        <v>0</v>
      </c>
    </row>
    <row r="9865" spans="2:3" x14ac:dyDescent="0.35">
      <c r="B9865" s="4" t="s">
        <v>8428</v>
      </c>
      <c r="C9865" s="5">
        <v>0</v>
      </c>
    </row>
    <row r="9866" spans="2:3" x14ac:dyDescent="0.35">
      <c r="B9866" s="4" t="s">
        <v>9705</v>
      </c>
      <c r="C9866" s="5">
        <v>0</v>
      </c>
    </row>
    <row r="9867" spans="2:3" x14ac:dyDescent="0.35">
      <c r="B9867" s="4" t="s">
        <v>8429</v>
      </c>
      <c r="C9867" s="5">
        <v>0</v>
      </c>
    </row>
    <row r="9868" spans="2:3" x14ac:dyDescent="0.35">
      <c r="B9868" s="4" t="s">
        <v>9721</v>
      </c>
      <c r="C9868" s="5">
        <v>0</v>
      </c>
    </row>
    <row r="9869" spans="2:3" x14ac:dyDescent="0.35">
      <c r="B9869" s="4" t="s">
        <v>8430</v>
      </c>
      <c r="C9869" s="5">
        <v>0</v>
      </c>
    </row>
    <row r="9870" spans="2:3" x14ac:dyDescent="0.35">
      <c r="B9870" s="4" t="s">
        <v>9037</v>
      </c>
      <c r="C9870" s="5">
        <v>0</v>
      </c>
    </row>
    <row r="9871" spans="2:3" x14ac:dyDescent="0.35">
      <c r="B9871" s="4" t="s">
        <v>8431</v>
      </c>
      <c r="C9871" s="5">
        <v>0</v>
      </c>
    </row>
    <row r="9872" spans="2:3" x14ac:dyDescent="0.35">
      <c r="B9872" s="4" t="s">
        <v>9045</v>
      </c>
      <c r="C9872" s="5">
        <v>0</v>
      </c>
    </row>
    <row r="9873" spans="2:3" x14ac:dyDescent="0.35">
      <c r="B9873" s="4" t="s">
        <v>8432</v>
      </c>
      <c r="C9873" s="5">
        <v>0</v>
      </c>
    </row>
    <row r="9874" spans="2:3" x14ac:dyDescent="0.35">
      <c r="B9874" s="4" t="s">
        <v>9053</v>
      </c>
      <c r="C9874" s="5">
        <v>0</v>
      </c>
    </row>
    <row r="9875" spans="2:3" x14ac:dyDescent="0.35">
      <c r="B9875" s="4" t="s">
        <v>8433</v>
      </c>
      <c r="C9875" s="5">
        <v>0</v>
      </c>
    </row>
    <row r="9876" spans="2:3" x14ac:dyDescent="0.35">
      <c r="B9876" s="4" t="s">
        <v>9061</v>
      </c>
      <c r="C9876" s="5">
        <v>0</v>
      </c>
    </row>
    <row r="9877" spans="2:3" x14ac:dyDescent="0.35">
      <c r="B9877" s="4" t="s">
        <v>8434</v>
      </c>
      <c r="C9877" s="5">
        <v>0</v>
      </c>
    </row>
    <row r="9878" spans="2:3" x14ac:dyDescent="0.35">
      <c r="B9878" s="4" t="s">
        <v>9069</v>
      </c>
      <c r="C9878" s="5">
        <v>0</v>
      </c>
    </row>
    <row r="9879" spans="2:3" x14ac:dyDescent="0.35">
      <c r="B9879" s="4" t="s">
        <v>8435</v>
      </c>
      <c r="C9879" s="5">
        <v>0</v>
      </c>
    </row>
    <row r="9880" spans="2:3" x14ac:dyDescent="0.35">
      <c r="B9880" s="4" t="s">
        <v>8339</v>
      </c>
      <c r="C9880" s="5">
        <v>0</v>
      </c>
    </row>
    <row r="9881" spans="2:3" x14ac:dyDescent="0.35">
      <c r="B9881" s="4" t="s">
        <v>8436</v>
      </c>
      <c r="C9881" s="5">
        <v>0</v>
      </c>
    </row>
    <row r="9882" spans="2:3" x14ac:dyDescent="0.35">
      <c r="B9882" s="4" t="s">
        <v>9085</v>
      </c>
      <c r="C9882" s="5">
        <v>0</v>
      </c>
    </row>
    <row r="9883" spans="2:3" x14ac:dyDescent="0.35">
      <c r="B9883" s="4" t="s">
        <v>8437</v>
      </c>
      <c r="C9883" s="5">
        <v>0</v>
      </c>
    </row>
    <row r="9884" spans="2:3" x14ac:dyDescent="0.35">
      <c r="B9884" s="4" t="s">
        <v>9093</v>
      </c>
      <c r="C9884" s="5">
        <v>0</v>
      </c>
    </row>
    <row r="9885" spans="2:3" x14ac:dyDescent="0.35">
      <c r="B9885" s="4" t="s">
        <v>8438</v>
      </c>
      <c r="C9885" s="5">
        <v>0</v>
      </c>
    </row>
    <row r="9886" spans="2:3" x14ac:dyDescent="0.35">
      <c r="B9886" s="4" t="s">
        <v>9101</v>
      </c>
      <c r="C9886" s="5">
        <v>0</v>
      </c>
    </row>
    <row r="9887" spans="2:3" x14ac:dyDescent="0.35">
      <c r="B9887" s="4" t="s">
        <v>8439</v>
      </c>
      <c r="C9887" s="5">
        <v>0</v>
      </c>
    </row>
    <row r="9888" spans="2:3" x14ac:dyDescent="0.35">
      <c r="B9888" s="4" t="s">
        <v>9109</v>
      </c>
      <c r="C9888" s="5">
        <v>0</v>
      </c>
    </row>
    <row r="9889" spans="2:3" x14ac:dyDescent="0.35">
      <c r="B9889" s="4" t="s">
        <v>8440</v>
      </c>
      <c r="C9889" s="5">
        <v>0</v>
      </c>
    </row>
    <row r="9890" spans="2:3" x14ac:dyDescent="0.35">
      <c r="B9890" s="4" t="s">
        <v>9117</v>
      </c>
      <c r="C9890" s="5">
        <v>0</v>
      </c>
    </row>
    <row r="9891" spans="2:3" x14ac:dyDescent="0.35">
      <c r="B9891" s="4" t="s">
        <v>8441</v>
      </c>
      <c r="C9891" s="5">
        <v>0</v>
      </c>
    </row>
    <row r="9892" spans="2:3" x14ac:dyDescent="0.35">
      <c r="B9892" s="4" t="s">
        <v>9125</v>
      </c>
      <c r="C9892" s="5">
        <v>0</v>
      </c>
    </row>
    <row r="9893" spans="2:3" x14ac:dyDescent="0.35">
      <c r="B9893" s="4" t="s">
        <v>8264</v>
      </c>
      <c r="C9893" s="5">
        <v>0</v>
      </c>
    </row>
    <row r="9894" spans="2:3" x14ac:dyDescent="0.35">
      <c r="B9894" s="4" t="s">
        <v>9133</v>
      </c>
      <c r="C9894" s="5">
        <v>0</v>
      </c>
    </row>
    <row r="9895" spans="2:3" x14ac:dyDescent="0.35">
      <c r="B9895" s="4" t="s">
        <v>8301</v>
      </c>
      <c r="C9895" s="5">
        <v>0</v>
      </c>
    </row>
    <row r="9896" spans="2:3" x14ac:dyDescent="0.35">
      <c r="B9896" s="4" t="s">
        <v>8321</v>
      </c>
      <c r="C9896" s="5">
        <v>0</v>
      </c>
    </row>
    <row r="9897" spans="2:3" x14ac:dyDescent="0.35">
      <c r="B9897" s="4" t="s">
        <v>8444</v>
      </c>
      <c r="C9897" s="5">
        <v>0</v>
      </c>
    </row>
    <row r="9898" spans="2:3" x14ac:dyDescent="0.35">
      <c r="B9898" s="4" t="s">
        <v>9149</v>
      </c>
      <c r="C9898" s="5">
        <v>0</v>
      </c>
    </row>
    <row r="9899" spans="2:3" x14ac:dyDescent="0.35">
      <c r="B9899" s="4" t="s">
        <v>8445</v>
      </c>
      <c r="C9899" s="5">
        <v>0</v>
      </c>
    </row>
    <row r="9900" spans="2:3" x14ac:dyDescent="0.35">
      <c r="B9900" s="4" t="s">
        <v>9157</v>
      </c>
      <c r="C9900" s="5">
        <v>0</v>
      </c>
    </row>
    <row r="9901" spans="2:3" x14ac:dyDescent="0.35">
      <c r="B9901" s="4" t="s">
        <v>8446</v>
      </c>
      <c r="C9901" s="5">
        <v>0</v>
      </c>
    </row>
    <row r="9902" spans="2:3" x14ac:dyDescent="0.35">
      <c r="B9902" s="4" t="s">
        <v>9165</v>
      </c>
      <c r="C9902" s="5">
        <v>0</v>
      </c>
    </row>
    <row r="9903" spans="2:3" x14ac:dyDescent="0.35">
      <c r="B9903" s="4" t="s">
        <v>8447</v>
      </c>
      <c r="C9903" s="5">
        <v>0</v>
      </c>
    </row>
    <row r="9904" spans="2:3" x14ac:dyDescent="0.35">
      <c r="B9904" s="4" t="s">
        <v>9173</v>
      </c>
      <c r="C9904" s="5">
        <v>0</v>
      </c>
    </row>
    <row r="9905" spans="2:3" x14ac:dyDescent="0.35">
      <c r="B9905" s="4" t="s">
        <v>8448</v>
      </c>
      <c r="C9905" s="5">
        <v>0</v>
      </c>
    </row>
    <row r="9906" spans="2:3" x14ac:dyDescent="0.35">
      <c r="B9906" s="4" t="s">
        <v>9181</v>
      </c>
      <c r="C9906" s="5">
        <v>0</v>
      </c>
    </row>
    <row r="9907" spans="2:3" x14ac:dyDescent="0.35">
      <c r="B9907" s="4" t="s">
        <v>8449</v>
      </c>
      <c r="C9907" s="5">
        <v>0</v>
      </c>
    </row>
    <row r="9908" spans="2:3" x14ac:dyDescent="0.35">
      <c r="B9908" s="4" t="s">
        <v>9189</v>
      </c>
      <c r="C9908" s="5">
        <v>0</v>
      </c>
    </row>
    <row r="9909" spans="2:3" x14ac:dyDescent="0.35">
      <c r="B9909" s="4" t="s">
        <v>8450</v>
      </c>
      <c r="C9909" s="5">
        <v>0</v>
      </c>
    </row>
    <row r="9910" spans="2:3" x14ac:dyDescent="0.35">
      <c r="B9910" s="4" t="s">
        <v>9197</v>
      </c>
      <c r="C9910" s="5">
        <v>0</v>
      </c>
    </row>
    <row r="9911" spans="2:3" x14ac:dyDescent="0.35">
      <c r="B9911" s="4" t="s">
        <v>8451</v>
      </c>
      <c r="C9911" s="5">
        <v>0</v>
      </c>
    </row>
    <row r="9912" spans="2:3" x14ac:dyDescent="0.35">
      <c r="B9912" s="4" t="s">
        <v>9205</v>
      </c>
      <c r="C9912" s="5">
        <v>0</v>
      </c>
    </row>
    <row r="9913" spans="2:3" x14ac:dyDescent="0.35">
      <c r="B9913" s="4" t="s">
        <v>8452</v>
      </c>
      <c r="C9913" s="5">
        <v>0</v>
      </c>
    </row>
    <row r="9914" spans="2:3" x14ac:dyDescent="0.35">
      <c r="B9914" s="4" t="s">
        <v>9213</v>
      </c>
      <c r="C9914" s="5">
        <v>0</v>
      </c>
    </row>
    <row r="9915" spans="2:3" x14ac:dyDescent="0.35">
      <c r="B9915" s="4" t="s">
        <v>8453</v>
      </c>
      <c r="C9915" s="5">
        <v>0</v>
      </c>
    </row>
    <row r="9916" spans="2:3" x14ac:dyDescent="0.35">
      <c r="B9916" s="4" t="s">
        <v>9221</v>
      </c>
      <c r="C9916" s="5">
        <v>0</v>
      </c>
    </row>
    <row r="9917" spans="2:3" x14ac:dyDescent="0.35">
      <c r="B9917" s="4" t="s">
        <v>8454</v>
      </c>
      <c r="C9917" s="5">
        <v>0</v>
      </c>
    </row>
    <row r="9918" spans="2:3" x14ac:dyDescent="0.35">
      <c r="B9918" s="4" t="s">
        <v>9229</v>
      </c>
      <c r="C9918" s="5">
        <v>0</v>
      </c>
    </row>
    <row r="9919" spans="2:3" x14ac:dyDescent="0.35">
      <c r="B9919" s="4" t="s">
        <v>8455</v>
      </c>
      <c r="C9919" s="5">
        <v>0</v>
      </c>
    </row>
    <row r="9920" spans="2:3" x14ac:dyDescent="0.35">
      <c r="B9920" s="4" t="s">
        <v>9237</v>
      </c>
      <c r="C9920" s="5">
        <v>0</v>
      </c>
    </row>
    <row r="9921" spans="2:3" x14ac:dyDescent="0.35">
      <c r="B9921" s="4" t="s">
        <v>8456</v>
      </c>
      <c r="C9921" s="5">
        <v>0</v>
      </c>
    </row>
    <row r="9922" spans="2:3" x14ac:dyDescent="0.35">
      <c r="B9922" s="4" t="s">
        <v>9245</v>
      </c>
      <c r="C9922" s="5">
        <v>0</v>
      </c>
    </row>
    <row r="9923" spans="2:3" x14ac:dyDescent="0.35">
      <c r="B9923" s="4" t="s">
        <v>8457</v>
      </c>
      <c r="C9923" s="5">
        <v>0</v>
      </c>
    </row>
    <row r="9924" spans="2:3" x14ac:dyDescent="0.35">
      <c r="B9924" s="4" t="s">
        <v>9253</v>
      </c>
      <c r="C9924" s="5">
        <v>0</v>
      </c>
    </row>
    <row r="9925" spans="2:3" x14ac:dyDescent="0.35">
      <c r="B9925" s="4" t="s">
        <v>8458</v>
      </c>
      <c r="C9925" s="5">
        <v>0</v>
      </c>
    </row>
    <row r="9926" spans="2:3" x14ac:dyDescent="0.35">
      <c r="B9926" s="4" t="s">
        <v>9261</v>
      </c>
      <c r="C9926" s="5">
        <v>0</v>
      </c>
    </row>
    <row r="9927" spans="2:3" x14ac:dyDescent="0.35">
      <c r="B9927" s="4" t="s">
        <v>8459</v>
      </c>
      <c r="C9927" s="5">
        <v>0</v>
      </c>
    </row>
    <row r="9928" spans="2:3" x14ac:dyDescent="0.35">
      <c r="B9928" s="4" t="s">
        <v>9269</v>
      </c>
      <c r="C9928" s="5">
        <v>0</v>
      </c>
    </row>
    <row r="9929" spans="2:3" x14ac:dyDescent="0.35">
      <c r="B9929" s="4" t="s">
        <v>8460</v>
      </c>
      <c r="C9929" s="5">
        <v>0</v>
      </c>
    </row>
    <row r="9930" spans="2:3" x14ac:dyDescent="0.35">
      <c r="B9930" s="4" t="s">
        <v>9277</v>
      </c>
      <c r="C9930" s="5">
        <v>0</v>
      </c>
    </row>
    <row r="9931" spans="2:3" x14ac:dyDescent="0.35">
      <c r="B9931" s="4" t="s">
        <v>8461</v>
      </c>
      <c r="C9931" s="5">
        <v>0</v>
      </c>
    </row>
    <row r="9932" spans="2:3" x14ac:dyDescent="0.35">
      <c r="B9932" s="4" t="s">
        <v>9285</v>
      </c>
      <c r="C9932" s="5">
        <v>0</v>
      </c>
    </row>
    <row r="9933" spans="2:3" x14ac:dyDescent="0.35">
      <c r="B9933" s="4" t="s">
        <v>8462</v>
      </c>
      <c r="C9933" s="5">
        <v>0</v>
      </c>
    </row>
    <row r="9934" spans="2:3" x14ac:dyDescent="0.35">
      <c r="B9934" s="4" t="s">
        <v>9293</v>
      </c>
      <c r="C9934" s="5">
        <v>0</v>
      </c>
    </row>
    <row r="9935" spans="2:3" x14ac:dyDescent="0.35">
      <c r="B9935" s="4" t="s">
        <v>8463</v>
      </c>
      <c r="C9935" s="5">
        <v>0</v>
      </c>
    </row>
    <row r="9936" spans="2:3" x14ac:dyDescent="0.35">
      <c r="B9936" s="4" t="s">
        <v>9301</v>
      </c>
      <c r="C9936" s="5">
        <v>0</v>
      </c>
    </row>
    <row r="9937" spans="2:3" x14ac:dyDescent="0.35">
      <c r="B9937" s="4" t="s">
        <v>8464</v>
      </c>
      <c r="C9937" s="5">
        <v>0</v>
      </c>
    </row>
    <row r="9938" spans="2:3" x14ac:dyDescent="0.35">
      <c r="B9938" s="4" t="s">
        <v>9309</v>
      </c>
      <c r="C9938" s="5">
        <v>0</v>
      </c>
    </row>
    <row r="9939" spans="2:3" x14ac:dyDescent="0.35">
      <c r="B9939" s="4" t="s">
        <v>8465</v>
      </c>
      <c r="C9939" s="5">
        <v>0</v>
      </c>
    </row>
    <row r="9940" spans="2:3" x14ac:dyDescent="0.35">
      <c r="B9940" s="4" t="s">
        <v>9317</v>
      </c>
      <c r="C9940" s="5">
        <v>0</v>
      </c>
    </row>
    <row r="9941" spans="2:3" x14ac:dyDescent="0.35">
      <c r="B9941" s="4" t="s">
        <v>8265</v>
      </c>
      <c r="C9941" s="5">
        <v>0</v>
      </c>
    </row>
    <row r="9942" spans="2:3" x14ac:dyDescent="0.35">
      <c r="B9942" s="4" t="s">
        <v>9325</v>
      </c>
      <c r="C9942" s="5">
        <v>0</v>
      </c>
    </row>
    <row r="9943" spans="2:3" x14ac:dyDescent="0.35">
      <c r="B9943" s="4" t="s">
        <v>8467</v>
      </c>
      <c r="C9943" s="5">
        <v>0</v>
      </c>
    </row>
    <row r="9944" spans="2:3" x14ac:dyDescent="0.35">
      <c r="B9944" s="4" t="s">
        <v>9333</v>
      </c>
      <c r="C9944" s="5">
        <v>0</v>
      </c>
    </row>
    <row r="9945" spans="2:3" x14ac:dyDescent="0.35">
      <c r="B9945" s="4" t="s">
        <v>8468</v>
      </c>
      <c r="C9945" s="5">
        <v>0</v>
      </c>
    </row>
    <row r="9946" spans="2:3" x14ac:dyDescent="0.35">
      <c r="B9946" s="4" t="s">
        <v>9341</v>
      </c>
      <c r="C9946" s="5">
        <v>0</v>
      </c>
    </row>
    <row r="9947" spans="2:3" x14ac:dyDescent="0.35">
      <c r="B9947" s="4" t="s">
        <v>8469</v>
      </c>
      <c r="C9947" s="5">
        <v>0</v>
      </c>
    </row>
    <row r="9948" spans="2:3" x14ac:dyDescent="0.35">
      <c r="B9948" s="4" t="s">
        <v>9349</v>
      </c>
      <c r="C9948" s="5">
        <v>0</v>
      </c>
    </row>
    <row r="9949" spans="2:3" x14ac:dyDescent="0.35">
      <c r="B9949" s="4" t="s">
        <v>8470</v>
      </c>
      <c r="C9949" s="5">
        <v>0</v>
      </c>
    </row>
    <row r="9950" spans="2:3" x14ac:dyDescent="0.35">
      <c r="B9950" s="4" t="s">
        <v>9357</v>
      </c>
      <c r="C9950" s="5">
        <v>0</v>
      </c>
    </row>
    <row r="9951" spans="2:3" x14ac:dyDescent="0.35">
      <c r="B9951" s="4" t="s">
        <v>8471</v>
      </c>
      <c r="C9951" s="5">
        <v>0</v>
      </c>
    </row>
    <row r="9952" spans="2:3" x14ac:dyDescent="0.35">
      <c r="B9952" s="4" t="s">
        <v>9365</v>
      </c>
      <c r="C9952" s="5">
        <v>0</v>
      </c>
    </row>
    <row r="9953" spans="2:3" x14ac:dyDescent="0.35">
      <c r="B9953" s="4" t="s">
        <v>8472</v>
      </c>
      <c r="C9953" s="5">
        <v>0</v>
      </c>
    </row>
    <row r="9954" spans="2:3" x14ac:dyDescent="0.35">
      <c r="B9954" s="4" t="s">
        <v>9373</v>
      </c>
      <c r="C9954" s="5">
        <v>0</v>
      </c>
    </row>
    <row r="9955" spans="2:3" x14ac:dyDescent="0.35">
      <c r="B9955" s="4" t="s">
        <v>8473</v>
      </c>
      <c r="C9955" s="5">
        <v>0</v>
      </c>
    </row>
    <row r="9956" spans="2:3" x14ac:dyDescent="0.35">
      <c r="B9956" s="4" t="s">
        <v>9381</v>
      </c>
      <c r="C9956" s="5">
        <v>0</v>
      </c>
    </row>
    <row r="9957" spans="2:3" x14ac:dyDescent="0.35">
      <c r="B9957" s="4" t="s">
        <v>8474</v>
      </c>
      <c r="C9957" s="5">
        <v>0</v>
      </c>
    </row>
    <row r="9958" spans="2:3" x14ac:dyDescent="0.35">
      <c r="B9958" s="4" t="s">
        <v>9389</v>
      </c>
      <c r="C9958" s="5">
        <v>0</v>
      </c>
    </row>
    <row r="9959" spans="2:3" x14ac:dyDescent="0.35">
      <c r="B9959" s="4" t="s">
        <v>8302</v>
      </c>
      <c r="C9959" s="5">
        <v>0</v>
      </c>
    </row>
    <row r="9960" spans="2:3" x14ac:dyDescent="0.35">
      <c r="B9960" s="4" t="s">
        <v>9397</v>
      </c>
      <c r="C9960" s="5">
        <v>0</v>
      </c>
    </row>
    <row r="9961" spans="2:3" x14ac:dyDescent="0.35">
      <c r="B9961" s="4" t="s">
        <v>8266</v>
      </c>
      <c r="C9961" s="5">
        <v>0</v>
      </c>
    </row>
    <row r="9962" spans="2:3" x14ac:dyDescent="0.35">
      <c r="B9962" s="4" t="s">
        <v>9405</v>
      </c>
      <c r="C9962" s="5">
        <v>0</v>
      </c>
    </row>
    <row r="9963" spans="2:3" x14ac:dyDescent="0.35">
      <c r="B9963" s="4" t="s">
        <v>8477</v>
      </c>
      <c r="C9963" s="5">
        <v>0</v>
      </c>
    </row>
    <row r="9964" spans="2:3" x14ac:dyDescent="0.35">
      <c r="B9964" s="4" t="s">
        <v>9413</v>
      </c>
      <c r="C9964" s="5">
        <v>0</v>
      </c>
    </row>
    <row r="9965" spans="2:3" x14ac:dyDescent="0.35">
      <c r="B9965" s="4" t="s">
        <v>8478</v>
      </c>
      <c r="C9965" s="5">
        <v>0</v>
      </c>
    </row>
    <row r="9966" spans="2:3" x14ac:dyDescent="0.35">
      <c r="B9966" s="4" t="s">
        <v>8330</v>
      </c>
      <c r="C9966" s="5">
        <v>0</v>
      </c>
    </row>
    <row r="9967" spans="2:3" x14ac:dyDescent="0.35">
      <c r="B9967" s="4" t="s">
        <v>8479</v>
      </c>
      <c r="C9967" s="5">
        <v>0</v>
      </c>
    </row>
    <row r="9968" spans="2:3" x14ac:dyDescent="0.35">
      <c r="B9968" s="4" t="s">
        <v>9429</v>
      </c>
      <c r="C9968" s="5">
        <v>0</v>
      </c>
    </row>
    <row r="9969" spans="2:3" x14ac:dyDescent="0.35">
      <c r="B9969" s="4" t="s">
        <v>8480</v>
      </c>
      <c r="C9969" s="5">
        <v>0</v>
      </c>
    </row>
    <row r="9970" spans="2:3" x14ac:dyDescent="0.35">
      <c r="B9970" s="4" t="s">
        <v>9437</v>
      </c>
      <c r="C9970" s="5">
        <v>0</v>
      </c>
    </row>
    <row r="9971" spans="2:3" x14ac:dyDescent="0.35">
      <c r="B9971" s="4" t="s">
        <v>8481</v>
      </c>
      <c r="C9971" s="5">
        <v>0</v>
      </c>
    </row>
    <row r="9972" spans="2:3" x14ac:dyDescent="0.35">
      <c r="B9972" s="4" t="s">
        <v>9445</v>
      </c>
      <c r="C9972" s="5">
        <v>0</v>
      </c>
    </row>
    <row r="9973" spans="2:3" x14ac:dyDescent="0.35">
      <c r="B9973" s="4" t="s">
        <v>8482</v>
      </c>
      <c r="C9973" s="5">
        <v>0</v>
      </c>
    </row>
    <row r="9974" spans="2:3" x14ac:dyDescent="0.35">
      <c r="B9974" s="4" t="s">
        <v>9453</v>
      </c>
      <c r="C9974" s="5">
        <v>0</v>
      </c>
    </row>
    <row r="9975" spans="2:3" x14ac:dyDescent="0.35">
      <c r="B9975" s="4" t="s">
        <v>8483</v>
      </c>
      <c r="C9975" s="5">
        <v>0</v>
      </c>
    </row>
    <row r="9976" spans="2:3" x14ac:dyDescent="0.35">
      <c r="B9976" s="4" t="s">
        <v>8286</v>
      </c>
      <c r="C9976" s="5">
        <v>0</v>
      </c>
    </row>
    <row r="9977" spans="2:3" x14ac:dyDescent="0.35">
      <c r="B9977" s="4" t="s">
        <v>8484</v>
      </c>
      <c r="C9977" s="5">
        <v>0</v>
      </c>
    </row>
    <row r="9978" spans="2:3" x14ac:dyDescent="0.35">
      <c r="B9978" s="4" t="s">
        <v>9469</v>
      </c>
      <c r="C9978" s="5">
        <v>0</v>
      </c>
    </row>
    <row r="9979" spans="2:3" x14ac:dyDescent="0.35">
      <c r="B9979" s="4" t="s">
        <v>8485</v>
      </c>
      <c r="C9979" s="5">
        <v>0</v>
      </c>
    </row>
    <row r="9980" spans="2:3" x14ac:dyDescent="0.35">
      <c r="B9980" s="4" t="s">
        <v>9477</v>
      </c>
      <c r="C9980" s="5">
        <v>0</v>
      </c>
    </row>
    <row r="9981" spans="2:3" x14ac:dyDescent="0.35">
      <c r="B9981" s="4" t="s">
        <v>8486</v>
      </c>
      <c r="C9981" s="5">
        <v>0</v>
      </c>
    </row>
    <row r="9982" spans="2:3" x14ac:dyDescent="0.35">
      <c r="B9982" s="4" t="s">
        <v>9485</v>
      </c>
      <c r="C9982" s="5">
        <v>0</v>
      </c>
    </row>
    <row r="9983" spans="2:3" x14ac:dyDescent="0.35">
      <c r="B9983" s="4" t="s">
        <v>8487</v>
      </c>
      <c r="C9983" s="5">
        <v>0</v>
      </c>
    </row>
    <row r="9984" spans="2:3" x14ac:dyDescent="0.35">
      <c r="B9984" s="4" t="s">
        <v>9493</v>
      </c>
      <c r="C9984" s="5">
        <v>0</v>
      </c>
    </row>
    <row r="9985" spans="2:3" x14ac:dyDescent="0.35">
      <c r="B9985" s="4" t="s">
        <v>8488</v>
      </c>
      <c r="C9985" s="5">
        <v>0</v>
      </c>
    </row>
    <row r="9986" spans="2:3" x14ac:dyDescent="0.35">
      <c r="B9986" s="4" t="s">
        <v>9501</v>
      </c>
      <c r="C9986" s="5">
        <v>0</v>
      </c>
    </row>
    <row r="9987" spans="2:3" x14ac:dyDescent="0.35">
      <c r="B9987" s="4" t="s">
        <v>8489</v>
      </c>
      <c r="C9987" s="5">
        <v>0</v>
      </c>
    </row>
    <row r="9988" spans="2:3" x14ac:dyDescent="0.35">
      <c r="B9988" s="4" t="s">
        <v>9509</v>
      </c>
      <c r="C9988" s="5">
        <v>0</v>
      </c>
    </row>
    <row r="9989" spans="2:3" x14ac:dyDescent="0.35">
      <c r="B9989" s="4" t="s">
        <v>8490</v>
      </c>
      <c r="C9989" s="5">
        <v>0</v>
      </c>
    </row>
    <row r="9990" spans="2:3" x14ac:dyDescent="0.35">
      <c r="B9990" s="4" t="s">
        <v>9517</v>
      </c>
      <c r="C9990" s="5">
        <v>0</v>
      </c>
    </row>
    <row r="9991" spans="2:3" x14ac:dyDescent="0.35">
      <c r="B9991" s="4" t="s">
        <v>8491</v>
      </c>
      <c r="C9991" s="5">
        <v>0</v>
      </c>
    </row>
    <row r="9992" spans="2:3" x14ac:dyDescent="0.35">
      <c r="B9992" s="4" t="s">
        <v>9525</v>
      </c>
      <c r="C9992" s="5">
        <v>0</v>
      </c>
    </row>
    <row r="9993" spans="2:3" x14ac:dyDescent="0.35">
      <c r="B9993" s="4" t="s">
        <v>8492</v>
      </c>
      <c r="C9993" s="5">
        <v>0</v>
      </c>
    </row>
    <row r="9994" spans="2:3" x14ac:dyDescent="0.35">
      <c r="B9994" s="4" t="s">
        <v>9533</v>
      </c>
      <c r="C9994" s="5">
        <v>0</v>
      </c>
    </row>
    <row r="9995" spans="2:3" x14ac:dyDescent="0.35">
      <c r="B9995" s="4" t="s">
        <v>8303</v>
      </c>
      <c r="C9995" s="5">
        <v>0</v>
      </c>
    </row>
    <row r="9996" spans="2:3" x14ac:dyDescent="0.35">
      <c r="B9996" s="4" t="s">
        <v>9541</v>
      </c>
      <c r="C9996" s="5">
        <v>0</v>
      </c>
    </row>
    <row r="9997" spans="2:3" x14ac:dyDescent="0.35">
      <c r="B9997" s="4" t="s">
        <v>8494</v>
      </c>
      <c r="C9997" s="5">
        <v>0</v>
      </c>
    </row>
    <row r="9998" spans="2:3" x14ac:dyDescent="0.35">
      <c r="B9998" s="4" t="s">
        <v>9549</v>
      </c>
      <c r="C9998" s="5">
        <v>0</v>
      </c>
    </row>
    <row r="9999" spans="2:3" x14ac:dyDescent="0.35">
      <c r="B9999" s="4" t="s">
        <v>8267</v>
      </c>
      <c r="C9999" s="5">
        <v>0</v>
      </c>
    </row>
    <row r="10000" spans="2:3" x14ac:dyDescent="0.35">
      <c r="B10000" s="4" t="s">
        <v>9557</v>
      </c>
      <c r="C10000" s="5">
        <v>0</v>
      </c>
    </row>
    <row r="10001" spans="2:3" x14ac:dyDescent="0.35">
      <c r="B10001" s="4" t="s">
        <v>8496</v>
      </c>
      <c r="C10001" s="5">
        <v>0</v>
      </c>
    </row>
    <row r="10002" spans="2:3" x14ac:dyDescent="0.35">
      <c r="B10002" s="4" t="s">
        <v>9565</v>
      </c>
      <c r="C10002" s="5">
        <v>0</v>
      </c>
    </row>
    <row r="10003" spans="2:3" x14ac:dyDescent="0.35">
      <c r="B10003" s="4" t="s">
        <v>8497</v>
      </c>
      <c r="C10003" s="5">
        <v>0</v>
      </c>
    </row>
    <row r="10004" spans="2:3" x14ac:dyDescent="0.35">
      <c r="B10004" s="4" t="s">
        <v>9578</v>
      </c>
      <c r="C10004" s="5">
        <v>0</v>
      </c>
    </row>
    <row r="10005" spans="2:3" x14ac:dyDescent="0.35">
      <c r="B10005" s="4" t="s">
        <v>8498</v>
      </c>
      <c r="C10005" s="5">
        <v>0</v>
      </c>
    </row>
    <row r="10006" spans="2:3" x14ac:dyDescent="0.35">
      <c r="B10006" s="4" t="s">
        <v>9586</v>
      </c>
      <c r="C10006" s="5">
        <v>0</v>
      </c>
    </row>
    <row r="10007" spans="2:3" x14ac:dyDescent="0.35">
      <c r="B10007" s="4" t="s">
        <v>8499</v>
      </c>
      <c r="C10007" s="5">
        <v>0</v>
      </c>
    </row>
    <row r="10008" spans="2:3" x14ac:dyDescent="0.35">
      <c r="B10008" s="4" t="s">
        <v>9594</v>
      </c>
      <c r="C10008" s="5">
        <v>0</v>
      </c>
    </row>
    <row r="10009" spans="2:3" x14ac:dyDescent="0.35">
      <c r="B10009" s="4" t="s">
        <v>8500</v>
      </c>
      <c r="C10009" s="5">
        <v>0</v>
      </c>
    </row>
    <row r="10010" spans="2:3" x14ac:dyDescent="0.35">
      <c r="B10010" s="4" t="s">
        <v>9602</v>
      </c>
      <c r="C10010" s="5">
        <v>0</v>
      </c>
    </row>
    <row r="10011" spans="2:3" x14ac:dyDescent="0.35">
      <c r="B10011" s="4" t="s">
        <v>8501</v>
      </c>
      <c r="C10011" s="5">
        <v>0</v>
      </c>
    </row>
    <row r="10012" spans="2:3" x14ac:dyDescent="0.35">
      <c r="B10012" s="4" t="s">
        <v>9610</v>
      </c>
      <c r="C10012" s="5">
        <v>0</v>
      </c>
    </row>
    <row r="10013" spans="2:3" x14ac:dyDescent="0.35">
      <c r="B10013" s="4" t="s">
        <v>8502</v>
      </c>
      <c r="C10013" s="5">
        <v>0</v>
      </c>
    </row>
    <row r="10014" spans="2:3" x14ac:dyDescent="0.35">
      <c r="B10014" s="4" t="s">
        <v>9618</v>
      </c>
      <c r="C10014" s="5">
        <v>0</v>
      </c>
    </row>
    <row r="10015" spans="2:3" x14ac:dyDescent="0.35">
      <c r="B10015" s="4" t="s">
        <v>8503</v>
      </c>
      <c r="C10015" s="5">
        <v>0</v>
      </c>
    </row>
    <row r="10016" spans="2:3" x14ac:dyDescent="0.35">
      <c r="B10016" s="4" t="s">
        <v>9626</v>
      </c>
      <c r="C10016" s="5">
        <v>0</v>
      </c>
    </row>
    <row r="10017" spans="2:3" x14ac:dyDescent="0.35">
      <c r="B10017" s="4" t="s">
        <v>8504</v>
      </c>
      <c r="C10017" s="5">
        <v>0</v>
      </c>
    </row>
    <row r="10018" spans="2:3" x14ac:dyDescent="0.35">
      <c r="B10018" s="4" t="s">
        <v>9637</v>
      </c>
      <c r="C10018" s="5">
        <v>0</v>
      </c>
    </row>
    <row r="10019" spans="2:3" x14ac:dyDescent="0.35">
      <c r="B10019" s="4" t="s">
        <v>8505</v>
      </c>
      <c r="C10019" s="5">
        <v>0</v>
      </c>
    </row>
    <row r="10020" spans="2:3" x14ac:dyDescent="0.35">
      <c r="B10020" s="4" t="s">
        <v>9645</v>
      </c>
      <c r="C10020" s="5">
        <v>0</v>
      </c>
    </row>
    <row r="10021" spans="2:3" x14ac:dyDescent="0.35">
      <c r="B10021" s="4" t="s">
        <v>8506</v>
      </c>
      <c r="C10021" s="5">
        <v>0</v>
      </c>
    </row>
    <row r="10022" spans="2:3" x14ac:dyDescent="0.35">
      <c r="B10022" s="4" t="s">
        <v>9653</v>
      </c>
      <c r="C10022" s="5">
        <v>0</v>
      </c>
    </row>
    <row r="10023" spans="2:3" x14ac:dyDescent="0.35">
      <c r="B10023" s="4" t="s">
        <v>8507</v>
      </c>
      <c r="C10023" s="5">
        <v>0</v>
      </c>
    </row>
    <row r="10024" spans="2:3" x14ac:dyDescent="0.35">
      <c r="B10024" s="4" t="s">
        <v>9661</v>
      </c>
      <c r="C10024" s="5">
        <v>0</v>
      </c>
    </row>
    <row r="10025" spans="2:3" x14ac:dyDescent="0.35">
      <c r="B10025" s="4" t="s">
        <v>8508</v>
      </c>
      <c r="C10025" s="5">
        <v>0</v>
      </c>
    </row>
    <row r="10026" spans="2:3" x14ac:dyDescent="0.35">
      <c r="B10026" s="4" t="s">
        <v>9669</v>
      </c>
      <c r="C10026" s="5">
        <v>0</v>
      </c>
    </row>
    <row r="10027" spans="2:3" x14ac:dyDescent="0.35">
      <c r="B10027" s="4" t="s">
        <v>8509</v>
      </c>
      <c r="C10027" s="5">
        <v>0</v>
      </c>
    </row>
    <row r="10028" spans="2:3" x14ac:dyDescent="0.35">
      <c r="B10028" s="4" t="s">
        <v>9677</v>
      </c>
      <c r="C10028" s="5">
        <v>0</v>
      </c>
    </row>
    <row r="10029" spans="2:3" x14ac:dyDescent="0.35">
      <c r="B10029" s="4" t="s">
        <v>8510</v>
      </c>
      <c r="C10029" s="5">
        <v>0</v>
      </c>
    </row>
    <row r="10030" spans="2:3" x14ac:dyDescent="0.35">
      <c r="B10030" s="4" t="s">
        <v>9685</v>
      </c>
      <c r="C10030" s="5">
        <v>0</v>
      </c>
    </row>
    <row r="10031" spans="2:3" x14ac:dyDescent="0.35">
      <c r="B10031" s="4" t="s">
        <v>8511</v>
      </c>
      <c r="C10031" s="5">
        <v>0</v>
      </c>
    </row>
    <row r="10032" spans="2:3" x14ac:dyDescent="0.35">
      <c r="B10032" s="4" t="s">
        <v>9693</v>
      </c>
      <c r="C10032" s="5">
        <v>0</v>
      </c>
    </row>
    <row r="10033" spans="2:3" x14ac:dyDescent="0.35">
      <c r="B10033" s="4" t="s">
        <v>8512</v>
      </c>
      <c r="C10033" s="5">
        <v>0</v>
      </c>
    </row>
    <row r="10034" spans="2:3" x14ac:dyDescent="0.35">
      <c r="B10034" s="4" t="s">
        <v>9701</v>
      </c>
      <c r="C10034" s="5">
        <v>0</v>
      </c>
    </row>
    <row r="10035" spans="2:3" x14ac:dyDescent="0.35">
      <c r="B10035" s="4" t="s">
        <v>8513</v>
      </c>
      <c r="C10035" s="5">
        <v>0</v>
      </c>
    </row>
    <row r="10036" spans="2:3" x14ac:dyDescent="0.35">
      <c r="B10036" s="4" t="s">
        <v>9709</v>
      </c>
      <c r="C10036" s="5">
        <v>0</v>
      </c>
    </row>
    <row r="10037" spans="2:3" x14ac:dyDescent="0.35">
      <c r="B10037" s="4" t="s">
        <v>8514</v>
      </c>
      <c r="C10037" s="5">
        <v>0</v>
      </c>
    </row>
    <row r="10038" spans="2:3" x14ac:dyDescent="0.35">
      <c r="B10038" s="4" t="s">
        <v>9717</v>
      </c>
      <c r="C10038" s="5">
        <v>0</v>
      </c>
    </row>
    <row r="10039" spans="2:3" x14ac:dyDescent="0.35">
      <c r="B10039" s="4" t="s">
        <v>8515</v>
      </c>
      <c r="C10039" s="5">
        <v>0</v>
      </c>
    </row>
    <row r="10040" spans="2:3" x14ac:dyDescent="0.35">
      <c r="B10040" s="4" t="s">
        <v>9031</v>
      </c>
      <c r="C10040" s="5">
        <v>0</v>
      </c>
    </row>
    <row r="10041" spans="2:3" x14ac:dyDescent="0.35">
      <c r="B10041" s="4" t="s">
        <v>8516</v>
      </c>
      <c r="C10041" s="5">
        <v>0</v>
      </c>
    </row>
    <row r="10042" spans="2:3" x14ac:dyDescent="0.35">
      <c r="B10042" s="4" t="s">
        <v>9035</v>
      </c>
      <c r="C10042" s="5">
        <v>0</v>
      </c>
    </row>
    <row r="10043" spans="2:3" x14ac:dyDescent="0.35">
      <c r="B10043" s="4" t="s">
        <v>8268</v>
      </c>
      <c r="C10043" s="5">
        <v>0</v>
      </c>
    </row>
    <row r="10044" spans="2:3" x14ac:dyDescent="0.35">
      <c r="B10044" s="4" t="s">
        <v>9039</v>
      </c>
      <c r="C10044" s="5">
        <v>0</v>
      </c>
    </row>
    <row r="10045" spans="2:3" x14ac:dyDescent="0.35">
      <c r="B10045" s="4" t="s">
        <v>8304</v>
      </c>
      <c r="C10045" s="5">
        <v>0</v>
      </c>
    </row>
    <row r="10046" spans="2:3" x14ac:dyDescent="0.35">
      <c r="B10046" s="4" t="s">
        <v>9043</v>
      </c>
      <c r="C10046" s="5">
        <v>0</v>
      </c>
    </row>
    <row r="10047" spans="2:3" x14ac:dyDescent="0.35">
      <c r="B10047" s="4" t="s">
        <v>8519</v>
      </c>
      <c r="C10047" s="5">
        <v>0</v>
      </c>
    </row>
    <row r="10048" spans="2:3" x14ac:dyDescent="0.35">
      <c r="B10048" s="4" t="s">
        <v>9047</v>
      </c>
      <c r="C10048" s="5">
        <v>0</v>
      </c>
    </row>
    <row r="10049" spans="2:3" x14ac:dyDescent="0.35">
      <c r="B10049" s="4" t="s">
        <v>8520</v>
      </c>
      <c r="C10049" s="5">
        <v>0</v>
      </c>
    </row>
    <row r="10050" spans="2:3" x14ac:dyDescent="0.35">
      <c r="B10050" s="4" t="s">
        <v>9051</v>
      </c>
      <c r="C10050" s="5">
        <v>0</v>
      </c>
    </row>
    <row r="10051" spans="2:3" x14ac:dyDescent="0.35">
      <c r="B10051" s="4" t="s">
        <v>8521</v>
      </c>
      <c r="C10051" s="5">
        <v>0</v>
      </c>
    </row>
    <row r="10052" spans="2:3" x14ac:dyDescent="0.35">
      <c r="B10052" s="4" t="s">
        <v>9055</v>
      </c>
      <c r="C10052" s="5">
        <v>0</v>
      </c>
    </row>
    <row r="10053" spans="2:3" x14ac:dyDescent="0.35">
      <c r="B10053" s="4" t="s">
        <v>8522</v>
      </c>
      <c r="C10053" s="5">
        <v>0</v>
      </c>
    </row>
    <row r="10054" spans="2:3" x14ac:dyDescent="0.35">
      <c r="B10054" s="4" t="s">
        <v>9059</v>
      </c>
      <c r="C10054" s="5">
        <v>0</v>
      </c>
    </row>
    <row r="10055" spans="2:3" x14ac:dyDescent="0.35">
      <c r="B10055" s="4" t="s">
        <v>8523</v>
      </c>
      <c r="C10055" s="5">
        <v>0</v>
      </c>
    </row>
    <row r="10056" spans="2:3" x14ac:dyDescent="0.35">
      <c r="B10056" s="4" t="s">
        <v>9063</v>
      </c>
      <c r="C10056" s="5">
        <v>0</v>
      </c>
    </row>
    <row r="10057" spans="2:3" x14ac:dyDescent="0.35">
      <c r="B10057" s="4" t="s">
        <v>8524</v>
      </c>
      <c r="C10057" s="5">
        <v>0</v>
      </c>
    </row>
    <row r="10058" spans="2:3" x14ac:dyDescent="0.35">
      <c r="B10058" s="4" t="s">
        <v>9067</v>
      </c>
      <c r="C10058" s="5">
        <v>0</v>
      </c>
    </row>
    <row r="10059" spans="2:3" x14ac:dyDescent="0.35">
      <c r="B10059" s="4" t="s">
        <v>8525</v>
      </c>
      <c r="C10059" s="5">
        <v>0</v>
      </c>
    </row>
    <row r="10060" spans="2:3" x14ac:dyDescent="0.35">
      <c r="B10060" s="4" t="s">
        <v>9071</v>
      </c>
      <c r="C10060" s="5">
        <v>0</v>
      </c>
    </row>
    <row r="10061" spans="2:3" x14ac:dyDescent="0.35">
      <c r="B10061" s="4" t="s">
        <v>8526</v>
      </c>
      <c r="C10061" s="5">
        <v>0</v>
      </c>
    </row>
    <row r="10062" spans="2:3" x14ac:dyDescent="0.35">
      <c r="B10062" s="4" t="s">
        <v>9075</v>
      </c>
      <c r="C10062" s="5">
        <v>0</v>
      </c>
    </row>
    <row r="10063" spans="2:3" x14ac:dyDescent="0.35">
      <c r="B10063" s="4" t="s">
        <v>8527</v>
      </c>
      <c r="C10063" s="5">
        <v>0</v>
      </c>
    </row>
    <row r="10064" spans="2:3" x14ac:dyDescent="0.35">
      <c r="B10064" s="4" t="s">
        <v>9079</v>
      </c>
      <c r="C10064" s="5">
        <v>0</v>
      </c>
    </row>
    <row r="10065" spans="2:3" x14ac:dyDescent="0.35">
      <c r="B10065" s="4" t="s">
        <v>8528</v>
      </c>
      <c r="C10065" s="5">
        <v>0</v>
      </c>
    </row>
    <row r="10066" spans="2:3" x14ac:dyDescent="0.35">
      <c r="B10066" s="4" t="s">
        <v>9083</v>
      </c>
      <c r="C10066" s="5">
        <v>0</v>
      </c>
    </row>
    <row r="10067" spans="2:3" x14ac:dyDescent="0.35">
      <c r="B10067" s="4" t="s">
        <v>8269</v>
      </c>
      <c r="C10067" s="5">
        <v>0</v>
      </c>
    </row>
    <row r="10068" spans="2:3" x14ac:dyDescent="0.35">
      <c r="B10068" s="4" t="s">
        <v>9087</v>
      </c>
      <c r="C10068" s="5">
        <v>0</v>
      </c>
    </row>
    <row r="10069" spans="2:3" x14ac:dyDescent="0.35">
      <c r="B10069" s="4" t="s">
        <v>8530</v>
      </c>
      <c r="C10069" s="5">
        <v>0</v>
      </c>
    </row>
    <row r="10070" spans="2:3" x14ac:dyDescent="0.35">
      <c r="B10070" s="4" t="s">
        <v>9091</v>
      </c>
      <c r="C10070" s="5">
        <v>0</v>
      </c>
    </row>
    <row r="10071" spans="2:3" x14ac:dyDescent="0.35">
      <c r="B10071" s="4" t="s">
        <v>8531</v>
      </c>
      <c r="C10071" s="5">
        <v>0</v>
      </c>
    </row>
    <row r="10072" spans="2:3" x14ac:dyDescent="0.35">
      <c r="B10072" s="4" t="s">
        <v>9095</v>
      </c>
      <c r="C10072" s="5">
        <v>0</v>
      </c>
    </row>
    <row r="10073" spans="2:3" x14ac:dyDescent="0.35">
      <c r="B10073" s="4" t="s">
        <v>8532</v>
      </c>
      <c r="C10073" s="5">
        <v>0</v>
      </c>
    </row>
    <row r="10074" spans="2:3" x14ac:dyDescent="0.35">
      <c r="B10074" s="4" t="s">
        <v>9099</v>
      </c>
      <c r="C10074" s="5">
        <v>0</v>
      </c>
    </row>
    <row r="10075" spans="2:3" x14ac:dyDescent="0.35">
      <c r="B10075" s="4" t="s">
        <v>8533</v>
      </c>
      <c r="C10075" s="5">
        <v>0</v>
      </c>
    </row>
    <row r="10076" spans="2:3" x14ac:dyDescent="0.35">
      <c r="B10076" s="4" t="s">
        <v>9103</v>
      </c>
      <c r="C10076" s="5">
        <v>0</v>
      </c>
    </row>
    <row r="10077" spans="2:3" x14ac:dyDescent="0.35">
      <c r="B10077" s="4" t="s">
        <v>8534</v>
      </c>
      <c r="C10077" s="5">
        <v>0</v>
      </c>
    </row>
    <row r="10078" spans="2:3" x14ac:dyDescent="0.35">
      <c r="B10078" s="4" t="s">
        <v>9107</v>
      </c>
      <c r="C10078" s="5">
        <v>0</v>
      </c>
    </row>
    <row r="10079" spans="2:3" x14ac:dyDescent="0.35">
      <c r="B10079" s="4" t="s">
        <v>8535</v>
      </c>
      <c r="C10079" s="5">
        <v>0</v>
      </c>
    </row>
    <row r="10080" spans="2:3" x14ac:dyDescent="0.35">
      <c r="B10080" s="4" t="s">
        <v>9111</v>
      </c>
      <c r="C10080" s="5">
        <v>0</v>
      </c>
    </row>
    <row r="10081" spans="2:3" x14ac:dyDescent="0.35">
      <c r="B10081" s="4" t="s">
        <v>8305</v>
      </c>
      <c r="C10081" s="5">
        <v>0</v>
      </c>
    </row>
    <row r="10082" spans="2:3" x14ac:dyDescent="0.35">
      <c r="B10082" s="4" t="s">
        <v>9115</v>
      </c>
      <c r="C10082" s="5">
        <v>0</v>
      </c>
    </row>
    <row r="10083" spans="2:3" x14ac:dyDescent="0.35">
      <c r="B10083" s="4" t="s">
        <v>8537</v>
      </c>
      <c r="C10083" s="5">
        <v>0</v>
      </c>
    </row>
    <row r="10084" spans="2:3" x14ac:dyDescent="0.35">
      <c r="B10084" s="4" t="s">
        <v>8278</v>
      </c>
      <c r="C10084" s="5">
        <v>0</v>
      </c>
    </row>
    <row r="10085" spans="2:3" x14ac:dyDescent="0.35">
      <c r="B10085" s="4" t="s">
        <v>8538</v>
      </c>
      <c r="C10085" s="5">
        <v>0</v>
      </c>
    </row>
    <row r="10086" spans="2:3" x14ac:dyDescent="0.35">
      <c r="B10086" s="4" t="s">
        <v>9123</v>
      </c>
      <c r="C10086" s="5">
        <v>0</v>
      </c>
    </row>
    <row r="10087" spans="2:3" x14ac:dyDescent="0.35">
      <c r="B10087" s="4" t="s">
        <v>8539</v>
      </c>
      <c r="C10087" s="5">
        <v>0</v>
      </c>
    </row>
    <row r="10088" spans="2:3" x14ac:dyDescent="0.35">
      <c r="B10088" s="4" t="s">
        <v>9127</v>
      </c>
      <c r="C10088" s="5">
        <v>0</v>
      </c>
    </row>
    <row r="10089" spans="2:3" x14ac:dyDescent="0.35">
      <c r="B10089" s="4" t="s">
        <v>8540</v>
      </c>
      <c r="C10089" s="5">
        <v>0</v>
      </c>
    </row>
    <row r="10090" spans="2:3" x14ac:dyDescent="0.35">
      <c r="B10090" s="4" t="s">
        <v>9131</v>
      </c>
      <c r="C10090" s="5">
        <v>0</v>
      </c>
    </row>
    <row r="10091" spans="2:3" x14ac:dyDescent="0.35">
      <c r="B10091" s="4" t="s">
        <v>8541</v>
      </c>
      <c r="C10091" s="5">
        <v>0</v>
      </c>
    </row>
    <row r="10092" spans="2:3" x14ac:dyDescent="0.35">
      <c r="B10092" s="4" t="s">
        <v>8320</v>
      </c>
      <c r="C10092" s="5">
        <v>0</v>
      </c>
    </row>
    <row r="10093" spans="2:3" x14ac:dyDescent="0.35">
      <c r="B10093" s="4" t="s">
        <v>8542</v>
      </c>
      <c r="C10093" s="5">
        <v>0</v>
      </c>
    </row>
    <row r="10094" spans="2:3" x14ac:dyDescent="0.35">
      <c r="B10094" s="4" t="s">
        <v>9139</v>
      </c>
      <c r="C10094" s="5">
        <v>0</v>
      </c>
    </row>
    <row r="10095" spans="2:3" x14ac:dyDescent="0.35">
      <c r="B10095" s="4" t="s">
        <v>8543</v>
      </c>
      <c r="C10095" s="5">
        <v>0</v>
      </c>
    </row>
    <row r="10096" spans="2:3" x14ac:dyDescent="0.35">
      <c r="B10096" s="4" t="s">
        <v>9143</v>
      </c>
      <c r="C10096" s="5">
        <v>0</v>
      </c>
    </row>
    <row r="10097" spans="2:3" x14ac:dyDescent="0.35">
      <c r="B10097" s="4" t="s">
        <v>8544</v>
      </c>
      <c r="C10097" s="5">
        <v>0</v>
      </c>
    </row>
    <row r="10098" spans="2:3" x14ac:dyDescent="0.35">
      <c r="B10098" s="4" t="s">
        <v>9147</v>
      </c>
      <c r="C10098" s="5">
        <v>0</v>
      </c>
    </row>
    <row r="10099" spans="2:3" x14ac:dyDescent="0.35">
      <c r="B10099" s="4" t="s">
        <v>8545</v>
      </c>
      <c r="C10099" s="5">
        <v>0</v>
      </c>
    </row>
    <row r="10100" spans="2:3" x14ac:dyDescent="0.35">
      <c r="B10100" s="4" t="s">
        <v>9151</v>
      </c>
      <c r="C10100" s="5">
        <v>0</v>
      </c>
    </row>
    <row r="10101" spans="2:3" x14ac:dyDescent="0.35">
      <c r="B10101" s="4" t="s">
        <v>8546</v>
      </c>
      <c r="C10101" s="5">
        <v>0</v>
      </c>
    </row>
    <row r="10102" spans="2:3" x14ac:dyDescent="0.35">
      <c r="B10102" s="4" t="s">
        <v>9155</v>
      </c>
      <c r="C10102" s="5">
        <v>0</v>
      </c>
    </row>
    <row r="10103" spans="2:3" x14ac:dyDescent="0.35">
      <c r="B10103" s="4" t="s">
        <v>8547</v>
      </c>
      <c r="C10103" s="5">
        <v>0</v>
      </c>
    </row>
    <row r="10104" spans="2:3" x14ac:dyDescent="0.35">
      <c r="B10104" s="4" t="s">
        <v>9159</v>
      </c>
      <c r="C10104" s="5">
        <v>0</v>
      </c>
    </row>
    <row r="10105" spans="2:3" x14ac:dyDescent="0.35">
      <c r="B10105" s="4" t="s">
        <v>8548</v>
      </c>
      <c r="C10105" s="5">
        <v>0</v>
      </c>
    </row>
    <row r="10106" spans="2:3" x14ac:dyDescent="0.35">
      <c r="B10106" s="4" t="s">
        <v>9163</v>
      </c>
      <c r="C10106" s="5">
        <v>0</v>
      </c>
    </row>
    <row r="10107" spans="2:3" x14ac:dyDescent="0.35">
      <c r="B10107" s="4" t="s">
        <v>8549</v>
      </c>
      <c r="C10107" s="5">
        <v>0</v>
      </c>
    </row>
    <row r="10108" spans="2:3" x14ac:dyDescent="0.35">
      <c r="B10108" s="4" t="s">
        <v>8280</v>
      </c>
      <c r="C10108" s="5">
        <v>0</v>
      </c>
    </row>
    <row r="10109" spans="2:3" x14ac:dyDescent="0.35">
      <c r="B10109" s="4" t="s">
        <v>8550</v>
      </c>
      <c r="C10109" s="5">
        <v>0</v>
      </c>
    </row>
    <row r="10110" spans="2:3" x14ac:dyDescent="0.35">
      <c r="B10110" s="4" t="s">
        <v>9171</v>
      </c>
      <c r="C10110" s="5">
        <v>0</v>
      </c>
    </row>
    <row r="10111" spans="2:3" x14ac:dyDescent="0.35">
      <c r="B10111" s="4" t="s">
        <v>8551</v>
      </c>
      <c r="C10111" s="5">
        <v>0</v>
      </c>
    </row>
    <row r="10112" spans="2:3" x14ac:dyDescent="0.35">
      <c r="B10112" s="4" t="s">
        <v>9175</v>
      </c>
      <c r="C10112" s="5">
        <v>0</v>
      </c>
    </row>
    <row r="10113" spans="2:3" x14ac:dyDescent="0.35">
      <c r="B10113" s="4" t="s">
        <v>8552</v>
      </c>
      <c r="C10113" s="5">
        <v>0</v>
      </c>
    </row>
    <row r="10114" spans="2:3" x14ac:dyDescent="0.35">
      <c r="B10114" s="4" t="s">
        <v>9179</v>
      </c>
      <c r="C10114" s="5">
        <v>0</v>
      </c>
    </row>
    <row r="10115" spans="2:3" x14ac:dyDescent="0.35">
      <c r="B10115" s="4" t="s">
        <v>8553</v>
      </c>
      <c r="C10115" s="5">
        <v>0</v>
      </c>
    </row>
    <row r="10116" spans="2:3" x14ac:dyDescent="0.35">
      <c r="B10116" s="4" t="s">
        <v>9183</v>
      </c>
      <c r="C10116" s="5">
        <v>0</v>
      </c>
    </row>
    <row r="10117" spans="2:3" x14ac:dyDescent="0.35">
      <c r="B10117" s="4" t="s">
        <v>8554</v>
      </c>
      <c r="C10117" s="5">
        <v>0</v>
      </c>
    </row>
    <row r="10118" spans="2:3" x14ac:dyDescent="0.35">
      <c r="B10118" s="4" t="s">
        <v>9187</v>
      </c>
      <c r="C10118" s="5">
        <v>0</v>
      </c>
    </row>
    <row r="10119" spans="2:3" x14ac:dyDescent="0.35">
      <c r="B10119" s="4" t="s">
        <v>8555</v>
      </c>
      <c r="C10119" s="5">
        <v>0</v>
      </c>
    </row>
    <row r="10120" spans="2:3" x14ac:dyDescent="0.35">
      <c r="B10120" s="4" t="s">
        <v>9191</v>
      </c>
      <c r="C10120" s="5">
        <v>0</v>
      </c>
    </row>
    <row r="10121" spans="2:3" x14ac:dyDescent="0.35">
      <c r="B10121" s="4" t="s">
        <v>8556</v>
      </c>
      <c r="C10121" s="5">
        <v>0</v>
      </c>
    </row>
    <row r="10122" spans="2:3" x14ac:dyDescent="0.35">
      <c r="B10122" s="4" t="s">
        <v>9195</v>
      </c>
      <c r="C10122" s="5">
        <v>0</v>
      </c>
    </row>
    <row r="10123" spans="2:3" x14ac:dyDescent="0.35">
      <c r="B10123" s="4" t="s">
        <v>8306</v>
      </c>
      <c r="C10123" s="5">
        <v>0</v>
      </c>
    </row>
    <row r="10124" spans="2:3" x14ac:dyDescent="0.35">
      <c r="B10124" s="4" t="s">
        <v>9199</v>
      </c>
      <c r="C10124" s="5">
        <v>0</v>
      </c>
    </row>
    <row r="10125" spans="2:3" x14ac:dyDescent="0.35">
      <c r="B10125" s="4" t="s">
        <v>8558</v>
      </c>
      <c r="C10125" s="5">
        <v>0</v>
      </c>
    </row>
    <row r="10126" spans="2:3" x14ac:dyDescent="0.35">
      <c r="B10126" s="4" t="s">
        <v>9203</v>
      </c>
      <c r="C10126" s="5">
        <v>0</v>
      </c>
    </row>
    <row r="10127" spans="2:3" x14ac:dyDescent="0.35">
      <c r="B10127" s="4" t="s">
        <v>8559</v>
      </c>
      <c r="C10127" s="5">
        <v>0</v>
      </c>
    </row>
    <row r="10128" spans="2:3" x14ac:dyDescent="0.35">
      <c r="B10128" s="4" t="s">
        <v>9207</v>
      </c>
      <c r="C10128" s="5">
        <v>0</v>
      </c>
    </row>
    <row r="10129" spans="2:3" x14ac:dyDescent="0.35">
      <c r="B10129" s="4" t="s">
        <v>8560</v>
      </c>
      <c r="C10129" s="5">
        <v>0</v>
      </c>
    </row>
    <row r="10130" spans="2:3" x14ac:dyDescent="0.35">
      <c r="B10130" s="4" t="s">
        <v>9211</v>
      </c>
      <c r="C10130" s="5">
        <v>0</v>
      </c>
    </row>
    <row r="10131" spans="2:3" x14ac:dyDescent="0.35">
      <c r="B10131" s="4" t="s">
        <v>8561</v>
      </c>
      <c r="C10131" s="5">
        <v>0</v>
      </c>
    </row>
    <row r="10132" spans="2:3" x14ac:dyDescent="0.35">
      <c r="B10132" s="4" t="s">
        <v>9215</v>
      </c>
      <c r="C10132" s="5">
        <v>0</v>
      </c>
    </row>
    <row r="10133" spans="2:3" x14ac:dyDescent="0.35">
      <c r="B10133" s="4" t="s">
        <v>8562</v>
      </c>
      <c r="C10133" s="5">
        <v>0</v>
      </c>
    </row>
    <row r="10134" spans="2:3" x14ac:dyDescent="0.35">
      <c r="B10134" s="4" t="s">
        <v>9219</v>
      </c>
      <c r="C10134" s="5">
        <v>0</v>
      </c>
    </row>
    <row r="10135" spans="2:3" x14ac:dyDescent="0.35">
      <c r="B10135" s="4" t="s">
        <v>8563</v>
      </c>
      <c r="C10135" s="5">
        <v>0</v>
      </c>
    </row>
    <row r="10136" spans="2:3" x14ac:dyDescent="0.35">
      <c r="B10136" s="4" t="s">
        <v>9223</v>
      </c>
      <c r="C10136" s="5">
        <v>0</v>
      </c>
    </row>
    <row r="10137" spans="2:3" x14ac:dyDescent="0.35">
      <c r="B10137" s="4" t="s">
        <v>8564</v>
      </c>
      <c r="C10137" s="5">
        <v>0</v>
      </c>
    </row>
    <row r="10138" spans="2:3" x14ac:dyDescent="0.35">
      <c r="B10138" s="4" t="s">
        <v>9227</v>
      </c>
      <c r="C10138" s="5">
        <v>0</v>
      </c>
    </row>
    <row r="10139" spans="2:3" x14ac:dyDescent="0.35">
      <c r="B10139" s="4" t="s">
        <v>8565</v>
      </c>
      <c r="C10139" s="5">
        <v>0</v>
      </c>
    </row>
    <row r="10140" spans="2:3" x14ac:dyDescent="0.35">
      <c r="B10140" s="4" t="s">
        <v>9231</v>
      </c>
      <c r="C10140" s="5">
        <v>0</v>
      </c>
    </row>
    <row r="10141" spans="2:3" x14ac:dyDescent="0.35">
      <c r="B10141" s="4" t="s">
        <v>8307</v>
      </c>
      <c r="C10141" s="5">
        <v>0</v>
      </c>
    </row>
    <row r="10142" spans="2:3" x14ac:dyDescent="0.35">
      <c r="B10142" s="4" t="s">
        <v>9235</v>
      </c>
      <c r="C10142" s="5">
        <v>0</v>
      </c>
    </row>
    <row r="10143" spans="2:3" x14ac:dyDescent="0.35">
      <c r="B10143" s="4" t="s">
        <v>8567</v>
      </c>
      <c r="C10143" s="5">
        <v>0</v>
      </c>
    </row>
    <row r="10144" spans="2:3" x14ac:dyDescent="0.35">
      <c r="B10144" s="4" t="s">
        <v>9239</v>
      </c>
      <c r="C10144" s="5">
        <v>0</v>
      </c>
    </row>
    <row r="10145" spans="2:3" x14ac:dyDescent="0.35">
      <c r="B10145" s="4" t="s">
        <v>8568</v>
      </c>
      <c r="C10145" s="5">
        <v>0</v>
      </c>
    </row>
    <row r="10146" spans="2:3" x14ac:dyDescent="0.35">
      <c r="B10146" s="4" t="s">
        <v>9243</v>
      </c>
      <c r="C10146" s="5">
        <v>0</v>
      </c>
    </row>
    <row r="10147" spans="2:3" x14ac:dyDescent="0.35">
      <c r="B10147" s="4" t="s">
        <v>8569</v>
      </c>
      <c r="C10147" s="5">
        <v>0</v>
      </c>
    </row>
    <row r="10148" spans="2:3" x14ac:dyDescent="0.35">
      <c r="B10148" s="4" t="s">
        <v>9247</v>
      </c>
      <c r="C10148" s="5">
        <v>0</v>
      </c>
    </row>
    <row r="10149" spans="2:3" x14ac:dyDescent="0.35">
      <c r="B10149" s="4" t="s">
        <v>8570</v>
      </c>
      <c r="C10149" s="5">
        <v>0</v>
      </c>
    </row>
    <row r="10150" spans="2:3" x14ac:dyDescent="0.35">
      <c r="B10150" s="4" t="s">
        <v>9251</v>
      </c>
      <c r="C10150" s="5">
        <v>0</v>
      </c>
    </row>
    <row r="10151" spans="2:3" x14ac:dyDescent="0.35">
      <c r="B10151" s="4" t="s">
        <v>8571</v>
      </c>
      <c r="C10151" s="5">
        <v>0</v>
      </c>
    </row>
    <row r="10152" spans="2:3" x14ac:dyDescent="0.35">
      <c r="B10152" s="4" t="s">
        <v>9255</v>
      </c>
      <c r="C10152" s="5">
        <v>0</v>
      </c>
    </row>
    <row r="10153" spans="2:3" x14ac:dyDescent="0.35">
      <c r="B10153" s="4" t="s">
        <v>8572</v>
      </c>
      <c r="C10153" s="5">
        <v>0</v>
      </c>
    </row>
    <row r="10154" spans="2:3" x14ac:dyDescent="0.35">
      <c r="B10154" s="4" t="s">
        <v>9259</v>
      </c>
      <c r="C10154" s="5">
        <v>0</v>
      </c>
    </row>
    <row r="10155" spans="2:3" x14ac:dyDescent="0.35">
      <c r="B10155" s="4" t="s">
        <v>8308</v>
      </c>
      <c r="C10155" s="5">
        <v>0</v>
      </c>
    </row>
    <row r="10156" spans="2:3" x14ac:dyDescent="0.35">
      <c r="B10156" s="4" t="s">
        <v>8325</v>
      </c>
      <c r="C10156" s="5">
        <v>0</v>
      </c>
    </row>
    <row r="10157" spans="2:3" x14ac:dyDescent="0.35">
      <c r="B10157" s="4" t="s">
        <v>8574</v>
      </c>
      <c r="C10157" s="5">
        <v>0</v>
      </c>
    </row>
    <row r="10158" spans="2:3" x14ac:dyDescent="0.35">
      <c r="B10158" s="4" t="s">
        <v>9267</v>
      </c>
      <c r="C10158" s="5">
        <v>0</v>
      </c>
    </row>
    <row r="10159" spans="2:3" x14ac:dyDescent="0.35">
      <c r="B10159" s="4" t="s">
        <v>8575</v>
      </c>
      <c r="C10159" s="5">
        <v>0</v>
      </c>
    </row>
    <row r="10160" spans="2:3" x14ac:dyDescent="0.35">
      <c r="B10160" s="4" t="s">
        <v>9271</v>
      </c>
      <c r="C10160" s="5">
        <v>0</v>
      </c>
    </row>
    <row r="10161" spans="2:3" x14ac:dyDescent="0.35">
      <c r="B10161" s="4" t="s">
        <v>8576</v>
      </c>
      <c r="C10161" s="5">
        <v>0</v>
      </c>
    </row>
    <row r="10162" spans="2:3" x14ac:dyDescent="0.35">
      <c r="B10162" s="4" t="s">
        <v>9275</v>
      </c>
      <c r="C10162" s="5">
        <v>0</v>
      </c>
    </row>
    <row r="10163" spans="2:3" x14ac:dyDescent="0.35">
      <c r="B10163" s="4" t="s">
        <v>8577</v>
      </c>
      <c r="C10163" s="5">
        <v>0</v>
      </c>
    </row>
    <row r="10164" spans="2:3" x14ac:dyDescent="0.35">
      <c r="B10164" s="4" t="s">
        <v>9279</v>
      </c>
      <c r="C10164" s="5">
        <v>0</v>
      </c>
    </row>
    <row r="10165" spans="2:3" x14ac:dyDescent="0.35">
      <c r="B10165" s="4" t="s">
        <v>8578</v>
      </c>
      <c r="C10165" s="5">
        <v>0</v>
      </c>
    </row>
    <row r="10166" spans="2:3" x14ac:dyDescent="0.35">
      <c r="B10166" s="4" t="s">
        <v>9283</v>
      </c>
      <c r="C10166" s="5">
        <v>0</v>
      </c>
    </row>
    <row r="10167" spans="2:3" x14ac:dyDescent="0.35">
      <c r="B10167" s="4" t="s">
        <v>8579</v>
      </c>
      <c r="C10167" s="5">
        <v>0</v>
      </c>
    </row>
    <row r="10168" spans="2:3" x14ac:dyDescent="0.35">
      <c r="B10168" s="4" t="s">
        <v>9287</v>
      </c>
      <c r="C10168" s="5">
        <v>0</v>
      </c>
    </row>
    <row r="10169" spans="2:3" x14ac:dyDescent="0.35">
      <c r="B10169" s="4" t="s">
        <v>8580</v>
      </c>
      <c r="C10169" s="5">
        <v>0</v>
      </c>
    </row>
    <row r="10170" spans="2:3" x14ac:dyDescent="0.35">
      <c r="B10170" s="4" t="s">
        <v>9291</v>
      </c>
      <c r="C10170" s="5">
        <v>0</v>
      </c>
    </row>
    <row r="10171" spans="2:3" x14ac:dyDescent="0.35">
      <c r="B10171" s="4" t="s">
        <v>8581</v>
      </c>
      <c r="C10171" s="5">
        <v>0</v>
      </c>
    </row>
    <row r="10172" spans="2:3" x14ac:dyDescent="0.35">
      <c r="B10172" s="4" t="s">
        <v>9295</v>
      </c>
      <c r="C10172" s="5">
        <v>0</v>
      </c>
    </row>
    <row r="10173" spans="2:3" x14ac:dyDescent="0.35">
      <c r="B10173" s="4" t="s">
        <v>8582</v>
      </c>
      <c r="C10173" s="5">
        <v>0</v>
      </c>
    </row>
    <row r="10174" spans="2:3" x14ac:dyDescent="0.35">
      <c r="B10174" s="4" t="s">
        <v>9299</v>
      </c>
      <c r="C10174" s="5">
        <v>0</v>
      </c>
    </row>
    <row r="10175" spans="2:3" x14ac:dyDescent="0.35">
      <c r="B10175" s="4" t="s">
        <v>8583</v>
      </c>
      <c r="C10175" s="5">
        <v>0</v>
      </c>
    </row>
    <row r="10176" spans="2:3" x14ac:dyDescent="0.35">
      <c r="B10176" s="4" t="s">
        <v>8282</v>
      </c>
      <c r="C10176" s="5">
        <v>0</v>
      </c>
    </row>
    <row r="10177" spans="2:3" x14ac:dyDescent="0.35">
      <c r="B10177" s="4" t="s">
        <v>8584</v>
      </c>
      <c r="C10177" s="5">
        <v>0</v>
      </c>
    </row>
    <row r="10178" spans="2:3" x14ac:dyDescent="0.35">
      <c r="B10178" s="4" t="s">
        <v>9307</v>
      </c>
      <c r="C10178" s="5">
        <v>0</v>
      </c>
    </row>
    <row r="10179" spans="2:3" x14ac:dyDescent="0.35">
      <c r="B10179" s="4" t="s">
        <v>8585</v>
      </c>
      <c r="C10179" s="5">
        <v>0</v>
      </c>
    </row>
    <row r="10180" spans="2:3" x14ac:dyDescent="0.35">
      <c r="B10180" s="4" t="s">
        <v>9311</v>
      </c>
      <c r="C10180" s="5">
        <v>0</v>
      </c>
    </row>
    <row r="10181" spans="2:3" x14ac:dyDescent="0.35">
      <c r="B10181" s="4" t="s">
        <v>8586</v>
      </c>
      <c r="C10181" s="5">
        <v>0</v>
      </c>
    </row>
    <row r="10182" spans="2:3" x14ac:dyDescent="0.35">
      <c r="B10182" s="4" t="s">
        <v>9315</v>
      </c>
      <c r="C10182" s="5">
        <v>0</v>
      </c>
    </row>
    <row r="10183" spans="2:3" x14ac:dyDescent="0.35">
      <c r="B10183" s="4" t="s">
        <v>8587</v>
      </c>
      <c r="C10183" s="5">
        <v>0</v>
      </c>
    </row>
    <row r="10184" spans="2:3" x14ac:dyDescent="0.35">
      <c r="B10184" s="4" t="s">
        <v>9319</v>
      </c>
      <c r="C10184" s="5">
        <v>0</v>
      </c>
    </row>
    <row r="10185" spans="2:3" x14ac:dyDescent="0.35">
      <c r="B10185" s="4" t="s">
        <v>8588</v>
      </c>
      <c r="C10185" s="5">
        <v>0</v>
      </c>
    </row>
    <row r="10186" spans="2:3" x14ac:dyDescent="0.35">
      <c r="B10186" s="4" t="s">
        <v>9323</v>
      </c>
      <c r="C10186" s="5">
        <v>0</v>
      </c>
    </row>
    <row r="10187" spans="2:3" x14ac:dyDescent="0.35">
      <c r="B10187" s="4" t="s">
        <v>8589</v>
      </c>
      <c r="C10187" s="5">
        <v>0</v>
      </c>
    </row>
    <row r="10188" spans="2:3" x14ac:dyDescent="0.35">
      <c r="B10188" s="4" t="s">
        <v>9327</v>
      </c>
      <c r="C10188" s="5">
        <v>0</v>
      </c>
    </row>
    <row r="10189" spans="2:3" x14ac:dyDescent="0.35">
      <c r="B10189" s="4" t="s">
        <v>8590</v>
      </c>
      <c r="C10189" s="5">
        <v>0</v>
      </c>
    </row>
    <row r="10190" spans="2:3" x14ac:dyDescent="0.35">
      <c r="B10190" s="4" t="s">
        <v>9331</v>
      </c>
      <c r="C10190" s="5">
        <v>0</v>
      </c>
    </row>
    <row r="10191" spans="2:3" x14ac:dyDescent="0.35">
      <c r="B10191" s="4" t="s">
        <v>8591</v>
      </c>
      <c r="C10191" s="5">
        <v>0</v>
      </c>
    </row>
    <row r="10192" spans="2:3" x14ac:dyDescent="0.35">
      <c r="B10192" s="4" t="s">
        <v>9335</v>
      </c>
      <c r="C10192" s="5">
        <v>0</v>
      </c>
    </row>
    <row r="10193" spans="2:3" x14ac:dyDescent="0.35">
      <c r="B10193" s="4" t="s">
        <v>8592</v>
      </c>
      <c r="C10193" s="5">
        <v>0</v>
      </c>
    </row>
    <row r="10194" spans="2:3" x14ac:dyDescent="0.35">
      <c r="B10194" s="4" t="s">
        <v>9339</v>
      </c>
      <c r="C10194" s="5">
        <v>0</v>
      </c>
    </row>
    <row r="10195" spans="2:3" x14ac:dyDescent="0.35">
      <c r="B10195" s="4" t="s">
        <v>8593</v>
      </c>
      <c r="C10195" s="5">
        <v>0</v>
      </c>
    </row>
    <row r="10196" spans="2:3" x14ac:dyDescent="0.35">
      <c r="B10196" s="4" t="s">
        <v>8327</v>
      </c>
      <c r="C10196" s="5">
        <v>0</v>
      </c>
    </row>
    <row r="10197" spans="2:3" x14ac:dyDescent="0.35">
      <c r="B10197" s="4" t="s">
        <v>8309</v>
      </c>
      <c r="C10197" s="5">
        <v>0</v>
      </c>
    </row>
    <row r="10198" spans="2:3" x14ac:dyDescent="0.35">
      <c r="B10198" s="4" t="s">
        <v>9347</v>
      </c>
      <c r="C10198" s="5">
        <v>0</v>
      </c>
    </row>
    <row r="10199" spans="2:3" x14ac:dyDescent="0.35">
      <c r="B10199" s="4" t="s">
        <v>8595</v>
      </c>
      <c r="C10199" s="5">
        <v>0</v>
      </c>
    </row>
    <row r="10200" spans="2:3" x14ac:dyDescent="0.35">
      <c r="B10200" s="4" t="s">
        <v>9351</v>
      </c>
      <c r="C10200" s="5">
        <v>0</v>
      </c>
    </row>
    <row r="10201" spans="2:3" x14ac:dyDescent="0.35">
      <c r="B10201" s="4" t="s">
        <v>8596</v>
      </c>
      <c r="C10201" s="5">
        <v>0</v>
      </c>
    </row>
    <row r="10202" spans="2:3" x14ac:dyDescent="0.35">
      <c r="B10202" s="4" t="s">
        <v>8283</v>
      </c>
      <c r="C10202" s="5">
        <v>0</v>
      </c>
    </row>
    <row r="10203" spans="2:3" x14ac:dyDescent="0.35">
      <c r="B10203" s="4" t="s">
        <v>8342</v>
      </c>
      <c r="C10203" s="5">
        <v>0</v>
      </c>
    </row>
    <row r="10204" spans="2:3" x14ac:dyDescent="0.35">
      <c r="B10204" s="4" t="s">
        <v>9359</v>
      </c>
      <c r="C10204" s="5">
        <v>0</v>
      </c>
    </row>
    <row r="10205" spans="2:3" x14ac:dyDescent="0.35">
      <c r="B10205" s="4" t="s">
        <v>8598</v>
      </c>
      <c r="C10205" s="5">
        <v>0</v>
      </c>
    </row>
    <row r="10206" spans="2:3" x14ac:dyDescent="0.35">
      <c r="B10206" s="4" t="s">
        <v>9363</v>
      </c>
      <c r="C10206" s="5">
        <v>0</v>
      </c>
    </row>
    <row r="10207" spans="2:3" x14ac:dyDescent="0.35">
      <c r="B10207" s="4" t="s">
        <v>8599</v>
      </c>
      <c r="C10207" s="5">
        <v>0</v>
      </c>
    </row>
    <row r="10208" spans="2:3" x14ac:dyDescent="0.35">
      <c r="B10208" s="4" t="s">
        <v>9367</v>
      </c>
      <c r="C10208" s="5">
        <v>0</v>
      </c>
    </row>
    <row r="10209" spans="2:3" x14ac:dyDescent="0.35">
      <c r="B10209" s="4" t="s">
        <v>8600</v>
      </c>
      <c r="C10209" s="5">
        <v>0</v>
      </c>
    </row>
    <row r="10210" spans="2:3" x14ac:dyDescent="0.35">
      <c r="B10210" s="4" t="s">
        <v>9371</v>
      </c>
      <c r="C10210" s="5">
        <v>0</v>
      </c>
    </row>
    <row r="10211" spans="2:3" x14ac:dyDescent="0.35">
      <c r="B10211" s="4" t="s">
        <v>8601</v>
      </c>
      <c r="C10211" s="5">
        <v>0</v>
      </c>
    </row>
    <row r="10212" spans="2:3" x14ac:dyDescent="0.35">
      <c r="B10212" s="4" t="s">
        <v>9375</v>
      </c>
      <c r="C10212" s="5">
        <v>0</v>
      </c>
    </row>
    <row r="10213" spans="2:3" x14ac:dyDescent="0.35">
      <c r="B10213" s="4" t="s">
        <v>8602</v>
      </c>
      <c r="C10213" s="5">
        <v>0</v>
      </c>
    </row>
    <row r="10214" spans="2:3" x14ac:dyDescent="0.35">
      <c r="B10214" s="4" t="s">
        <v>9379</v>
      </c>
      <c r="C10214" s="5">
        <v>0</v>
      </c>
    </row>
    <row r="10215" spans="2:3" x14ac:dyDescent="0.35">
      <c r="B10215" s="4" t="s">
        <v>8603</v>
      </c>
      <c r="C10215" s="5">
        <v>0</v>
      </c>
    </row>
    <row r="10216" spans="2:3" x14ac:dyDescent="0.35">
      <c r="B10216" s="4" t="s">
        <v>9383</v>
      </c>
      <c r="C10216" s="5">
        <v>0</v>
      </c>
    </row>
    <row r="10217" spans="2:3" x14ac:dyDescent="0.35">
      <c r="B10217" s="4" t="s">
        <v>8604</v>
      </c>
      <c r="C10217" s="5">
        <v>0</v>
      </c>
    </row>
    <row r="10218" spans="2:3" x14ac:dyDescent="0.35">
      <c r="B10218" s="4" t="s">
        <v>9387</v>
      </c>
      <c r="C10218" s="5">
        <v>0</v>
      </c>
    </row>
    <row r="10219" spans="2:3" x14ac:dyDescent="0.35">
      <c r="B10219" s="4" t="s">
        <v>8310</v>
      </c>
      <c r="C10219" s="5">
        <v>0</v>
      </c>
    </row>
    <row r="10220" spans="2:3" x14ac:dyDescent="0.35">
      <c r="B10220" s="4" t="s">
        <v>9391</v>
      </c>
      <c r="C10220" s="5">
        <v>0</v>
      </c>
    </row>
    <row r="10221" spans="2:3" x14ac:dyDescent="0.35">
      <c r="B10221" s="4" t="s">
        <v>8606</v>
      </c>
      <c r="C10221" s="5">
        <v>0</v>
      </c>
    </row>
    <row r="10222" spans="2:3" x14ac:dyDescent="0.35">
      <c r="B10222" s="4" t="s">
        <v>9395</v>
      </c>
      <c r="C10222" s="5">
        <v>0</v>
      </c>
    </row>
    <row r="10223" spans="2:3" x14ac:dyDescent="0.35">
      <c r="B10223" s="4" t="s">
        <v>8607</v>
      </c>
      <c r="C10223" s="5">
        <v>0</v>
      </c>
    </row>
    <row r="10224" spans="2:3" x14ac:dyDescent="0.35">
      <c r="B10224" s="4" t="s">
        <v>9399</v>
      </c>
      <c r="C10224" s="5">
        <v>0</v>
      </c>
    </row>
    <row r="10225" spans="2:3" x14ac:dyDescent="0.35">
      <c r="B10225" s="4" t="s">
        <v>8608</v>
      </c>
      <c r="C10225" s="5">
        <v>0</v>
      </c>
    </row>
    <row r="10226" spans="2:3" x14ac:dyDescent="0.35">
      <c r="B10226" s="4" t="s">
        <v>9403</v>
      </c>
      <c r="C10226" s="5">
        <v>0</v>
      </c>
    </row>
    <row r="10227" spans="2:3" x14ac:dyDescent="0.35">
      <c r="B10227" s="4" t="s">
        <v>8270</v>
      </c>
      <c r="C10227" s="5">
        <v>0</v>
      </c>
    </row>
    <row r="10228" spans="2:3" x14ac:dyDescent="0.35">
      <c r="B10228" s="4" t="s">
        <v>9407</v>
      </c>
      <c r="C10228" s="5">
        <v>0</v>
      </c>
    </row>
    <row r="10229" spans="2:3" x14ac:dyDescent="0.35">
      <c r="B10229" s="4" t="s">
        <v>8610</v>
      </c>
      <c r="C10229" s="5">
        <v>0</v>
      </c>
    </row>
    <row r="10230" spans="2:3" x14ac:dyDescent="0.35">
      <c r="B10230" s="4" t="s">
        <v>9411</v>
      </c>
      <c r="C10230" s="5">
        <v>0</v>
      </c>
    </row>
    <row r="10231" spans="2:3" x14ac:dyDescent="0.35">
      <c r="B10231" s="4" t="s">
        <v>8611</v>
      </c>
      <c r="C10231" s="5">
        <v>0</v>
      </c>
    </row>
    <row r="10232" spans="2:3" x14ac:dyDescent="0.35">
      <c r="B10232" s="4" t="s">
        <v>9415</v>
      </c>
      <c r="C10232" s="5">
        <v>0</v>
      </c>
    </row>
    <row r="10233" spans="2:3" x14ac:dyDescent="0.35">
      <c r="B10233" s="4" t="s">
        <v>8612</v>
      </c>
      <c r="C10233" s="5">
        <v>0</v>
      </c>
    </row>
    <row r="10234" spans="2:3" x14ac:dyDescent="0.35">
      <c r="B10234" s="4" t="s">
        <v>9419</v>
      </c>
      <c r="C10234" s="5">
        <v>0</v>
      </c>
    </row>
    <row r="10235" spans="2:3" x14ac:dyDescent="0.35">
      <c r="B10235" s="4" t="s">
        <v>8613</v>
      </c>
      <c r="C10235" s="5">
        <v>0</v>
      </c>
    </row>
    <row r="10236" spans="2:3" x14ac:dyDescent="0.35">
      <c r="B10236" s="4" t="s">
        <v>9423</v>
      </c>
      <c r="C10236" s="5">
        <v>0</v>
      </c>
    </row>
    <row r="10237" spans="2:3" x14ac:dyDescent="0.35">
      <c r="B10237" s="4" t="s">
        <v>8614</v>
      </c>
      <c r="C10237" s="5">
        <v>0</v>
      </c>
    </row>
    <row r="10238" spans="2:3" x14ac:dyDescent="0.35">
      <c r="B10238" s="4" t="s">
        <v>9427</v>
      </c>
      <c r="C10238" s="5">
        <v>0</v>
      </c>
    </row>
    <row r="10239" spans="2:3" x14ac:dyDescent="0.35">
      <c r="B10239" s="4" t="s">
        <v>8615</v>
      </c>
      <c r="C10239" s="5">
        <v>0</v>
      </c>
    </row>
    <row r="10240" spans="2:3" x14ac:dyDescent="0.35">
      <c r="B10240" s="4" t="s">
        <v>9431</v>
      </c>
      <c r="C10240" s="5">
        <v>0</v>
      </c>
    </row>
    <row r="10241" spans="2:3" x14ac:dyDescent="0.35">
      <c r="B10241" s="4" t="s">
        <v>8616</v>
      </c>
      <c r="C10241" s="5">
        <v>0</v>
      </c>
    </row>
    <row r="10242" spans="2:3" x14ac:dyDescent="0.35">
      <c r="B10242" s="4" t="s">
        <v>9435</v>
      </c>
      <c r="C10242" s="5">
        <v>0</v>
      </c>
    </row>
    <row r="10243" spans="2:3" x14ac:dyDescent="0.35">
      <c r="B10243" s="4" t="s">
        <v>8617</v>
      </c>
      <c r="C10243" s="5">
        <v>0</v>
      </c>
    </row>
    <row r="10244" spans="2:3" x14ac:dyDescent="0.35">
      <c r="B10244" s="4" t="s">
        <v>9439</v>
      </c>
      <c r="C10244" s="5">
        <v>0</v>
      </c>
    </row>
    <row r="10245" spans="2:3" x14ac:dyDescent="0.35">
      <c r="B10245" s="4" t="s">
        <v>8618</v>
      </c>
      <c r="C10245" s="5">
        <v>0</v>
      </c>
    </row>
    <row r="10246" spans="2:3" x14ac:dyDescent="0.35">
      <c r="B10246" s="4" t="s">
        <v>9443</v>
      </c>
      <c r="C10246" s="5">
        <v>0</v>
      </c>
    </row>
    <row r="10247" spans="2:3" x14ac:dyDescent="0.35">
      <c r="B10247" s="4" t="s">
        <v>8619</v>
      </c>
      <c r="C10247" s="5">
        <v>0</v>
      </c>
    </row>
    <row r="10248" spans="2:3" x14ac:dyDescent="0.35">
      <c r="B10248" s="4" t="s">
        <v>9447</v>
      </c>
      <c r="C10248" s="5">
        <v>0</v>
      </c>
    </row>
    <row r="10249" spans="2:3" x14ac:dyDescent="0.35">
      <c r="B10249" s="4" t="s">
        <v>8620</v>
      </c>
      <c r="C10249" s="5">
        <v>0</v>
      </c>
    </row>
    <row r="10250" spans="2:3" x14ac:dyDescent="0.35">
      <c r="B10250" s="4" t="s">
        <v>9451</v>
      </c>
      <c r="C10250" s="5">
        <v>0</v>
      </c>
    </row>
    <row r="10251" spans="2:3" x14ac:dyDescent="0.35">
      <c r="B10251" s="4" t="s">
        <v>8621</v>
      </c>
      <c r="C10251" s="5">
        <v>0</v>
      </c>
    </row>
    <row r="10252" spans="2:3" x14ac:dyDescent="0.35">
      <c r="B10252" s="4" t="s">
        <v>9455</v>
      </c>
      <c r="C10252" s="5">
        <v>0</v>
      </c>
    </row>
    <row r="10253" spans="2:3" x14ac:dyDescent="0.35">
      <c r="B10253" s="4" t="s">
        <v>8622</v>
      </c>
      <c r="C10253" s="5">
        <v>0</v>
      </c>
    </row>
    <row r="10254" spans="2:3" x14ac:dyDescent="0.35">
      <c r="B10254" s="4" t="s">
        <v>9459</v>
      </c>
      <c r="C10254" s="5">
        <v>0</v>
      </c>
    </row>
    <row r="10255" spans="2:3" x14ac:dyDescent="0.35">
      <c r="B10255" s="4" t="s">
        <v>8623</v>
      </c>
      <c r="C10255" s="5">
        <v>0</v>
      </c>
    </row>
    <row r="10256" spans="2:3" x14ac:dyDescent="0.35">
      <c r="B10256" s="4" t="s">
        <v>9463</v>
      </c>
      <c r="C10256" s="5">
        <v>0</v>
      </c>
    </row>
    <row r="10257" spans="2:3" x14ac:dyDescent="0.35">
      <c r="B10257" s="4" t="s">
        <v>8624</v>
      </c>
      <c r="C10257" s="5">
        <v>0</v>
      </c>
    </row>
    <row r="10258" spans="2:3" x14ac:dyDescent="0.35">
      <c r="B10258" s="4" t="s">
        <v>9467</v>
      </c>
      <c r="C10258" s="5">
        <v>0</v>
      </c>
    </row>
    <row r="10259" spans="2:3" x14ac:dyDescent="0.35">
      <c r="B10259" s="4" t="s">
        <v>8625</v>
      </c>
      <c r="C10259" s="5">
        <v>0</v>
      </c>
    </row>
    <row r="10260" spans="2:3" x14ac:dyDescent="0.35">
      <c r="B10260" s="4" t="s">
        <v>9471</v>
      </c>
      <c r="C10260" s="5">
        <v>0</v>
      </c>
    </row>
    <row r="10261" spans="2:3" x14ac:dyDescent="0.35">
      <c r="B10261" s="4" t="s">
        <v>8626</v>
      </c>
      <c r="C10261" s="5">
        <v>0</v>
      </c>
    </row>
    <row r="10262" spans="2:3" x14ac:dyDescent="0.35">
      <c r="B10262" s="4" t="s">
        <v>9475</v>
      </c>
      <c r="C10262" s="5">
        <v>0</v>
      </c>
    </row>
    <row r="10263" spans="2:3" x14ac:dyDescent="0.35">
      <c r="B10263" s="4" t="s">
        <v>8627</v>
      </c>
      <c r="C10263" s="5">
        <v>0</v>
      </c>
    </row>
    <row r="10264" spans="2:3" x14ac:dyDescent="0.35">
      <c r="B10264" s="4" t="s">
        <v>9479</v>
      </c>
      <c r="C10264" s="5">
        <v>0</v>
      </c>
    </row>
    <row r="10265" spans="2:3" x14ac:dyDescent="0.35">
      <c r="B10265" s="4" t="s">
        <v>8628</v>
      </c>
      <c r="C10265" s="5">
        <v>0</v>
      </c>
    </row>
    <row r="10266" spans="2:3" x14ac:dyDescent="0.35">
      <c r="B10266" s="4" t="s">
        <v>9483</v>
      </c>
      <c r="C10266" s="5">
        <v>0</v>
      </c>
    </row>
    <row r="10267" spans="2:3" x14ac:dyDescent="0.35">
      <c r="B10267" s="4" t="s">
        <v>8629</v>
      </c>
      <c r="C10267" s="5">
        <v>0</v>
      </c>
    </row>
    <row r="10268" spans="2:3" x14ac:dyDescent="0.35">
      <c r="B10268" s="4" t="s">
        <v>9487</v>
      </c>
      <c r="C10268" s="5">
        <v>0</v>
      </c>
    </row>
    <row r="10269" spans="2:3" x14ac:dyDescent="0.35">
      <c r="B10269" s="4" t="s">
        <v>8630</v>
      </c>
      <c r="C10269" s="5">
        <v>0</v>
      </c>
    </row>
    <row r="10270" spans="2:3" x14ac:dyDescent="0.35">
      <c r="B10270" s="4" t="s">
        <v>9491</v>
      </c>
      <c r="C10270" s="5">
        <v>0</v>
      </c>
    </row>
    <row r="10271" spans="2:3" x14ac:dyDescent="0.35">
      <c r="B10271" s="4" t="s">
        <v>8631</v>
      </c>
      <c r="C10271" s="5">
        <v>0</v>
      </c>
    </row>
    <row r="10272" spans="2:3" x14ac:dyDescent="0.35">
      <c r="B10272" s="4" t="s">
        <v>9495</v>
      </c>
      <c r="C10272" s="5">
        <v>0</v>
      </c>
    </row>
    <row r="10273" spans="2:3" x14ac:dyDescent="0.35">
      <c r="B10273" s="4" t="s">
        <v>8632</v>
      </c>
      <c r="C10273" s="5">
        <v>0</v>
      </c>
    </row>
    <row r="10274" spans="2:3" x14ac:dyDescent="0.35">
      <c r="B10274" s="4" t="s">
        <v>8333</v>
      </c>
      <c r="C10274" s="5">
        <v>0</v>
      </c>
    </row>
    <row r="10275" spans="2:3" x14ac:dyDescent="0.35">
      <c r="B10275" s="4" t="s">
        <v>8633</v>
      </c>
      <c r="C10275" s="5">
        <v>0</v>
      </c>
    </row>
    <row r="10276" spans="2:3" x14ac:dyDescent="0.35">
      <c r="B10276" s="4" t="s">
        <v>9503</v>
      </c>
      <c r="C10276" s="5">
        <v>0</v>
      </c>
    </row>
    <row r="10277" spans="2:3" x14ac:dyDescent="0.35">
      <c r="B10277" s="4" t="s">
        <v>8634</v>
      </c>
      <c r="C10277" s="5">
        <v>0</v>
      </c>
    </row>
    <row r="10278" spans="2:3" x14ac:dyDescent="0.35">
      <c r="B10278" s="4" t="s">
        <v>8345</v>
      </c>
      <c r="C10278" s="5">
        <v>0</v>
      </c>
    </row>
    <row r="10279" spans="2:3" x14ac:dyDescent="0.35">
      <c r="B10279" s="4" t="s">
        <v>8635</v>
      </c>
      <c r="C10279" s="5">
        <v>0</v>
      </c>
    </row>
    <row r="10280" spans="2:3" x14ac:dyDescent="0.35">
      <c r="B10280" s="4" t="s">
        <v>9511</v>
      </c>
      <c r="C10280" s="5">
        <v>0</v>
      </c>
    </row>
    <row r="10281" spans="2:3" x14ac:dyDescent="0.35">
      <c r="B10281" s="4" t="s">
        <v>8636</v>
      </c>
      <c r="C10281" s="5">
        <v>0</v>
      </c>
    </row>
    <row r="10282" spans="2:3" x14ac:dyDescent="0.35">
      <c r="B10282" s="4" t="s">
        <v>9515</v>
      </c>
      <c r="C10282" s="5">
        <v>0</v>
      </c>
    </row>
    <row r="10283" spans="2:3" x14ac:dyDescent="0.35">
      <c r="B10283" s="4" t="s">
        <v>8637</v>
      </c>
      <c r="C10283" s="5">
        <v>0</v>
      </c>
    </row>
    <row r="10284" spans="2:3" x14ac:dyDescent="0.35">
      <c r="B10284" s="4" t="s">
        <v>9519</v>
      </c>
      <c r="C10284" s="5">
        <v>0</v>
      </c>
    </row>
    <row r="10285" spans="2:3" x14ac:dyDescent="0.35">
      <c r="B10285" s="4" t="s">
        <v>8638</v>
      </c>
      <c r="C10285" s="5">
        <v>0</v>
      </c>
    </row>
    <row r="10286" spans="2:3" x14ac:dyDescent="0.35">
      <c r="B10286" s="4" t="s">
        <v>9523</v>
      </c>
      <c r="C10286" s="5">
        <v>0</v>
      </c>
    </row>
    <row r="10287" spans="2:3" x14ac:dyDescent="0.35">
      <c r="B10287" s="4" t="s">
        <v>8639</v>
      </c>
      <c r="C10287" s="5">
        <v>0</v>
      </c>
    </row>
    <row r="10288" spans="2:3" x14ac:dyDescent="0.35">
      <c r="B10288" s="4" t="s">
        <v>9527</v>
      </c>
      <c r="C10288" s="5">
        <v>0</v>
      </c>
    </row>
    <row r="10289" spans="2:3" x14ac:dyDescent="0.35">
      <c r="B10289" s="4" t="s">
        <v>8640</v>
      </c>
      <c r="C10289" s="5">
        <v>0</v>
      </c>
    </row>
    <row r="10290" spans="2:3" x14ac:dyDescent="0.35">
      <c r="B10290" s="4" t="s">
        <v>9531</v>
      </c>
      <c r="C10290" s="5">
        <v>0</v>
      </c>
    </row>
    <row r="10291" spans="2:3" x14ac:dyDescent="0.35">
      <c r="B10291" s="4" t="s">
        <v>8641</v>
      </c>
      <c r="C10291" s="5">
        <v>0</v>
      </c>
    </row>
    <row r="10292" spans="2:3" x14ac:dyDescent="0.35">
      <c r="B10292" s="4" t="s">
        <v>9535</v>
      </c>
      <c r="C10292" s="5">
        <v>0</v>
      </c>
    </row>
    <row r="10293" spans="2:3" x14ac:dyDescent="0.35">
      <c r="B10293" s="4" t="s">
        <v>8642</v>
      </c>
      <c r="C10293" s="5">
        <v>0</v>
      </c>
    </row>
    <row r="10294" spans="2:3" x14ac:dyDescent="0.35">
      <c r="B10294" s="4" t="s">
        <v>9539</v>
      </c>
      <c r="C10294" s="5">
        <v>0</v>
      </c>
    </row>
    <row r="10295" spans="2:3" x14ac:dyDescent="0.35">
      <c r="B10295" s="4" t="s">
        <v>8643</v>
      </c>
      <c r="C10295" s="5">
        <v>0</v>
      </c>
    </row>
    <row r="10296" spans="2:3" x14ac:dyDescent="0.35">
      <c r="B10296" s="4" t="s">
        <v>9543</v>
      </c>
      <c r="C10296" s="5">
        <v>0</v>
      </c>
    </row>
    <row r="10297" spans="2:3" x14ac:dyDescent="0.35">
      <c r="B10297" s="4" t="s">
        <v>8644</v>
      </c>
      <c r="C10297" s="5">
        <v>0</v>
      </c>
    </row>
    <row r="10298" spans="2:3" x14ac:dyDescent="0.35">
      <c r="B10298" s="4" t="s">
        <v>9547</v>
      </c>
      <c r="C10298" s="5">
        <v>0</v>
      </c>
    </row>
    <row r="10299" spans="2:3" x14ac:dyDescent="0.35">
      <c r="B10299" s="4" t="s">
        <v>8645</v>
      </c>
      <c r="C10299" s="5">
        <v>0</v>
      </c>
    </row>
    <row r="10300" spans="2:3" x14ac:dyDescent="0.35">
      <c r="B10300" s="4" t="s">
        <v>9551</v>
      </c>
      <c r="C10300" s="5">
        <v>0</v>
      </c>
    </row>
    <row r="10301" spans="2:3" x14ac:dyDescent="0.35">
      <c r="B10301" s="4" t="s">
        <v>8646</v>
      </c>
      <c r="C10301" s="5">
        <v>0</v>
      </c>
    </row>
    <row r="10302" spans="2:3" x14ac:dyDescent="0.35">
      <c r="B10302" s="4" t="s">
        <v>9555</v>
      </c>
      <c r="C10302" s="5">
        <v>0</v>
      </c>
    </row>
    <row r="10303" spans="2:3" x14ac:dyDescent="0.35">
      <c r="B10303" s="4" t="s">
        <v>8647</v>
      </c>
      <c r="C10303" s="5">
        <v>0</v>
      </c>
    </row>
    <row r="10304" spans="2:3" x14ac:dyDescent="0.35">
      <c r="B10304" s="4" t="s">
        <v>8287</v>
      </c>
      <c r="C10304" s="5">
        <v>0</v>
      </c>
    </row>
    <row r="10305" spans="2:3" x14ac:dyDescent="0.35">
      <c r="B10305" s="4" t="s">
        <v>8648</v>
      </c>
      <c r="C10305" s="5">
        <v>0</v>
      </c>
    </row>
    <row r="10306" spans="2:3" x14ac:dyDescent="0.35">
      <c r="B10306" s="4" t="s">
        <v>9563</v>
      </c>
      <c r="C10306" s="5">
        <v>0</v>
      </c>
    </row>
    <row r="10307" spans="2:3" x14ac:dyDescent="0.35">
      <c r="B10307" s="4" t="s">
        <v>8649</v>
      </c>
      <c r="C10307" s="5">
        <v>0</v>
      </c>
    </row>
    <row r="10308" spans="2:3" x14ac:dyDescent="0.35">
      <c r="B10308" s="4" t="s">
        <v>9567</v>
      </c>
      <c r="C10308" s="5">
        <v>0</v>
      </c>
    </row>
    <row r="10309" spans="2:3" x14ac:dyDescent="0.35">
      <c r="B10309" s="4" t="s">
        <v>8650</v>
      </c>
      <c r="C10309" s="5">
        <v>0</v>
      </c>
    </row>
    <row r="10310" spans="2:3" x14ac:dyDescent="0.35">
      <c r="B10310" s="4" t="s">
        <v>8346</v>
      </c>
      <c r="C10310" s="5">
        <v>0</v>
      </c>
    </row>
    <row r="10311" spans="2:3" x14ac:dyDescent="0.35">
      <c r="B10311" s="4" t="s">
        <v>8651</v>
      </c>
      <c r="C10311" s="5">
        <v>0</v>
      </c>
    </row>
    <row r="10312" spans="2:3" x14ac:dyDescent="0.35">
      <c r="B10312" s="4" t="s">
        <v>9580</v>
      </c>
      <c r="C10312" s="5">
        <v>0</v>
      </c>
    </row>
    <row r="10313" spans="2:3" x14ac:dyDescent="0.35">
      <c r="B10313" s="4" t="s">
        <v>8652</v>
      </c>
      <c r="C10313" s="5">
        <v>0</v>
      </c>
    </row>
    <row r="10314" spans="2:3" x14ac:dyDescent="0.35">
      <c r="B10314" s="4" t="s">
        <v>9584</v>
      </c>
      <c r="C10314" s="5">
        <v>0</v>
      </c>
    </row>
    <row r="10315" spans="2:3" x14ac:dyDescent="0.35">
      <c r="B10315" s="4" t="s">
        <v>8653</v>
      </c>
      <c r="C10315" s="5">
        <v>0</v>
      </c>
    </row>
    <row r="10316" spans="2:3" x14ac:dyDescent="0.35">
      <c r="B10316" s="4" t="s">
        <v>9588</v>
      </c>
      <c r="C10316" s="5">
        <v>0</v>
      </c>
    </row>
    <row r="10317" spans="2:3" x14ac:dyDescent="0.35">
      <c r="B10317" s="4" t="s">
        <v>8654</v>
      </c>
      <c r="C10317" s="5">
        <v>0</v>
      </c>
    </row>
    <row r="10318" spans="2:3" x14ac:dyDescent="0.35">
      <c r="B10318" s="4" t="s">
        <v>9592</v>
      </c>
      <c r="C10318" s="5">
        <v>0</v>
      </c>
    </row>
    <row r="10319" spans="2:3" x14ac:dyDescent="0.35">
      <c r="B10319" s="4" t="s">
        <v>8655</v>
      </c>
      <c r="C10319" s="5">
        <v>0</v>
      </c>
    </row>
    <row r="10320" spans="2:3" x14ac:dyDescent="0.35">
      <c r="B10320" s="4" t="s">
        <v>9596</v>
      </c>
      <c r="C10320" s="5">
        <v>0</v>
      </c>
    </row>
    <row r="10321" spans="2:3" x14ac:dyDescent="0.35">
      <c r="B10321" s="4" t="s">
        <v>8656</v>
      </c>
      <c r="C10321" s="5">
        <v>0</v>
      </c>
    </row>
    <row r="10322" spans="2:3" x14ac:dyDescent="0.35">
      <c r="B10322" s="4" t="s">
        <v>9600</v>
      </c>
      <c r="C10322" s="5">
        <v>0</v>
      </c>
    </row>
    <row r="10323" spans="2:3" x14ac:dyDescent="0.35">
      <c r="B10323" s="4" t="s">
        <v>8657</v>
      </c>
      <c r="C10323" s="5">
        <v>0</v>
      </c>
    </row>
    <row r="10324" spans="2:3" x14ac:dyDescent="0.35">
      <c r="B10324" s="4" t="s">
        <v>9604</v>
      </c>
      <c r="C10324" s="5">
        <v>0</v>
      </c>
    </row>
    <row r="10325" spans="2:3" x14ac:dyDescent="0.35">
      <c r="B10325" s="4" t="s">
        <v>8658</v>
      </c>
      <c r="C10325" s="5">
        <v>0</v>
      </c>
    </row>
    <row r="10326" spans="2:3" x14ac:dyDescent="0.35">
      <c r="B10326" s="4" t="s">
        <v>9608</v>
      </c>
      <c r="C10326" s="5">
        <v>0</v>
      </c>
    </row>
    <row r="10327" spans="2:3" x14ac:dyDescent="0.35">
      <c r="B10327" s="4" t="s">
        <v>8659</v>
      </c>
      <c r="C10327" s="5">
        <v>0</v>
      </c>
    </row>
    <row r="10328" spans="2:3" x14ac:dyDescent="0.35">
      <c r="B10328" s="4" t="s">
        <v>9612</v>
      </c>
      <c r="C10328" s="5">
        <v>0</v>
      </c>
    </row>
    <row r="10329" spans="2:3" x14ac:dyDescent="0.35">
      <c r="B10329" s="4" t="s">
        <v>8660</v>
      </c>
      <c r="C10329" s="5">
        <v>0</v>
      </c>
    </row>
    <row r="10330" spans="2:3" x14ac:dyDescent="0.35">
      <c r="B10330" s="4" t="s">
        <v>9616</v>
      </c>
      <c r="C10330" s="5">
        <v>0</v>
      </c>
    </row>
    <row r="10331" spans="2:3" x14ac:dyDescent="0.35">
      <c r="B10331" s="4" t="s">
        <v>8661</v>
      </c>
      <c r="C10331" s="5">
        <v>0</v>
      </c>
    </row>
    <row r="10332" spans="2:3" x14ac:dyDescent="0.35">
      <c r="B10332" s="4" t="s">
        <v>9620</v>
      </c>
      <c r="C10332" s="5">
        <v>0</v>
      </c>
    </row>
    <row r="10333" spans="2:3" x14ac:dyDescent="0.35">
      <c r="B10333" s="4" t="s">
        <v>8662</v>
      </c>
      <c r="C10333" s="5">
        <v>0</v>
      </c>
    </row>
    <row r="10334" spans="2:3" x14ac:dyDescent="0.35">
      <c r="B10334" s="4" t="s">
        <v>9624</v>
      </c>
      <c r="C10334" s="5">
        <v>0</v>
      </c>
    </row>
    <row r="10335" spans="2:3" x14ac:dyDescent="0.35">
      <c r="B10335" s="4" t="s">
        <v>8663</v>
      </c>
      <c r="C10335" s="5">
        <v>0</v>
      </c>
    </row>
    <row r="10336" spans="2:3" x14ac:dyDescent="0.35">
      <c r="B10336" s="4" t="s">
        <v>9628</v>
      </c>
      <c r="C10336" s="5">
        <v>0</v>
      </c>
    </row>
    <row r="10337" spans="2:3" x14ac:dyDescent="0.35">
      <c r="B10337" s="4" t="s">
        <v>8664</v>
      </c>
      <c r="C10337" s="5">
        <v>0</v>
      </c>
    </row>
    <row r="10338" spans="2:3" x14ac:dyDescent="0.35">
      <c r="B10338" s="4" t="s">
        <v>9635</v>
      </c>
      <c r="C10338" s="5">
        <v>0</v>
      </c>
    </row>
    <row r="10339" spans="2:3" x14ac:dyDescent="0.35">
      <c r="B10339" s="4" t="s">
        <v>8665</v>
      </c>
      <c r="C10339" s="5">
        <v>0</v>
      </c>
    </row>
    <row r="10340" spans="2:3" x14ac:dyDescent="0.35">
      <c r="B10340" s="4" t="s">
        <v>9639</v>
      </c>
      <c r="C10340" s="5">
        <v>0</v>
      </c>
    </row>
    <row r="10341" spans="2:3" x14ac:dyDescent="0.35">
      <c r="B10341" s="4" t="s">
        <v>8666</v>
      </c>
      <c r="C10341" s="5">
        <v>0</v>
      </c>
    </row>
    <row r="10342" spans="2:3" x14ac:dyDescent="0.35">
      <c r="B10342" s="4" t="s">
        <v>9643</v>
      </c>
      <c r="C10342" s="5">
        <v>0</v>
      </c>
    </row>
    <row r="10343" spans="2:3" x14ac:dyDescent="0.35">
      <c r="B10343" s="4" t="s">
        <v>8667</v>
      </c>
      <c r="C10343" s="5">
        <v>0</v>
      </c>
    </row>
    <row r="10344" spans="2:3" x14ac:dyDescent="0.35">
      <c r="B10344" s="4" t="s">
        <v>8298</v>
      </c>
      <c r="C10344" s="5">
        <v>0</v>
      </c>
    </row>
    <row r="10345" spans="2:3" x14ac:dyDescent="0.35">
      <c r="B10345" s="4" t="s">
        <v>8668</v>
      </c>
      <c r="C10345" s="5">
        <v>0</v>
      </c>
    </row>
    <row r="10346" spans="2:3" x14ac:dyDescent="0.35">
      <c r="B10346" s="4" t="s">
        <v>9651</v>
      </c>
      <c r="C10346" s="5">
        <v>0</v>
      </c>
    </row>
    <row r="10347" spans="2:3" x14ac:dyDescent="0.35">
      <c r="B10347" s="4" t="s">
        <v>8669</v>
      </c>
      <c r="C10347" s="5">
        <v>0</v>
      </c>
    </row>
    <row r="10348" spans="2:3" x14ac:dyDescent="0.35">
      <c r="B10348" s="4" t="s">
        <v>9655</v>
      </c>
      <c r="C10348" s="5">
        <v>0</v>
      </c>
    </row>
    <row r="10349" spans="2:3" x14ac:dyDescent="0.35">
      <c r="B10349" s="4" t="s">
        <v>8670</v>
      </c>
      <c r="C10349" s="5">
        <v>0</v>
      </c>
    </row>
    <row r="10350" spans="2:3" x14ac:dyDescent="0.35">
      <c r="B10350" s="4" t="s">
        <v>9659</v>
      </c>
      <c r="C10350" s="5">
        <v>0</v>
      </c>
    </row>
    <row r="10351" spans="2:3" x14ac:dyDescent="0.35">
      <c r="B10351" s="4" t="s">
        <v>8671</v>
      </c>
      <c r="C10351" s="5">
        <v>0</v>
      </c>
    </row>
    <row r="10352" spans="2:3" x14ac:dyDescent="0.35">
      <c r="B10352" s="4" t="s">
        <v>9663</v>
      </c>
      <c r="C10352" s="5">
        <v>0</v>
      </c>
    </row>
    <row r="10353" spans="2:3" x14ac:dyDescent="0.35">
      <c r="B10353" s="4" t="s">
        <v>8672</v>
      </c>
      <c r="C10353" s="5">
        <v>0</v>
      </c>
    </row>
    <row r="10354" spans="2:3" x14ac:dyDescent="0.35">
      <c r="B10354" s="4" t="s">
        <v>9667</v>
      </c>
      <c r="C10354" s="5">
        <v>0</v>
      </c>
    </row>
    <row r="10355" spans="2:3" x14ac:dyDescent="0.35">
      <c r="B10355" s="4" t="s">
        <v>8673</v>
      </c>
      <c r="C10355" s="5">
        <v>0</v>
      </c>
    </row>
    <row r="10356" spans="2:3" x14ac:dyDescent="0.35">
      <c r="B10356" s="4" t="s">
        <v>9671</v>
      </c>
      <c r="C10356" s="5">
        <v>0</v>
      </c>
    </row>
    <row r="10357" spans="2:3" x14ac:dyDescent="0.35">
      <c r="B10357" s="4" t="s">
        <v>8674</v>
      </c>
      <c r="C10357" s="5">
        <v>0</v>
      </c>
    </row>
    <row r="10358" spans="2:3" x14ac:dyDescent="0.35">
      <c r="B10358" s="4" t="s">
        <v>9675</v>
      </c>
      <c r="C10358" s="5">
        <v>0</v>
      </c>
    </row>
    <row r="10359" spans="2:3" x14ac:dyDescent="0.35">
      <c r="B10359" s="4" t="s">
        <v>8675</v>
      </c>
      <c r="C10359" s="5">
        <v>0</v>
      </c>
    </row>
    <row r="10360" spans="2:3" x14ac:dyDescent="0.35">
      <c r="B10360" s="4" t="s">
        <v>9679</v>
      </c>
      <c r="C10360" s="5">
        <v>0</v>
      </c>
    </row>
    <row r="10361" spans="2:3" x14ac:dyDescent="0.35">
      <c r="B10361" s="4" t="s">
        <v>8676</v>
      </c>
      <c r="C10361" s="5">
        <v>0</v>
      </c>
    </row>
    <row r="10362" spans="2:3" x14ac:dyDescent="0.35">
      <c r="B10362" s="4" t="s">
        <v>9683</v>
      </c>
      <c r="C10362" s="5">
        <v>0</v>
      </c>
    </row>
    <row r="10363" spans="2:3" x14ac:dyDescent="0.35">
      <c r="B10363" s="4" t="s">
        <v>8677</v>
      </c>
      <c r="C10363" s="5">
        <v>0</v>
      </c>
    </row>
    <row r="10364" spans="2:3" x14ac:dyDescent="0.35">
      <c r="B10364" s="4" t="s">
        <v>9687</v>
      </c>
      <c r="C10364" s="5">
        <v>0</v>
      </c>
    </row>
    <row r="10365" spans="2:3" x14ac:dyDescent="0.35">
      <c r="B10365" s="4" t="s">
        <v>8678</v>
      </c>
      <c r="C10365" s="5">
        <v>0</v>
      </c>
    </row>
    <row r="10366" spans="2:3" x14ac:dyDescent="0.35">
      <c r="B10366" s="4" t="s">
        <v>9691</v>
      </c>
      <c r="C10366" s="5">
        <v>0</v>
      </c>
    </row>
    <row r="10367" spans="2:3" x14ac:dyDescent="0.35">
      <c r="B10367" s="4" t="s">
        <v>8679</v>
      </c>
      <c r="C10367" s="5">
        <v>0</v>
      </c>
    </row>
    <row r="10368" spans="2:3" x14ac:dyDescent="0.35">
      <c r="B10368" s="4" t="s">
        <v>9695</v>
      </c>
      <c r="C10368" s="5">
        <v>0</v>
      </c>
    </row>
    <row r="10369" spans="2:3" x14ac:dyDescent="0.35">
      <c r="B10369" s="4" t="s">
        <v>8680</v>
      </c>
      <c r="C10369" s="5">
        <v>0</v>
      </c>
    </row>
    <row r="10370" spans="2:3" x14ac:dyDescent="0.35">
      <c r="B10370" s="4" t="s">
        <v>9699</v>
      </c>
      <c r="C10370" s="5">
        <v>0</v>
      </c>
    </row>
    <row r="10371" spans="2:3" x14ac:dyDescent="0.35">
      <c r="B10371" s="4" t="s">
        <v>8681</v>
      </c>
      <c r="C10371" s="5">
        <v>0</v>
      </c>
    </row>
    <row r="10372" spans="2:3" x14ac:dyDescent="0.35">
      <c r="B10372" s="4" t="s">
        <v>9703</v>
      </c>
      <c r="C10372" s="5">
        <v>0</v>
      </c>
    </row>
    <row r="10373" spans="2:3" x14ac:dyDescent="0.35">
      <c r="B10373" s="4" t="s">
        <v>8682</v>
      </c>
      <c r="C10373" s="5">
        <v>0</v>
      </c>
    </row>
    <row r="10374" spans="2:3" x14ac:dyDescent="0.35">
      <c r="B10374" s="4" t="s">
        <v>9707</v>
      </c>
      <c r="C10374" s="5">
        <v>0</v>
      </c>
    </row>
    <row r="10375" spans="2:3" x14ac:dyDescent="0.35">
      <c r="B10375" s="4" t="s">
        <v>8683</v>
      </c>
      <c r="C10375" s="5">
        <v>0</v>
      </c>
    </row>
    <row r="10376" spans="2:3" x14ac:dyDescent="0.35">
      <c r="B10376" s="4" t="s">
        <v>9711</v>
      </c>
      <c r="C10376" s="5">
        <v>0</v>
      </c>
    </row>
    <row r="10377" spans="2:3" x14ac:dyDescent="0.35">
      <c r="B10377" s="4" t="s">
        <v>8684</v>
      </c>
      <c r="C10377" s="5">
        <v>0</v>
      </c>
    </row>
    <row r="10378" spans="2:3" x14ac:dyDescent="0.35">
      <c r="B10378" s="4" t="s">
        <v>9715</v>
      </c>
      <c r="C10378" s="5">
        <v>0</v>
      </c>
    </row>
    <row r="10379" spans="2:3" x14ac:dyDescent="0.35">
      <c r="B10379" s="4" t="s">
        <v>8685</v>
      </c>
      <c r="C10379" s="5">
        <v>0</v>
      </c>
    </row>
    <row r="10380" spans="2:3" x14ac:dyDescent="0.35">
      <c r="B10380" s="4" t="s">
        <v>9719</v>
      </c>
      <c r="C10380" s="5">
        <v>0</v>
      </c>
    </row>
    <row r="10381" spans="2:3" x14ac:dyDescent="0.35">
      <c r="B10381" s="4" t="s">
        <v>8686</v>
      </c>
      <c r="C10381" s="5">
        <v>0</v>
      </c>
    </row>
    <row r="10382" spans="2:3" x14ac:dyDescent="0.35">
      <c r="B10382" s="4" t="s">
        <v>8338</v>
      </c>
      <c r="C10382" s="5">
        <v>0</v>
      </c>
    </row>
    <row r="10383" spans="2:3" x14ac:dyDescent="0.35">
      <c r="B10383" s="4" t="s">
        <v>8687</v>
      </c>
      <c r="C10383" s="5">
        <v>0</v>
      </c>
    </row>
    <row r="10384" spans="2:3" x14ac:dyDescent="0.35">
      <c r="B10384" s="4" t="s">
        <v>9032</v>
      </c>
      <c r="C10384" s="5">
        <v>0</v>
      </c>
    </row>
    <row r="10385" spans="2:3" x14ac:dyDescent="0.35">
      <c r="B10385" s="4" t="s">
        <v>8688</v>
      </c>
      <c r="C10385" s="5">
        <v>0</v>
      </c>
    </row>
    <row r="10386" spans="2:3" x14ac:dyDescent="0.35">
      <c r="B10386" s="4" t="s">
        <v>9034</v>
      </c>
      <c r="C10386" s="5">
        <v>0</v>
      </c>
    </row>
    <row r="10387" spans="2:3" x14ac:dyDescent="0.35">
      <c r="B10387" s="4" t="s">
        <v>8689</v>
      </c>
      <c r="C10387" s="5">
        <v>0</v>
      </c>
    </row>
    <row r="10388" spans="2:3" x14ac:dyDescent="0.35">
      <c r="B10388" s="4" t="s">
        <v>9036</v>
      </c>
      <c r="C10388" s="5">
        <v>0</v>
      </c>
    </row>
    <row r="10389" spans="2:3" x14ac:dyDescent="0.35">
      <c r="B10389" s="4" t="s">
        <v>8690</v>
      </c>
      <c r="C10389" s="5">
        <v>0</v>
      </c>
    </row>
    <row r="10390" spans="2:3" x14ac:dyDescent="0.35">
      <c r="B10390" s="4" t="s">
        <v>9038</v>
      </c>
      <c r="C10390" s="5">
        <v>0</v>
      </c>
    </row>
    <row r="10391" spans="2:3" x14ac:dyDescent="0.35">
      <c r="B10391" s="4" t="s">
        <v>8691</v>
      </c>
      <c r="C10391" s="5">
        <v>0</v>
      </c>
    </row>
    <row r="10392" spans="2:3" x14ac:dyDescent="0.35">
      <c r="B10392" s="4" t="s">
        <v>9040</v>
      </c>
      <c r="C10392" s="5">
        <v>0</v>
      </c>
    </row>
    <row r="10393" spans="2:3" x14ac:dyDescent="0.35">
      <c r="B10393" s="4" t="s">
        <v>8692</v>
      </c>
      <c r="C10393" s="5">
        <v>0</v>
      </c>
    </row>
    <row r="10394" spans="2:3" x14ac:dyDescent="0.35">
      <c r="B10394" s="4" t="s">
        <v>9042</v>
      </c>
      <c r="C10394" s="5">
        <v>0</v>
      </c>
    </row>
    <row r="10395" spans="2:3" x14ac:dyDescent="0.35">
      <c r="B10395" s="4" t="s">
        <v>8693</v>
      </c>
      <c r="C10395" s="5">
        <v>0</v>
      </c>
    </row>
    <row r="10396" spans="2:3" x14ac:dyDescent="0.35">
      <c r="B10396" s="4" t="s">
        <v>9044</v>
      </c>
      <c r="C10396" s="5">
        <v>0</v>
      </c>
    </row>
    <row r="10397" spans="2:3" x14ac:dyDescent="0.35">
      <c r="B10397" s="4" t="s">
        <v>8694</v>
      </c>
      <c r="C10397" s="5">
        <v>0</v>
      </c>
    </row>
    <row r="10398" spans="2:3" x14ac:dyDescent="0.35">
      <c r="B10398" s="4" t="s">
        <v>9046</v>
      </c>
      <c r="C10398" s="5">
        <v>0</v>
      </c>
    </row>
    <row r="10399" spans="2:3" x14ac:dyDescent="0.35">
      <c r="B10399" s="4" t="s">
        <v>8695</v>
      </c>
      <c r="C10399" s="5">
        <v>0</v>
      </c>
    </row>
    <row r="10400" spans="2:3" x14ac:dyDescent="0.35">
      <c r="B10400" s="4" t="s">
        <v>9048</v>
      </c>
      <c r="C10400" s="5">
        <v>0</v>
      </c>
    </row>
    <row r="10401" spans="2:3" x14ac:dyDescent="0.35">
      <c r="B10401" s="4" t="s">
        <v>8696</v>
      </c>
      <c r="C10401" s="5">
        <v>0</v>
      </c>
    </row>
    <row r="10402" spans="2:3" x14ac:dyDescent="0.35">
      <c r="B10402" s="4" t="s">
        <v>8277</v>
      </c>
      <c r="C10402" s="5">
        <v>0</v>
      </c>
    </row>
    <row r="10403" spans="2:3" x14ac:dyDescent="0.35">
      <c r="B10403" s="4" t="s">
        <v>8311</v>
      </c>
      <c r="C10403" s="5">
        <v>0</v>
      </c>
    </row>
    <row r="10404" spans="2:3" x14ac:dyDescent="0.35">
      <c r="B10404" s="4" t="s">
        <v>9052</v>
      </c>
      <c r="C10404" s="5">
        <v>0</v>
      </c>
    </row>
    <row r="10405" spans="2:3" x14ac:dyDescent="0.35">
      <c r="B10405" s="4" t="s">
        <v>8698</v>
      </c>
      <c r="C10405" s="5">
        <v>0</v>
      </c>
    </row>
    <row r="10406" spans="2:3" x14ac:dyDescent="0.35">
      <c r="B10406" s="4" t="s">
        <v>9054</v>
      </c>
      <c r="C10406" s="5">
        <v>0</v>
      </c>
    </row>
    <row r="10407" spans="2:3" x14ac:dyDescent="0.35">
      <c r="B10407" s="4" t="s">
        <v>8699</v>
      </c>
      <c r="C10407" s="5">
        <v>0</v>
      </c>
    </row>
    <row r="10408" spans="2:3" x14ac:dyDescent="0.35">
      <c r="B10408" s="4" t="s">
        <v>9056</v>
      </c>
      <c r="C10408" s="5">
        <v>0</v>
      </c>
    </row>
    <row r="10409" spans="2:3" x14ac:dyDescent="0.35">
      <c r="B10409" s="4" t="s">
        <v>8700</v>
      </c>
      <c r="C10409" s="5">
        <v>0</v>
      </c>
    </row>
    <row r="10410" spans="2:3" x14ac:dyDescent="0.35">
      <c r="B10410" s="4" t="s">
        <v>9058</v>
      </c>
      <c r="C10410" s="5">
        <v>0</v>
      </c>
    </row>
    <row r="10411" spans="2:3" x14ac:dyDescent="0.35">
      <c r="B10411" s="4" t="s">
        <v>8701</v>
      </c>
      <c r="C10411" s="5">
        <v>0</v>
      </c>
    </row>
    <row r="10412" spans="2:3" x14ac:dyDescent="0.35">
      <c r="B10412" s="4" t="s">
        <v>9060</v>
      </c>
      <c r="C10412" s="5">
        <v>0</v>
      </c>
    </row>
    <row r="10413" spans="2:3" x14ac:dyDescent="0.35">
      <c r="B10413" s="4" t="s">
        <v>8702</v>
      </c>
      <c r="C10413" s="5">
        <v>0</v>
      </c>
    </row>
    <row r="10414" spans="2:3" x14ac:dyDescent="0.35">
      <c r="B10414" s="4" t="s">
        <v>9062</v>
      </c>
      <c r="C10414" s="5">
        <v>0</v>
      </c>
    </row>
    <row r="10415" spans="2:3" x14ac:dyDescent="0.35">
      <c r="B10415" s="4" t="s">
        <v>8703</v>
      </c>
      <c r="C10415" s="5">
        <v>0</v>
      </c>
    </row>
    <row r="10416" spans="2:3" x14ac:dyDescent="0.35">
      <c r="B10416" s="4" t="s">
        <v>9064</v>
      </c>
      <c r="C10416" s="5">
        <v>0</v>
      </c>
    </row>
    <row r="10417" spans="2:3" x14ac:dyDescent="0.35">
      <c r="B10417" s="4" t="s">
        <v>8704</v>
      </c>
      <c r="C10417" s="5">
        <v>0</v>
      </c>
    </row>
    <row r="10418" spans="2:3" x14ac:dyDescent="0.35">
      <c r="B10418" s="4" t="s">
        <v>9066</v>
      </c>
      <c r="C10418" s="5">
        <v>0</v>
      </c>
    </row>
    <row r="10419" spans="2:3" x14ac:dyDescent="0.35">
      <c r="B10419" s="4" t="s">
        <v>8705</v>
      </c>
      <c r="C10419" s="5">
        <v>0</v>
      </c>
    </row>
    <row r="10420" spans="2:3" x14ac:dyDescent="0.35">
      <c r="B10420" s="4" t="s">
        <v>9068</v>
      </c>
      <c r="C10420" s="5">
        <v>0</v>
      </c>
    </row>
    <row r="10421" spans="2:3" x14ac:dyDescent="0.35">
      <c r="B10421" s="4" t="s">
        <v>8706</v>
      </c>
      <c r="C10421" s="5">
        <v>0</v>
      </c>
    </row>
    <row r="10422" spans="2:3" x14ac:dyDescent="0.35">
      <c r="B10422" s="4" t="s">
        <v>9070</v>
      </c>
      <c r="C10422" s="5">
        <v>0</v>
      </c>
    </row>
    <row r="10423" spans="2:3" x14ac:dyDescent="0.35">
      <c r="B10423" s="4" t="s">
        <v>8707</v>
      </c>
      <c r="C10423" s="5">
        <v>0</v>
      </c>
    </row>
    <row r="10424" spans="2:3" x14ac:dyDescent="0.35">
      <c r="B10424" s="4" t="s">
        <v>9072</v>
      </c>
      <c r="C10424" s="5">
        <v>0</v>
      </c>
    </row>
    <row r="10425" spans="2:3" x14ac:dyDescent="0.35">
      <c r="B10425" s="4" t="s">
        <v>8708</v>
      </c>
      <c r="C10425" s="5">
        <v>0</v>
      </c>
    </row>
    <row r="10426" spans="2:3" x14ac:dyDescent="0.35">
      <c r="B10426" s="4" t="s">
        <v>9074</v>
      </c>
      <c r="C10426" s="5">
        <v>0</v>
      </c>
    </row>
    <row r="10427" spans="2:3" x14ac:dyDescent="0.35">
      <c r="B10427" s="4" t="s">
        <v>8709</v>
      </c>
      <c r="C10427" s="5">
        <v>0</v>
      </c>
    </row>
    <row r="10428" spans="2:3" x14ac:dyDescent="0.35">
      <c r="B10428" s="4" t="s">
        <v>9076</v>
      </c>
      <c r="C10428" s="5">
        <v>0</v>
      </c>
    </row>
    <row r="10429" spans="2:3" x14ac:dyDescent="0.35">
      <c r="B10429" s="4" t="s">
        <v>8710</v>
      </c>
      <c r="C10429" s="5">
        <v>0</v>
      </c>
    </row>
    <row r="10430" spans="2:3" x14ac:dyDescent="0.35">
      <c r="B10430" s="4" t="s">
        <v>9078</v>
      </c>
      <c r="C10430" s="5">
        <v>0</v>
      </c>
    </row>
    <row r="10431" spans="2:3" x14ac:dyDescent="0.35">
      <c r="B10431" s="4" t="s">
        <v>8711</v>
      </c>
      <c r="C10431" s="5">
        <v>0</v>
      </c>
    </row>
    <row r="10432" spans="2:3" x14ac:dyDescent="0.35">
      <c r="B10432" s="4" t="s">
        <v>9080</v>
      </c>
      <c r="C10432" s="5">
        <v>0</v>
      </c>
    </row>
    <row r="10433" spans="2:3" x14ac:dyDescent="0.35">
      <c r="B10433" s="4" t="s">
        <v>8712</v>
      </c>
      <c r="C10433" s="5">
        <v>0</v>
      </c>
    </row>
    <row r="10434" spans="2:3" x14ac:dyDescent="0.35">
      <c r="B10434" s="4" t="s">
        <v>9082</v>
      </c>
      <c r="C10434" s="5">
        <v>0</v>
      </c>
    </row>
    <row r="10435" spans="2:3" x14ac:dyDescent="0.35">
      <c r="B10435" s="4" t="s">
        <v>8713</v>
      </c>
      <c r="C10435" s="5">
        <v>0</v>
      </c>
    </row>
    <row r="10436" spans="2:3" x14ac:dyDescent="0.35">
      <c r="B10436" s="4" t="s">
        <v>9084</v>
      </c>
      <c r="C10436" s="5">
        <v>0</v>
      </c>
    </row>
    <row r="10437" spans="2:3" x14ac:dyDescent="0.35">
      <c r="B10437" s="4" t="s">
        <v>8714</v>
      </c>
      <c r="C10437" s="5">
        <v>0</v>
      </c>
    </row>
    <row r="10438" spans="2:3" x14ac:dyDescent="0.35">
      <c r="B10438" s="4" t="s">
        <v>9086</v>
      </c>
      <c r="C10438" s="5">
        <v>0</v>
      </c>
    </row>
    <row r="10439" spans="2:3" x14ac:dyDescent="0.35">
      <c r="B10439" s="4" t="s">
        <v>8715</v>
      </c>
      <c r="C10439" s="5">
        <v>0</v>
      </c>
    </row>
    <row r="10440" spans="2:3" x14ac:dyDescent="0.35">
      <c r="B10440" s="4" t="s">
        <v>9088</v>
      </c>
      <c r="C10440" s="5">
        <v>0</v>
      </c>
    </row>
    <row r="10441" spans="2:3" x14ac:dyDescent="0.35">
      <c r="B10441" s="4" t="s">
        <v>8716</v>
      </c>
      <c r="C10441" s="5">
        <v>0</v>
      </c>
    </row>
    <row r="10442" spans="2:3" x14ac:dyDescent="0.35">
      <c r="B10442" s="4" t="s">
        <v>9090</v>
      </c>
      <c r="C10442" s="5">
        <v>0</v>
      </c>
    </row>
    <row r="10443" spans="2:3" x14ac:dyDescent="0.35">
      <c r="B10443" s="4" t="s">
        <v>8717</v>
      </c>
      <c r="C10443" s="5">
        <v>0</v>
      </c>
    </row>
    <row r="10444" spans="2:3" x14ac:dyDescent="0.35">
      <c r="B10444" s="4" t="s">
        <v>9092</v>
      </c>
      <c r="C10444" s="5">
        <v>0</v>
      </c>
    </row>
    <row r="10445" spans="2:3" x14ac:dyDescent="0.35">
      <c r="B10445" s="4" t="s">
        <v>8718</v>
      </c>
      <c r="C10445" s="5">
        <v>0</v>
      </c>
    </row>
    <row r="10446" spans="2:3" x14ac:dyDescent="0.35">
      <c r="B10446" s="4" t="s">
        <v>9094</v>
      </c>
      <c r="C10446" s="5">
        <v>0</v>
      </c>
    </row>
    <row r="10447" spans="2:3" x14ac:dyDescent="0.35">
      <c r="B10447" s="4" t="s">
        <v>8719</v>
      </c>
      <c r="C10447" s="5">
        <v>0</v>
      </c>
    </row>
    <row r="10448" spans="2:3" x14ac:dyDescent="0.35">
      <c r="B10448" s="4" t="s">
        <v>9096</v>
      </c>
      <c r="C10448" s="5">
        <v>0</v>
      </c>
    </row>
    <row r="10449" spans="2:3" x14ac:dyDescent="0.35">
      <c r="B10449" s="4" t="s">
        <v>8720</v>
      </c>
      <c r="C10449" s="5">
        <v>0</v>
      </c>
    </row>
    <row r="10450" spans="2:3" x14ac:dyDescent="0.35">
      <c r="B10450" s="4" t="s">
        <v>9098</v>
      </c>
      <c r="C10450" s="5">
        <v>0</v>
      </c>
    </row>
    <row r="10451" spans="2:3" x14ac:dyDescent="0.35">
      <c r="B10451" s="4" t="s">
        <v>8721</v>
      </c>
      <c r="C10451" s="5">
        <v>0</v>
      </c>
    </row>
    <row r="10452" spans="2:3" x14ac:dyDescent="0.35">
      <c r="B10452" s="4" t="s">
        <v>9100</v>
      </c>
      <c r="C10452" s="5">
        <v>0</v>
      </c>
    </row>
    <row r="10453" spans="2:3" x14ac:dyDescent="0.35">
      <c r="B10453" s="4" t="s">
        <v>8295</v>
      </c>
      <c r="C10453" s="5">
        <v>0</v>
      </c>
    </row>
    <row r="10454" spans="2:3" x14ac:dyDescent="0.35">
      <c r="B10454" s="4" t="s">
        <v>9102</v>
      </c>
      <c r="C10454" s="5">
        <v>0</v>
      </c>
    </row>
    <row r="10455" spans="2:3" x14ac:dyDescent="0.35">
      <c r="B10455" s="4" t="s">
        <v>8723</v>
      </c>
      <c r="C10455" s="5">
        <v>0</v>
      </c>
    </row>
    <row r="10456" spans="2:3" x14ac:dyDescent="0.35">
      <c r="B10456" s="4" t="s">
        <v>9104</v>
      </c>
      <c r="C10456" s="5">
        <v>0</v>
      </c>
    </row>
    <row r="10457" spans="2:3" x14ac:dyDescent="0.35">
      <c r="B10457" s="4" t="s">
        <v>8724</v>
      </c>
      <c r="C10457" s="5">
        <v>0</v>
      </c>
    </row>
    <row r="10458" spans="2:3" x14ac:dyDescent="0.35">
      <c r="B10458" s="4" t="s">
        <v>9106</v>
      </c>
      <c r="C10458" s="5">
        <v>0</v>
      </c>
    </row>
    <row r="10459" spans="2:3" x14ac:dyDescent="0.35">
      <c r="B10459" s="4" t="s">
        <v>8725</v>
      </c>
      <c r="C10459" s="5">
        <v>0</v>
      </c>
    </row>
    <row r="10460" spans="2:3" x14ac:dyDescent="0.35">
      <c r="B10460" s="4" t="s">
        <v>9108</v>
      </c>
      <c r="C10460" s="5">
        <v>0</v>
      </c>
    </row>
    <row r="10461" spans="2:3" x14ac:dyDescent="0.35">
      <c r="B10461" s="4" t="s">
        <v>8726</v>
      </c>
      <c r="C10461" s="5">
        <v>0</v>
      </c>
    </row>
    <row r="10462" spans="2:3" x14ac:dyDescent="0.35">
      <c r="B10462" s="4" t="s">
        <v>9110</v>
      </c>
      <c r="C10462" s="5">
        <v>0</v>
      </c>
    </row>
    <row r="10463" spans="2:3" x14ac:dyDescent="0.35">
      <c r="B10463" s="4" t="s">
        <v>8727</v>
      </c>
      <c r="C10463" s="5">
        <v>0</v>
      </c>
    </row>
    <row r="10464" spans="2:3" x14ac:dyDescent="0.35">
      <c r="B10464" s="4" t="s">
        <v>9112</v>
      </c>
      <c r="C10464" s="5">
        <v>0</v>
      </c>
    </row>
    <row r="10465" spans="2:3" x14ac:dyDescent="0.35">
      <c r="B10465" s="4" t="s">
        <v>8728</v>
      </c>
      <c r="C10465" s="5">
        <v>0</v>
      </c>
    </row>
    <row r="10466" spans="2:3" x14ac:dyDescent="0.35">
      <c r="B10466" s="4" t="s">
        <v>9114</v>
      </c>
      <c r="C10466" s="5">
        <v>0</v>
      </c>
    </row>
    <row r="10467" spans="2:3" x14ac:dyDescent="0.35">
      <c r="B10467" s="4" t="s">
        <v>8729</v>
      </c>
      <c r="C10467" s="5">
        <v>0</v>
      </c>
    </row>
    <row r="10468" spans="2:3" x14ac:dyDescent="0.35">
      <c r="B10468" s="4" t="s">
        <v>9116</v>
      </c>
      <c r="C10468" s="5">
        <v>0</v>
      </c>
    </row>
    <row r="10469" spans="2:3" x14ac:dyDescent="0.35">
      <c r="B10469" s="4" t="s">
        <v>8730</v>
      </c>
      <c r="C10469" s="5">
        <v>0</v>
      </c>
    </row>
    <row r="10470" spans="2:3" x14ac:dyDescent="0.35">
      <c r="B10470" s="4" t="s">
        <v>9118</v>
      </c>
      <c r="C10470" s="5">
        <v>0</v>
      </c>
    </row>
    <row r="10471" spans="2:3" x14ac:dyDescent="0.35">
      <c r="B10471" s="4" t="s">
        <v>8731</v>
      </c>
      <c r="C10471" s="5">
        <v>0</v>
      </c>
    </row>
    <row r="10472" spans="2:3" x14ac:dyDescent="0.35">
      <c r="B10472" s="4" t="s">
        <v>9120</v>
      </c>
      <c r="C10472" s="5">
        <v>0</v>
      </c>
    </row>
    <row r="10473" spans="2:3" x14ac:dyDescent="0.35">
      <c r="B10473" s="4" t="s">
        <v>8732</v>
      </c>
      <c r="C10473" s="5">
        <v>0</v>
      </c>
    </row>
    <row r="10474" spans="2:3" x14ac:dyDescent="0.35">
      <c r="B10474" s="4" t="s">
        <v>9122</v>
      </c>
      <c r="C10474" s="5">
        <v>0</v>
      </c>
    </row>
    <row r="10475" spans="2:3" x14ac:dyDescent="0.35">
      <c r="B10475" s="4" t="s">
        <v>8733</v>
      </c>
      <c r="C10475" s="5">
        <v>0</v>
      </c>
    </row>
    <row r="10476" spans="2:3" x14ac:dyDescent="0.35">
      <c r="B10476" s="4" t="s">
        <v>9124</v>
      </c>
      <c r="C10476" s="5">
        <v>0</v>
      </c>
    </row>
    <row r="10477" spans="2:3" x14ac:dyDescent="0.35">
      <c r="B10477" s="4" t="s">
        <v>8734</v>
      </c>
      <c r="C10477" s="5">
        <v>0</v>
      </c>
    </row>
    <row r="10478" spans="2:3" x14ac:dyDescent="0.35">
      <c r="B10478" s="4" t="s">
        <v>9126</v>
      </c>
      <c r="C10478" s="5">
        <v>0</v>
      </c>
    </row>
    <row r="10479" spans="2:3" x14ac:dyDescent="0.35">
      <c r="B10479" s="4" t="s">
        <v>8735</v>
      </c>
      <c r="C10479" s="5">
        <v>0</v>
      </c>
    </row>
    <row r="10480" spans="2:3" x14ac:dyDescent="0.35">
      <c r="B10480" s="4" t="s">
        <v>9128</v>
      </c>
      <c r="C10480" s="5">
        <v>0</v>
      </c>
    </row>
    <row r="10481" spans="2:3" x14ac:dyDescent="0.35">
      <c r="B10481" s="4" t="s">
        <v>8736</v>
      </c>
      <c r="C10481" s="5">
        <v>0</v>
      </c>
    </row>
    <row r="10482" spans="2:3" x14ac:dyDescent="0.35">
      <c r="B10482" s="4" t="s">
        <v>9130</v>
      </c>
      <c r="C10482" s="5">
        <v>0</v>
      </c>
    </row>
    <row r="10483" spans="2:3" x14ac:dyDescent="0.35">
      <c r="B10483" s="4" t="s">
        <v>8737</v>
      </c>
      <c r="C10483" s="5">
        <v>0</v>
      </c>
    </row>
    <row r="10484" spans="2:3" x14ac:dyDescent="0.35">
      <c r="B10484" s="4" t="s">
        <v>8319</v>
      </c>
      <c r="C10484" s="5">
        <v>0</v>
      </c>
    </row>
    <row r="10485" spans="2:3" x14ac:dyDescent="0.35">
      <c r="B10485" s="4" t="s">
        <v>8738</v>
      </c>
      <c r="C10485" s="5">
        <v>0</v>
      </c>
    </row>
    <row r="10486" spans="2:3" x14ac:dyDescent="0.35">
      <c r="B10486" s="4" t="s">
        <v>9134</v>
      </c>
      <c r="C10486" s="5">
        <v>0</v>
      </c>
    </row>
    <row r="10487" spans="2:3" x14ac:dyDescent="0.35">
      <c r="B10487" s="4" t="s">
        <v>8739</v>
      </c>
      <c r="C10487" s="5">
        <v>0</v>
      </c>
    </row>
    <row r="10488" spans="2:3" x14ac:dyDescent="0.35">
      <c r="B10488" s="4" t="s">
        <v>9136</v>
      </c>
      <c r="C10488" s="5">
        <v>0</v>
      </c>
    </row>
    <row r="10489" spans="2:3" x14ac:dyDescent="0.35">
      <c r="B10489" s="4" t="s">
        <v>8740</v>
      </c>
      <c r="C10489" s="5">
        <v>0</v>
      </c>
    </row>
    <row r="10490" spans="2:3" x14ac:dyDescent="0.35">
      <c r="B10490" s="4" t="s">
        <v>9138</v>
      </c>
      <c r="C10490" s="5">
        <v>0</v>
      </c>
    </row>
    <row r="10491" spans="2:3" x14ac:dyDescent="0.35">
      <c r="B10491" s="4" t="s">
        <v>8741</v>
      </c>
      <c r="C10491" s="5">
        <v>0</v>
      </c>
    </row>
    <row r="10492" spans="2:3" x14ac:dyDescent="0.35">
      <c r="B10492" s="4" t="s">
        <v>9140</v>
      </c>
      <c r="C10492" s="5">
        <v>0</v>
      </c>
    </row>
    <row r="10493" spans="2:3" x14ac:dyDescent="0.35">
      <c r="B10493" s="4" t="s">
        <v>8742</v>
      </c>
      <c r="C10493" s="5">
        <v>0</v>
      </c>
    </row>
    <row r="10494" spans="2:3" x14ac:dyDescent="0.35">
      <c r="B10494" s="4" t="s">
        <v>9142</v>
      </c>
      <c r="C10494" s="5">
        <v>0</v>
      </c>
    </row>
    <row r="10495" spans="2:3" x14ac:dyDescent="0.35">
      <c r="B10495" s="4" t="s">
        <v>8743</v>
      </c>
      <c r="C10495" s="5">
        <v>0</v>
      </c>
    </row>
    <row r="10496" spans="2:3" x14ac:dyDescent="0.35">
      <c r="B10496" s="4" t="s">
        <v>9144</v>
      </c>
      <c r="C10496" s="5">
        <v>0</v>
      </c>
    </row>
    <row r="10497" spans="2:3" x14ac:dyDescent="0.35">
      <c r="B10497" s="4" t="s">
        <v>8744</v>
      </c>
      <c r="C10497" s="5">
        <v>0</v>
      </c>
    </row>
    <row r="10498" spans="2:3" x14ac:dyDescent="0.35">
      <c r="B10498" s="4" t="s">
        <v>9146</v>
      </c>
      <c r="C10498" s="5">
        <v>0</v>
      </c>
    </row>
    <row r="10499" spans="2:3" x14ac:dyDescent="0.35">
      <c r="B10499" s="4" t="s">
        <v>8745</v>
      </c>
      <c r="C10499" s="5">
        <v>0</v>
      </c>
    </row>
    <row r="10500" spans="2:3" x14ac:dyDescent="0.35">
      <c r="B10500" s="4" t="s">
        <v>9148</v>
      </c>
      <c r="C10500" s="5">
        <v>0</v>
      </c>
    </row>
    <row r="10501" spans="2:3" x14ac:dyDescent="0.35">
      <c r="B10501" s="4" t="s">
        <v>8746</v>
      </c>
      <c r="C10501" s="5">
        <v>0</v>
      </c>
    </row>
    <row r="10502" spans="2:3" x14ac:dyDescent="0.35">
      <c r="B10502" s="4" t="s">
        <v>9150</v>
      </c>
      <c r="C10502" s="5">
        <v>0</v>
      </c>
    </row>
    <row r="10503" spans="2:3" x14ac:dyDescent="0.35">
      <c r="B10503" s="4" t="s">
        <v>8747</v>
      </c>
      <c r="C10503" s="5">
        <v>0</v>
      </c>
    </row>
    <row r="10504" spans="2:3" x14ac:dyDescent="0.35">
      <c r="B10504" s="4" t="s">
        <v>9152</v>
      </c>
      <c r="C10504" s="5">
        <v>0</v>
      </c>
    </row>
    <row r="10505" spans="2:3" x14ac:dyDescent="0.35">
      <c r="B10505" s="4" t="s">
        <v>8748</v>
      </c>
      <c r="C10505" s="5">
        <v>0</v>
      </c>
    </row>
    <row r="10506" spans="2:3" x14ac:dyDescent="0.35">
      <c r="B10506" s="4" t="s">
        <v>9154</v>
      </c>
      <c r="C10506" s="5">
        <v>0</v>
      </c>
    </row>
    <row r="10507" spans="2:3" x14ac:dyDescent="0.35">
      <c r="B10507" s="4" t="s">
        <v>8749</v>
      </c>
      <c r="C10507" s="5">
        <v>0</v>
      </c>
    </row>
    <row r="10508" spans="2:3" x14ac:dyDescent="0.35">
      <c r="B10508" s="4" t="s">
        <v>9156</v>
      </c>
      <c r="C10508" s="5">
        <v>0</v>
      </c>
    </row>
    <row r="10509" spans="2:3" x14ac:dyDescent="0.35">
      <c r="B10509" s="4" t="s">
        <v>8750</v>
      </c>
      <c r="C10509" s="5">
        <v>0</v>
      </c>
    </row>
    <row r="10510" spans="2:3" x14ac:dyDescent="0.35">
      <c r="B10510" s="4" t="s">
        <v>9158</v>
      </c>
      <c r="C10510" s="5">
        <v>0</v>
      </c>
    </row>
    <row r="10511" spans="2:3" x14ac:dyDescent="0.35">
      <c r="B10511" s="4" t="s">
        <v>8751</v>
      </c>
      <c r="C10511" s="5">
        <v>0</v>
      </c>
    </row>
    <row r="10512" spans="2:3" x14ac:dyDescent="0.35">
      <c r="B10512" s="4" t="s">
        <v>9160</v>
      </c>
      <c r="C10512" s="5">
        <v>0</v>
      </c>
    </row>
    <row r="10513" spans="2:3" x14ac:dyDescent="0.35">
      <c r="B10513" s="4" t="s">
        <v>8752</v>
      </c>
      <c r="C10513" s="5">
        <v>0</v>
      </c>
    </row>
    <row r="10514" spans="2:3" x14ac:dyDescent="0.35">
      <c r="B10514" s="4" t="s">
        <v>9162</v>
      </c>
      <c r="C10514" s="5">
        <v>0</v>
      </c>
    </row>
    <row r="10515" spans="2:3" x14ac:dyDescent="0.35">
      <c r="B10515" s="4" t="s">
        <v>8753</v>
      </c>
      <c r="C10515" s="5">
        <v>0</v>
      </c>
    </row>
    <row r="10516" spans="2:3" x14ac:dyDescent="0.35">
      <c r="B10516" s="4" t="s">
        <v>8322</v>
      </c>
      <c r="C10516" s="5">
        <v>0</v>
      </c>
    </row>
    <row r="10517" spans="2:3" x14ac:dyDescent="0.35">
      <c r="B10517" s="4" t="s">
        <v>8754</v>
      </c>
      <c r="C10517" s="5">
        <v>0</v>
      </c>
    </row>
    <row r="10518" spans="2:3" x14ac:dyDescent="0.35">
      <c r="B10518" s="4" t="s">
        <v>9166</v>
      </c>
      <c r="C10518" s="5">
        <v>0</v>
      </c>
    </row>
    <row r="10519" spans="2:3" x14ac:dyDescent="0.35">
      <c r="B10519" s="4" t="s">
        <v>8755</v>
      </c>
      <c r="C10519" s="5">
        <v>0</v>
      </c>
    </row>
    <row r="10520" spans="2:3" x14ac:dyDescent="0.35">
      <c r="B10520" s="4" t="s">
        <v>9168</v>
      </c>
      <c r="C10520" s="5">
        <v>0</v>
      </c>
    </row>
    <row r="10521" spans="2:3" x14ac:dyDescent="0.35">
      <c r="B10521" s="4" t="s">
        <v>8756</v>
      </c>
      <c r="C10521" s="5">
        <v>0</v>
      </c>
    </row>
    <row r="10522" spans="2:3" x14ac:dyDescent="0.35">
      <c r="B10522" s="4" t="s">
        <v>9170</v>
      </c>
      <c r="C10522" s="5">
        <v>0</v>
      </c>
    </row>
    <row r="10523" spans="2:3" x14ac:dyDescent="0.35">
      <c r="B10523" s="4" t="s">
        <v>8757</v>
      </c>
      <c r="C10523" s="5">
        <v>0</v>
      </c>
    </row>
    <row r="10524" spans="2:3" x14ac:dyDescent="0.35">
      <c r="B10524" s="4" t="s">
        <v>9172</v>
      </c>
      <c r="C10524" s="5">
        <v>0</v>
      </c>
    </row>
    <row r="10525" spans="2:3" x14ac:dyDescent="0.35">
      <c r="B10525" s="4" t="s">
        <v>8758</v>
      </c>
      <c r="C10525" s="5">
        <v>0</v>
      </c>
    </row>
    <row r="10526" spans="2:3" x14ac:dyDescent="0.35">
      <c r="B10526" s="4" t="s">
        <v>9174</v>
      </c>
      <c r="C10526" s="5">
        <v>0</v>
      </c>
    </row>
    <row r="10527" spans="2:3" x14ac:dyDescent="0.35">
      <c r="B10527" s="4" t="s">
        <v>8759</v>
      </c>
      <c r="C10527" s="5">
        <v>0</v>
      </c>
    </row>
    <row r="10528" spans="2:3" x14ac:dyDescent="0.35">
      <c r="B10528" s="4" t="s">
        <v>9176</v>
      </c>
      <c r="C10528" s="5">
        <v>0</v>
      </c>
    </row>
    <row r="10529" spans="2:3" x14ac:dyDescent="0.35">
      <c r="B10529" s="4" t="s">
        <v>8760</v>
      </c>
      <c r="C10529" s="5">
        <v>0</v>
      </c>
    </row>
    <row r="10530" spans="2:3" x14ac:dyDescent="0.35">
      <c r="B10530" s="4" t="s">
        <v>9178</v>
      </c>
      <c r="C10530" s="5">
        <v>0</v>
      </c>
    </row>
    <row r="10531" spans="2:3" x14ac:dyDescent="0.35">
      <c r="B10531" s="4" t="s">
        <v>8761</v>
      </c>
      <c r="C10531" s="5">
        <v>0</v>
      </c>
    </row>
    <row r="10532" spans="2:3" x14ac:dyDescent="0.35">
      <c r="B10532" s="4" t="s">
        <v>9180</v>
      </c>
      <c r="C10532" s="5">
        <v>0</v>
      </c>
    </row>
    <row r="10533" spans="2:3" x14ac:dyDescent="0.35">
      <c r="B10533" s="4" t="s">
        <v>8762</v>
      </c>
      <c r="C10533" s="5">
        <v>0</v>
      </c>
    </row>
    <row r="10534" spans="2:3" x14ac:dyDescent="0.35">
      <c r="B10534" s="4" t="s">
        <v>9182</v>
      </c>
      <c r="C10534" s="5">
        <v>0</v>
      </c>
    </row>
    <row r="10535" spans="2:3" x14ac:dyDescent="0.35">
      <c r="B10535" s="4" t="s">
        <v>8763</v>
      </c>
      <c r="C10535" s="5">
        <v>0</v>
      </c>
    </row>
    <row r="10536" spans="2:3" x14ac:dyDescent="0.35">
      <c r="B10536" s="4" t="s">
        <v>9184</v>
      </c>
      <c r="C10536" s="5">
        <v>0</v>
      </c>
    </row>
    <row r="10537" spans="2:3" x14ac:dyDescent="0.35">
      <c r="B10537" s="4" t="s">
        <v>8764</v>
      </c>
      <c r="C10537" s="5">
        <v>0</v>
      </c>
    </row>
    <row r="10538" spans="2:3" x14ac:dyDescent="0.35">
      <c r="B10538" s="4" t="s">
        <v>9186</v>
      </c>
      <c r="C10538" s="5">
        <v>0</v>
      </c>
    </row>
    <row r="10539" spans="2:3" x14ac:dyDescent="0.35">
      <c r="B10539" s="4" t="s">
        <v>8765</v>
      </c>
      <c r="C10539" s="5">
        <v>0</v>
      </c>
    </row>
    <row r="10540" spans="2:3" x14ac:dyDescent="0.35">
      <c r="B10540" s="4" t="s">
        <v>9188</v>
      </c>
      <c r="C10540" s="5">
        <v>0</v>
      </c>
    </row>
    <row r="10541" spans="2:3" x14ac:dyDescent="0.35">
      <c r="B10541" s="4" t="s">
        <v>8766</v>
      </c>
      <c r="C10541" s="5">
        <v>0</v>
      </c>
    </row>
    <row r="10542" spans="2:3" x14ac:dyDescent="0.35">
      <c r="B10542" s="4" t="s">
        <v>9190</v>
      </c>
      <c r="C10542" s="5">
        <v>0</v>
      </c>
    </row>
    <row r="10543" spans="2:3" x14ac:dyDescent="0.35">
      <c r="B10543" s="4" t="s">
        <v>8767</v>
      </c>
      <c r="C10543" s="5">
        <v>0</v>
      </c>
    </row>
    <row r="10544" spans="2:3" x14ac:dyDescent="0.35">
      <c r="B10544" s="4" t="s">
        <v>9192</v>
      </c>
      <c r="C10544" s="5">
        <v>0</v>
      </c>
    </row>
    <row r="10545" spans="2:3" x14ac:dyDescent="0.35">
      <c r="B10545" s="4" t="s">
        <v>8768</v>
      </c>
      <c r="C10545" s="5">
        <v>0</v>
      </c>
    </row>
    <row r="10546" spans="2:3" x14ac:dyDescent="0.35">
      <c r="B10546" s="4" t="s">
        <v>9194</v>
      </c>
      <c r="C10546" s="5">
        <v>0</v>
      </c>
    </row>
    <row r="10547" spans="2:3" x14ac:dyDescent="0.35">
      <c r="B10547" s="4" t="s">
        <v>8769</v>
      </c>
      <c r="C10547" s="5">
        <v>0</v>
      </c>
    </row>
    <row r="10548" spans="2:3" x14ac:dyDescent="0.35">
      <c r="B10548" s="4" t="s">
        <v>9196</v>
      </c>
      <c r="C10548" s="5">
        <v>0</v>
      </c>
    </row>
    <row r="10549" spans="2:3" x14ac:dyDescent="0.35">
      <c r="B10549" s="4" t="s">
        <v>8770</v>
      </c>
      <c r="C10549" s="5">
        <v>0</v>
      </c>
    </row>
    <row r="10550" spans="2:3" x14ac:dyDescent="0.35">
      <c r="B10550" s="4" t="s">
        <v>9198</v>
      </c>
      <c r="C10550" s="5">
        <v>0</v>
      </c>
    </row>
    <row r="10551" spans="2:3" x14ac:dyDescent="0.35">
      <c r="B10551" s="4" t="s">
        <v>8771</v>
      </c>
      <c r="C10551" s="5">
        <v>0</v>
      </c>
    </row>
    <row r="10552" spans="2:3" x14ac:dyDescent="0.35">
      <c r="B10552" s="4" t="s">
        <v>9200</v>
      </c>
      <c r="C10552" s="5">
        <v>0</v>
      </c>
    </row>
    <row r="10553" spans="2:3" x14ac:dyDescent="0.35">
      <c r="B10553" s="4" t="s">
        <v>8772</v>
      </c>
      <c r="C10553" s="5">
        <v>0</v>
      </c>
    </row>
    <row r="10554" spans="2:3" x14ac:dyDescent="0.35">
      <c r="B10554" s="4" t="s">
        <v>9202</v>
      </c>
      <c r="C10554" s="5">
        <v>0</v>
      </c>
    </row>
    <row r="10555" spans="2:3" x14ac:dyDescent="0.35">
      <c r="B10555" s="4" t="s">
        <v>8773</v>
      </c>
      <c r="C10555" s="5">
        <v>0</v>
      </c>
    </row>
    <row r="10556" spans="2:3" x14ac:dyDescent="0.35">
      <c r="B10556" s="4" t="s">
        <v>9204</v>
      </c>
      <c r="C10556" s="5">
        <v>0</v>
      </c>
    </row>
    <row r="10557" spans="2:3" x14ac:dyDescent="0.35">
      <c r="B10557" s="4" t="s">
        <v>8774</v>
      </c>
      <c r="C10557" s="5">
        <v>0</v>
      </c>
    </row>
    <row r="10558" spans="2:3" x14ac:dyDescent="0.35">
      <c r="B10558" s="4" t="s">
        <v>9206</v>
      </c>
      <c r="C10558" s="5">
        <v>0</v>
      </c>
    </row>
    <row r="10559" spans="2:3" x14ac:dyDescent="0.35">
      <c r="B10559" s="4" t="s">
        <v>8775</v>
      </c>
      <c r="C10559" s="5">
        <v>0</v>
      </c>
    </row>
    <row r="10560" spans="2:3" x14ac:dyDescent="0.35">
      <c r="B10560" s="4" t="s">
        <v>9208</v>
      </c>
      <c r="C10560" s="5">
        <v>0</v>
      </c>
    </row>
    <row r="10561" spans="2:3" x14ac:dyDescent="0.35">
      <c r="B10561" s="4" t="s">
        <v>8776</v>
      </c>
      <c r="C10561" s="5">
        <v>0</v>
      </c>
    </row>
    <row r="10562" spans="2:3" x14ac:dyDescent="0.35">
      <c r="B10562" s="4" t="s">
        <v>9210</v>
      </c>
      <c r="C10562" s="5">
        <v>0</v>
      </c>
    </row>
    <row r="10563" spans="2:3" x14ac:dyDescent="0.35">
      <c r="B10563" s="4" t="s">
        <v>8777</v>
      </c>
      <c r="C10563" s="5">
        <v>0</v>
      </c>
    </row>
    <row r="10564" spans="2:3" x14ac:dyDescent="0.35">
      <c r="B10564" s="4" t="s">
        <v>9212</v>
      </c>
      <c r="C10564" s="5">
        <v>0</v>
      </c>
    </row>
    <row r="10565" spans="2:3" x14ac:dyDescent="0.35">
      <c r="B10565" s="4" t="s">
        <v>8778</v>
      </c>
      <c r="C10565" s="5">
        <v>0</v>
      </c>
    </row>
    <row r="10566" spans="2:3" x14ac:dyDescent="0.35">
      <c r="B10566" s="4" t="s">
        <v>9214</v>
      </c>
      <c r="C10566" s="5">
        <v>0</v>
      </c>
    </row>
    <row r="10567" spans="2:3" x14ac:dyDescent="0.35">
      <c r="B10567" s="4" t="s">
        <v>8779</v>
      </c>
      <c r="C10567" s="5">
        <v>0</v>
      </c>
    </row>
    <row r="10568" spans="2:3" x14ac:dyDescent="0.35">
      <c r="B10568" s="4" t="s">
        <v>9216</v>
      </c>
      <c r="C10568" s="5">
        <v>0</v>
      </c>
    </row>
    <row r="10569" spans="2:3" x14ac:dyDescent="0.35">
      <c r="B10569" s="4" t="s">
        <v>8780</v>
      </c>
      <c r="C10569" s="5">
        <v>0</v>
      </c>
    </row>
    <row r="10570" spans="2:3" x14ac:dyDescent="0.35">
      <c r="B10570" s="4" t="s">
        <v>9218</v>
      </c>
      <c r="C10570" s="5">
        <v>0</v>
      </c>
    </row>
    <row r="10571" spans="2:3" x14ac:dyDescent="0.35">
      <c r="B10571" s="4" t="s">
        <v>8781</v>
      </c>
      <c r="C10571" s="5">
        <v>0</v>
      </c>
    </row>
    <row r="10572" spans="2:3" x14ac:dyDescent="0.35">
      <c r="B10572" s="4" t="s">
        <v>8281</v>
      </c>
      <c r="C10572" s="5">
        <v>0</v>
      </c>
    </row>
    <row r="10573" spans="2:3" x14ac:dyDescent="0.35">
      <c r="B10573" s="4" t="s">
        <v>8782</v>
      </c>
      <c r="C10573" s="5">
        <v>0</v>
      </c>
    </row>
    <row r="10574" spans="2:3" x14ac:dyDescent="0.35">
      <c r="B10574" s="4" t="s">
        <v>9222</v>
      </c>
      <c r="C10574" s="5">
        <v>0</v>
      </c>
    </row>
    <row r="10575" spans="2:3" x14ac:dyDescent="0.35">
      <c r="B10575" s="4" t="s">
        <v>8783</v>
      </c>
      <c r="C10575" s="5">
        <v>0</v>
      </c>
    </row>
    <row r="10576" spans="2:3" x14ac:dyDescent="0.35">
      <c r="B10576" s="4" t="s">
        <v>9224</v>
      </c>
      <c r="C10576" s="5">
        <v>0</v>
      </c>
    </row>
    <row r="10577" spans="2:3" x14ac:dyDescent="0.35">
      <c r="B10577" s="4" t="s">
        <v>8784</v>
      </c>
      <c r="C10577" s="5">
        <v>0</v>
      </c>
    </row>
    <row r="10578" spans="2:3" x14ac:dyDescent="0.35">
      <c r="B10578" s="4" t="s">
        <v>9226</v>
      </c>
      <c r="C10578" s="5">
        <v>0</v>
      </c>
    </row>
    <row r="10579" spans="2:3" x14ac:dyDescent="0.35">
      <c r="B10579" s="4" t="s">
        <v>8785</v>
      </c>
      <c r="C10579" s="5">
        <v>0</v>
      </c>
    </row>
    <row r="10580" spans="2:3" x14ac:dyDescent="0.35">
      <c r="B10580" s="4" t="s">
        <v>9228</v>
      </c>
      <c r="C10580" s="5">
        <v>0</v>
      </c>
    </row>
    <row r="10581" spans="2:3" x14ac:dyDescent="0.35">
      <c r="B10581" s="4" t="s">
        <v>8786</v>
      </c>
      <c r="C10581" s="5">
        <v>0</v>
      </c>
    </row>
    <row r="10582" spans="2:3" x14ac:dyDescent="0.35">
      <c r="B10582" s="4" t="s">
        <v>9230</v>
      </c>
      <c r="C10582" s="5">
        <v>0</v>
      </c>
    </row>
    <row r="10583" spans="2:3" x14ac:dyDescent="0.35">
      <c r="B10583" s="4" t="s">
        <v>8312</v>
      </c>
      <c r="C10583" s="5">
        <v>0</v>
      </c>
    </row>
    <row r="10584" spans="2:3" x14ac:dyDescent="0.35">
      <c r="B10584" s="4" t="s">
        <v>9232</v>
      </c>
      <c r="C10584" s="5">
        <v>0</v>
      </c>
    </row>
    <row r="10585" spans="2:3" x14ac:dyDescent="0.35">
      <c r="B10585" s="4" t="s">
        <v>8788</v>
      </c>
      <c r="C10585" s="5">
        <v>0</v>
      </c>
    </row>
    <row r="10586" spans="2:3" x14ac:dyDescent="0.35">
      <c r="B10586" s="4" t="s">
        <v>9234</v>
      </c>
      <c r="C10586" s="5">
        <v>0</v>
      </c>
    </row>
    <row r="10587" spans="2:3" x14ac:dyDescent="0.35">
      <c r="B10587" s="4" t="s">
        <v>8789</v>
      </c>
      <c r="C10587" s="5">
        <v>0</v>
      </c>
    </row>
    <row r="10588" spans="2:3" x14ac:dyDescent="0.35">
      <c r="B10588" s="4" t="s">
        <v>9236</v>
      </c>
      <c r="C10588" s="5">
        <v>0</v>
      </c>
    </row>
    <row r="10589" spans="2:3" x14ac:dyDescent="0.35">
      <c r="B10589" s="4" t="s">
        <v>8790</v>
      </c>
      <c r="C10589" s="5">
        <v>0</v>
      </c>
    </row>
    <row r="10590" spans="2:3" x14ac:dyDescent="0.35">
      <c r="B10590" s="4" t="s">
        <v>8324</v>
      </c>
      <c r="C10590" s="5">
        <v>0</v>
      </c>
    </row>
    <row r="10591" spans="2:3" x14ac:dyDescent="0.35">
      <c r="B10591" s="4" t="s">
        <v>8791</v>
      </c>
      <c r="C10591" s="5">
        <v>0</v>
      </c>
    </row>
    <row r="10592" spans="2:3" x14ac:dyDescent="0.35">
      <c r="B10592" s="4" t="s">
        <v>9240</v>
      </c>
      <c r="C10592" s="5">
        <v>0</v>
      </c>
    </row>
    <row r="10593" spans="2:3" x14ac:dyDescent="0.35">
      <c r="B10593" s="4" t="s">
        <v>8792</v>
      </c>
      <c r="C10593" s="5">
        <v>0</v>
      </c>
    </row>
    <row r="10594" spans="2:3" x14ac:dyDescent="0.35">
      <c r="B10594" s="4" t="s">
        <v>9242</v>
      </c>
      <c r="C10594" s="5">
        <v>0</v>
      </c>
    </row>
    <row r="10595" spans="2:3" x14ac:dyDescent="0.35">
      <c r="B10595" s="4" t="s">
        <v>8793</v>
      </c>
      <c r="C10595" s="5">
        <v>0</v>
      </c>
    </row>
    <row r="10596" spans="2:3" x14ac:dyDescent="0.35">
      <c r="B10596" s="4" t="s">
        <v>9244</v>
      </c>
      <c r="C10596" s="5">
        <v>0</v>
      </c>
    </row>
    <row r="10597" spans="2:3" x14ac:dyDescent="0.35">
      <c r="B10597" s="4" t="s">
        <v>8794</v>
      </c>
      <c r="C10597" s="5">
        <v>0</v>
      </c>
    </row>
    <row r="10598" spans="2:3" x14ac:dyDescent="0.35">
      <c r="B10598" s="4" t="s">
        <v>9246</v>
      </c>
      <c r="C10598" s="5">
        <v>0</v>
      </c>
    </row>
    <row r="10599" spans="2:3" x14ac:dyDescent="0.35">
      <c r="B10599" s="4" t="s">
        <v>8795</v>
      </c>
      <c r="C10599" s="5">
        <v>0</v>
      </c>
    </row>
    <row r="10600" spans="2:3" x14ac:dyDescent="0.35">
      <c r="B10600" s="4" t="s">
        <v>9248</v>
      </c>
      <c r="C10600" s="5">
        <v>0</v>
      </c>
    </row>
    <row r="10601" spans="2:3" x14ac:dyDescent="0.35">
      <c r="B10601" s="4" t="s">
        <v>8796</v>
      </c>
      <c r="C10601" s="5">
        <v>0</v>
      </c>
    </row>
    <row r="10602" spans="2:3" x14ac:dyDescent="0.35">
      <c r="B10602" s="4" t="s">
        <v>9250</v>
      </c>
      <c r="C10602" s="5">
        <v>0</v>
      </c>
    </row>
    <row r="10603" spans="2:3" x14ac:dyDescent="0.35">
      <c r="B10603" s="4" t="s">
        <v>8797</v>
      </c>
      <c r="C10603" s="5">
        <v>0</v>
      </c>
    </row>
    <row r="10604" spans="2:3" x14ac:dyDescent="0.35">
      <c r="B10604" s="4" t="s">
        <v>9252</v>
      </c>
      <c r="C10604" s="5">
        <v>0</v>
      </c>
    </row>
    <row r="10605" spans="2:3" x14ac:dyDescent="0.35">
      <c r="B10605" s="4" t="s">
        <v>8313</v>
      </c>
      <c r="C10605" s="5">
        <v>0</v>
      </c>
    </row>
    <row r="10606" spans="2:3" x14ac:dyDescent="0.35">
      <c r="B10606" s="4" t="s">
        <v>9254</v>
      </c>
      <c r="C10606" s="5">
        <v>0</v>
      </c>
    </row>
    <row r="10607" spans="2:3" x14ac:dyDescent="0.35">
      <c r="B10607" s="4" t="s">
        <v>8799</v>
      </c>
      <c r="C10607" s="5">
        <v>0</v>
      </c>
    </row>
    <row r="10608" spans="2:3" x14ac:dyDescent="0.35">
      <c r="B10608" s="4" t="s">
        <v>9256</v>
      </c>
      <c r="C10608" s="5">
        <v>0</v>
      </c>
    </row>
    <row r="10609" spans="2:3" x14ac:dyDescent="0.35">
      <c r="B10609" s="4" t="s">
        <v>8800</v>
      </c>
      <c r="C10609" s="5">
        <v>0</v>
      </c>
    </row>
    <row r="10610" spans="2:3" x14ac:dyDescent="0.35">
      <c r="B10610" s="4" t="s">
        <v>9258</v>
      </c>
      <c r="C10610" s="5">
        <v>0</v>
      </c>
    </row>
    <row r="10611" spans="2:3" x14ac:dyDescent="0.35">
      <c r="B10611" s="4" t="s">
        <v>8801</v>
      </c>
      <c r="C10611" s="5">
        <v>0</v>
      </c>
    </row>
    <row r="10612" spans="2:3" x14ac:dyDescent="0.35">
      <c r="B10612" s="4" t="s">
        <v>9260</v>
      </c>
      <c r="C10612" s="5">
        <v>0</v>
      </c>
    </row>
    <row r="10613" spans="2:3" x14ac:dyDescent="0.35">
      <c r="B10613" s="4" t="s">
        <v>8314</v>
      </c>
      <c r="C10613" s="5">
        <v>0</v>
      </c>
    </row>
    <row r="10614" spans="2:3" x14ac:dyDescent="0.35">
      <c r="B10614" s="4" t="s">
        <v>9262</v>
      </c>
      <c r="C10614" s="5">
        <v>0</v>
      </c>
    </row>
    <row r="10615" spans="2:3" x14ac:dyDescent="0.35">
      <c r="B10615" s="4" t="s">
        <v>8803</v>
      </c>
      <c r="C10615" s="5">
        <v>0</v>
      </c>
    </row>
    <row r="10616" spans="2:3" x14ac:dyDescent="0.35">
      <c r="B10616" s="4" t="s">
        <v>9264</v>
      </c>
      <c r="C10616" s="5">
        <v>0</v>
      </c>
    </row>
    <row r="10617" spans="2:3" x14ac:dyDescent="0.35">
      <c r="B10617" s="4" t="s">
        <v>8804</v>
      </c>
      <c r="C10617" s="5">
        <v>0</v>
      </c>
    </row>
    <row r="10618" spans="2:3" x14ac:dyDescent="0.35">
      <c r="B10618" s="4" t="s">
        <v>9266</v>
      </c>
      <c r="C10618" s="5">
        <v>0</v>
      </c>
    </row>
    <row r="10619" spans="2:3" x14ac:dyDescent="0.35">
      <c r="B10619" s="4" t="s">
        <v>8805</v>
      </c>
      <c r="C10619" s="5">
        <v>0</v>
      </c>
    </row>
    <row r="10620" spans="2:3" x14ac:dyDescent="0.35">
      <c r="B10620" s="4" t="s">
        <v>9268</v>
      </c>
      <c r="C10620" s="5">
        <v>0</v>
      </c>
    </row>
    <row r="10621" spans="2:3" x14ac:dyDescent="0.35">
      <c r="B10621" s="4" t="s">
        <v>8806</v>
      </c>
      <c r="C10621" s="5">
        <v>0</v>
      </c>
    </row>
    <row r="10622" spans="2:3" x14ac:dyDescent="0.35">
      <c r="B10622" s="4" t="s">
        <v>9270</v>
      </c>
      <c r="C10622" s="5">
        <v>0</v>
      </c>
    </row>
    <row r="10623" spans="2:3" x14ac:dyDescent="0.35">
      <c r="B10623" s="4" t="s">
        <v>8807</v>
      </c>
      <c r="C10623" s="5">
        <v>0</v>
      </c>
    </row>
    <row r="10624" spans="2:3" x14ac:dyDescent="0.35">
      <c r="B10624" s="4" t="s">
        <v>9272</v>
      </c>
      <c r="C10624" s="5">
        <v>0</v>
      </c>
    </row>
    <row r="10625" spans="2:3" x14ac:dyDescent="0.35">
      <c r="B10625" s="4" t="s">
        <v>8808</v>
      </c>
      <c r="C10625" s="5">
        <v>0</v>
      </c>
    </row>
    <row r="10626" spans="2:3" x14ac:dyDescent="0.35">
      <c r="B10626" s="4" t="s">
        <v>9274</v>
      </c>
      <c r="C10626" s="5">
        <v>0</v>
      </c>
    </row>
    <row r="10627" spans="2:3" x14ac:dyDescent="0.35">
      <c r="B10627" s="4" t="s">
        <v>8809</v>
      </c>
      <c r="C10627" s="5">
        <v>0</v>
      </c>
    </row>
    <row r="10628" spans="2:3" x14ac:dyDescent="0.35">
      <c r="B10628" s="4" t="s">
        <v>9276</v>
      </c>
      <c r="C10628" s="5">
        <v>0</v>
      </c>
    </row>
    <row r="10629" spans="2:3" x14ac:dyDescent="0.35">
      <c r="B10629" s="4" t="s">
        <v>8810</v>
      </c>
      <c r="C10629" s="5">
        <v>0</v>
      </c>
    </row>
    <row r="10630" spans="2:3" x14ac:dyDescent="0.35">
      <c r="B10630" s="4" t="s">
        <v>9278</v>
      </c>
      <c r="C10630" s="5">
        <v>0</v>
      </c>
    </row>
    <row r="10631" spans="2:3" x14ac:dyDescent="0.35">
      <c r="B10631" s="4" t="s">
        <v>8811</v>
      </c>
      <c r="C10631" s="5">
        <v>0</v>
      </c>
    </row>
    <row r="10632" spans="2:3" x14ac:dyDescent="0.35">
      <c r="B10632" s="4" t="s">
        <v>9280</v>
      </c>
      <c r="C10632" s="5">
        <v>0</v>
      </c>
    </row>
    <row r="10633" spans="2:3" x14ac:dyDescent="0.35">
      <c r="B10633" s="4" t="s">
        <v>8271</v>
      </c>
      <c r="C10633" s="5">
        <v>0</v>
      </c>
    </row>
    <row r="10634" spans="2:3" x14ac:dyDescent="0.35">
      <c r="B10634" s="4" t="s">
        <v>9282</v>
      </c>
      <c r="C10634" s="5">
        <v>0</v>
      </c>
    </row>
    <row r="10635" spans="2:3" x14ac:dyDescent="0.35">
      <c r="B10635" s="4" t="s">
        <v>8813</v>
      </c>
      <c r="C10635" s="5">
        <v>0</v>
      </c>
    </row>
    <row r="10636" spans="2:3" x14ac:dyDescent="0.35">
      <c r="B10636" s="4" t="s">
        <v>9284</v>
      </c>
      <c r="C10636" s="5">
        <v>0</v>
      </c>
    </row>
    <row r="10637" spans="2:3" x14ac:dyDescent="0.35">
      <c r="B10637" s="4" t="s">
        <v>8315</v>
      </c>
      <c r="C10637" s="5">
        <v>0</v>
      </c>
    </row>
    <row r="10638" spans="2:3" x14ac:dyDescent="0.35">
      <c r="B10638" s="4" t="s">
        <v>9286</v>
      </c>
      <c r="C10638" s="5">
        <v>0</v>
      </c>
    </row>
    <row r="10639" spans="2:3" x14ac:dyDescent="0.35">
      <c r="B10639" s="4" t="s">
        <v>8815</v>
      </c>
      <c r="C10639" s="5">
        <v>0</v>
      </c>
    </row>
    <row r="10640" spans="2:3" x14ac:dyDescent="0.35">
      <c r="B10640" s="4" t="s">
        <v>9288</v>
      </c>
      <c r="C10640" s="5">
        <v>0</v>
      </c>
    </row>
    <row r="10641" spans="2:3" x14ac:dyDescent="0.35">
      <c r="B10641" s="4" t="s">
        <v>8816</v>
      </c>
      <c r="C10641" s="5">
        <v>0</v>
      </c>
    </row>
    <row r="10642" spans="2:3" x14ac:dyDescent="0.35">
      <c r="B10642" s="4" t="s">
        <v>9290</v>
      </c>
      <c r="C10642" s="5">
        <v>0</v>
      </c>
    </row>
    <row r="10643" spans="2:3" x14ac:dyDescent="0.35">
      <c r="B10643" s="4" t="s">
        <v>8817</v>
      </c>
      <c r="C10643" s="5">
        <v>0</v>
      </c>
    </row>
    <row r="10644" spans="2:3" x14ac:dyDescent="0.35">
      <c r="B10644" s="4" t="s">
        <v>9292</v>
      </c>
      <c r="C10644" s="5">
        <v>0</v>
      </c>
    </row>
    <row r="10645" spans="2:3" x14ac:dyDescent="0.35">
      <c r="B10645" s="4" t="s">
        <v>8818</v>
      </c>
      <c r="C10645" s="5">
        <v>0</v>
      </c>
    </row>
    <row r="10646" spans="2:3" x14ac:dyDescent="0.35">
      <c r="B10646" s="4" t="s">
        <v>9294</v>
      </c>
      <c r="C10646" s="5">
        <v>0</v>
      </c>
    </row>
    <row r="10647" spans="2:3" x14ac:dyDescent="0.35">
      <c r="B10647" s="4" t="s">
        <v>8819</v>
      </c>
      <c r="C10647" s="5">
        <v>0</v>
      </c>
    </row>
    <row r="10648" spans="2:3" x14ac:dyDescent="0.35">
      <c r="B10648" s="4" t="s">
        <v>9296</v>
      </c>
      <c r="C10648" s="5">
        <v>0</v>
      </c>
    </row>
    <row r="10649" spans="2:3" x14ac:dyDescent="0.35">
      <c r="B10649" s="4" t="s">
        <v>8820</v>
      </c>
      <c r="C10649" s="5">
        <v>0</v>
      </c>
    </row>
    <row r="10650" spans="2:3" x14ac:dyDescent="0.35">
      <c r="B10650" s="4" t="s">
        <v>9298</v>
      </c>
      <c r="C10650" s="5">
        <v>0</v>
      </c>
    </row>
    <row r="10651" spans="2:3" x14ac:dyDescent="0.35">
      <c r="B10651" s="4" t="s">
        <v>8821</v>
      </c>
      <c r="C10651" s="5">
        <v>0</v>
      </c>
    </row>
    <row r="10652" spans="2:3" x14ac:dyDescent="0.35">
      <c r="B10652" s="4" t="s">
        <v>9300</v>
      </c>
      <c r="C10652" s="5">
        <v>0</v>
      </c>
    </row>
    <row r="10653" spans="2:3" x14ac:dyDescent="0.35">
      <c r="B10653" s="4" t="s">
        <v>8822</v>
      </c>
      <c r="C10653" s="5">
        <v>0</v>
      </c>
    </row>
    <row r="10654" spans="2:3" x14ac:dyDescent="0.35">
      <c r="B10654" s="4" t="s">
        <v>9302</v>
      </c>
      <c r="C10654" s="5">
        <v>0</v>
      </c>
    </row>
    <row r="10655" spans="2:3" x14ac:dyDescent="0.35">
      <c r="B10655" s="4" t="s">
        <v>8823</v>
      </c>
      <c r="C10655" s="5">
        <v>0</v>
      </c>
    </row>
    <row r="10656" spans="2:3" x14ac:dyDescent="0.35">
      <c r="B10656" s="4" t="s">
        <v>9304</v>
      </c>
      <c r="C10656" s="5">
        <v>0</v>
      </c>
    </row>
    <row r="10657" spans="2:3" x14ac:dyDescent="0.35">
      <c r="B10657" s="4" t="s">
        <v>8824</v>
      </c>
      <c r="C10657" s="5">
        <v>0</v>
      </c>
    </row>
    <row r="10658" spans="2:3" x14ac:dyDescent="0.35">
      <c r="B10658" s="4" t="s">
        <v>9306</v>
      </c>
      <c r="C10658" s="5">
        <v>0</v>
      </c>
    </row>
    <row r="10659" spans="2:3" x14ac:dyDescent="0.35">
      <c r="B10659" s="4" t="s">
        <v>8825</v>
      </c>
      <c r="C10659" s="5">
        <v>0</v>
      </c>
    </row>
    <row r="10660" spans="2:3" x14ac:dyDescent="0.35">
      <c r="B10660" s="4" t="s">
        <v>9308</v>
      </c>
      <c r="C10660" s="5">
        <v>0</v>
      </c>
    </row>
    <row r="10661" spans="2:3" x14ac:dyDescent="0.35">
      <c r="B10661" s="4" t="s">
        <v>8826</v>
      </c>
      <c r="C10661" s="5">
        <v>0</v>
      </c>
    </row>
    <row r="10662" spans="2:3" x14ac:dyDescent="0.35">
      <c r="B10662" s="4" t="s">
        <v>9310</v>
      </c>
      <c r="C10662" s="5">
        <v>0</v>
      </c>
    </row>
    <row r="10663" spans="2:3" x14ac:dyDescent="0.35">
      <c r="B10663" s="4" t="s">
        <v>8827</v>
      </c>
      <c r="C10663" s="5">
        <v>0</v>
      </c>
    </row>
    <row r="10664" spans="2:3" x14ac:dyDescent="0.35">
      <c r="B10664" s="4" t="s">
        <v>9312</v>
      </c>
      <c r="C10664" s="5">
        <v>0</v>
      </c>
    </row>
    <row r="10665" spans="2:3" x14ac:dyDescent="0.35">
      <c r="B10665" s="4" t="s">
        <v>8828</v>
      </c>
      <c r="C10665" s="5">
        <v>0</v>
      </c>
    </row>
    <row r="10666" spans="2:3" x14ac:dyDescent="0.35">
      <c r="B10666" s="4" t="s">
        <v>8326</v>
      </c>
      <c r="C10666" s="5">
        <v>0</v>
      </c>
    </row>
    <row r="10667" spans="2:3" x14ac:dyDescent="0.35">
      <c r="B10667" s="4" t="s">
        <v>8829</v>
      </c>
      <c r="C10667" s="5">
        <v>0</v>
      </c>
    </row>
    <row r="10668" spans="2:3" x14ac:dyDescent="0.35">
      <c r="B10668" s="4" t="s">
        <v>9316</v>
      </c>
      <c r="C10668" s="5">
        <v>0</v>
      </c>
    </row>
    <row r="10669" spans="2:3" x14ac:dyDescent="0.35">
      <c r="B10669" s="4" t="s">
        <v>8830</v>
      </c>
      <c r="C10669" s="5">
        <v>0</v>
      </c>
    </row>
    <row r="10670" spans="2:3" x14ac:dyDescent="0.35">
      <c r="B10670" s="4" t="s">
        <v>9318</v>
      </c>
      <c r="C10670" s="5">
        <v>0</v>
      </c>
    </row>
    <row r="10671" spans="2:3" x14ac:dyDescent="0.35">
      <c r="B10671" s="4" t="s">
        <v>8831</v>
      </c>
      <c r="C10671" s="5">
        <v>0</v>
      </c>
    </row>
    <row r="10672" spans="2:3" x14ac:dyDescent="0.35">
      <c r="B10672" s="4" t="s">
        <v>9320</v>
      </c>
      <c r="C10672" s="5">
        <v>0</v>
      </c>
    </row>
    <row r="10673" spans="2:3" x14ac:dyDescent="0.35">
      <c r="B10673" s="4" t="s">
        <v>8832</v>
      </c>
      <c r="C10673" s="5">
        <v>0</v>
      </c>
    </row>
    <row r="10674" spans="2:3" x14ac:dyDescent="0.35">
      <c r="B10674" s="4" t="s">
        <v>9322</v>
      </c>
      <c r="C10674" s="5">
        <v>0</v>
      </c>
    </row>
    <row r="10675" spans="2:3" x14ac:dyDescent="0.35">
      <c r="B10675" s="4" t="s">
        <v>8833</v>
      </c>
      <c r="C10675" s="5">
        <v>0</v>
      </c>
    </row>
    <row r="10676" spans="2:3" x14ac:dyDescent="0.35">
      <c r="B10676" s="4" t="s">
        <v>9324</v>
      </c>
      <c r="C10676" s="5">
        <v>0</v>
      </c>
    </row>
    <row r="10677" spans="2:3" x14ac:dyDescent="0.35">
      <c r="B10677" s="4" t="s">
        <v>8834</v>
      </c>
      <c r="C10677" s="5">
        <v>0</v>
      </c>
    </row>
    <row r="10678" spans="2:3" x14ac:dyDescent="0.35">
      <c r="B10678" s="4" t="s">
        <v>9326</v>
      </c>
      <c r="C10678" s="5">
        <v>0</v>
      </c>
    </row>
    <row r="10679" spans="2:3" x14ac:dyDescent="0.35">
      <c r="B10679" s="4" t="s">
        <v>8835</v>
      </c>
      <c r="C10679" s="5">
        <v>0</v>
      </c>
    </row>
    <row r="10680" spans="2:3" x14ac:dyDescent="0.35">
      <c r="B10680" s="4" t="s">
        <v>9328</v>
      </c>
      <c r="C10680" s="5">
        <v>0</v>
      </c>
    </row>
    <row r="10681" spans="2:3" x14ac:dyDescent="0.35">
      <c r="B10681" s="4" t="s">
        <v>8836</v>
      </c>
      <c r="C10681" s="5">
        <v>0</v>
      </c>
    </row>
    <row r="10682" spans="2:3" x14ac:dyDescent="0.35">
      <c r="B10682" s="4" t="s">
        <v>9330</v>
      </c>
      <c r="C10682" s="5">
        <v>0</v>
      </c>
    </row>
    <row r="10683" spans="2:3" x14ac:dyDescent="0.35">
      <c r="B10683" s="4" t="s">
        <v>8837</v>
      </c>
      <c r="C10683" s="5">
        <v>0</v>
      </c>
    </row>
    <row r="10684" spans="2:3" x14ac:dyDescent="0.35">
      <c r="B10684" s="4" t="s">
        <v>9332</v>
      </c>
      <c r="C10684" s="5">
        <v>0</v>
      </c>
    </row>
    <row r="10685" spans="2:3" x14ac:dyDescent="0.35">
      <c r="B10685" s="4" t="s">
        <v>8838</v>
      </c>
      <c r="C10685" s="5">
        <v>0</v>
      </c>
    </row>
    <row r="10686" spans="2:3" x14ac:dyDescent="0.35">
      <c r="B10686" s="4" t="s">
        <v>9334</v>
      </c>
      <c r="C10686" s="5">
        <v>0</v>
      </c>
    </row>
    <row r="10687" spans="2:3" x14ac:dyDescent="0.35">
      <c r="B10687" s="4" t="s">
        <v>8839</v>
      </c>
      <c r="C10687" s="5">
        <v>0</v>
      </c>
    </row>
    <row r="10688" spans="2:3" x14ac:dyDescent="0.35">
      <c r="B10688" s="4" t="s">
        <v>9336</v>
      </c>
      <c r="C10688" s="5">
        <v>0</v>
      </c>
    </row>
    <row r="10689" spans="2:3" x14ac:dyDescent="0.35">
      <c r="B10689" s="4" t="s">
        <v>8840</v>
      </c>
      <c r="C10689" s="5">
        <v>0</v>
      </c>
    </row>
    <row r="10690" spans="2:3" x14ac:dyDescent="0.35">
      <c r="B10690" s="4" t="s">
        <v>9338</v>
      </c>
      <c r="C10690" s="5">
        <v>0</v>
      </c>
    </row>
    <row r="10691" spans="2:3" x14ac:dyDescent="0.35">
      <c r="B10691" s="4" t="s">
        <v>8272</v>
      </c>
      <c r="C10691" s="5">
        <v>0</v>
      </c>
    </row>
    <row r="10692" spans="2:3" x14ac:dyDescent="0.35">
      <c r="B10692" s="4" t="s">
        <v>9340</v>
      </c>
      <c r="C10692" s="5">
        <v>0</v>
      </c>
    </row>
    <row r="10693" spans="2:3" x14ac:dyDescent="0.35">
      <c r="B10693" s="4" t="s">
        <v>8842</v>
      </c>
      <c r="C10693" s="5">
        <v>0</v>
      </c>
    </row>
    <row r="10694" spans="2:3" x14ac:dyDescent="0.35">
      <c r="B10694" s="4" t="s">
        <v>9342</v>
      </c>
      <c r="C10694" s="5">
        <v>0</v>
      </c>
    </row>
    <row r="10695" spans="2:3" x14ac:dyDescent="0.35">
      <c r="B10695" s="4" t="s">
        <v>8843</v>
      </c>
      <c r="C10695" s="5">
        <v>0</v>
      </c>
    </row>
    <row r="10696" spans="2:3" x14ac:dyDescent="0.35">
      <c r="B10696" s="4" t="s">
        <v>9344</v>
      </c>
      <c r="C10696" s="5">
        <v>0</v>
      </c>
    </row>
    <row r="10697" spans="2:3" x14ac:dyDescent="0.35">
      <c r="B10697" s="4" t="s">
        <v>8844</v>
      </c>
      <c r="C10697" s="5">
        <v>0</v>
      </c>
    </row>
    <row r="10698" spans="2:3" x14ac:dyDescent="0.35">
      <c r="B10698" s="4" t="s">
        <v>9346</v>
      </c>
      <c r="C10698" s="5">
        <v>0</v>
      </c>
    </row>
    <row r="10699" spans="2:3" x14ac:dyDescent="0.35">
      <c r="B10699" s="4" t="s">
        <v>8845</v>
      </c>
      <c r="C10699" s="5">
        <v>0</v>
      </c>
    </row>
    <row r="10700" spans="2:3" x14ac:dyDescent="0.35">
      <c r="B10700" s="4" t="s">
        <v>9348</v>
      </c>
      <c r="C10700" s="5">
        <v>0</v>
      </c>
    </row>
    <row r="10701" spans="2:3" x14ac:dyDescent="0.35">
      <c r="B10701" s="4" t="s">
        <v>8846</v>
      </c>
      <c r="C10701" s="5">
        <v>0</v>
      </c>
    </row>
    <row r="10702" spans="2:3" x14ac:dyDescent="0.35">
      <c r="B10702" s="4" t="s">
        <v>9350</v>
      </c>
      <c r="C10702" s="5">
        <v>0</v>
      </c>
    </row>
    <row r="10703" spans="2:3" x14ac:dyDescent="0.35">
      <c r="B10703" s="4" t="s">
        <v>8847</v>
      </c>
      <c r="C10703" s="5">
        <v>0</v>
      </c>
    </row>
    <row r="10704" spans="2:3" x14ac:dyDescent="0.35">
      <c r="B10704" s="4" t="s">
        <v>8328</v>
      </c>
      <c r="C10704" s="5">
        <v>0</v>
      </c>
    </row>
    <row r="10705" spans="2:3" x14ac:dyDescent="0.35">
      <c r="B10705" s="4" t="s">
        <v>8848</v>
      </c>
      <c r="C10705" s="5">
        <v>0</v>
      </c>
    </row>
    <row r="10706" spans="2:3" x14ac:dyDescent="0.35">
      <c r="B10706" s="4" t="s">
        <v>9354</v>
      </c>
      <c r="C10706" s="5">
        <v>0</v>
      </c>
    </row>
    <row r="10707" spans="2:3" x14ac:dyDescent="0.35">
      <c r="B10707" s="4" t="s">
        <v>8849</v>
      </c>
      <c r="C10707" s="5">
        <v>0</v>
      </c>
    </row>
    <row r="10708" spans="2:3" x14ac:dyDescent="0.35">
      <c r="B10708" s="4" t="s">
        <v>9356</v>
      </c>
      <c r="C10708" s="5">
        <v>0</v>
      </c>
    </row>
    <row r="10709" spans="2:3" x14ac:dyDescent="0.35">
      <c r="B10709" s="4" t="s">
        <v>8850</v>
      </c>
      <c r="C10709" s="5">
        <v>0</v>
      </c>
    </row>
    <row r="10710" spans="2:3" x14ac:dyDescent="0.35">
      <c r="B10710" s="4" t="s">
        <v>9358</v>
      </c>
      <c r="C10710" s="5">
        <v>0</v>
      </c>
    </row>
    <row r="10711" spans="2:3" x14ac:dyDescent="0.35">
      <c r="B10711" s="4" t="s">
        <v>8851</v>
      </c>
      <c r="C10711" s="5">
        <v>0</v>
      </c>
    </row>
    <row r="10712" spans="2:3" x14ac:dyDescent="0.35">
      <c r="B10712" s="4" t="s">
        <v>9360</v>
      </c>
      <c r="C10712" s="5">
        <v>0</v>
      </c>
    </row>
    <row r="10713" spans="2:3" x14ac:dyDescent="0.35">
      <c r="B10713" s="4" t="s">
        <v>8852</v>
      </c>
      <c r="C10713" s="5">
        <v>0</v>
      </c>
    </row>
    <row r="10714" spans="2:3" x14ac:dyDescent="0.35">
      <c r="B10714" s="4" t="s">
        <v>8284</v>
      </c>
      <c r="C10714" s="5">
        <v>0</v>
      </c>
    </row>
    <row r="10715" spans="2:3" x14ac:dyDescent="0.35">
      <c r="B10715" s="4" t="s">
        <v>8853</v>
      </c>
      <c r="C10715" s="5">
        <v>0</v>
      </c>
    </row>
    <row r="10716" spans="2:3" x14ac:dyDescent="0.35">
      <c r="B10716" s="4" t="s">
        <v>9364</v>
      </c>
      <c r="C10716" s="5">
        <v>0</v>
      </c>
    </row>
    <row r="10717" spans="2:3" x14ac:dyDescent="0.35">
      <c r="B10717" s="4" t="s">
        <v>8854</v>
      </c>
      <c r="C10717" s="5">
        <v>0</v>
      </c>
    </row>
    <row r="10718" spans="2:3" x14ac:dyDescent="0.35">
      <c r="B10718" s="4" t="s">
        <v>9366</v>
      </c>
      <c r="C10718" s="5">
        <v>0</v>
      </c>
    </row>
    <row r="10719" spans="2:3" x14ac:dyDescent="0.35">
      <c r="B10719" s="4" t="s">
        <v>8855</v>
      </c>
      <c r="C10719" s="5">
        <v>0</v>
      </c>
    </row>
    <row r="10720" spans="2:3" x14ac:dyDescent="0.35">
      <c r="B10720" s="4" t="s">
        <v>9368</v>
      </c>
      <c r="C10720" s="5">
        <v>0</v>
      </c>
    </row>
    <row r="10721" spans="2:3" x14ac:dyDescent="0.35">
      <c r="B10721" s="4" t="s">
        <v>8856</v>
      </c>
      <c r="C10721" s="5">
        <v>0</v>
      </c>
    </row>
    <row r="10722" spans="2:3" x14ac:dyDescent="0.35">
      <c r="B10722" s="4" t="s">
        <v>9370</v>
      </c>
      <c r="C10722" s="5">
        <v>0</v>
      </c>
    </row>
    <row r="10723" spans="2:3" x14ac:dyDescent="0.35">
      <c r="B10723" s="4" t="s">
        <v>8857</v>
      </c>
      <c r="C10723" s="5">
        <v>0</v>
      </c>
    </row>
    <row r="10724" spans="2:3" x14ac:dyDescent="0.35">
      <c r="B10724" s="4" t="s">
        <v>9372</v>
      </c>
      <c r="C10724" s="5">
        <v>0</v>
      </c>
    </row>
    <row r="10725" spans="2:3" x14ac:dyDescent="0.35">
      <c r="B10725" s="4" t="s">
        <v>8858</v>
      </c>
      <c r="C10725" s="5">
        <v>0</v>
      </c>
    </row>
    <row r="10726" spans="2:3" x14ac:dyDescent="0.35">
      <c r="B10726" s="4" t="s">
        <v>8285</v>
      </c>
      <c r="C10726" s="5">
        <v>0</v>
      </c>
    </row>
    <row r="10727" spans="2:3" x14ac:dyDescent="0.35">
      <c r="B10727" s="4" t="s">
        <v>8859</v>
      </c>
      <c r="C10727" s="5">
        <v>0</v>
      </c>
    </row>
    <row r="10728" spans="2:3" x14ac:dyDescent="0.35">
      <c r="B10728" s="4" t="s">
        <v>9376</v>
      </c>
      <c r="C10728" s="5">
        <v>0</v>
      </c>
    </row>
    <row r="10729" spans="2:3" x14ac:dyDescent="0.35">
      <c r="B10729" s="4" t="s">
        <v>8273</v>
      </c>
      <c r="C10729" s="5">
        <v>0</v>
      </c>
    </row>
    <row r="10730" spans="2:3" x14ac:dyDescent="0.35">
      <c r="B10730" s="4" t="s">
        <v>9378</v>
      </c>
      <c r="C10730" s="5">
        <v>0</v>
      </c>
    </row>
    <row r="10731" spans="2:3" x14ac:dyDescent="0.35">
      <c r="B10731" s="4" t="s">
        <v>8861</v>
      </c>
      <c r="C10731" s="5">
        <v>0</v>
      </c>
    </row>
    <row r="10732" spans="2:3" x14ac:dyDescent="0.35">
      <c r="B10732" s="4" t="s">
        <v>9380</v>
      </c>
      <c r="C10732" s="5">
        <v>0</v>
      </c>
    </row>
    <row r="10733" spans="2:3" x14ac:dyDescent="0.35">
      <c r="B10733" s="4" t="s">
        <v>8862</v>
      </c>
      <c r="C10733" s="5">
        <v>0</v>
      </c>
    </row>
    <row r="10734" spans="2:3" x14ac:dyDescent="0.35">
      <c r="B10734" s="4" t="s">
        <v>9382</v>
      </c>
      <c r="C10734" s="5">
        <v>0</v>
      </c>
    </row>
    <row r="10735" spans="2:3" x14ac:dyDescent="0.35">
      <c r="B10735" s="4" t="s">
        <v>8863</v>
      </c>
      <c r="C10735" s="5">
        <v>0</v>
      </c>
    </row>
    <row r="10736" spans="2:3" x14ac:dyDescent="0.35">
      <c r="B10736" s="4" t="s">
        <v>9384</v>
      </c>
      <c r="C10736" s="5">
        <v>0</v>
      </c>
    </row>
    <row r="10737" spans="2:3" x14ac:dyDescent="0.35">
      <c r="B10737" s="4" t="s">
        <v>8864</v>
      </c>
      <c r="C10737" s="5">
        <v>0</v>
      </c>
    </row>
    <row r="10738" spans="2:3" x14ac:dyDescent="0.35">
      <c r="B10738" s="4" t="s">
        <v>9386</v>
      </c>
      <c r="C10738" s="5">
        <v>0</v>
      </c>
    </row>
    <row r="10739" spans="2:3" x14ac:dyDescent="0.35">
      <c r="B10739" s="4" t="s">
        <v>8865</v>
      </c>
      <c r="C10739" s="5">
        <v>0</v>
      </c>
    </row>
    <row r="10740" spans="2:3" x14ac:dyDescent="0.35">
      <c r="B10740" s="4" t="s">
        <v>8329</v>
      </c>
      <c r="C10740" s="5">
        <v>0</v>
      </c>
    </row>
    <row r="10741" spans="2:3" x14ac:dyDescent="0.35">
      <c r="B10741" s="4" t="s">
        <v>8866</v>
      </c>
      <c r="C10741" s="5">
        <v>0</v>
      </c>
    </row>
    <row r="10742" spans="2:3" x14ac:dyDescent="0.35">
      <c r="B10742" s="4" t="s">
        <v>9390</v>
      </c>
      <c r="C10742" s="5">
        <v>0</v>
      </c>
    </row>
    <row r="10743" spans="2:3" x14ac:dyDescent="0.35">
      <c r="B10743" s="4" t="s">
        <v>8867</v>
      </c>
      <c r="C10743" s="5">
        <v>0</v>
      </c>
    </row>
    <row r="10744" spans="2:3" x14ac:dyDescent="0.35">
      <c r="B10744" s="4" t="s">
        <v>9392</v>
      </c>
      <c r="C10744" s="5">
        <v>0</v>
      </c>
    </row>
    <row r="10745" spans="2:3" x14ac:dyDescent="0.35">
      <c r="B10745" s="4" t="s">
        <v>8868</v>
      </c>
      <c r="C10745" s="5">
        <v>0</v>
      </c>
    </row>
    <row r="10746" spans="2:3" x14ac:dyDescent="0.35">
      <c r="B10746" s="4" t="s">
        <v>9394</v>
      </c>
      <c r="C10746" s="5">
        <v>0</v>
      </c>
    </row>
    <row r="10747" spans="2:3" x14ac:dyDescent="0.35">
      <c r="B10747" s="4" t="s">
        <v>8869</v>
      </c>
      <c r="C10747" s="5">
        <v>0</v>
      </c>
    </row>
    <row r="10748" spans="2:3" x14ac:dyDescent="0.35">
      <c r="B10748" s="4" t="s">
        <v>9396</v>
      </c>
      <c r="C10748" s="5">
        <v>0</v>
      </c>
    </row>
    <row r="10749" spans="2:3" x14ac:dyDescent="0.35">
      <c r="B10749" s="4" t="s">
        <v>8870</v>
      </c>
      <c r="C10749" s="5">
        <v>0</v>
      </c>
    </row>
    <row r="10750" spans="2:3" x14ac:dyDescent="0.35">
      <c r="B10750" s="4" t="s">
        <v>9398</v>
      </c>
      <c r="C10750" s="5">
        <v>0</v>
      </c>
    </row>
    <row r="10751" spans="2:3" x14ac:dyDescent="0.35">
      <c r="B10751" s="4" t="s">
        <v>8871</v>
      </c>
      <c r="C10751" s="5">
        <v>0</v>
      </c>
    </row>
    <row r="10752" spans="2:3" x14ac:dyDescent="0.35">
      <c r="B10752" s="4" t="s">
        <v>9400</v>
      </c>
      <c r="C10752" s="5">
        <v>0</v>
      </c>
    </row>
    <row r="10753" spans="2:3" x14ac:dyDescent="0.35">
      <c r="B10753" s="4" t="s">
        <v>8872</v>
      </c>
      <c r="C10753" s="5">
        <v>0</v>
      </c>
    </row>
    <row r="10754" spans="2:3" x14ac:dyDescent="0.35">
      <c r="B10754" s="4" t="s">
        <v>9402</v>
      </c>
      <c r="C10754" s="5">
        <v>0</v>
      </c>
    </row>
    <row r="10755" spans="2:3" x14ac:dyDescent="0.35">
      <c r="B10755" s="4" t="s">
        <v>8873</v>
      </c>
      <c r="C10755" s="5">
        <v>0</v>
      </c>
    </row>
    <row r="10756" spans="2:3" x14ac:dyDescent="0.35">
      <c r="B10756" s="4" t="s">
        <v>9404</v>
      </c>
      <c r="C10756" s="5">
        <v>0</v>
      </c>
    </row>
    <row r="10757" spans="2:3" x14ac:dyDescent="0.35">
      <c r="B10757" s="4" t="s">
        <v>8874</v>
      </c>
      <c r="C10757" s="5">
        <v>0</v>
      </c>
    </row>
    <row r="10758" spans="2:3" x14ac:dyDescent="0.35">
      <c r="B10758" s="4" t="s">
        <v>9406</v>
      </c>
      <c r="C10758" s="5">
        <v>0</v>
      </c>
    </row>
    <row r="10759" spans="2:3" x14ac:dyDescent="0.35">
      <c r="B10759" s="4" t="s">
        <v>8875</v>
      </c>
      <c r="C10759" s="5">
        <v>0</v>
      </c>
    </row>
    <row r="10760" spans="2:3" x14ac:dyDescent="0.35">
      <c r="B10760" s="4" t="s">
        <v>9408</v>
      </c>
      <c r="C10760" s="5">
        <v>0</v>
      </c>
    </row>
    <row r="10761" spans="2:3" x14ac:dyDescent="0.35">
      <c r="B10761" s="4" t="s">
        <v>8876</v>
      </c>
      <c r="C10761" s="5">
        <v>0</v>
      </c>
    </row>
    <row r="10762" spans="2:3" x14ac:dyDescent="0.35">
      <c r="B10762" s="4" t="s">
        <v>9410</v>
      </c>
      <c r="C10762" s="5">
        <v>0</v>
      </c>
    </row>
    <row r="10763" spans="2:3" x14ac:dyDescent="0.35">
      <c r="B10763" s="4" t="s">
        <v>8877</v>
      </c>
      <c r="C10763" s="5">
        <v>0</v>
      </c>
    </row>
    <row r="10764" spans="2:3" x14ac:dyDescent="0.35">
      <c r="B10764" s="4" t="s">
        <v>9412</v>
      </c>
      <c r="C10764" s="5">
        <v>0</v>
      </c>
    </row>
    <row r="10765" spans="2:3" x14ac:dyDescent="0.35">
      <c r="B10765" s="4" t="s">
        <v>8878</v>
      </c>
      <c r="C10765" s="5">
        <v>0</v>
      </c>
    </row>
    <row r="10766" spans="2:3" x14ac:dyDescent="0.35">
      <c r="B10766" s="4" t="s">
        <v>9414</v>
      </c>
      <c r="C10766" s="5">
        <v>0</v>
      </c>
    </row>
    <row r="10767" spans="2:3" x14ac:dyDescent="0.35">
      <c r="B10767" s="4" t="s">
        <v>8879</v>
      </c>
      <c r="C10767" s="5">
        <v>0</v>
      </c>
    </row>
    <row r="10768" spans="2:3" x14ac:dyDescent="0.35">
      <c r="B10768" s="4" t="s">
        <v>9416</v>
      </c>
      <c r="C10768" s="5">
        <v>0</v>
      </c>
    </row>
    <row r="10769" spans="2:3" x14ac:dyDescent="0.35">
      <c r="B10769" s="4" t="s">
        <v>8880</v>
      </c>
      <c r="C10769" s="5">
        <v>0</v>
      </c>
    </row>
    <row r="10770" spans="2:3" x14ac:dyDescent="0.35">
      <c r="B10770" s="4" t="s">
        <v>9418</v>
      </c>
      <c r="C10770" s="5">
        <v>0</v>
      </c>
    </row>
    <row r="10771" spans="2:3" x14ac:dyDescent="0.35">
      <c r="B10771" s="4" t="s">
        <v>8881</v>
      </c>
      <c r="C10771" s="5">
        <v>0</v>
      </c>
    </row>
    <row r="10772" spans="2:3" x14ac:dyDescent="0.35">
      <c r="B10772" s="4" t="s">
        <v>9420</v>
      </c>
      <c r="C10772" s="5">
        <v>0</v>
      </c>
    </row>
    <row r="10773" spans="2:3" x14ac:dyDescent="0.35">
      <c r="B10773" s="4" t="s">
        <v>8882</v>
      </c>
      <c r="C10773" s="5">
        <v>0</v>
      </c>
    </row>
    <row r="10774" spans="2:3" x14ac:dyDescent="0.35">
      <c r="B10774" s="4" t="s">
        <v>9422</v>
      </c>
      <c r="C10774" s="5">
        <v>0</v>
      </c>
    </row>
    <row r="10775" spans="2:3" x14ac:dyDescent="0.35">
      <c r="B10775" s="4" t="s">
        <v>8883</v>
      </c>
      <c r="C10775" s="5">
        <v>0</v>
      </c>
    </row>
    <row r="10776" spans="2:3" x14ac:dyDescent="0.35">
      <c r="B10776" s="4" t="s">
        <v>9424</v>
      </c>
      <c r="C10776" s="5">
        <v>0</v>
      </c>
    </row>
    <row r="10777" spans="2:3" x14ac:dyDescent="0.35">
      <c r="B10777" s="4" t="s">
        <v>8884</v>
      </c>
      <c r="C10777" s="5">
        <v>0</v>
      </c>
    </row>
    <row r="10778" spans="2:3" x14ac:dyDescent="0.35">
      <c r="B10778" s="4" t="s">
        <v>9426</v>
      </c>
      <c r="C10778" s="5">
        <v>0</v>
      </c>
    </row>
    <row r="10779" spans="2:3" x14ac:dyDescent="0.35">
      <c r="B10779" s="4" t="s">
        <v>8885</v>
      </c>
      <c r="C10779" s="5">
        <v>0</v>
      </c>
    </row>
    <row r="10780" spans="2:3" x14ac:dyDescent="0.35">
      <c r="B10780" s="4" t="s">
        <v>9428</v>
      </c>
      <c r="C10780" s="5">
        <v>0</v>
      </c>
    </row>
    <row r="10781" spans="2:3" x14ac:dyDescent="0.35">
      <c r="B10781" s="4" t="s">
        <v>8886</v>
      </c>
      <c r="C10781" s="5">
        <v>0</v>
      </c>
    </row>
    <row r="10782" spans="2:3" x14ac:dyDescent="0.35">
      <c r="B10782" s="4" t="s">
        <v>9430</v>
      </c>
      <c r="C10782" s="5">
        <v>0</v>
      </c>
    </row>
    <row r="10783" spans="2:3" x14ac:dyDescent="0.35">
      <c r="B10783" s="4" t="s">
        <v>8887</v>
      </c>
      <c r="C10783" s="5">
        <v>0</v>
      </c>
    </row>
    <row r="10784" spans="2:3" x14ac:dyDescent="0.35">
      <c r="B10784" s="4" t="s">
        <v>9432</v>
      </c>
      <c r="C10784" s="5">
        <v>0</v>
      </c>
    </row>
    <row r="10785" spans="2:3" x14ac:dyDescent="0.35">
      <c r="B10785" s="4" t="s">
        <v>8888</v>
      </c>
      <c r="C10785" s="5">
        <v>0</v>
      </c>
    </row>
    <row r="10786" spans="2:3" x14ac:dyDescent="0.35">
      <c r="B10786" s="4" t="s">
        <v>9434</v>
      </c>
      <c r="C10786" s="5">
        <v>0</v>
      </c>
    </row>
    <row r="10787" spans="2:3" x14ac:dyDescent="0.35">
      <c r="B10787" s="4" t="s">
        <v>8889</v>
      </c>
      <c r="C10787" s="5">
        <v>0</v>
      </c>
    </row>
    <row r="10788" spans="2:3" x14ac:dyDescent="0.35">
      <c r="B10788" s="4" t="s">
        <v>9436</v>
      </c>
      <c r="C10788" s="5">
        <v>0</v>
      </c>
    </row>
    <row r="10789" spans="2:3" x14ac:dyDescent="0.35">
      <c r="B10789" s="4" t="s">
        <v>8890</v>
      </c>
      <c r="C10789" s="5">
        <v>0</v>
      </c>
    </row>
    <row r="10790" spans="2:3" x14ac:dyDescent="0.35">
      <c r="B10790" s="4" t="s">
        <v>9438</v>
      </c>
      <c r="C10790" s="5">
        <v>0</v>
      </c>
    </row>
    <row r="10791" spans="2:3" x14ac:dyDescent="0.35">
      <c r="B10791" s="4" t="s">
        <v>8891</v>
      </c>
      <c r="C10791" s="5">
        <v>0</v>
      </c>
    </row>
    <row r="10792" spans="2:3" x14ac:dyDescent="0.35">
      <c r="B10792" s="4" t="s">
        <v>9440</v>
      </c>
      <c r="C10792" s="5">
        <v>0</v>
      </c>
    </row>
    <row r="10793" spans="2:3" x14ac:dyDescent="0.35">
      <c r="B10793" s="4" t="s">
        <v>8892</v>
      </c>
      <c r="C10793" s="5">
        <v>0</v>
      </c>
    </row>
    <row r="10794" spans="2:3" x14ac:dyDescent="0.35">
      <c r="B10794" s="4" t="s">
        <v>8331</v>
      </c>
      <c r="C10794" s="5">
        <v>0</v>
      </c>
    </row>
    <row r="10795" spans="2:3" x14ac:dyDescent="0.35">
      <c r="B10795" s="4" t="s">
        <v>8893</v>
      </c>
      <c r="C10795" s="5">
        <v>0</v>
      </c>
    </row>
    <row r="10796" spans="2:3" x14ac:dyDescent="0.35">
      <c r="B10796" s="4" t="s">
        <v>9444</v>
      </c>
      <c r="C10796" s="5">
        <v>0</v>
      </c>
    </row>
    <row r="10797" spans="2:3" x14ac:dyDescent="0.35">
      <c r="B10797" s="4" t="s">
        <v>8894</v>
      </c>
      <c r="C10797" s="5">
        <v>0</v>
      </c>
    </row>
    <row r="10798" spans="2:3" x14ac:dyDescent="0.35">
      <c r="B10798" s="4" t="s">
        <v>9446</v>
      </c>
      <c r="C10798" s="5">
        <v>0</v>
      </c>
    </row>
    <row r="10799" spans="2:3" x14ac:dyDescent="0.35">
      <c r="B10799" s="4" t="s">
        <v>8895</v>
      </c>
      <c r="C10799" s="5">
        <v>0</v>
      </c>
    </row>
    <row r="10800" spans="2:3" x14ac:dyDescent="0.35">
      <c r="B10800" s="4" t="s">
        <v>8332</v>
      </c>
      <c r="C10800" s="5">
        <v>0</v>
      </c>
    </row>
    <row r="10801" spans="2:3" x14ac:dyDescent="0.35">
      <c r="B10801" s="4" t="s">
        <v>8896</v>
      </c>
      <c r="C10801" s="5">
        <v>0</v>
      </c>
    </row>
    <row r="10802" spans="2:3" x14ac:dyDescent="0.35">
      <c r="B10802" s="4" t="s">
        <v>9450</v>
      </c>
      <c r="C10802" s="5">
        <v>0</v>
      </c>
    </row>
    <row r="10803" spans="2:3" x14ac:dyDescent="0.35">
      <c r="B10803" s="4" t="s">
        <v>8897</v>
      </c>
      <c r="C10803" s="5">
        <v>0</v>
      </c>
    </row>
    <row r="10804" spans="2:3" x14ac:dyDescent="0.35">
      <c r="B10804" s="4" t="s">
        <v>9452</v>
      </c>
      <c r="C10804" s="5">
        <v>0</v>
      </c>
    </row>
    <row r="10805" spans="2:3" x14ac:dyDescent="0.35">
      <c r="B10805" s="4" t="s">
        <v>8898</v>
      </c>
      <c r="C10805" s="5">
        <v>0</v>
      </c>
    </row>
    <row r="10806" spans="2:3" x14ac:dyDescent="0.35">
      <c r="B10806" s="4" t="s">
        <v>9454</v>
      </c>
      <c r="C10806" s="5">
        <v>0</v>
      </c>
    </row>
    <row r="10807" spans="2:3" x14ac:dyDescent="0.35">
      <c r="B10807" s="4" t="s">
        <v>8899</v>
      </c>
      <c r="C10807" s="5">
        <v>0</v>
      </c>
    </row>
    <row r="10808" spans="2:3" x14ac:dyDescent="0.35">
      <c r="B10808" s="4" t="s">
        <v>9456</v>
      </c>
      <c r="C10808" s="5">
        <v>0</v>
      </c>
    </row>
    <row r="10809" spans="2:3" x14ac:dyDescent="0.35">
      <c r="B10809" s="4" t="s">
        <v>8900</v>
      </c>
      <c r="C10809" s="5">
        <v>0</v>
      </c>
    </row>
    <row r="10810" spans="2:3" x14ac:dyDescent="0.35">
      <c r="B10810" s="4" t="s">
        <v>9458</v>
      </c>
      <c r="C10810" s="5">
        <v>0</v>
      </c>
    </row>
    <row r="10811" spans="2:3" x14ac:dyDescent="0.35">
      <c r="B10811" s="4" t="s">
        <v>8901</v>
      </c>
      <c r="C10811" s="5">
        <v>0</v>
      </c>
    </row>
    <row r="10812" spans="2:3" x14ac:dyDescent="0.35">
      <c r="B10812" s="4" t="s">
        <v>9460</v>
      </c>
      <c r="C10812" s="5">
        <v>0</v>
      </c>
    </row>
    <row r="10813" spans="2:3" x14ac:dyDescent="0.35">
      <c r="B10813" s="4" t="s">
        <v>8902</v>
      </c>
      <c r="C10813" s="5">
        <v>0</v>
      </c>
    </row>
    <row r="10814" spans="2:3" x14ac:dyDescent="0.35">
      <c r="B10814" s="4" t="s">
        <v>9462</v>
      </c>
      <c r="C10814" s="5">
        <v>0</v>
      </c>
    </row>
    <row r="10815" spans="2:3" x14ac:dyDescent="0.35">
      <c r="B10815" s="4" t="s">
        <v>8903</v>
      </c>
      <c r="C10815" s="5">
        <v>0</v>
      </c>
    </row>
    <row r="10816" spans="2:3" x14ac:dyDescent="0.35">
      <c r="B10816" s="4" t="s">
        <v>9464</v>
      </c>
      <c r="C10816" s="5">
        <v>0</v>
      </c>
    </row>
    <row r="10817" spans="2:3" x14ac:dyDescent="0.35">
      <c r="B10817" s="4" t="s">
        <v>8904</v>
      </c>
      <c r="C10817" s="5">
        <v>0</v>
      </c>
    </row>
    <row r="10818" spans="2:3" x14ac:dyDescent="0.35">
      <c r="B10818" s="4" t="s">
        <v>9466</v>
      </c>
      <c r="C10818" s="5">
        <v>0</v>
      </c>
    </row>
    <row r="10819" spans="2:3" x14ac:dyDescent="0.35">
      <c r="B10819" s="4" t="s">
        <v>8905</v>
      </c>
      <c r="C10819" s="5">
        <v>0</v>
      </c>
    </row>
    <row r="10820" spans="2:3" x14ac:dyDescent="0.35">
      <c r="B10820" s="4" t="s">
        <v>9468</v>
      </c>
      <c r="C10820" s="5">
        <v>0</v>
      </c>
    </row>
    <row r="10821" spans="2:3" x14ac:dyDescent="0.35">
      <c r="B10821" s="4" t="s">
        <v>8906</v>
      </c>
      <c r="C10821" s="5">
        <v>0</v>
      </c>
    </row>
    <row r="10822" spans="2:3" x14ac:dyDescent="0.35">
      <c r="B10822" s="4" t="s">
        <v>9470</v>
      </c>
      <c r="C10822" s="5">
        <v>0</v>
      </c>
    </row>
    <row r="10823" spans="2:3" x14ac:dyDescent="0.35">
      <c r="B10823" s="4" t="s">
        <v>8907</v>
      </c>
      <c r="C10823" s="5">
        <v>0</v>
      </c>
    </row>
    <row r="10824" spans="2:3" x14ac:dyDescent="0.35">
      <c r="B10824" s="4" t="s">
        <v>9472</v>
      </c>
      <c r="C10824" s="5">
        <v>0</v>
      </c>
    </row>
    <row r="10825" spans="2:3" x14ac:dyDescent="0.35">
      <c r="B10825" s="4" t="s">
        <v>8908</v>
      </c>
      <c r="C10825" s="5">
        <v>0</v>
      </c>
    </row>
    <row r="10826" spans="2:3" x14ac:dyDescent="0.35">
      <c r="B10826" s="4" t="s">
        <v>9474</v>
      </c>
      <c r="C10826" s="5">
        <v>0</v>
      </c>
    </row>
    <row r="10827" spans="2:3" x14ac:dyDescent="0.35">
      <c r="B10827" s="4" t="s">
        <v>8909</v>
      </c>
      <c r="C10827" s="5">
        <v>0</v>
      </c>
    </row>
    <row r="10828" spans="2:3" x14ac:dyDescent="0.35">
      <c r="B10828" s="4" t="s">
        <v>9476</v>
      </c>
      <c r="C10828" s="5">
        <v>0</v>
      </c>
    </row>
    <row r="10829" spans="2:3" x14ac:dyDescent="0.35">
      <c r="B10829" s="4" t="s">
        <v>8910</v>
      </c>
      <c r="C10829" s="5">
        <v>0</v>
      </c>
    </row>
    <row r="10830" spans="2:3" x14ac:dyDescent="0.35">
      <c r="B10830" s="4" t="s">
        <v>9478</v>
      </c>
      <c r="C10830" s="5">
        <v>0</v>
      </c>
    </row>
    <row r="10831" spans="2:3" x14ac:dyDescent="0.35">
      <c r="B10831" s="4" t="s">
        <v>8911</v>
      </c>
      <c r="C10831" s="5">
        <v>0</v>
      </c>
    </row>
    <row r="10832" spans="2:3" x14ac:dyDescent="0.35">
      <c r="B10832" s="4" t="s">
        <v>9480</v>
      </c>
      <c r="C10832" s="5">
        <v>0</v>
      </c>
    </row>
    <row r="10833" spans="2:3" x14ac:dyDescent="0.35">
      <c r="B10833" s="4" t="s">
        <v>8912</v>
      </c>
      <c r="C10833" s="5">
        <v>0</v>
      </c>
    </row>
    <row r="10834" spans="2:3" x14ac:dyDescent="0.35">
      <c r="B10834" s="4" t="s">
        <v>9482</v>
      </c>
      <c r="C10834" s="5">
        <v>0</v>
      </c>
    </row>
    <row r="10835" spans="2:3" x14ac:dyDescent="0.35">
      <c r="B10835" s="4" t="s">
        <v>8913</v>
      </c>
      <c r="C10835" s="5">
        <v>0</v>
      </c>
    </row>
    <row r="10836" spans="2:3" x14ac:dyDescent="0.35">
      <c r="B10836" s="4" t="s">
        <v>9484</v>
      </c>
      <c r="C10836" s="5">
        <v>0</v>
      </c>
    </row>
    <row r="10837" spans="2:3" x14ac:dyDescent="0.35">
      <c r="B10837" s="4" t="s">
        <v>8914</v>
      </c>
      <c r="C10837" s="5">
        <v>0</v>
      </c>
    </row>
    <row r="10838" spans="2:3" x14ac:dyDescent="0.35">
      <c r="B10838" s="4" t="s">
        <v>9486</v>
      </c>
      <c r="C10838" s="5">
        <v>0</v>
      </c>
    </row>
    <row r="10839" spans="2:3" x14ac:dyDescent="0.35">
      <c r="B10839" s="4" t="s">
        <v>8915</v>
      </c>
      <c r="C10839" s="5">
        <v>0</v>
      </c>
    </row>
    <row r="10840" spans="2:3" x14ac:dyDescent="0.35">
      <c r="B10840" s="4" t="s">
        <v>9488</v>
      </c>
      <c r="C10840" s="5">
        <v>0</v>
      </c>
    </row>
    <row r="10841" spans="2:3" x14ac:dyDescent="0.35">
      <c r="B10841" s="4" t="s">
        <v>8916</v>
      </c>
      <c r="C10841" s="5">
        <v>0</v>
      </c>
    </row>
    <row r="10842" spans="2:3" x14ac:dyDescent="0.35">
      <c r="B10842" s="4" t="s">
        <v>9490</v>
      </c>
      <c r="C10842" s="5">
        <v>0</v>
      </c>
    </row>
    <row r="10843" spans="2:3" x14ac:dyDescent="0.35">
      <c r="B10843" s="4" t="s">
        <v>8917</v>
      </c>
      <c r="C10843" s="5">
        <v>0</v>
      </c>
    </row>
    <row r="10844" spans="2:3" x14ac:dyDescent="0.35">
      <c r="B10844" s="4" t="s">
        <v>9492</v>
      </c>
      <c r="C10844" s="5">
        <v>0</v>
      </c>
    </row>
    <row r="10845" spans="2:3" x14ac:dyDescent="0.35">
      <c r="B10845" s="4" t="s">
        <v>8918</v>
      </c>
      <c r="C10845" s="5">
        <v>0</v>
      </c>
    </row>
    <row r="10846" spans="2:3" x14ac:dyDescent="0.35">
      <c r="B10846" s="4" t="s">
        <v>9494</v>
      </c>
      <c r="C10846" s="5">
        <v>0</v>
      </c>
    </row>
    <row r="10847" spans="2:3" x14ac:dyDescent="0.35">
      <c r="B10847" s="4" t="s">
        <v>8919</v>
      </c>
      <c r="C10847" s="5">
        <v>0</v>
      </c>
    </row>
    <row r="10848" spans="2:3" x14ac:dyDescent="0.35">
      <c r="B10848" s="4" t="s">
        <v>9496</v>
      </c>
      <c r="C10848" s="5">
        <v>0</v>
      </c>
    </row>
    <row r="10849" spans="2:3" x14ac:dyDescent="0.35">
      <c r="B10849" s="4" t="s">
        <v>8920</v>
      </c>
      <c r="C10849" s="5">
        <v>0</v>
      </c>
    </row>
    <row r="10850" spans="2:3" x14ac:dyDescent="0.35">
      <c r="B10850" s="4" t="s">
        <v>9498</v>
      </c>
      <c r="C10850" s="5">
        <v>0</v>
      </c>
    </row>
    <row r="10851" spans="2:3" x14ac:dyDescent="0.35">
      <c r="B10851" s="4" t="s">
        <v>8921</v>
      </c>
      <c r="C10851" s="5">
        <v>0</v>
      </c>
    </row>
    <row r="10852" spans="2:3" x14ac:dyDescent="0.35">
      <c r="B10852" s="4" t="s">
        <v>9500</v>
      </c>
      <c r="C10852" s="5">
        <v>0</v>
      </c>
    </row>
    <row r="10853" spans="2:3" x14ac:dyDescent="0.35">
      <c r="B10853" s="4" t="s">
        <v>8922</v>
      </c>
      <c r="C10853" s="5">
        <v>0</v>
      </c>
    </row>
    <row r="10854" spans="2:3" x14ac:dyDescent="0.35">
      <c r="B10854" s="4" t="s">
        <v>9502</v>
      </c>
      <c r="C10854" s="5">
        <v>0</v>
      </c>
    </row>
    <row r="10855" spans="2:3" x14ac:dyDescent="0.35">
      <c r="B10855" s="4" t="s">
        <v>8923</v>
      </c>
      <c r="C10855" s="5">
        <v>0</v>
      </c>
    </row>
    <row r="10856" spans="2:3" x14ac:dyDescent="0.35">
      <c r="B10856" s="4" t="s">
        <v>9504</v>
      </c>
      <c r="C10856" s="5">
        <v>0</v>
      </c>
    </row>
    <row r="10857" spans="2:3" x14ac:dyDescent="0.35">
      <c r="B10857" s="4" t="s">
        <v>8924</v>
      </c>
      <c r="C10857" s="5">
        <v>0</v>
      </c>
    </row>
    <row r="10858" spans="2:3" x14ac:dyDescent="0.35">
      <c r="B10858" s="4" t="s">
        <v>8334</v>
      </c>
      <c r="C10858" s="5">
        <v>0</v>
      </c>
    </row>
    <row r="10859" spans="2:3" x14ac:dyDescent="0.35">
      <c r="B10859" s="4" t="s">
        <v>8925</v>
      </c>
      <c r="C10859" s="5">
        <v>0</v>
      </c>
    </row>
    <row r="10860" spans="2:3" x14ac:dyDescent="0.35">
      <c r="B10860" s="4" t="s">
        <v>9508</v>
      </c>
      <c r="C10860" s="5">
        <v>0</v>
      </c>
    </row>
    <row r="10861" spans="2:3" x14ac:dyDescent="0.35">
      <c r="B10861" s="4" t="s">
        <v>8926</v>
      </c>
      <c r="C10861" s="5">
        <v>0</v>
      </c>
    </row>
    <row r="10862" spans="2:3" x14ac:dyDescent="0.35">
      <c r="B10862" s="4" t="s">
        <v>9510</v>
      </c>
      <c r="C10862" s="5">
        <v>0</v>
      </c>
    </row>
    <row r="10863" spans="2:3" x14ac:dyDescent="0.35">
      <c r="B10863" s="4" t="s">
        <v>8927</v>
      </c>
      <c r="C10863" s="5">
        <v>0</v>
      </c>
    </row>
    <row r="10864" spans="2:3" x14ac:dyDescent="0.35">
      <c r="B10864" s="4" t="s">
        <v>9512</v>
      </c>
      <c r="C10864" s="5">
        <v>0</v>
      </c>
    </row>
    <row r="10865" spans="2:3" x14ac:dyDescent="0.35">
      <c r="B10865" s="4" t="s">
        <v>8928</v>
      </c>
      <c r="C10865" s="5">
        <v>0</v>
      </c>
    </row>
    <row r="10866" spans="2:3" x14ac:dyDescent="0.35">
      <c r="B10866" s="4" t="s">
        <v>9514</v>
      </c>
      <c r="C10866" s="5">
        <v>0</v>
      </c>
    </row>
    <row r="10867" spans="2:3" x14ac:dyDescent="0.35">
      <c r="B10867" s="4" t="s">
        <v>8929</v>
      </c>
      <c r="C10867" s="5">
        <v>0</v>
      </c>
    </row>
    <row r="10868" spans="2:3" x14ac:dyDescent="0.35">
      <c r="B10868" s="4" t="s">
        <v>9516</v>
      </c>
      <c r="C10868" s="5">
        <v>0</v>
      </c>
    </row>
    <row r="10869" spans="2:3" x14ac:dyDescent="0.35">
      <c r="B10869" s="4" t="s">
        <v>8930</v>
      </c>
      <c r="C10869" s="5">
        <v>0</v>
      </c>
    </row>
    <row r="10870" spans="2:3" x14ac:dyDescent="0.35">
      <c r="B10870" s="4" t="s">
        <v>9518</v>
      </c>
      <c r="C10870" s="5">
        <v>0</v>
      </c>
    </row>
    <row r="10871" spans="2:3" x14ac:dyDescent="0.35">
      <c r="B10871" s="4" t="s">
        <v>8931</v>
      </c>
      <c r="C10871" s="5">
        <v>0</v>
      </c>
    </row>
    <row r="10872" spans="2:3" x14ac:dyDescent="0.35">
      <c r="B10872" s="4" t="s">
        <v>9520</v>
      </c>
      <c r="C10872" s="5">
        <v>0</v>
      </c>
    </row>
    <row r="10873" spans="2:3" x14ac:dyDescent="0.35">
      <c r="B10873" s="4" t="s">
        <v>8932</v>
      </c>
      <c r="C10873" s="5">
        <v>0</v>
      </c>
    </row>
    <row r="10874" spans="2:3" x14ac:dyDescent="0.35">
      <c r="B10874" s="4" t="s">
        <v>9522</v>
      </c>
      <c r="C10874" s="5">
        <v>0</v>
      </c>
    </row>
    <row r="10875" spans="2:3" x14ac:dyDescent="0.35">
      <c r="B10875" s="4" t="s">
        <v>8933</v>
      </c>
      <c r="C10875" s="5">
        <v>0</v>
      </c>
    </row>
    <row r="10876" spans="2:3" x14ac:dyDescent="0.35">
      <c r="B10876" s="4" t="s">
        <v>9524</v>
      </c>
      <c r="C10876" s="5">
        <v>0</v>
      </c>
    </row>
    <row r="10877" spans="2:3" x14ac:dyDescent="0.35">
      <c r="B10877" s="4" t="s">
        <v>8934</v>
      </c>
      <c r="C10877" s="5">
        <v>0</v>
      </c>
    </row>
    <row r="10878" spans="2:3" x14ac:dyDescent="0.35">
      <c r="B10878" s="4" t="s">
        <v>9526</v>
      </c>
      <c r="C10878" s="5">
        <v>0</v>
      </c>
    </row>
    <row r="10879" spans="2:3" x14ac:dyDescent="0.35">
      <c r="B10879" s="4" t="s">
        <v>8935</v>
      </c>
      <c r="C10879" s="5">
        <v>0</v>
      </c>
    </row>
    <row r="10880" spans="2:3" x14ac:dyDescent="0.35">
      <c r="B10880" s="4" t="s">
        <v>9528</v>
      </c>
      <c r="C10880" s="5">
        <v>0</v>
      </c>
    </row>
    <row r="10881" spans="2:3" x14ac:dyDescent="0.35">
      <c r="B10881" s="4" t="s">
        <v>8936</v>
      </c>
      <c r="C10881" s="5">
        <v>0</v>
      </c>
    </row>
    <row r="10882" spans="2:3" x14ac:dyDescent="0.35">
      <c r="B10882" s="4" t="s">
        <v>9530</v>
      </c>
      <c r="C10882" s="5">
        <v>0</v>
      </c>
    </row>
    <row r="10883" spans="2:3" x14ac:dyDescent="0.35">
      <c r="B10883" s="4" t="s">
        <v>8937</v>
      </c>
      <c r="C10883" s="5">
        <v>0</v>
      </c>
    </row>
    <row r="10884" spans="2:3" x14ac:dyDescent="0.35">
      <c r="B10884" s="4" t="s">
        <v>9532</v>
      </c>
      <c r="C10884" s="5">
        <v>0</v>
      </c>
    </row>
    <row r="10885" spans="2:3" x14ac:dyDescent="0.35">
      <c r="B10885" s="4" t="s">
        <v>8938</v>
      </c>
      <c r="C10885" s="5">
        <v>0</v>
      </c>
    </row>
    <row r="10886" spans="2:3" x14ac:dyDescent="0.35">
      <c r="B10886" s="4" t="s">
        <v>9534</v>
      </c>
      <c r="C10886" s="5">
        <v>0</v>
      </c>
    </row>
    <row r="10887" spans="2:3" x14ac:dyDescent="0.35">
      <c r="B10887" s="4" t="s">
        <v>8939</v>
      </c>
      <c r="C10887" s="5">
        <v>0</v>
      </c>
    </row>
    <row r="10888" spans="2:3" x14ac:dyDescent="0.35">
      <c r="B10888" s="4" t="s">
        <v>9536</v>
      </c>
      <c r="C10888" s="5">
        <v>0</v>
      </c>
    </row>
    <row r="10889" spans="2:3" x14ac:dyDescent="0.35">
      <c r="B10889" s="4" t="s">
        <v>8940</v>
      </c>
      <c r="C10889" s="5">
        <v>0</v>
      </c>
    </row>
    <row r="10890" spans="2:3" x14ac:dyDescent="0.35">
      <c r="B10890" s="4" t="s">
        <v>9538</v>
      </c>
      <c r="C10890" s="5">
        <v>0</v>
      </c>
    </row>
    <row r="10891" spans="2:3" x14ac:dyDescent="0.35">
      <c r="B10891" s="4" t="s">
        <v>8941</v>
      </c>
      <c r="C10891" s="5">
        <v>0</v>
      </c>
    </row>
    <row r="10892" spans="2:3" x14ac:dyDescent="0.35">
      <c r="B10892" s="4" t="s">
        <v>9540</v>
      </c>
      <c r="C10892" s="5">
        <v>0</v>
      </c>
    </row>
    <row r="10893" spans="2:3" x14ac:dyDescent="0.35">
      <c r="B10893" s="4" t="s">
        <v>8942</v>
      </c>
      <c r="C10893" s="5">
        <v>0</v>
      </c>
    </row>
    <row r="10894" spans="2:3" x14ac:dyDescent="0.35">
      <c r="B10894" s="4" t="s">
        <v>9542</v>
      </c>
      <c r="C10894" s="5">
        <v>0</v>
      </c>
    </row>
    <row r="10895" spans="2:3" x14ac:dyDescent="0.35">
      <c r="B10895" s="4" t="s">
        <v>8943</v>
      </c>
      <c r="C10895" s="5">
        <v>0</v>
      </c>
    </row>
    <row r="10896" spans="2:3" x14ac:dyDescent="0.35">
      <c r="B10896" s="4" t="s">
        <v>9544</v>
      </c>
      <c r="C10896" s="5">
        <v>0</v>
      </c>
    </row>
    <row r="10897" spans="2:3" x14ac:dyDescent="0.35">
      <c r="B10897" s="4" t="s">
        <v>8944</v>
      </c>
      <c r="C10897" s="5">
        <v>0</v>
      </c>
    </row>
    <row r="10898" spans="2:3" x14ac:dyDescent="0.35">
      <c r="B10898" s="4" t="s">
        <v>9546</v>
      </c>
      <c r="C10898" s="5">
        <v>0</v>
      </c>
    </row>
    <row r="10899" spans="2:3" x14ac:dyDescent="0.35">
      <c r="B10899" s="4" t="s">
        <v>8945</v>
      </c>
      <c r="C10899" s="5">
        <v>0</v>
      </c>
    </row>
    <row r="10900" spans="2:3" x14ac:dyDescent="0.35">
      <c r="B10900" s="4" t="s">
        <v>9548</v>
      </c>
      <c r="C10900" s="5">
        <v>0</v>
      </c>
    </row>
    <row r="10901" spans="2:3" x14ac:dyDescent="0.35">
      <c r="B10901" s="4" t="s">
        <v>8946</v>
      </c>
      <c r="C10901" s="5">
        <v>0</v>
      </c>
    </row>
    <row r="10902" spans="2:3" x14ac:dyDescent="0.35">
      <c r="B10902" s="4" t="s">
        <v>9550</v>
      </c>
      <c r="C10902" s="5">
        <v>0</v>
      </c>
    </row>
    <row r="10903" spans="2:3" x14ac:dyDescent="0.35">
      <c r="B10903" s="4" t="s">
        <v>8947</v>
      </c>
      <c r="C10903" s="5">
        <v>0</v>
      </c>
    </row>
    <row r="10904" spans="2:3" x14ac:dyDescent="0.35">
      <c r="B10904" s="4" t="s">
        <v>9552</v>
      </c>
      <c r="C10904" s="5">
        <v>0</v>
      </c>
    </row>
    <row r="10905" spans="2:3" x14ac:dyDescent="0.35">
      <c r="B10905" s="4" t="s">
        <v>8948</v>
      </c>
      <c r="C10905" s="5">
        <v>0</v>
      </c>
    </row>
    <row r="10906" spans="2:3" x14ac:dyDescent="0.35">
      <c r="B10906" s="4" t="s">
        <v>9554</v>
      </c>
      <c r="C10906" s="5">
        <v>0</v>
      </c>
    </row>
    <row r="10907" spans="2:3" x14ac:dyDescent="0.35">
      <c r="B10907" s="4" t="s">
        <v>8949</v>
      </c>
      <c r="C10907" s="5">
        <v>0</v>
      </c>
    </row>
    <row r="10908" spans="2:3" x14ac:dyDescent="0.35">
      <c r="B10908" s="4" t="s">
        <v>8340</v>
      </c>
      <c r="C10908" s="5">
        <v>0</v>
      </c>
    </row>
    <row r="10909" spans="2:3" x14ac:dyDescent="0.35">
      <c r="B10909" s="4" t="s">
        <v>8950</v>
      </c>
      <c r="C10909" s="5">
        <v>0</v>
      </c>
    </row>
    <row r="10910" spans="2:3" x14ac:dyDescent="0.35">
      <c r="B10910" s="4" t="s">
        <v>9558</v>
      </c>
      <c r="C10910" s="5">
        <v>0</v>
      </c>
    </row>
    <row r="10911" spans="2:3" x14ac:dyDescent="0.35">
      <c r="B10911" s="4" t="s">
        <v>8951</v>
      </c>
      <c r="C10911" s="5">
        <v>0</v>
      </c>
    </row>
    <row r="10912" spans="2:3" x14ac:dyDescent="0.35">
      <c r="B10912" s="4" t="s">
        <v>8288</v>
      </c>
      <c r="C10912" s="5">
        <v>0</v>
      </c>
    </row>
    <row r="10913" spans="2:3" x14ac:dyDescent="0.35">
      <c r="B10913" s="4" t="s">
        <v>8952</v>
      </c>
      <c r="C10913" s="5">
        <v>0</v>
      </c>
    </row>
    <row r="10914" spans="2:3" x14ac:dyDescent="0.35">
      <c r="B10914" s="4" t="s">
        <v>9562</v>
      </c>
      <c r="C10914" s="5">
        <v>0</v>
      </c>
    </row>
    <row r="10915" spans="2:3" x14ac:dyDescent="0.35">
      <c r="B10915" s="4" t="s">
        <v>8953</v>
      </c>
      <c r="C10915" s="5">
        <v>0</v>
      </c>
    </row>
    <row r="10916" spans="2:3" x14ac:dyDescent="0.35">
      <c r="B10916" s="4" t="s">
        <v>9564</v>
      </c>
      <c r="C10916" s="5">
        <v>0</v>
      </c>
    </row>
    <row r="10917" spans="2:3" x14ac:dyDescent="0.35">
      <c r="B10917" s="4" t="s">
        <v>8954</v>
      </c>
      <c r="C10917" s="5">
        <v>0</v>
      </c>
    </row>
    <row r="10918" spans="2:3" x14ac:dyDescent="0.35">
      <c r="B10918" s="4" t="s">
        <v>9566</v>
      </c>
      <c r="C10918" s="5">
        <v>0</v>
      </c>
    </row>
    <row r="10919" spans="2:3" x14ac:dyDescent="0.35">
      <c r="B10919" s="4" t="s">
        <v>9571</v>
      </c>
      <c r="C10919" s="5">
        <v>0</v>
      </c>
    </row>
    <row r="10920" spans="2:3" x14ac:dyDescent="0.35">
      <c r="B10920" s="4" t="s">
        <v>9568</v>
      </c>
      <c r="C10920" s="5">
        <v>0</v>
      </c>
    </row>
    <row r="10921" spans="2:3" x14ac:dyDescent="0.35">
      <c r="B10921" s="4" t="s">
        <v>9572</v>
      </c>
      <c r="C10921" s="5">
        <v>0</v>
      </c>
    </row>
    <row r="10922" spans="2:3" x14ac:dyDescent="0.35">
      <c r="B10922" s="4" t="s">
        <v>8289</v>
      </c>
      <c r="C10922" s="5">
        <v>0</v>
      </c>
    </row>
    <row r="10923" spans="2:3" x14ac:dyDescent="0.35">
      <c r="B10923" s="4" t="s">
        <v>9574</v>
      </c>
      <c r="C10923" s="5">
        <v>0</v>
      </c>
    </row>
    <row r="10924" spans="2:3" x14ac:dyDescent="0.35">
      <c r="B10924" s="4" t="s">
        <v>9576</v>
      </c>
      <c r="C10924" s="5">
        <v>0</v>
      </c>
    </row>
    <row r="10925" spans="2:3" x14ac:dyDescent="0.35">
      <c r="B10925" s="4" t="s">
        <v>9573</v>
      </c>
      <c r="C10925" s="5">
        <v>0</v>
      </c>
    </row>
    <row r="10926" spans="2:3" x14ac:dyDescent="0.35">
      <c r="B10926" s="4" t="s">
        <v>8956</v>
      </c>
      <c r="C10926" s="5">
        <v>0</v>
      </c>
    </row>
    <row r="10927" spans="2:3" x14ac:dyDescent="0.35">
      <c r="B10927" s="4" t="s">
        <v>9575</v>
      </c>
      <c r="C10927" s="5">
        <v>0</v>
      </c>
    </row>
    <row r="10928" spans="2:3" x14ac:dyDescent="0.35">
      <c r="B10928" s="4" t="s">
        <v>8957</v>
      </c>
      <c r="C10928" s="5">
        <v>0</v>
      </c>
    </row>
    <row r="10929" spans="2:3" x14ac:dyDescent="0.35">
      <c r="B10929" s="4" t="s">
        <v>9577</v>
      </c>
      <c r="C10929" s="5">
        <v>0</v>
      </c>
    </row>
    <row r="10930" spans="2:3" x14ac:dyDescent="0.35">
      <c r="B10930" s="4" t="s">
        <v>8958</v>
      </c>
      <c r="C10930" s="5">
        <v>0</v>
      </c>
    </row>
    <row r="10931" spans="2:3" x14ac:dyDescent="0.35">
      <c r="B10931" s="4" t="s">
        <v>9579</v>
      </c>
      <c r="C10931" s="5">
        <v>0</v>
      </c>
    </row>
    <row r="10932" spans="2:3" x14ac:dyDescent="0.35">
      <c r="B10932" s="4" t="s">
        <v>8959</v>
      </c>
      <c r="C10932" s="5">
        <v>0</v>
      </c>
    </row>
    <row r="10933" spans="2:3" x14ac:dyDescent="0.35">
      <c r="B10933" s="4" t="s">
        <v>9581</v>
      </c>
      <c r="C10933" s="5">
        <v>0</v>
      </c>
    </row>
    <row r="10934" spans="2:3" x14ac:dyDescent="0.35">
      <c r="B10934" s="4" t="s">
        <v>8960</v>
      </c>
      <c r="C10934" s="5">
        <v>0</v>
      </c>
    </row>
    <row r="10935" spans="2:3" x14ac:dyDescent="0.35">
      <c r="B10935" s="4" t="s">
        <v>9583</v>
      </c>
      <c r="C10935" s="5">
        <v>0</v>
      </c>
    </row>
    <row r="10936" spans="2:3" x14ac:dyDescent="0.35">
      <c r="B10936" s="4" t="s">
        <v>8961</v>
      </c>
      <c r="C10936" s="5">
        <v>0</v>
      </c>
    </row>
    <row r="10937" spans="2:3" x14ac:dyDescent="0.35">
      <c r="B10937" s="4" t="s">
        <v>9585</v>
      </c>
      <c r="C10937" s="5">
        <v>0</v>
      </c>
    </row>
    <row r="10938" spans="2:3" x14ac:dyDescent="0.35">
      <c r="B10938" s="4" t="s">
        <v>8962</v>
      </c>
      <c r="C10938" s="5">
        <v>0</v>
      </c>
    </row>
    <row r="10939" spans="2:3" x14ac:dyDescent="0.35">
      <c r="B10939" s="4" t="s">
        <v>9587</v>
      </c>
      <c r="C10939" s="5">
        <v>0</v>
      </c>
    </row>
    <row r="10940" spans="2:3" x14ac:dyDescent="0.35">
      <c r="B10940" s="4" t="s">
        <v>8963</v>
      </c>
      <c r="C10940" s="5">
        <v>0</v>
      </c>
    </row>
    <row r="10941" spans="2:3" x14ac:dyDescent="0.35">
      <c r="B10941" s="4" t="s">
        <v>9589</v>
      </c>
      <c r="C10941" s="5">
        <v>0</v>
      </c>
    </row>
    <row r="10942" spans="2:3" x14ac:dyDescent="0.35">
      <c r="B10942" s="4" t="s">
        <v>8964</v>
      </c>
      <c r="C10942" s="5">
        <v>0</v>
      </c>
    </row>
    <row r="10943" spans="2:3" x14ac:dyDescent="0.35">
      <c r="B10943" s="4" t="s">
        <v>8290</v>
      </c>
      <c r="C10943" s="5">
        <v>0</v>
      </c>
    </row>
    <row r="10944" spans="2:3" x14ac:dyDescent="0.35">
      <c r="B10944" s="4" t="s">
        <v>8965</v>
      </c>
      <c r="C10944" s="5">
        <v>0</v>
      </c>
    </row>
    <row r="10945" spans="2:3" x14ac:dyDescent="0.35">
      <c r="B10945" s="4" t="s">
        <v>9593</v>
      </c>
      <c r="C10945" s="5">
        <v>0</v>
      </c>
    </row>
    <row r="10946" spans="2:3" x14ac:dyDescent="0.35">
      <c r="B10946" s="4" t="s">
        <v>8966</v>
      </c>
      <c r="C10946" s="5">
        <v>0</v>
      </c>
    </row>
    <row r="10947" spans="2:3" x14ac:dyDescent="0.35">
      <c r="B10947" s="4" t="s">
        <v>9595</v>
      </c>
      <c r="C10947" s="5">
        <v>0</v>
      </c>
    </row>
    <row r="10948" spans="2:3" x14ac:dyDescent="0.35">
      <c r="B10948" s="4" t="s">
        <v>8967</v>
      </c>
      <c r="C10948" s="5">
        <v>0</v>
      </c>
    </row>
    <row r="10949" spans="2:3" x14ac:dyDescent="0.35">
      <c r="B10949" s="4" t="s">
        <v>9597</v>
      </c>
      <c r="C10949" s="5">
        <v>0</v>
      </c>
    </row>
    <row r="10950" spans="2:3" x14ac:dyDescent="0.35">
      <c r="B10950" s="4" t="s">
        <v>8968</v>
      </c>
      <c r="C10950" s="5">
        <v>0</v>
      </c>
    </row>
    <row r="10951" spans="2:3" x14ac:dyDescent="0.35">
      <c r="B10951" s="4" t="s">
        <v>9599</v>
      </c>
      <c r="C10951" s="5">
        <v>0</v>
      </c>
    </row>
    <row r="10952" spans="2:3" x14ac:dyDescent="0.35">
      <c r="B10952" s="4" t="s">
        <v>8969</v>
      </c>
      <c r="C10952" s="5">
        <v>0</v>
      </c>
    </row>
    <row r="10953" spans="2:3" x14ac:dyDescent="0.35">
      <c r="B10953" s="4" t="s">
        <v>9601</v>
      </c>
      <c r="C10953" s="5">
        <v>0</v>
      </c>
    </row>
    <row r="10954" spans="2:3" x14ac:dyDescent="0.35">
      <c r="B10954" s="4" t="s">
        <v>8970</v>
      </c>
      <c r="C10954" s="5">
        <v>0</v>
      </c>
    </row>
    <row r="10955" spans="2:3" x14ac:dyDescent="0.35">
      <c r="B10955" s="4" t="s">
        <v>9603</v>
      </c>
      <c r="C10955" s="5">
        <v>0</v>
      </c>
    </row>
    <row r="10956" spans="2:3" x14ac:dyDescent="0.35">
      <c r="B10956" s="4" t="s">
        <v>8971</v>
      </c>
      <c r="C10956" s="5">
        <v>0</v>
      </c>
    </row>
    <row r="10957" spans="2:3" x14ac:dyDescent="0.35">
      <c r="B10957" s="4" t="s">
        <v>9605</v>
      </c>
      <c r="C10957" s="5">
        <v>0</v>
      </c>
    </row>
    <row r="10958" spans="2:3" x14ac:dyDescent="0.35">
      <c r="B10958" s="4" t="s">
        <v>8972</v>
      </c>
      <c r="C10958" s="5">
        <v>0</v>
      </c>
    </row>
    <row r="10959" spans="2:3" x14ac:dyDescent="0.35">
      <c r="B10959" s="4" t="s">
        <v>9607</v>
      </c>
      <c r="C10959" s="5">
        <v>0</v>
      </c>
    </row>
    <row r="10960" spans="2:3" x14ac:dyDescent="0.35">
      <c r="B10960" s="4" t="s">
        <v>8973</v>
      </c>
      <c r="C10960" s="5">
        <v>0</v>
      </c>
    </row>
    <row r="10961" spans="2:3" x14ac:dyDescent="0.35">
      <c r="B10961" s="4" t="s">
        <v>9609</v>
      </c>
      <c r="C10961" s="5">
        <v>0</v>
      </c>
    </row>
    <row r="10962" spans="2:3" x14ac:dyDescent="0.35">
      <c r="B10962" s="4" t="s">
        <v>8974</v>
      </c>
      <c r="C10962" s="5">
        <v>0</v>
      </c>
    </row>
    <row r="10963" spans="2:3" x14ac:dyDescent="0.35">
      <c r="B10963" s="4" t="s">
        <v>9611</v>
      </c>
      <c r="C10963" s="5">
        <v>0</v>
      </c>
    </row>
    <row r="10964" spans="2:3" x14ac:dyDescent="0.35">
      <c r="B10964" s="4" t="s">
        <v>8975</v>
      </c>
      <c r="C10964" s="5">
        <v>0</v>
      </c>
    </row>
    <row r="10965" spans="2:3" x14ac:dyDescent="0.35">
      <c r="B10965" s="4" t="s">
        <v>9613</v>
      </c>
      <c r="C10965" s="5">
        <v>0</v>
      </c>
    </row>
    <row r="10966" spans="2:3" x14ac:dyDescent="0.35">
      <c r="B10966" s="4" t="s">
        <v>8274</v>
      </c>
      <c r="C10966" s="5">
        <v>0</v>
      </c>
    </row>
    <row r="10967" spans="2:3" x14ac:dyDescent="0.35">
      <c r="B10967" s="4" t="s">
        <v>9615</v>
      </c>
      <c r="C10967" s="5">
        <v>0</v>
      </c>
    </row>
    <row r="10968" spans="2:3" x14ac:dyDescent="0.35">
      <c r="B10968" s="4" t="s">
        <v>8977</v>
      </c>
      <c r="C10968" s="5">
        <v>0</v>
      </c>
    </row>
    <row r="10969" spans="2:3" x14ac:dyDescent="0.35">
      <c r="B10969" s="4" t="s">
        <v>9617</v>
      </c>
      <c r="C10969" s="5">
        <v>0</v>
      </c>
    </row>
    <row r="10970" spans="2:3" x14ac:dyDescent="0.35">
      <c r="B10970" s="4" t="s">
        <v>8978</v>
      </c>
      <c r="C10970" s="5">
        <v>0</v>
      </c>
    </row>
    <row r="10971" spans="2:3" x14ac:dyDescent="0.35">
      <c r="B10971" s="4" t="s">
        <v>9619</v>
      </c>
      <c r="C10971" s="5">
        <v>0</v>
      </c>
    </row>
    <row r="10972" spans="2:3" x14ac:dyDescent="0.35">
      <c r="B10972" s="4" t="s">
        <v>8979</v>
      </c>
      <c r="C10972" s="5">
        <v>0</v>
      </c>
    </row>
    <row r="10973" spans="2:3" x14ac:dyDescent="0.35">
      <c r="B10973" s="4" t="s">
        <v>9621</v>
      </c>
      <c r="C10973" s="5">
        <v>0</v>
      </c>
    </row>
    <row r="10974" spans="2:3" x14ac:dyDescent="0.35">
      <c r="B10974" s="4" t="s">
        <v>8980</v>
      </c>
      <c r="C10974" s="5">
        <v>0</v>
      </c>
    </row>
    <row r="10975" spans="2:3" x14ac:dyDescent="0.35">
      <c r="B10975" s="4" t="s">
        <v>8297</v>
      </c>
      <c r="C10975" s="5">
        <v>0</v>
      </c>
    </row>
    <row r="10976" spans="2:3" x14ac:dyDescent="0.35">
      <c r="B10976" s="4" t="s">
        <v>8981</v>
      </c>
      <c r="C10976" s="5">
        <v>0</v>
      </c>
    </row>
    <row r="10977" spans="2:3" x14ac:dyDescent="0.35">
      <c r="B10977" s="4" t="s">
        <v>9625</v>
      </c>
      <c r="C10977" s="5">
        <v>0</v>
      </c>
    </row>
    <row r="10978" spans="2:3" x14ac:dyDescent="0.35">
      <c r="B10978" s="4" t="s">
        <v>8982</v>
      </c>
      <c r="C10978" s="5">
        <v>0</v>
      </c>
    </row>
    <row r="10979" spans="2:3" x14ac:dyDescent="0.35">
      <c r="B10979" s="4" t="s">
        <v>9627</v>
      </c>
      <c r="C10979" s="5">
        <v>0</v>
      </c>
    </row>
    <row r="10980" spans="2:3" x14ac:dyDescent="0.35">
      <c r="B10980" s="4" t="s">
        <v>8983</v>
      </c>
      <c r="C10980" s="5">
        <v>0</v>
      </c>
    </row>
    <row r="10981" spans="2:3" x14ac:dyDescent="0.35">
      <c r="B10981" s="4" t="s">
        <v>9629</v>
      </c>
      <c r="C10981" s="5">
        <v>0</v>
      </c>
    </row>
    <row r="10982" spans="2:3" x14ac:dyDescent="0.35">
      <c r="B10982" s="4" t="s">
        <v>9631</v>
      </c>
      <c r="C10982" s="5">
        <v>0</v>
      </c>
    </row>
    <row r="10983" spans="2:3" x14ac:dyDescent="0.35">
      <c r="B10983" s="4" t="s">
        <v>8341</v>
      </c>
      <c r="C10983" s="5">
        <v>0</v>
      </c>
    </row>
    <row r="10984" spans="2:3" x14ac:dyDescent="0.35">
      <c r="B10984" s="4" t="s">
        <v>9633</v>
      </c>
      <c r="C10984" s="5">
        <v>0</v>
      </c>
    </row>
    <row r="10985" spans="2:3" x14ac:dyDescent="0.35">
      <c r="B10985" s="4" t="s">
        <v>8984</v>
      </c>
      <c r="C10985" s="5">
        <v>0</v>
      </c>
    </row>
    <row r="10986" spans="2:3" x14ac:dyDescent="0.35">
      <c r="B10986" s="4" t="s">
        <v>9634</v>
      </c>
      <c r="C10986" s="5">
        <v>0</v>
      </c>
    </row>
    <row r="10987" spans="2:3" x14ac:dyDescent="0.35">
      <c r="B10987" s="4" t="s">
        <v>8985</v>
      </c>
      <c r="C10987" s="5">
        <v>0</v>
      </c>
    </row>
    <row r="10988" spans="2:3" x14ac:dyDescent="0.35">
      <c r="B10988" s="4" t="s">
        <v>9636</v>
      </c>
      <c r="C10988" s="5">
        <v>0</v>
      </c>
    </row>
    <row r="10989" spans="2:3" x14ac:dyDescent="0.35">
      <c r="B10989" s="4" t="s">
        <v>8986</v>
      </c>
      <c r="C10989" s="5">
        <v>0</v>
      </c>
    </row>
    <row r="10990" spans="2:3" x14ac:dyDescent="0.35">
      <c r="B10990" s="4" t="s">
        <v>9638</v>
      </c>
      <c r="C10990" s="5">
        <v>0</v>
      </c>
    </row>
    <row r="10991" spans="2:3" x14ac:dyDescent="0.35">
      <c r="B10991" s="4" t="s">
        <v>8987</v>
      </c>
      <c r="C10991" s="5">
        <v>0</v>
      </c>
    </row>
    <row r="10992" spans="2:3" x14ac:dyDescent="0.35">
      <c r="B10992" s="4" t="s">
        <v>9640</v>
      </c>
      <c r="C10992" s="5">
        <v>0</v>
      </c>
    </row>
    <row r="10993" spans="2:3" x14ac:dyDescent="0.35">
      <c r="B10993" s="4" t="s">
        <v>8988</v>
      </c>
      <c r="C10993" s="5">
        <v>0</v>
      </c>
    </row>
    <row r="10994" spans="2:3" x14ac:dyDescent="0.35">
      <c r="B10994" s="4" t="s">
        <v>9642</v>
      </c>
      <c r="C10994" s="5">
        <v>0</v>
      </c>
    </row>
    <row r="10995" spans="2:3" x14ac:dyDescent="0.35">
      <c r="B10995" s="4" t="s">
        <v>8989</v>
      </c>
      <c r="C10995" s="5">
        <v>0</v>
      </c>
    </row>
    <row r="10996" spans="2:3" x14ac:dyDescent="0.35">
      <c r="B10996" s="4" t="s">
        <v>9644</v>
      </c>
      <c r="C10996" s="5">
        <v>0</v>
      </c>
    </row>
    <row r="10997" spans="2:3" x14ac:dyDescent="0.35">
      <c r="B10997" s="4" t="s">
        <v>8990</v>
      </c>
      <c r="C10997" s="5">
        <v>0</v>
      </c>
    </row>
    <row r="10998" spans="2:3" x14ac:dyDescent="0.35">
      <c r="B10998" s="4" t="s">
        <v>9646</v>
      </c>
      <c r="C10998" s="5">
        <v>0</v>
      </c>
    </row>
    <row r="10999" spans="2:3" x14ac:dyDescent="0.35">
      <c r="B10999" s="4" t="s">
        <v>8991</v>
      </c>
      <c r="C10999" s="5">
        <v>0</v>
      </c>
    </row>
    <row r="11000" spans="2:3" x14ac:dyDescent="0.35">
      <c r="B11000" s="4" t="s">
        <v>9648</v>
      </c>
      <c r="C11000" s="5">
        <v>0</v>
      </c>
    </row>
    <row r="11001" spans="2:3" x14ac:dyDescent="0.35">
      <c r="B11001" s="4" t="s">
        <v>8992</v>
      </c>
      <c r="C11001" s="5">
        <v>0</v>
      </c>
    </row>
    <row r="11002" spans="2:3" x14ac:dyDescent="0.35">
      <c r="B11002" s="4" t="s">
        <v>9650</v>
      </c>
      <c r="C11002" s="5">
        <v>0</v>
      </c>
    </row>
    <row r="11003" spans="2:3" x14ac:dyDescent="0.35">
      <c r="B11003" s="4" t="s">
        <v>8993</v>
      </c>
      <c r="C11003" s="5">
        <v>0</v>
      </c>
    </row>
    <row r="11004" spans="2:3" x14ac:dyDescent="0.35">
      <c r="B11004" s="4" t="s">
        <v>8291</v>
      </c>
      <c r="C11004" s="5">
        <v>0</v>
      </c>
    </row>
    <row r="11005" spans="2:3" x14ac:dyDescent="0.35">
      <c r="B11005" s="4" t="s">
        <v>8994</v>
      </c>
      <c r="C11005" s="5">
        <v>0</v>
      </c>
    </row>
    <row r="11006" spans="2:3" x14ac:dyDescent="0.35">
      <c r="B11006" s="4" t="s">
        <v>9654</v>
      </c>
      <c r="C11006" s="5">
        <v>0</v>
      </c>
    </row>
    <row r="11007" spans="2:3" x14ac:dyDescent="0.35">
      <c r="B11007" s="4" t="s">
        <v>8995</v>
      </c>
      <c r="C11007" s="5">
        <v>0</v>
      </c>
    </row>
    <row r="11008" spans="2:3" x14ac:dyDescent="0.35">
      <c r="B11008" s="4" t="s">
        <v>9656</v>
      </c>
      <c r="C11008" s="5">
        <v>0</v>
      </c>
    </row>
    <row r="11009" spans="2:3" x14ac:dyDescent="0.35">
      <c r="B11009" s="4" t="s">
        <v>8996</v>
      </c>
      <c r="C11009" s="5">
        <v>0</v>
      </c>
    </row>
    <row r="11010" spans="2:3" x14ac:dyDescent="0.35">
      <c r="B11010" s="4" t="s">
        <v>9658</v>
      </c>
      <c r="C11010" s="5">
        <v>0</v>
      </c>
    </row>
    <row r="11011" spans="2:3" x14ac:dyDescent="0.35">
      <c r="B11011" s="4" t="s">
        <v>8317</v>
      </c>
      <c r="C11011" s="5">
        <v>0</v>
      </c>
    </row>
    <row r="11012" spans="2:3" x14ac:dyDescent="0.35">
      <c r="B11012" s="4" t="s">
        <v>9660</v>
      </c>
      <c r="C11012" s="5">
        <v>0</v>
      </c>
    </row>
    <row r="11013" spans="2:3" x14ac:dyDescent="0.35">
      <c r="B11013" s="4" t="s">
        <v>8998</v>
      </c>
      <c r="C11013" s="5">
        <v>0</v>
      </c>
    </row>
    <row r="11014" spans="2:3" x14ac:dyDescent="0.35">
      <c r="B11014" s="4" t="s">
        <v>9662</v>
      </c>
      <c r="C11014" s="5">
        <v>0</v>
      </c>
    </row>
    <row r="11015" spans="2:3" x14ac:dyDescent="0.35">
      <c r="B11015" s="4" t="s">
        <v>8999</v>
      </c>
      <c r="C11015" s="5">
        <v>0</v>
      </c>
    </row>
    <row r="11016" spans="2:3" x14ac:dyDescent="0.35">
      <c r="B11016" s="4" t="s">
        <v>9664</v>
      </c>
      <c r="C11016" s="5">
        <v>0</v>
      </c>
    </row>
    <row r="11017" spans="2:3" x14ac:dyDescent="0.35">
      <c r="B11017" s="4" t="s">
        <v>9000</v>
      </c>
      <c r="C11017" s="5">
        <v>0</v>
      </c>
    </row>
    <row r="11018" spans="2:3" x14ac:dyDescent="0.35">
      <c r="B11018" s="4" t="s">
        <v>9666</v>
      </c>
      <c r="C11018" s="5">
        <v>0</v>
      </c>
    </row>
    <row r="11019" spans="2:3" x14ac:dyDescent="0.35">
      <c r="B11019" s="4" t="s">
        <v>9001</v>
      </c>
      <c r="C11019" s="5">
        <v>0</v>
      </c>
    </row>
    <row r="11020" spans="2:3" x14ac:dyDescent="0.35">
      <c r="B11020" s="4" t="s">
        <v>9668</v>
      </c>
      <c r="C11020" s="5">
        <v>0</v>
      </c>
    </row>
    <row r="11021" spans="2:3" x14ac:dyDescent="0.35">
      <c r="B11021" s="4" t="s">
        <v>9002</v>
      </c>
      <c r="C11021" s="5">
        <v>0</v>
      </c>
    </row>
    <row r="11022" spans="2:3" x14ac:dyDescent="0.35">
      <c r="B11022" s="4" t="s">
        <v>9670</v>
      </c>
      <c r="C11022" s="5">
        <v>0</v>
      </c>
    </row>
    <row r="11023" spans="2:3" x14ac:dyDescent="0.35">
      <c r="B11023" s="4" t="s">
        <v>8275</v>
      </c>
      <c r="C11023" s="5">
        <v>0</v>
      </c>
    </row>
    <row r="11024" spans="2:3" x14ac:dyDescent="0.35">
      <c r="B11024" s="4" t="s">
        <v>8337</v>
      </c>
      <c r="C11024" s="5">
        <v>0</v>
      </c>
    </row>
    <row r="11025" spans="2:3" x14ac:dyDescent="0.35">
      <c r="B11025" s="4" t="s">
        <v>9748</v>
      </c>
      <c r="C11025" s="5">
        <v>0</v>
      </c>
    </row>
    <row r="11026" spans="2:3" x14ac:dyDescent="0.35">
      <c r="B11026" s="4" t="s">
        <v>9674</v>
      </c>
      <c r="C11026" s="5">
        <v>0</v>
      </c>
    </row>
    <row r="11027" spans="2:3" x14ac:dyDescent="0.35">
      <c r="B11027" s="4" t="s">
        <v>9750</v>
      </c>
      <c r="C11027" s="5">
        <v>0</v>
      </c>
    </row>
    <row r="11028" spans="2:3" x14ac:dyDescent="0.35">
      <c r="B11028" s="4" t="s">
        <v>9676</v>
      </c>
      <c r="C11028" s="5">
        <v>0</v>
      </c>
    </row>
    <row r="11029" spans="2:3" x14ac:dyDescent="0.35">
      <c r="B11029" s="4" t="s">
        <v>9752</v>
      </c>
      <c r="C11029" s="5">
        <v>0</v>
      </c>
    </row>
    <row r="11030" spans="2:3" x14ac:dyDescent="0.35">
      <c r="B11030" s="4" t="s">
        <v>9678</v>
      </c>
      <c r="C11030" s="5">
        <v>0</v>
      </c>
    </row>
    <row r="11031" spans="2:3" x14ac:dyDescent="0.35">
      <c r="B11031" s="4" t="s">
        <v>9754</v>
      </c>
      <c r="C11031" s="5">
        <v>0</v>
      </c>
    </row>
    <row r="11032" spans="2:3" x14ac:dyDescent="0.35">
      <c r="B11032" s="4" t="s">
        <v>9680</v>
      </c>
      <c r="C11032" s="5">
        <v>0</v>
      </c>
    </row>
    <row r="11033" spans="2:3" x14ac:dyDescent="0.35">
      <c r="B11033" s="4" t="s">
        <v>9756</v>
      </c>
      <c r="C11033" s="5">
        <v>0</v>
      </c>
    </row>
    <row r="11034" spans="2:3" x14ac:dyDescent="0.35">
      <c r="B11034" s="4" t="s">
        <v>9682</v>
      </c>
      <c r="C11034" s="5">
        <v>0</v>
      </c>
    </row>
    <row r="11035" spans="2:3" x14ac:dyDescent="0.35">
      <c r="B11035" s="4" t="s">
        <v>9723</v>
      </c>
      <c r="C11035" s="5">
        <v>0</v>
      </c>
    </row>
    <row r="11036" spans="2:3" x14ac:dyDescent="0.35">
      <c r="B11036" s="4" t="s">
        <v>9684</v>
      </c>
      <c r="C11036" s="5">
        <v>0</v>
      </c>
    </row>
    <row r="11037" spans="2:3" x14ac:dyDescent="0.35">
      <c r="B11037" s="4" t="s">
        <v>8296</v>
      </c>
      <c r="C11037" s="5">
        <v>0</v>
      </c>
    </row>
    <row r="11038" spans="2:3" x14ac:dyDescent="0.35">
      <c r="B11038" s="4" t="s">
        <v>9686</v>
      </c>
      <c r="C11038" s="5">
        <v>0</v>
      </c>
    </row>
    <row r="11039" spans="2:3" x14ac:dyDescent="0.35">
      <c r="B11039" s="4" t="s">
        <v>9729</v>
      </c>
      <c r="C11039" s="5">
        <v>0</v>
      </c>
    </row>
    <row r="11040" spans="2:3" x14ac:dyDescent="0.35">
      <c r="B11040" s="4" t="s">
        <v>9688</v>
      </c>
      <c r="C11040" s="5">
        <v>0</v>
      </c>
    </row>
    <row r="11041" spans="2:3" x14ac:dyDescent="0.35">
      <c r="B11041" s="4" t="s">
        <v>8293</v>
      </c>
      <c r="C11041" s="5">
        <v>0</v>
      </c>
    </row>
    <row r="11042" spans="2:3" x14ac:dyDescent="0.35">
      <c r="B11042" s="4" t="s">
        <v>9690</v>
      </c>
      <c r="C11042" s="5">
        <v>0</v>
      </c>
    </row>
    <row r="11043" spans="2:3" x14ac:dyDescent="0.35">
      <c r="B11043" s="4" t="s">
        <v>9733</v>
      </c>
      <c r="C11043" s="5">
        <v>0</v>
      </c>
    </row>
    <row r="11044" spans="2:3" x14ac:dyDescent="0.35">
      <c r="B11044" s="4" t="s">
        <v>9692</v>
      </c>
      <c r="C11044" s="5">
        <v>0</v>
      </c>
    </row>
    <row r="11045" spans="2:3" x14ac:dyDescent="0.35">
      <c r="B11045" s="4" t="s">
        <v>9735</v>
      </c>
      <c r="C11045" s="5">
        <v>0</v>
      </c>
    </row>
    <row r="11046" spans="2:3" x14ac:dyDescent="0.35">
      <c r="B11046" s="4" t="s">
        <v>8292</v>
      </c>
      <c r="C11046" s="5">
        <v>0</v>
      </c>
    </row>
    <row r="11047" spans="2:3" x14ac:dyDescent="0.35">
      <c r="B11047" s="4" t="s">
        <v>9737</v>
      </c>
      <c r="C11047" s="5">
        <v>0</v>
      </c>
    </row>
    <row r="11048" spans="2:3" x14ac:dyDescent="0.35">
      <c r="B11048" s="4" t="s">
        <v>9696</v>
      </c>
      <c r="C11048" s="5">
        <v>0</v>
      </c>
    </row>
    <row r="11049" spans="2:3" x14ac:dyDescent="0.35">
      <c r="B11049" s="4" t="s">
        <v>9739</v>
      </c>
      <c r="C11049" s="5">
        <v>0</v>
      </c>
    </row>
    <row r="11050" spans="2:3" x14ac:dyDescent="0.35">
      <c r="B11050" s="4" t="s">
        <v>9698</v>
      </c>
      <c r="C11050" s="5">
        <v>0</v>
      </c>
    </row>
    <row r="11051" spans="2:3" x14ac:dyDescent="0.35">
      <c r="B11051" s="4" t="s">
        <v>9741</v>
      </c>
      <c r="C11051" s="5">
        <v>0</v>
      </c>
    </row>
    <row r="11052" spans="2:3" x14ac:dyDescent="0.35">
      <c r="B11052" s="4" t="s">
        <v>9700</v>
      </c>
      <c r="C11052" s="5">
        <v>0</v>
      </c>
    </row>
    <row r="11053" spans="2:3" x14ac:dyDescent="0.35">
      <c r="B11053" s="4" t="s">
        <v>9743</v>
      </c>
      <c r="C11053" s="5">
        <v>0</v>
      </c>
    </row>
    <row r="11054" spans="2:3" x14ac:dyDescent="0.35">
      <c r="B11054" s="4" t="s">
        <v>9702</v>
      </c>
      <c r="C11054" s="5">
        <v>0</v>
      </c>
    </row>
    <row r="11055" spans="2:3" x14ac:dyDescent="0.35">
      <c r="B11055" s="4" t="s">
        <v>9745</v>
      </c>
      <c r="C11055" s="5">
        <v>0</v>
      </c>
    </row>
    <row r="11056" spans="2:3" x14ac:dyDescent="0.35">
      <c r="B11056" s="4" t="s">
        <v>9704</v>
      </c>
      <c r="C11056" s="5">
        <v>0</v>
      </c>
    </row>
    <row r="11057" spans="2:3" x14ac:dyDescent="0.35">
      <c r="B11057" s="4" t="s">
        <v>8294</v>
      </c>
      <c r="C11057" s="5">
        <v>0</v>
      </c>
    </row>
    <row r="11058" spans="2:3" x14ac:dyDescent="0.35">
      <c r="B11058" s="4" t="s">
        <v>9706</v>
      </c>
      <c r="C11058" s="5">
        <v>0</v>
      </c>
    </row>
    <row r="11059" spans="2:3" x14ac:dyDescent="0.35">
      <c r="B11059" s="4" t="s">
        <v>8318</v>
      </c>
      <c r="C11059" s="5">
        <v>0</v>
      </c>
    </row>
    <row r="11060" spans="2:3" x14ac:dyDescent="0.35">
      <c r="B11060" s="4" t="s">
        <v>9708</v>
      </c>
      <c r="C11060" s="5">
        <v>0</v>
      </c>
    </row>
    <row r="11061" spans="2:3" x14ac:dyDescent="0.35">
      <c r="B11061" s="4" t="s">
        <v>9784</v>
      </c>
      <c r="C11061" s="5">
        <v>0</v>
      </c>
    </row>
    <row r="11062" spans="2:3" x14ac:dyDescent="0.35">
      <c r="B11062" s="4" t="s">
        <v>9710</v>
      </c>
      <c r="C11062" s="5">
        <v>0</v>
      </c>
    </row>
    <row r="11063" spans="2:3" x14ac:dyDescent="0.35">
      <c r="B11063" s="4" t="s">
        <v>9786</v>
      </c>
      <c r="C11063" s="5">
        <v>0</v>
      </c>
    </row>
    <row r="11064" spans="2:3" x14ac:dyDescent="0.35">
      <c r="B11064" s="4" t="s">
        <v>9712</v>
      </c>
      <c r="C11064" s="5">
        <v>0</v>
      </c>
    </row>
    <row r="11065" spans="2:3" x14ac:dyDescent="0.35">
      <c r="B11065" s="4" t="s">
        <v>9788</v>
      </c>
      <c r="C11065" s="5">
        <v>0</v>
      </c>
    </row>
    <row r="11066" spans="2:3" x14ac:dyDescent="0.35">
      <c r="B11066" s="4" t="s">
        <v>9714</v>
      </c>
      <c r="C11066" s="5">
        <v>0</v>
      </c>
    </row>
    <row r="11067" spans="2:3" x14ac:dyDescent="0.35">
      <c r="B11067" s="4" t="s">
        <v>9790</v>
      </c>
      <c r="C11067" s="5">
        <v>0</v>
      </c>
    </row>
    <row r="11068" spans="2:3" x14ac:dyDescent="0.35">
      <c r="B11068" s="4" t="s">
        <v>9716</v>
      </c>
      <c r="C11068" s="5">
        <v>0</v>
      </c>
    </row>
    <row r="11069" spans="2:3" x14ac:dyDescent="0.35">
      <c r="B11069" s="4" t="s">
        <v>9792</v>
      </c>
      <c r="C11069" s="5">
        <v>0</v>
      </c>
    </row>
    <row r="11070" spans="2:3" x14ac:dyDescent="0.35">
      <c r="B11070" s="4" t="s">
        <v>9718</v>
      </c>
      <c r="C11070" s="5">
        <v>0</v>
      </c>
    </row>
    <row r="11071" spans="2:3" x14ac:dyDescent="0.35">
      <c r="B11071" s="4" t="s">
        <v>9794</v>
      </c>
      <c r="C11071" s="5">
        <v>0</v>
      </c>
    </row>
    <row r="11072" spans="2:3" x14ac:dyDescent="0.35">
      <c r="B11072" s="4" t="s">
        <v>9720</v>
      </c>
      <c r="C11072" s="5">
        <v>0</v>
      </c>
    </row>
    <row r="11073" spans="2:3" x14ac:dyDescent="0.35">
      <c r="B11073" s="4" t="s">
        <v>9028</v>
      </c>
      <c r="C11073" s="5">
        <v>0</v>
      </c>
    </row>
    <row r="11074" spans="2:3" x14ac:dyDescent="0.35">
      <c r="B11074" s="4" t="s">
        <v>9722</v>
      </c>
      <c r="C11074" s="5">
        <v>0</v>
      </c>
    </row>
    <row r="11075" spans="2:3" x14ac:dyDescent="0.35">
      <c r="B11075" s="4" t="s">
        <v>9029</v>
      </c>
      <c r="C11075" s="5">
        <v>0</v>
      </c>
    </row>
    <row r="11076" spans="2:3" x14ac:dyDescent="0.35">
      <c r="B11076" s="4" t="s">
        <v>9030</v>
      </c>
      <c r="C11076" s="5">
        <v>0</v>
      </c>
    </row>
    <row r="11077" spans="2:3" x14ac:dyDescent="0.35">
      <c r="B11077" s="4" t="s">
        <v>9725</v>
      </c>
      <c r="C11077" s="5">
        <v>0</v>
      </c>
    </row>
    <row r="11078" spans="2:3" x14ac:dyDescent="0.35">
      <c r="B11078" s="4" t="s">
        <v>9727</v>
      </c>
      <c r="C11078" s="5">
        <v>0</v>
      </c>
    </row>
    <row r="11079" spans="2:3" x14ac:dyDescent="0.35">
      <c r="B11079" s="4" t="s">
        <v>9758</v>
      </c>
      <c r="C11079" s="5">
        <v>0</v>
      </c>
    </row>
    <row r="11080" spans="2:3" x14ac:dyDescent="0.35">
      <c r="B11080" s="4" t="s">
        <v>9728</v>
      </c>
      <c r="C11080" s="5">
        <v>0</v>
      </c>
    </row>
    <row r="11081" spans="2:3" x14ac:dyDescent="0.35">
      <c r="B11081" s="4" t="s">
        <v>9760</v>
      </c>
      <c r="C11081" s="5">
        <v>0</v>
      </c>
    </row>
    <row r="11082" spans="2:3" x14ac:dyDescent="0.35">
      <c r="B11082" s="4" t="s">
        <v>9730</v>
      </c>
      <c r="C11082" s="5">
        <v>0</v>
      </c>
    </row>
    <row r="11083" spans="2:3" x14ac:dyDescent="0.35">
      <c r="B11083" s="4" t="s">
        <v>8276</v>
      </c>
      <c r="C11083" s="5">
        <v>0</v>
      </c>
    </row>
    <row r="11084" spans="2:3" x14ac:dyDescent="0.35">
      <c r="B11084" s="4" t="s">
        <v>9732</v>
      </c>
      <c r="C11084" s="5">
        <v>0</v>
      </c>
    </row>
    <row r="11085" spans="2:3" x14ac:dyDescent="0.35">
      <c r="B11085" s="4" t="s">
        <v>9764</v>
      </c>
      <c r="C11085" s="5">
        <v>0</v>
      </c>
    </row>
    <row r="11086" spans="2:3" x14ac:dyDescent="0.35">
      <c r="B11086" s="4" t="s">
        <v>9734</v>
      </c>
      <c r="C11086" s="5">
        <v>0</v>
      </c>
    </row>
    <row r="11087" spans="2:3" x14ac:dyDescent="0.35">
      <c r="B11087" s="4" t="s">
        <v>9766</v>
      </c>
      <c r="C11087" s="5">
        <v>0</v>
      </c>
    </row>
    <row r="11088" spans="2:3" x14ac:dyDescent="0.35">
      <c r="B11088" s="4" t="s">
        <v>9736</v>
      </c>
      <c r="C11088" s="5">
        <v>0</v>
      </c>
    </row>
    <row r="11089" spans="2:3" x14ac:dyDescent="0.35">
      <c r="B11089" s="4" t="s">
        <v>9768</v>
      </c>
      <c r="C11089" s="5">
        <v>0</v>
      </c>
    </row>
    <row r="11090" spans="2:3" x14ac:dyDescent="0.35">
      <c r="B11090" s="4" t="s">
        <v>9738</v>
      </c>
      <c r="C11090" s="5">
        <v>0</v>
      </c>
    </row>
    <row r="11091" spans="2:3" x14ac:dyDescent="0.35">
      <c r="B11091" s="4" t="s">
        <v>9770</v>
      </c>
      <c r="C11091" s="5">
        <v>0</v>
      </c>
    </row>
    <row r="11092" spans="2:3" x14ac:dyDescent="0.35">
      <c r="B11092" s="4" t="s">
        <v>9740</v>
      </c>
      <c r="C11092" s="5">
        <v>0</v>
      </c>
    </row>
    <row r="11093" spans="2:3" x14ac:dyDescent="0.35">
      <c r="B11093" s="4" t="s">
        <v>9772</v>
      </c>
      <c r="C11093" s="5">
        <v>0</v>
      </c>
    </row>
    <row r="11094" spans="2:3" x14ac:dyDescent="0.35">
      <c r="B11094" s="4" t="s">
        <v>9742</v>
      </c>
      <c r="C11094" s="5">
        <v>0</v>
      </c>
    </row>
    <row r="11095" spans="2:3" x14ac:dyDescent="0.35">
      <c r="B11095" s="4" t="s">
        <v>9774</v>
      </c>
      <c r="C11095" s="5">
        <v>0</v>
      </c>
    </row>
    <row r="11096" spans="2:3" x14ac:dyDescent="0.35">
      <c r="B11096" s="4" t="s">
        <v>9744</v>
      </c>
      <c r="C11096" s="5">
        <v>0</v>
      </c>
    </row>
    <row r="11097" spans="2:3" x14ac:dyDescent="0.35">
      <c r="B11097" s="4" t="s">
        <v>9776</v>
      </c>
      <c r="C11097" s="5">
        <v>0</v>
      </c>
    </row>
    <row r="11098" spans="2:3" x14ac:dyDescent="0.35">
      <c r="B11098" s="4" t="s">
        <v>9746</v>
      </c>
      <c r="C11098" s="5">
        <v>0</v>
      </c>
    </row>
    <row r="11099" spans="2:3" x14ac:dyDescent="0.35">
      <c r="B11099" s="4" t="s">
        <v>9778</v>
      </c>
      <c r="C11099" s="5">
        <v>0</v>
      </c>
    </row>
    <row r="11100" spans="2:3" x14ac:dyDescent="0.35">
      <c r="B11100" s="4" t="s">
        <v>9780</v>
      </c>
      <c r="C11100" s="5">
        <v>0</v>
      </c>
    </row>
    <row r="11101" spans="2:3" x14ac:dyDescent="0.35">
      <c r="B11101" s="4" t="s">
        <v>9749</v>
      </c>
      <c r="C11101" s="5">
        <v>0</v>
      </c>
    </row>
    <row r="11102" spans="2:3" x14ac:dyDescent="0.35">
      <c r="B11102" s="4" t="s">
        <v>9004</v>
      </c>
      <c r="C11102" s="5">
        <v>0</v>
      </c>
    </row>
    <row r="11103" spans="2:3" x14ac:dyDescent="0.35">
      <c r="B11103" s="4" t="s">
        <v>9751</v>
      </c>
      <c r="C11103" s="5">
        <v>0</v>
      </c>
    </row>
    <row r="11104" spans="2:3" x14ac:dyDescent="0.35">
      <c r="B11104" s="4" t="s">
        <v>9005</v>
      </c>
      <c r="C11104" s="5">
        <v>0</v>
      </c>
    </row>
    <row r="11105" spans="2:3" x14ac:dyDescent="0.35">
      <c r="B11105" s="4" t="s">
        <v>9753</v>
      </c>
      <c r="C11105" s="5">
        <v>0</v>
      </c>
    </row>
    <row r="11106" spans="2:3" x14ac:dyDescent="0.35">
      <c r="B11106" s="4" t="s">
        <v>9006</v>
      </c>
      <c r="C11106" s="5">
        <v>0</v>
      </c>
    </row>
    <row r="11107" spans="2:3" x14ac:dyDescent="0.35">
      <c r="B11107" s="4" t="s">
        <v>9755</v>
      </c>
      <c r="C11107" s="5">
        <v>0</v>
      </c>
    </row>
    <row r="11108" spans="2:3" x14ac:dyDescent="0.35">
      <c r="B11108" s="4" t="s">
        <v>9007</v>
      </c>
      <c r="C11108" s="5">
        <v>0</v>
      </c>
    </row>
    <row r="11109" spans="2:3" x14ac:dyDescent="0.35">
      <c r="B11109" s="4" t="s">
        <v>9757</v>
      </c>
      <c r="C11109" s="5">
        <v>0</v>
      </c>
    </row>
    <row r="11110" spans="2:3" x14ac:dyDescent="0.35">
      <c r="B11110" s="4" t="s">
        <v>9008</v>
      </c>
      <c r="C11110" s="5">
        <v>0</v>
      </c>
    </row>
    <row r="11111" spans="2:3" x14ac:dyDescent="0.35">
      <c r="B11111" s="4" t="s">
        <v>9759</v>
      </c>
      <c r="C11111" s="5">
        <v>0</v>
      </c>
    </row>
    <row r="11112" spans="2:3" x14ac:dyDescent="0.35">
      <c r="B11112" s="4" t="s">
        <v>9009</v>
      </c>
      <c r="C11112" s="5">
        <v>0</v>
      </c>
    </row>
    <row r="11113" spans="2:3" x14ac:dyDescent="0.35">
      <c r="B11113" s="4" t="s">
        <v>9761</v>
      </c>
      <c r="C11113" s="5">
        <v>0</v>
      </c>
    </row>
    <row r="11114" spans="2:3" x14ac:dyDescent="0.35">
      <c r="B11114" s="4" t="s">
        <v>9010</v>
      </c>
      <c r="C11114" s="5">
        <v>0</v>
      </c>
    </row>
    <row r="11115" spans="2:3" x14ac:dyDescent="0.35">
      <c r="B11115" s="4" t="s">
        <v>9763</v>
      </c>
      <c r="C11115" s="5">
        <v>0</v>
      </c>
    </row>
    <row r="11116" spans="2:3" x14ac:dyDescent="0.35">
      <c r="B11116" s="4" t="s">
        <v>9011</v>
      </c>
      <c r="C11116" s="5">
        <v>0</v>
      </c>
    </row>
    <row r="11117" spans="2:3" x14ac:dyDescent="0.35">
      <c r="B11117" s="4" t="s">
        <v>9765</v>
      </c>
      <c r="C11117" s="5">
        <v>0</v>
      </c>
    </row>
    <row r="11118" spans="2:3" x14ac:dyDescent="0.35">
      <c r="B11118" s="4" t="s">
        <v>9012</v>
      </c>
      <c r="C11118" s="5">
        <v>0</v>
      </c>
    </row>
    <row r="11119" spans="2:3" x14ac:dyDescent="0.35">
      <c r="B11119" s="4" t="s">
        <v>9767</v>
      </c>
      <c r="C11119" s="5">
        <v>0</v>
      </c>
    </row>
    <row r="11120" spans="2:3" x14ac:dyDescent="0.35">
      <c r="B11120" s="4" t="s">
        <v>9013</v>
      </c>
      <c r="C11120" s="5">
        <v>0</v>
      </c>
    </row>
    <row r="11121" spans="2:3" x14ac:dyDescent="0.35">
      <c r="B11121" s="4" t="s">
        <v>9769</v>
      </c>
      <c r="C11121" s="5">
        <v>0</v>
      </c>
    </row>
    <row r="11122" spans="2:3" x14ac:dyDescent="0.35">
      <c r="B11122" s="4" t="s">
        <v>9014</v>
      </c>
      <c r="C11122" s="5">
        <v>0</v>
      </c>
    </row>
    <row r="11123" spans="2:3" x14ac:dyDescent="0.35">
      <c r="B11123" s="4" t="s">
        <v>9771</v>
      </c>
      <c r="C11123" s="5">
        <v>0</v>
      </c>
    </row>
    <row r="11124" spans="2:3" x14ac:dyDescent="0.35">
      <c r="B11124" s="4" t="s">
        <v>9015</v>
      </c>
      <c r="C11124" s="5">
        <v>0</v>
      </c>
    </row>
    <row r="11125" spans="2:3" x14ac:dyDescent="0.35">
      <c r="B11125" s="4" t="s">
        <v>9773</v>
      </c>
      <c r="C11125" s="5">
        <v>0</v>
      </c>
    </row>
    <row r="11126" spans="2:3" x14ac:dyDescent="0.35">
      <c r="B11126" s="4" t="s">
        <v>9016</v>
      </c>
      <c r="C11126" s="5">
        <v>0</v>
      </c>
    </row>
    <row r="11127" spans="2:3" x14ac:dyDescent="0.35">
      <c r="B11127" s="4" t="s">
        <v>9775</v>
      </c>
      <c r="C11127" s="5">
        <v>0</v>
      </c>
    </row>
    <row r="11128" spans="2:3" x14ac:dyDescent="0.35">
      <c r="B11128" s="4" t="s">
        <v>9017</v>
      </c>
      <c r="C11128" s="5">
        <v>0</v>
      </c>
    </row>
    <row r="11129" spans="2:3" x14ac:dyDescent="0.35">
      <c r="B11129" s="4" t="s">
        <v>9777</v>
      </c>
      <c r="C11129" s="5">
        <v>0</v>
      </c>
    </row>
    <row r="11130" spans="2:3" x14ac:dyDescent="0.35">
      <c r="B11130" s="4" t="s">
        <v>9018</v>
      </c>
      <c r="C11130" s="5">
        <v>0</v>
      </c>
    </row>
    <row r="11131" spans="2:3" x14ac:dyDescent="0.35">
      <c r="B11131" s="4" t="s">
        <v>9779</v>
      </c>
      <c r="C11131" s="5">
        <v>0</v>
      </c>
    </row>
    <row r="11132" spans="2:3" x14ac:dyDescent="0.35">
      <c r="B11132" s="4" t="s">
        <v>9019</v>
      </c>
      <c r="C11132" s="5">
        <v>0</v>
      </c>
    </row>
    <row r="11133" spans="2:3" x14ac:dyDescent="0.35">
      <c r="B11133" s="4" t="s">
        <v>9781</v>
      </c>
      <c r="C11133" s="5">
        <v>0</v>
      </c>
    </row>
    <row r="11134" spans="2:3" x14ac:dyDescent="0.35">
      <c r="B11134" s="4" t="s">
        <v>9020</v>
      </c>
      <c r="C11134" s="5">
        <v>0</v>
      </c>
    </row>
    <row r="11135" spans="2:3" x14ac:dyDescent="0.35">
      <c r="B11135" s="4" t="s">
        <v>9783</v>
      </c>
      <c r="C11135" s="5">
        <v>0</v>
      </c>
    </row>
    <row r="11136" spans="2:3" x14ac:dyDescent="0.35">
      <c r="B11136" s="4" t="s">
        <v>9021</v>
      </c>
      <c r="C11136" s="5">
        <v>0</v>
      </c>
    </row>
    <row r="11137" spans="2:3" x14ac:dyDescent="0.35">
      <c r="B11137" s="4" t="s">
        <v>9785</v>
      </c>
      <c r="C11137" s="5">
        <v>0</v>
      </c>
    </row>
    <row r="11138" spans="2:3" x14ac:dyDescent="0.35">
      <c r="B11138" s="4" t="s">
        <v>9022</v>
      </c>
      <c r="C11138" s="5">
        <v>0</v>
      </c>
    </row>
    <row r="11139" spans="2:3" x14ac:dyDescent="0.35">
      <c r="B11139" s="4" t="s">
        <v>9787</v>
      </c>
      <c r="C11139" s="5">
        <v>0</v>
      </c>
    </row>
    <row r="11140" spans="2:3" x14ac:dyDescent="0.35">
      <c r="B11140" s="4" t="s">
        <v>9023</v>
      </c>
      <c r="C11140" s="5">
        <v>0</v>
      </c>
    </row>
    <row r="11141" spans="2:3" x14ac:dyDescent="0.35">
      <c r="B11141" s="4" t="s">
        <v>9789</v>
      </c>
      <c r="C11141" s="5">
        <v>0</v>
      </c>
    </row>
    <row r="11142" spans="2:3" x14ac:dyDescent="0.35">
      <c r="B11142" s="4" t="s">
        <v>9024</v>
      </c>
      <c r="C11142" s="5">
        <v>0</v>
      </c>
    </row>
    <row r="11143" spans="2:3" x14ac:dyDescent="0.35">
      <c r="B11143" s="4" t="s">
        <v>9791</v>
      </c>
      <c r="C11143" s="5">
        <v>0</v>
      </c>
    </row>
    <row r="11144" spans="2:3" x14ac:dyDescent="0.35">
      <c r="B11144" s="4" t="s">
        <v>9025</v>
      </c>
      <c r="C11144" s="5">
        <v>0</v>
      </c>
    </row>
    <row r="11145" spans="2:3" x14ac:dyDescent="0.35">
      <c r="B11145" s="4" t="s">
        <v>9793</v>
      </c>
      <c r="C11145" s="5">
        <v>0</v>
      </c>
    </row>
    <row r="11146" spans="2:3" x14ac:dyDescent="0.35">
      <c r="B11146" s="4" t="s">
        <v>9026</v>
      </c>
      <c r="C11146" s="5">
        <v>0</v>
      </c>
    </row>
    <row r="11147" spans="2:3" x14ac:dyDescent="0.35">
      <c r="B11147" s="4" t="s">
        <v>8261</v>
      </c>
      <c r="C11147" s="5">
        <v>0</v>
      </c>
    </row>
    <row r="11148" spans="2:3" x14ac:dyDescent="0.35">
      <c r="B11148" s="4" t="s">
        <v>9027</v>
      </c>
      <c r="C11148" s="5">
        <v>0</v>
      </c>
    </row>
    <row r="11149" spans="2:3" x14ac:dyDescent="0.35">
      <c r="B11149" s="4" t="s">
        <v>7820</v>
      </c>
      <c r="C11149" s="5">
        <v>0</v>
      </c>
    </row>
    <row r="11150" spans="2:3" x14ac:dyDescent="0.35">
      <c r="B11150" s="4" t="s">
        <v>7559</v>
      </c>
      <c r="C11150" s="5">
        <v>0</v>
      </c>
    </row>
    <row r="11151" spans="2:3" x14ac:dyDescent="0.35">
      <c r="B11151" s="4" t="s">
        <v>8076</v>
      </c>
      <c r="C11151" s="5">
        <v>0</v>
      </c>
    </row>
    <row r="11152" spans="2:3" x14ac:dyDescent="0.35">
      <c r="B11152" s="4" t="s">
        <v>6793</v>
      </c>
      <c r="C11152" s="5">
        <v>0</v>
      </c>
    </row>
    <row r="11153" spans="2:3" x14ac:dyDescent="0.35">
      <c r="B11153" s="4" t="s">
        <v>7692</v>
      </c>
      <c r="C11153" s="5">
        <v>0</v>
      </c>
    </row>
    <row r="11154" spans="2:3" x14ac:dyDescent="0.35">
      <c r="B11154" s="4" t="s">
        <v>6794</v>
      </c>
      <c r="C11154" s="5">
        <v>0</v>
      </c>
    </row>
    <row r="11155" spans="2:3" x14ac:dyDescent="0.35">
      <c r="B11155" s="4" t="s">
        <v>7948</v>
      </c>
      <c r="C11155" s="5">
        <v>0</v>
      </c>
    </row>
    <row r="11156" spans="2:3" x14ac:dyDescent="0.35">
      <c r="B11156" s="4" t="s">
        <v>6795</v>
      </c>
      <c r="C11156" s="5">
        <v>0</v>
      </c>
    </row>
    <row r="11157" spans="2:3" x14ac:dyDescent="0.35">
      <c r="B11157" s="4" t="s">
        <v>8204</v>
      </c>
      <c r="C11157" s="5">
        <v>0</v>
      </c>
    </row>
    <row r="11158" spans="2:3" x14ac:dyDescent="0.35">
      <c r="B11158" s="4" t="s">
        <v>6796</v>
      </c>
      <c r="C11158" s="5">
        <v>0</v>
      </c>
    </row>
    <row r="11159" spans="2:3" x14ac:dyDescent="0.35">
      <c r="B11159" s="4" t="s">
        <v>7624</v>
      </c>
      <c r="C11159" s="5">
        <v>0</v>
      </c>
    </row>
    <row r="11160" spans="2:3" x14ac:dyDescent="0.35">
      <c r="B11160" s="4" t="s">
        <v>6797</v>
      </c>
      <c r="C11160" s="5">
        <v>0</v>
      </c>
    </row>
    <row r="11161" spans="2:3" x14ac:dyDescent="0.35">
      <c r="B11161" s="4" t="s">
        <v>7756</v>
      </c>
      <c r="C11161" s="5">
        <v>0</v>
      </c>
    </row>
    <row r="11162" spans="2:3" x14ac:dyDescent="0.35">
      <c r="B11162" s="4" t="s">
        <v>6798</v>
      </c>
      <c r="C11162" s="5">
        <v>0</v>
      </c>
    </row>
    <row r="11163" spans="2:3" x14ac:dyDescent="0.35">
      <c r="B11163" s="4" t="s">
        <v>7884</v>
      </c>
      <c r="C11163" s="5">
        <v>0</v>
      </c>
    </row>
    <row r="11164" spans="2:3" x14ac:dyDescent="0.35">
      <c r="B11164" s="4" t="s">
        <v>6799</v>
      </c>
      <c r="C11164" s="5">
        <v>0</v>
      </c>
    </row>
    <row r="11165" spans="2:3" x14ac:dyDescent="0.35">
      <c r="B11165" s="4" t="s">
        <v>8012</v>
      </c>
      <c r="C11165" s="5">
        <v>0</v>
      </c>
    </row>
    <row r="11166" spans="2:3" x14ac:dyDescent="0.35">
      <c r="B11166" s="4" t="s">
        <v>6800</v>
      </c>
      <c r="C11166" s="5">
        <v>0</v>
      </c>
    </row>
    <row r="11167" spans="2:3" x14ac:dyDescent="0.35">
      <c r="B11167" s="4" t="s">
        <v>8140</v>
      </c>
      <c r="C11167" s="5">
        <v>0</v>
      </c>
    </row>
    <row r="11168" spans="2:3" x14ac:dyDescent="0.35">
      <c r="B11168" s="4" t="s">
        <v>6801</v>
      </c>
      <c r="C11168" s="5">
        <v>0</v>
      </c>
    </row>
    <row r="11169" spans="2:3" x14ac:dyDescent="0.35">
      <c r="B11169" s="4" t="s">
        <v>6763</v>
      </c>
      <c r="C11169" s="5">
        <v>0</v>
      </c>
    </row>
    <row r="11170" spans="2:3" x14ac:dyDescent="0.35">
      <c r="B11170" s="4" t="s">
        <v>6802</v>
      </c>
      <c r="C11170" s="5">
        <v>0</v>
      </c>
    </row>
    <row r="11171" spans="2:3" x14ac:dyDescent="0.35">
      <c r="B11171" s="4" t="s">
        <v>7591</v>
      </c>
      <c r="C11171" s="5">
        <v>0</v>
      </c>
    </row>
    <row r="11172" spans="2:3" x14ac:dyDescent="0.35">
      <c r="B11172" s="4" t="s">
        <v>6803</v>
      </c>
      <c r="C11172" s="5">
        <v>0</v>
      </c>
    </row>
    <row r="11173" spans="2:3" x14ac:dyDescent="0.35">
      <c r="B11173" s="4" t="s">
        <v>7660</v>
      </c>
      <c r="C11173" s="5">
        <v>0</v>
      </c>
    </row>
    <row r="11174" spans="2:3" x14ac:dyDescent="0.35">
      <c r="B11174" s="4" t="s">
        <v>6804</v>
      </c>
      <c r="C11174" s="5">
        <v>0</v>
      </c>
    </row>
    <row r="11175" spans="2:3" x14ac:dyDescent="0.35">
      <c r="B11175" s="4" t="s">
        <v>7724</v>
      </c>
      <c r="C11175" s="5">
        <v>0</v>
      </c>
    </row>
    <row r="11176" spans="2:3" x14ac:dyDescent="0.35">
      <c r="B11176" s="4" t="s">
        <v>6805</v>
      </c>
      <c r="C11176" s="5">
        <v>0</v>
      </c>
    </row>
    <row r="11177" spans="2:3" x14ac:dyDescent="0.35">
      <c r="B11177" s="4" t="s">
        <v>7788</v>
      </c>
      <c r="C11177" s="5">
        <v>0</v>
      </c>
    </row>
    <row r="11178" spans="2:3" x14ac:dyDescent="0.35">
      <c r="B11178" s="4" t="s">
        <v>6806</v>
      </c>
      <c r="C11178" s="5">
        <v>0</v>
      </c>
    </row>
    <row r="11179" spans="2:3" x14ac:dyDescent="0.35">
      <c r="B11179" s="4" t="s">
        <v>7852</v>
      </c>
      <c r="C11179" s="5">
        <v>0</v>
      </c>
    </row>
    <row r="11180" spans="2:3" x14ac:dyDescent="0.35">
      <c r="B11180" s="4" t="s">
        <v>6807</v>
      </c>
      <c r="C11180" s="5">
        <v>0</v>
      </c>
    </row>
    <row r="11181" spans="2:3" x14ac:dyDescent="0.35">
      <c r="B11181" s="4" t="s">
        <v>7916</v>
      </c>
      <c r="C11181" s="5">
        <v>0</v>
      </c>
    </row>
    <row r="11182" spans="2:3" x14ac:dyDescent="0.35">
      <c r="B11182" s="4" t="s">
        <v>6808</v>
      </c>
      <c r="C11182" s="5">
        <v>0</v>
      </c>
    </row>
    <row r="11183" spans="2:3" x14ac:dyDescent="0.35">
      <c r="B11183" s="4" t="s">
        <v>7980</v>
      </c>
      <c r="C11183" s="5">
        <v>0</v>
      </c>
    </row>
    <row r="11184" spans="2:3" x14ac:dyDescent="0.35">
      <c r="B11184" s="4" t="s">
        <v>6809</v>
      </c>
      <c r="C11184" s="5">
        <v>0</v>
      </c>
    </row>
    <row r="11185" spans="2:3" x14ac:dyDescent="0.35">
      <c r="B11185" s="4" t="s">
        <v>8044</v>
      </c>
      <c r="C11185" s="5">
        <v>0</v>
      </c>
    </row>
    <row r="11186" spans="2:3" x14ac:dyDescent="0.35">
      <c r="B11186" s="4" t="s">
        <v>6810</v>
      </c>
      <c r="C11186" s="5">
        <v>0</v>
      </c>
    </row>
    <row r="11187" spans="2:3" x14ac:dyDescent="0.35">
      <c r="B11187" s="4" t="s">
        <v>8108</v>
      </c>
      <c r="C11187" s="5">
        <v>0</v>
      </c>
    </row>
    <row r="11188" spans="2:3" x14ac:dyDescent="0.35">
      <c r="B11188" s="4" t="s">
        <v>6811</v>
      </c>
      <c r="C11188" s="5">
        <v>0</v>
      </c>
    </row>
    <row r="11189" spans="2:3" x14ac:dyDescent="0.35">
      <c r="B11189" s="4" t="s">
        <v>8172</v>
      </c>
      <c r="C11189" s="5">
        <v>0</v>
      </c>
    </row>
    <row r="11190" spans="2:3" x14ac:dyDescent="0.35">
      <c r="B11190" s="4" t="s">
        <v>6812</v>
      </c>
      <c r="C11190" s="5">
        <v>0</v>
      </c>
    </row>
    <row r="11191" spans="2:3" x14ac:dyDescent="0.35">
      <c r="B11191" s="4" t="s">
        <v>8236</v>
      </c>
      <c r="C11191" s="5">
        <v>0</v>
      </c>
    </row>
    <row r="11192" spans="2:3" x14ac:dyDescent="0.35">
      <c r="B11192" s="4" t="s">
        <v>6730</v>
      </c>
      <c r="C11192" s="5">
        <v>0</v>
      </c>
    </row>
    <row r="11193" spans="2:3" x14ac:dyDescent="0.35">
      <c r="B11193" s="4" t="s">
        <v>7543</v>
      </c>
      <c r="C11193" s="5">
        <v>0</v>
      </c>
    </row>
    <row r="11194" spans="2:3" x14ac:dyDescent="0.35">
      <c r="B11194" s="4" t="s">
        <v>6814</v>
      </c>
      <c r="C11194" s="5">
        <v>0</v>
      </c>
    </row>
    <row r="11195" spans="2:3" x14ac:dyDescent="0.35">
      <c r="B11195" s="4" t="s">
        <v>7575</v>
      </c>
      <c r="C11195" s="5">
        <v>0</v>
      </c>
    </row>
    <row r="11196" spans="2:3" x14ac:dyDescent="0.35">
      <c r="B11196" s="4" t="s">
        <v>6815</v>
      </c>
      <c r="C11196" s="5">
        <v>0</v>
      </c>
    </row>
    <row r="11197" spans="2:3" x14ac:dyDescent="0.35">
      <c r="B11197" s="4" t="s">
        <v>7607</v>
      </c>
      <c r="C11197" s="5">
        <v>0</v>
      </c>
    </row>
    <row r="11198" spans="2:3" x14ac:dyDescent="0.35">
      <c r="B11198" s="4" t="s">
        <v>6816</v>
      </c>
      <c r="C11198" s="5">
        <v>0</v>
      </c>
    </row>
    <row r="11199" spans="2:3" x14ac:dyDescent="0.35">
      <c r="B11199" s="4" t="s">
        <v>6791</v>
      </c>
      <c r="C11199" s="5">
        <v>0</v>
      </c>
    </row>
    <row r="11200" spans="2:3" x14ac:dyDescent="0.35">
      <c r="B11200" s="4" t="s">
        <v>6817</v>
      </c>
      <c r="C11200" s="5">
        <v>0</v>
      </c>
    </row>
    <row r="11201" spans="2:3" x14ac:dyDescent="0.35">
      <c r="B11201" s="4" t="s">
        <v>6768</v>
      </c>
      <c r="C11201" s="5">
        <v>0</v>
      </c>
    </row>
    <row r="11202" spans="2:3" x14ac:dyDescent="0.35">
      <c r="B11202" s="4" t="s">
        <v>6818</v>
      </c>
      <c r="C11202" s="5">
        <v>0</v>
      </c>
    </row>
    <row r="11203" spans="2:3" x14ac:dyDescent="0.35">
      <c r="B11203" s="4" t="s">
        <v>7708</v>
      </c>
      <c r="C11203" s="5">
        <v>0</v>
      </c>
    </row>
    <row r="11204" spans="2:3" x14ac:dyDescent="0.35">
      <c r="B11204" s="4" t="s">
        <v>6731</v>
      </c>
      <c r="C11204" s="5">
        <v>0</v>
      </c>
    </row>
    <row r="11205" spans="2:3" x14ac:dyDescent="0.35">
      <c r="B11205" s="4" t="s">
        <v>7740</v>
      </c>
      <c r="C11205" s="5">
        <v>0</v>
      </c>
    </row>
    <row r="11206" spans="2:3" x14ac:dyDescent="0.35">
      <c r="B11206" s="4" t="s">
        <v>6820</v>
      </c>
      <c r="C11206" s="5">
        <v>0</v>
      </c>
    </row>
    <row r="11207" spans="2:3" x14ac:dyDescent="0.35">
      <c r="B11207" s="4" t="s">
        <v>7772</v>
      </c>
      <c r="C11207" s="5">
        <v>0</v>
      </c>
    </row>
    <row r="11208" spans="2:3" x14ac:dyDescent="0.35">
      <c r="B11208" s="4" t="s">
        <v>6821</v>
      </c>
      <c r="C11208" s="5">
        <v>0</v>
      </c>
    </row>
    <row r="11209" spans="2:3" x14ac:dyDescent="0.35">
      <c r="B11209" s="4" t="s">
        <v>7804</v>
      </c>
      <c r="C11209" s="5">
        <v>0</v>
      </c>
    </row>
    <row r="11210" spans="2:3" x14ac:dyDescent="0.35">
      <c r="B11210" s="4" t="s">
        <v>6822</v>
      </c>
      <c r="C11210" s="5">
        <v>0</v>
      </c>
    </row>
    <row r="11211" spans="2:3" x14ac:dyDescent="0.35">
      <c r="B11211" s="4" t="s">
        <v>7836</v>
      </c>
      <c r="C11211" s="5">
        <v>0</v>
      </c>
    </row>
    <row r="11212" spans="2:3" x14ac:dyDescent="0.35">
      <c r="B11212" s="4" t="s">
        <v>6823</v>
      </c>
      <c r="C11212" s="5">
        <v>0</v>
      </c>
    </row>
    <row r="11213" spans="2:3" x14ac:dyDescent="0.35">
      <c r="B11213" s="4" t="s">
        <v>7868</v>
      </c>
      <c r="C11213" s="5">
        <v>0</v>
      </c>
    </row>
    <row r="11214" spans="2:3" x14ac:dyDescent="0.35">
      <c r="B11214" s="4" t="s">
        <v>6788</v>
      </c>
      <c r="C11214" s="5">
        <v>0</v>
      </c>
    </row>
    <row r="11215" spans="2:3" x14ac:dyDescent="0.35">
      <c r="B11215" s="4" t="s">
        <v>7900</v>
      </c>
      <c r="C11215" s="5">
        <v>0</v>
      </c>
    </row>
    <row r="11216" spans="2:3" x14ac:dyDescent="0.35">
      <c r="B11216" s="4" t="s">
        <v>6825</v>
      </c>
      <c r="C11216" s="5">
        <v>0</v>
      </c>
    </row>
    <row r="11217" spans="2:3" x14ac:dyDescent="0.35">
      <c r="B11217" s="4" t="s">
        <v>7932</v>
      </c>
      <c r="C11217" s="5">
        <v>0</v>
      </c>
    </row>
    <row r="11218" spans="2:3" x14ac:dyDescent="0.35">
      <c r="B11218" s="4" t="s">
        <v>6826</v>
      </c>
      <c r="C11218" s="5">
        <v>0</v>
      </c>
    </row>
    <row r="11219" spans="2:3" x14ac:dyDescent="0.35">
      <c r="B11219" s="4" t="s">
        <v>7964</v>
      </c>
      <c r="C11219" s="5">
        <v>0</v>
      </c>
    </row>
    <row r="11220" spans="2:3" x14ac:dyDescent="0.35">
      <c r="B11220" s="4" t="s">
        <v>6827</v>
      </c>
      <c r="C11220" s="5">
        <v>0</v>
      </c>
    </row>
    <row r="11221" spans="2:3" x14ac:dyDescent="0.35">
      <c r="B11221" s="4" t="s">
        <v>7996</v>
      </c>
      <c r="C11221" s="5">
        <v>0</v>
      </c>
    </row>
    <row r="11222" spans="2:3" x14ac:dyDescent="0.35">
      <c r="B11222" s="4" t="s">
        <v>6828</v>
      </c>
      <c r="C11222" s="5">
        <v>0</v>
      </c>
    </row>
    <row r="11223" spans="2:3" x14ac:dyDescent="0.35">
      <c r="B11223" s="4" t="s">
        <v>8028</v>
      </c>
      <c r="C11223" s="5">
        <v>0</v>
      </c>
    </row>
    <row r="11224" spans="2:3" x14ac:dyDescent="0.35">
      <c r="B11224" s="4" t="s">
        <v>6829</v>
      </c>
      <c r="C11224" s="5">
        <v>0</v>
      </c>
    </row>
    <row r="11225" spans="2:3" x14ac:dyDescent="0.35">
      <c r="B11225" s="4" t="s">
        <v>8060</v>
      </c>
      <c r="C11225" s="5">
        <v>0</v>
      </c>
    </row>
    <row r="11226" spans="2:3" x14ac:dyDescent="0.35">
      <c r="B11226" s="4" t="s">
        <v>6830</v>
      </c>
      <c r="C11226" s="5">
        <v>0</v>
      </c>
    </row>
    <row r="11227" spans="2:3" x14ac:dyDescent="0.35">
      <c r="B11227" s="4" t="s">
        <v>8092</v>
      </c>
      <c r="C11227" s="5">
        <v>0</v>
      </c>
    </row>
    <row r="11228" spans="2:3" x14ac:dyDescent="0.35">
      <c r="B11228" s="4" t="s">
        <v>6831</v>
      </c>
      <c r="C11228" s="5">
        <v>0</v>
      </c>
    </row>
    <row r="11229" spans="2:3" x14ac:dyDescent="0.35">
      <c r="B11229" s="4" t="s">
        <v>8124</v>
      </c>
      <c r="C11229" s="5">
        <v>0</v>
      </c>
    </row>
    <row r="11230" spans="2:3" x14ac:dyDescent="0.35">
      <c r="B11230" s="4" t="s">
        <v>6832</v>
      </c>
      <c r="C11230" s="5">
        <v>0</v>
      </c>
    </row>
    <row r="11231" spans="2:3" x14ac:dyDescent="0.35">
      <c r="B11231" s="4" t="s">
        <v>8156</v>
      </c>
      <c r="C11231" s="5">
        <v>0</v>
      </c>
    </row>
    <row r="11232" spans="2:3" x14ac:dyDescent="0.35">
      <c r="B11232" s="4" t="s">
        <v>6833</v>
      </c>
      <c r="C11232" s="5">
        <v>0</v>
      </c>
    </row>
    <row r="11233" spans="2:3" x14ac:dyDescent="0.35">
      <c r="B11233" s="4" t="s">
        <v>8188</v>
      </c>
      <c r="C11233" s="5">
        <v>0</v>
      </c>
    </row>
    <row r="11234" spans="2:3" x14ac:dyDescent="0.35">
      <c r="B11234" s="4" t="s">
        <v>6732</v>
      </c>
      <c r="C11234" s="5">
        <v>0</v>
      </c>
    </row>
    <row r="11235" spans="2:3" x14ac:dyDescent="0.35">
      <c r="B11235" s="4" t="s">
        <v>8220</v>
      </c>
      <c r="C11235" s="5">
        <v>0</v>
      </c>
    </row>
    <row r="11236" spans="2:3" x14ac:dyDescent="0.35">
      <c r="B11236" s="4" t="s">
        <v>6835</v>
      </c>
      <c r="C11236" s="5">
        <v>0</v>
      </c>
    </row>
    <row r="11237" spans="2:3" x14ac:dyDescent="0.35">
      <c r="B11237" s="4" t="s">
        <v>8252</v>
      </c>
      <c r="C11237" s="5">
        <v>0</v>
      </c>
    </row>
    <row r="11238" spans="2:3" x14ac:dyDescent="0.35">
      <c r="B11238" s="4" t="s">
        <v>6836</v>
      </c>
      <c r="C11238" s="5">
        <v>0</v>
      </c>
    </row>
    <row r="11239" spans="2:3" x14ac:dyDescent="0.35">
      <c r="B11239" s="4" t="s">
        <v>7535</v>
      </c>
      <c r="C11239" s="5">
        <v>0</v>
      </c>
    </row>
    <row r="11240" spans="2:3" x14ac:dyDescent="0.35">
      <c r="B11240" s="4" t="s">
        <v>6837</v>
      </c>
      <c r="C11240" s="5">
        <v>0</v>
      </c>
    </row>
    <row r="11241" spans="2:3" x14ac:dyDescent="0.35">
      <c r="B11241" s="4" t="s">
        <v>7551</v>
      </c>
      <c r="C11241" s="5">
        <v>0</v>
      </c>
    </row>
    <row r="11242" spans="2:3" x14ac:dyDescent="0.35">
      <c r="B11242" s="4" t="s">
        <v>6838</v>
      </c>
      <c r="C11242" s="5">
        <v>0</v>
      </c>
    </row>
    <row r="11243" spans="2:3" x14ac:dyDescent="0.35">
      <c r="B11243" s="4" t="s">
        <v>7567</v>
      </c>
      <c r="C11243" s="5">
        <v>0</v>
      </c>
    </row>
    <row r="11244" spans="2:3" x14ac:dyDescent="0.35">
      <c r="B11244" s="4" t="s">
        <v>6839</v>
      </c>
      <c r="C11244" s="5">
        <v>0</v>
      </c>
    </row>
    <row r="11245" spans="2:3" x14ac:dyDescent="0.35">
      <c r="B11245" s="4" t="s">
        <v>7583</v>
      </c>
      <c r="C11245" s="5">
        <v>0</v>
      </c>
    </row>
    <row r="11246" spans="2:3" x14ac:dyDescent="0.35">
      <c r="B11246" s="4" t="s">
        <v>6840</v>
      </c>
      <c r="C11246" s="5">
        <v>0</v>
      </c>
    </row>
    <row r="11247" spans="2:3" x14ac:dyDescent="0.35">
      <c r="B11247" s="4" t="s">
        <v>7599</v>
      </c>
      <c r="C11247" s="5">
        <v>0</v>
      </c>
    </row>
    <row r="11248" spans="2:3" x14ac:dyDescent="0.35">
      <c r="B11248" s="4" t="s">
        <v>6841</v>
      </c>
      <c r="C11248" s="5">
        <v>0</v>
      </c>
    </row>
    <row r="11249" spans="2:3" x14ac:dyDescent="0.35">
      <c r="B11249" s="4" t="s">
        <v>7615</v>
      </c>
      <c r="C11249" s="5">
        <v>0</v>
      </c>
    </row>
    <row r="11250" spans="2:3" x14ac:dyDescent="0.35">
      <c r="B11250" s="4" t="s">
        <v>6842</v>
      </c>
      <c r="C11250" s="5">
        <v>0</v>
      </c>
    </row>
    <row r="11251" spans="2:3" x14ac:dyDescent="0.35">
      <c r="B11251" s="4" t="s">
        <v>7632</v>
      </c>
      <c r="C11251" s="5">
        <v>0</v>
      </c>
    </row>
    <row r="11252" spans="2:3" x14ac:dyDescent="0.35">
      <c r="B11252" s="4" t="s">
        <v>6843</v>
      </c>
      <c r="C11252" s="5">
        <v>0</v>
      </c>
    </row>
    <row r="11253" spans="2:3" x14ac:dyDescent="0.35">
      <c r="B11253" s="4" t="s">
        <v>7652</v>
      </c>
      <c r="C11253" s="5">
        <v>0</v>
      </c>
    </row>
    <row r="11254" spans="2:3" x14ac:dyDescent="0.35">
      <c r="B11254" s="4" t="s">
        <v>6844</v>
      </c>
      <c r="C11254" s="5">
        <v>0</v>
      </c>
    </row>
    <row r="11255" spans="2:3" x14ac:dyDescent="0.35">
      <c r="B11255" s="4" t="s">
        <v>7668</v>
      </c>
      <c r="C11255" s="5">
        <v>0</v>
      </c>
    </row>
    <row r="11256" spans="2:3" x14ac:dyDescent="0.35">
      <c r="B11256" s="4" t="s">
        <v>6845</v>
      </c>
      <c r="C11256" s="5">
        <v>0</v>
      </c>
    </row>
    <row r="11257" spans="2:3" x14ac:dyDescent="0.35">
      <c r="B11257" s="4" t="s">
        <v>7684</v>
      </c>
      <c r="C11257" s="5">
        <v>0</v>
      </c>
    </row>
    <row r="11258" spans="2:3" x14ac:dyDescent="0.35">
      <c r="B11258" s="4" t="s">
        <v>6846</v>
      </c>
      <c r="C11258" s="5">
        <v>0</v>
      </c>
    </row>
    <row r="11259" spans="2:3" x14ac:dyDescent="0.35">
      <c r="B11259" s="4" t="s">
        <v>7700</v>
      </c>
      <c r="C11259" s="5">
        <v>0</v>
      </c>
    </row>
    <row r="11260" spans="2:3" x14ac:dyDescent="0.35">
      <c r="B11260" s="4" t="s">
        <v>6847</v>
      </c>
      <c r="C11260" s="5">
        <v>0</v>
      </c>
    </row>
    <row r="11261" spans="2:3" x14ac:dyDescent="0.35">
      <c r="B11261" s="4" t="s">
        <v>7716</v>
      </c>
      <c r="C11261" s="5">
        <v>0</v>
      </c>
    </row>
    <row r="11262" spans="2:3" x14ac:dyDescent="0.35">
      <c r="B11262" s="4" t="s">
        <v>6848</v>
      </c>
      <c r="C11262" s="5">
        <v>0</v>
      </c>
    </row>
    <row r="11263" spans="2:3" x14ac:dyDescent="0.35">
      <c r="B11263" s="4" t="s">
        <v>7732</v>
      </c>
      <c r="C11263" s="5">
        <v>0</v>
      </c>
    </row>
    <row r="11264" spans="2:3" x14ac:dyDescent="0.35">
      <c r="B11264" s="4" t="s">
        <v>6849</v>
      </c>
      <c r="C11264" s="5">
        <v>0</v>
      </c>
    </row>
    <row r="11265" spans="2:3" x14ac:dyDescent="0.35">
      <c r="B11265" s="4" t="s">
        <v>7748</v>
      </c>
      <c r="C11265" s="5">
        <v>0</v>
      </c>
    </row>
    <row r="11266" spans="2:3" x14ac:dyDescent="0.35">
      <c r="B11266" s="4" t="s">
        <v>6850</v>
      </c>
      <c r="C11266" s="5">
        <v>0</v>
      </c>
    </row>
    <row r="11267" spans="2:3" x14ac:dyDescent="0.35">
      <c r="B11267" s="4" t="s">
        <v>7764</v>
      </c>
      <c r="C11267" s="5">
        <v>0</v>
      </c>
    </row>
    <row r="11268" spans="2:3" x14ac:dyDescent="0.35">
      <c r="B11268" s="4" t="s">
        <v>6851</v>
      </c>
      <c r="C11268" s="5">
        <v>0</v>
      </c>
    </row>
    <row r="11269" spans="2:3" x14ac:dyDescent="0.35">
      <c r="B11269" s="4" t="s">
        <v>7780</v>
      </c>
      <c r="C11269" s="5">
        <v>0</v>
      </c>
    </row>
    <row r="11270" spans="2:3" x14ac:dyDescent="0.35">
      <c r="B11270" s="4" t="s">
        <v>6852</v>
      </c>
      <c r="C11270" s="5">
        <v>0</v>
      </c>
    </row>
    <row r="11271" spans="2:3" x14ac:dyDescent="0.35">
      <c r="B11271" s="4" t="s">
        <v>7796</v>
      </c>
      <c r="C11271" s="5">
        <v>0</v>
      </c>
    </row>
    <row r="11272" spans="2:3" x14ac:dyDescent="0.35">
      <c r="B11272" s="4" t="s">
        <v>6853</v>
      </c>
      <c r="C11272" s="5">
        <v>0</v>
      </c>
    </row>
    <row r="11273" spans="2:3" x14ac:dyDescent="0.35">
      <c r="B11273" s="4" t="s">
        <v>7812</v>
      </c>
      <c r="C11273" s="5">
        <v>0</v>
      </c>
    </row>
    <row r="11274" spans="2:3" x14ac:dyDescent="0.35">
      <c r="B11274" s="4" t="s">
        <v>6854</v>
      </c>
      <c r="C11274" s="5">
        <v>0</v>
      </c>
    </row>
    <row r="11275" spans="2:3" x14ac:dyDescent="0.35">
      <c r="B11275" s="4" t="s">
        <v>7828</v>
      </c>
      <c r="C11275" s="5">
        <v>0</v>
      </c>
    </row>
    <row r="11276" spans="2:3" x14ac:dyDescent="0.35">
      <c r="B11276" s="4" t="s">
        <v>6855</v>
      </c>
      <c r="C11276" s="5">
        <v>0</v>
      </c>
    </row>
    <row r="11277" spans="2:3" x14ac:dyDescent="0.35">
      <c r="B11277" s="4" t="s">
        <v>7844</v>
      </c>
      <c r="C11277" s="5">
        <v>0</v>
      </c>
    </row>
    <row r="11278" spans="2:3" x14ac:dyDescent="0.35">
      <c r="B11278" s="4" t="s">
        <v>6856</v>
      </c>
      <c r="C11278" s="5">
        <v>0</v>
      </c>
    </row>
    <row r="11279" spans="2:3" x14ac:dyDescent="0.35">
      <c r="B11279" s="4" t="s">
        <v>7860</v>
      </c>
      <c r="C11279" s="5">
        <v>0</v>
      </c>
    </row>
    <row r="11280" spans="2:3" x14ac:dyDescent="0.35">
      <c r="B11280" s="4" t="s">
        <v>6857</v>
      </c>
      <c r="C11280" s="5">
        <v>0</v>
      </c>
    </row>
    <row r="11281" spans="2:3" x14ac:dyDescent="0.35">
      <c r="B11281" s="4" t="s">
        <v>7876</v>
      </c>
      <c r="C11281" s="5">
        <v>0</v>
      </c>
    </row>
    <row r="11282" spans="2:3" x14ac:dyDescent="0.35">
      <c r="B11282" s="4" t="s">
        <v>6858</v>
      </c>
      <c r="C11282" s="5">
        <v>0</v>
      </c>
    </row>
    <row r="11283" spans="2:3" x14ac:dyDescent="0.35">
      <c r="B11283" s="4" t="s">
        <v>7892</v>
      </c>
      <c r="C11283" s="5">
        <v>0</v>
      </c>
    </row>
    <row r="11284" spans="2:3" x14ac:dyDescent="0.35">
      <c r="B11284" s="4" t="s">
        <v>6859</v>
      </c>
      <c r="C11284" s="5">
        <v>0</v>
      </c>
    </row>
    <row r="11285" spans="2:3" x14ac:dyDescent="0.35">
      <c r="B11285" s="4" t="s">
        <v>7908</v>
      </c>
      <c r="C11285" s="5">
        <v>0</v>
      </c>
    </row>
    <row r="11286" spans="2:3" x14ac:dyDescent="0.35">
      <c r="B11286" s="4" t="s">
        <v>6860</v>
      </c>
      <c r="C11286" s="5">
        <v>0</v>
      </c>
    </row>
    <row r="11287" spans="2:3" x14ac:dyDescent="0.35">
      <c r="B11287" s="4" t="s">
        <v>7924</v>
      </c>
      <c r="C11287" s="5">
        <v>0</v>
      </c>
    </row>
    <row r="11288" spans="2:3" x14ac:dyDescent="0.35">
      <c r="B11288" s="4" t="s">
        <v>6861</v>
      </c>
      <c r="C11288" s="5">
        <v>0</v>
      </c>
    </row>
    <row r="11289" spans="2:3" x14ac:dyDescent="0.35">
      <c r="B11289" s="4" t="s">
        <v>7940</v>
      </c>
      <c r="C11289" s="5">
        <v>0</v>
      </c>
    </row>
    <row r="11290" spans="2:3" x14ac:dyDescent="0.35">
      <c r="B11290" s="4" t="s">
        <v>6862</v>
      </c>
      <c r="C11290" s="5">
        <v>0</v>
      </c>
    </row>
    <row r="11291" spans="2:3" x14ac:dyDescent="0.35">
      <c r="B11291" s="4" t="s">
        <v>7956</v>
      </c>
      <c r="C11291" s="5">
        <v>0</v>
      </c>
    </row>
    <row r="11292" spans="2:3" x14ac:dyDescent="0.35">
      <c r="B11292" s="4" t="s">
        <v>6863</v>
      </c>
      <c r="C11292" s="5">
        <v>0</v>
      </c>
    </row>
    <row r="11293" spans="2:3" x14ac:dyDescent="0.35">
      <c r="B11293" s="4" t="s">
        <v>7972</v>
      </c>
      <c r="C11293" s="5">
        <v>0</v>
      </c>
    </row>
    <row r="11294" spans="2:3" x14ac:dyDescent="0.35">
      <c r="B11294" s="4" t="s">
        <v>6864</v>
      </c>
      <c r="C11294" s="5">
        <v>0</v>
      </c>
    </row>
    <row r="11295" spans="2:3" x14ac:dyDescent="0.35">
      <c r="B11295" s="4" t="s">
        <v>7988</v>
      </c>
      <c r="C11295" s="5">
        <v>0</v>
      </c>
    </row>
    <row r="11296" spans="2:3" x14ac:dyDescent="0.35">
      <c r="B11296" s="4" t="s">
        <v>6865</v>
      </c>
      <c r="C11296" s="5">
        <v>0</v>
      </c>
    </row>
    <row r="11297" spans="2:3" x14ac:dyDescent="0.35">
      <c r="B11297" s="4" t="s">
        <v>8004</v>
      </c>
      <c r="C11297" s="5">
        <v>0</v>
      </c>
    </row>
    <row r="11298" spans="2:3" x14ac:dyDescent="0.35">
      <c r="B11298" s="4" t="s">
        <v>6866</v>
      </c>
      <c r="C11298" s="5">
        <v>0</v>
      </c>
    </row>
    <row r="11299" spans="2:3" x14ac:dyDescent="0.35">
      <c r="B11299" s="4" t="s">
        <v>8020</v>
      </c>
      <c r="C11299" s="5">
        <v>0</v>
      </c>
    </row>
    <row r="11300" spans="2:3" x14ac:dyDescent="0.35">
      <c r="B11300" s="4" t="s">
        <v>6867</v>
      </c>
      <c r="C11300" s="5">
        <v>0</v>
      </c>
    </row>
    <row r="11301" spans="2:3" x14ac:dyDescent="0.35">
      <c r="B11301" s="4" t="s">
        <v>8036</v>
      </c>
      <c r="C11301" s="5">
        <v>0</v>
      </c>
    </row>
    <row r="11302" spans="2:3" x14ac:dyDescent="0.35">
      <c r="B11302" s="4" t="s">
        <v>6868</v>
      </c>
      <c r="C11302" s="5">
        <v>0</v>
      </c>
    </row>
    <row r="11303" spans="2:3" x14ac:dyDescent="0.35">
      <c r="B11303" s="4" t="s">
        <v>8052</v>
      </c>
      <c r="C11303" s="5">
        <v>0</v>
      </c>
    </row>
    <row r="11304" spans="2:3" x14ac:dyDescent="0.35">
      <c r="B11304" s="4" t="s">
        <v>6869</v>
      </c>
      <c r="C11304" s="5">
        <v>0</v>
      </c>
    </row>
    <row r="11305" spans="2:3" x14ac:dyDescent="0.35">
      <c r="B11305" s="4" t="s">
        <v>8068</v>
      </c>
      <c r="C11305" s="5">
        <v>0</v>
      </c>
    </row>
    <row r="11306" spans="2:3" x14ac:dyDescent="0.35">
      <c r="B11306" s="4" t="s">
        <v>6870</v>
      </c>
      <c r="C11306" s="5">
        <v>0</v>
      </c>
    </row>
    <row r="11307" spans="2:3" x14ac:dyDescent="0.35">
      <c r="B11307" s="4" t="s">
        <v>8084</v>
      </c>
      <c r="C11307" s="5">
        <v>0</v>
      </c>
    </row>
    <row r="11308" spans="2:3" x14ac:dyDescent="0.35">
      <c r="B11308" s="4" t="s">
        <v>6871</v>
      </c>
      <c r="C11308" s="5">
        <v>0</v>
      </c>
    </row>
    <row r="11309" spans="2:3" x14ac:dyDescent="0.35">
      <c r="B11309" s="4" t="s">
        <v>8100</v>
      </c>
      <c r="C11309" s="5">
        <v>0</v>
      </c>
    </row>
    <row r="11310" spans="2:3" x14ac:dyDescent="0.35">
      <c r="B11310" s="4" t="s">
        <v>6872</v>
      </c>
      <c r="C11310" s="5">
        <v>0</v>
      </c>
    </row>
    <row r="11311" spans="2:3" x14ac:dyDescent="0.35">
      <c r="B11311" s="4" t="s">
        <v>8116</v>
      </c>
      <c r="C11311" s="5">
        <v>0</v>
      </c>
    </row>
    <row r="11312" spans="2:3" x14ac:dyDescent="0.35">
      <c r="B11312" s="4" t="s">
        <v>6873</v>
      </c>
      <c r="C11312" s="5">
        <v>0</v>
      </c>
    </row>
    <row r="11313" spans="2:3" x14ac:dyDescent="0.35">
      <c r="B11313" s="4" t="s">
        <v>8132</v>
      </c>
      <c r="C11313" s="5">
        <v>0</v>
      </c>
    </row>
    <row r="11314" spans="2:3" x14ac:dyDescent="0.35">
      <c r="B11314" s="4" t="s">
        <v>6874</v>
      </c>
      <c r="C11314" s="5">
        <v>0</v>
      </c>
    </row>
    <row r="11315" spans="2:3" x14ac:dyDescent="0.35">
      <c r="B11315" s="4" t="s">
        <v>8148</v>
      </c>
      <c r="C11315" s="5">
        <v>0</v>
      </c>
    </row>
    <row r="11316" spans="2:3" x14ac:dyDescent="0.35">
      <c r="B11316" s="4" t="s">
        <v>6875</v>
      </c>
      <c r="C11316" s="5">
        <v>0</v>
      </c>
    </row>
    <row r="11317" spans="2:3" x14ac:dyDescent="0.35">
      <c r="B11317" s="4" t="s">
        <v>8164</v>
      </c>
      <c r="C11317" s="5">
        <v>0</v>
      </c>
    </row>
    <row r="11318" spans="2:3" x14ac:dyDescent="0.35">
      <c r="B11318" s="4" t="s">
        <v>6876</v>
      </c>
      <c r="C11318" s="5">
        <v>0</v>
      </c>
    </row>
    <row r="11319" spans="2:3" x14ac:dyDescent="0.35">
      <c r="B11319" s="4" t="s">
        <v>8180</v>
      </c>
      <c r="C11319" s="5">
        <v>0</v>
      </c>
    </row>
    <row r="11320" spans="2:3" x14ac:dyDescent="0.35">
      <c r="B11320" s="4" t="s">
        <v>6877</v>
      </c>
      <c r="C11320" s="5">
        <v>0</v>
      </c>
    </row>
    <row r="11321" spans="2:3" x14ac:dyDescent="0.35">
      <c r="B11321" s="4" t="s">
        <v>8196</v>
      </c>
      <c r="C11321" s="5">
        <v>0</v>
      </c>
    </row>
    <row r="11322" spans="2:3" x14ac:dyDescent="0.35">
      <c r="B11322" s="4" t="s">
        <v>6878</v>
      </c>
      <c r="C11322" s="5">
        <v>0</v>
      </c>
    </row>
    <row r="11323" spans="2:3" x14ac:dyDescent="0.35">
      <c r="B11323" s="4" t="s">
        <v>6785</v>
      </c>
      <c r="C11323" s="5">
        <v>0</v>
      </c>
    </row>
    <row r="11324" spans="2:3" x14ac:dyDescent="0.35">
      <c r="B11324" s="4" t="s">
        <v>6879</v>
      </c>
      <c r="C11324" s="5">
        <v>0</v>
      </c>
    </row>
    <row r="11325" spans="2:3" x14ac:dyDescent="0.35">
      <c r="B11325" s="4" t="s">
        <v>8228</v>
      </c>
      <c r="C11325" s="5">
        <v>0</v>
      </c>
    </row>
    <row r="11326" spans="2:3" x14ac:dyDescent="0.35">
      <c r="B11326" s="4" t="s">
        <v>6880</v>
      </c>
      <c r="C11326" s="5">
        <v>0</v>
      </c>
    </row>
    <row r="11327" spans="2:3" x14ac:dyDescent="0.35">
      <c r="B11327" s="4" t="s">
        <v>8244</v>
      </c>
      <c r="C11327" s="5">
        <v>0</v>
      </c>
    </row>
    <row r="11328" spans="2:3" x14ac:dyDescent="0.35">
      <c r="B11328" s="4" t="s">
        <v>6881</v>
      </c>
      <c r="C11328" s="5">
        <v>0</v>
      </c>
    </row>
    <row r="11329" spans="2:3" x14ac:dyDescent="0.35">
      <c r="B11329" s="4" t="s">
        <v>7523</v>
      </c>
      <c r="C11329" s="5">
        <v>0</v>
      </c>
    </row>
    <row r="11330" spans="2:3" x14ac:dyDescent="0.35">
      <c r="B11330" s="4" t="s">
        <v>6882</v>
      </c>
      <c r="C11330" s="5">
        <v>0</v>
      </c>
    </row>
    <row r="11331" spans="2:3" x14ac:dyDescent="0.35">
      <c r="B11331" s="4" t="s">
        <v>7531</v>
      </c>
      <c r="C11331" s="5">
        <v>0</v>
      </c>
    </row>
    <row r="11332" spans="2:3" x14ac:dyDescent="0.35">
      <c r="B11332" s="4" t="s">
        <v>6883</v>
      </c>
      <c r="C11332" s="5">
        <v>0</v>
      </c>
    </row>
    <row r="11333" spans="2:3" x14ac:dyDescent="0.35">
      <c r="B11333" s="4" t="s">
        <v>7539</v>
      </c>
      <c r="C11333" s="5">
        <v>0</v>
      </c>
    </row>
    <row r="11334" spans="2:3" x14ac:dyDescent="0.35">
      <c r="B11334" s="4" t="s">
        <v>6733</v>
      </c>
      <c r="C11334" s="5">
        <v>0</v>
      </c>
    </row>
    <row r="11335" spans="2:3" x14ac:dyDescent="0.35">
      <c r="B11335" s="4" t="s">
        <v>7547</v>
      </c>
      <c r="C11335" s="5">
        <v>0</v>
      </c>
    </row>
    <row r="11336" spans="2:3" x14ac:dyDescent="0.35">
      <c r="B11336" s="4" t="s">
        <v>6885</v>
      </c>
      <c r="C11336" s="5">
        <v>0</v>
      </c>
    </row>
    <row r="11337" spans="2:3" x14ac:dyDescent="0.35">
      <c r="B11337" s="4" t="s">
        <v>7555</v>
      </c>
      <c r="C11337" s="5">
        <v>0</v>
      </c>
    </row>
    <row r="11338" spans="2:3" x14ac:dyDescent="0.35">
      <c r="B11338" s="4" t="s">
        <v>6886</v>
      </c>
      <c r="C11338" s="5">
        <v>0</v>
      </c>
    </row>
    <row r="11339" spans="2:3" x14ac:dyDescent="0.35">
      <c r="B11339" s="4" t="s">
        <v>7563</v>
      </c>
      <c r="C11339" s="5">
        <v>0</v>
      </c>
    </row>
    <row r="11340" spans="2:3" x14ac:dyDescent="0.35">
      <c r="B11340" s="4" t="s">
        <v>6887</v>
      </c>
      <c r="C11340" s="5">
        <v>0</v>
      </c>
    </row>
    <row r="11341" spans="2:3" x14ac:dyDescent="0.35">
      <c r="B11341" s="4" t="s">
        <v>7571</v>
      </c>
      <c r="C11341" s="5">
        <v>0</v>
      </c>
    </row>
    <row r="11342" spans="2:3" x14ac:dyDescent="0.35">
      <c r="B11342" s="4" t="s">
        <v>6734</v>
      </c>
      <c r="C11342" s="5">
        <v>0</v>
      </c>
    </row>
    <row r="11343" spans="2:3" x14ac:dyDescent="0.35">
      <c r="B11343" s="4" t="s">
        <v>7579</v>
      </c>
      <c r="C11343" s="5">
        <v>0</v>
      </c>
    </row>
    <row r="11344" spans="2:3" x14ac:dyDescent="0.35">
      <c r="B11344" s="4" t="s">
        <v>6889</v>
      </c>
      <c r="C11344" s="5">
        <v>0</v>
      </c>
    </row>
    <row r="11345" spans="2:3" x14ac:dyDescent="0.35">
      <c r="B11345" s="4" t="s">
        <v>7587</v>
      </c>
      <c r="C11345" s="5">
        <v>0</v>
      </c>
    </row>
    <row r="11346" spans="2:3" x14ac:dyDescent="0.35">
      <c r="B11346" s="4" t="s">
        <v>6890</v>
      </c>
      <c r="C11346" s="5">
        <v>0</v>
      </c>
    </row>
    <row r="11347" spans="2:3" x14ac:dyDescent="0.35">
      <c r="B11347" s="4" t="s">
        <v>7595</v>
      </c>
      <c r="C11347" s="5">
        <v>0</v>
      </c>
    </row>
    <row r="11348" spans="2:3" x14ac:dyDescent="0.35">
      <c r="B11348" s="4" t="s">
        <v>6891</v>
      </c>
      <c r="C11348" s="5">
        <v>0</v>
      </c>
    </row>
    <row r="11349" spans="2:3" x14ac:dyDescent="0.35">
      <c r="B11349" s="4" t="s">
        <v>7603</v>
      </c>
      <c r="C11349" s="5">
        <v>0</v>
      </c>
    </row>
    <row r="11350" spans="2:3" x14ac:dyDescent="0.35">
      <c r="B11350" s="4" t="s">
        <v>6892</v>
      </c>
      <c r="C11350" s="5">
        <v>0</v>
      </c>
    </row>
    <row r="11351" spans="2:3" x14ac:dyDescent="0.35">
      <c r="B11351" s="4" t="s">
        <v>7611</v>
      </c>
      <c r="C11351" s="5">
        <v>0</v>
      </c>
    </row>
    <row r="11352" spans="2:3" x14ac:dyDescent="0.35">
      <c r="B11352" s="4" t="s">
        <v>6893</v>
      </c>
      <c r="C11352" s="5">
        <v>0</v>
      </c>
    </row>
    <row r="11353" spans="2:3" x14ac:dyDescent="0.35">
      <c r="B11353" s="4" t="s">
        <v>7619</v>
      </c>
      <c r="C11353" s="5">
        <v>0</v>
      </c>
    </row>
    <row r="11354" spans="2:3" x14ac:dyDescent="0.35">
      <c r="B11354" s="4" t="s">
        <v>6894</v>
      </c>
      <c r="C11354" s="5">
        <v>0</v>
      </c>
    </row>
    <row r="11355" spans="2:3" x14ac:dyDescent="0.35">
      <c r="B11355" s="4" t="s">
        <v>7628</v>
      </c>
      <c r="C11355" s="5">
        <v>0</v>
      </c>
    </row>
    <row r="11356" spans="2:3" x14ac:dyDescent="0.35">
      <c r="B11356" s="4" t="s">
        <v>6895</v>
      </c>
      <c r="C11356" s="5">
        <v>0</v>
      </c>
    </row>
    <row r="11357" spans="2:3" x14ac:dyDescent="0.35">
      <c r="B11357" s="4" t="s">
        <v>7636</v>
      </c>
      <c r="C11357" s="5">
        <v>0</v>
      </c>
    </row>
    <row r="11358" spans="2:3" x14ac:dyDescent="0.35">
      <c r="B11358" s="4" t="s">
        <v>6896</v>
      </c>
      <c r="C11358" s="5">
        <v>0</v>
      </c>
    </row>
    <row r="11359" spans="2:3" x14ac:dyDescent="0.35">
      <c r="B11359" s="4" t="s">
        <v>7648</v>
      </c>
      <c r="C11359" s="5">
        <v>0</v>
      </c>
    </row>
    <row r="11360" spans="2:3" x14ac:dyDescent="0.35">
      <c r="B11360" s="4" t="s">
        <v>6897</v>
      </c>
      <c r="C11360" s="5">
        <v>0</v>
      </c>
    </row>
    <row r="11361" spans="2:3" x14ac:dyDescent="0.35">
      <c r="B11361" s="4" t="s">
        <v>7656</v>
      </c>
      <c r="C11361" s="5">
        <v>0</v>
      </c>
    </row>
    <row r="11362" spans="2:3" x14ac:dyDescent="0.35">
      <c r="B11362" s="4" t="s">
        <v>6898</v>
      </c>
      <c r="C11362" s="5">
        <v>0</v>
      </c>
    </row>
    <row r="11363" spans="2:3" x14ac:dyDescent="0.35">
      <c r="B11363" s="4" t="s">
        <v>7664</v>
      </c>
      <c r="C11363" s="5">
        <v>0</v>
      </c>
    </row>
    <row r="11364" spans="2:3" x14ac:dyDescent="0.35">
      <c r="B11364" s="4" t="s">
        <v>6899</v>
      </c>
      <c r="C11364" s="5">
        <v>0</v>
      </c>
    </row>
    <row r="11365" spans="2:3" x14ac:dyDescent="0.35">
      <c r="B11365" s="4" t="s">
        <v>7672</v>
      </c>
      <c r="C11365" s="5">
        <v>0</v>
      </c>
    </row>
    <row r="11366" spans="2:3" x14ac:dyDescent="0.35">
      <c r="B11366" s="4" t="s">
        <v>6900</v>
      </c>
      <c r="C11366" s="5">
        <v>0</v>
      </c>
    </row>
    <row r="11367" spans="2:3" x14ac:dyDescent="0.35">
      <c r="B11367" s="4" t="s">
        <v>7680</v>
      </c>
      <c r="C11367" s="5">
        <v>0</v>
      </c>
    </row>
    <row r="11368" spans="2:3" x14ac:dyDescent="0.35">
      <c r="B11368" s="4" t="s">
        <v>6901</v>
      </c>
      <c r="C11368" s="5">
        <v>0</v>
      </c>
    </row>
    <row r="11369" spans="2:3" x14ac:dyDescent="0.35">
      <c r="B11369" s="4" t="s">
        <v>7688</v>
      </c>
      <c r="C11369" s="5">
        <v>0</v>
      </c>
    </row>
    <row r="11370" spans="2:3" x14ac:dyDescent="0.35">
      <c r="B11370" s="4" t="s">
        <v>6902</v>
      </c>
      <c r="C11370" s="5">
        <v>0</v>
      </c>
    </row>
    <row r="11371" spans="2:3" x14ac:dyDescent="0.35">
      <c r="B11371" s="4" t="s">
        <v>7696</v>
      </c>
      <c r="C11371" s="5">
        <v>0</v>
      </c>
    </row>
    <row r="11372" spans="2:3" x14ac:dyDescent="0.35">
      <c r="B11372" s="4" t="s">
        <v>6903</v>
      </c>
      <c r="C11372" s="5">
        <v>0</v>
      </c>
    </row>
    <row r="11373" spans="2:3" x14ac:dyDescent="0.35">
      <c r="B11373" s="4" t="s">
        <v>7704</v>
      </c>
      <c r="C11373" s="5">
        <v>0</v>
      </c>
    </row>
    <row r="11374" spans="2:3" x14ac:dyDescent="0.35">
      <c r="B11374" s="4" t="s">
        <v>6904</v>
      </c>
      <c r="C11374" s="5">
        <v>0</v>
      </c>
    </row>
    <row r="11375" spans="2:3" x14ac:dyDescent="0.35">
      <c r="B11375" s="4" t="s">
        <v>7712</v>
      </c>
      <c r="C11375" s="5">
        <v>0</v>
      </c>
    </row>
    <row r="11376" spans="2:3" x14ac:dyDescent="0.35">
      <c r="B11376" s="4" t="s">
        <v>6735</v>
      </c>
      <c r="C11376" s="5">
        <v>0</v>
      </c>
    </row>
    <row r="11377" spans="2:3" x14ac:dyDescent="0.35">
      <c r="B11377" s="4" t="s">
        <v>7720</v>
      </c>
      <c r="C11377" s="5">
        <v>0</v>
      </c>
    </row>
    <row r="11378" spans="2:3" x14ac:dyDescent="0.35">
      <c r="B11378" s="4" t="s">
        <v>6906</v>
      </c>
      <c r="C11378" s="5">
        <v>0</v>
      </c>
    </row>
    <row r="11379" spans="2:3" x14ac:dyDescent="0.35">
      <c r="B11379" s="4" t="s">
        <v>6770</v>
      </c>
      <c r="C11379" s="5">
        <v>0</v>
      </c>
    </row>
    <row r="11380" spans="2:3" x14ac:dyDescent="0.35">
      <c r="B11380" s="4" t="s">
        <v>6907</v>
      </c>
      <c r="C11380" s="5">
        <v>0</v>
      </c>
    </row>
    <row r="11381" spans="2:3" x14ac:dyDescent="0.35">
      <c r="B11381" s="4" t="s">
        <v>7736</v>
      </c>
      <c r="C11381" s="5">
        <v>0</v>
      </c>
    </row>
    <row r="11382" spans="2:3" x14ac:dyDescent="0.35">
      <c r="B11382" s="4" t="s">
        <v>6908</v>
      </c>
      <c r="C11382" s="5">
        <v>0</v>
      </c>
    </row>
    <row r="11383" spans="2:3" x14ac:dyDescent="0.35">
      <c r="B11383" s="4" t="s">
        <v>7744</v>
      </c>
      <c r="C11383" s="5">
        <v>0</v>
      </c>
    </row>
    <row r="11384" spans="2:3" x14ac:dyDescent="0.35">
      <c r="B11384" s="4" t="s">
        <v>6909</v>
      </c>
      <c r="C11384" s="5">
        <v>0</v>
      </c>
    </row>
    <row r="11385" spans="2:3" x14ac:dyDescent="0.35">
      <c r="B11385" s="4" t="s">
        <v>7752</v>
      </c>
      <c r="C11385" s="5">
        <v>0</v>
      </c>
    </row>
    <row r="11386" spans="2:3" x14ac:dyDescent="0.35">
      <c r="B11386" s="4" t="s">
        <v>6910</v>
      </c>
      <c r="C11386" s="5">
        <v>0</v>
      </c>
    </row>
    <row r="11387" spans="2:3" x14ac:dyDescent="0.35">
      <c r="B11387" s="4" t="s">
        <v>7760</v>
      </c>
      <c r="C11387" s="5">
        <v>0</v>
      </c>
    </row>
    <row r="11388" spans="2:3" x14ac:dyDescent="0.35">
      <c r="B11388" s="4" t="s">
        <v>6911</v>
      </c>
      <c r="C11388" s="5">
        <v>0</v>
      </c>
    </row>
    <row r="11389" spans="2:3" x14ac:dyDescent="0.35">
      <c r="B11389" s="4" t="s">
        <v>7768</v>
      </c>
      <c r="C11389" s="5">
        <v>0</v>
      </c>
    </row>
    <row r="11390" spans="2:3" x14ac:dyDescent="0.35">
      <c r="B11390" s="4" t="s">
        <v>6912</v>
      </c>
      <c r="C11390" s="5">
        <v>0</v>
      </c>
    </row>
    <row r="11391" spans="2:3" x14ac:dyDescent="0.35">
      <c r="B11391" s="4" t="s">
        <v>7776</v>
      </c>
      <c r="C11391" s="5">
        <v>0</v>
      </c>
    </row>
    <row r="11392" spans="2:3" x14ac:dyDescent="0.35">
      <c r="B11392" s="4" t="s">
        <v>6913</v>
      </c>
      <c r="C11392" s="5">
        <v>0</v>
      </c>
    </row>
    <row r="11393" spans="2:3" x14ac:dyDescent="0.35">
      <c r="B11393" s="4" t="s">
        <v>7784</v>
      </c>
      <c r="C11393" s="5">
        <v>0</v>
      </c>
    </row>
    <row r="11394" spans="2:3" x14ac:dyDescent="0.35">
      <c r="B11394" s="4" t="s">
        <v>6914</v>
      </c>
      <c r="C11394" s="5">
        <v>0</v>
      </c>
    </row>
    <row r="11395" spans="2:3" x14ac:dyDescent="0.35">
      <c r="B11395" s="4" t="s">
        <v>7792</v>
      </c>
      <c r="C11395" s="5">
        <v>0</v>
      </c>
    </row>
    <row r="11396" spans="2:3" x14ac:dyDescent="0.35">
      <c r="B11396" s="4" t="s">
        <v>6915</v>
      </c>
      <c r="C11396" s="5">
        <v>0</v>
      </c>
    </row>
    <row r="11397" spans="2:3" x14ac:dyDescent="0.35">
      <c r="B11397" s="4" t="s">
        <v>7800</v>
      </c>
      <c r="C11397" s="5">
        <v>0</v>
      </c>
    </row>
    <row r="11398" spans="2:3" x14ac:dyDescent="0.35">
      <c r="B11398" s="4" t="s">
        <v>6916</v>
      </c>
      <c r="C11398" s="5">
        <v>0</v>
      </c>
    </row>
    <row r="11399" spans="2:3" x14ac:dyDescent="0.35">
      <c r="B11399" s="4" t="s">
        <v>7808</v>
      </c>
      <c r="C11399" s="5">
        <v>0</v>
      </c>
    </row>
    <row r="11400" spans="2:3" x14ac:dyDescent="0.35">
      <c r="B11400" s="4" t="s">
        <v>6917</v>
      </c>
      <c r="C11400" s="5">
        <v>0</v>
      </c>
    </row>
    <row r="11401" spans="2:3" x14ac:dyDescent="0.35">
      <c r="B11401" s="4" t="s">
        <v>7816</v>
      </c>
      <c r="C11401" s="5">
        <v>0</v>
      </c>
    </row>
    <row r="11402" spans="2:3" x14ac:dyDescent="0.35">
      <c r="B11402" s="4" t="s">
        <v>6918</v>
      </c>
      <c r="C11402" s="5">
        <v>0</v>
      </c>
    </row>
    <row r="11403" spans="2:3" x14ac:dyDescent="0.35">
      <c r="B11403" s="4" t="s">
        <v>7824</v>
      </c>
      <c r="C11403" s="5">
        <v>0</v>
      </c>
    </row>
    <row r="11404" spans="2:3" x14ac:dyDescent="0.35">
      <c r="B11404" s="4" t="s">
        <v>6919</v>
      </c>
      <c r="C11404" s="5">
        <v>0</v>
      </c>
    </row>
    <row r="11405" spans="2:3" x14ac:dyDescent="0.35">
      <c r="B11405" s="4" t="s">
        <v>7832</v>
      </c>
      <c r="C11405" s="5">
        <v>0</v>
      </c>
    </row>
    <row r="11406" spans="2:3" x14ac:dyDescent="0.35">
      <c r="B11406" s="4" t="s">
        <v>6920</v>
      </c>
      <c r="C11406" s="5">
        <v>0</v>
      </c>
    </row>
    <row r="11407" spans="2:3" x14ac:dyDescent="0.35">
      <c r="B11407" s="4" t="s">
        <v>7840</v>
      </c>
      <c r="C11407" s="5">
        <v>0</v>
      </c>
    </row>
    <row r="11408" spans="2:3" x14ac:dyDescent="0.35">
      <c r="B11408" s="4" t="s">
        <v>6921</v>
      </c>
      <c r="C11408" s="5">
        <v>0</v>
      </c>
    </row>
    <row r="11409" spans="2:3" x14ac:dyDescent="0.35">
      <c r="B11409" s="4" t="s">
        <v>7848</v>
      </c>
      <c r="C11409" s="5">
        <v>0</v>
      </c>
    </row>
    <row r="11410" spans="2:3" x14ac:dyDescent="0.35">
      <c r="B11410" s="4" t="s">
        <v>6922</v>
      </c>
      <c r="C11410" s="5">
        <v>0</v>
      </c>
    </row>
    <row r="11411" spans="2:3" x14ac:dyDescent="0.35">
      <c r="B11411" s="4" t="s">
        <v>7856</v>
      </c>
      <c r="C11411" s="5">
        <v>0</v>
      </c>
    </row>
    <row r="11412" spans="2:3" x14ac:dyDescent="0.35">
      <c r="B11412" s="4" t="s">
        <v>6923</v>
      </c>
      <c r="C11412" s="5">
        <v>0</v>
      </c>
    </row>
    <row r="11413" spans="2:3" x14ac:dyDescent="0.35">
      <c r="B11413" s="4" t="s">
        <v>7864</v>
      </c>
      <c r="C11413" s="5">
        <v>0</v>
      </c>
    </row>
    <row r="11414" spans="2:3" x14ac:dyDescent="0.35">
      <c r="B11414" s="4" t="s">
        <v>6924</v>
      </c>
      <c r="C11414" s="5">
        <v>0</v>
      </c>
    </row>
    <row r="11415" spans="2:3" x14ac:dyDescent="0.35">
      <c r="B11415" s="4" t="s">
        <v>7872</v>
      </c>
      <c r="C11415" s="5">
        <v>0</v>
      </c>
    </row>
    <row r="11416" spans="2:3" x14ac:dyDescent="0.35">
      <c r="B11416" s="4" t="s">
        <v>6925</v>
      </c>
      <c r="C11416" s="5">
        <v>0</v>
      </c>
    </row>
    <row r="11417" spans="2:3" x14ac:dyDescent="0.35">
      <c r="B11417" s="4" t="s">
        <v>7880</v>
      </c>
      <c r="C11417" s="5">
        <v>0</v>
      </c>
    </row>
    <row r="11418" spans="2:3" x14ac:dyDescent="0.35">
      <c r="B11418" s="4" t="s">
        <v>6736</v>
      </c>
      <c r="C11418" s="5">
        <v>0</v>
      </c>
    </row>
    <row r="11419" spans="2:3" x14ac:dyDescent="0.35">
      <c r="B11419" s="4" t="s">
        <v>7888</v>
      </c>
      <c r="C11419" s="5">
        <v>0</v>
      </c>
    </row>
    <row r="11420" spans="2:3" x14ac:dyDescent="0.35">
      <c r="B11420" s="4" t="s">
        <v>6927</v>
      </c>
      <c r="C11420" s="5">
        <v>0</v>
      </c>
    </row>
    <row r="11421" spans="2:3" x14ac:dyDescent="0.35">
      <c r="B11421" s="4" t="s">
        <v>7896</v>
      </c>
      <c r="C11421" s="5">
        <v>0</v>
      </c>
    </row>
    <row r="11422" spans="2:3" x14ac:dyDescent="0.35">
      <c r="B11422" s="4" t="s">
        <v>6928</v>
      </c>
      <c r="C11422" s="5">
        <v>0</v>
      </c>
    </row>
    <row r="11423" spans="2:3" x14ac:dyDescent="0.35">
      <c r="B11423" s="4" t="s">
        <v>7904</v>
      </c>
      <c r="C11423" s="5">
        <v>0</v>
      </c>
    </row>
    <row r="11424" spans="2:3" x14ac:dyDescent="0.35">
      <c r="B11424" s="4" t="s">
        <v>6929</v>
      </c>
      <c r="C11424" s="5">
        <v>0</v>
      </c>
    </row>
    <row r="11425" spans="2:3" x14ac:dyDescent="0.35">
      <c r="B11425" s="4" t="s">
        <v>7912</v>
      </c>
      <c r="C11425" s="5">
        <v>0</v>
      </c>
    </row>
    <row r="11426" spans="2:3" x14ac:dyDescent="0.35">
      <c r="B11426" s="4" t="s">
        <v>6930</v>
      </c>
      <c r="C11426" s="5">
        <v>0</v>
      </c>
    </row>
    <row r="11427" spans="2:3" x14ac:dyDescent="0.35">
      <c r="B11427" s="4" t="s">
        <v>7920</v>
      </c>
      <c r="C11427" s="5">
        <v>0</v>
      </c>
    </row>
    <row r="11428" spans="2:3" x14ac:dyDescent="0.35">
      <c r="B11428" s="4" t="s">
        <v>6931</v>
      </c>
      <c r="C11428" s="5">
        <v>0</v>
      </c>
    </row>
    <row r="11429" spans="2:3" x14ac:dyDescent="0.35">
      <c r="B11429" s="4" t="s">
        <v>7928</v>
      </c>
      <c r="C11429" s="5">
        <v>0</v>
      </c>
    </row>
    <row r="11430" spans="2:3" x14ac:dyDescent="0.35">
      <c r="B11430" s="4" t="s">
        <v>6932</v>
      </c>
      <c r="C11430" s="5">
        <v>0</v>
      </c>
    </row>
    <row r="11431" spans="2:3" x14ac:dyDescent="0.35">
      <c r="B11431" s="4" t="s">
        <v>7936</v>
      </c>
      <c r="C11431" s="5">
        <v>0</v>
      </c>
    </row>
    <row r="11432" spans="2:3" x14ac:dyDescent="0.35">
      <c r="B11432" s="4" t="s">
        <v>6933</v>
      </c>
      <c r="C11432" s="5">
        <v>0</v>
      </c>
    </row>
    <row r="11433" spans="2:3" x14ac:dyDescent="0.35">
      <c r="B11433" s="4" t="s">
        <v>7944</v>
      </c>
      <c r="C11433" s="5">
        <v>0</v>
      </c>
    </row>
    <row r="11434" spans="2:3" x14ac:dyDescent="0.35">
      <c r="B11434" s="4" t="s">
        <v>6934</v>
      </c>
      <c r="C11434" s="5">
        <v>0</v>
      </c>
    </row>
    <row r="11435" spans="2:3" x14ac:dyDescent="0.35">
      <c r="B11435" s="4" t="s">
        <v>7952</v>
      </c>
      <c r="C11435" s="5">
        <v>0</v>
      </c>
    </row>
    <row r="11436" spans="2:3" x14ac:dyDescent="0.35">
      <c r="B11436" s="4" t="s">
        <v>6935</v>
      </c>
      <c r="C11436" s="5">
        <v>0</v>
      </c>
    </row>
    <row r="11437" spans="2:3" x14ac:dyDescent="0.35">
      <c r="B11437" s="4" t="s">
        <v>7960</v>
      </c>
      <c r="C11437" s="5">
        <v>0</v>
      </c>
    </row>
    <row r="11438" spans="2:3" x14ac:dyDescent="0.35">
      <c r="B11438" s="4" t="s">
        <v>6936</v>
      </c>
      <c r="C11438" s="5">
        <v>0</v>
      </c>
    </row>
    <row r="11439" spans="2:3" x14ac:dyDescent="0.35">
      <c r="B11439" s="4" t="s">
        <v>7968</v>
      </c>
      <c r="C11439" s="5">
        <v>0</v>
      </c>
    </row>
    <row r="11440" spans="2:3" x14ac:dyDescent="0.35">
      <c r="B11440" s="4" t="s">
        <v>6937</v>
      </c>
      <c r="C11440" s="5">
        <v>0</v>
      </c>
    </row>
    <row r="11441" spans="2:3" x14ac:dyDescent="0.35">
      <c r="B11441" s="4" t="s">
        <v>7976</v>
      </c>
      <c r="C11441" s="5">
        <v>0</v>
      </c>
    </row>
    <row r="11442" spans="2:3" x14ac:dyDescent="0.35">
      <c r="B11442" s="4" t="s">
        <v>6938</v>
      </c>
      <c r="C11442" s="5">
        <v>0</v>
      </c>
    </row>
    <row r="11443" spans="2:3" x14ac:dyDescent="0.35">
      <c r="B11443" s="4" t="s">
        <v>7984</v>
      </c>
      <c r="C11443" s="5">
        <v>0</v>
      </c>
    </row>
    <row r="11444" spans="2:3" x14ac:dyDescent="0.35">
      <c r="B11444" s="4" t="s">
        <v>6939</v>
      </c>
      <c r="C11444" s="5">
        <v>0</v>
      </c>
    </row>
    <row r="11445" spans="2:3" x14ac:dyDescent="0.35">
      <c r="B11445" s="4" t="s">
        <v>7992</v>
      </c>
      <c r="C11445" s="5">
        <v>0</v>
      </c>
    </row>
    <row r="11446" spans="2:3" x14ac:dyDescent="0.35">
      <c r="B11446" s="4" t="s">
        <v>6940</v>
      </c>
      <c r="C11446" s="5">
        <v>0</v>
      </c>
    </row>
    <row r="11447" spans="2:3" x14ac:dyDescent="0.35">
      <c r="B11447" s="4" t="s">
        <v>8000</v>
      </c>
      <c r="C11447" s="5">
        <v>0</v>
      </c>
    </row>
    <row r="11448" spans="2:3" x14ac:dyDescent="0.35">
      <c r="B11448" s="4" t="s">
        <v>6941</v>
      </c>
      <c r="C11448" s="5">
        <v>0</v>
      </c>
    </row>
    <row r="11449" spans="2:3" x14ac:dyDescent="0.35">
      <c r="B11449" s="4" t="s">
        <v>8008</v>
      </c>
      <c r="C11449" s="5">
        <v>0</v>
      </c>
    </row>
    <row r="11450" spans="2:3" x14ac:dyDescent="0.35">
      <c r="B11450" s="4" t="s">
        <v>6942</v>
      </c>
      <c r="C11450" s="5">
        <v>0</v>
      </c>
    </row>
    <row r="11451" spans="2:3" x14ac:dyDescent="0.35">
      <c r="B11451" s="4" t="s">
        <v>8016</v>
      </c>
      <c r="C11451" s="5">
        <v>0</v>
      </c>
    </row>
    <row r="11452" spans="2:3" x14ac:dyDescent="0.35">
      <c r="B11452" s="4" t="s">
        <v>6943</v>
      </c>
      <c r="C11452" s="5">
        <v>0</v>
      </c>
    </row>
    <row r="11453" spans="2:3" x14ac:dyDescent="0.35">
      <c r="B11453" s="4" t="s">
        <v>8024</v>
      </c>
      <c r="C11453" s="5">
        <v>0</v>
      </c>
    </row>
    <row r="11454" spans="2:3" x14ac:dyDescent="0.35">
      <c r="B11454" s="4" t="s">
        <v>6944</v>
      </c>
      <c r="C11454" s="5">
        <v>0</v>
      </c>
    </row>
    <row r="11455" spans="2:3" x14ac:dyDescent="0.35">
      <c r="B11455" s="4" t="s">
        <v>8032</v>
      </c>
      <c r="C11455" s="5">
        <v>0</v>
      </c>
    </row>
    <row r="11456" spans="2:3" x14ac:dyDescent="0.35">
      <c r="B11456" s="4" t="s">
        <v>6945</v>
      </c>
      <c r="C11456" s="5">
        <v>0</v>
      </c>
    </row>
    <row r="11457" spans="2:3" x14ac:dyDescent="0.35">
      <c r="B11457" s="4" t="s">
        <v>8040</v>
      </c>
      <c r="C11457" s="5">
        <v>0</v>
      </c>
    </row>
    <row r="11458" spans="2:3" x14ac:dyDescent="0.35">
      <c r="B11458" s="4" t="s">
        <v>6946</v>
      </c>
      <c r="C11458" s="5">
        <v>0</v>
      </c>
    </row>
    <row r="11459" spans="2:3" x14ac:dyDescent="0.35">
      <c r="B11459" s="4" t="s">
        <v>8048</v>
      </c>
      <c r="C11459" s="5">
        <v>0</v>
      </c>
    </row>
    <row r="11460" spans="2:3" x14ac:dyDescent="0.35">
      <c r="B11460" s="4" t="s">
        <v>6947</v>
      </c>
      <c r="C11460" s="5">
        <v>0</v>
      </c>
    </row>
    <row r="11461" spans="2:3" x14ac:dyDescent="0.35">
      <c r="B11461" s="4" t="s">
        <v>6789</v>
      </c>
      <c r="C11461" s="5">
        <v>0</v>
      </c>
    </row>
    <row r="11462" spans="2:3" x14ac:dyDescent="0.35">
      <c r="B11462" s="4" t="s">
        <v>6948</v>
      </c>
      <c r="C11462" s="5">
        <v>0</v>
      </c>
    </row>
    <row r="11463" spans="2:3" x14ac:dyDescent="0.35">
      <c r="B11463" s="4" t="s">
        <v>8064</v>
      </c>
      <c r="C11463" s="5">
        <v>0</v>
      </c>
    </row>
    <row r="11464" spans="2:3" x14ac:dyDescent="0.35">
      <c r="B11464" s="4" t="s">
        <v>6949</v>
      </c>
      <c r="C11464" s="5">
        <v>0</v>
      </c>
    </row>
    <row r="11465" spans="2:3" x14ac:dyDescent="0.35">
      <c r="B11465" s="4" t="s">
        <v>8072</v>
      </c>
      <c r="C11465" s="5">
        <v>0</v>
      </c>
    </row>
    <row r="11466" spans="2:3" x14ac:dyDescent="0.35">
      <c r="B11466" s="4" t="s">
        <v>6950</v>
      </c>
      <c r="C11466" s="5">
        <v>0</v>
      </c>
    </row>
    <row r="11467" spans="2:3" x14ac:dyDescent="0.35">
      <c r="B11467" s="4" t="s">
        <v>8080</v>
      </c>
      <c r="C11467" s="5">
        <v>0</v>
      </c>
    </row>
    <row r="11468" spans="2:3" x14ac:dyDescent="0.35">
      <c r="B11468" s="4" t="s">
        <v>6951</v>
      </c>
      <c r="C11468" s="5">
        <v>0</v>
      </c>
    </row>
    <row r="11469" spans="2:3" x14ac:dyDescent="0.35">
      <c r="B11469" s="4" t="s">
        <v>8088</v>
      </c>
      <c r="C11469" s="5">
        <v>0</v>
      </c>
    </row>
    <row r="11470" spans="2:3" x14ac:dyDescent="0.35">
      <c r="B11470" s="4" t="s">
        <v>6952</v>
      </c>
      <c r="C11470" s="5">
        <v>0</v>
      </c>
    </row>
    <row r="11471" spans="2:3" x14ac:dyDescent="0.35">
      <c r="B11471" s="4" t="s">
        <v>8096</v>
      </c>
      <c r="C11471" s="5">
        <v>0</v>
      </c>
    </row>
    <row r="11472" spans="2:3" x14ac:dyDescent="0.35">
      <c r="B11472" s="4" t="s">
        <v>6953</v>
      </c>
      <c r="C11472" s="5">
        <v>0</v>
      </c>
    </row>
    <row r="11473" spans="2:3" x14ac:dyDescent="0.35">
      <c r="B11473" s="4" t="s">
        <v>8104</v>
      </c>
      <c r="C11473" s="5">
        <v>0</v>
      </c>
    </row>
    <row r="11474" spans="2:3" x14ac:dyDescent="0.35">
      <c r="B11474" s="4" t="s">
        <v>6954</v>
      </c>
      <c r="C11474" s="5">
        <v>0</v>
      </c>
    </row>
    <row r="11475" spans="2:3" x14ac:dyDescent="0.35">
      <c r="B11475" s="4" t="s">
        <v>8112</v>
      </c>
      <c r="C11475" s="5">
        <v>0</v>
      </c>
    </row>
    <row r="11476" spans="2:3" x14ac:dyDescent="0.35">
      <c r="B11476" s="4" t="s">
        <v>6955</v>
      </c>
      <c r="C11476" s="5">
        <v>0</v>
      </c>
    </row>
    <row r="11477" spans="2:3" x14ac:dyDescent="0.35">
      <c r="B11477" s="4" t="s">
        <v>8120</v>
      </c>
      <c r="C11477" s="5">
        <v>0</v>
      </c>
    </row>
    <row r="11478" spans="2:3" x14ac:dyDescent="0.35">
      <c r="B11478" s="4" t="s">
        <v>6956</v>
      </c>
      <c r="C11478" s="5">
        <v>0</v>
      </c>
    </row>
    <row r="11479" spans="2:3" x14ac:dyDescent="0.35">
      <c r="B11479" s="4" t="s">
        <v>8128</v>
      </c>
      <c r="C11479" s="5">
        <v>0</v>
      </c>
    </row>
    <row r="11480" spans="2:3" x14ac:dyDescent="0.35">
      <c r="B11480" s="4" t="s">
        <v>6957</v>
      </c>
      <c r="C11480" s="5">
        <v>0</v>
      </c>
    </row>
    <row r="11481" spans="2:3" x14ac:dyDescent="0.35">
      <c r="B11481" s="4" t="s">
        <v>8136</v>
      </c>
      <c r="C11481" s="5">
        <v>0</v>
      </c>
    </row>
    <row r="11482" spans="2:3" x14ac:dyDescent="0.35">
      <c r="B11482" s="4" t="s">
        <v>6958</v>
      </c>
      <c r="C11482" s="5">
        <v>0</v>
      </c>
    </row>
    <row r="11483" spans="2:3" x14ac:dyDescent="0.35">
      <c r="B11483" s="4" t="s">
        <v>8144</v>
      </c>
      <c r="C11483" s="5">
        <v>0</v>
      </c>
    </row>
    <row r="11484" spans="2:3" x14ac:dyDescent="0.35">
      <c r="B11484" s="4" t="s">
        <v>6959</v>
      </c>
      <c r="C11484" s="5">
        <v>0</v>
      </c>
    </row>
    <row r="11485" spans="2:3" x14ac:dyDescent="0.35">
      <c r="B11485" s="4" t="s">
        <v>8152</v>
      </c>
      <c r="C11485" s="5">
        <v>0</v>
      </c>
    </row>
    <row r="11486" spans="2:3" x14ac:dyDescent="0.35">
      <c r="B11486" s="4" t="s">
        <v>6960</v>
      </c>
      <c r="C11486" s="5">
        <v>0</v>
      </c>
    </row>
    <row r="11487" spans="2:3" x14ac:dyDescent="0.35">
      <c r="B11487" s="4" t="s">
        <v>8160</v>
      </c>
      <c r="C11487" s="5">
        <v>0</v>
      </c>
    </row>
    <row r="11488" spans="2:3" x14ac:dyDescent="0.35">
      <c r="B11488" s="4" t="s">
        <v>6961</v>
      </c>
      <c r="C11488" s="5">
        <v>0</v>
      </c>
    </row>
    <row r="11489" spans="2:3" x14ac:dyDescent="0.35">
      <c r="B11489" s="4" t="s">
        <v>8168</v>
      </c>
      <c r="C11489" s="5">
        <v>0</v>
      </c>
    </row>
    <row r="11490" spans="2:3" x14ac:dyDescent="0.35">
      <c r="B11490" s="4" t="s">
        <v>6962</v>
      </c>
      <c r="C11490" s="5">
        <v>0</v>
      </c>
    </row>
    <row r="11491" spans="2:3" x14ac:dyDescent="0.35">
      <c r="B11491" s="4" t="s">
        <v>8176</v>
      </c>
      <c r="C11491" s="5">
        <v>0</v>
      </c>
    </row>
    <row r="11492" spans="2:3" x14ac:dyDescent="0.35">
      <c r="B11492" s="4" t="s">
        <v>6963</v>
      </c>
      <c r="C11492" s="5">
        <v>0</v>
      </c>
    </row>
    <row r="11493" spans="2:3" x14ac:dyDescent="0.35">
      <c r="B11493" s="4" t="s">
        <v>8184</v>
      </c>
      <c r="C11493" s="5">
        <v>0</v>
      </c>
    </row>
    <row r="11494" spans="2:3" x14ac:dyDescent="0.35">
      <c r="B11494" s="4" t="s">
        <v>6964</v>
      </c>
      <c r="C11494" s="5">
        <v>0</v>
      </c>
    </row>
    <row r="11495" spans="2:3" x14ac:dyDescent="0.35">
      <c r="B11495" s="4" t="s">
        <v>8192</v>
      </c>
      <c r="C11495" s="5">
        <v>0</v>
      </c>
    </row>
    <row r="11496" spans="2:3" x14ac:dyDescent="0.35">
      <c r="B11496" s="4" t="s">
        <v>6965</v>
      </c>
      <c r="C11496" s="5">
        <v>0</v>
      </c>
    </row>
    <row r="11497" spans="2:3" x14ac:dyDescent="0.35">
      <c r="B11497" s="4" t="s">
        <v>6784</v>
      </c>
      <c r="C11497" s="5">
        <v>0</v>
      </c>
    </row>
    <row r="11498" spans="2:3" x14ac:dyDescent="0.35">
      <c r="B11498" s="4" t="s">
        <v>6966</v>
      </c>
      <c r="C11498" s="5">
        <v>0</v>
      </c>
    </row>
    <row r="11499" spans="2:3" x14ac:dyDescent="0.35">
      <c r="B11499" s="4" t="s">
        <v>8208</v>
      </c>
      <c r="C11499" s="5">
        <v>0</v>
      </c>
    </row>
    <row r="11500" spans="2:3" x14ac:dyDescent="0.35">
      <c r="B11500" s="4" t="s">
        <v>6967</v>
      </c>
      <c r="C11500" s="5">
        <v>0</v>
      </c>
    </row>
    <row r="11501" spans="2:3" x14ac:dyDescent="0.35">
      <c r="B11501" s="4" t="s">
        <v>8216</v>
      </c>
      <c r="C11501" s="5">
        <v>0</v>
      </c>
    </row>
    <row r="11502" spans="2:3" x14ac:dyDescent="0.35">
      <c r="B11502" s="4" t="s">
        <v>6968</v>
      </c>
      <c r="C11502" s="5">
        <v>0</v>
      </c>
    </row>
    <row r="11503" spans="2:3" x14ac:dyDescent="0.35">
      <c r="B11503" s="4" t="s">
        <v>8224</v>
      </c>
      <c r="C11503" s="5">
        <v>0</v>
      </c>
    </row>
    <row r="11504" spans="2:3" x14ac:dyDescent="0.35">
      <c r="B11504" s="4" t="s">
        <v>6969</v>
      </c>
      <c r="C11504" s="5">
        <v>0</v>
      </c>
    </row>
    <row r="11505" spans="2:3" x14ac:dyDescent="0.35">
      <c r="B11505" s="4" t="s">
        <v>8232</v>
      </c>
      <c r="C11505" s="5">
        <v>0</v>
      </c>
    </row>
    <row r="11506" spans="2:3" x14ac:dyDescent="0.35">
      <c r="B11506" s="4" t="s">
        <v>6970</v>
      </c>
      <c r="C11506" s="5">
        <v>0</v>
      </c>
    </row>
    <row r="11507" spans="2:3" x14ac:dyDescent="0.35">
      <c r="B11507" s="4" t="s">
        <v>8240</v>
      </c>
      <c r="C11507" s="5">
        <v>0</v>
      </c>
    </row>
    <row r="11508" spans="2:3" x14ac:dyDescent="0.35">
      <c r="B11508" s="4" t="s">
        <v>6971</v>
      </c>
      <c r="C11508" s="5">
        <v>0</v>
      </c>
    </row>
    <row r="11509" spans="2:3" x14ac:dyDescent="0.35">
      <c r="B11509" s="4" t="s">
        <v>8248</v>
      </c>
      <c r="C11509" s="5">
        <v>0</v>
      </c>
    </row>
    <row r="11510" spans="2:3" x14ac:dyDescent="0.35">
      <c r="B11510" s="4" t="s">
        <v>6972</v>
      </c>
      <c r="C11510" s="5">
        <v>0</v>
      </c>
    </row>
    <row r="11511" spans="2:3" x14ac:dyDescent="0.35">
      <c r="B11511" s="4" t="s">
        <v>8256</v>
      </c>
      <c r="C11511" s="5">
        <v>0</v>
      </c>
    </row>
    <row r="11512" spans="2:3" x14ac:dyDescent="0.35">
      <c r="B11512" s="4" t="s">
        <v>6973</v>
      </c>
      <c r="C11512" s="5">
        <v>0</v>
      </c>
    </row>
    <row r="11513" spans="2:3" x14ac:dyDescent="0.35">
      <c r="B11513" s="4" t="s">
        <v>7525</v>
      </c>
      <c r="C11513" s="5">
        <v>0</v>
      </c>
    </row>
    <row r="11514" spans="2:3" x14ac:dyDescent="0.35">
      <c r="B11514" s="4" t="s">
        <v>6974</v>
      </c>
      <c r="C11514" s="5">
        <v>0</v>
      </c>
    </row>
    <row r="11515" spans="2:3" x14ac:dyDescent="0.35">
      <c r="B11515" s="4" t="s">
        <v>7529</v>
      </c>
      <c r="C11515" s="5">
        <v>0</v>
      </c>
    </row>
    <row r="11516" spans="2:3" x14ac:dyDescent="0.35">
      <c r="B11516" s="4" t="s">
        <v>6975</v>
      </c>
      <c r="C11516" s="5">
        <v>0</v>
      </c>
    </row>
    <row r="11517" spans="2:3" x14ac:dyDescent="0.35">
      <c r="B11517" s="4" t="s">
        <v>7533</v>
      </c>
      <c r="C11517" s="5">
        <v>0</v>
      </c>
    </row>
    <row r="11518" spans="2:3" x14ac:dyDescent="0.35">
      <c r="B11518" s="4" t="s">
        <v>6976</v>
      </c>
      <c r="C11518" s="5">
        <v>0</v>
      </c>
    </row>
    <row r="11519" spans="2:3" x14ac:dyDescent="0.35">
      <c r="B11519" s="4" t="s">
        <v>7537</v>
      </c>
      <c r="C11519" s="5">
        <v>0</v>
      </c>
    </row>
    <row r="11520" spans="2:3" x14ac:dyDescent="0.35">
      <c r="B11520" s="4" t="s">
        <v>6977</v>
      </c>
      <c r="C11520" s="5">
        <v>0</v>
      </c>
    </row>
    <row r="11521" spans="2:3" x14ac:dyDescent="0.35">
      <c r="B11521" s="4" t="s">
        <v>7541</v>
      </c>
      <c r="C11521" s="5">
        <v>0</v>
      </c>
    </row>
    <row r="11522" spans="2:3" x14ac:dyDescent="0.35">
      <c r="B11522" s="4" t="s">
        <v>6978</v>
      </c>
      <c r="C11522" s="5">
        <v>0</v>
      </c>
    </row>
    <row r="11523" spans="2:3" x14ac:dyDescent="0.35">
      <c r="B11523" s="4" t="s">
        <v>7545</v>
      </c>
      <c r="C11523" s="5">
        <v>0</v>
      </c>
    </row>
    <row r="11524" spans="2:3" x14ac:dyDescent="0.35">
      <c r="B11524" s="4" t="s">
        <v>6979</v>
      </c>
      <c r="C11524" s="5">
        <v>0</v>
      </c>
    </row>
    <row r="11525" spans="2:3" x14ac:dyDescent="0.35">
      <c r="B11525" s="4" t="s">
        <v>7549</v>
      </c>
      <c r="C11525" s="5">
        <v>0</v>
      </c>
    </row>
    <row r="11526" spans="2:3" x14ac:dyDescent="0.35">
      <c r="B11526" s="4" t="s">
        <v>6980</v>
      </c>
      <c r="C11526" s="5">
        <v>0</v>
      </c>
    </row>
    <row r="11527" spans="2:3" x14ac:dyDescent="0.35">
      <c r="B11527" s="4" t="s">
        <v>6764</v>
      </c>
      <c r="C11527" s="5">
        <v>0</v>
      </c>
    </row>
    <row r="11528" spans="2:3" x14ac:dyDescent="0.35">
      <c r="B11528" s="4" t="s">
        <v>6981</v>
      </c>
      <c r="C11528" s="5">
        <v>0</v>
      </c>
    </row>
    <row r="11529" spans="2:3" x14ac:dyDescent="0.35">
      <c r="B11529" s="4" t="s">
        <v>7557</v>
      </c>
      <c r="C11529" s="5">
        <v>0</v>
      </c>
    </row>
    <row r="11530" spans="2:3" x14ac:dyDescent="0.35">
      <c r="B11530" s="4" t="s">
        <v>6982</v>
      </c>
      <c r="C11530" s="5">
        <v>0</v>
      </c>
    </row>
    <row r="11531" spans="2:3" x14ac:dyDescent="0.35">
      <c r="B11531" s="4" t="s">
        <v>7561</v>
      </c>
      <c r="C11531" s="5">
        <v>0</v>
      </c>
    </row>
    <row r="11532" spans="2:3" x14ac:dyDescent="0.35">
      <c r="B11532" s="4" t="s">
        <v>6983</v>
      </c>
      <c r="C11532" s="5">
        <v>0</v>
      </c>
    </row>
    <row r="11533" spans="2:3" x14ac:dyDescent="0.35">
      <c r="B11533" s="4" t="s">
        <v>7565</v>
      </c>
      <c r="C11533" s="5">
        <v>0</v>
      </c>
    </row>
    <row r="11534" spans="2:3" x14ac:dyDescent="0.35">
      <c r="B11534" s="4" t="s">
        <v>6984</v>
      </c>
      <c r="C11534" s="5">
        <v>0</v>
      </c>
    </row>
    <row r="11535" spans="2:3" x14ac:dyDescent="0.35">
      <c r="B11535" s="4" t="s">
        <v>7569</v>
      </c>
      <c r="C11535" s="5">
        <v>0</v>
      </c>
    </row>
    <row r="11536" spans="2:3" x14ac:dyDescent="0.35">
      <c r="B11536" s="4" t="s">
        <v>6985</v>
      </c>
      <c r="C11536" s="5">
        <v>0</v>
      </c>
    </row>
    <row r="11537" spans="2:3" x14ac:dyDescent="0.35">
      <c r="B11537" s="4" t="s">
        <v>7573</v>
      </c>
      <c r="C11537" s="5">
        <v>0</v>
      </c>
    </row>
    <row r="11538" spans="2:3" x14ac:dyDescent="0.35">
      <c r="B11538" s="4" t="s">
        <v>6986</v>
      </c>
      <c r="C11538" s="5">
        <v>0</v>
      </c>
    </row>
    <row r="11539" spans="2:3" x14ac:dyDescent="0.35">
      <c r="B11539" s="4" t="s">
        <v>7577</v>
      </c>
      <c r="C11539" s="5">
        <v>0</v>
      </c>
    </row>
    <row r="11540" spans="2:3" x14ac:dyDescent="0.35">
      <c r="B11540" s="4" t="s">
        <v>6987</v>
      </c>
      <c r="C11540" s="5">
        <v>0</v>
      </c>
    </row>
    <row r="11541" spans="2:3" x14ac:dyDescent="0.35">
      <c r="B11541" s="4" t="s">
        <v>7581</v>
      </c>
      <c r="C11541" s="5">
        <v>0</v>
      </c>
    </row>
    <row r="11542" spans="2:3" x14ac:dyDescent="0.35">
      <c r="B11542" s="4" t="s">
        <v>6988</v>
      </c>
      <c r="C11542" s="5">
        <v>0</v>
      </c>
    </row>
    <row r="11543" spans="2:3" x14ac:dyDescent="0.35">
      <c r="B11543" s="4" t="s">
        <v>7585</v>
      </c>
      <c r="C11543" s="5">
        <v>0</v>
      </c>
    </row>
    <row r="11544" spans="2:3" x14ac:dyDescent="0.35">
      <c r="B11544" s="4" t="s">
        <v>6989</v>
      </c>
      <c r="C11544" s="5">
        <v>0</v>
      </c>
    </row>
    <row r="11545" spans="2:3" x14ac:dyDescent="0.35">
      <c r="B11545" s="4" t="s">
        <v>7589</v>
      </c>
      <c r="C11545" s="5">
        <v>0</v>
      </c>
    </row>
    <row r="11546" spans="2:3" x14ac:dyDescent="0.35">
      <c r="B11546" s="4" t="s">
        <v>6990</v>
      </c>
      <c r="C11546" s="5">
        <v>0</v>
      </c>
    </row>
    <row r="11547" spans="2:3" x14ac:dyDescent="0.35">
      <c r="B11547" s="4" t="s">
        <v>7593</v>
      </c>
      <c r="C11547" s="5">
        <v>0</v>
      </c>
    </row>
    <row r="11548" spans="2:3" x14ac:dyDescent="0.35">
      <c r="B11548" s="4" t="s">
        <v>6991</v>
      </c>
      <c r="C11548" s="5">
        <v>0</v>
      </c>
    </row>
    <row r="11549" spans="2:3" x14ac:dyDescent="0.35">
      <c r="B11549" s="4" t="s">
        <v>7597</v>
      </c>
      <c r="C11549" s="5">
        <v>0</v>
      </c>
    </row>
    <row r="11550" spans="2:3" x14ac:dyDescent="0.35">
      <c r="B11550" s="4" t="s">
        <v>6992</v>
      </c>
      <c r="C11550" s="5">
        <v>0</v>
      </c>
    </row>
    <row r="11551" spans="2:3" x14ac:dyDescent="0.35">
      <c r="B11551" s="4" t="s">
        <v>7601</v>
      </c>
      <c r="C11551" s="5">
        <v>0</v>
      </c>
    </row>
    <row r="11552" spans="2:3" x14ac:dyDescent="0.35">
      <c r="B11552" s="4" t="s">
        <v>6993</v>
      </c>
      <c r="C11552" s="5">
        <v>0</v>
      </c>
    </row>
    <row r="11553" spans="2:3" x14ac:dyDescent="0.35">
      <c r="B11553" s="4" t="s">
        <v>7605</v>
      </c>
      <c r="C11553" s="5">
        <v>0</v>
      </c>
    </row>
    <row r="11554" spans="2:3" x14ac:dyDescent="0.35">
      <c r="B11554" s="4" t="s">
        <v>6994</v>
      </c>
      <c r="C11554" s="5">
        <v>0</v>
      </c>
    </row>
    <row r="11555" spans="2:3" x14ac:dyDescent="0.35">
      <c r="B11555" s="4" t="s">
        <v>7609</v>
      </c>
      <c r="C11555" s="5">
        <v>0</v>
      </c>
    </row>
    <row r="11556" spans="2:3" x14ac:dyDescent="0.35">
      <c r="B11556" s="4" t="s">
        <v>6995</v>
      </c>
      <c r="C11556" s="5">
        <v>0</v>
      </c>
    </row>
    <row r="11557" spans="2:3" x14ac:dyDescent="0.35">
      <c r="B11557" s="4" t="s">
        <v>7613</v>
      </c>
      <c r="C11557" s="5">
        <v>0</v>
      </c>
    </row>
    <row r="11558" spans="2:3" x14ac:dyDescent="0.35">
      <c r="B11558" s="4" t="s">
        <v>6996</v>
      </c>
      <c r="C11558" s="5">
        <v>0</v>
      </c>
    </row>
    <row r="11559" spans="2:3" x14ac:dyDescent="0.35">
      <c r="B11559" s="4" t="s">
        <v>7617</v>
      </c>
      <c r="C11559" s="5">
        <v>0</v>
      </c>
    </row>
    <row r="11560" spans="2:3" x14ac:dyDescent="0.35">
      <c r="B11560" s="4" t="s">
        <v>6997</v>
      </c>
      <c r="C11560" s="5">
        <v>0</v>
      </c>
    </row>
    <row r="11561" spans="2:3" x14ac:dyDescent="0.35">
      <c r="B11561" s="4" t="s">
        <v>7622</v>
      </c>
      <c r="C11561" s="5">
        <v>0</v>
      </c>
    </row>
    <row r="11562" spans="2:3" x14ac:dyDescent="0.35">
      <c r="B11562" s="4" t="s">
        <v>6998</v>
      </c>
      <c r="C11562" s="5">
        <v>0</v>
      </c>
    </row>
    <row r="11563" spans="2:3" x14ac:dyDescent="0.35">
      <c r="B11563" s="4" t="s">
        <v>7626</v>
      </c>
      <c r="C11563" s="5">
        <v>0</v>
      </c>
    </row>
    <row r="11564" spans="2:3" x14ac:dyDescent="0.35">
      <c r="B11564" s="4" t="s">
        <v>6999</v>
      </c>
      <c r="C11564" s="5">
        <v>0</v>
      </c>
    </row>
    <row r="11565" spans="2:3" x14ac:dyDescent="0.35">
      <c r="B11565" s="4" t="s">
        <v>7630</v>
      </c>
      <c r="C11565" s="5">
        <v>0</v>
      </c>
    </row>
    <row r="11566" spans="2:3" x14ac:dyDescent="0.35">
      <c r="B11566" s="4" t="s">
        <v>7000</v>
      </c>
      <c r="C11566" s="5">
        <v>0</v>
      </c>
    </row>
    <row r="11567" spans="2:3" x14ac:dyDescent="0.35">
      <c r="B11567" s="4" t="s">
        <v>7634</v>
      </c>
      <c r="C11567" s="5">
        <v>0</v>
      </c>
    </row>
    <row r="11568" spans="2:3" x14ac:dyDescent="0.35">
      <c r="B11568" s="4" t="s">
        <v>7001</v>
      </c>
      <c r="C11568" s="5">
        <v>0</v>
      </c>
    </row>
    <row r="11569" spans="2:3" x14ac:dyDescent="0.35">
      <c r="B11569" s="4" t="s">
        <v>7638</v>
      </c>
      <c r="C11569" s="5">
        <v>0</v>
      </c>
    </row>
    <row r="11570" spans="2:3" x14ac:dyDescent="0.35">
      <c r="B11570" s="4" t="s">
        <v>7002</v>
      </c>
      <c r="C11570" s="5">
        <v>0</v>
      </c>
    </row>
    <row r="11571" spans="2:3" x14ac:dyDescent="0.35">
      <c r="B11571" s="4" t="s">
        <v>7646</v>
      </c>
      <c r="C11571" s="5">
        <v>0</v>
      </c>
    </row>
    <row r="11572" spans="2:3" x14ac:dyDescent="0.35">
      <c r="B11572" s="4" t="s">
        <v>7003</v>
      </c>
      <c r="C11572" s="5">
        <v>0</v>
      </c>
    </row>
    <row r="11573" spans="2:3" x14ac:dyDescent="0.35">
      <c r="B11573" s="4" t="s">
        <v>7650</v>
      </c>
      <c r="C11573" s="5">
        <v>0</v>
      </c>
    </row>
    <row r="11574" spans="2:3" x14ac:dyDescent="0.35">
      <c r="B11574" s="4" t="s">
        <v>7004</v>
      </c>
      <c r="C11574" s="5">
        <v>0</v>
      </c>
    </row>
    <row r="11575" spans="2:3" x14ac:dyDescent="0.35">
      <c r="B11575" s="4" t="s">
        <v>7654</v>
      </c>
      <c r="C11575" s="5">
        <v>0</v>
      </c>
    </row>
    <row r="11576" spans="2:3" x14ac:dyDescent="0.35">
      <c r="B11576" s="4" t="s">
        <v>7005</v>
      </c>
      <c r="C11576" s="5">
        <v>0</v>
      </c>
    </row>
    <row r="11577" spans="2:3" x14ac:dyDescent="0.35">
      <c r="B11577" s="4" t="s">
        <v>7658</v>
      </c>
      <c r="C11577" s="5">
        <v>0</v>
      </c>
    </row>
    <row r="11578" spans="2:3" x14ac:dyDescent="0.35">
      <c r="B11578" s="4" t="s">
        <v>7006</v>
      </c>
      <c r="C11578" s="5">
        <v>0</v>
      </c>
    </row>
    <row r="11579" spans="2:3" x14ac:dyDescent="0.35">
      <c r="B11579" s="4" t="s">
        <v>7662</v>
      </c>
      <c r="C11579" s="5">
        <v>0</v>
      </c>
    </row>
    <row r="11580" spans="2:3" x14ac:dyDescent="0.35">
      <c r="B11580" s="4" t="s">
        <v>7007</v>
      </c>
      <c r="C11580" s="5">
        <v>0</v>
      </c>
    </row>
    <row r="11581" spans="2:3" x14ac:dyDescent="0.35">
      <c r="B11581" s="4" t="s">
        <v>7666</v>
      </c>
      <c r="C11581" s="5">
        <v>0</v>
      </c>
    </row>
    <row r="11582" spans="2:3" x14ac:dyDescent="0.35">
      <c r="B11582" s="4" t="s">
        <v>7008</v>
      </c>
      <c r="C11582" s="5">
        <v>0</v>
      </c>
    </row>
    <row r="11583" spans="2:3" x14ac:dyDescent="0.35">
      <c r="B11583" s="4" t="s">
        <v>7670</v>
      </c>
      <c r="C11583" s="5">
        <v>0</v>
      </c>
    </row>
    <row r="11584" spans="2:3" x14ac:dyDescent="0.35">
      <c r="B11584" s="4" t="s">
        <v>7009</v>
      </c>
      <c r="C11584" s="5">
        <v>0</v>
      </c>
    </row>
    <row r="11585" spans="2:3" x14ac:dyDescent="0.35">
      <c r="B11585" s="4" t="s">
        <v>7674</v>
      </c>
      <c r="C11585" s="5">
        <v>0</v>
      </c>
    </row>
    <row r="11586" spans="2:3" x14ac:dyDescent="0.35">
      <c r="B11586" s="4" t="s">
        <v>7010</v>
      </c>
      <c r="C11586" s="5">
        <v>0</v>
      </c>
    </row>
    <row r="11587" spans="2:3" x14ac:dyDescent="0.35">
      <c r="B11587" s="4" t="s">
        <v>7678</v>
      </c>
      <c r="C11587" s="5">
        <v>0</v>
      </c>
    </row>
    <row r="11588" spans="2:3" x14ac:dyDescent="0.35">
      <c r="B11588" s="4" t="s">
        <v>7011</v>
      </c>
      <c r="C11588" s="5">
        <v>0</v>
      </c>
    </row>
    <row r="11589" spans="2:3" x14ac:dyDescent="0.35">
      <c r="B11589" s="4" t="s">
        <v>6769</v>
      </c>
      <c r="C11589" s="5">
        <v>0</v>
      </c>
    </row>
    <row r="11590" spans="2:3" x14ac:dyDescent="0.35">
      <c r="B11590" s="4" t="s">
        <v>7012</v>
      </c>
      <c r="C11590" s="5">
        <v>0</v>
      </c>
    </row>
    <row r="11591" spans="2:3" x14ac:dyDescent="0.35">
      <c r="B11591" s="4" t="s">
        <v>7686</v>
      </c>
      <c r="C11591" s="5">
        <v>0</v>
      </c>
    </row>
    <row r="11592" spans="2:3" x14ac:dyDescent="0.35">
      <c r="B11592" s="4" t="s">
        <v>7013</v>
      </c>
      <c r="C11592" s="5">
        <v>0</v>
      </c>
    </row>
    <row r="11593" spans="2:3" x14ac:dyDescent="0.35">
      <c r="B11593" s="4" t="s">
        <v>7690</v>
      </c>
      <c r="C11593" s="5">
        <v>0</v>
      </c>
    </row>
    <row r="11594" spans="2:3" x14ac:dyDescent="0.35">
      <c r="B11594" s="4" t="s">
        <v>7014</v>
      </c>
      <c r="C11594" s="5">
        <v>0</v>
      </c>
    </row>
    <row r="11595" spans="2:3" x14ac:dyDescent="0.35">
      <c r="B11595" s="4" t="s">
        <v>7694</v>
      </c>
      <c r="C11595" s="5">
        <v>0</v>
      </c>
    </row>
    <row r="11596" spans="2:3" x14ac:dyDescent="0.35">
      <c r="B11596" s="4" t="s">
        <v>7015</v>
      </c>
      <c r="C11596" s="5">
        <v>0</v>
      </c>
    </row>
    <row r="11597" spans="2:3" x14ac:dyDescent="0.35">
      <c r="B11597" s="4" t="s">
        <v>7698</v>
      </c>
      <c r="C11597" s="5">
        <v>0</v>
      </c>
    </row>
    <row r="11598" spans="2:3" x14ac:dyDescent="0.35">
      <c r="B11598" s="4" t="s">
        <v>7016</v>
      </c>
      <c r="C11598" s="5">
        <v>0</v>
      </c>
    </row>
    <row r="11599" spans="2:3" x14ac:dyDescent="0.35">
      <c r="B11599" s="4" t="s">
        <v>7702</v>
      </c>
      <c r="C11599" s="5">
        <v>0</v>
      </c>
    </row>
    <row r="11600" spans="2:3" x14ac:dyDescent="0.35">
      <c r="B11600" s="4" t="s">
        <v>6737</v>
      </c>
      <c r="C11600" s="5">
        <v>0</v>
      </c>
    </row>
    <row r="11601" spans="2:3" x14ac:dyDescent="0.35">
      <c r="B11601" s="4" t="s">
        <v>7706</v>
      </c>
      <c r="C11601" s="5">
        <v>0</v>
      </c>
    </row>
    <row r="11602" spans="2:3" x14ac:dyDescent="0.35">
      <c r="B11602" s="4" t="s">
        <v>7018</v>
      </c>
      <c r="C11602" s="5">
        <v>0</v>
      </c>
    </row>
    <row r="11603" spans="2:3" x14ac:dyDescent="0.35">
      <c r="B11603" s="4" t="s">
        <v>7710</v>
      </c>
      <c r="C11603" s="5">
        <v>0</v>
      </c>
    </row>
    <row r="11604" spans="2:3" x14ac:dyDescent="0.35">
      <c r="B11604" s="4" t="s">
        <v>6738</v>
      </c>
      <c r="C11604" s="5">
        <v>0</v>
      </c>
    </row>
    <row r="11605" spans="2:3" x14ac:dyDescent="0.35">
      <c r="B11605" s="4" t="s">
        <v>7714</v>
      </c>
      <c r="C11605" s="5">
        <v>0</v>
      </c>
    </row>
    <row r="11606" spans="2:3" x14ac:dyDescent="0.35">
      <c r="B11606" s="4" t="s">
        <v>7020</v>
      </c>
      <c r="C11606" s="5">
        <v>0</v>
      </c>
    </row>
    <row r="11607" spans="2:3" x14ac:dyDescent="0.35">
      <c r="B11607" s="4" t="s">
        <v>7718</v>
      </c>
      <c r="C11607" s="5">
        <v>0</v>
      </c>
    </row>
    <row r="11608" spans="2:3" x14ac:dyDescent="0.35">
      <c r="B11608" s="4" t="s">
        <v>7021</v>
      </c>
      <c r="C11608" s="5">
        <v>0</v>
      </c>
    </row>
    <row r="11609" spans="2:3" x14ac:dyDescent="0.35">
      <c r="B11609" s="4" t="s">
        <v>7722</v>
      </c>
      <c r="C11609" s="5">
        <v>0</v>
      </c>
    </row>
    <row r="11610" spans="2:3" x14ac:dyDescent="0.35">
      <c r="B11610" s="4" t="s">
        <v>7022</v>
      </c>
      <c r="C11610" s="5">
        <v>0</v>
      </c>
    </row>
    <row r="11611" spans="2:3" x14ac:dyDescent="0.35">
      <c r="B11611" s="4" t="s">
        <v>7726</v>
      </c>
      <c r="C11611" s="5">
        <v>0</v>
      </c>
    </row>
    <row r="11612" spans="2:3" x14ac:dyDescent="0.35">
      <c r="B11612" s="4" t="s">
        <v>7023</v>
      </c>
      <c r="C11612" s="5">
        <v>0</v>
      </c>
    </row>
    <row r="11613" spans="2:3" x14ac:dyDescent="0.35">
      <c r="B11613" s="4" t="s">
        <v>7730</v>
      </c>
      <c r="C11613" s="5">
        <v>0</v>
      </c>
    </row>
    <row r="11614" spans="2:3" x14ac:dyDescent="0.35">
      <c r="B11614" s="4" t="s">
        <v>7024</v>
      </c>
      <c r="C11614" s="5">
        <v>0</v>
      </c>
    </row>
    <row r="11615" spans="2:3" x14ac:dyDescent="0.35">
      <c r="B11615" s="4" t="s">
        <v>7734</v>
      </c>
      <c r="C11615" s="5">
        <v>0</v>
      </c>
    </row>
    <row r="11616" spans="2:3" x14ac:dyDescent="0.35">
      <c r="B11616" s="4" t="s">
        <v>7025</v>
      </c>
      <c r="C11616" s="5">
        <v>0</v>
      </c>
    </row>
    <row r="11617" spans="2:3" x14ac:dyDescent="0.35">
      <c r="B11617" s="4" t="s">
        <v>7738</v>
      </c>
      <c r="C11617" s="5">
        <v>0</v>
      </c>
    </row>
    <row r="11618" spans="2:3" x14ac:dyDescent="0.35">
      <c r="B11618" s="4" t="s">
        <v>7026</v>
      </c>
      <c r="C11618" s="5">
        <v>0</v>
      </c>
    </row>
    <row r="11619" spans="2:3" x14ac:dyDescent="0.35">
      <c r="B11619" s="4" t="s">
        <v>7742</v>
      </c>
      <c r="C11619" s="5">
        <v>0</v>
      </c>
    </row>
    <row r="11620" spans="2:3" x14ac:dyDescent="0.35">
      <c r="B11620" s="4" t="s">
        <v>7027</v>
      </c>
      <c r="C11620" s="5">
        <v>0</v>
      </c>
    </row>
    <row r="11621" spans="2:3" x14ac:dyDescent="0.35">
      <c r="B11621" s="4" t="s">
        <v>7746</v>
      </c>
      <c r="C11621" s="5">
        <v>0</v>
      </c>
    </row>
    <row r="11622" spans="2:3" x14ac:dyDescent="0.35">
      <c r="B11622" s="4" t="s">
        <v>7028</v>
      </c>
      <c r="C11622" s="5">
        <v>0</v>
      </c>
    </row>
    <row r="11623" spans="2:3" x14ac:dyDescent="0.35">
      <c r="B11623" s="4" t="s">
        <v>7750</v>
      </c>
      <c r="C11623" s="5">
        <v>0</v>
      </c>
    </row>
    <row r="11624" spans="2:3" x14ac:dyDescent="0.35">
      <c r="B11624" s="4" t="s">
        <v>7029</v>
      </c>
      <c r="C11624" s="5">
        <v>0</v>
      </c>
    </row>
    <row r="11625" spans="2:3" x14ac:dyDescent="0.35">
      <c r="B11625" s="4" t="s">
        <v>7754</v>
      </c>
      <c r="C11625" s="5">
        <v>0</v>
      </c>
    </row>
    <row r="11626" spans="2:3" x14ac:dyDescent="0.35">
      <c r="B11626" s="4" t="s">
        <v>7030</v>
      </c>
      <c r="C11626" s="5">
        <v>0</v>
      </c>
    </row>
    <row r="11627" spans="2:3" x14ac:dyDescent="0.35">
      <c r="B11627" s="4" t="s">
        <v>7758</v>
      </c>
      <c r="C11627" s="5">
        <v>0</v>
      </c>
    </row>
    <row r="11628" spans="2:3" x14ac:dyDescent="0.35">
      <c r="B11628" s="4" t="s">
        <v>7031</v>
      </c>
      <c r="C11628" s="5">
        <v>0</v>
      </c>
    </row>
    <row r="11629" spans="2:3" x14ac:dyDescent="0.35">
      <c r="B11629" s="4" t="s">
        <v>7762</v>
      </c>
      <c r="C11629" s="5">
        <v>0</v>
      </c>
    </row>
    <row r="11630" spans="2:3" x14ac:dyDescent="0.35">
      <c r="B11630" s="4" t="s">
        <v>7032</v>
      </c>
      <c r="C11630" s="5">
        <v>0</v>
      </c>
    </row>
    <row r="11631" spans="2:3" x14ac:dyDescent="0.35">
      <c r="B11631" s="4" t="s">
        <v>7766</v>
      </c>
      <c r="C11631" s="5">
        <v>0</v>
      </c>
    </row>
    <row r="11632" spans="2:3" x14ac:dyDescent="0.35">
      <c r="B11632" s="4" t="s">
        <v>7033</v>
      </c>
      <c r="C11632" s="5">
        <v>0</v>
      </c>
    </row>
    <row r="11633" spans="2:3" x14ac:dyDescent="0.35">
      <c r="B11633" s="4" t="s">
        <v>7770</v>
      </c>
      <c r="C11633" s="5">
        <v>0</v>
      </c>
    </row>
    <row r="11634" spans="2:3" x14ac:dyDescent="0.35">
      <c r="B11634" s="4" t="s">
        <v>7034</v>
      </c>
      <c r="C11634" s="5">
        <v>0</v>
      </c>
    </row>
    <row r="11635" spans="2:3" x14ac:dyDescent="0.35">
      <c r="B11635" s="4" t="s">
        <v>6771</v>
      </c>
      <c r="C11635" s="5">
        <v>0</v>
      </c>
    </row>
    <row r="11636" spans="2:3" x14ac:dyDescent="0.35">
      <c r="B11636" s="4" t="s">
        <v>7035</v>
      </c>
      <c r="C11636" s="5">
        <v>0</v>
      </c>
    </row>
    <row r="11637" spans="2:3" x14ac:dyDescent="0.35">
      <c r="B11637" s="4" t="s">
        <v>7778</v>
      </c>
      <c r="C11637" s="5">
        <v>0</v>
      </c>
    </row>
    <row r="11638" spans="2:3" x14ac:dyDescent="0.35">
      <c r="B11638" s="4" t="s">
        <v>7036</v>
      </c>
      <c r="C11638" s="5">
        <v>0</v>
      </c>
    </row>
    <row r="11639" spans="2:3" x14ac:dyDescent="0.35">
      <c r="B11639" s="4" t="s">
        <v>7782</v>
      </c>
      <c r="C11639" s="5">
        <v>0</v>
      </c>
    </row>
    <row r="11640" spans="2:3" x14ac:dyDescent="0.35">
      <c r="B11640" s="4" t="s">
        <v>7037</v>
      </c>
      <c r="C11640" s="5">
        <v>0</v>
      </c>
    </row>
    <row r="11641" spans="2:3" x14ac:dyDescent="0.35">
      <c r="B11641" s="4" t="s">
        <v>7786</v>
      </c>
      <c r="C11641" s="5">
        <v>0</v>
      </c>
    </row>
    <row r="11642" spans="2:3" x14ac:dyDescent="0.35">
      <c r="B11642" s="4" t="s">
        <v>7038</v>
      </c>
      <c r="C11642" s="5">
        <v>0</v>
      </c>
    </row>
    <row r="11643" spans="2:3" x14ac:dyDescent="0.35">
      <c r="B11643" s="4" t="s">
        <v>7790</v>
      </c>
      <c r="C11643" s="5">
        <v>0</v>
      </c>
    </row>
    <row r="11644" spans="2:3" x14ac:dyDescent="0.35">
      <c r="B11644" s="4" t="s">
        <v>7039</v>
      </c>
      <c r="C11644" s="5">
        <v>0</v>
      </c>
    </row>
    <row r="11645" spans="2:3" x14ac:dyDescent="0.35">
      <c r="B11645" s="4" t="s">
        <v>7794</v>
      </c>
      <c r="C11645" s="5">
        <v>0</v>
      </c>
    </row>
    <row r="11646" spans="2:3" x14ac:dyDescent="0.35">
      <c r="B11646" s="4" t="s">
        <v>7040</v>
      </c>
      <c r="C11646" s="5">
        <v>0</v>
      </c>
    </row>
    <row r="11647" spans="2:3" x14ac:dyDescent="0.35">
      <c r="B11647" s="4" t="s">
        <v>7798</v>
      </c>
      <c r="C11647" s="5">
        <v>0</v>
      </c>
    </row>
    <row r="11648" spans="2:3" x14ac:dyDescent="0.35">
      <c r="B11648" s="4" t="s">
        <v>7041</v>
      </c>
      <c r="C11648" s="5">
        <v>0</v>
      </c>
    </row>
    <row r="11649" spans="2:3" x14ac:dyDescent="0.35">
      <c r="B11649" s="4" t="s">
        <v>7802</v>
      </c>
      <c r="C11649" s="5">
        <v>0</v>
      </c>
    </row>
    <row r="11650" spans="2:3" x14ac:dyDescent="0.35">
      <c r="B11650" s="4" t="s">
        <v>7042</v>
      </c>
      <c r="C11650" s="5">
        <v>0</v>
      </c>
    </row>
    <row r="11651" spans="2:3" x14ac:dyDescent="0.35">
      <c r="B11651" s="4" t="s">
        <v>7806</v>
      </c>
      <c r="C11651" s="5">
        <v>0</v>
      </c>
    </row>
    <row r="11652" spans="2:3" x14ac:dyDescent="0.35">
      <c r="B11652" s="4" t="s">
        <v>7043</v>
      </c>
      <c r="C11652" s="5">
        <v>0</v>
      </c>
    </row>
    <row r="11653" spans="2:3" x14ac:dyDescent="0.35">
      <c r="B11653" s="4" t="s">
        <v>7810</v>
      </c>
      <c r="C11653" s="5">
        <v>0</v>
      </c>
    </row>
    <row r="11654" spans="2:3" x14ac:dyDescent="0.35">
      <c r="B11654" s="4" t="s">
        <v>7044</v>
      </c>
      <c r="C11654" s="5">
        <v>0</v>
      </c>
    </row>
    <row r="11655" spans="2:3" x14ac:dyDescent="0.35">
      <c r="B11655" s="4" t="s">
        <v>7814</v>
      </c>
      <c r="C11655" s="5">
        <v>0</v>
      </c>
    </row>
    <row r="11656" spans="2:3" x14ac:dyDescent="0.35">
      <c r="B11656" s="4" t="s">
        <v>7045</v>
      </c>
      <c r="C11656" s="5">
        <v>0</v>
      </c>
    </row>
    <row r="11657" spans="2:3" x14ac:dyDescent="0.35">
      <c r="B11657" s="4" t="s">
        <v>7818</v>
      </c>
      <c r="C11657" s="5">
        <v>0</v>
      </c>
    </row>
    <row r="11658" spans="2:3" x14ac:dyDescent="0.35">
      <c r="B11658" s="4" t="s">
        <v>7046</v>
      </c>
      <c r="C11658" s="5">
        <v>0</v>
      </c>
    </row>
    <row r="11659" spans="2:3" x14ac:dyDescent="0.35">
      <c r="B11659" s="4" t="s">
        <v>7822</v>
      </c>
      <c r="C11659" s="5">
        <v>0</v>
      </c>
    </row>
    <row r="11660" spans="2:3" x14ac:dyDescent="0.35">
      <c r="B11660" s="4" t="s">
        <v>7047</v>
      </c>
      <c r="C11660" s="5">
        <v>0</v>
      </c>
    </row>
    <row r="11661" spans="2:3" x14ac:dyDescent="0.35">
      <c r="B11661" s="4" t="s">
        <v>7826</v>
      </c>
      <c r="C11661" s="5">
        <v>0</v>
      </c>
    </row>
    <row r="11662" spans="2:3" x14ac:dyDescent="0.35">
      <c r="B11662" s="4" t="s">
        <v>7048</v>
      </c>
      <c r="C11662" s="5">
        <v>0</v>
      </c>
    </row>
    <row r="11663" spans="2:3" x14ac:dyDescent="0.35">
      <c r="B11663" s="4" t="s">
        <v>7830</v>
      </c>
      <c r="C11663" s="5">
        <v>0</v>
      </c>
    </row>
    <row r="11664" spans="2:3" x14ac:dyDescent="0.35">
      <c r="B11664" s="4" t="s">
        <v>7049</v>
      </c>
      <c r="C11664" s="5">
        <v>0</v>
      </c>
    </row>
    <row r="11665" spans="2:3" x14ac:dyDescent="0.35">
      <c r="B11665" s="4" t="s">
        <v>7834</v>
      </c>
      <c r="C11665" s="5">
        <v>0</v>
      </c>
    </row>
    <row r="11666" spans="2:3" x14ac:dyDescent="0.35">
      <c r="B11666" s="4" t="s">
        <v>7050</v>
      </c>
      <c r="C11666" s="5">
        <v>0</v>
      </c>
    </row>
    <row r="11667" spans="2:3" x14ac:dyDescent="0.35">
      <c r="B11667" s="4" t="s">
        <v>7838</v>
      </c>
      <c r="C11667" s="5">
        <v>0</v>
      </c>
    </row>
    <row r="11668" spans="2:3" x14ac:dyDescent="0.35">
      <c r="B11668" s="4" t="s">
        <v>7051</v>
      </c>
      <c r="C11668" s="5">
        <v>0</v>
      </c>
    </row>
    <row r="11669" spans="2:3" x14ac:dyDescent="0.35">
      <c r="B11669" s="4" t="s">
        <v>7842</v>
      </c>
      <c r="C11669" s="5">
        <v>0</v>
      </c>
    </row>
    <row r="11670" spans="2:3" x14ac:dyDescent="0.35">
      <c r="B11670" s="4" t="s">
        <v>7052</v>
      </c>
      <c r="C11670" s="5">
        <v>0</v>
      </c>
    </row>
    <row r="11671" spans="2:3" x14ac:dyDescent="0.35">
      <c r="B11671" s="4" t="s">
        <v>7846</v>
      </c>
      <c r="C11671" s="5">
        <v>0</v>
      </c>
    </row>
    <row r="11672" spans="2:3" x14ac:dyDescent="0.35">
      <c r="B11672" s="4" t="s">
        <v>6739</v>
      </c>
      <c r="C11672" s="5">
        <v>0</v>
      </c>
    </row>
    <row r="11673" spans="2:3" x14ac:dyDescent="0.35">
      <c r="B11673" s="4" t="s">
        <v>7850</v>
      </c>
      <c r="C11673" s="5">
        <v>0</v>
      </c>
    </row>
    <row r="11674" spans="2:3" x14ac:dyDescent="0.35">
      <c r="B11674" s="4" t="s">
        <v>7054</v>
      </c>
      <c r="C11674" s="5">
        <v>0</v>
      </c>
    </row>
    <row r="11675" spans="2:3" x14ac:dyDescent="0.35">
      <c r="B11675" s="4" t="s">
        <v>7854</v>
      </c>
      <c r="C11675" s="5">
        <v>0</v>
      </c>
    </row>
    <row r="11676" spans="2:3" x14ac:dyDescent="0.35">
      <c r="B11676" s="4" t="s">
        <v>7055</v>
      </c>
      <c r="C11676" s="5">
        <v>0</v>
      </c>
    </row>
    <row r="11677" spans="2:3" x14ac:dyDescent="0.35">
      <c r="B11677" s="4" t="s">
        <v>7858</v>
      </c>
      <c r="C11677" s="5">
        <v>0</v>
      </c>
    </row>
    <row r="11678" spans="2:3" x14ac:dyDescent="0.35">
      <c r="B11678" s="4" t="s">
        <v>7056</v>
      </c>
      <c r="C11678" s="5">
        <v>0</v>
      </c>
    </row>
    <row r="11679" spans="2:3" x14ac:dyDescent="0.35">
      <c r="B11679" s="4" t="s">
        <v>7862</v>
      </c>
      <c r="C11679" s="5">
        <v>0</v>
      </c>
    </row>
    <row r="11680" spans="2:3" x14ac:dyDescent="0.35">
      <c r="B11680" s="4" t="s">
        <v>7057</v>
      </c>
      <c r="C11680" s="5">
        <v>0</v>
      </c>
    </row>
    <row r="11681" spans="2:3" x14ac:dyDescent="0.35">
      <c r="B11681" s="4" t="s">
        <v>7866</v>
      </c>
      <c r="C11681" s="5">
        <v>0</v>
      </c>
    </row>
    <row r="11682" spans="2:3" x14ac:dyDescent="0.35">
      <c r="B11682" s="4" t="s">
        <v>7058</v>
      </c>
      <c r="C11682" s="5">
        <v>0</v>
      </c>
    </row>
    <row r="11683" spans="2:3" x14ac:dyDescent="0.35">
      <c r="B11683" s="4" t="s">
        <v>7870</v>
      </c>
      <c r="C11683" s="5">
        <v>0</v>
      </c>
    </row>
    <row r="11684" spans="2:3" x14ac:dyDescent="0.35">
      <c r="B11684" s="4" t="s">
        <v>7059</v>
      </c>
      <c r="C11684" s="5">
        <v>0</v>
      </c>
    </row>
    <row r="11685" spans="2:3" x14ac:dyDescent="0.35">
      <c r="B11685" s="4" t="s">
        <v>7874</v>
      </c>
      <c r="C11685" s="5">
        <v>0</v>
      </c>
    </row>
    <row r="11686" spans="2:3" x14ac:dyDescent="0.35">
      <c r="B11686" s="4" t="s">
        <v>7060</v>
      </c>
      <c r="C11686" s="5">
        <v>0</v>
      </c>
    </row>
    <row r="11687" spans="2:3" x14ac:dyDescent="0.35">
      <c r="B11687" s="4" t="s">
        <v>7878</v>
      </c>
      <c r="C11687" s="5">
        <v>0</v>
      </c>
    </row>
    <row r="11688" spans="2:3" x14ac:dyDescent="0.35">
      <c r="B11688" s="4" t="s">
        <v>7061</v>
      </c>
      <c r="C11688" s="5">
        <v>0</v>
      </c>
    </row>
    <row r="11689" spans="2:3" x14ac:dyDescent="0.35">
      <c r="B11689" s="4" t="s">
        <v>7882</v>
      </c>
      <c r="C11689" s="5">
        <v>0</v>
      </c>
    </row>
    <row r="11690" spans="2:3" x14ac:dyDescent="0.35">
      <c r="B11690" s="4" t="s">
        <v>7062</v>
      </c>
      <c r="C11690" s="5">
        <v>0</v>
      </c>
    </row>
    <row r="11691" spans="2:3" x14ac:dyDescent="0.35">
      <c r="B11691" s="4" t="s">
        <v>7886</v>
      </c>
      <c r="C11691" s="5">
        <v>0</v>
      </c>
    </row>
    <row r="11692" spans="2:3" x14ac:dyDescent="0.35">
      <c r="B11692" s="4" t="s">
        <v>7063</v>
      </c>
      <c r="C11692" s="5">
        <v>0</v>
      </c>
    </row>
    <row r="11693" spans="2:3" x14ac:dyDescent="0.35">
      <c r="B11693" s="4" t="s">
        <v>7890</v>
      </c>
      <c r="C11693" s="5">
        <v>0</v>
      </c>
    </row>
    <row r="11694" spans="2:3" x14ac:dyDescent="0.35">
      <c r="B11694" s="4" t="s">
        <v>7064</v>
      </c>
      <c r="C11694" s="5">
        <v>0</v>
      </c>
    </row>
    <row r="11695" spans="2:3" x14ac:dyDescent="0.35">
      <c r="B11695" s="4" t="s">
        <v>7894</v>
      </c>
      <c r="C11695" s="5">
        <v>0</v>
      </c>
    </row>
    <row r="11696" spans="2:3" x14ac:dyDescent="0.35">
      <c r="B11696" s="4" t="s">
        <v>7065</v>
      </c>
      <c r="C11696" s="5">
        <v>0</v>
      </c>
    </row>
    <row r="11697" spans="2:3" x14ac:dyDescent="0.35">
      <c r="B11697" s="4" t="s">
        <v>7898</v>
      </c>
      <c r="C11697" s="5">
        <v>0</v>
      </c>
    </row>
    <row r="11698" spans="2:3" x14ac:dyDescent="0.35">
      <c r="B11698" s="4" t="s">
        <v>7066</v>
      </c>
      <c r="C11698" s="5">
        <v>0</v>
      </c>
    </row>
    <row r="11699" spans="2:3" x14ac:dyDescent="0.35">
      <c r="B11699" s="4" t="s">
        <v>7902</v>
      </c>
      <c r="C11699" s="5">
        <v>0</v>
      </c>
    </row>
    <row r="11700" spans="2:3" x14ac:dyDescent="0.35">
      <c r="B11700" s="4" t="s">
        <v>7067</v>
      </c>
      <c r="C11700" s="5">
        <v>0</v>
      </c>
    </row>
    <row r="11701" spans="2:3" x14ac:dyDescent="0.35">
      <c r="B11701" s="4" t="s">
        <v>7906</v>
      </c>
      <c r="C11701" s="5">
        <v>0</v>
      </c>
    </row>
    <row r="11702" spans="2:3" x14ac:dyDescent="0.35">
      <c r="B11702" s="4" t="s">
        <v>7068</v>
      </c>
      <c r="C11702" s="5">
        <v>0</v>
      </c>
    </row>
    <row r="11703" spans="2:3" x14ac:dyDescent="0.35">
      <c r="B11703" s="4" t="s">
        <v>7910</v>
      </c>
      <c r="C11703" s="5">
        <v>0</v>
      </c>
    </row>
    <row r="11704" spans="2:3" x14ac:dyDescent="0.35">
      <c r="B11704" s="4" t="s">
        <v>7069</v>
      </c>
      <c r="C11704" s="5">
        <v>0</v>
      </c>
    </row>
    <row r="11705" spans="2:3" x14ac:dyDescent="0.35">
      <c r="B11705" s="4" t="s">
        <v>7914</v>
      </c>
      <c r="C11705" s="5">
        <v>0</v>
      </c>
    </row>
    <row r="11706" spans="2:3" x14ac:dyDescent="0.35">
      <c r="B11706" s="4" t="s">
        <v>7070</v>
      </c>
      <c r="C11706" s="5">
        <v>0</v>
      </c>
    </row>
    <row r="11707" spans="2:3" x14ac:dyDescent="0.35">
      <c r="B11707" s="4" t="s">
        <v>7918</v>
      </c>
      <c r="C11707" s="5">
        <v>0</v>
      </c>
    </row>
    <row r="11708" spans="2:3" x14ac:dyDescent="0.35">
      <c r="B11708" s="4" t="s">
        <v>7071</v>
      </c>
      <c r="C11708" s="5">
        <v>0</v>
      </c>
    </row>
    <row r="11709" spans="2:3" x14ac:dyDescent="0.35">
      <c r="B11709" s="4" t="s">
        <v>7922</v>
      </c>
      <c r="C11709" s="5">
        <v>0</v>
      </c>
    </row>
    <row r="11710" spans="2:3" x14ac:dyDescent="0.35">
      <c r="B11710" s="4" t="s">
        <v>7072</v>
      </c>
      <c r="C11710" s="5">
        <v>0</v>
      </c>
    </row>
    <row r="11711" spans="2:3" x14ac:dyDescent="0.35">
      <c r="B11711" s="4" t="s">
        <v>7926</v>
      </c>
      <c r="C11711" s="5">
        <v>0</v>
      </c>
    </row>
    <row r="11712" spans="2:3" x14ac:dyDescent="0.35">
      <c r="B11712" s="4" t="s">
        <v>7073</v>
      </c>
      <c r="C11712" s="5">
        <v>0</v>
      </c>
    </row>
    <row r="11713" spans="2:3" x14ac:dyDescent="0.35">
      <c r="B11713" s="4" t="s">
        <v>7930</v>
      </c>
      <c r="C11713" s="5">
        <v>0</v>
      </c>
    </row>
    <row r="11714" spans="2:3" x14ac:dyDescent="0.35">
      <c r="B11714" s="4" t="s">
        <v>6740</v>
      </c>
      <c r="C11714" s="5">
        <v>0</v>
      </c>
    </row>
    <row r="11715" spans="2:3" x14ac:dyDescent="0.35">
      <c r="B11715" s="4" t="s">
        <v>7934</v>
      </c>
      <c r="C11715" s="5">
        <v>0</v>
      </c>
    </row>
    <row r="11716" spans="2:3" x14ac:dyDescent="0.35">
      <c r="B11716" s="4" t="s">
        <v>7075</v>
      </c>
      <c r="C11716" s="5">
        <v>0</v>
      </c>
    </row>
    <row r="11717" spans="2:3" x14ac:dyDescent="0.35">
      <c r="B11717" s="4" t="s">
        <v>6774</v>
      </c>
      <c r="C11717" s="5">
        <v>0</v>
      </c>
    </row>
    <row r="11718" spans="2:3" x14ac:dyDescent="0.35">
      <c r="B11718" s="4" t="s">
        <v>7076</v>
      </c>
      <c r="C11718" s="5">
        <v>0</v>
      </c>
    </row>
    <row r="11719" spans="2:3" x14ac:dyDescent="0.35">
      <c r="B11719" s="4" t="s">
        <v>7942</v>
      </c>
      <c r="C11719" s="5">
        <v>0</v>
      </c>
    </row>
    <row r="11720" spans="2:3" x14ac:dyDescent="0.35">
      <c r="B11720" s="4" t="s">
        <v>7077</v>
      </c>
      <c r="C11720" s="5">
        <v>0</v>
      </c>
    </row>
    <row r="11721" spans="2:3" x14ac:dyDescent="0.35">
      <c r="B11721" s="4" t="s">
        <v>7946</v>
      </c>
      <c r="C11721" s="5">
        <v>0</v>
      </c>
    </row>
    <row r="11722" spans="2:3" x14ac:dyDescent="0.35">
      <c r="B11722" s="4" t="s">
        <v>7078</v>
      </c>
      <c r="C11722" s="5">
        <v>0</v>
      </c>
    </row>
    <row r="11723" spans="2:3" x14ac:dyDescent="0.35">
      <c r="B11723" s="4" t="s">
        <v>7950</v>
      </c>
      <c r="C11723" s="5">
        <v>0</v>
      </c>
    </row>
    <row r="11724" spans="2:3" x14ac:dyDescent="0.35">
      <c r="B11724" s="4" t="s">
        <v>7079</v>
      </c>
      <c r="C11724" s="5">
        <v>0</v>
      </c>
    </row>
    <row r="11725" spans="2:3" x14ac:dyDescent="0.35">
      <c r="B11725" s="4" t="s">
        <v>7954</v>
      </c>
      <c r="C11725" s="5">
        <v>0</v>
      </c>
    </row>
    <row r="11726" spans="2:3" x14ac:dyDescent="0.35">
      <c r="B11726" s="4" t="s">
        <v>7080</v>
      </c>
      <c r="C11726" s="5">
        <v>0</v>
      </c>
    </row>
    <row r="11727" spans="2:3" x14ac:dyDescent="0.35">
      <c r="B11727" s="4" t="s">
        <v>7958</v>
      </c>
      <c r="C11727" s="5">
        <v>0</v>
      </c>
    </row>
    <row r="11728" spans="2:3" x14ac:dyDescent="0.35">
      <c r="B11728" s="4" t="s">
        <v>7081</v>
      </c>
      <c r="C11728" s="5">
        <v>0</v>
      </c>
    </row>
    <row r="11729" spans="2:3" x14ac:dyDescent="0.35">
      <c r="B11729" s="4" t="s">
        <v>6775</v>
      </c>
      <c r="C11729" s="5">
        <v>0</v>
      </c>
    </row>
    <row r="11730" spans="2:3" x14ac:dyDescent="0.35">
      <c r="B11730" s="4" t="s">
        <v>7082</v>
      </c>
      <c r="C11730" s="5">
        <v>0</v>
      </c>
    </row>
    <row r="11731" spans="2:3" x14ac:dyDescent="0.35">
      <c r="B11731" s="4" t="s">
        <v>7966</v>
      </c>
      <c r="C11731" s="5">
        <v>0</v>
      </c>
    </row>
    <row r="11732" spans="2:3" x14ac:dyDescent="0.35">
      <c r="B11732" s="4" t="s">
        <v>7083</v>
      </c>
      <c r="C11732" s="5">
        <v>0</v>
      </c>
    </row>
    <row r="11733" spans="2:3" x14ac:dyDescent="0.35">
      <c r="B11733" s="4" t="s">
        <v>7970</v>
      </c>
      <c r="C11733" s="5">
        <v>0</v>
      </c>
    </row>
    <row r="11734" spans="2:3" x14ac:dyDescent="0.35">
      <c r="B11734" s="4" t="s">
        <v>7084</v>
      </c>
      <c r="C11734" s="5">
        <v>0</v>
      </c>
    </row>
    <row r="11735" spans="2:3" x14ac:dyDescent="0.35">
      <c r="B11735" s="4" t="s">
        <v>7974</v>
      </c>
      <c r="C11735" s="5">
        <v>0</v>
      </c>
    </row>
    <row r="11736" spans="2:3" x14ac:dyDescent="0.35">
      <c r="B11736" s="4" t="s">
        <v>7085</v>
      </c>
      <c r="C11736" s="5">
        <v>0</v>
      </c>
    </row>
    <row r="11737" spans="2:3" x14ac:dyDescent="0.35">
      <c r="B11737" s="4" t="s">
        <v>6777</v>
      </c>
      <c r="C11737" s="5">
        <v>0</v>
      </c>
    </row>
    <row r="11738" spans="2:3" x14ac:dyDescent="0.35">
      <c r="B11738" s="4" t="s">
        <v>7086</v>
      </c>
      <c r="C11738" s="5">
        <v>0</v>
      </c>
    </row>
    <row r="11739" spans="2:3" x14ac:dyDescent="0.35">
      <c r="B11739" s="4" t="s">
        <v>7982</v>
      </c>
      <c r="C11739" s="5">
        <v>0</v>
      </c>
    </row>
    <row r="11740" spans="2:3" x14ac:dyDescent="0.35">
      <c r="B11740" s="4" t="s">
        <v>7087</v>
      </c>
      <c r="C11740" s="5">
        <v>0</v>
      </c>
    </row>
    <row r="11741" spans="2:3" x14ac:dyDescent="0.35">
      <c r="B11741" s="4" t="s">
        <v>6778</v>
      </c>
      <c r="C11741" s="5">
        <v>0</v>
      </c>
    </row>
    <row r="11742" spans="2:3" x14ac:dyDescent="0.35">
      <c r="B11742" s="4" t="s">
        <v>6741</v>
      </c>
      <c r="C11742" s="5">
        <v>0</v>
      </c>
    </row>
    <row r="11743" spans="2:3" x14ac:dyDescent="0.35">
      <c r="B11743" s="4" t="s">
        <v>7990</v>
      </c>
      <c r="C11743" s="5">
        <v>0</v>
      </c>
    </row>
    <row r="11744" spans="2:3" x14ac:dyDescent="0.35">
      <c r="B11744" s="4" t="s">
        <v>6742</v>
      </c>
      <c r="C11744" s="5">
        <v>0</v>
      </c>
    </row>
    <row r="11745" spans="2:3" x14ac:dyDescent="0.35">
      <c r="B11745" s="4" t="s">
        <v>7994</v>
      </c>
      <c r="C11745" s="5">
        <v>0</v>
      </c>
    </row>
    <row r="11746" spans="2:3" x14ac:dyDescent="0.35">
      <c r="B11746" s="4" t="s">
        <v>7090</v>
      </c>
      <c r="C11746" s="5">
        <v>0</v>
      </c>
    </row>
    <row r="11747" spans="2:3" x14ac:dyDescent="0.35">
      <c r="B11747" s="4" t="s">
        <v>7998</v>
      </c>
      <c r="C11747" s="5">
        <v>0</v>
      </c>
    </row>
    <row r="11748" spans="2:3" x14ac:dyDescent="0.35">
      <c r="B11748" s="4" t="s">
        <v>7091</v>
      </c>
      <c r="C11748" s="5">
        <v>0</v>
      </c>
    </row>
    <row r="11749" spans="2:3" x14ac:dyDescent="0.35">
      <c r="B11749" s="4" t="s">
        <v>8002</v>
      </c>
      <c r="C11749" s="5">
        <v>0</v>
      </c>
    </row>
    <row r="11750" spans="2:3" x14ac:dyDescent="0.35">
      <c r="B11750" s="4" t="s">
        <v>7092</v>
      </c>
      <c r="C11750" s="5">
        <v>0</v>
      </c>
    </row>
    <row r="11751" spans="2:3" x14ac:dyDescent="0.35">
      <c r="B11751" s="4" t="s">
        <v>8006</v>
      </c>
      <c r="C11751" s="5">
        <v>0</v>
      </c>
    </row>
    <row r="11752" spans="2:3" x14ac:dyDescent="0.35">
      <c r="B11752" s="4" t="s">
        <v>7093</v>
      </c>
      <c r="C11752" s="5">
        <v>0</v>
      </c>
    </row>
    <row r="11753" spans="2:3" x14ac:dyDescent="0.35">
      <c r="B11753" s="4" t="s">
        <v>8010</v>
      </c>
      <c r="C11753" s="5">
        <v>0</v>
      </c>
    </row>
    <row r="11754" spans="2:3" x14ac:dyDescent="0.35">
      <c r="B11754" s="4" t="s">
        <v>7094</v>
      </c>
      <c r="C11754" s="5">
        <v>0</v>
      </c>
    </row>
    <row r="11755" spans="2:3" x14ac:dyDescent="0.35">
      <c r="B11755" s="4" t="s">
        <v>8014</v>
      </c>
      <c r="C11755" s="5">
        <v>0</v>
      </c>
    </row>
    <row r="11756" spans="2:3" x14ac:dyDescent="0.35">
      <c r="B11756" s="4" t="s">
        <v>7095</v>
      </c>
      <c r="C11756" s="5">
        <v>0</v>
      </c>
    </row>
    <row r="11757" spans="2:3" x14ac:dyDescent="0.35">
      <c r="B11757" s="4" t="s">
        <v>8018</v>
      </c>
      <c r="C11757" s="5">
        <v>0</v>
      </c>
    </row>
    <row r="11758" spans="2:3" x14ac:dyDescent="0.35">
      <c r="B11758" s="4" t="s">
        <v>7096</v>
      </c>
      <c r="C11758" s="5">
        <v>0</v>
      </c>
    </row>
    <row r="11759" spans="2:3" x14ac:dyDescent="0.35">
      <c r="B11759" s="4" t="s">
        <v>8022</v>
      </c>
      <c r="C11759" s="5">
        <v>0</v>
      </c>
    </row>
    <row r="11760" spans="2:3" x14ac:dyDescent="0.35">
      <c r="B11760" s="4" t="s">
        <v>7097</v>
      </c>
      <c r="C11760" s="5">
        <v>0</v>
      </c>
    </row>
    <row r="11761" spans="2:3" x14ac:dyDescent="0.35">
      <c r="B11761" s="4" t="s">
        <v>8026</v>
      </c>
      <c r="C11761" s="5">
        <v>0</v>
      </c>
    </row>
    <row r="11762" spans="2:3" x14ac:dyDescent="0.35">
      <c r="B11762" s="4" t="s">
        <v>7098</v>
      </c>
      <c r="C11762" s="5">
        <v>0</v>
      </c>
    </row>
    <row r="11763" spans="2:3" x14ac:dyDescent="0.35">
      <c r="B11763" s="4" t="s">
        <v>8030</v>
      </c>
      <c r="C11763" s="5">
        <v>0</v>
      </c>
    </row>
    <row r="11764" spans="2:3" x14ac:dyDescent="0.35">
      <c r="B11764" s="4" t="s">
        <v>7099</v>
      </c>
      <c r="C11764" s="5">
        <v>0</v>
      </c>
    </row>
    <row r="11765" spans="2:3" x14ac:dyDescent="0.35">
      <c r="B11765" s="4" t="s">
        <v>8034</v>
      </c>
      <c r="C11765" s="5">
        <v>0</v>
      </c>
    </row>
    <row r="11766" spans="2:3" x14ac:dyDescent="0.35">
      <c r="B11766" s="4" t="s">
        <v>7100</v>
      </c>
      <c r="C11766" s="5">
        <v>0</v>
      </c>
    </row>
    <row r="11767" spans="2:3" x14ac:dyDescent="0.35">
      <c r="B11767" s="4" t="s">
        <v>8038</v>
      </c>
      <c r="C11767" s="5">
        <v>0</v>
      </c>
    </row>
    <row r="11768" spans="2:3" x14ac:dyDescent="0.35">
      <c r="B11768" s="4" t="s">
        <v>7101</v>
      </c>
      <c r="C11768" s="5">
        <v>0</v>
      </c>
    </row>
    <row r="11769" spans="2:3" x14ac:dyDescent="0.35">
      <c r="B11769" s="4" t="s">
        <v>8042</v>
      </c>
      <c r="C11769" s="5">
        <v>0</v>
      </c>
    </row>
    <row r="11770" spans="2:3" x14ac:dyDescent="0.35">
      <c r="B11770" s="4" t="s">
        <v>7102</v>
      </c>
      <c r="C11770" s="5">
        <v>0</v>
      </c>
    </row>
    <row r="11771" spans="2:3" x14ac:dyDescent="0.35">
      <c r="B11771" s="4" t="s">
        <v>8046</v>
      </c>
      <c r="C11771" s="5">
        <v>0</v>
      </c>
    </row>
    <row r="11772" spans="2:3" x14ac:dyDescent="0.35">
      <c r="B11772" s="4" t="s">
        <v>7103</v>
      </c>
      <c r="C11772" s="5">
        <v>0</v>
      </c>
    </row>
    <row r="11773" spans="2:3" x14ac:dyDescent="0.35">
      <c r="B11773" s="4" t="s">
        <v>8050</v>
      </c>
      <c r="C11773" s="5">
        <v>0</v>
      </c>
    </row>
    <row r="11774" spans="2:3" x14ac:dyDescent="0.35">
      <c r="B11774" s="4" t="s">
        <v>7104</v>
      </c>
      <c r="C11774" s="5">
        <v>0</v>
      </c>
    </row>
    <row r="11775" spans="2:3" x14ac:dyDescent="0.35">
      <c r="B11775" s="4" t="s">
        <v>8054</v>
      </c>
      <c r="C11775" s="5">
        <v>0</v>
      </c>
    </row>
    <row r="11776" spans="2:3" x14ac:dyDescent="0.35">
      <c r="B11776" s="4" t="s">
        <v>7105</v>
      </c>
      <c r="C11776" s="5">
        <v>0</v>
      </c>
    </row>
    <row r="11777" spans="2:3" x14ac:dyDescent="0.35">
      <c r="B11777" s="4" t="s">
        <v>8058</v>
      </c>
      <c r="C11777" s="5">
        <v>0</v>
      </c>
    </row>
    <row r="11778" spans="2:3" x14ac:dyDescent="0.35">
      <c r="B11778" s="4" t="s">
        <v>7106</v>
      </c>
      <c r="C11778" s="5">
        <v>0</v>
      </c>
    </row>
    <row r="11779" spans="2:3" x14ac:dyDescent="0.35">
      <c r="B11779" s="4" t="s">
        <v>8062</v>
      </c>
      <c r="C11779" s="5">
        <v>0</v>
      </c>
    </row>
    <row r="11780" spans="2:3" x14ac:dyDescent="0.35">
      <c r="B11780" s="4" t="s">
        <v>7107</v>
      </c>
      <c r="C11780" s="5">
        <v>0</v>
      </c>
    </row>
    <row r="11781" spans="2:3" x14ac:dyDescent="0.35">
      <c r="B11781" s="4" t="s">
        <v>8066</v>
      </c>
      <c r="C11781" s="5">
        <v>0</v>
      </c>
    </row>
    <row r="11782" spans="2:3" x14ac:dyDescent="0.35">
      <c r="B11782" s="4" t="s">
        <v>7108</v>
      </c>
      <c r="C11782" s="5">
        <v>0</v>
      </c>
    </row>
    <row r="11783" spans="2:3" x14ac:dyDescent="0.35">
      <c r="B11783" s="4" t="s">
        <v>8070</v>
      </c>
      <c r="C11783" s="5">
        <v>0</v>
      </c>
    </row>
    <row r="11784" spans="2:3" x14ac:dyDescent="0.35">
      <c r="B11784" s="4" t="s">
        <v>7109</v>
      </c>
      <c r="C11784" s="5">
        <v>0</v>
      </c>
    </row>
    <row r="11785" spans="2:3" x14ac:dyDescent="0.35">
      <c r="B11785" s="4" t="s">
        <v>8074</v>
      </c>
      <c r="C11785" s="5">
        <v>0</v>
      </c>
    </row>
    <row r="11786" spans="2:3" x14ac:dyDescent="0.35">
      <c r="B11786" s="4" t="s">
        <v>6743</v>
      </c>
      <c r="C11786" s="5">
        <v>0</v>
      </c>
    </row>
    <row r="11787" spans="2:3" x14ac:dyDescent="0.35">
      <c r="B11787" s="4" t="s">
        <v>8078</v>
      </c>
      <c r="C11787" s="5">
        <v>0</v>
      </c>
    </row>
    <row r="11788" spans="2:3" x14ac:dyDescent="0.35">
      <c r="B11788" s="4" t="s">
        <v>7111</v>
      </c>
      <c r="C11788" s="5">
        <v>0</v>
      </c>
    </row>
    <row r="11789" spans="2:3" x14ac:dyDescent="0.35">
      <c r="B11789" s="4" t="s">
        <v>8082</v>
      </c>
      <c r="C11789" s="5">
        <v>0</v>
      </c>
    </row>
    <row r="11790" spans="2:3" x14ac:dyDescent="0.35">
      <c r="B11790" s="4" t="s">
        <v>7112</v>
      </c>
      <c r="C11790" s="5">
        <v>0</v>
      </c>
    </row>
    <row r="11791" spans="2:3" x14ac:dyDescent="0.35">
      <c r="B11791" s="4" t="s">
        <v>8086</v>
      </c>
      <c r="C11791" s="5">
        <v>0</v>
      </c>
    </row>
    <row r="11792" spans="2:3" x14ac:dyDescent="0.35">
      <c r="B11792" s="4" t="s">
        <v>7113</v>
      </c>
      <c r="C11792" s="5">
        <v>0</v>
      </c>
    </row>
    <row r="11793" spans="2:3" x14ac:dyDescent="0.35">
      <c r="B11793" s="4" t="s">
        <v>8090</v>
      </c>
      <c r="C11793" s="5">
        <v>0</v>
      </c>
    </row>
    <row r="11794" spans="2:3" x14ac:dyDescent="0.35">
      <c r="B11794" s="4" t="s">
        <v>7114</v>
      </c>
      <c r="C11794" s="5">
        <v>0</v>
      </c>
    </row>
    <row r="11795" spans="2:3" x14ac:dyDescent="0.35">
      <c r="B11795" s="4" t="s">
        <v>8094</v>
      </c>
      <c r="C11795" s="5">
        <v>0</v>
      </c>
    </row>
    <row r="11796" spans="2:3" x14ac:dyDescent="0.35">
      <c r="B11796" s="4" t="s">
        <v>7115</v>
      </c>
      <c r="C11796" s="5">
        <v>0</v>
      </c>
    </row>
    <row r="11797" spans="2:3" x14ac:dyDescent="0.35">
      <c r="B11797" s="4" t="s">
        <v>8098</v>
      </c>
      <c r="C11797" s="5">
        <v>0</v>
      </c>
    </row>
    <row r="11798" spans="2:3" x14ac:dyDescent="0.35">
      <c r="B11798" s="4" t="s">
        <v>7116</v>
      </c>
      <c r="C11798" s="5">
        <v>0</v>
      </c>
    </row>
    <row r="11799" spans="2:3" x14ac:dyDescent="0.35">
      <c r="B11799" s="4" t="s">
        <v>8102</v>
      </c>
      <c r="C11799" s="5">
        <v>0</v>
      </c>
    </row>
    <row r="11800" spans="2:3" x14ac:dyDescent="0.35">
      <c r="B11800" s="4" t="s">
        <v>7117</v>
      </c>
      <c r="C11800" s="5">
        <v>0</v>
      </c>
    </row>
    <row r="11801" spans="2:3" x14ac:dyDescent="0.35">
      <c r="B11801" s="4" t="s">
        <v>8106</v>
      </c>
      <c r="C11801" s="5">
        <v>0</v>
      </c>
    </row>
    <row r="11802" spans="2:3" x14ac:dyDescent="0.35">
      <c r="B11802" s="4" t="s">
        <v>7118</v>
      </c>
      <c r="C11802" s="5">
        <v>0</v>
      </c>
    </row>
    <row r="11803" spans="2:3" x14ac:dyDescent="0.35">
      <c r="B11803" s="4" t="s">
        <v>8110</v>
      </c>
      <c r="C11803" s="5">
        <v>0</v>
      </c>
    </row>
    <row r="11804" spans="2:3" x14ac:dyDescent="0.35">
      <c r="B11804" s="4" t="s">
        <v>7119</v>
      </c>
      <c r="C11804" s="5">
        <v>0</v>
      </c>
    </row>
    <row r="11805" spans="2:3" x14ac:dyDescent="0.35">
      <c r="B11805" s="4" t="s">
        <v>8114</v>
      </c>
      <c r="C11805" s="5">
        <v>0</v>
      </c>
    </row>
    <row r="11806" spans="2:3" x14ac:dyDescent="0.35">
      <c r="B11806" s="4" t="s">
        <v>7120</v>
      </c>
      <c r="C11806" s="5">
        <v>0</v>
      </c>
    </row>
    <row r="11807" spans="2:3" x14ac:dyDescent="0.35">
      <c r="B11807" s="4" t="s">
        <v>8118</v>
      </c>
      <c r="C11807" s="5">
        <v>0</v>
      </c>
    </row>
    <row r="11808" spans="2:3" x14ac:dyDescent="0.35">
      <c r="B11808" s="4" t="s">
        <v>7121</v>
      </c>
      <c r="C11808" s="5">
        <v>0</v>
      </c>
    </row>
    <row r="11809" spans="2:3" x14ac:dyDescent="0.35">
      <c r="B11809" s="4" t="s">
        <v>8122</v>
      </c>
      <c r="C11809" s="5">
        <v>0</v>
      </c>
    </row>
    <row r="11810" spans="2:3" x14ac:dyDescent="0.35">
      <c r="B11810" s="4" t="s">
        <v>7122</v>
      </c>
      <c r="C11810" s="5">
        <v>0</v>
      </c>
    </row>
    <row r="11811" spans="2:3" x14ac:dyDescent="0.35">
      <c r="B11811" s="4" t="s">
        <v>8126</v>
      </c>
      <c r="C11811" s="5">
        <v>0</v>
      </c>
    </row>
    <row r="11812" spans="2:3" x14ac:dyDescent="0.35">
      <c r="B11812" s="4" t="s">
        <v>7123</v>
      </c>
      <c r="C11812" s="5">
        <v>0</v>
      </c>
    </row>
    <row r="11813" spans="2:3" x14ac:dyDescent="0.35">
      <c r="B11813" s="4" t="s">
        <v>8130</v>
      </c>
      <c r="C11813" s="5">
        <v>0</v>
      </c>
    </row>
    <row r="11814" spans="2:3" x14ac:dyDescent="0.35">
      <c r="B11814" s="4" t="s">
        <v>7124</v>
      </c>
      <c r="C11814" s="5">
        <v>0</v>
      </c>
    </row>
    <row r="11815" spans="2:3" x14ac:dyDescent="0.35">
      <c r="B11815" s="4" t="s">
        <v>8134</v>
      </c>
      <c r="C11815" s="5">
        <v>0</v>
      </c>
    </row>
    <row r="11816" spans="2:3" x14ac:dyDescent="0.35">
      <c r="B11816" s="4" t="s">
        <v>7125</v>
      </c>
      <c r="C11816" s="5">
        <v>0</v>
      </c>
    </row>
    <row r="11817" spans="2:3" x14ac:dyDescent="0.35">
      <c r="B11817" s="4" t="s">
        <v>8138</v>
      </c>
      <c r="C11817" s="5">
        <v>0</v>
      </c>
    </row>
    <row r="11818" spans="2:3" x14ac:dyDescent="0.35">
      <c r="B11818" s="4" t="s">
        <v>6744</v>
      </c>
      <c r="C11818" s="5">
        <v>0</v>
      </c>
    </row>
    <row r="11819" spans="2:3" x14ac:dyDescent="0.35">
      <c r="B11819" s="4" t="s">
        <v>8142</v>
      </c>
      <c r="C11819" s="5">
        <v>0</v>
      </c>
    </row>
    <row r="11820" spans="2:3" x14ac:dyDescent="0.35">
      <c r="B11820" s="4" t="s">
        <v>7127</v>
      </c>
      <c r="C11820" s="5">
        <v>0</v>
      </c>
    </row>
    <row r="11821" spans="2:3" x14ac:dyDescent="0.35">
      <c r="B11821" s="4" t="s">
        <v>8146</v>
      </c>
      <c r="C11821" s="5">
        <v>0</v>
      </c>
    </row>
    <row r="11822" spans="2:3" x14ac:dyDescent="0.35">
      <c r="B11822" s="4" t="s">
        <v>6745</v>
      </c>
      <c r="C11822" s="5">
        <v>0</v>
      </c>
    </row>
    <row r="11823" spans="2:3" x14ac:dyDescent="0.35">
      <c r="B11823" s="4" t="s">
        <v>8150</v>
      </c>
      <c r="C11823" s="5">
        <v>0</v>
      </c>
    </row>
    <row r="11824" spans="2:3" x14ac:dyDescent="0.35">
      <c r="B11824" s="4" t="s">
        <v>7129</v>
      </c>
      <c r="C11824" s="5">
        <v>0</v>
      </c>
    </row>
    <row r="11825" spans="2:3" x14ac:dyDescent="0.35">
      <c r="B11825" s="4" t="s">
        <v>8154</v>
      </c>
      <c r="C11825" s="5">
        <v>0</v>
      </c>
    </row>
    <row r="11826" spans="2:3" x14ac:dyDescent="0.35">
      <c r="B11826" s="4" t="s">
        <v>7130</v>
      </c>
      <c r="C11826" s="5">
        <v>0</v>
      </c>
    </row>
    <row r="11827" spans="2:3" x14ac:dyDescent="0.35">
      <c r="B11827" s="4" t="s">
        <v>8158</v>
      </c>
      <c r="C11827" s="5">
        <v>0</v>
      </c>
    </row>
    <row r="11828" spans="2:3" x14ac:dyDescent="0.35">
      <c r="B11828" s="4" t="s">
        <v>7131</v>
      </c>
      <c r="C11828" s="5">
        <v>0</v>
      </c>
    </row>
    <row r="11829" spans="2:3" x14ac:dyDescent="0.35">
      <c r="B11829" s="4" t="s">
        <v>8162</v>
      </c>
      <c r="C11829" s="5">
        <v>0</v>
      </c>
    </row>
    <row r="11830" spans="2:3" x14ac:dyDescent="0.35">
      <c r="B11830" s="4" t="s">
        <v>7132</v>
      </c>
      <c r="C11830" s="5">
        <v>0</v>
      </c>
    </row>
    <row r="11831" spans="2:3" x14ac:dyDescent="0.35">
      <c r="B11831" s="4" t="s">
        <v>8166</v>
      </c>
      <c r="C11831" s="5">
        <v>0</v>
      </c>
    </row>
    <row r="11832" spans="2:3" x14ac:dyDescent="0.35">
      <c r="B11832" s="4" t="s">
        <v>7133</v>
      </c>
      <c r="C11832" s="5">
        <v>0</v>
      </c>
    </row>
    <row r="11833" spans="2:3" x14ac:dyDescent="0.35">
      <c r="B11833" s="4" t="s">
        <v>8170</v>
      </c>
      <c r="C11833" s="5">
        <v>0</v>
      </c>
    </row>
    <row r="11834" spans="2:3" x14ac:dyDescent="0.35">
      <c r="B11834" s="4" t="s">
        <v>7134</v>
      </c>
      <c r="C11834" s="5">
        <v>0</v>
      </c>
    </row>
    <row r="11835" spans="2:3" x14ac:dyDescent="0.35">
      <c r="B11835" s="4" t="s">
        <v>8174</v>
      </c>
      <c r="C11835" s="5">
        <v>0</v>
      </c>
    </row>
    <row r="11836" spans="2:3" x14ac:dyDescent="0.35">
      <c r="B11836" s="4" t="s">
        <v>7135</v>
      </c>
      <c r="C11836" s="5">
        <v>0</v>
      </c>
    </row>
    <row r="11837" spans="2:3" x14ac:dyDescent="0.35">
      <c r="B11837" s="4" t="s">
        <v>8178</v>
      </c>
      <c r="C11837" s="5">
        <v>0</v>
      </c>
    </row>
    <row r="11838" spans="2:3" x14ac:dyDescent="0.35">
      <c r="B11838" s="4" t="s">
        <v>7136</v>
      </c>
      <c r="C11838" s="5">
        <v>0</v>
      </c>
    </row>
    <row r="11839" spans="2:3" x14ac:dyDescent="0.35">
      <c r="B11839" s="4" t="s">
        <v>8182</v>
      </c>
      <c r="C11839" s="5">
        <v>0</v>
      </c>
    </row>
    <row r="11840" spans="2:3" x14ac:dyDescent="0.35">
      <c r="B11840" s="4" t="s">
        <v>6746</v>
      </c>
      <c r="C11840" s="5">
        <v>0</v>
      </c>
    </row>
    <row r="11841" spans="2:3" x14ac:dyDescent="0.35">
      <c r="B11841" s="4" t="s">
        <v>8186</v>
      </c>
      <c r="C11841" s="5">
        <v>0</v>
      </c>
    </row>
    <row r="11842" spans="2:3" x14ac:dyDescent="0.35">
      <c r="B11842" s="4" t="s">
        <v>7138</v>
      </c>
      <c r="C11842" s="5">
        <v>0</v>
      </c>
    </row>
    <row r="11843" spans="2:3" x14ac:dyDescent="0.35">
      <c r="B11843" s="4" t="s">
        <v>8190</v>
      </c>
      <c r="C11843" s="5">
        <v>0</v>
      </c>
    </row>
    <row r="11844" spans="2:3" x14ac:dyDescent="0.35">
      <c r="B11844" s="4" t="s">
        <v>7139</v>
      </c>
      <c r="C11844" s="5">
        <v>0</v>
      </c>
    </row>
    <row r="11845" spans="2:3" x14ac:dyDescent="0.35">
      <c r="B11845" s="4" t="s">
        <v>8194</v>
      </c>
      <c r="C11845" s="5">
        <v>0</v>
      </c>
    </row>
    <row r="11846" spans="2:3" x14ac:dyDescent="0.35">
      <c r="B11846" s="4" t="s">
        <v>7140</v>
      </c>
      <c r="C11846" s="5">
        <v>0</v>
      </c>
    </row>
    <row r="11847" spans="2:3" x14ac:dyDescent="0.35">
      <c r="B11847" s="4" t="s">
        <v>8198</v>
      </c>
      <c r="C11847" s="5">
        <v>0</v>
      </c>
    </row>
    <row r="11848" spans="2:3" x14ac:dyDescent="0.35">
      <c r="B11848" s="4" t="s">
        <v>7141</v>
      </c>
      <c r="C11848" s="5">
        <v>0</v>
      </c>
    </row>
    <row r="11849" spans="2:3" x14ac:dyDescent="0.35">
      <c r="B11849" s="4" t="s">
        <v>8202</v>
      </c>
      <c r="C11849" s="5">
        <v>0</v>
      </c>
    </row>
    <row r="11850" spans="2:3" x14ac:dyDescent="0.35">
      <c r="B11850" s="4" t="s">
        <v>7142</v>
      </c>
      <c r="C11850" s="5">
        <v>0</v>
      </c>
    </row>
    <row r="11851" spans="2:3" x14ac:dyDescent="0.35">
      <c r="B11851" s="4" t="s">
        <v>8206</v>
      </c>
      <c r="C11851" s="5">
        <v>0</v>
      </c>
    </row>
    <row r="11852" spans="2:3" x14ac:dyDescent="0.35">
      <c r="B11852" s="4" t="s">
        <v>7143</v>
      </c>
      <c r="C11852" s="5">
        <v>0</v>
      </c>
    </row>
    <row r="11853" spans="2:3" x14ac:dyDescent="0.35">
      <c r="B11853" s="4" t="s">
        <v>8210</v>
      </c>
      <c r="C11853" s="5">
        <v>0</v>
      </c>
    </row>
    <row r="11854" spans="2:3" x14ac:dyDescent="0.35">
      <c r="B11854" s="4" t="s">
        <v>7144</v>
      </c>
      <c r="C11854" s="5">
        <v>0</v>
      </c>
    </row>
    <row r="11855" spans="2:3" x14ac:dyDescent="0.35">
      <c r="B11855" s="4" t="s">
        <v>8214</v>
      </c>
      <c r="C11855" s="5">
        <v>0</v>
      </c>
    </row>
    <row r="11856" spans="2:3" x14ac:dyDescent="0.35">
      <c r="B11856" s="4" t="s">
        <v>7145</v>
      </c>
      <c r="C11856" s="5">
        <v>0</v>
      </c>
    </row>
    <row r="11857" spans="2:3" x14ac:dyDescent="0.35">
      <c r="B11857" s="4" t="s">
        <v>8218</v>
      </c>
      <c r="C11857" s="5">
        <v>0</v>
      </c>
    </row>
    <row r="11858" spans="2:3" x14ac:dyDescent="0.35">
      <c r="B11858" s="4" t="s">
        <v>7146</v>
      </c>
      <c r="C11858" s="5">
        <v>0</v>
      </c>
    </row>
    <row r="11859" spans="2:3" x14ac:dyDescent="0.35">
      <c r="B11859" s="4" t="s">
        <v>8222</v>
      </c>
      <c r="C11859" s="5">
        <v>0</v>
      </c>
    </row>
    <row r="11860" spans="2:3" x14ac:dyDescent="0.35">
      <c r="B11860" s="4" t="s">
        <v>7147</v>
      </c>
      <c r="C11860" s="5">
        <v>0</v>
      </c>
    </row>
    <row r="11861" spans="2:3" x14ac:dyDescent="0.35">
      <c r="B11861" s="4" t="s">
        <v>8226</v>
      </c>
      <c r="C11861" s="5">
        <v>0</v>
      </c>
    </row>
    <row r="11862" spans="2:3" x14ac:dyDescent="0.35">
      <c r="B11862" s="4" t="s">
        <v>7148</v>
      </c>
      <c r="C11862" s="5">
        <v>0</v>
      </c>
    </row>
    <row r="11863" spans="2:3" x14ac:dyDescent="0.35">
      <c r="B11863" s="4" t="s">
        <v>8230</v>
      </c>
      <c r="C11863" s="5">
        <v>0</v>
      </c>
    </row>
    <row r="11864" spans="2:3" x14ac:dyDescent="0.35">
      <c r="B11864" s="4" t="s">
        <v>7149</v>
      </c>
      <c r="C11864" s="5">
        <v>0</v>
      </c>
    </row>
    <row r="11865" spans="2:3" x14ac:dyDescent="0.35">
      <c r="B11865" s="4" t="s">
        <v>8234</v>
      </c>
      <c r="C11865" s="5">
        <v>0</v>
      </c>
    </row>
    <row r="11866" spans="2:3" x14ac:dyDescent="0.35">
      <c r="B11866" s="4" t="s">
        <v>7150</v>
      </c>
      <c r="C11866" s="5">
        <v>0</v>
      </c>
    </row>
    <row r="11867" spans="2:3" x14ac:dyDescent="0.35">
      <c r="B11867" s="4" t="s">
        <v>8238</v>
      </c>
      <c r="C11867" s="5">
        <v>0</v>
      </c>
    </row>
    <row r="11868" spans="2:3" x14ac:dyDescent="0.35">
      <c r="B11868" s="4" t="s">
        <v>7151</v>
      </c>
      <c r="C11868" s="5">
        <v>0</v>
      </c>
    </row>
    <row r="11869" spans="2:3" x14ac:dyDescent="0.35">
      <c r="B11869" s="4" t="s">
        <v>8242</v>
      </c>
      <c r="C11869" s="5">
        <v>0</v>
      </c>
    </row>
    <row r="11870" spans="2:3" x14ac:dyDescent="0.35">
      <c r="B11870" s="4" t="s">
        <v>7152</v>
      </c>
      <c r="C11870" s="5">
        <v>0</v>
      </c>
    </row>
    <row r="11871" spans="2:3" x14ac:dyDescent="0.35">
      <c r="B11871" s="4" t="s">
        <v>8246</v>
      </c>
      <c r="C11871" s="5">
        <v>0</v>
      </c>
    </row>
    <row r="11872" spans="2:3" x14ac:dyDescent="0.35">
      <c r="B11872" s="4" t="s">
        <v>7153</v>
      </c>
      <c r="C11872" s="5">
        <v>0</v>
      </c>
    </row>
    <row r="11873" spans="2:3" x14ac:dyDescent="0.35">
      <c r="B11873" s="4" t="s">
        <v>8250</v>
      </c>
      <c r="C11873" s="5">
        <v>0</v>
      </c>
    </row>
    <row r="11874" spans="2:3" x14ac:dyDescent="0.35">
      <c r="B11874" s="4" t="s">
        <v>7154</v>
      </c>
      <c r="C11874" s="5">
        <v>0</v>
      </c>
    </row>
    <row r="11875" spans="2:3" x14ac:dyDescent="0.35">
      <c r="B11875" s="4" t="s">
        <v>8254</v>
      </c>
      <c r="C11875" s="5">
        <v>0</v>
      </c>
    </row>
    <row r="11876" spans="2:3" x14ac:dyDescent="0.35">
      <c r="B11876" s="4" t="s">
        <v>7155</v>
      </c>
      <c r="C11876" s="5">
        <v>0</v>
      </c>
    </row>
    <row r="11877" spans="2:3" x14ac:dyDescent="0.35">
      <c r="B11877" s="4" t="s">
        <v>6787</v>
      </c>
      <c r="C11877" s="5">
        <v>0</v>
      </c>
    </row>
    <row r="11878" spans="2:3" x14ac:dyDescent="0.35">
      <c r="B11878" s="4" t="s">
        <v>7156</v>
      </c>
      <c r="C11878" s="5">
        <v>0</v>
      </c>
    </row>
    <row r="11879" spans="2:3" x14ac:dyDescent="0.35">
      <c r="B11879" s="4" t="s">
        <v>7524</v>
      </c>
      <c r="C11879" s="5">
        <v>0</v>
      </c>
    </row>
    <row r="11880" spans="2:3" x14ac:dyDescent="0.35">
      <c r="B11880" s="4" t="s">
        <v>7157</v>
      </c>
      <c r="C11880" s="5">
        <v>0</v>
      </c>
    </row>
    <row r="11881" spans="2:3" x14ac:dyDescent="0.35">
      <c r="B11881" s="4" t="s">
        <v>7526</v>
      </c>
      <c r="C11881" s="5">
        <v>0</v>
      </c>
    </row>
    <row r="11882" spans="2:3" x14ac:dyDescent="0.35">
      <c r="B11882" s="4" t="s">
        <v>7158</v>
      </c>
      <c r="C11882" s="5">
        <v>0</v>
      </c>
    </row>
    <row r="11883" spans="2:3" x14ac:dyDescent="0.35">
      <c r="B11883" s="4" t="s">
        <v>7528</v>
      </c>
      <c r="C11883" s="5">
        <v>0</v>
      </c>
    </row>
    <row r="11884" spans="2:3" x14ac:dyDescent="0.35">
      <c r="B11884" s="4" t="s">
        <v>7159</v>
      </c>
      <c r="C11884" s="5">
        <v>0</v>
      </c>
    </row>
    <row r="11885" spans="2:3" x14ac:dyDescent="0.35">
      <c r="B11885" s="4" t="s">
        <v>7530</v>
      </c>
      <c r="C11885" s="5">
        <v>0</v>
      </c>
    </row>
    <row r="11886" spans="2:3" x14ac:dyDescent="0.35">
      <c r="B11886" s="4" t="s">
        <v>7160</v>
      </c>
      <c r="C11886" s="5">
        <v>0</v>
      </c>
    </row>
    <row r="11887" spans="2:3" x14ac:dyDescent="0.35">
      <c r="B11887" s="4" t="s">
        <v>7532</v>
      </c>
      <c r="C11887" s="5">
        <v>0</v>
      </c>
    </row>
    <row r="11888" spans="2:3" x14ac:dyDescent="0.35">
      <c r="B11888" s="4" t="s">
        <v>7161</v>
      </c>
      <c r="C11888" s="5">
        <v>0</v>
      </c>
    </row>
    <row r="11889" spans="2:3" x14ac:dyDescent="0.35">
      <c r="B11889" s="4" t="s">
        <v>7534</v>
      </c>
      <c r="C11889" s="5">
        <v>0</v>
      </c>
    </row>
    <row r="11890" spans="2:3" x14ac:dyDescent="0.35">
      <c r="B11890" s="4" t="s">
        <v>7162</v>
      </c>
      <c r="C11890" s="5">
        <v>0</v>
      </c>
    </row>
    <row r="11891" spans="2:3" x14ac:dyDescent="0.35">
      <c r="B11891" s="4" t="s">
        <v>7536</v>
      </c>
      <c r="C11891" s="5">
        <v>0</v>
      </c>
    </row>
    <row r="11892" spans="2:3" x14ac:dyDescent="0.35">
      <c r="B11892" s="4" t="s">
        <v>7163</v>
      </c>
      <c r="C11892" s="5">
        <v>0</v>
      </c>
    </row>
    <row r="11893" spans="2:3" x14ac:dyDescent="0.35">
      <c r="B11893" s="4" t="s">
        <v>7538</v>
      </c>
      <c r="C11893" s="5">
        <v>0</v>
      </c>
    </row>
    <row r="11894" spans="2:3" x14ac:dyDescent="0.35">
      <c r="B11894" s="4" t="s">
        <v>7164</v>
      </c>
      <c r="C11894" s="5">
        <v>0</v>
      </c>
    </row>
    <row r="11895" spans="2:3" x14ac:dyDescent="0.35">
      <c r="B11895" s="4" t="s">
        <v>7540</v>
      </c>
      <c r="C11895" s="5">
        <v>0</v>
      </c>
    </row>
    <row r="11896" spans="2:3" x14ac:dyDescent="0.35">
      <c r="B11896" s="4" t="s">
        <v>7165</v>
      </c>
      <c r="C11896" s="5">
        <v>0</v>
      </c>
    </row>
    <row r="11897" spans="2:3" x14ac:dyDescent="0.35">
      <c r="B11897" s="4" t="s">
        <v>7542</v>
      </c>
      <c r="C11897" s="5">
        <v>0</v>
      </c>
    </row>
    <row r="11898" spans="2:3" x14ac:dyDescent="0.35">
      <c r="B11898" s="4" t="s">
        <v>7166</v>
      </c>
      <c r="C11898" s="5">
        <v>0</v>
      </c>
    </row>
    <row r="11899" spans="2:3" x14ac:dyDescent="0.35">
      <c r="B11899" s="4" t="s">
        <v>7544</v>
      </c>
      <c r="C11899" s="5">
        <v>0</v>
      </c>
    </row>
    <row r="11900" spans="2:3" x14ac:dyDescent="0.35">
      <c r="B11900" s="4" t="s">
        <v>7167</v>
      </c>
      <c r="C11900" s="5">
        <v>0</v>
      </c>
    </row>
    <row r="11901" spans="2:3" x14ac:dyDescent="0.35">
      <c r="B11901" s="4" t="s">
        <v>7546</v>
      </c>
      <c r="C11901" s="5">
        <v>0</v>
      </c>
    </row>
    <row r="11902" spans="2:3" x14ac:dyDescent="0.35">
      <c r="B11902" s="4" t="s">
        <v>7168</v>
      </c>
      <c r="C11902" s="5">
        <v>0</v>
      </c>
    </row>
    <row r="11903" spans="2:3" x14ac:dyDescent="0.35">
      <c r="B11903" s="4" t="s">
        <v>7548</v>
      </c>
      <c r="C11903" s="5">
        <v>0</v>
      </c>
    </row>
    <row r="11904" spans="2:3" x14ac:dyDescent="0.35">
      <c r="B11904" s="4" t="s">
        <v>7169</v>
      </c>
      <c r="C11904" s="5">
        <v>0</v>
      </c>
    </row>
    <row r="11905" spans="2:3" x14ac:dyDescent="0.35">
      <c r="B11905" s="4" t="s">
        <v>7550</v>
      </c>
      <c r="C11905" s="5">
        <v>0</v>
      </c>
    </row>
    <row r="11906" spans="2:3" x14ac:dyDescent="0.35">
      <c r="B11906" s="4" t="s">
        <v>7170</v>
      </c>
      <c r="C11906" s="5">
        <v>0</v>
      </c>
    </row>
    <row r="11907" spans="2:3" x14ac:dyDescent="0.35">
      <c r="B11907" s="4" t="s">
        <v>7552</v>
      </c>
      <c r="C11907" s="5">
        <v>0</v>
      </c>
    </row>
    <row r="11908" spans="2:3" x14ac:dyDescent="0.35">
      <c r="B11908" s="4" t="s">
        <v>7171</v>
      </c>
      <c r="C11908" s="5">
        <v>0</v>
      </c>
    </row>
    <row r="11909" spans="2:3" x14ac:dyDescent="0.35">
      <c r="B11909" s="4" t="s">
        <v>7554</v>
      </c>
      <c r="C11909" s="5">
        <v>0</v>
      </c>
    </row>
    <row r="11910" spans="2:3" x14ac:dyDescent="0.35">
      <c r="B11910" s="4" t="s">
        <v>7172</v>
      </c>
      <c r="C11910" s="5">
        <v>0</v>
      </c>
    </row>
    <row r="11911" spans="2:3" x14ac:dyDescent="0.35">
      <c r="B11911" s="4" t="s">
        <v>7556</v>
      </c>
      <c r="C11911" s="5">
        <v>0</v>
      </c>
    </row>
    <row r="11912" spans="2:3" x14ac:dyDescent="0.35">
      <c r="B11912" s="4" t="s">
        <v>7173</v>
      </c>
      <c r="C11912" s="5">
        <v>0</v>
      </c>
    </row>
    <row r="11913" spans="2:3" x14ac:dyDescent="0.35">
      <c r="B11913" s="4" t="s">
        <v>7558</v>
      </c>
      <c r="C11913" s="5">
        <v>0</v>
      </c>
    </row>
    <row r="11914" spans="2:3" x14ac:dyDescent="0.35">
      <c r="B11914" s="4" t="s">
        <v>7174</v>
      </c>
      <c r="C11914" s="5">
        <v>0</v>
      </c>
    </row>
    <row r="11915" spans="2:3" x14ac:dyDescent="0.35">
      <c r="B11915" s="4" t="s">
        <v>7560</v>
      </c>
      <c r="C11915" s="5">
        <v>0</v>
      </c>
    </row>
    <row r="11916" spans="2:3" x14ac:dyDescent="0.35">
      <c r="B11916" s="4" t="s">
        <v>7175</v>
      </c>
      <c r="C11916" s="5">
        <v>0</v>
      </c>
    </row>
    <row r="11917" spans="2:3" x14ac:dyDescent="0.35">
      <c r="B11917" s="4" t="s">
        <v>7562</v>
      </c>
      <c r="C11917" s="5">
        <v>0</v>
      </c>
    </row>
    <row r="11918" spans="2:3" x14ac:dyDescent="0.35">
      <c r="B11918" s="4" t="s">
        <v>7176</v>
      </c>
      <c r="C11918" s="5">
        <v>0</v>
      </c>
    </row>
    <row r="11919" spans="2:3" x14ac:dyDescent="0.35">
      <c r="B11919" s="4" t="s">
        <v>7564</v>
      </c>
      <c r="C11919" s="5">
        <v>0</v>
      </c>
    </row>
    <row r="11920" spans="2:3" x14ac:dyDescent="0.35">
      <c r="B11920" s="4" t="s">
        <v>7177</v>
      </c>
      <c r="C11920" s="5">
        <v>0</v>
      </c>
    </row>
    <row r="11921" spans="2:3" x14ac:dyDescent="0.35">
      <c r="B11921" s="4" t="s">
        <v>7566</v>
      </c>
      <c r="C11921" s="5">
        <v>0</v>
      </c>
    </row>
    <row r="11922" spans="2:3" x14ac:dyDescent="0.35">
      <c r="B11922" s="4" t="s">
        <v>7178</v>
      </c>
      <c r="C11922" s="5">
        <v>0</v>
      </c>
    </row>
    <row r="11923" spans="2:3" x14ac:dyDescent="0.35">
      <c r="B11923" s="4" t="s">
        <v>7568</v>
      </c>
      <c r="C11923" s="5">
        <v>0</v>
      </c>
    </row>
    <row r="11924" spans="2:3" x14ac:dyDescent="0.35">
      <c r="B11924" s="4" t="s">
        <v>7179</v>
      </c>
      <c r="C11924" s="5">
        <v>0</v>
      </c>
    </row>
    <row r="11925" spans="2:3" x14ac:dyDescent="0.35">
      <c r="B11925" s="4" t="s">
        <v>7570</v>
      </c>
      <c r="C11925" s="5">
        <v>0</v>
      </c>
    </row>
    <row r="11926" spans="2:3" x14ac:dyDescent="0.35">
      <c r="B11926" s="4" t="s">
        <v>7180</v>
      </c>
      <c r="C11926" s="5">
        <v>0</v>
      </c>
    </row>
    <row r="11927" spans="2:3" x14ac:dyDescent="0.35">
      <c r="B11927" s="4" t="s">
        <v>7572</v>
      </c>
      <c r="C11927" s="5">
        <v>0</v>
      </c>
    </row>
    <row r="11928" spans="2:3" x14ac:dyDescent="0.35">
      <c r="B11928" s="4" t="s">
        <v>7181</v>
      </c>
      <c r="C11928" s="5">
        <v>0</v>
      </c>
    </row>
    <row r="11929" spans="2:3" x14ac:dyDescent="0.35">
      <c r="B11929" s="4" t="s">
        <v>7574</v>
      </c>
      <c r="C11929" s="5">
        <v>0</v>
      </c>
    </row>
    <row r="11930" spans="2:3" x14ac:dyDescent="0.35">
      <c r="B11930" s="4" t="s">
        <v>7182</v>
      </c>
      <c r="C11930" s="5">
        <v>0</v>
      </c>
    </row>
    <row r="11931" spans="2:3" x14ac:dyDescent="0.35">
      <c r="B11931" s="4" t="s">
        <v>6765</v>
      </c>
      <c r="C11931" s="5">
        <v>0</v>
      </c>
    </row>
    <row r="11932" spans="2:3" x14ac:dyDescent="0.35">
      <c r="B11932" s="4" t="s">
        <v>7183</v>
      </c>
      <c r="C11932" s="5">
        <v>0</v>
      </c>
    </row>
    <row r="11933" spans="2:3" x14ac:dyDescent="0.35">
      <c r="B11933" s="4" t="s">
        <v>7578</v>
      </c>
      <c r="C11933" s="5">
        <v>0</v>
      </c>
    </row>
    <row r="11934" spans="2:3" x14ac:dyDescent="0.35">
      <c r="B11934" s="4" t="s">
        <v>7184</v>
      </c>
      <c r="C11934" s="5">
        <v>0</v>
      </c>
    </row>
    <row r="11935" spans="2:3" x14ac:dyDescent="0.35">
      <c r="B11935" s="4" t="s">
        <v>7580</v>
      </c>
      <c r="C11935" s="5">
        <v>0</v>
      </c>
    </row>
    <row r="11936" spans="2:3" x14ac:dyDescent="0.35">
      <c r="B11936" s="4" t="s">
        <v>7185</v>
      </c>
      <c r="C11936" s="5">
        <v>0</v>
      </c>
    </row>
    <row r="11937" spans="2:3" x14ac:dyDescent="0.35">
      <c r="B11937" s="4" t="s">
        <v>7582</v>
      </c>
      <c r="C11937" s="5">
        <v>0</v>
      </c>
    </row>
    <row r="11938" spans="2:3" x14ac:dyDescent="0.35">
      <c r="B11938" s="4" t="s">
        <v>7186</v>
      </c>
      <c r="C11938" s="5">
        <v>0</v>
      </c>
    </row>
    <row r="11939" spans="2:3" x14ac:dyDescent="0.35">
      <c r="B11939" s="4" t="s">
        <v>6729</v>
      </c>
      <c r="C11939" s="5">
        <v>0</v>
      </c>
    </row>
    <row r="11940" spans="2:3" x14ac:dyDescent="0.35">
      <c r="B11940" s="4" t="s">
        <v>7187</v>
      </c>
      <c r="C11940" s="5">
        <v>0</v>
      </c>
    </row>
    <row r="11941" spans="2:3" x14ac:dyDescent="0.35">
      <c r="B11941" s="4" t="s">
        <v>7586</v>
      </c>
      <c r="C11941" s="5">
        <v>0</v>
      </c>
    </row>
    <row r="11942" spans="2:3" x14ac:dyDescent="0.35">
      <c r="B11942" s="4" t="s">
        <v>7188</v>
      </c>
      <c r="C11942" s="5">
        <v>0</v>
      </c>
    </row>
    <row r="11943" spans="2:3" x14ac:dyDescent="0.35">
      <c r="B11943" s="4" t="s">
        <v>7588</v>
      </c>
      <c r="C11943" s="5">
        <v>0</v>
      </c>
    </row>
    <row r="11944" spans="2:3" x14ac:dyDescent="0.35">
      <c r="B11944" s="4" t="s">
        <v>7189</v>
      </c>
      <c r="C11944" s="5">
        <v>0</v>
      </c>
    </row>
    <row r="11945" spans="2:3" x14ac:dyDescent="0.35">
      <c r="B11945" s="4" t="s">
        <v>7590</v>
      </c>
      <c r="C11945" s="5">
        <v>0</v>
      </c>
    </row>
    <row r="11946" spans="2:3" x14ac:dyDescent="0.35">
      <c r="B11946" s="4" t="s">
        <v>7190</v>
      </c>
      <c r="C11946" s="5">
        <v>0</v>
      </c>
    </row>
    <row r="11947" spans="2:3" x14ac:dyDescent="0.35">
      <c r="B11947" s="4" t="s">
        <v>7592</v>
      </c>
      <c r="C11947" s="5">
        <v>0</v>
      </c>
    </row>
    <row r="11948" spans="2:3" x14ac:dyDescent="0.35">
      <c r="B11948" s="4" t="s">
        <v>7191</v>
      </c>
      <c r="C11948" s="5">
        <v>0</v>
      </c>
    </row>
    <row r="11949" spans="2:3" x14ac:dyDescent="0.35">
      <c r="B11949" s="4" t="s">
        <v>7594</v>
      </c>
      <c r="C11949" s="5">
        <v>0</v>
      </c>
    </row>
    <row r="11950" spans="2:3" x14ac:dyDescent="0.35">
      <c r="B11950" s="4" t="s">
        <v>7192</v>
      </c>
      <c r="C11950" s="5">
        <v>0</v>
      </c>
    </row>
    <row r="11951" spans="2:3" x14ac:dyDescent="0.35">
      <c r="B11951" s="4" t="s">
        <v>7596</v>
      </c>
      <c r="C11951" s="5">
        <v>0</v>
      </c>
    </row>
    <row r="11952" spans="2:3" x14ac:dyDescent="0.35">
      <c r="B11952" s="4" t="s">
        <v>7193</v>
      </c>
      <c r="C11952" s="5">
        <v>0</v>
      </c>
    </row>
    <row r="11953" spans="2:3" x14ac:dyDescent="0.35">
      <c r="B11953" s="4" t="s">
        <v>7598</v>
      </c>
      <c r="C11953" s="5">
        <v>0</v>
      </c>
    </row>
    <row r="11954" spans="2:3" x14ac:dyDescent="0.35">
      <c r="B11954" s="4" t="s">
        <v>7194</v>
      </c>
      <c r="C11954" s="5">
        <v>0</v>
      </c>
    </row>
    <row r="11955" spans="2:3" x14ac:dyDescent="0.35">
      <c r="B11955" s="4" t="s">
        <v>7600</v>
      </c>
      <c r="C11955" s="5">
        <v>0</v>
      </c>
    </row>
    <row r="11956" spans="2:3" x14ac:dyDescent="0.35">
      <c r="B11956" s="4" t="s">
        <v>7195</v>
      </c>
      <c r="C11956" s="5">
        <v>0</v>
      </c>
    </row>
    <row r="11957" spans="2:3" x14ac:dyDescent="0.35">
      <c r="B11957" s="4" t="s">
        <v>7602</v>
      </c>
      <c r="C11957" s="5">
        <v>0</v>
      </c>
    </row>
    <row r="11958" spans="2:3" x14ac:dyDescent="0.35">
      <c r="B11958" s="4" t="s">
        <v>7196</v>
      </c>
      <c r="C11958" s="5">
        <v>0</v>
      </c>
    </row>
    <row r="11959" spans="2:3" x14ac:dyDescent="0.35">
      <c r="B11959" s="4" t="s">
        <v>7604</v>
      </c>
      <c r="C11959" s="5">
        <v>0</v>
      </c>
    </row>
    <row r="11960" spans="2:3" x14ac:dyDescent="0.35">
      <c r="B11960" s="4" t="s">
        <v>7197</v>
      </c>
      <c r="C11960" s="5">
        <v>0</v>
      </c>
    </row>
    <row r="11961" spans="2:3" x14ac:dyDescent="0.35">
      <c r="B11961" s="4" t="s">
        <v>7606</v>
      </c>
      <c r="C11961" s="5">
        <v>0</v>
      </c>
    </row>
    <row r="11962" spans="2:3" x14ac:dyDescent="0.35">
      <c r="B11962" s="4" t="s">
        <v>7198</v>
      </c>
      <c r="C11962" s="5">
        <v>0</v>
      </c>
    </row>
    <row r="11963" spans="2:3" x14ac:dyDescent="0.35">
      <c r="B11963" s="4" t="s">
        <v>7608</v>
      </c>
      <c r="C11963" s="5">
        <v>0</v>
      </c>
    </row>
    <row r="11964" spans="2:3" x14ac:dyDescent="0.35">
      <c r="B11964" s="4" t="s">
        <v>7199</v>
      </c>
      <c r="C11964" s="5">
        <v>0</v>
      </c>
    </row>
    <row r="11965" spans="2:3" x14ac:dyDescent="0.35">
      <c r="B11965" s="4" t="s">
        <v>7610</v>
      </c>
      <c r="C11965" s="5">
        <v>0</v>
      </c>
    </row>
    <row r="11966" spans="2:3" x14ac:dyDescent="0.35">
      <c r="B11966" s="4" t="s">
        <v>7200</v>
      </c>
      <c r="C11966" s="5">
        <v>0</v>
      </c>
    </row>
    <row r="11967" spans="2:3" x14ac:dyDescent="0.35">
      <c r="B11967" s="4" t="s">
        <v>6790</v>
      </c>
      <c r="C11967" s="5">
        <v>0</v>
      </c>
    </row>
    <row r="11968" spans="2:3" x14ac:dyDescent="0.35">
      <c r="B11968" s="4" t="s">
        <v>7201</v>
      </c>
      <c r="C11968" s="5">
        <v>0</v>
      </c>
    </row>
    <row r="11969" spans="2:3" x14ac:dyDescent="0.35">
      <c r="B11969" s="4" t="s">
        <v>7614</v>
      </c>
      <c r="C11969" s="5">
        <v>0</v>
      </c>
    </row>
    <row r="11970" spans="2:3" x14ac:dyDescent="0.35">
      <c r="B11970" s="4" t="s">
        <v>7202</v>
      </c>
      <c r="C11970" s="5">
        <v>0</v>
      </c>
    </row>
    <row r="11971" spans="2:3" x14ac:dyDescent="0.35">
      <c r="B11971" s="4" t="s">
        <v>7616</v>
      </c>
      <c r="C11971" s="5">
        <v>0</v>
      </c>
    </row>
    <row r="11972" spans="2:3" x14ac:dyDescent="0.35">
      <c r="B11972" s="4" t="s">
        <v>7203</v>
      </c>
      <c r="C11972" s="5">
        <v>0</v>
      </c>
    </row>
    <row r="11973" spans="2:3" x14ac:dyDescent="0.35">
      <c r="B11973" s="4" t="s">
        <v>7618</v>
      </c>
      <c r="C11973" s="5">
        <v>0</v>
      </c>
    </row>
    <row r="11974" spans="2:3" x14ac:dyDescent="0.35">
      <c r="B11974" s="4" t="s">
        <v>7204</v>
      </c>
      <c r="C11974" s="5">
        <v>0</v>
      </c>
    </row>
    <row r="11975" spans="2:3" x14ac:dyDescent="0.35">
      <c r="B11975" s="4" t="s">
        <v>6792</v>
      </c>
      <c r="C11975" s="5">
        <v>0</v>
      </c>
    </row>
    <row r="11976" spans="2:3" x14ac:dyDescent="0.35">
      <c r="B11976" s="4" t="s">
        <v>7620</v>
      </c>
      <c r="C11976" s="5">
        <v>0</v>
      </c>
    </row>
    <row r="11977" spans="2:3" x14ac:dyDescent="0.35">
      <c r="B11977" s="4" t="s">
        <v>7205</v>
      </c>
      <c r="C11977" s="5">
        <v>0</v>
      </c>
    </row>
    <row r="11978" spans="2:3" x14ac:dyDescent="0.35">
      <c r="B11978" s="4" t="s">
        <v>7623</v>
      </c>
      <c r="C11978" s="5">
        <v>0</v>
      </c>
    </row>
    <row r="11979" spans="2:3" x14ac:dyDescent="0.35">
      <c r="B11979" s="4" t="s">
        <v>7206</v>
      </c>
      <c r="C11979" s="5">
        <v>0</v>
      </c>
    </row>
    <row r="11980" spans="2:3" x14ac:dyDescent="0.35">
      <c r="B11980" s="4" t="s">
        <v>7625</v>
      </c>
      <c r="C11980" s="5">
        <v>0</v>
      </c>
    </row>
    <row r="11981" spans="2:3" x14ac:dyDescent="0.35">
      <c r="B11981" s="4" t="s">
        <v>7207</v>
      </c>
      <c r="C11981" s="5">
        <v>0</v>
      </c>
    </row>
    <row r="11982" spans="2:3" x14ac:dyDescent="0.35">
      <c r="B11982" s="4" t="s">
        <v>7627</v>
      </c>
      <c r="C11982" s="5">
        <v>0</v>
      </c>
    </row>
    <row r="11983" spans="2:3" x14ac:dyDescent="0.35">
      <c r="B11983" s="4" t="s">
        <v>7208</v>
      </c>
      <c r="C11983" s="5">
        <v>0</v>
      </c>
    </row>
    <row r="11984" spans="2:3" x14ac:dyDescent="0.35">
      <c r="B11984" s="4" t="s">
        <v>7629</v>
      </c>
      <c r="C11984" s="5">
        <v>0</v>
      </c>
    </row>
    <row r="11985" spans="2:3" x14ac:dyDescent="0.35">
      <c r="B11985" s="4" t="s">
        <v>7209</v>
      </c>
      <c r="C11985" s="5">
        <v>0</v>
      </c>
    </row>
    <row r="11986" spans="2:3" x14ac:dyDescent="0.35">
      <c r="B11986" s="4" t="s">
        <v>7631</v>
      </c>
      <c r="C11986" s="5">
        <v>0</v>
      </c>
    </row>
    <row r="11987" spans="2:3" x14ac:dyDescent="0.35">
      <c r="B11987" s="4" t="s">
        <v>7210</v>
      </c>
      <c r="C11987" s="5">
        <v>0</v>
      </c>
    </row>
    <row r="11988" spans="2:3" x14ac:dyDescent="0.35">
      <c r="B11988" s="4" t="s">
        <v>7633</v>
      </c>
      <c r="C11988" s="5">
        <v>0</v>
      </c>
    </row>
    <row r="11989" spans="2:3" x14ac:dyDescent="0.35">
      <c r="B11989" s="4" t="s">
        <v>7211</v>
      </c>
      <c r="C11989" s="5">
        <v>0</v>
      </c>
    </row>
    <row r="11990" spans="2:3" x14ac:dyDescent="0.35">
      <c r="B11990" s="4" t="s">
        <v>7635</v>
      </c>
      <c r="C11990" s="5">
        <v>0</v>
      </c>
    </row>
    <row r="11991" spans="2:3" x14ac:dyDescent="0.35">
      <c r="B11991" s="4" t="s">
        <v>7212</v>
      </c>
      <c r="C11991" s="5">
        <v>0</v>
      </c>
    </row>
    <row r="11992" spans="2:3" x14ac:dyDescent="0.35">
      <c r="B11992" s="4" t="s">
        <v>7637</v>
      </c>
      <c r="C11992" s="5">
        <v>0</v>
      </c>
    </row>
    <row r="11993" spans="2:3" x14ac:dyDescent="0.35">
      <c r="B11993" s="4" t="s">
        <v>7640</v>
      </c>
      <c r="C11993" s="5">
        <v>0</v>
      </c>
    </row>
    <row r="11994" spans="2:3" x14ac:dyDescent="0.35">
      <c r="B11994" s="4" t="s">
        <v>7639</v>
      </c>
      <c r="C11994" s="5">
        <v>0</v>
      </c>
    </row>
    <row r="11995" spans="2:3" x14ac:dyDescent="0.35">
      <c r="B11995" s="4" t="s">
        <v>7642</v>
      </c>
      <c r="C11995" s="5">
        <v>0</v>
      </c>
    </row>
    <row r="11996" spans="2:3" x14ac:dyDescent="0.35">
      <c r="B11996" s="4" t="s">
        <v>6767</v>
      </c>
      <c r="C11996" s="5">
        <v>0</v>
      </c>
    </row>
    <row r="11997" spans="2:3" x14ac:dyDescent="0.35">
      <c r="B11997" s="4" t="s">
        <v>7213</v>
      </c>
      <c r="C11997" s="5">
        <v>0</v>
      </c>
    </row>
    <row r="11998" spans="2:3" x14ac:dyDescent="0.35">
      <c r="B11998" s="4" t="s">
        <v>7643</v>
      </c>
      <c r="C11998" s="5">
        <v>0</v>
      </c>
    </row>
    <row r="11999" spans="2:3" x14ac:dyDescent="0.35">
      <c r="B11999" s="4" t="s">
        <v>6747</v>
      </c>
      <c r="C11999" s="5">
        <v>0</v>
      </c>
    </row>
    <row r="12000" spans="2:3" x14ac:dyDescent="0.35">
      <c r="B12000" s="4" t="s">
        <v>7645</v>
      </c>
      <c r="C12000" s="5">
        <v>0</v>
      </c>
    </row>
    <row r="12001" spans="2:3" x14ac:dyDescent="0.35">
      <c r="B12001" s="4" t="s">
        <v>7215</v>
      </c>
      <c r="C12001" s="5">
        <v>0</v>
      </c>
    </row>
    <row r="12002" spans="2:3" x14ac:dyDescent="0.35">
      <c r="B12002" s="4" t="s">
        <v>7647</v>
      </c>
      <c r="C12002" s="5">
        <v>0</v>
      </c>
    </row>
    <row r="12003" spans="2:3" x14ac:dyDescent="0.35">
      <c r="B12003" s="4" t="s">
        <v>7216</v>
      </c>
      <c r="C12003" s="5">
        <v>0</v>
      </c>
    </row>
    <row r="12004" spans="2:3" x14ac:dyDescent="0.35">
      <c r="B12004" s="4" t="s">
        <v>7649</v>
      </c>
      <c r="C12004" s="5">
        <v>0</v>
      </c>
    </row>
    <row r="12005" spans="2:3" x14ac:dyDescent="0.35">
      <c r="B12005" s="4" t="s">
        <v>7217</v>
      </c>
      <c r="C12005" s="5">
        <v>0</v>
      </c>
    </row>
    <row r="12006" spans="2:3" x14ac:dyDescent="0.35">
      <c r="B12006" s="4" t="s">
        <v>7651</v>
      </c>
      <c r="C12006" s="5">
        <v>0</v>
      </c>
    </row>
    <row r="12007" spans="2:3" x14ac:dyDescent="0.35">
      <c r="B12007" s="4" t="s">
        <v>7218</v>
      </c>
      <c r="C12007" s="5">
        <v>0</v>
      </c>
    </row>
    <row r="12008" spans="2:3" x14ac:dyDescent="0.35">
      <c r="B12008" s="4" t="s">
        <v>7653</v>
      </c>
      <c r="C12008" s="5">
        <v>0</v>
      </c>
    </row>
    <row r="12009" spans="2:3" x14ac:dyDescent="0.35">
      <c r="B12009" s="4" t="s">
        <v>7219</v>
      </c>
      <c r="C12009" s="5">
        <v>0</v>
      </c>
    </row>
    <row r="12010" spans="2:3" x14ac:dyDescent="0.35">
      <c r="B12010" s="4" t="s">
        <v>7655</v>
      </c>
      <c r="C12010" s="5">
        <v>0</v>
      </c>
    </row>
    <row r="12011" spans="2:3" x14ac:dyDescent="0.35">
      <c r="B12011" s="4" t="s">
        <v>7220</v>
      </c>
      <c r="C12011" s="5">
        <v>0</v>
      </c>
    </row>
    <row r="12012" spans="2:3" x14ac:dyDescent="0.35">
      <c r="B12012" s="4" t="s">
        <v>7657</v>
      </c>
      <c r="C12012" s="5">
        <v>0</v>
      </c>
    </row>
    <row r="12013" spans="2:3" x14ac:dyDescent="0.35">
      <c r="B12013" s="4" t="s">
        <v>6748</v>
      </c>
      <c r="C12013" s="5">
        <v>0</v>
      </c>
    </row>
    <row r="12014" spans="2:3" x14ac:dyDescent="0.35">
      <c r="B12014" s="4" t="s">
        <v>7659</v>
      </c>
      <c r="C12014" s="5">
        <v>0</v>
      </c>
    </row>
    <row r="12015" spans="2:3" x14ac:dyDescent="0.35">
      <c r="B12015" s="4" t="s">
        <v>7222</v>
      </c>
      <c r="C12015" s="5">
        <v>0</v>
      </c>
    </row>
    <row r="12016" spans="2:3" x14ac:dyDescent="0.35">
      <c r="B12016" s="4" t="s">
        <v>7661</v>
      </c>
      <c r="C12016" s="5">
        <v>0</v>
      </c>
    </row>
    <row r="12017" spans="2:3" x14ac:dyDescent="0.35">
      <c r="B12017" s="4" t="s">
        <v>7223</v>
      </c>
      <c r="C12017" s="5">
        <v>0</v>
      </c>
    </row>
    <row r="12018" spans="2:3" x14ac:dyDescent="0.35">
      <c r="B12018" s="4" t="s">
        <v>7663</v>
      </c>
      <c r="C12018" s="5">
        <v>0</v>
      </c>
    </row>
    <row r="12019" spans="2:3" x14ac:dyDescent="0.35">
      <c r="B12019" s="4" t="s">
        <v>7224</v>
      </c>
      <c r="C12019" s="5">
        <v>0</v>
      </c>
    </row>
    <row r="12020" spans="2:3" x14ac:dyDescent="0.35">
      <c r="B12020" s="4" t="s">
        <v>7665</v>
      </c>
      <c r="C12020" s="5">
        <v>0</v>
      </c>
    </row>
    <row r="12021" spans="2:3" x14ac:dyDescent="0.35">
      <c r="B12021" s="4" t="s">
        <v>7225</v>
      </c>
      <c r="C12021" s="5">
        <v>0</v>
      </c>
    </row>
    <row r="12022" spans="2:3" x14ac:dyDescent="0.35">
      <c r="B12022" s="4" t="s">
        <v>7667</v>
      </c>
      <c r="C12022" s="5">
        <v>0</v>
      </c>
    </row>
    <row r="12023" spans="2:3" x14ac:dyDescent="0.35">
      <c r="B12023" s="4" t="s">
        <v>7226</v>
      </c>
      <c r="C12023" s="5">
        <v>0</v>
      </c>
    </row>
    <row r="12024" spans="2:3" x14ac:dyDescent="0.35">
      <c r="B12024" s="4" t="s">
        <v>7669</v>
      </c>
      <c r="C12024" s="5">
        <v>0</v>
      </c>
    </row>
    <row r="12025" spans="2:3" x14ac:dyDescent="0.35">
      <c r="B12025" s="4" t="s">
        <v>7227</v>
      </c>
      <c r="C12025" s="5">
        <v>0</v>
      </c>
    </row>
    <row r="12026" spans="2:3" x14ac:dyDescent="0.35">
      <c r="B12026" s="4" t="s">
        <v>7671</v>
      </c>
      <c r="C12026" s="5">
        <v>0</v>
      </c>
    </row>
    <row r="12027" spans="2:3" x14ac:dyDescent="0.35">
      <c r="B12027" s="4" t="s">
        <v>7228</v>
      </c>
      <c r="C12027" s="5">
        <v>0</v>
      </c>
    </row>
    <row r="12028" spans="2:3" x14ac:dyDescent="0.35">
      <c r="B12028" s="4" t="s">
        <v>7673</v>
      </c>
      <c r="C12028" s="5">
        <v>0</v>
      </c>
    </row>
    <row r="12029" spans="2:3" x14ac:dyDescent="0.35">
      <c r="B12029" s="4" t="s">
        <v>7229</v>
      </c>
      <c r="C12029" s="5">
        <v>0</v>
      </c>
    </row>
    <row r="12030" spans="2:3" x14ac:dyDescent="0.35">
      <c r="B12030" s="4" t="s">
        <v>7675</v>
      </c>
      <c r="C12030" s="5">
        <v>0</v>
      </c>
    </row>
    <row r="12031" spans="2:3" x14ac:dyDescent="0.35">
      <c r="B12031" s="4" t="s">
        <v>7230</v>
      </c>
      <c r="C12031" s="5">
        <v>0</v>
      </c>
    </row>
    <row r="12032" spans="2:3" x14ac:dyDescent="0.35">
      <c r="B12032" s="4" t="s">
        <v>7677</v>
      </c>
      <c r="C12032" s="5">
        <v>0</v>
      </c>
    </row>
    <row r="12033" spans="2:3" x14ac:dyDescent="0.35">
      <c r="B12033" s="4" t="s">
        <v>7231</v>
      </c>
      <c r="C12033" s="5">
        <v>0</v>
      </c>
    </row>
    <row r="12034" spans="2:3" x14ac:dyDescent="0.35">
      <c r="B12034" s="4" t="s">
        <v>7679</v>
      </c>
      <c r="C12034" s="5">
        <v>0</v>
      </c>
    </row>
    <row r="12035" spans="2:3" x14ac:dyDescent="0.35">
      <c r="B12035" s="4" t="s">
        <v>7232</v>
      </c>
      <c r="C12035" s="5">
        <v>0</v>
      </c>
    </row>
    <row r="12036" spans="2:3" x14ac:dyDescent="0.35">
      <c r="B12036" s="4" t="s">
        <v>7681</v>
      </c>
      <c r="C12036" s="5">
        <v>0</v>
      </c>
    </row>
    <row r="12037" spans="2:3" x14ac:dyDescent="0.35">
      <c r="B12037" s="4" t="s">
        <v>7233</v>
      </c>
      <c r="C12037" s="5">
        <v>0</v>
      </c>
    </row>
    <row r="12038" spans="2:3" x14ac:dyDescent="0.35">
      <c r="B12038" s="4" t="s">
        <v>7683</v>
      </c>
      <c r="C12038" s="5">
        <v>0</v>
      </c>
    </row>
    <row r="12039" spans="2:3" x14ac:dyDescent="0.35">
      <c r="B12039" s="4" t="s">
        <v>6749</v>
      </c>
      <c r="C12039" s="5">
        <v>0</v>
      </c>
    </row>
    <row r="12040" spans="2:3" x14ac:dyDescent="0.35">
      <c r="B12040" s="4" t="s">
        <v>7685</v>
      </c>
      <c r="C12040" s="5">
        <v>0</v>
      </c>
    </row>
    <row r="12041" spans="2:3" x14ac:dyDescent="0.35">
      <c r="B12041" s="4" t="s">
        <v>7235</v>
      </c>
      <c r="C12041" s="5">
        <v>0</v>
      </c>
    </row>
    <row r="12042" spans="2:3" x14ac:dyDescent="0.35">
      <c r="B12042" s="4" t="s">
        <v>7687</v>
      </c>
      <c r="C12042" s="5">
        <v>0</v>
      </c>
    </row>
    <row r="12043" spans="2:3" x14ac:dyDescent="0.35">
      <c r="B12043" s="4" t="s">
        <v>7236</v>
      </c>
      <c r="C12043" s="5">
        <v>0</v>
      </c>
    </row>
    <row r="12044" spans="2:3" x14ac:dyDescent="0.35">
      <c r="B12044" s="4" t="s">
        <v>7689</v>
      </c>
      <c r="C12044" s="5">
        <v>0</v>
      </c>
    </row>
    <row r="12045" spans="2:3" x14ac:dyDescent="0.35">
      <c r="B12045" s="4" t="s">
        <v>7237</v>
      </c>
      <c r="C12045" s="5">
        <v>0</v>
      </c>
    </row>
    <row r="12046" spans="2:3" x14ac:dyDescent="0.35">
      <c r="B12046" s="4" t="s">
        <v>7691</v>
      </c>
      <c r="C12046" s="5">
        <v>0</v>
      </c>
    </row>
    <row r="12047" spans="2:3" x14ac:dyDescent="0.35">
      <c r="B12047" s="4" t="s">
        <v>7238</v>
      </c>
      <c r="C12047" s="5">
        <v>0</v>
      </c>
    </row>
    <row r="12048" spans="2:3" x14ac:dyDescent="0.35">
      <c r="B12048" s="4" t="s">
        <v>7693</v>
      </c>
      <c r="C12048" s="5">
        <v>0</v>
      </c>
    </row>
    <row r="12049" spans="2:3" x14ac:dyDescent="0.35">
      <c r="B12049" s="4" t="s">
        <v>7239</v>
      </c>
      <c r="C12049" s="5">
        <v>0</v>
      </c>
    </row>
    <row r="12050" spans="2:3" x14ac:dyDescent="0.35">
      <c r="B12050" s="4" t="s">
        <v>7695</v>
      </c>
      <c r="C12050" s="5">
        <v>0</v>
      </c>
    </row>
    <row r="12051" spans="2:3" x14ac:dyDescent="0.35">
      <c r="B12051" s="4" t="s">
        <v>7240</v>
      </c>
      <c r="C12051" s="5">
        <v>0</v>
      </c>
    </row>
    <row r="12052" spans="2:3" x14ac:dyDescent="0.35">
      <c r="B12052" s="4" t="s">
        <v>7697</v>
      </c>
      <c r="C12052" s="5">
        <v>0</v>
      </c>
    </row>
    <row r="12053" spans="2:3" x14ac:dyDescent="0.35">
      <c r="B12053" s="4" t="s">
        <v>7241</v>
      </c>
      <c r="C12053" s="5">
        <v>0</v>
      </c>
    </row>
    <row r="12054" spans="2:3" x14ac:dyDescent="0.35">
      <c r="B12054" s="4" t="s">
        <v>7699</v>
      </c>
      <c r="C12054" s="5">
        <v>0</v>
      </c>
    </row>
    <row r="12055" spans="2:3" x14ac:dyDescent="0.35">
      <c r="B12055" s="4" t="s">
        <v>7242</v>
      </c>
      <c r="C12055" s="5">
        <v>0</v>
      </c>
    </row>
    <row r="12056" spans="2:3" x14ac:dyDescent="0.35">
      <c r="B12056" s="4" t="s">
        <v>7701</v>
      </c>
      <c r="C12056" s="5">
        <v>0</v>
      </c>
    </row>
    <row r="12057" spans="2:3" x14ac:dyDescent="0.35">
      <c r="B12057" s="4" t="s">
        <v>7243</v>
      </c>
      <c r="C12057" s="5">
        <v>0</v>
      </c>
    </row>
    <row r="12058" spans="2:3" x14ac:dyDescent="0.35">
      <c r="B12058" s="4" t="s">
        <v>7703</v>
      </c>
      <c r="C12058" s="5">
        <v>0</v>
      </c>
    </row>
    <row r="12059" spans="2:3" x14ac:dyDescent="0.35">
      <c r="B12059" s="4" t="s">
        <v>7244</v>
      </c>
      <c r="C12059" s="5">
        <v>0</v>
      </c>
    </row>
    <row r="12060" spans="2:3" x14ac:dyDescent="0.35">
      <c r="B12060" s="4" t="s">
        <v>7705</v>
      </c>
      <c r="C12060" s="5">
        <v>0</v>
      </c>
    </row>
    <row r="12061" spans="2:3" x14ac:dyDescent="0.35">
      <c r="B12061" s="4" t="s">
        <v>7245</v>
      </c>
      <c r="C12061" s="5">
        <v>0</v>
      </c>
    </row>
    <row r="12062" spans="2:3" x14ac:dyDescent="0.35">
      <c r="B12062" s="4" t="s">
        <v>7707</v>
      </c>
      <c r="C12062" s="5">
        <v>0</v>
      </c>
    </row>
    <row r="12063" spans="2:3" x14ac:dyDescent="0.35">
      <c r="B12063" s="4" t="s">
        <v>7246</v>
      </c>
      <c r="C12063" s="5">
        <v>0</v>
      </c>
    </row>
    <row r="12064" spans="2:3" x14ac:dyDescent="0.35">
      <c r="B12064" s="4" t="s">
        <v>7709</v>
      </c>
      <c r="C12064" s="5">
        <v>0</v>
      </c>
    </row>
    <row r="12065" spans="2:3" x14ac:dyDescent="0.35">
      <c r="B12065" s="4" t="s">
        <v>7247</v>
      </c>
      <c r="C12065" s="5">
        <v>0</v>
      </c>
    </row>
    <row r="12066" spans="2:3" x14ac:dyDescent="0.35">
      <c r="B12066" s="4" t="s">
        <v>7711</v>
      </c>
      <c r="C12066" s="5">
        <v>0</v>
      </c>
    </row>
    <row r="12067" spans="2:3" x14ac:dyDescent="0.35">
      <c r="B12067" s="4" t="s">
        <v>7248</v>
      </c>
      <c r="C12067" s="5">
        <v>0</v>
      </c>
    </row>
    <row r="12068" spans="2:3" x14ac:dyDescent="0.35">
      <c r="B12068" s="4" t="s">
        <v>7713</v>
      </c>
      <c r="C12068" s="5">
        <v>0</v>
      </c>
    </row>
    <row r="12069" spans="2:3" x14ac:dyDescent="0.35">
      <c r="B12069" s="4" t="s">
        <v>7249</v>
      </c>
      <c r="C12069" s="5">
        <v>0</v>
      </c>
    </row>
    <row r="12070" spans="2:3" x14ac:dyDescent="0.35">
      <c r="B12070" s="4" t="s">
        <v>7715</v>
      </c>
      <c r="C12070" s="5">
        <v>0</v>
      </c>
    </row>
    <row r="12071" spans="2:3" x14ac:dyDescent="0.35">
      <c r="B12071" s="4" t="s">
        <v>7250</v>
      </c>
      <c r="C12071" s="5">
        <v>0</v>
      </c>
    </row>
    <row r="12072" spans="2:3" x14ac:dyDescent="0.35">
      <c r="B12072" s="4" t="s">
        <v>7717</v>
      </c>
      <c r="C12072" s="5">
        <v>0</v>
      </c>
    </row>
    <row r="12073" spans="2:3" x14ac:dyDescent="0.35">
      <c r="B12073" s="4" t="s">
        <v>7251</v>
      </c>
      <c r="C12073" s="5">
        <v>0</v>
      </c>
    </row>
    <row r="12074" spans="2:3" x14ac:dyDescent="0.35">
      <c r="B12074" s="4" t="s">
        <v>7719</v>
      </c>
      <c r="C12074" s="5">
        <v>0</v>
      </c>
    </row>
    <row r="12075" spans="2:3" x14ac:dyDescent="0.35">
      <c r="B12075" s="4" t="s">
        <v>6750</v>
      </c>
      <c r="C12075" s="5">
        <v>0</v>
      </c>
    </row>
    <row r="12076" spans="2:3" x14ac:dyDescent="0.35">
      <c r="B12076" s="4" t="s">
        <v>7721</v>
      </c>
      <c r="C12076" s="5">
        <v>0</v>
      </c>
    </row>
    <row r="12077" spans="2:3" x14ac:dyDescent="0.35">
      <c r="B12077" s="4" t="s">
        <v>7253</v>
      </c>
      <c r="C12077" s="5">
        <v>0</v>
      </c>
    </row>
    <row r="12078" spans="2:3" x14ac:dyDescent="0.35">
      <c r="B12078" s="4" t="s">
        <v>7723</v>
      </c>
      <c r="C12078" s="5">
        <v>0</v>
      </c>
    </row>
    <row r="12079" spans="2:3" x14ac:dyDescent="0.35">
      <c r="B12079" s="4" t="s">
        <v>7254</v>
      </c>
      <c r="C12079" s="5">
        <v>0</v>
      </c>
    </row>
    <row r="12080" spans="2:3" x14ac:dyDescent="0.35">
      <c r="B12080" s="4" t="s">
        <v>7725</v>
      </c>
      <c r="C12080" s="5">
        <v>0</v>
      </c>
    </row>
    <row r="12081" spans="2:3" x14ac:dyDescent="0.35">
      <c r="B12081" s="4" t="s">
        <v>7255</v>
      </c>
      <c r="C12081" s="5">
        <v>0</v>
      </c>
    </row>
    <row r="12082" spans="2:3" x14ac:dyDescent="0.35">
      <c r="B12082" s="4" t="s">
        <v>7727</v>
      </c>
      <c r="C12082" s="5">
        <v>0</v>
      </c>
    </row>
    <row r="12083" spans="2:3" x14ac:dyDescent="0.35">
      <c r="B12083" s="4" t="s">
        <v>7256</v>
      </c>
      <c r="C12083" s="5">
        <v>0</v>
      </c>
    </row>
    <row r="12084" spans="2:3" x14ac:dyDescent="0.35">
      <c r="B12084" s="4" t="s">
        <v>7729</v>
      </c>
      <c r="C12084" s="5">
        <v>0</v>
      </c>
    </row>
    <row r="12085" spans="2:3" x14ac:dyDescent="0.35">
      <c r="B12085" s="4" t="s">
        <v>7257</v>
      </c>
      <c r="C12085" s="5">
        <v>0</v>
      </c>
    </row>
    <row r="12086" spans="2:3" x14ac:dyDescent="0.35">
      <c r="B12086" s="4" t="s">
        <v>7731</v>
      </c>
      <c r="C12086" s="5">
        <v>0</v>
      </c>
    </row>
    <row r="12087" spans="2:3" x14ac:dyDescent="0.35">
      <c r="B12087" s="4" t="s">
        <v>7258</v>
      </c>
      <c r="C12087" s="5">
        <v>0</v>
      </c>
    </row>
    <row r="12088" spans="2:3" x14ac:dyDescent="0.35">
      <c r="B12088" s="4" t="s">
        <v>7733</v>
      </c>
      <c r="C12088" s="5">
        <v>0</v>
      </c>
    </row>
    <row r="12089" spans="2:3" x14ac:dyDescent="0.35">
      <c r="B12089" s="4" t="s">
        <v>7259</v>
      </c>
      <c r="C12089" s="5">
        <v>0</v>
      </c>
    </row>
    <row r="12090" spans="2:3" x14ac:dyDescent="0.35">
      <c r="B12090" s="4" t="s">
        <v>7735</v>
      </c>
      <c r="C12090" s="5">
        <v>0</v>
      </c>
    </row>
    <row r="12091" spans="2:3" x14ac:dyDescent="0.35">
      <c r="B12091" s="4" t="s">
        <v>7260</v>
      </c>
      <c r="C12091" s="5">
        <v>0</v>
      </c>
    </row>
    <row r="12092" spans="2:3" x14ac:dyDescent="0.35">
      <c r="B12092" s="4" t="s">
        <v>7737</v>
      </c>
      <c r="C12092" s="5">
        <v>0</v>
      </c>
    </row>
    <row r="12093" spans="2:3" x14ac:dyDescent="0.35">
      <c r="B12093" s="4" t="s">
        <v>7261</v>
      </c>
      <c r="C12093" s="5">
        <v>0</v>
      </c>
    </row>
    <row r="12094" spans="2:3" x14ac:dyDescent="0.35">
      <c r="B12094" s="4" t="s">
        <v>7739</v>
      </c>
      <c r="C12094" s="5">
        <v>0</v>
      </c>
    </row>
    <row r="12095" spans="2:3" x14ac:dyDescent="0.35">
      <c r="B12095" s="4" t="s">
        <v>7262</v>
      </c>
      <c r="C12095" s="5">
        <v>0</v>
      </c>
    </row>
    <row r="12096" spans="2:3" x14ac:dyDescent="0.35">
      <c r="B12096" s="4" t="s">
        <v>7741</v>
      </c>
      <c r="C12096" s="5">
        <v>0</v>
      </c>
    </row>
    <row r="12097" spans="2:3" x14ac:dyDescent="0.35">
      <c r="B12097" s="4" t="s">
        <v>7263</v>
      </c>
      <c r="C12097" s="5">
        <v>0</v>
      </c>
    </row>
    <row r="12098" spans="2:3" x14ac:dyDescent="0.35">
      <c r="B12098" s="4" t="s">
        <v>7743</v>
      </c>
      <c r="C12098" s="5">
        <v>0</v>
      </c>
    </row>
    <row r="12099" spans="2:3" x14ac:dyDescent="0.35">
      <c r="B12099" s="4" t="s">
        <v>7264</v>
      </c>
      <c r="C12099" s="5">
        <v>0</v>
      </c>
    </row>
    <row r="12100" spans="2:3" x14ac:dyDescent="0.35">
      <c r="B12100" s="4" t="s">
        <v>7745</v>
      </c>
      <c r="C12100" s="5">
        <v>0</v>
      </c>
    </row>
    <row r="12101" spans="2:3" x14ac:dyDescent="0.35">
      <c r="B12101" s="4" t="s">
        <v>7265</v>
      </c>
      <c r="C12101" s="5">
        <v>0</v>
      </c>
    </row>
    <row r="12102" spans="2:3" x14ac:dyDescent="0.35">
      <c r="B12102" s="4" t="s">
        <v>7747</v>
      </c>
      <c r="C12102" s="5">
        <v>0</v>
      </c>
    </row>
    <row r="12103" spans="2:3" x14ac:dyDescent="0.35">
      <c r="B12103" s="4" t="s">
        <v>7266</v>
      </c>
      <c r="C12103" s="5">
        <v>0</v>
      </c>
    </row>
    <row r="12104" spans="2:3" x14ac:dyDescent="0.35">
      <c r="B12104" s="4" t="s">
        <v>7749</v>
      </c>
      <c r="C12104" s="5">
        <v>0</v>
      </c>
    </row>
    <row r="12105" spans="2:3" x14ac:dyDescent="0.35">
      <c r="B12105" s="4" t="s">
        <v>7267</v>
      </c>
      <c r="C12105" s="5">
        <v>0</v>
      </c>
    </row>
    <row r="12106" spans="2:3" x14ac:dyDescent="0.35">
      <c r="B12106" s="4" t="s">
        <v>7751</v>
      </c>
      <c r="C12106" s="5">
        <v>0</v>
      </c>
    </row>
    <row r="12107" spans="2:3" x14ac:dyDescent="0.35">
      <c r="B12107" s="4" t="s">
        <v>7268</v>
      </c>
      <c r="C12107" s="5">
        <v>0</v>
      </c>
    </row>
    <row r="12108" spans="2:3" x14ac:dyDescent="0.35">
      <c r="B12108" s="4" t="s">
        <v>7753</v>
      </c>
      <c r="C12108" s="5">
        <v>0</v>
      </c>
    </row>
    <row r="12109" spans="2:3" x14ac:dyDescent="0.35">
      <c r="B12109" s="4" t="s">
        <v>7269</v>
      </c>
      <c r="C12109" s="5">
        <v>0</v>
      </c>
    </row>
    <row r="12110" spans="2:3" x14ac:dyDescent="0.35">
      <c r="B12110" s="4" t="s">
        <v>7755</v>
      </c>
      <c r="C12110" s="5">
        <v>0</v>
      </c>
    </row>
    <row r="12111" spans="2:3" x14ac:dyDescent="0.35">
      <c r="B12111" s="4" t="s">
        <v>7270</v>
      </c>
      <c r="C12111" s="5">
        <v>0</v>
      </c>
    </row>
    <row r="12112" spans="2:3" x14ac:dyDescent="0.35">
      <c r="B12112" s="4" t="s">
        <v>7757</v>
      </c>
      <c r="C12112" s="5">
        <v>0</v>
      </c>
    </row>
    <row r="12113" spans="2:3" x14ac:dyDescent="0.35">
      <c r="B12113" s="4" t="s">
        <v>7271</v>
      </c>
      <c r="C12113" s="5">
        <v>0</v>
      </c>
    </row>
    <row r="12114" spans="2:3" x14ac:dyDescent="0.35">
      <c r="B12114" s="4" t="s">
        <v>7759</v>
      </c>
      <c r="C12114" s="5">
        <v>0</v>
      </c>
    </row>
    <row r="12115" spans="2:3" x14ac:dyDescent="0.35">
      <c r="B12115" s="4" t="s">
        <v>7272</v>
      </c>
      <c r="C12115" s="5">
        <v>0</v>
      </c>
    </row>
    <row r="12116" spans="2:3" x14ac:dyDescent="0.35">
      <c r="B12116" s="4" t="s">
        <v>7761</v>
      </c>
      <c r="C12116" s="5">
        <v>0</v>
      </c>
    </row>
    <row r="12117" spans="2:3" x14ac:dyDescent="0.35">
      <c r="B12117" s="4" t="s">
        <v>7273</v>
      </c>
      <c r="C12117" s="5">
        <v>0</v>
      </c>
    </row>
    <row r="12118" spans="2:3" x14ac:dyDescent="0.35">
      <c r="B12118" s="4" t="s">
        <v>7763</v>
      </c>
      <c r="C12118" s="5">
        <v>0</v>
      </c>
    </row>
    <row r="12119" spans="2:3" x14ac:dyDescent="0.35">
      <c r="B12119" s="4" t="s">
        <v>7274</v>
      </c>
      <c r="C12119" s="5">
        <v>0</v>
      </c>
    </row>
    <row r="12120" spans="2:3" x14ac:dyDescent="0.35">
      <c r="B12120" s="4" t="s">
        <v>7765</v>
      </c>
      <c r="C12120" s="5">
        <v>0</v>
      </c>
    </row>
    <row r="12121" spans="2:3" x14ac:dyDescent="0.35">
      <c r="B12121" s="4" t="s">
        <v>7275</v>
      </c>
      <c r="C12121" s="5">
        <v>0</v>
      </c>
    </row>
    <row r="12122" spans="2:3" x14ac:dyDescent="0.35">
      <c r="B12122" s="4" t="s">
        <v>7767</v>
      </c>
      <c r="C12122" s="5">
        <v>0</v>
      </c>
    </row>
    <row r="12123" spans="2:3" x14ac:dyDescent="0.35">
      <c r="B12123" s="4" t="s">
        <v>7276</v>
      </c>
      <c r="C12123" s="5">
        <v>0</v>
      </c>
    </row>
    <row r="12124" spans="2:3" x14ac:dyDescent="0.35">
      <c r="B12124" s="4" t="s">
        <v>7769</v>
      </c>
      <c r="C12124" s="5">
        <v>0</v>
      </c>
    </row>
    <row r="12125" spans="2:3" x14ac:dyDescent="0.35">
      <c r="B12125" s="4" t="s">
        <v>7277</v>
      </c>
      <c r="C12125" s="5">
        <v>0</v>
      </c>
    </row>
    <row r="12126" spans="2:3" x14ac:dyDescent="0.35">
      <c r="B12126" s="4" t="s">
        <v>7771</v>
      </c>
      <c r="C12126" s="5">
        <v>0</v>
      </c>
    </row>
    <row r="12127" spans="2:3" x14ac:dyDescent="0.35">
      <c r="B12127" s="4" t="s">
        <v>7278</v>
      </c>
      <c r="C12127" s="5">
        <v>0</v>
      </c>
    </row>
    <row r="12128" spans="2:3" x14ac:dyDescent="0.35">
      <c r="B12128" s="4" t="s">
        <v>7773</v>
      </c>
      <c r="C12128" s="5">
        <v>0</v>
      </c>
    </row>
    <row r="12129" spans="2:3" x14ac:dyDescent="0.35">
      <c r="B12129" s="4" t="s">
        <v>7279</v>
      </c>
      <c r="C12129" s="5">
        <v>0</v>
      </c>
    </row>
    <row r="12130" spans="2:3" x14ac:dyDescent="0.35">
      <c r="B12130" s="4" t="s">
        <v>7775</v>
      </c>
      <c r="C12130" s="5">
        <v>0</v>
      </c>
    </row>
    <row r="12131" spans="2:3" x14ac:dyDescent="0.35">
      <c r="B12131" s="4" t="s">
        <v>7280</v>
      </c>
      <c r="C12131" s="5">
        <v>0</v>
      </c>
    </row>
    <row r="12132" spans="2:3" x14ac:dyDescent="0.35">
      <c r="B12132" s="4" t="s">
        <v>7777</v>
      </c>
      <c r="C12132" s="5">
        <v>0</v>
      </c>
    </row>
    <row r="12133" spans="2:3" x14ac:dyDescent="0.35">
      <c r="B12133" s="4" t="s">
        <v>7281</v>
      </c>
      <c r="C12133" s="5">
        <v>0</v>
      </c>
    </row>
    <row r="12134" spans="2:3" x14ac:dyDescent="0.35">
      <c r="B12134" s="4" t="s">
        <v>7779</v>
      </c>
      <c r="C12134" s="5">
        <v>0</v>
      </c>
    </row>
    <row r="12135" spans="2:3" x14ac:dyDescent="0.35">
      <c r="B12135" s="4" t="s">
        <v>7282</v>
      </c>
      <c r="C12135" s="5">
        <v>0</v>
      </c>
    </row>
    <row r="12136" spans="2:3" x14ac:dyDescent="0.35">
      <c r="B12136" s="4" t="s">
        <v>7781</v>
      </c>
      <c r="C12136" s="5">
        <v>0</v>
      </c>
    </row>
    <row r="12137" spans="2:3" x14ac:dyDescent="0.35">
      <c r="B12137" s="4" t="s">
        <v>7283</v>
      </c>
      <c r="C12137" s="5">
        <v>0</v>
      </c>
    </row>
    <row r="12138" spans="2:3" x14ac:dyDescent="0.35">
      <c r="B12138" s="4" t="s">
        <v>7783</v>
      </c>
      <c r="C12138" s="5">
        <v>0</v>
      </c>
    </row>
    <row r="12139" spans="2:3" x14ac:dyDescent="0.35">
      <c r="B12139" s="4" t="s">
        <v>7284</v>
      </c>
      <c r="C12139" s="5">
        <v>0</v>
      </c>
    </row>
    <row r="12140" spans="2:3" x14ac:dyDescent="0.35">
      <c r="B12140" s="4" t="s">
        <v>7785</v>
      </c>
      <c r="C12140" s="5">
        <v>0</v>
      </c>
    </row>
    <row r="12141" spans="2:3" x14ac:dyDescent="0.35">
      <c r="B12141" s="4" t="s">
        <v>7285</v>
      </c>
      <c r="C12141" s="5">
        <v>0</v>
      </c>
    </row>
    <row r="12142" spans="2:3" x14ac:dyDescent="0.35">
      <c r="B12142" s="4" t="s">
        <v>7787</v>
      </c>
      <c r="C12142" s="5">
        <v>0</v>
      </c>
    </row>
    <row r="12143" spans="2:3" x14ac:dyDescent="0.35">
      <c r="B12143" s="4" t="s">
        <v>7286</v>
      </c>
      <c r="C12143" s="5">
        <v>0</v>
      </c>
    </row>
    <row r="12144" spans="2:3" x14ac:dyDescent="0.35">
      <c r="B12144" s="4" t="s">
        <v>7789</v>
      </c>
      <c r="C12144" s="5">
        <v>0</v>
      </c>
    </row>
    <row r="12145" spans="2:3" x14ac:dyDescent="0.35">
      <c r="B12145" s="4" t="s">
        <v>7287</v>
      </c>
      <c r="C12145" s="5">
        <v>0</v>
      </c>
    </row>
    <row r="12146" spans="2:3" x14ac:dyDescent="0.35">
      <c r="B12146" s="4" t="s">
        <v>7791</v>
      </c>
      <c r="C12146" s="5">
        <v>0</v>
      </c>
    </row>
    <row r="12147" spans="2:3" x14ac:dyDescent="0.35">
      <c r="B12147" s="4" t="s">
        <v>7288</v>
      </c>
      <c r="C12147" s="5">
        <v>0</v>
      </c>
    </row>
    <row r="12148" spans="2:3" x14ac:dyDescent="0.35">
      <c r="B12148" s="4" t="s">
        <v>7793</v>
      </c>
      <c r="C12148" s="5">
        <v>0</v>
      </c>
    </row>
    <row r="12149" spans="2:3" x14ac:dyDescent="0.35">
      <c r="B12149" s="4" t="s">
        <v>7289</v>
      </c>
      <c r="C12149" s="5">
        <v>0</v>
      </c>
    </row>
    <row r="12150" spans="2:3" x14ac:dyDescent="0.35">
      <c r="B12150" s="4" t="s">
        <v>7795</v>
      </c>
      <c r="C12150" s="5">
        <v>0</v>
      </c>
    </row>
    <row r="12151" spans="2:3" x14ac:dyDescent="0.35">
      <c r="B12151" s="4" t="s">
        <v>7290</v>
      </c>
      <c r="C12151" s="5">
        <v>0</v>
      </c>
    </row>
    <row r="12152" spans="2:3" x14ac:dyDescent="0.35">
      <c r="B12152" s="4" t="s">
        <v>7797</v>
      </c>
      <c r="C12152" s="5">
        <v>0</v>
      </c>
    </row>
    <row r="12153" spans="2:3" x14ac:dyDescent="0.35">
      <c r="B12153" s="4" t="s">
        <v>7291</v>
      </c>
      <c r="C12153" s="5">
        <v>0</v>
      </c>
    </row>
    <row r="12154" spans="2:3" x14ac:dyDescent="0.35">
      <c r="B12154" s="4" t="s">
        <v>7799</v>
      </c>
      <c r="C12154" s="5">
        <v>0</v>
      </c>
    </row>
    <row r="12155" spans="2:3" x14ac:dyDescent="0.35">
      <c r="B12155" s="4" t="s">
        <v>7292</v>
      </c>
      <c r="C12155" s="5">
        <v>0</v>
      </c>
    </row>
    <row r="12156" spans="2:3" x14ac:dyDescent="0.35">
      <c r="B12156" s="4" t="s">
        <v>7801</v>
      </c>
      <c r="C12156" s="5">
        <v>0</v>
      </c>
    </row>
    <row r="12157" spans="2:3" x14ac:dyDescent="0.35">
      <c r="B12157" s="4" t="s">
        <v>7293</v>
      </c>
      <c r="C12157" s="5">
        <v>0</v>
      </c>
    </row>
    <row r="12158" spans="2:3" x14ac:dyDescent="0.35">
      <c r="B12158" s="4" t="s">
        <v>7803</v>
      </c>
      <c r="C12158" s="5">
        <v>0</v>
      </c>
    </row>
    <row r="12159" spans="2:3" x14ac:dyDescent="0.35">
      <c r="B12159" s="4" t="s">
        <v>7294</v>
      </c>
      <c r="C12159" s="5">
        <v>0</v>
      </c>
    </row>
    <row r="12160" spans="2:3" x14ac:dyDescent="0.35">
      <c r="B12160" s="4" t="s">
        <v>7805</v>
      </c>
      <c r="C12160" s="5">
        <v>0</v>
      </c>
    </row>
    <row r="12161" spans="2:3" x14ac:dyDescent="0.35">
      <c r="B12161" s="4" t="s">
        <v>7295</v>
      </c>
      <c r="C12161" s="5">
        <v>0</v>
      </c>
    </row>
    <row r="12162" spans="2:3" x14ac:dyDescent="0.35">
      <c r="B12162" s="4" t="s">
        <v>7807</v>
      </c>
      <c r="C12162" s="5">
        <v>0</v>
      </c>
    </row>
    <row r="12163" spans="2:3" x14ac:dyDescent="0.35">
      <c r="B12163" s="4" t="s">
        <v>7296</v>
      </c>
      <c r="C12163" s="5">
        <v>0</v>
      </c>
    </row>
    <row r="12164" spans="2:3" x14ac:dyDescent="0.35">
      <c r="B12164" s="4" t="s">
        <v>7809</v>
      </c>
      <c r="C12164" s="5">
        <v>0</v>
      </c>
    </row>
    <row r="12165" spans="2:3" x14ac:dyDescent="0.35">
      <c r="B12165" s="4" t="s">
        <v>7297</v>
      </c>
      <c r="C12165" s="5">
        <v>0</v>
      </c>
    </row>
    <row r="12166" spans="2:3" x14ac:dyDescent="0.35">
      <c r="B12166" s="4" t="s">
        <v>7811</v>
      </c>
      <c r="C12166" s="5">
        <v>0</v>
      </c>
    </row>
    <row r="12167" spans="2:3" x14ac:dyDescent="0.35">
      <c r="B12167" s="4" t="s">
        <v>7298</v>
      </c>
      <c r="C12167" s="5">
        <v>0</v>
      </c>
    </row>
    <row r="12168" spans="2:3" x14ac:dyDescent="0.35">
      <c r="B12168" s="4" t="s">
        <v>6772</v>
      </c>
      <c r="C12168" s="5">
        <v>0</v>
      </c>
    </row>
    <row r="12169" spans="2:3" x14ac:dyDescent="0.35">
      <c r="B12169" s="4" t="s">
        <v>7299</v>
      </c>
      <c r="C12169" s="5">
        <v>0</v>
      </c>
    </row>
    <row r="12170" spans="2:3" x14ac:dyDescent="0.35">
      <c r="B12170" s="4" t="s">
        <v>7815</v>
      </c>
      <c r="C12170" s="5">
        <v>0</v>
      </c>
    </row>
    <row r="12171" spans="2:3" x14ac:dyDescent="0.35">
      <c r="B12171" s="4" t="s">
        <v>7300</v>
      </c>
      <c r="C12171" s="5">
        <v>0</v>
      </c>
    </row>
    <row r="12172" spans="2:3" x14ac:dyDescent="0.35">
      <c r="B12172" s="4" t="s">
        <v>7817</v>
      </c>
      <c r="C12172" s="5">
        <v>0</v>
      </c>
    </row>
    <row r="12173" spans="2:3" x14ac:dyDescent="0.35">
      <c r="B12173" s="4" t="s">
        <v>7301</v>
      </c>
      <c r="C12173" s="5">
        <v>0</v>
      </c>
    </row>
    <row r="12174" spans="2:3" x14ac:dyDescent="0.35">
      <c r="B12174" s="4" t="s">
        <v>7819</v>
      </c>
      <c r="C12174" s="5">
        <v>0</v>
      </c>
    </row>
    <row r="12175" spans="2:3" x14ac:dyDescent="0.35">
      <c r="B12175" s="4" t="s">
        <v>7302</v>
      </c>
      <c r="C12175" s="5">
        <v>0</v>
      </c>
    </row>
    <row r="12176" spans="2:3" x14ac:dyDescent="0.35">
      <c r="B12176" s="4" t="s">
        <v>7821</v>
      </c>
      <c r="C12176" s="5">
        <v>0</v>
      </c>
    </row>
    <row r="12177" spans="2:3" x14ac:dyDescent="0.35">
      <c r="B12177" s="4" t="s">
        <v>7303</v>
      </c>
      <c r="C12177" s="5">
        <v>0</v>
      </c>
    </row>
    <row r="12178" spans="2:3" x14ac:dyDescent="0.35">
      <c r="B12178" s="4" t="s">
        <v>7823</v>
      </c>
      <c r="C12178" s="5">
        <v>0</v>
      </c>
    </row>
    <row r="12179" spans="2:3" x14ac:dyDescent="0.35">
      <c r="B12179" s="4" t="s">
        <v>7304</v>
      </c>
      <c r="C12179" s="5">
        <v>0</v>
      </c>
    </row>
    <row r="12180" spans="2:3" x14ac:dyDescent="0.35">
      <c r="B12180" s="4" t="s">
        <v>7825</v>
      </c>
      <c r="C12180" s="5">
        <v>0</v>
      </c>
    </row>
    <row r="12181" spans="2:3" x14ac:dyDescent="0.35">
      <c r="B12181" s="4" t="s">
        <v>7305</v>
      </c>
      <c r="C12181" s="5">
        <v>0</v>
      </c>
    </row>
    <row r="12182" spans="2:3" x14ac:dyDescent="0.35">
      <c r="B12182" s="4" t="s">
        <v>7827</v>
      </c>
      <c r="C12182" s="5">
        <v>0</v>
      </c>
    </row>
    <row r="12183" spans="2:3" x14ac:dyDescent="0.35">
      <c r="B12183" s="4" t="s">
        <v>7306</v>
      </c>
      <c r="C12183" s="5">
        <v>0</v>
      </c>
    </row>
    <row r="12184" spans="2:3" x14ac:dyDescent="0.35">
      <c r="B12184" s="4" t="s">
        <v>7829</v>
      </c>
      <c r="C12184" s="5">
        <v>0</v>
      </c>
    </row>
    <row r="12185" spans="2:3" x14ac:dyDescent="0.35">
      <c r="B12185" s="4" t="s">
        <v>7307</v>
      </c>
      <c r="C12185" s="5">
        <v>0</v>
      </c>
    </row>
    <row r="12186" spans="2:3" x14ac:dyDescent="0.35">
      <c r="B12186" s="4" t="s">
        <v>7831</v>
      </c>
      <c r="C12186" s="5">
        <v>0</v>
      </c>
    </row>
    <row r="12187" spans="2:3" x14ac:dyDescent="0.35">
      <c r="B12187" s="4" t="s">
        <v>7308</v>
      </c>
      <c r="C12187" s="5">
        <v>0</v>
      </c>
    </row>
    <row r="12188" spans="2:3" x14ac:dyDescent="0.35">
      <c r="B12188" s="4" t="s">
        <v>7833</v>
      </c>
      <c r="C12188" s="5">
        <v>0</v>
      </c>
    </row>
    <row r="12189" spans="2:3" x14ac:dyDescent="0.35">
      <c r="B12189" s="4" t="s">
        <v>7309</v>
      </c>
      <c r="C12189" s="5">
        <v>0</v>
      </c>
    </row>
    <row r="12190" spans="2:3" x14ac:dyDescent="0.35">
      <c r="B12190" s="4" t="s">
        <v>7835</v>
      </c>
      <c r="C12190" s="5">
        <v>0</v>
      </c>
    </row>
    <row r="12191" spans="2:3" x14ac:dyDescent="0.35">
      <c r="B12191" s="4" t="s">
        <v>7310</v>
      </c>
      <c r="C12191" s="5">
        <v>0</v>
      </c>
    </row>
    <row r="12192" spans="2:3" x14ac:dyDescent="0.35">
      <c r="B12192" s="4" t="s">
        <v>7837</v>
      </c>
      <c r="C12192" s="5">
        <v>0</v>
      </c>
    </row>
    <row r="12193" spans="2:3" x14ac:dyDescent="0.35">
      <c r="B12193" s="4" t="s">
        <v>7311</v>
      </c>
      <c r="C12193" s="5">
        <v>0</v>
      </c>
    </row>
    <row r="12194" spans="2:3" x14ac:dyDescent="0.35">
      <c r="B12194" s="4" t="s">
        <v>7839</v>
      </c>
      <c r="C12194" s="5">
        <v>0</v>
      </c>
    </row>
    <row r="12195" spans="2:3" x14ac:dyDescent="0.35">
      <c r="B12195" s="4" t="s">
        <v>7312</v>
      </c>
      <c r="C12195" s="5">
        <v>0</v>
      </c>
    </row>
    <row r="12196" spans="2:3" x14ac:dyDescent="0.35">
      <c r="B12196" s="4" t="s">
        <v>7841</v>
      </c>
      <c r="C12196" s="5">
        <v>0</v>
      </c>
    </row>
    <row r="12197" spans="2:3" x14ac:dyDescent="0.35">
      <c r="B12197" s="4" t="s">
        <v>7313</v>
      </c>
      <c r="C12197" s="5">
        <v>0</v>
      </c>
    </row>
    <row r="12198" spans="2:3" x14ac:dyDescent="0.35">
      <c r="B12198" s="4" t="s">
        <v>7843</v>
      </c>
      <c r="C12198" s="5">
        <v>0</v>
      </c>
    </row>
    <row r="12199" spans="2:3" x14ac:dyDescent="0.35">
      <c r="B12199" s="4" t="s">
        <v>7314</v>
      </c>
      <c r="C12199" s="5">
        <v>0</v>
      </c>
    </row>
    <row r="12200" spans="2:3" x14ac:dyDescent="0.35">
      <c r="B12200" s="4" t="s">
        <v>7845</v>
      </c>
      <c r="C12200" s="5">
        <v>0</v>
      </c>
    </row>
    <row r="12201" spans="2:3" x14ac:dyDescent="0.35">
      <c r="B12201" s="4" t="s">
        <v>7315</v>
      </c>
      <c r="C12201" s="5">
        <v>0</v>
      </c>
    </row>
    <row r="12202" spans="2:3" x14ac:dyDescent="0.35">
      <c r="B12202" s="4" t="s">
        <v>7847</v>
      </c>
      <c r="C12202" s="5">
        <v>0</v>
      </c>
    </row>
    <row r="12203" spans="2:3" x14ac:dyDescent="0.35">
      <c r="B12203" s="4" t="s">
        <v>7316</v>
      </c>
      <c r="C12203" s="5">
        <v>0</v>
      </c>
    </row>
    <row r="12204" spans="2:3" x14ac:dyDescent="0.35">
      <c r="B12204" s="4" t="s">
        <v>7849</v>
      </c>
      <c r="C12204" s="5">
        <v>0</v>
      </c>
    </row>
    <row r="12205" spans="2:3" x14ac:dyDescent="0.35">
      <c r="B12205" s="4" t="s">
        <v>7317</v>
      </c>
      <c r="C12205" s="5">
        <v>0</v>
      </c>
    </row>
    <row r="12206" spans="2:3" x14ac:dyDescent="0.35">
      <c r="B12206" s="4" t="s">
        <v>7851</v>
      </c>
      <c r="C12206" s="5">
        <v>0</v>
      </c>
    </row>
    <row r="12207" spans="2:3" x14ac:dyDescent="0.35">
      <c r="B12207" s="4" t="s">
        <v>7318</v>
      </c>
      <c r="C12207" s="5">
        <v>0</v>
      </c>
    </row>
    <row r="12208" spans="2:3" x14ac:dyDescent="0.35">
      <c r="B12208" s="4" t="s">
        <v>7853</v>
      </c>
      <c r="C12208" s="5">
        <v>0</v>
      </c>
    </row>
    <row r="12209" spans="2:3" x14ac:dyDescent="0.35">
      <c r="B12209" s="4" t="s">
        <v>7319</v>
      </c>
      <c r="C12209" s="5">
        <v>0</v>
      </c>
    </row>
    <row r="12210" spans="2:3" x14ac:dyDescent="0.35">
      <c r="B12210" s="4" t="s">
        <v>7855</v>
      </c>
      <c r="C12210" s="5">
        <v>0</v>
      </c>
    </row>
    <row r="12211" spans="2:3" x14ac:dyDescent="0.35">
      <c r="B12211" s="4" t="s">
        <v>7320</v>
      </c>
      <c r="C12211" s="5">
        <v>0</v>
      </c>
    </row>
    <row r="12212" spans="2:3" x14ac:dyDescent="0.35">
      <c r="B12212" s="4" t="s">
        <v>7857</v>
      </c>
      <c r="C12212" s="5">
        <v>0</v>
      </c>
    </row>
    <row r="12213" spans="2:3" x14ac:dyDescent="0.35">
      <c r="B12213" s="4" t="s">
        <v>7321</v>
      </c>
      <c r="C12213" s="5">
        <v>0</v>
      </c>
    </row>
    <row r="12214" spans="2:3" x14ac:dyDescent="0.35">
      <c r="B12214" s="4" t="s">
        <v>7859</v>
      </c>
      <c r="C12214" s="5">
        <v>0</v>
      </c>
    </row>
    <row r="12215" spans="2:3" x14ac:dyDescent="0.35">
      <c r="B12215" s="4" t="s">
        <v>7322</v>
      </c>
      <c r="C12215" s="5">
        <v>0</v>
      </c>
    </row>
    <row r="12216" spans="2:3" x14ac:dyDescent="0.35">
      <c r="B12216" s="4" t="s">
        <v>7861</v>
      </c>
      <c r="C12216" s="5">
        <v>0</v>
      </c>
    </row>
    <row r="12217" spans="2:3" x14ac:dyDescent="0.35">
      <c r="B12217" s="4" t="s">
        <v>7323</v>
      </c>
      <c r="C12217" s="5">
        <v>0</v>
      </c>
    </row>
    <row r="12218" spans="2:3" x14ac:dyDescent="0.35">
      <c r="B12218" s="4" t="s">
        <v>7863</v>
      </c>
      <c r="C12218" s="5">
        <v>0</v>
      </c>
    </row>
    <row r="12219" spans="2:3" x14ac:dyDescent="0.35">
      <c r="B12219" s="4" t="s">
        <v>7324</v>
      </c>
      <c r="C12219" s="5">
        <v>0</v>
      </c>
    </row>
    <row r="12220" spans="2:3" x14ac:dyDescent="0.35">
      <c r="B12220" s="4" t="s">
        <v>7865</v>
      </c>
      <c r="C12220" s="5">
        <v>0</v>
      </c>
    </row>
    <row r="12221" spans="2:3" x14ac:dyDescent="0.35">
      <c r="B12221" s="4" t="s">
        <v>7325</v>
      </c>
      <c r="C12221" s="5">
        <v>0</v>
      </c>
    </row>
    <row r="12222" spans="2:3" x14ac:dyDescent="0.35">
      <c r="B12222" s="4" t="s">
        <v>7867</v>
      </c>
      <c r="C12222" s="5">
        <v>0</v>
      </c>
    </row>
    <row r="12223" spans="2:3" x14ac:dyDescent="0.35">
      <c r="B12223" s="4" t="s">
        <v>7326</v>
      </c>
      <c r="C12223" s="5">
        <v>0</v>
      </c>
    </row>
    <row r="12224" spans="2:3" x14ac:dyDescent="0.35">
      <c r="B12224" s="4" t="s">
        <v>7869</v>
      </c>
      <c r="C12224" s="5">
        <v>0</v>
      </c>
    </row>
    <row r="12225" spans="2:3" x14ac:dyDescent="0.35">
      <c r="B12225" s="4" t="s">
        <v>6751</v>
      </c>
      <c r="C12225" s="5">
        <v>0</v>
      </c>
    </row>
    <row r="12226" spans="2:3" x14ac:dyDescent="0.35">
      <c r="B12226" s="4" t="s">
        <v>7871</v>
      </c>
      <c r="C12226" s="5">
        <v>0</v>
      </c>
    </row>
    <row r="12227" spans="2:3" x14ac:dyDescent="0.35">
      <c r="B12227" s="4" t="s">
        <v>7328</v>
      </c>
      <c r="C12227" s="5">
        <v>0</v>
      </c>
    </row>
    <row r="12228" spans="2:3" x14ac:dyDescent="0.35">
      <c r="B12228" s="4" t="s">
        <v>7873</v>
      </c>
      <c r="C12228" s="5">
        <v>0</v>
      </c>
    </row>
    <row r="12229" spans="2:3" x14ac:dyDescent="0.35">
      <c r="B12229" s="4" t="s">
        <v>7329</v>
      </c>
      <c r="C12229" s="5">
        <v>0</v>
      </c>
    </row>
    <row r="12230" spans="2:3" x14ac:dyDescent="0.35">
      <c r="B12230" s="4" t="s">
        <v>7875</v>
      </c>
      <c r="C12230" s="5">
        <v>0</v>
      </c>
    </row>
    <row r="12231" spans="2:3" x14ac:dyDescent="0.35">
      <c r="B12231" s="4" t="s">
        <v>7330</v>
      </c>
      <c r="C12231" s="5">
        <v>0</v>
      </c>
    </row>
    <row r="12232" spans="2:3" x14ac:dyDescent="0.35">
      <c r="B12232" s="4" t="s">
        <v>7877</v>
      </c>
      <c r="C12232" s="5">
        <v>0</v>
      </c>
    </row>
    <row r="12233" spans="2:3" x14ac:dyDescent="0.35">
      <c r="B12233" s="4" t="s">
        <v>7331</v>
      </c>
      <c r="C12233" s="5">
        <v>0</v>
      </c>
    </row>
    <row r="12234" spans="2:3" x14ac:dyDescent="0.35">
      <c r="B12234" s="4" t="s">
        <v>7879</v>
      </c>
      <c r="C12234" s="5">
        <v>0</v>
      </c>
    </row>
    <row r="12235" spans="2:3" x14ac:dyDescent="0.35">
      <c r="B12235" s="4" t="s">
        <v>7332</v>
      </c>
      <c r="C12235" s="5">
        <v>0</v>
      </c>
    </row>
    <row r="12236" spans="2:3" x14ac:dyDescent="0.35">
      <c r="B12236" s="4" t="s">
        <v>7881</v>
      </c>
      <c r="C12236" s="5">
        <v>0</v>
      </c>
    </row>
    <row r="12237" spans="2:3" x14ac:dyDescent="0.35">
      <c r="B12237" s="4" t="s">
        <v>7333</v>
      </c>
      <c r="C12237" s="5">
        <v>0</v>
      </c>
    </row>
    <row r="12238" spans="2:3" x14ac:dyDescent="0.35">
      <c r="B12238" s="4" t="s">
        <v>7883</v>
      </c>
      <c r="C12238" s="5">
        <v>0</v>
      </c>
    </row>
    <row r="12239" spans="2:3" x14ac:dyDescent="0.35">
      <c r="B12239" s="4" t="s">
        <v>6752</v>
      </c>
      <c r="C12239" s="5">
        <v>0</v>
      </c>
    </row>
    <row r="12240" spans="2:3" x14ac:dyDescent="0.35">
      <c r="B12240" s="4" t="s">
        <v>7885</v>
      </c>
      <c r="C12240" s="5">
        <v>0</v>
      </c>
    </row>
    <row r="12241" spans="2:3" x14ac:dyDescent="0.35">
      <c r="B12241" s="4" t="s">
        <v>7335</v>
      </c>
      <c r="C12241" s="5">
        <v>0</v>
      </c>
    </row>
    <row r="12242" spans="2:3" x14ac:dyDescent="0.35">
      <c r="B12242" s="4" t="s">
        <v>7887</v>
      </c>
      <c r="C12242" s="5">
        <v>0</v>
      </c>
    </row>
    <row r="12243" spans="2:3" x14ac:dyDescent="0.35">
      <c r="B12243" s="4" t="s">
        <v>7336</v>
      </c>
      <c r="C12243" s="5">
        <v>0</v>
      </c>
    </row>
    <row r="12244" spans="2:3" x14ac:dyDescent="0.35">
      <c r="B12244" s="4" t="s">
        <v>7889</v>
      </c>
      <c r="C12244" s="5">
        <v>0</v>
      </c>
    </row>
    <row r="12245" spans="2:3" x14ac:dyDescent="0.35">
      <c r="B12245" s="4" t="s">
        <v>7337</v>
      </c>
      <c r="C12245" s="5">
        <v>0</v>
      </c>
    </row>
    <row r="12246" spans="2:3" x14ac:dyDescent="0.35">
      <c r="B12246" s="4" t="s">
        <v>7891</v>
      </c>
      <c r="C12246" s="5">
        <v>0</v>
      </c>
    </row>
    <row r="12247" spans="2:3" x14ac:dyDescent="0.35">
      <c r="B12247" s="4" t="s">
        <v>7338</v>
      </c>
      <c r="C12247" s="5">
        <v>0</v>
      </c>
    </row>
    <row r="12248" spans="2:3" x14ac:dyDescent="0.35">
      <c r="B12248" s="4" t="s">
        <v>7893</v>
      </c>
      <c r="C12248" s="5">
        <v>0</v>
      </c>
    </row>
    <row r="12249" spans="2:3" x14ac:dyDescent="0.35">
      <c r="B12249" s="4" t="s">
        <v>7339</v>
      </c>
      <c r="C12249" s="5">
        <v>0</v>
      </c>
    </row>
    <row r="12250" spans="2:3" x14ac:dyDescent="0.35">
      <c r="B12250" s="4" t="s">
        <v>7895</v>
      </c>
      <c r="C12250" s="5">
        <v>0</v>
      </c>
    </row>
    <row r="12251" spans="2:3" x14ac:dyDescent="0.35">
      <c r="B12251" s="4" t="s">
        <v>6728</v>
      </c>
      <c r="C12251" s="5">
        <v>0</v>
      </c>
    </row>
    <row r="12252" spans="2:3" x14ac:dyDescent="0.35">
      <c r="B12252" s="4" t="s">
        <v>7897</v>
      </c>
      <c r="C12252" s="5">
        <v>0</v>
      </c>
    </row>
    <row r="12253" spans="2:3" x14ac:dyDescent="0.35">
      <c r="B12253" s="4" t="s">
        <v>7341</v>
      </c>
      <c r="C12253" s="5">
        <v>0</v>
      </c>
    </row>
    <row r="12254" spans="2:3" x14ac:dyDescent="0.35">
      <c r="B12254" s="4" t="s">
        <v>7899</v>
      </c>
      <c r="C12254" s="5">
        <v>0</v>
      </c>
    </row>
    <row r="12255" spans="2:3" x14ac:dyDescent="0.35">
      <c r="B12255" s="4" t="s">
        <v>7342</v>
      </c>
      <c r="C12255" s="5">
        <v>0</v>
      </c>
    </row>
    <row r="12256" spans="2:3" x14ac:dyDescent="0.35">
      <c r="B12256" s="4" t="s">
        <v>6773</v>
      </c>
      <c r="C12256" s="5">
        <v>0</v>
      </c>
    </row>
    <row r="12257" spans="2:3" x14ac:dyDescent="0.35">
      <c r="B12257" s="4" t="s">
        <v>7343</v>
      </c>
      <c r="C12257" s="5">
        <v>0</v>
      </c>
    </row>
    <row r="12258" spans="2:3" x14ac:dyDescent="0.35">
      <c r="B12258" s="4" t="s">
        <v>7903</v>
      </c>
      <c r="C12258" s="5">
        <v>0</v>
      </c>
    </row>
    <row r="12259" spans="2:3" x14ac:dyDescent="0.35">
      <c r="B12259" s="4" t="s">
        <v>7344</v>
      </c>
      <c r="C12259" s="5">
        <v>0</v>
      </c>
    </row>
    <row r="12260" spans="2:3" x14ac:dyDescent="0.35">
      <c r="B12260" s="4" t="s">
        <v>7905</v>
      </c>
      <c r="C12260" s="5">
        <v>0</v>
      </c>
    </row>
    <row r="12261" spans="2:3" x14ac:dyDescent="0.35">
      <c r="B12261" s="4" t="s">
        <v>7345</v>
      </c>
      <c r="C12261" s="5">
        <v>0</v>
      </c>
    </row>
    <row r="12262" spans="2:3" x14ac:dyDescent="0.35">
      <c r="B12262" s="4" t="s">
        <v>7907</v>
      </c>
      <c r="C12262" s="5">
        <v>0</v>
      </c>
    </row>
    <row r="12263" spans="2:3" x14ac:dyDescent="0.35">
      <c r="B12263" s="4" t="s">
        <v>7346</v>
      </c>
      <c r="C12263" s="5">
        <v>0</v>
      </c>
    </row>
    <row r="12264" spans="2:3" x14ac:dyDescent="0.35">
      <c r="B12264" s="4" t="s">
        <v>7909</v>
      </c>
      <c r="C12264" s="5">
        <v>0</v>
      </c>
    </row>
    <row r="12265" spans="2:3" x14ac:dyDescent="0.35">
      <c r="B12265" s="4" t="s">
        <v>7347</v>
      </c>
      <c r="C12265" s="5">
        <v>0</v>
      </c>
    </row>
    <row r="12266" spans="2:3" x14ac:dyDescent="0.35">
      <c r="B12266" s="4" t="s">
        <v>7911</v>
      </c>
      <c r="C12266" s="5">
        <v>0</v>
      </c>
    </row>
    <row r="12267" spans="2:3" x14ac:dyDescent="0.35">
      <c r="B12267" s="4" t="s">
        <v>6754</v>
      </c>
      <c r="C12267" s="5">
        <v>0</v>
      </c>
    </row>
    <row r="12268" spans="2:3" x14ac:dyDescent="0.35">
      <c r="B12268" s="4" t="s">
        <v>7913</v>
      </c>
      <c r="C12268" s="5">
        <v>0</v>
      </c>
    </row>
    <row r="12269" spans="2:3" x14ac:dyDescent="0.35">
      <c r="B12269" s="4" t="s">
        <v>7349</v>
      </c>
      <c r="C12269" s="5">
        <v>0</v>
      </c>
    </row>
    <row r="12270" spans="2:3" x14ac:dyDescent="0.35">
      <c r="B12270" s="4" t="s">
        <v>7915</v>
      </c>
      <c r="C12270" s="5">
        <v>0</v>
      </c>
    </row>
    <row r="12271" spans="2:3" x14ac:dyDescent="0.35">
      <c r="B12271" s="4" t="s">
        <v>7350</v>
      </c>
      <c r="C12271" s="5">
        <v>0</v>
      </c>
    </row>
    <row r="12272" spans="2:3" x14ac:dyDescent="0.35">
      <c r="B12272" s="4" t="s">
        <v>7917</v>
      </c>
      <c r="C12272" s="5">
        <v>0</v>
      </c>
    </row>
    <row r="12273" spans="2:3" x14ac:dyDescent="0.35">
      <c r="B12273" s="4" t="s">
        <v>7351</v>
      </c>
      <c r="C12273" s="5">
        <v>0</v>
      </c>
    </row>
    <row r="12274" spans="2:3" x14ac:dyDescent="0.35">
      <c r="B12274" s="4" t="s">
        <v>7919</v>
      </c>
      <c r="C12274" s="5">
        <v>0</v>
      </c>
    </row>
    <row r="12275" spans="2:3" x14ac:dyDescent="0.35">
      <c r="B12275" s="4" t="s">
        <v>7352</v>
      </c>
      <c r="C12275" s="5">
        <v>0</v>
      </c>
    </row>
    <row r="12276" spans="2:3" x14ac:dyDescent="0.35">
      <c r="B12276" s="4" t="s">
        <v>7921</v>
      </c>
      <c r="C12276" s="5">
        <v>0</v>
      </c>
    </row>
    <row r="12277" spans="2:3" x14ac:dyDescent="0.35">
      <c r="B12277" s="4" t="s">
        <v>7353</v>
      </c>
      <c r="C12277" s="5">
        <v>0</v>
      </c>
    </row>
    <row r="12278" spans="2:3" x14ac:dyDescent="0.35">
      <c r="B12278" s="4" t="s">
        <v>7923</v>
      </c>
      <c r="C12278" s="5">
        <v>0</v>
      </c>
    </row>
    <row r="12279" spans="2:3" x14ac:dyDescent="0.35">
      <c r="B12279" s="4" t="s">
        <v>6755</v>
      </c>
      <c r="C12279" s="5">
        <v>0</v>
      </c>
    </row>
    <row r="12280" spans="2:3" x14ac:dyDescent="0.35">
      <c r="B12280" s="4" t="s">
        <v>7925</v>
      </c>
      <c r="C12280" s="5">
        <v>0</v>
      </c>
    </row>
    <row r="12281" spans="2:3" x14ac:dyDescent="0.35">
      <c r="B12281" s="4" t="s">
        <v>7355</v>
      </c>
      <c r="C12281" s="5">
        <v>0</v>
      </c>
    </row>
    <row r="12282" spans="2:3" x14ac:dyDescent="0.35">
      <c r="B12282" s="4" t="s">
        <v>7927</v>
      </c>
      <c r="C12282" s="5">
        <v>0</v>
      </c>
    </row>
    <row r="12283" spans="2:3" x14ac:dyDescent="0.35">
      <c r="B12283" s="4" t="s">
        <v>7356</v>
      </c>
      <c r="C12283" s="5">
        <v>0</v>
      </c>
    </row>
    <row r="12284" spans="2:3" x14ac:dyDescent="0.35">
      <c r="B12284" s="4" t="s">
        <v>7929</v>
      </c>
      <c r="C12284" s="5">
        <v>0</v>
      </c>
    </row>
    <row r="12285" spans="2:3" x14ac:dyDescent="0.35">
      <c r="B12285" s="4" t="s">
        <v>6756</v>
      </c>
      <c r="C12285" s="5">
        <v>0</v>
      </c>
    </row>
    <row r="12286" spans="2:3" x14ac:dyDescent="0.35">
      <c r="B12286" s="4" t="s">
        <v>7931</v>
      </c>
      <c r="C12286" s="5">
        <v>0</v>
      </c>
    </row>
    <row r="12287" spans="2:3" x14ac:dyDescent="0.35">
      <c r="B12287" s="4" t="s">
        <v>7358</v>
      </c>
      <c r="C12287" s="5">
        <v>0</v>
      </c>
    </row>
    <row r="12288" spans="2:3" x14ac:dyDescent="0.35">
      <c r="B12288" s="4" t="s">
        <v>7933</v>
      </c>
      <c r="C12288" s="5">
        <v>0</v>
      </c>
    </row>
    <row r="12289" spans="2:3" x14ac:dyDescent="0.35">
      <c r="B12289" s="4" t="s">
        <v>6757</v>
      </c>
      <c r="C12289" s="5">
        <v>0</v>
      </c>
    </row>
    <row r="12290" spans="2:3" x14ac:dyDescent="0.35">
      <c r="B12290" s="4" t="s">
        <v>7935</v>
      </c>
      <c r="C12290" s="5">
        <v>0</v>
      </c>
    </row>
    <row r="12291" spans="2:3" x14ac:dyDescent="0.35">
      <c r="B12291" s="4" t="s">
        <v>7360</v>
      </c>
      <c r="C12291" s="5">
        <v>0</v>
      </c>
    </row>
    <row r="12292" spans="2:3" x14ac:dyDescent="0.35">
      <c r="B12292" s="4" t="s">
        <v>7937</v>
      </c>
      <c r="C12292" s="5">
        <v>0</v>
      </c>
    </row>
    <row r="12293" spans="2:3" x14ac:dyDescent="0.35">
      <c r="B12293" s="4" t="s">
        <v>7361</v>
      </c>
      <c r="C12293" s="5">
        <v>0</v>
      </c>
    </row>
    <row r="12294" spans="2:3" x14ac:dyDescent="0.35">
      <c r="B12294" s="4" t="s">
        <v>7939</v>
      </c>
      <c r="C12294" s="5">
        <v>0</v>
      </c>
    </row>
    <row r="12295" spans="2:3" x14ac:dyDescent="0.35">
      <c r="B12295" s="4" t="s">
        <v>7362</v>
      </c>
      <c r="C12295" s="5">
        <v>0</v>
      </c>
    </row>
    <row r="12296" spans="2:3" x14ac:dyDescent="0.35">
      <c r="B12296" s="4" t="s">
        <v>7941</v>
      </c>
      <c r="C12296" s="5">
        <v>0</v>
      </c>
    </row>
    <row r="12297" spans="2:3" x14ac:dyDescent="0.35">
      <c r="B12297" s="4" t="s">
        <v>7363</v>
      </c>
      <c r="C12297" s="5">
        <v>0</v>
      </c>
    </row>
    <row r="12298" spans="2:3" x14ac:dyDescent="0.35">
      <c r="B12298" s="4" t="s">
        <v>7943</v>
      </c>
      <c r="C12298" s="5">
        <v>0</v>
      </c>
    </row>
    <row r="12299" spans="2:3" x14ac:dyDescent="0.35">
      <c r="B12299" s="4" t="s">
        <v>7364</v>
      </c>
      <c r="C12299" s="5">
        <v>0</v>
      </c>
    </row>
    <row r="12300" spans="2:3" x14ac:dyDescent="0.35">
      <c r="B12300" s="4" t="s">
        <v>7945</v>
      </c>
      <c r="C12300" s="5">
        <v>0</v>
      </c>
    </row>
    <row r="12301" spans="2:3" x14ac:dyDescent="0.35">
      <c r="B12301" s="4" t="s">
        <v>7365</v>
      </c>
      <c r="C12301" s="5">
        <v>0</v>
      </c>
    </row>
    <row r="12302" spans="2:3" x14ac:dyDescent="0.35">
      <c r="B12302" s="4" t="s">
        <v>7947</v>
      </c>
      <c r="C12302" s="5">
        <v>0</v>
      </c>
    </row>
    <row r="12303" spans="2:3" x14ac:dyDescent="0.35">
      <c r="B12303" s="4" t="s">
        <v>7366</v>
      </c>
      <c r="C12303" s="5">
        <v>0</v>
      </c>
    </row>
    <row r="12304" spans="2:3" x14ac:dyDescent="0.35">
      <c r="B12304" s="4" t="s">
        <v>7949</v>
      </c>
      <c r="C12304" s="5">
        <v>0</v>
      </c>
    </row>
    <row r="12305" spans="2:3" x14ac:dyDescent="0.35">
      <c r="B12305" s="4" t="s">
        <v>7367</v>
      </c>
      <c r="C12305" s="5">
        <v>0</v>
      </c>
    </row>
    <row r="12306" spans="2:3" x14ac:dyDescent="0.35">
      <c r="B12306" s="4" t="s">
        <v>7951</v>
      </c>
      <c r="C12306" s="5">
        <v>0</v>
      </c>
    </row>
    <row r="12307" spans="2:3" x14ac:dyDescent="0.35">
      <c r="B12307" s="4" t="s">
        <v>7368</v>
      </c>
      <c r="C12307" s="5">
        <v>0</v>
      </c>
    </row>
    <row r="12308" spans="2:3" x14ac:dyDescent="0.35">
      <c r="B12308" s="4" t="s">
        <v>7953</v>
      </c>
      <c r="C12308" s="5">
        <v>0</v>
      </c>
    </row>
    <row r="12309" spans="2:3" x14ac:dyDescent="0.35">
      <c r="B12309" s="4" t="s">
        <v>7369</v>
      </c>
      <c r="C12309" s="5">
        <v>0</v>
      </c>
    </row>
    <row r="12310" spans="2:3" x14ac:dyDescent="0.35">
      <c r="B12310" s="4" t="s">
        <v>7955</v>
      </c>
      <c r="C12310" s="5">
        <v>0</v>
      </c>
    </row>
    <row r="12311" spans="2:3" x14ac:dyDescent="0.35">
      <c r="B12311" s="4" t="s">
        <v>7370</v>
      </c>
      <c r="C12311" s="5">
        <v>0</v>
      </c>
    </row>
    <row r="12312" spans="2:3" x14ac:dyDescent="0.35">
      <c r="B12312" s="4" t="s">
        <v>7957</v>
      </c>
      <c r="C12312" s="5">
        <v>0</v>
      </c>
    </row>
    <row r="12313" spans="2:3" x14ac:dyDescent="0.35">
      <c r="B12313" s="4" t="s">
        <v>7371</v>
      </c>
      <c r="C12313" s="5">
        <v>0</v>
      </c>
    </row>
    <row r="12314" spans="2:3" x14ac:dyDescent="0.35">
      <c r="B12314" s="4" t="s">
        <v>7959</v>
      </c>
      <c r="C12314" s="5">
        <v>0</v>
      </c>
    </row>
    <row r="12315" spans="2:3" x14ac:dyDescent="0.35">
      <c r="B12315" s="4" t="s">
        <v>7372</v>
      </c>
      <c r="C12315" s="5">
        <v>0</v>
      </c>
    </row>
    <row r="12316" spans="2:3" x14ac:dyDescent="0.35">
      <c r="B12316" s="4" t="s">
        <v>7961</v>
      </c>
      <c r="C12316" s="5">
        <v>0</v>
      </c>
    </row>
    <row r="12317" spans="2:3" x14ac:dyDescent="0.35">
      <c r="B12317" s="4" t="s">
        <v>7373</v>
      </c>
      <c r="C12317" s="5">
        <v>0</v>
      </c>
    </row>
    <row r="12318" spans="2:3" x14ac:dyDescent="0.35">
      <c r="B12318" s="4" t="s">
        <v>7963</v>
      </c>
      <c r="C12318" s="5">
        <v>0</v>
      </c>
    </row>
    <row r="12319" spans="2:3" x14ac:dyDescent="0.35">
      <c r="B12319" s="4" t="s">
        <v>7374</v>
      </c>
      <c r="C12319" s="5">
        <v>0</v>
      </c>
    </row>
    <row r="12320" spans="2:3" x14ac:dyDescent="0.35">
      <c r="B12320" s="4" t="s">
        <v>7965</v>
      </c>
      <c r="C12320" s="5">
        <v>0</v>
      </c>
    </row>
    <row r="12321" spans="2:3" x14ac:dyDescent="0.35">
      <c r="B12321" s="4" t="s">
        <v>7375</v>
      </c>
      <c r="C12321" s="5">
        <v>0</v>
      </c>
    </row>
    <row r="12322" spans="2:3" x14ac:dyDescent="0.35">
      <c r="B12322" s="4" t="s">
        <v>6776</v>
      </c>
      <c r="C12322" s="5">
        <v>0</v>
      </c>
    </row>
    <row r="12323" spans="2:3" x14ac:dyDescent="0.35">
      <c r="B12323" s="4" t="s">
        <v>6758</v>
      </c>
      <c r="C12323" s="5">
        <v>0</v>
      </c>
    </row>
    <row r="12324" spans="2:3" x14ac:dyDescent="0.35">
      <c r="B12324" s="4" t="s">
        <v>7969</v>
      </c>
      <c r="C12324" s="5">
        <v>0</v>
      </c>
    </row>
    <row r="12325" spans="2:3" x14ac:dyDescent="0.35">
      <c r="B12325" s="4" t="s">
        <v>7377</v>
      </c>
      <c r="C12325" s="5">
        <v>0</v>
      </c>
    </row>
    <row r="12326" spans="2:3" x14ac:dyDescent="0.35">
      <c r="B12326" s="4" t="s">
        <v>7971</v>
      </c>
      <c r="C12326" s="5">
        <v>0</v>
      </c>
    </row>
    <row r="12327" spans="2:3" x14ac:dyDescent="0.35">
      <c r="B12327" s="4" t="s">
        <v>7378</v>
      </c>
      <c r="C12327" s="5">
        <v>0</v>
      </c>
    </row>
    <row r="12328" spans="2:3" x14ac:dyDescent="0.35">
      <c r="B12328" s="4" t="s">
        <v>7973</v>
      </c>
      <c r="C12328" s="5">
        <v>0</v>
      </c>
    </row>
    <row r="12329" spans="2:3" x14ac:dyDescent="0.35">
      <c r="B12329" s="4" t="s">
        <v>7379</v>
      </c>
      <c r="C12329" s="5">
        <v>0</v>
      </c>
    </row>
    <row r="12330" spans="2:3" x14ac:dyDescent="0.35">
      <c r="B12330" s="4" t="s">
        <v>7975</v>
      </c>
      <c r="C12330" s="5">
        <v>0</v>
      </c>
    </row>
    <row r="12331" spans="2:3" x14ac:dyDescent="0.35">
      <c r="B12331" s="4" t="s">
        <v>7380</v>
      </c>
      <c r="C12331" s="5">
        <v>0</v>
      </c>
    </row>
    <row r="12332" spans="2:3" x14ac:dyDescent="0.35">
      <c r="B12332" s="4" t="s">
        <v>7977</v>
      </c>
      <c r="C12332" s="5">
        <v>0</v>
      </c>
    </row>
    <row r="12333" spans="2:3" x14ac:dyDescent="0.35">
      <c r="B12333" s="4" t="s">
        <v>7381</v>
      </c>
      <c r="C12333" s="5">
        <v>0</v>
      </c>
    </row>
    <row r="12334" spans="2:3" x14ac:dyDescent="0.35">
      <c r="B12334" s="4" t="s">
        <v>7979</v>
      </c>
      <c r="C12334" s="5">
        <v>0</v>
      </c>
    </row>
    <row r="12335" spans="2:3" x14ac:dyDescent="0.35">
      <c r="B12335" s="4" t="s">
        <v>6759</v>
      </c>
      <c r="C12335" s="5">
        <v>0</v>
      </c>
    </row>
    <row r="12336" spans="2:3" x14ac:dyDescent="0.35">
      <c r="B12336" s="4" t="s">
        <v>7981</v>
      </c>
      <c r="C12336" s="5">
        <v>0</v>
      </c>
    </row>
    <row r="12337" spans="2:3" x14ac:dyDescent="0.35">
      <c r="B12337" s="4" t="s">
        <v>7383</v>
      </c>
      <c r="C12337" s="5">
        <v>0</v>
      </c>
    </row>
    <row r="12338" spans="2:3" x14ac:dyDescent="0.35">
      <c r="B12338" s="4" t="s">
        <v>7983</v>
      </c>
      <c r="C12338" s="5">
        <v>0</v>
      </c>
    </row>
    <row r="12339" spans="2:3" x14ac:dyDescent="0.35">
      <c r="B12339" s="4" t="s">
        <v>7384</v>
      </c>
      <c r="C12339" s="5">
        <v>0</v>
      </c>
    </row>
    <row r="12340" spans="2:3" x14ac:dyDescent="0.35">
      <c r="B12340" s="4" t="s">
        <v>7985</v>
      </c>
      <c r="C12340" s="5">
        <v>0</v>
      </c>
    </row>
    <row r="12341" spans="2:3" x14ac:dyDescent="0.35">
      <c r="B12341" s="4" t="s">
        <v>7385</v>
      </c>
      <c r="C12341" s="5">
        <v>0</v>
      </c>
    </row>
    <row r="12342" spans="2:3" x14ac:dyDescent="0.35">
      <c r="B12342" s="4" t="s">
        <v>7987</v>
      </c>
      <c r="C12342" s="5">
        <v>0</v>
      </c>
    </row>
    <row r="12343" spans="2:3" x14ac:dyDescent="0.35">
      <c r="B12343" s="4" t="s">
        <v>7386</v>
      </c>
      <c r="C12343" s="5">
        <v>0</v>
      </c>
    </row>
    <row r="12344" spans="2:3" x14ac:dyDescent="0.35">
      <c r="B12344" s="4" t="s">
        <v>7989</v>
      </c>
      <c r="C12344" s="5">
        <v>0</v>
      </c>
    </row>
    <row r="12345" spans="2:3" x14ac:dyDescent="0.35">
      <c r="B12345" s="4" t="s">
        <v>7387</v>
      </c>
      <c r="C12345" s="5">
        <v>0</v>
      </c>
    </row>
    <row r="12346" spans="2:3" x14ac:dyDescent="0.35">
      <c r="B12346" s="4" t="s">
        <v>7991</v>
      </c>
      <c r="C12346" s="5">
        <v>0</v>
      </c>
    </row>
    <row r="12347" spans="2:3" x14ac:dyDescent="0.35">
      <c r="B12347" s="4" t="s">
        <v>7388</v>
      </c>
      <c r="C12347" s="5">
        <v>0</v>
      </c>
    </row>
    <row r="12348" spans="2:3" x14ac:dyDescent="0.35">
      <c r="B12348" s="4" t="s">
        <v>7993</v>
      </c>
      <c r="C12348" s="5">
        <v>0</v>
      </c>
    </row>
    <row r="12349" spans="2:3" x14ac:dyDescent="0.35">
      <c r="B12349" s="4" t="s">
        <v>7389</v>
      </c>
      <c r="C12349" s="5">
        <v>0</v>
      </c>
    </row>
    <row r="12350" spans="2:3" x14ac:dyDescent="0.35">
      <c r="B12350" s="4" t="s">
        <v>6779</v>
      </c>
      <c r="C12350" s="5">
        <v>0</v>
      </c>
    </row>
    <row r="12351" spans="2:3" x14ac:dyDescent="0.35">
      <c r="B12351" s="4" t="s">
        <v>7390</v>
      </c>
      <c r="C12351" s="5">
        <v>0</v>
      </c>
    </row>
    <row r="12352" spans="2:3" x14ac:dyDescent="0.35">
      <c r="B12352" s="4" t="s">
        <v>7997</v>
      </c>
      <c r="C12352" s="5">
        <v>0</v>
      </c>
    </row>
    <row r="12353" spans="2:3" x14ac:dyDescent="0.35">
      <c r="B12353" s="4" t="s">
        <v>7391</v>
      </c>
      <c r="C12353" s="5">
        <v>0</v>
      </c>
    </row>
    <row r="12354" spans="2:3" x14ac:dyDescent="0.35">
      <c r="B12354" s="4" t="s">
        <v>7999</v>
      </c>
      <c r="C12354" s="5">
        <v>0</v>
      </c>
    </row>
    <row r="12355" spans="2:3" x14ac:dyDescent="0.35">
      <c r="B12355" s="4" t="s">
        <v>7392</v>
      </c>
      <c r="C12355" s="5">
        <v>0</v>
      </c>
    </row>
    <row r="12356" spans="2:3" x14ac:dyDescent="0.35">
      <c r="B12356" s="4" t="s">
        <v>8001</v>
      </c>
      <c r="C12356" s="5">
        <v>0</v>
      </c>
    </row>
    <row r="12357" spans="2:3" x14ac:dyDescent="0.35">
      <c r="B12357" s="4" t="s">
        <v>7393</v>
      </c>
      <c r="C12357" s="5">
        <v>0</v>
      </c>
    </row>
    <row r="12358" spans="2:3" x14ac:dyDescent="0.35">
      <c r="B12358" s="4" t="s">
        <v>8003</v>
      </c>
      <c r="C12358" s="5">
        <v>0</v>
      </c>
    </row>
    <row r="12359" spans="2:3" x14ac:dyDescent="0.35">
      <c r="B12359" s="4" t="s">
        <v>7394</v>
      </c>
      <c r="C12359" s="5">
        <v>0</v>
      </c>
    </row>
    <row r="12360" spans="2:3" x14ac:dyDescent="0.35">
      <c r="B12360" s="4" t="s">
        <v>8005</v>
      </c>
      <c r="C12360" s="5">
        <v>0</v>
      </c>
    </row>
    <row r="12361" spans="2:3" x14ac:dyDescent="0.35">
      <c r="B12361" s="4" t="s">
        <v>7395</v>
      </c>
      <c r="C12361" s="5">
        <v>0</v>
      </c>
    </row>
    <row r="12362" spans="2:3" x14ac:dyDescent="0.35">
      <c r="B12362" s="4" t="s">
        <v>8007</v>
      </c>
      <c r="C12362" s="5">
        <v>0</v>
      </c>
    </row>
    <row r="12363" spans="2:3" x14ac:dyDescent="0.35">
      <c r="B12363" s="4" t="s">
        <v>7396</v>
      </c>
      <c r="C12363" s="5">
        <v>0</v>
      </c>
    </row>
    <row r="12364" spans="2:3" x14ac:dyDescent="0.35">
      <c r="B12364" s="4" t="s">
        <v>8009</v>
      </c>
      <c r="C12364" s="5">
        <v>0</v>
      </c>
    </row>
    <row r="12365" spans="2:3" x14ac:dyDescent="0.35">
      <c r="B12365" s="4" t="s">
        <v>7397</v>
      </c>
      <c r="C12365" s="5">
        <v>0</v>
      </c>
    </row>
    <row r="12366" spans="2:3" x14ac:dyDescent="0.35">
      <c r="B12366" s="4" t="s">
        <v>8011</v>
      </c>
      <c r="C12366" s="5">
        <v>0</v>
      </c>
    </row>
    <row r="12367" spans="2:3" x14ac:dyDescent="0.35">
      <c r="B12367" s="4" t="s">
        <v>6760</v>
      </c>
      <c r="C12367" s="5">
        <v>0</v>
      </c>
    </row>
    <row r="12368" spans="2:3" x14ac:dyDescent="0.35">
      <c r="B12368" s="4" t="s">
        <v>8013</v>
      </c>
      <c r="C12368" s="5">
        <v>0</v>
      </c>
    </row>
    <row r="12369" spans="2:3" x14ac:dyDescent="0.35">
      <c r="B12369" s="4" t="s">
        <v>7399</v>
      </c>
      <c r="C12369" s="5">
        <v>0</v>
      </c>
    </row>
    <row r="12370" spans="2:3" x14ac:dyDescent="0.35">
      <c r="B12370" s="4" t="s">
        <v>6780</v>
      </c>
      <c r="C12370" s="5">
        <v>0</v>
      </c>
    </row>
    <row r="12371" spans="2:3" x14ac:dyDescent="0.35">
      <c r="B12371" s="4" t="s">
        <v>7400</v>
      </c>
      <c r="C12371" s="5">
        <v>0</v>
      </c>
    </row>
    <row r="12372" spans="2:3" x14ac:dyDescent="0.35">
      <c r="B12372" s="4" t="s">
        <v>8017</v>
      </c>
      <c r="C12372" s="5">
        <v>0</v>
      </c>
    </row>
    <row r="12373" spans="2:3" x14ac:dyDescent="0.35">
      <c r="B12373" s="4" t="s">
        <v>7401</v>
      </c>
      <c r="C12373" s="5">
        <v>0</v>
      </c>
    </row>
    <row r="12374" spans="2:3" x14ac:dyDescent="0.35">
      <c r="B12374" s="4" t="s">
        <v>8019</v>
      </c>
      <c r="C12374" s="5">
        <v>0</v>
      </c>
    </row>
    <row r="12375" spans="2:3" x14ac:dyDescent="0.35">
      <c r="B12375" s="4" t="s">
        <v>7402</v>
      </c>
      <c r="C12375" s="5">
        <v>0</v>
      </c>
    </row>
    <row r="12376" spans="2:3" x14ac:dyDescent="0.35">
      <c r="B12376" s="4" t="s">
        <v>6781</v>
      </c>
      <c r="C12376" s="5">
        <v>0</v>
      </c>
    </row>
    <row r="12377" spans="2:3" x14ac:dyDescent="0.35">
      <c r="B12377" s="4" t="s">
        <v>7403</v>
      </c>
      <c r="C12377" s="5">
        <v>0</v>
      </c>
    </row>
    <row r="12378" spans="2:3" x14ac:dyDescent="0.35">
      <c r="B12378" s="4" t="s">
        <v>8023</v>
      </c>
      <c r="C12378" s="5">
        <v>0</v>
      </c>
    </row>
    <row r="12379" spans="2:3" x14ac:dyDescent="0.35">
      <c r="B12379" s="4" t="s">
        <v>7404</v>
      </c>
      <c r="C12379" s="5">
        <v>0</v>
      </c>
    </row>
    <row r="12380" spans="2:3" x14ac:dyDescent="0.35">
      <c r="B12380" s="4" t="s">
        <v>8025</v>
      </c>
      <c r="C12380" s="5">
        <v>0</v>
      </c>
    </row>
    <row r="12381" spans="2:3" x14ac:dyDescent="0.35">
      <c r="B12381" s="4" t="s">
        <v>7405</v>
      </c>
      <c r="C12381" s="5">
        <v>0</v>
      </c>
    </row>
    <row r="12382" spans="2:3" x14ac:dyDescent="0.35">
      <c r="B12382" s="4" t="s">
        <v>8027</v>
      </c>
      <c r="C12382" s="5">
        <v>0</v>
      </c>
    </row>
    <row r="12383" spans="2:3" x14ac:dyDescent="0.35">
      <c r="B12383" s="4" t="s">
        <v>6761</v>
      </c>
      <c r="C12383" s="5">
        <v>0</v>
      </c>
    </row>
    <row r="12384" spans="2:3" x14ac:dyDescent="0.35">
      <c r="B12384" s="4" t="s">
        <v>8029</v>
      </c>
      <c r="C12384" s="5">
        <v>0</v>
      </c>
    </row>
    <row r="12385" spans="2:3" x14ac:dyDescent="0.35">
      <c r="B12385" s="4" t="s">
        <v>7407</v>
      </c>
      <c r="C12385" s="5">
        <v>0</v>
      </c>
    </row>
    <row r="12386" spans="2:3" x14ac:dyDescent="0.35">
      <c r="B12386" s="4" t="s">
        <v>8031</v>
      </c>
      <c r="C12386" s="5">
        <v>0</v>
      </c>
    </row>
    <row r="12387" spans="2:3" x14ac:dyDescent="0.35">
      <c r="B12387" s="4" t="s">
        <v>7408</v>
      </c>
      <c r="C12387" s="5">
        <v>0</v>
      </c>
    </row>
    <row r="12388" spans="2:3" x14ac:dyDescent="0.35">
      <c r="B12388" s="4" t="s">
        <v>8033</v>
      </c>
      <c r="C12388" s="5">
        <v>0</v>
      </c>
    </row>
    <row r="12389" spans="2:3" x14ac:dyDescent="0.35">
      <c r="B12389" s="4" t="s">
        <v>7409</v>
      </c>
      <c r="C12389" s="5">
        <v>0</v>
      </c>
    </row>
    <row r="12390" spans="2:3" x14ac:dyDescent="0.35">
      <c r="B12390" s="4" t="s">
        <v>8035</v>
      </c>
      <c r="C12390" s="5">
        <v>0</v>
      </c>
    </row>
    <row r="12391" spans="2:3" x14ac:dyDescent="0.35">
      <c r="B12391" s="4" t="s">
        <v>7410</v>
      </c>
      <c r="C12391" s="5">
        <v>0</v>
      </c>
    </row>
    <row r="12392" spans="2:3" x14ac:dyDescent="0.35">
      <c r="B12392" s="4" t="s">
        <v>6782</v>
      </c>
      <c r="C12392" s="5">
        <v>0</v>
      </c>
    </row>
    <row r="12393" spans="2:3" x14ac:dyDescent="0.35">
      <c r="B12393" s="4" t="s">
        <v>7411</v>
      </c>
      <c r="C12393" s="5">
        <v>0</v>
      </c>
    </row>
    <row r="12394" spans="2:3" x14ac:dyDescent="0.35">
      <c r="B12394" s="4" t="s">
        <v>8039</v>
      </c>
      <c r="C12394" s="5">
        <v>0</v>
      </c>
    </row>
    <row r="12395" spans="2:3" x14ac:dyDescent="0.35">
      <c r="B12395" s="4" t="s">
        <v>7412</v>
      </c>
      <c r="C12395" s="5">
        <v>0</v>
      </c>
    </row>
    <row r="12396" spans="2:3" x14ac:dyDescent="0.35">
      <c r="B12396" s="4" t="s">
        <v>8041</v>
      </c>
      <c r="C12396" s="5">
        <v>0</v>
      </c>
    </row>
    <row r="12397" spans="2:3" x14ac:dyDescent="0.35">
      <c r="B12397" s="4" t="s">
        <v>7413</v>
      </c>
      <c r="C12397" s="5">
        <v>0</v>
      </c>
    </row>
    <row r="12398" spans="2:3" x14ac:dyDescent="0.35">
      <c r="B12398" s="4" t="s">
        <v>8043</v>
      </c>
      <c r="C12398" s="5">
        <v>0</v>
      </c>
    </row>
    <row r="12399" spans="2:3" x14ac:dyDescent="0.35">
      <c r="B12399" s="4" t="s">
        <v>7414</v>
      </c>
      <c r="C12399" s="5">
        <v>0</v>
      </c>
    </row>
    <row r="12400" spans="2:3" x14ac:dyDescent="0.35">
      <c r="B12400" s="4" t="s">
        <v>8045</v>
      </c>
      <c r="C12400" s="5">
        <v>0</v>
      </c>
    </row>
    <row r="12401" spans="2:3" x14ac:dyDescent="0.35">
      <c r="B12401" s="4" t="s">
        <v>7415</v>
      </c>
      <c r="C12401" s="5">
        <v>0</v>
      </c>
    </row>
    <row r="12402" spans="2:3" x14ac:dyDescent="0.35">
      <c r="B12402" s="4" t="s">
        <v>8047</v>
      </c>
      <c r="C12402" s="5">
        <v>0</v>
      </c>
    </row>
    <row r="12403" spans="2:3" x14ac:dyDescent="0.35">
      <c r="B12403" s="4" t="s">
        <v>7416</v>
      </c>
      <c r="C12403" s="5">
        <v>0</v>
      </c>
    </row>
    <row r="12404" spans="2:3" x14ac:dyDescent="0.35">
      <c r="B12404" s="4" t="s">
        <v>8049</v>
      </c>
      <c r="C12404" s="5">
        <v>0</v>
      </c>
    </row>
    <row r="12405" spans="2:3" x14ac:dyDescent="0.35">
      <c r="B12405" s="4" t="s">
        <v>7417</v>
      </c>
      <c r="C12405" s="5">
        <v>0</v>
      </c>
    </row>
    <row r="12406" spans="2:3" x14ac:dyDescent="0.35">
      <c r="B12406" s="4" t="s">
        <v>8051</v>
      </c>
      <c r="C12406" s="5">
        <v>0</v>
      </c>
    </row>
    <row r="12407" spans="2:3" x14ac:dyDescent="0.35">
      <c r="B12407" s="4" t="s">
        <v>7418</v>
      </c>
      <c r="C12407" s="5">
        <v>0</v>
      </c>
    </row>
    <row r="12408" spans="2:3" x14ac:dyDescent="0.35">
      <c r="B12408" s="4" t="s">
        <v>8053</v>
      </c>
      <c r="C12408" s="5">
        <v>0</v>
      </c>
    </row>
    <row r="12409" spans="2:3" x14ac:dyDescent="0.35">
      <c r="B12409" s="4" t="s">
        <v>7419</v>
      </c>
      <c r="C12409" s="5">
        <v>0</v>
      </c>
    </row>
    <row r="12410" spans="2:3" x14ac:dyDescent="0.35">
      <c r="B12410" s="4" t="s">
        <v>8055</v>
      </c>
      <c r="C12410" s="5">
        <v>0</v>
      </c>
    </row>
    <row r="12411" spans="2:3" x14ac:dyDescent="0.35">
      <c r="B12411" s="4" t="s">
        <v>7420</v>
      </c>
      <c r="C12411" s="5">
        <v>0</v>
      </c>
    </row>
    <row r="12412" spans="2:3" x14ac:dyDescent="0.35">
      <c r="B12412" s="4" t="s">
        <v>8057</v>
      </c>
      <c r="C12412" s="5">
        <v>0</v>
      </c>
    </row>
    <row r="12413" spans="2:3" x14ac:dyDescent="0.35">
      <c r="B12413" s="4" t="s">
        <v>7421</v>
      </c>
      <c r="C12413" s="5">
        <v>0</v>
      </c>
    </row>
    <row r="12414" spans="2:3" x14ac:dyDescent="0.35">
      <c r="B12414" s="4" t="s">
        <v>8059</v>
      </c>
      <c r="C12414" s="5">
        <v>0</v>
      </c>
    </row>
    <row r="12415" spans="2:3" x14ac:dyDescent="0.35">
      <c r="B12415" s="4" t="s">
        <v>7422</v>
      </c>
      <c r="C12415" s="5">
        <v>0</v>
      </c>
    </row>
    <row r="12416" spans="2:3" x14ac:dyDescent="0.35">
      <c r="B12416" s="4" t="s">
        <v>8061</v>
      </c>
      <c r="C12416" s="5">
        <v>0</v>
      </c>
    </row>
    <row r="12417" spans="2:3" x14ac:dyDescent="0.35">
      <c r="B12417" s="4" t="s">
        <v>7423</v>
      </c>
      <c r="C12417" s="5">
        <v>0</v>
      </c>
    </row>
    <row r="12418" spans="2:3" x14ac:dyDescent="0.35">
      <c r="B12418" s="4" t="s">
        <v>8063</v>
      </c>
      <c r="C12418" s="5">
        <v>0</v>
      </c>
    </row>
    <row r="12419" spans="2:3" x14ac:dyDescent="0.35">
      <c r="B12419" s="4" t="s">
        <v>7424</v>
      </c>
      <c r="C12419" s="5">
        <v>0</v>
      </c>
    </row>
    <row r="12420" spans="2:3" x14ac:dyDescent="0.35">
      <c r="B12420" s="4" t="s">
        <v>8065</v>
      </c>
      <c r="C12420" s="5">
        <v>0</v>
      </c>
    </row>
    <row r="12421" spans="2:3" x14ac:dyDescent="0.35">
      <c r="B12421" s="4" t="s">
        <v>7425</v>
      </c>
      <c r="C12421" s="5">
        <v>0</v>
      </c>
    </row>
    <row r="12422" spans="2:3" x14ac:dyDescent="0.35">
      <c r="B12422" s="4" t="s">
        <v>8067</v>
      </c>
      <c r="C12422" s="5">
        <v>0</v>
      </c>
    </row>
    <row r="12423" spans="2:3" x14ac:dyDescent="0.35">
      <c r="B12423" s="4" t="s">
        <v>7426</v>
      </c>
      <c r="C12423" s="5">
        <v>0</v>
      </c>
    </row>
    <row r="12424" spans="2:3" x14ac:dyDescent="0.35">
      <c r="B12424" s="4" t="s">
        <v>8069</v>
      </c>
      <c r="C12424" s="5">
        <v>0</v>
      </c>
    </row>
    <row r="12425" spans="2:3" x14ac:dyDescent="0.35">
      <c r="B12425" s="4" t="s">
        <v>7427</v>
      </c>
      <c r="C12425" s="5">
        <v>0</v>
      </c>
    </row>
    <row r="12426" spans="2:3" x14ac:dyDescent="0.35">
      <c r="B12426" s="4" t="s">
        <v>8071</v>
      </c>
      <c r="C12426" s="5">
        <v>0</v>
      </c>
    </row>
    <row r="12427" spans="2:3" x14ac:dyDescent="0.35">
      <c r="B12427" s="4" t="s">
        <v>7428</v>
      </c>
      <c r="C12427" s="5">
        <v>0</v>
      </c>
    </row>
    <row r="12428" spans="2:3" x14ac:dyDescent="0.35">
      <c r="B12428" s="4" t="s">
        <v>8073</v>
      </c>
      <c r="C12428" s="5">
        <v>0</v>
      </c>
    </row>
    <row r="12429" spans="2:3" x14ac:dyDescent="0.35">
      <c r="B12429" s="4" t="s">
        <v>7429</v>
      </c>
      <c r="C12429" s="5">
        <v>0</v>
      </c>
    </row>
    <row r="12430" spans="2:3" x14ac:dyDescent="0.35">
      <c r="B12430" s="4" t="s">
        <v>8075</v>
      </c>
      <c r="C12430" s="5">
        <v>0</v>
      </c>
    </row>
    <row r="12431" spans="2:3" x14ac:dyDescent="0.35">
      <c r="B12431" s="4" t="s">
        <v>7430</v>
      </c>
      <c r="C12431" s="5">
        <v>0</v>
      </c>
    </row>
    <row r="12432" spans="2:3" x14ac:dyDescent="0.35">
      <c r="B12432" s="4" t="s">
        <v>8077</v>
      </c>
      <c r="C12432" s="5">
        <v>0</v>
      </c>
    </row>
    <row r="12433" spans="2:3" x14ac:dyDescent="0.35">
      <c r="B12433" s="4" t="s">
        <v>7431</v>
      </c>
      <c r="C12433" s="5">
        <v>0</v>
      </c>
    </row>
    <row r="12434" spans="2:3" x14ac:dyDescent="0.35">
      <c r="B12434" s="4" t="s">
        <v>8079</v>
      </c>
      <c r="C12434" s="5">
        <v>0</v>
      </c>
    </row>
    <row r="12435" spans="2:3" x14ac:dyDescent="0.35">
      <c r="B12435" s="4" t="s">
        <v>7432</v>
      </c>
      <c r="C12435" s="5">
        <v>0</v>
      </c>
    </row>
    <row r="12436" spans="2:3" x14ac:dyDescent="0.35">
      <c r="B12436" s="4" t="s">
        <v>8081</v>
      </c>
      <c r="C12436" s="5">
        <v>0</v>
      </c>
    </row>
    <row r="12437" spans="2:3" x14ac:dyDescent="0.35">
      <c r="B12437" s="4" t="s">
        <v>7433</v>
      </c>
      <c r="C12437" s="5">
        <v>0</v>
      </c>
    </row>
    <row r="12438" spans="2:3" x14ac:dyDescent="0.35">
      <c r="B12438" s="4" t="s">
        <v>8083</v>
      </c>
      <c r="C12438" s="5">
        <v>0</v>
      </c>
    </row>
    <row r="12439" spans="2:3" x14ac:dyDescent="0.35">
      <c r="B12439" s="4" t="s">
        <v>7434</v>
      </c>
      <c r="C12439" s="5">
        <v>0</v>
      </c>
    </row>
    <row r="12440" spans="2:3" x14ac:dyDescent="0.35">
      <c r="B12440" s="4" t="s">
        <v>8085</v>
      </c>
      <c r="C12440" s="5">
        <v>0</v>
      </c>
    </row>
    <row r="12441" spans="2:3" x14ac:dyDescent="0.35">
      <c r="B12441" s="4" t="s">
        <v>7435</v>
      </c>
      <c r="C12441" s="5">
        <v>0</v>
      </c>
    </row>
    <row r="12442" spans="2:3" x14ac:dyDescent="0.35">
      <c r="B12442" s="4" t="s">
        <v>8087</v>
      </c>
      <c r="C12442" s="5">
        <v>0</v>
      </c>
    </row>
    <row r="12443" spans="2:3" x14ac:dyDescent="0.35">
      <c r="B12443" s="4" t="s">
        <v>7436</v>
      </c>
      <c r="C12443" s="5">
        <v>0</v>
      </c>
    </row>
    <row r="12444" spans="2:3" x14ac:dyDescent="0.35">
      <c r="B12444" s="4" t="s">
        <v>6783</v>
      </c>
      <c r="C12444" s="5">
        <v>0</v>
      </c>
    </row>
    <row r="12445" spans="2:3" x14ac:dyDescent="0.35">
      <c r="B12445" s="4" t="s">
        <v>6762</v>
      </c>
      <c r="C12445" s="5">
        <v>0</v>
      </c>
    </row>
    <row r="12446" spans="2:3" x14ac:dyDescent="0.35">
      <c r="B12446" s="4" t="s">
        <v>8091</v>
      </c>
      <c r="C12446" s="5">
        <v>0</v>
      </c>
    </row>
    <row r="12447" spans="2:3" x14ac:dyDescent="0.35">
      <c r="B12447" s="4" t="s">
        <v>7438</v>
      </c>
      <c r="C12447" s="5">
        <v>0</v>
      </c>
    </row>
    <row r="12448" spans="2:3" x14ac:dyDescent="0.35">
      <c r="B12448" s="4" t="s">
        <v>8093</v>
      </c>
      <c r="C12448" s="5">
        <v>0</v>
      </c>
    </row>
    <row r="12449" spans="2:3" x14ac:dyDescent="0.35">
      <c r="B12449" s="4" t="s">
        <v>7439</v>
      </c>
      <c r="C12449" s="5">
        <v>0</v>
      </c>
    </row>
    <row r="12450" spans="2:3" x14ac:dyDescent="0.35">
      <c r="B12450" s="4" t="s">
        <v>8095</v>
      </c>
      <c r="C12450" s="5">
        <v>0</v>
      </c>
    </row>
    <row r="12451" spans="2:3" x14ac:dyDescent="0.35">
      <c r="B12451" s="4" t="s">
        <v>7440</v>
      </c>
      <c r="C12451" s="5">
        <v>0</v>
      </c>
    </row>
    <row r="12452" spans="2:3" x14ac:dyDescent="0.35">
      <c r="B12452" s="4" t="s">
        <v>8097</v>
      </c>
      <c r="C12452" s="5">
        <v>0</v>
      </c>
    </row>
    <row r="12453" spans="2:3" x14ac:dyDescent="0.35">
      <c r="B12453" s="4" t="s">
        <v>7441</v>
      </c>
      <c r="C12453" s="5">
        <v>0</v>
      </c>
    </row>
    <row r="12454" spans="2:3" x14ac:dyDescent="0.35">
      <c r="B12454" s="4" t="s">
        <v>8099</v>
      </c>
      <c r="C12454" s="5">
        <v>0</v>
      </c>
    </row>
    <row r="12455" spans="2:3" x14ac:dyDescent="0.35">
      <c r="B12455" s="4" t="s">
        <v>7442</v>
      </c>
      <c r="C12455" s="5">
        <v>0</v>
      </c>
    </row>
    <row r="12456" spans="2:3" x14ac:dyDescent="0.35">
      <c r="B12456" s="4" t="s">
        <v>8101</v>
      </c>
      <c r="C12456" s="5">
        <v>0</v>
      </c>
    </row>
    <row r="12457" spans="2:3" x14ac:dyDescent="0.35">
      <c r="B12457" s="4" t="s">
        <v>7443</v>
      </c>
      <c r="C12457" s="5">
        <v>0</v>
      </c>
    </row>
    <row r="12458" spans="2:3" x14ac:dyDescent="0.35">
      <c r="B12458" s="4" t="s">
        <v>8103</v>
      </c>
      <c r="C12458" s="5">
        <v>0</v>
      </c>
    </row>
    <row r="12459" spans="2:3" x14ac:dyDescent="0.35">
      <c r="B12459" s="4" t="s">
        <v>7444</v>
      </c>
      <c r="C12459" s="5">
        <v>0</v>
      </c>
    </row>
    <row r="12460" spans="2:3" x14ac:dyDescent="0.35">
      <c r="B12460" s="4" t="s">
        <v>8105</v>
      </c>
      <c r="C12460" s="5">
        <v>0</v>
      </c>
    </row>
    <row r="12461" spans="2:3" x14ac:dyDescent="0.35">
      <c r="B12461" s="4" t="s">
        <v>7445</v>
      </c>
      <c r="C12461" s="5">
        <v>0</v>
      </c>
    </row>
    <row r="12462" spans="2:3" x14ac:dyDescent="0.35">
      <c r="B12462" s="4" t="s">
        <v>8107</v>
      </c>
      <c r="C12462" s="5">
        <v>0</v>
      </c>
    </row>
    <row r="12463" spans="2:3" x14ac:dyDescent="0.35">
      <c r="B12463" s="4" t="s">
        <v>7446</v>
      </c>
      <c r="C12463" s="5">
        <v>0</v>
      </c>
    </row>
    <row r="12464" spans="2:3" x14ac:dyDescent="0.35">
      <c r="B12464" s="4" t="s">
        <v>8109</v>
      </c>
      <c r="C12464" s="5">
        <v>0</v>
      </c>
    </row>
    <row r="12465" spans="2:3" x14ac:dyDescent="0.35">
      <c r="B12465" s="4" t="s">
        <v>7447</v>
      </c>
      <c r="C12465" s="5">
        <v>0</v>
      </c>
    </row>
    <row r="12466" spans="2:3" x14ac:dyDescent="0.35">
      <c r="B12466" s="4" t="s">
        <v>8111</v>
      </c>
      <c r="C12466" s="5">
        <v>0</v>
      </c>
    </row>
    <row r="12467" spans="2:3" x14ac:dyDescent="0.35">
      <c r="B12467" s="4" t="s">
        <v>7448</v>
      </c>
      <c r="C12467" s="5">
        <v>0</v>
      </c>
    </row>
    <row r="12468" spans="2:3" x14ac:dyDescent="0.35">
      <c r="B12468" s="4" t="s">
        <v>8113</v>
      </c>
      <c r="C12468" s="5">
        <v>0</v>
      </c>
    </row>
    <row r="12469" spans="2:3" x14ac:dyDescent="0.35">
      <c r="B12469" s="4" t="s">
        <v>7449</v>
      </c>
      <c r="C12469" s="5">
        <v>0</v>
      </c>
    </row>
    <row r="12470" spans="2:3" x14ac:dyDescent="0.35">
      <c r="B12470" s="4" t="s">
        <v>8115</v>
      </c>
      <c r="C12470" s="5">
        <v>0</v>
      </c>
    </row>
    <row r="12471" spans="2:3" x14ac:dyDescent="0.35">
      <c r="B12471" s="4" t="s">
        <v>7450</v>
      </c>
      <c r="C12471" s="5">
        <v>0</v>
      </c>
    </row>
    <row r="12472" spans="2:3" x14ac:dyDescent="0.35">
      <c r="B12472" s="4" t="s">
        <v>8117</v>
      </c>
      <c r="C12472" s="5">
        <v>0</v>
      </c>
    </row>
    <row r="12473" spans="2:3" x14ac:dyDescent="0.35">
      <c r="B12473" s="4" t="s">
        <v>7451</v>
      </c>
      <c r="C12473" s="5">
        <v>0</v>
      </c>
    </row>
    <row r="12474" spans="2:3" x14ac:dyDescent="0.35">
      <c r="B12474" s="4" t="s">
        <v>8119</v>
      </c>
      <c r="C12474" s="5">
        <v>0</v>
      </c>
    </row>
    <row r="12475" spans="2:3" x14ac:dyDescent="0.35">
      <c r="B12475" s="4" t="s">
        <v>7452</v>
      </c>
      <c r="C12475" s="5">
        <v>0</v>
      </c>
    </row>
    <row r="12476" spans="2:3" x14ac:dyDescent="0.35">
      <c r="B12476" s="4" t="s">
        <v>8121</v>
      </c>
      <c r="C12476" s="5">
        <v>0</v>
      </c>
    </row>
    <row r="12477" spans="2:3" x14ac:dyDescent="0.35">
      <c r="B12477" s="4" t="s">
        <v>7453</v>
      </c>
      <c r="C12477" s="5">
        <v>0</v>
      </c>
    </row>
    <row r="12478" spans="2:3" x14ac:dyDescent="0.35">
      <c r="B12478" s="4" t="s">
        <v>8123</v>
      </c>
      <c r="C12478" s="5">
        <v>0</v>
      </c>
    </row>
    <row r="12479" spans="2:3" x14ac:dyDescent="0.35">
      <c r="B12479" s="4" t="s">
        <v>7454</v>
      </c>
      <c r="C12479" s="5">
        <v>0</v>
      </c>
    </row>
    <row r="12480" spans="2:3" x14ac:dyDescent="0.35">
      <c r="B12480" s="4" t="s">
        <v>8125</v>
      </c>
      <c r="C12480" s="5">
        <v>0</v>
      </c>
    </row>
    <row r="12481" spans="2:3" x14ac:dyDescent="0.35">
      <c r="B12481" s="4" t="s">
        <v>7455</v>
      </c>
      <c r="C12481" s="5">
        <v>0</v>
      </c>
    </row>
    <row r="12482" spans="2:3" x14ac:dyDescent="0.35">
      <c r="B12482" s="4" t="s">
        <v>8127</v>
      </c>
      <c r="C12482" s="5">
        <v>0</v>
      </c>
    </row>
    <row r="12483" spans="2:3" x14ac:dyDescent="0.35">
      <c r="B12483" s="4" t="s">
        <v>7456</v>
      </c>
      <c r="C12483" s="5">
        <v>0</v>
      </c>
    </row>
    <row r="12484" spans="2:3" x14ac:dyDescent="0.35">
      <c r="B12484" s="4" t="s">
        <v>8129</v>
      </c>
      <c r="C12484" s="5">
        <v>0</v>
      </c>
    </row>
    <row r="12485" spans="2:3" x14ac:dyDescent="0.35">
      <c r="B12485" s="4" t="s">
        <v>7457</v>
      </c>
      <c r="C12485" s="5">
        <v>0</v>
      </c>
    </row>
    <row r="12486" spans="2:3" x14ac:dyDescent="0.35">
      <c r="B12486" s="4" t="s">
        <v>8131</v>
      </c>
      <c r="C12486" s="5">
        <v>0</v>
      </c>
    </row>
    <row r="12487" spans="2:3" x14ac:dyDescent="0.35">
      <c r="B12487" s="4" t="s">
        <v>7458</v>
      </c>
      <c r="C12487" s="5">
        <v>0</v>
      </c>
    </row>
    <row r="12488" spans="2:3" x14ac:dyDescent="0.35">
      <c r="B12488" s="4" t="s">
        <v>8133</v>
      </c>
      <c r="C12488" s="5">
        <v>0</v>
      </c>
    </row>
    <row r="12489" spans="2:3" x14ac:dyDescent="0.35">
      <c r="B12489" s="4" t="s">
        <v>7459</v>
      </c>
      <c r="C12489" s="5">
        <v>0</v>
      </c>
    </row>
    <row r="12490" spans="2:3" x14ac:dyDescent="0.35">
      <c r="B12490" s="4" t="s">
        <v>8135</v>
      </c>
      <c r="C12490" s="5">
        <v>0</v>
      </c>
    </row>
    <row r="12491" spans="2:3" x14ac:dyDescent="0.35">
      <c r="B12491" s="4" t="s">
        <v>7460</v>
      </c>
      <c r="C12491" s="5">
        <v>0</v>
      </c>
    </row>
    <row r="12492" spans="2:3" x14ac:dyDescent="0.35">
      <c r="B12492" s="4" t="s">
        <v>8137</v>
      </c>
      <c r="C12492" s="5">
        <v>0</v>
      </c>
    </row>
    <row r="12493" spans="2:3" x14ac:dyDescent="0.35">
      <c r="B12493" s="4" t="s">
        <v>7461</v>
      </c>
      <c r="C12493" s="5">
        <v>0</v>
      </c>
    </row>
    <row r="12494" spans="2:3" x14ac:dyDescent="0.35">
      <c r="B12494" s="4" t="s">
        <v>8139</v>
      </c>
      <c r="C12494" s="5">
        <v>0</v>
      </c>
    </row>
    <row r="12495" spans="2:3" x14ac:dyDescent="0.35">
      <c r="B12495" s="4" t="s">
        <v>7462</v>
      </c>
      <c r="C12495" s="5">
        <v>0</v>
      </c>
    </row>
    <row r="12496" spans="2:3" x14ac:dyDescent="0.35">
      <c r="B12496" s="4" t="s">
        <v>8141</v>
      </c>
      <c r="C12496" s="5">
        <v>0</v>
      </c>
    </row>
    <row r="12497" spans="2:3" x14ac:dyDescent="0.35">
      <c r="B12497" s="4" t="s">
        <v>7463</v>
      </c>
      <c r="C12497" s="5">
        <v>0</v>
      </c>
    </row>
    <row r="12498" spans="2:3" x14ac:dyDescent="0.35">
      <c r="B12498" s="4" t="s">
        <v>8143</v>
      </c>
      <c r="C12498" s="5">
        <v>0</v>
      </c>
    </row>
    <row r="12499" spans="2:3" x14ac:dyDescent="0.35">
      <c r="B12499" s="4" t="s">
        <v>7464</v>
      </c>
      <c r="C12499" s="5">
        <v>0</v>
      </c>
    </row>
    <row r="12500" spans="2:3" x14ac:dyDescent="0.35">
      <c r="B12500" s="4" t="s">
        <v>8145</v>
      </c>
      <c r="C12500" s="5">
        <v>0</v>
      </c>
    </row>
    <row r="12501" spans="2:3" x14ac:dyDescent="0.35">
      <c r="B12501" s="4" t="s">
        <v>7465</v>
      </c>
      <c r="C12501" s="5">
        <v>0</v>
      </c>
    </row>
    <row r="12502" spans="2:3" x14ac:dyDescent="0.35">
      <c r="B12502" s="4" t="s">
        <v>8147</v>
      </c>
      <c r="C12502" s="5">
        <v>0</v>
      </c>
    </row>
    <row r="12503" spans="2:3" x14ac:dyDescent="0.35">
      <c r="B12503" s="4" t="s">
        <v>7466</v>
      </c>
      <c r="C12503" s="5">
        <v>0</v>
      </c>
    </row>
    <row r="12504" spans="2:3" x14ac:dyDescent="0.35">
      <c r="B12504" s="4" t="s">
        <v>8149</v>
      </c>
      <c r="C12504" s="5">
        <v>0</v>
      </c>
    </row>
    <row r="12505" spans="2:3" x14ac:dyDescent="0.35">
      <c r="B12505" s="4" t="s">
        <v>7467</v>
      </c>
      <c r="C12505" s="5">
        <v>0</v>
      </c>
    </row>
    <row r="12506" spans="2:3" x14ac:dyDescent="0.35">
      <c r="B12506" s="4" t="s">
        <v>8151</v>
      </c>
      <c r="C12506" s="5">
        <v>0</v>
      </c>
    </row>
    <row r="12507" spans="2:3" x14ac:dyDescent="0.35">
      <c r="B12507" s="4" t="s">
        <v>7468</v>
      </c>
      <c r="C12507" s="5">
        <v>0</v>
      </c>
    </row>
    <row r="12508" spans="2:3" x14ac:dyDescent="0.35">
      <c r="B12508" s="4" t="s">
        <v>8153</v>
      </c>
      <c r="C12508" s="5">
        <v>0</v>
      </c>
    </row>
    <row r="12509" spans="2:3" x14ac:dyDescent="0.35">
      <c r="B12509" s="4" t="s">
        <v>7469</v>
      </c>
      <c r="C12509" s="5">
        <v>0</v>
      </c>
    </row>
    <row r="12510" spans="2:3" x14ac:dyDescent="0.35">
      <c r="B12510" s="4" t="s">
        <v>8155</v>
      </c>
      <c r="C12510" s="5">
        <v>0</v>
      </c>
    </row>
    <row r="12511" spans="2:3" x14ac:dyDescent="0.35">
      <c r="B12511" s="4" t="s">
        <v>7470</v>
      </c>
      <c r="C12511" s="5">
        <v>0</v>
      </c>
    </row>
    <row r="12512" spans="2:3" x14ac:dyDescent="0.35">
      <c r="B12512" s="4" t="s">
        <v>8157</v>
      </c>
      <c r="C12512" s="5">
        <v>0</v>
      </c>
    </row>
    <row r="12513" spans="2:3" x14ac:dyDescent="0.35">
      <c r="B12513" s="4" t="s">
        <v>7471</v>
      </c>
      <c r="C12513" s="5">
        <v>0</v>
      </c>
    </row>
    <row r="12514" spans="2:3" x14ac:dyDescent="0.35">
      <c r="B12514" s="4" t="s">
        <v>8159</v>
      </c>
      <c r="C12514" s="5">
        <v>0</v>
      </c>
    </row>
    <row r="12515" spans="2:3" x14ac:dyDescent="0.35">
      <c r="B12515" s="4" t="s">
        <v>7472</v>
      </c>
      <c r="C12515" s="5">
        <v>0</v>
      </c>
    </row>
    <row r="12516" spans="2:3" x14ac:dyDescent="0.35">
      <c r="B12516" s="4" t="s">
        <v>8161</v>
      </c>
      <c r="C12516" s="5">
        <v>0</v>
      </c>
    </row>
    <row r="12517" spans="2:3" x14ac:dyDescent="0.35">
      <c r="B12517" s="4" t="s">
        <v>7473</v>
      </c>
      <c r="C12517" s="5">
        <v>0</v>
      </c>
    </row>
    <row r="12518" spans="2:3" x14ac:dyDescent="0.35">
      <c r="B12518" s="4" t="s">
        <v>8163</v>
      </c>
      <c r="C12518" s="5">
        <v>0</v>
      </c>
    </row>
    <row r="12519" spans="2:3" x14ac:dyDescent="0.35">
      <c r="B12519" s="4" t="s">
        <v>7474</v>
      </c>
      <c r="C12519" s="5">
        <v>0</v>
      </c>
    </row>
    <row r="12520" spans="2:3" x14ac:dyDescent="0.35">
      <c r="B12520" s="4" t="s">
        <v>8165</v>
      </c>
      <c r="C12520" s="5">
        <v>0</v>
      </c>
    </row>
    <row r="12521" spans="2:3" x14ac:dyDescent="0.35">
      <c r="B12521" s="4" t="s">
        <v>7475</v>
      </c>
      <c r="C12521" s="5">
        <v>0</v>
      </c>
    </row>
    <row r="12522" spans="2:3" x14ac:dyDescent="0.35">
      <c r="B12522" s="4" t="s">
        <v>8167</v>
      </c>
      <c r="C12522" s="5">
        <v>0</v>
      </c>
    </row>
    <row r="12523" spans="2:3" x14ac:dyDescent="0.35">
      <c r="B12523" s="4" t="s">
        <v>7476</v>
      </c>
      <c r="C12523" s="5">
        <v>0</v>
      </c>
    </row>
    <row r="12524" spans="2:3" x14ac:dyDescent="0.35">
      <c r="B12524" s="4" t="s">
        <v>8169</v>
      </c>
      <c r="C12524" s="5">
        <v>0</v>
      </c>
    </row>
    <row r="12525" spans="2:3" x14ac:dyDescent="0.35">
      <c r="B12525" s="4" t="s">
        <v>7477</v>
      </c>
      <c r="C12525" s="5">
        <v>0</v>
      </c>
    </row>
    <row r="12526" spans="2:3" x14ac:dyDescent="0.35">
      <c r="B12526" s="4" t="s">
        <v>8171</v>
      </c>
      <c r="C12526" s="5">
        <v>0</v>
      </c>
    </row>
    <row r="12527" spans="2:3" x14ac:dyDescent="0.35">
      <c r="B12527" s="4" t="s">
        <v>7478</v>
      </c>
      <c r="C12527" s="5">
        <v>0</v>
      </c>
    </row>
    <row r="12528" spans="2:3" x14ac:dyDescent="0.35">
      <c r="B12528" s="4" t="s">
        <v>8173</v>
      </c>
      <c r="C12528" s="5">
        <v>0</v>
      </c>
    </row>
    <row r="12529" spans="2:3" x14ac:dyDescent="0.35">
      <c r="B12529" s="4" t="s">
        <v>7479</v>
      </c>
      <c r="C12529" s="5">
        <v>0</v>
      </c>
    </row>
    <row r="12530" spans="2:3" x14ac:dyDescent="0.35">
      <c r="B12530" s="4" t="s">
        <v>8175</v>
      </c>
      <c r="C12530" s="5">
        <v>0</v>
      </c>
    </row>
    <row r="12531" spans="2:3" x14ac:dyDescent="0.35">
      <c r="B12531" s="4" t="s">
        <v>7480</v>
      </c>
      <c r="C12531" s="5">
        <v>0</v>
      </c>
    </row>
    <row r="12532" spans="2:3" x14ac:dyDescent="0.35">
      <c r="B12532" s="4" t="s">
        <v>8177</v>
      </c>
      <c r="C12532" s="5">
        <v>0</v>
      </c>
    </row>
    <row r="12533" spans="2:3" x14ac:dyDescent="0.35">
      <c r="B12533" s="4" t="s">
        <v>7481</v>
      </c>
      <c r="C12533" s="5">
        <v>0</v>
      </c>
    </row>
    <row r="12534" spans="2:3" x14ac:dyDescent="0.35">
      <c r="B12534" s="4" t="s">
        <v>8179</v>
      </c>
      <c r="C12534" s="5">
        <v>0</v>
      </c>
    </row>
    <row r="12535" spans="2:3" x14ac:dyDescent="0.35">
      <c r="B12535" s="4" t="s">
        <v>7482</v>
      </c>
      <c r="C12535" s="5">
        <v>0</v>
      </c>
    </row>
    <row r="12536" spans="2:3" x14ac:dyDescent="0.35">
      <c r="B12536" s="4" t="s">
        <v>8181</v>
      </c>
      <c r="C12536" s="5">
        <v>0</v>
      </c>
    </row>
    <row r="12537" spans="2:3" x14ac:dyDescent="0.35">
      <c r="B12537" s="4" t="s">
        <v>7483</v>
      </c>
      <c r="C12537" s="5">
        <v>0</v>
      </c>
    </row>
    <row r="12538" spans="2:3" x14ac:dyDescent="0.35">
      <c r="B12538" s="4" t="s">
        <v>8183</v>
      </c>
      <c r="C12538" s="5">
        <v>0</v>
      </c>
    </row>
    <row r="12539" spans="2:3" x14ac:dyDescent="0.35">
      <c r="B12539" s="4" t="s">
        <v>7484</v>
      </c>
      <c r="C12539" s="5">
        <v>0</v>
      </c>
    </row>
    <row r="12540" spans="2:3" x14ac:dyDescent="0.35">
      <c r="B12540" s="4" t="s">
        <v>8185</v>
      </c>
      <c r="C12540" s="5">
        <v>0</v>
      </c>
    </row>
    <row r="12541" spans="2:3" x14ac:dyDescent="0.35">
      <c r="B12541" s="4" t="s">
        <v>7485</v>
      </c>
      <c r="C12541" s="5">
        <v>0</v>
      </c>
    </row>
    <row r="12542" spans="2:3" x14ac:dyDescent="0.35">
      <c r="B12542" s="4" t="s">
        <v>8187</v>
      </c>
      <c r="C12542" s="5">
        <v>0</v>
      </c>
    </row>
    <row r="12543" spans="2:3" x14ac:dyDescent="0.35">
      <c r="B12543" s="4" t="s">
        <v>7486</v>
      </c>
      <c r="C12543" s="5">
        <v>0</v>
      </c>
    </row>
    <row r="12544" spans="2:3" x14ac:dyDescent="0.35">
      <c r="B12544" s="4" t="s">
        <v>8189</v>
      </c>
      <c r="C12544" s="5">
        <v>0</v>
      </c>
    </row>
    <row r="12545" spans="2:3" x14ac:dyDescent="0.35">
      <c r="B12545" s="4" t="s">
        <v>7487</v>
      </c>
      <c r="C12545" s="5">
        <v>0</v>
      </c>
    </row>
    <row r="12546" spans="2:3" x14ac:dyDescent="0.35">
      <c r="B12546" s="4" t="s">
        <v>8191</v>
      </c>
      <c r="C12546" s="5">
        <v>0</v>
      </c>
    </row>
    <row r="12547" spans="2:3" x14ac:dyDescent="0.35">
      <c r="B12547" s="4" t="s">
        <v>7488</v>
      </c>
      <c r="C12547" s="5">
        <v>0</v>
      </c>
    </row>
    <row r="12548" spans="2:3" x14ac:dyDescent="0.35">
      <c r="B12548" s="4" t="s">
        <v>8193</v>
      </c>
      <c r="C12548" s="5">
        <v>0</v>
      </c>
    </row>
    <row r="12549" spans="2:3" x14ac:dyDescent="0.35">
      <c r="B12549" s="4" t="s">
        <v>7489</v>
      </c>
      <c r="C12549" s="5">
        <v>0</v>
      </c>
    </row>
    <row r="12550" spans="2:3" x14ac:dyDescent="0.35">
      <c r="B12550" s="4" t="s">
        <v>8195</v>
      </c>
      <c r="C12550" s="5">
        <v>0</v>
      </c>
    </row>
    <row r="12551" spans="2:3" x14ac:dyDescent="0.35">
      <c r="B12551" s="4" t="s">
        <v>7490</v>
      </c>
      <c r="C12551" s="5">
        <v>0</v>
      </c>
    </row>
    <row r="12552" spans="2:3" x14ac:dyDescent="0.35">
      <c r="B12552" s="4" t="s">
        <v>8197</v>
      </c>
      <c r="C12552" s="5">
        <v>0</v>
      </c>
    </row>
    <row r="12553" spans="2:3" x14ac:dyDescent="0.35">
      <c r="B12553" s="4" t="s">
        <v>7491</v>
      </c>
      <c r="C12553" s="5">
        <v>0</v>
      </c>
    </row>
    <row r="12554" spans="2:3" x14ac:dyDescent="0.35">
      <c r="B12554" s="4" t="s">
        <v>8199</v>
      </c>
      <c r="C12554" s="5">
        <v>0</v>
      </c>
    </row>
    <row r="12555" spans="2:3" x14ac:dyDescent="0.35">
      <c r="B12555" s="4" t="s">
        <v>8258</v>
      </c>
      <c r="C12555" s="5">
        <v>0</v>
      </c>
    </row>
    <row r="12556" spans="2:3" x14ac:dyDescent="0.35">
      <c r="B12556" s="4" t="s">
        <v>8201</v>
      </c>
      <c r="C12556" s="5">
        <v>0</v>
      </c>
    </row>
    <row r="12557" spans="2:3" x14ac:dyDescent="0.35">
      <c r="B12557" s="4" t="s">
        <v>8260</v>
      </c>
      <c r="C12557" s="5">
        <v>0</v>
      </c>
    </row>
    <row r="12558" spans="2:3" x14ac:dyDescent="0.35">
      <c r="B12558" s="4" t="s">
        <v>8203</v>
      </c>
      <c r="C12558" s="5">
        <v>0</v>
      </c>
    </row>
    <row r="12559" spans="2:3" x14ac:dyDescent="0.35">
      <c r="B12559" s="4" t="s">
        <v>7494</v>
      </c>
      <c r="C12559" s="5">
        <v>0</v>
      </c>
    </row>
    <row r="12560" spans="2:3" x14ac:dyDescent="0.35">
      <c r="B12560" s="4" t="s">
        <v>8205</v>
      </c>
      <c r="C12560" s="5">
        <v>0</v>
      </c>
    </row>
    <row r="12561" spans="2:3" x14ac:dyDescent="0.35">
      <c r="B12561" s="4" t="s">
        <v>7495</v>
      </c>
      <c r="C12561" s="5">
        <v>0</v>
      </c>
    </row>
    <row r="12562" spans="2:3" x14ac:dyDescent="0.35">
      <c r="B12562" s="4" t="s">
        <v>8207</v>
      </c>
      <c r="C12562" s="5">
        <v>0</v>
      </c>
    </row>
    <row r="12563" spans="2:3" x14ac:dyDescent="0.35">
      <c r="B12563" s="4" t="s">
        <v>7496</v>
      </c>
      <c r="C12563" s="5">
        <v>0</v>
      </c>
    </row>
    <row r="12564" spans="2:3" x14ac:dyDescent="0.35">
      <c r="B12564" s="4" t="s">
        <v>8209</v>
      </c>
      <c r="C12564" s="5">
        <v>0</v>
      </c>
    </row>
    <row r="12565" spans="2:3" x14ac:dyDescent="0.35">
      <c r="B12565" s="4" t="s">
        <v>7497</v>
      </c>
      <c r="C12565" s="5">
        <v>0</v>
      </c>
    </row>
    <row r="12566" spans="2:3" x14ac:dyDescent="0.35">
      <c r="B12566" s="4" t="s">
        <v>8211</v>
      </c>
      <c r="C12566" s="5">
        <v>0</v>
      </c>
    </row>
    <row r="12567" spans="2:3" x14ac:dyDescent="0.35">
      <c r="B12567" s="4" t="s">
        <v>7498</v>
      </c>
      <c r="C12567" s="5">
        <v>0</v>
      </c>
    </row>
    <row r="12568" spans="2:3" x14ac:dyDescent="0.35">
      <c r="B12568" s="4" t="s">
        <v>8213</v>
      </c>
      <c r="C12568" s="5">
        <v>0</v>
      </c>
    </row>
    <row r="12569" spans="2:3" x14ac:dyDescent="0.35">
      <c r="B12569" s="4" t="s">
        <v>7499</v>
      </c>
      <c r="C12569" s="5">
        <v>0</v>
      </c>
    </row>
    <row r="12570" spans="2:3" x14ac:dyDescent="0.35">
      <c r="B12570" s="4" t="s">
        <v>8215</v>
      </c>
      <c r="C12570" s="5">
        <v>0</v>
      </c>
    </row>
    <row r="12571" spans="2:3" x14ac:dyDescent="0.35">
      <c r="B12571" s="4" t="s">
        <v>7500</v>
      </c>
      <c r="C12571" s="5">
        <v>0</v>
      </c>
    </row>
    <row r="12572" spans="2:3" x14ac:dyDescent="0.35">
      <c r="B12572" s="4" t="s">
        <v>8217</v>
      </c>
      <c r="C12572" s="5">
        <v>0</v>
      </c>
    </row>
    <row r="12573" spans="2:3" x14ac:dyDescent="0.35">
      <c r="B12573" s="4" t="s">
        <v>7501</v>
      </c>
      <c r="C12573" s="5">
        <v>0</v>
      </c>
    </row>
    <row r="12574" spans="2:3" x14ac:dyDescent="0.35">
      <c r="B12574" s="4" t="s">
        <v>8219</v>
      </c>
      <c r="C12574" s="5">
        <v>0</v>
      </c>
    </row>
    <row r="12575" spans="2:3" x14ac:dyDescent="0.35">
      <c r="B12575" s="4" t="s">
        <v>7502</v>
      </c>
      <c r="C12575" s="5">
        <v>0</v>
      </c>
    </row>
    <row r="12576" spans="2:3" x14ac:dyDescent="0.35">
      <c r="B12576" s="4" t="s">
        <v>8221</v>
      </c>
      <c r="C12576" s="5">
        <v>0</v>
      </c>
    </row>
    <row r="12577" spans="2:3" x14ac:dyDescent="0.35">
      <c r="B12577" s="4" t="s">
        <v>7503</v>
      </c>
      <c r="C12577" s="5">
        <v>0</v>
      </c>
    </row>
    <row r="12578" spans="2:3" x14ac:dyDescent="0.35">
      <c r="B12578" s="4" t="s">
        <v>8223</v>
      </c>
      <c r="C12578" s="5">
        <v>0</v>
      </c>
    </row>
    <row r="12579" spans="2:3" x14ac:dyDescent="0.35">
      <c r="B12579" s="4" t="s">
        <v>7504</v>
      </c>
      <c r="C12579" s="5">
        <v>0</v>
      </c>
    </row>
    <row r="12580" spans="2:3" x14ac:dyDescent="0.35">
      <c r="B12580" s="4" t="s">
        <v>8225</v>
      </c>
      <c r="C12580" s="5">
        <v>0</v>
      </c>
    </row>
    <row r="12581" spans="2:3" x14ac:dyDescent="0.35">
      <c r="B12581" s="4" t="s">
        <v>7505</v>
      </c>
      <c r="C12581" s="5">
        <v>0</v>
      </c>
    </row>
    <row r="12582" spans="2:3" x14ac:dyDescent="0.35">
      <c r="B12582" s="4" t="s">
        <v>8227</v>
      </c>
      <c r="C12582" s="5">
        <v>0</v>
      </c>
    </row>
    <row r="12583" spans="2:3" x14ac:dyDescent="0.35">
      <c r="B12583" s="4" t="s">
        <v>7506</v>
      </c>
      <c r="C12583" s="5">
        <v>0</v>
      </c>
    </row>
    <row r="12584" spans="2:3" x14ac:dyDescent="0.35">
      <c r="B12584" s="4" t="s">
        <v>8229</v>
      </c>
      <c r="C12584" s="5">
        <v>0</v>
      </c>
    </row>
    <row r="12585" spans="2:3" x14ac:dyDescent="0.35">
      <c r="B12585" s="4" t="s">
        <v>7507</v>
      </c>
      <c r="C12585" s="5">
        <v>0</v>
      </c>
    </row>
    <row r="12586" spans="2:3" x14ac:dyDescent="0.35">
      <c r="B12586" s="4" t="s">
        <v>8231</v>
      </c>
      <c r="C12586" s="5">
        <v>0</v>
      </c>
    </row>
    <row r="12587" spans="2:3" x14ac:dyDescent="0.35">
      <c r="B12587" s="4" t="s">
        <v>7508</v>
      </c>
      <c r="C12587" s="5">
        <v>0</v>
      </c>
    </row>
    <row r="12588" spans="2:3" x14ac:dyDescent="0.35">
      <c r="B12588" s="4" t="s">
        <v>8233</v>
      </c>
      <c r="C12588" s="5">
        <v>0</v>
      </c>
    </row>
    <row r="12589" spans="2:3" x14ac:dyDescent="0.35">
      <c r="B12589" s="4" t="s">
        <v>7509</v>
      </c>
      <c r="C12589" s="5">
        <v>0</v>
      </c>
    </row>
    <row r="12590" spans="2:3" x14ac:dyDescent="0.35">
      <c r="B12590" s="4" t="s">
        <v>8235</v>
      </c>
      <c r="C12590" s="5">
        <v>0</v>
      </c>
    </row>
    <row r="12591" spans="2:3" x14ac:dyDescent="0.35">
      <c r="B12591" s="4" t="s">
        <v>7510</v>
      </c>
      <c r="C12591" s="5">
        <v>0</v>
      </c>
    </row>
    <row r="12592" spans="2:3" x14ac:dyDescent="0.35">
      <c r="B12592" s="4" t="s">
        <v>8237</v>
      </c>
      <c r="C12592" s="5">
        <v>0</v>
      </c>
    </row>
    <row r="12593" spans="2:3" x14ac:dyDescent="0.35">
      <c r="B12593" s="4" t="s">
        <v>7511</v>
      </c>
      <c r="C12593" s="5">
        <v>0</v>
      </c>
    </row>
    <row r="12594" spans="2:3" x14ac:dyDescent="0.35">
      <c r="B12594" s="4" t="s">
        <v>8239</v>
      </c>
      <c r="C12594" s="5">
        <v>0</v>
      </c>
    </row>
    <row r="12595" spans="2:3" x14ac:dyDescent="0.35">
      <c r="B12595" s="4" t="s">
        <v>7512</v>
      </c>
      <c r="C12595" s="5">
        <v>0</v>
      </c>
    </row>
    <row r="12596" spans="2:3" x14ac:dyDescent="0.35">
      <c r="B12596" s="4" t="s">
        <v>8241</v>
      </c>
      <c r="C12596" s="5">
        <v>0</v>
      </c>
    </row>
    <row r="12597" spans="2:3" x14ac:dyDescent="0.35">
      <c r="B12597" s="4" t="s">
        <v>7513</v>
      </c>
      <c r="C12597" s="5">
        <v>0</v>
      </c>
    </row>
    <row r="12598" spans="2:3" x14ac:dyDescent="0.35">
      <c r="B12598" s="4" t="s">
        <v>8243</v>
      </c>
      <c r="C12598" s="5">
        <v>0</v>
      </c>
    </row>
    <row r="12599" spans="2:3" x14ac:dyDescent="0.35">
      <c r="B12599" s="4" t="s">
        <v>7514</v>
      </c>
      <c r="C12599" s="5">
        <v>0</v>
      </c>
    </row>
    <row r="12600" spans="2:3" x14ac:dyDescent="0.35">
      <c r="B12600" s="4" t="s">
        <v>8245</v>
      </c>
      <c r="C12600" s="5">
        <v>0</v>
      </c>
    </row>
    <row r="12601" spans="2:3" x14ac:dyDescent="0.35">
      <c r="B12601" s="4" t="s">
        <v>7515</v>
      </c>
      <c r="C12601" s="5">
        <v>0</v>
      </c>
    </row>
    <row r="12602" spans="2:3" x14ac:dyDescent="0.35">
      <c r="B12602" s="4" t="s">
        <v>8247</v>
      </c>
      <c r="C12602" s="5">
        <v>0</v>
      </c>
    </row>
    <row r="12603" spans="2:3" x14ac:dyDescent="0.35">
      <c r="B12603" s="4" t="s">
        <v>7516</v>
      </c>
      <c r="C12603" s="5">
        <v>0</v>
      </c>
    </row>
    <row r="12604" spans="2:3" x14ac:dyDescent="0.35">
      <c r="B12604" s="4" t="s">
        <v>8249</v>
      </c>
      <c r="C12604" s="5">
        <v>0</v>
      </c>
    </row>
    <row r="12605" spans="2:3" x14ac:dyDescent="0.35">
      <c r="B12605" s="4" t="s">
        <v>7517</v>
      </c>
      <c r="C12605" s="5">
        <v>0</v>
      </c>
    </row>
    <row r="12606" spans="2:3" x14ac:dyDescent="0.35">
      <c r="B12606" s="4" t="s">
        <v>8251</v>
      </c>
      <c r="C12606" s="5">
        <v>0</v>
      </c>
    </row>
    <row r="12607" spans="2:3" x14ac:dyDescent="0.35">
      <c r="B12607" s="4" t="s">
        <v>7518</v>
      </c>
      <c r="C12607" s="5">
        <v>0</v>
      </c>
    </row>
    <row r="12608" spans="2:3" x14ac:dyDescent="0.35">
      <c r="B12608" s="4" t="s">
        <v>6786</v>
      </c>
      <c r="C12608" s="5">
        <v>0</v>
      </c>
    </row>
    <row r="12609" spans="2:3" x14ac:dyDescent="0.35">
      <c r="B12609" s="4" t="s">
        <v>7519</v>
      </c>
      <c r="C12609" s="5">
        <v>0</v>
      </c>
    </row>
    <row r="12610" spans="2:3" x14ac:dyDescent="0.35">
      <c r="B12610" s="4" t="s">
        <v>8255</v>
      </c>
      <c r="C12610" s="5">
        <v>0</v>
      </c>
    </row>
    <row r="12611" spans="2:3" x14ac:dyDescent="0.35">
      <c r="B12611" s="4" t="s">
        <v>7520</v>
      </c>
      <c r="C12611" s="5">
        <v>0</v>
      </c>
    </row>
    <row r="12612" spans="2:3" x14ac:dyDescent="0.35">
      <c r="B12612" s="4" t="s">
        <v>8257</v>
      </c>
      <c r="C12612" s="5">
        <v>0</v>
      </c>
    </row>
    <row r="12613" spans="2:3" x14ac:dyDescent="0.35">
      <c r="B12613" s="4" t="s">
        <v>7521</v>
      </c>
      <c r="C12613" s="5">
        <v>0</v>
      </c>
    </row>
    <row r="12614" spans="2:3" x14ac:dyDescent="0.35">
      <c r="B12614" s="4" t="s">
        <v>7522</v>
      </c>
      <c r="C12614" s="5">
        <v>0</v>
      </c>
    </row>
    <row r="12615" spans="2:3" x14ac:dyDescent="0.35">
      <c r="B12615" s="4" t="s">
        <v>7492</v>
      </c>
      <c r="C12615" s="5">
        <v>0</v>
      </c>
    </row>
    <row r="12616" spans="2:3" x14ac:dyDescent="0.35">
      <c r="B12616" s="4" t="s">
        <v>6727</v>
      </c>
      <c r="C12616" s="5">
        <v>0</v>
      </c>
    </row>
    <row r="12617" spans="2:3" x14ac:dyDescent="0.35">
      <c r="B12617" s="4" t="s">
        <v>7493</v>
      </c>
      <c r="C12617" s="5">
        <v>0</v>
      </c>
    </row>
    <row r="12618" spans="2:3" x14ac:dyDescent="0.35">
      <c r="B12618" s="4" t="s">
        <v>6297</v>
      </c>
      <c r="C12618" s="5">
        <v>0</v>
      </c>
    </row>
    <row r="12619" spans="2:3" x14ac:dyDescent="0.35">
      <c r="B12619" s="4" t="s">
        <v>6041</v>
      </c>
      <c r="C12619" s="5">
        <v>0</v>
      </c>
    </row>
    <row r="12620" spans="2:3" x14ac:dyDescent="0.35">
      <c r="B12620" s="4" t="s">
        <v>6554</v>
      </c>
      <c r="C12620" s="5">
        <v>0</v>
      </c>
    </row>
    <row r="12621" spans="2:3" x14ac:dyDescent="0.35">
      <c r="B12621" s="4" t="s">
        <v>5275</v>
      </c>
      <c r="C12621" s="5">
        <v>0</v>
      </c>
    </row>
    <row r="12622" spans="2:3" x14ac:dyDescent="0.35">
      <c r="B12622" s="4" t="s">
        <v>6169</v>
      </c>
      <c r="C12622" s="5">
        <v>0</v>
      </c>
    </row>
    <row r="12623" spans="2:3" x14ac:dyDescent="0.35">
      <c r="B12623" s="4" t="s">
        <v>5276</v>
      </c>
      <c r="C12623" s="5">
        <v>0</v>
      </c>
    </row>
    <row r="12624" spans="2:3" x14ac:dyDescent="0.35">
      <c r="B12624" s="4" t="s">
        <v>6426</v>
      </c>
      <c r="C12624" s="5">
        <v>0</v>
      </c>
    </row>
    <row r="12625" spans="2:3" x14ac:dyDescent="0.35">
      <c r="B12625" s="4" t="s">
        <v>5277</v>
      </c>
      <c r="C12625" s="5">
        <v>0</v>
      </c>
    </row>
    <row r="12626" spans="2:3" x14ac:dyDescent="0.35">
      <c r="B12626" s="4" t="s">
        <v>5238</v>
      </c>
      <c r="C12626" s="5">
        <v>0</v>
      </c>
    </row>
    <row r="12627" spans="2:3" x14ac:dyDescent="0.35">
      <c r="B12627" s="4" t="s">
        <v>5278</v>
      </c>
      <c r="C12627" s="5">
        <v>0</v>
      </c>
    </row>
    <row r="12628" spans="2:3" x14ac:dyDescent="0.35">
      <c r="B12628" s="4" t="s">
        <v>6105</v>
      </c>
      <c r="C12628" s="5">
        <v>0</v>
      </c>
    </row>
    <row r="12629" spans="2:3" x14ac:dyDescent="0.35">
      <c r="B12629" s="4" t="s">
        <v>5239</v>
      </c>
      <c r="C12629" s="5">
        <v>0</v>
      </c>
    </row>
    <row r="12630" spans="2:3" x14ac:dyDescent="0.35">
      <c r="B12630" s="4" t="s">
        <v>6233</v>
      </c>
      <c r="C12630" s="5">
        <v>0</v>
      </c>
    </row>
    <row r="12631" spans="2:3" x14ac:dyDescent="0.35">
      <c r="B12631" s="4" t="s">
        <v>5195</v>
      </c>
      <c r="C12631" s="5">
        <v>0</v>
      </c>
    </row>
    <row r="12632" spans="2:3" x14ac:dyDescent="0.35">
      <c r="B12632" s="4" t="s">
        <v>6361</v>
      </c>
      <c r="C12632" s="5">
        <v>0</v>
      </c>
    </row>
    <row r="12633" spans="2:3" x14ac:dyDescent="0.35">
      <c r="B12633" s="4" t="s">
        <v>5281</v>
      </c>
      <c r="C12633" s="5">
        <v>0</v>
      </c>
    </row>
    <row r="12634" spans="2:3" x14ac:dyDescent="0.35">
      <c r="B12634" s="4" t="s">
        <v>6490</v>
      </c>
      <c r="C12634" s="5">
        <v>0</v>
      </c>
    </row>
    <row r="12635" spans="2:3" x14ac:dyDescent="0.35">
      <c r="B12635" s="4" t="s">
        <v>5282</v>
      </c>
      <c r="C12635" s="5">
        <v>0</v>
      </c>
    </row>
    <row r="12636" spans="2:3" x14ac:dyDescent="0.35">
      <c r="B12636" s="4" t="s">
        <v>6628</v>
      </c>
      <c r="C12636" s="5">
        <v>0</v>
      </c>
    </row>
    <row r="12637" spans="2:3" x14ac:dyDescent="0.35">
      <c r="B12637" s="4" t="s">
        <v>5283</v>
      </c>
      <c r="C12637" s="5">
        <v>0</v>
      </c>
    </row>
    <row r="12638" spans="2:3" x14ac:dyDescent="0.35">
      <c r="B12638" s="4" t="s">
        <v>6009</v>
      </c>
      <c r="C12638" s="5">
        <v>0</v>
      </c>
    </row>
    <row r="12639" spans="2:3" x14ac:dyDescent="0.35">
      <c r="B12639" s="4" t="s">
        <v>5284</v>
      </c>
      <c r="C12639" s="5">
        <v>0</v>
      </c>
    </row>
    <row r="12640" spans="2:3" x14ac:dyDescent="0.35">
      <c r="B12640" s="4" t="s">
        <v>6073</v>
      </c>
      <c r="C12640" s="5">
        <v>0</v>
      </c>
    </row>
    <row r="12641" spans="2:3" x14ac:dyDescent="0.35">
      <c r="B12641" s="4" t="s">
        <v>5240</v>
      </c>
      <c r="C12641" s="5">
        <v>0</v>
      </c>
    </row>
    <row r="12642" spans="2:3" x14ac:dyDescent="0.35">
      <c r="B12642" s="4" t="s">
        <v>6137</v>
      </c>
      <c r="C12642" s="5">
        <v>0</v>
      </c>
    </row>
    <row r="12643" spans="2:3" x14ac:dyDescent="0.35">
      <c r="B12643" s="4" t="s">
        <v>5286</v>
      </c>
      <c r="C12643" s="5">
        <v>0</v>
      </c>
    </row>
    <row r="12644" spans="2:3" x14ac:dyDescent="0.35">
      <c r="B12644" s="4" t="s">
        <v>6201</v>
      </c>
      <c r="C12644" s="5">
        <v>0</v>
      </c>
    </row>
    <row r="12645" spans="2:3" x14ac:dyDescent="0.35">
      <c r="B12645" s="4" t="s">
        <v>5287</v>
      </c>
      <c r="C12645" s="5">
        <v>0</v>
      </c>
    </row>
    <row r="12646" spans="2:3" x14ac:dyDescent="0.35">
      <c r="B12646" s="4" t="s">
        <v>6265</v>
      </c>
      <c r="C12646" s="5">
        <v>0</v>
      </c>
    </row>
    <row r="12647" spans="2:3" x14ac:dyDescent="0.35">
      <c r="B12647" s="4" t="s">
        <v>5288</v>
      </c>
      <c r="C12647" s="5">
        <v>0</v>
      </c>
    </row>
    <row r="12648" spans="2:3" x14ac:dyDescent="0.35">
      <c r="B12648" s="4" t="s">
        <v>6329</v>
      </c>
      <c r="C12648" s="5">
        <v>0</v>
      </c>
    </row>
    <row r="12649" spans="2:3" x14ac:dyDescent="0.35">
      <c r="B12649" s="4" t="s">
        <v>5289</v>
      </c>
      <c r="C12649" s="5">
        <v>0</v>
      </c>
    </row>
    <row r="12650" spans="2:3" x14ac:dyDescent="0.35">
      <c r="B12650" s="4" t="s">
        <v>6393</v>
      </c>
      <c r="C12650" s="5">
        <v>0</v>
      </c>
    </row>
    <row r="12651" spans="2:3" x14ac:dyDescent="0.35">
      <c r="B12651" s="4" t="s">
        <v>5290</v>
      </c>
      <c r="C12651" s="5">
        <v>0</v>
      </c>
    </row>
    <row r="12652" spans="2:3" x14ac:dyDescent="0.35">
      <c r="B12652" s="4" t="s">
        <v>6458</v>
      </c>
      <c r="C12652" s="5">
        <v>0</v>
      </c>
    </row>
    <row r="12653" spans="2:3" x14ac:dyDescent="0.35">
      <c r="B12653" s="4" t="s">
        <v>5291</v>
      </c>
      <c r="C12653" s="5">
        <v>0</v>
      </c>
    </row>
    <row r="12654" spans="2:3" x14ac:dyDescent="0.35">
      <c r="B12654" s="4" t="s">
        <v>6522</v>
      </c>
      <c r="C12654" s="5">
        <v>0</v>
      </c>
    </row>
    <row r="12655" spans="2:3" x14ac:dyDescent="0.35">
      <c r="B12655" s="4" t="s">
        <v>5292</v>
      </c>
      <c r="C12655" s="5">
        <v>0</v>
      </c>
    </row>
    <row r="12656" spans="2:3" x14ac:dyDescent="0.35">
      <c r="B12656" s="4" t="s">
        <v>6586</v>
      </c>
      <c r="C12656" s="5">
        <v>0</v>
      </c>
    </row>
    <row r="12657" spans="2:3" x14ac:dyDescent="0.35">
      <c r="B12657" s="4" t="s">
        <v>5293</v>
      </c>
      <c r="C12657" s="5">
        <v>0</v>
      </c>
    </row>
    <row r="12658" spans="2:3" x14ac:dyDescent="0.35">
      <c r="B12658" s="4" t="s">
        <v>6685</v>
      </c>
      <c r="C12658" s="5">
        <v>0</v>
      </c>
    </row>
    <row r="12659" spans="2:3" x14ac:dyDescent="0.35">
      <c r="B12659" s="4" t="s">
        <v>5294</v>
      </c>
      <c r="C12659" s="5">
        <v>0</v>
      </c>
    </row>
    <row r="12660" spans="2:3" x14ac:dyDescent="0.35">
      <c r="B12660" s="4" t="s">
        <v>5993</v>
      </c>
      <c r="C12660" s="5">
        <v>0</v>
      </c>
    </row>
    <row r="12661" spans="2:3" x14ac:dyDescent="0.35">
      <c r="B12661" s="4" t="s">
        <v>5295</v>
      </c>
      <c r="C12661" s="5">
        <v>0</v>
      </c>
    </row>
    <row r="12662" spans="2:3" x14ac:dyDescent="0.35">
      <c r="B12662" s="4" t="s">
        <v>6025</v>
      </c>
      <c r="C12662" s="5">
        <v>0</v>
      </c>
    </row>
    <row r="12663" spans="2:3" x14ac:dyDescent="0.35">
      <c r="B12663" s="4" t="s">
        <v>5296</v>
      </c>
      <c r="C12663" s="5">
        <v>0</v>
      </c>
    </row>
    <row r="12664" spans="2:3" x14ac:dyDescent="0.35">
      <c r="B12664" s="4" t="s">
        <v>6057</v>
      </c>
      <c r="C12664" s="5">
        <v>0</v>
      </c>
    </row>
    <row r="12665" spans="2:3" x14ac:dyDescent="0.35">
      <c r="B12665" s="4" t="s">
        <v>5297</v>
      </c>
      <c r="C12665" s="5">
        <v>0</v>
      </c>
    </row>
    <row r="12666" spans="2:3" x14ac:dyDescent="0.35">
      <c r="B12666" s="4" t="s">
        <v>6089</v>
      </c>
      <c r="C12666" s="5">
        <v>0</v>
      </c>
    </row>
    <row r="12667" spans="2:3" x14ac:dyDescent="0.35">
      <c r="B12667" s="4" t="s">
        <v>5298</v>
      </c>
      <c r="C12667" s="5">
        <v>0</v>
      </c>
    </row>
    <row r="12668" spans="2:3" x14ac:dyDescent="0.35">
      <c r="B12668" s="4" t="s">
        <v>5218</v>
      </c>
      <c r="C12668" s="5">
        <v>0</v>
      </c>
    </row>
    <row r="12669" spans="2:3" x14ac:dyDescent="0.35">
      <c r="B12669" s="4" t="s">
        <v>5299</v>
      </c>
      <c r="C12669" s="5">
        <v>0</v>
      </c>
    </row>
    <row r="12670" spans="2:3" x14ac:dyDescent="0.35">
      <c r="B12670" s="4" t="s">
        <v>6153</v>
      </c>
      <c r="C12670" s="5">
        <v>0</v>
      </c>
    </row>
    <row r="12671" spans="2:3" x14ac:dyDescent="0.35">
      <c r="B12671" s="4" t="s">
        <v>5300</v>
      </c>
      <c r="C12671" s="5">
        <v>0</v>
      </c>
    </row>
    <row r="12672" spans="2:3" x14ac:dyDescent="0.35">
      <c r="B12672" s="4" t="s">
        <v>6185</v>
      </c>
      <c r="C12672" s="5">
        <v>0</v>
      </c>
    </row>
    <row r="12673" spans="2:3" x14ac:dyDescent="0.35">
      <c r="B12673" s="4" t="s">
        <v>5301</v>
      </c>
      <c r="C12673" s="5">
        <v>0</v>
      </c>
    </row>
    <row r="12674" spans="2:3" x14ac:dyDescent="0.35">
      <c r="B12674" s="4" t="s">
        <v>5258</v>
      </c>
      <c r="C12674" s="5">
        <v>0</v>
      </c>
    </row>
    <row r="12675" spans="2:3" x14ac:dyDescent="0.35">
      <c r="B12675" s="4" t="s">
        <v>5302</v>
      </c>
      <c r="C12675" s="5">
        <v>0</v>
      </c>
    </row>
    <row r="12676" spans="2:3" x14ac:dyDescent="0.35">
      <c r="B12676" s="4" t="s">
        <v>6249</v>
      </c>
      <c r="C12676" s="5">
        <v>0</v>
      </c>
    </row>
    <row r="12677" spans="2:3" x14ac:dyDescent="0.35">
      <c r="B12677" s="4" t="s">
        <v>5303</v>
      </c>
      <c r="C12677" s="5">
        <v>0</v>
      </c>
    </row>
    <row r="12678" spans="2:3" x14ac:dyDescent="0.35">
      <c r="B12678" s="4" t="s">
        <v>6281</v>
      </c>
      <c r="C12678" s="5">
        <v>0</v>
      </c>
    </row>
    <row r="12679" spans="2:3" x14ac:dyDescent="0.35">
      <c r="B12679" s="4" t="s">
        <v>5304</v>
      </c>
      <c r="C12679" s="5">
        <v>0</v>
      </c>
    </row>
    <row r="12680" spans="2:3" x14ac:dyDescent="0.35">
      <c r="B12680" s="4" t="s">
        <v>6313</v>
      </c>
      <c r="C12680" s="5">
        <v>0</v>
      </c>
    </row>
    <row r="12681" spans="2:3" x14ac:dyDescent="0.35">
      <c r="B12681" s="4" t="s">
        <v>5305</v>
      </c>
      <c r="C12681" s="5">
        <v>0</v>
      </c>
    </row>
    <row r="12682" spans="2:3" x14ac:dyDescent="0.35">
      <c r="B12682" s="4" t="s">
        <v>6345</v>
      </c>
      <c r="C12682" s="5">
        <v>0</v>
      </c>
    </row>
    <row r="12683" spans="2:3" x14ac:dyDescent="0.35">
      <c r="B12683" s="4" t="s">
        <v>5306</v>
      </c>
      <c r="C12683" s="5">
        <v>0</v>
      </c>
    </row>
    <row r="12684" spans="2:3" x14ac:dyDescent="0.35">
      <c r="B12684" s="4" t="s">
        <v>6377</v>
      </c>
      <c r="C12684" s="5">
        <v>0</v>
      </c>
    </row>
    <row r="12685" spans="2:3" x14ac:dyDescent="0.35">
      <c r="B12685" s="4" t="s">
        <v>5307</v>
      </c>
      <c r="C12685" s="5">
        <v>0</v>
      </c>
    </row>
    <row r="12686" spans="2:3" x14ac:dyDescent="0.35">
      <c r="B12686" s="4" t="s">
        <v>6410</v>
      </c>
      <c r="C12686" s="5">
        <v>0</v>
      </c>
    </row>
    <row r="12687" spans="2:3" x14ac:dyDescent="0.35">
      <c r="B12687" s="4" t="s">
        <v>5308</v>
      </c>
      <c r="C12687" s="5">
        <v>0</v>
      </c>
    </row>
    <row r="12688" spans="2:3" x14ac:dyDescent="0.35">
      <c r="B12688" s="4" t="s">
        <v>6442</v>
      </c>
      <c r="C12688" s="5">
        <v>0</v>
      </c>
    </row>
    <row r="12689" spans="2:3" x14ac:dyDescent="0.35">
      <c r="B12689" s="4" t="s">
        <v>5309</v>
      </c>
      <c r="C12689" s="5">
        <v>0</v>
      </c>
    </row>
    <row r="12690" spans="2:3" x14ac:dyDescent="0.35">
      <c r="B12690" s="4" t="s">
        <v>6474</v>
      </c>
      <c r="C12690" s="5">
        <v>0</v>
      </c>
    </row>
    <row r="12691" spans="2:3" x14ac:dyDescent="0.35">
      <c r="B12691" s="4" t="s">
        <v>5310</v>
      </c>
      <c r="C12691" s="5">
        <v>0</v>
      </c>
    </row>
    <row r="12692" spans="2:3" x14ac:dyDescent="0.35">
      <c r="B12692" s="4" t="s">
        <v>6506</v>
      </c>
      <c r="C12692" s="5">
        <v>0</v>
      </c>
    </row>
    <row r="12693" spans="2:3" x14ac:dyDescent="0.35">
      <c r="B12693" s="4" t="s">
        <v>5311</v>
      </c>
      <c r="C12693" s="5">
        <v>0</v>
      </c>
    </row>
    <row r="12694" spans="2:3" x14ac:dyDescent="0.35">
      <c r="B12694" s="4" t="s">
        <v>6538</v>
      </c>
      <c r="C12694" s="5">
        <v>0</v>
      </c>
    </row>
    <row r="12695" spans="2:3" x14ac:dyDescent="0.35">
      <c r="B12695" s="4" t="s">
        <v>5312</v>
      </c>
      <c r="C12695" s="5">
        <v>0</v>
      </c>
    </row>
    <row r="12696" spans="2:3" x14ac:dyDescent="0.35">
      <c r="B12696" s="4" t="s">
        <v>6570</v>
      </c>
      <c r="C12696" s="5">
        <v>0</v>
      </c>
    </row>
    <row r="12697" spans="2:3" x14ac:dyDescent="0.35">
      <c r="B12697" s="4" t="s">
        <v>5313</v>
      </c>
      <c r="C12697" s="5">
        <v>0</v>
      </c>
    </row>
    <row r="12698" spans="2:3" x14ac:dyDescent="0.35">
      <c r="B12698" s="4" t="s">
        <v>5261</v>
      </c>
      <c r="C12698" s="5">
        <v>0</v>
      </c>
    </row>
    <row r="12699" spans="2:3" x14ac:dyDescent="0.35">
      <c r="B12699" s="4" t="s">
        <v>5314</v>
      </c>
      <c r="C12699" s="5">
        <v>0</v>
      </c>
    </row>
    <row r="12700" spans="2:3" x14ac:dyDescent="0.35">
      <c r="B12700" s="4" t="s">
        <v>6669</v>
      </c>
      <c r="C12700" s="5">
        <v>0</v>
      </c>
    </row>
    <row r="12701" spans="2:3" x14ac:dyDescent="0.35">
      <c r="B12701" s="4" t="s">
        <v>5315</v>
      </c>
      <c r="C12701" s="5">
        <v>0</v>
      </c>
    </row>
    <row r="12702" spans="2:3" x14ac:dyDescent="0.35">
      <c r="B12702" s="4" t="s">
        <v>6701</v>
      </c>
      <c r="C12702" s="5">
        <v>0</v>
      </c>
    </row>
    <row r="12703" spans="2:3" x14ac:dyDescent="0.35">
      <c r="B12703" s="4" t="s">
        <v>5316</v>
      </c>
      <c r="C12703" s="5">
        <v>0</v>
      </c>
    </row>
    <row r="12704" spans="2:3" x14ac:dyDescent="0.35">
      <c r="B12704" s="4" t="s">
        <v>5985</v>
      </c>
      <c r="C12704" s="5">
        <v>0</v>
      </c>
    </row>
    <row r="12705" spans="2:3" x14ac:dyDescent="0.35">
      <c r="B12705" s="4" t="s">
        <v>5196</v>
      </c>
      <c r="C12705" s="5">
        <v>0</v>
      </c>
    </row>
    <row r="12706" spans="2:3" x14ac:dyDescent="0.35">
      <c r="B12706" s="4" t="s">
        <v>6001</v>
      </c>
      <c r="C12706" s="5">
        <v>0</v>
      </c>
    </row>
    <row r="12707" spans="2:3" x14ac:dyDescent="0.35">
      <c r="B12707" s="4" t="s">
        <v>5318</v>
      </c>
      <c r="C12707" s="5">
        <v>0</v>
      </c>
    </row>
    <row r="12708" spans="2:3" x14ac:dyDescent="0.35">
      <c r="B12708" s="4" t="s">
        <v>6017</v>
      </c>
      <c r="C12708" s="5">
        <v>0</v>
      </c>
    </row>
    <row r="12709" spans="2:3" x14ac:dyDescent="0.35">
      <c r="B12709" s="4" t="s">
        <v>5319</v>
      </c>
      <c r="C12709" s="5">
        <v>0</v>
      </c>
    </row>
    <row r="12710" spans="2:3" x14ac:dyDescent="0.35">
      <c r="B12710" s="4" t="s">
        <v>6033</v>
      </c>
      <c r="C12710" s="5">
        <v>0</v>
      </c>
    </row>
    <row r="12711" spans="2:3" x14ac:dyDescent="0.35">
      <c r="B12711" s="4" t="s">
        <v>5320</v>
      </c>
      <c r="C12711" s="5">
        <v>0</v>
      </c>
    </row>
    <row r="12712" spans="2:3" x14ac:dyDescent="0.35">
      <c r="B12712" s="4" t="s">
        <v>6049</v>
      </c>
      <c r="C12712" s="5">
        <v>0</v>
      </c>
    </row>
    <row r="12713" spans="2:3" x14ac:dyDescent="0.35">
      <c r="B12713" s="4" t="s">
        <v>5321</v>
      </c>
      <c r="C12713" s="5">
        <v>0</v>
      </c>
    </row>
    <row r="12714" spans="2:3" x14ac:dyDescent="0.35">
      <c r="B12714" s="4" t="s">
        <v>6065</v>
      </c>
      <c r="C12714" s="5">
        <v>0</v>
      </c>
    </row>
    <row r="12715" spans="2:3" x14ac:dyDescent="0.35">
      <c r="B12715" s="4" t="s">
        <v>5322</v>
      </c>
      <c r="C12715" s="5">
        <v>0</v>
      </c>
    </row>
    <row r="12716" spans="2:3" x14ac:dyDescent="0.35">
      <c r="B12716" s="4" t="s">
        <v>6081</v>
      </c>
      <c r="C12716" s="5">
        <v>0</v>
      </c>
    </row>
    <row r="12717" spans="2:3" x14ac:dyDescent="0.35">
      <c r="B12717" s="4" t="s">
        <v>5323</v>
      </c>
      <c r="C12717" s="5">
        <v>0</v>
      </c>
    </row>
    <row r="12718" spans="2:3" x14ac:dyDescent="0.35">
      <c r="B12718" s="4" t="s">
        <v>6097</v>
      </c>
      <c r="C12718" s="5">
        <v>0</v>
      </c>
    </row>
    <row r="12719" spans="2:3" x14ac:dyDescent="0.35">
      <c r="B12719" s="4" t="s">
        <v>5324</v>
      </c>
      <c r="C12719" s="5">
        <v>0</v>
      </c>
    </row>
    <row r="12720" spans="2:3" x14ac:dyDescent="0.35">
      <c r="B12720" s="4" t="s">
        <v>6113</v>
      </c>
      <c r="C12720" s="5">
        <v>0</v>
      </c>
    </row>
    <row r="12721" spans="2:3" x14ac:dyDescent="0.35">
      <c r="B12721" s="4" t="s">
        <v>5325</v>
      </c>
      <c r="C12721" s="5">
        <v>0</v>
      </c>
    </row>
    <row r="12722" spans="2:3" x14ac:dyDescent="0.35">
      <c r="B12722" s="4" t="s">
        <v>5256</v>
      </c>
      <c r="C12722" s="5">
        <v>0</v>
      </c>
    </row>
    <row r="12723" spans="2:3" x14ac:dyDescent="0.35">
      <c r="B12723" s="4" t="s">
        <v>5326</v>
      </c>
      <c r="C12723" s="5">
        <v>0</v>
      </c>
    </row>
    <row r="12724" spans="2:3" x14ac:dyDescent="0.35">
      <c r="B12724" s="4" t="s">
        <v>6145</v>
      </c>
      <c r="C12724" s="5">
        <v>0</v>
      </c>
    </row>
    <row r="12725" spans="2:3" x14ac:dyDescent="0.35">
      <c r="B12725" s="4" t="s">
        <v>5327</v>
      </c>
      <c r="C12725" s="5">
        <v>0</v>
      </c>
    </row>
    <row r="12726" spans="2:3" x14ac:dyDescent="0.35">
      <c r="B12726" s="4" t="s">
        <v>6161</v>
      </c>
      <c r="C12726" s="5">
        <v>0</v>
      </c>
    </row>
    <row r="12727" spans="2:3" x14ac:dyDescent="0.35">
      <c r="B12727" s="4" t="s">
        <v>5328</v>
      </c>
      <c r="C12727" s="5">
        <v>0</v>
      </c>
    </row>
    <row r="12728" spans="2:3" x14ac:dyDescent="0.35">
      <c r="B12728" s="4" t="s">
        <v>6177</v>
      </c>
      <c r="C12728" s="5">
        <v>0</v>
      </c>
    </row>
    <row r="12729" spans="2:3" x14ac:dyDescent="0.35">
      <c r="B12729" s="4" t="s">
        <v>5329</v>
      </c>
      <c r="C12729" s="5">
        <v>0</v>
      </c>
    </row>
    <row r="12730" spans="2:3" x14ac:dyDescent="0.35">
      <c r="B12730" s="4" t="s">
        <v>6193</v>
      </c>
      <c r="C12730" s="5">
        <v>0</v>
      </c>
    </row>
    <row r="12731" spans="2:3" x14ac:dyDescent="0.35">
      <c r="B12731" s="4" t="s">
        <v>5330</v>
      </c>
      <c r="C12731" s="5">
        <v>0</v>
      </c>
    </row>
    <row r="12732" spans="2:3" x14ac:dyDescent="0.35">
      <c r="B12732" s="4" t="s">
        <v>6209</v>
      </c>
      <c r="C12732" s="5">
        <v>0</v>
      </c>
    </row>
    <row r="12733" spans="2:3" x14ac:dyDescent="0.35">
      <c r="B12733" s="4" t="s">
        <v>5331</v>
      </c>
      <c r="C12733" s="5">
        <v>0</v>
      </c>
    </row>
    <row r="12734" spans="2:3" x14ac:dyDescent="0.35">
      <c r="B12734" s="4" t="s">
        <v>6225</v>
      </c>
      <c r="C12734" s="5">
        <v>0</v>
      </c>
    </row>
    <row r="12735" spans="2:3" x14ac:dyDescent="0.35">
      <c r="B12735" s="4" t="s">
        <v>5332</v>
      </c>
      <c r="C12735" s="5">
        <v>0</v>
      </c>
    </row>
    <row r="12736" spans="2:3" x14ac:dyDescent="0.35">
      <c r="B12736" s="4" t="s">
        <v>6241</v>
      </c>
      <c r="C12736" s="5">
        <v>0</v>
      </c>
    </row>
    <row r="12737" spans="2:3" x14ac:dyDescent="0.35">
      <c r="B12737" s="4" t="s">
        <v>5333</v>
      </c>
      <c r="C12737" s="5">
        <v>0</v>
      </c>
    </row>
    <row r="12738" spans="2:3" x14ac:dyDescent="0.35">
      <c r="B12738" s="4" t="s">
        <v>6257</v>
      </c>
      <c r="C12738" s="5">
        <v>0</v>
      </c>
    </row>
    <row r="12739" spans="2:3" x14ac:dyDescent="0.35">
      <c r="B12739" s="4" t="s">
        <v>5334</v>
      </c>
      <c r="C12739" s="5">
        <v>0</v>
      </c>
    </row>
    <row r="12740" spans="2:3" x14ac:dyDescent="0.35">
      <c r="B12740" s="4" t="s">
        <v>6273</v>
      </c>
      <c r="C12740" s="5">
        <v>0</v>
      </c>
    </row>
    <row r="12741" spans="2:3" x14ac:dyDescent="0.35">
      <c r="B12741" s="4" t="s">
        <v>5335</v>
      </c>
      <c r="C12741" s="5">
        <v>0</v>
      </c>
    </row>
    <row r="12742" spans="2:3" x14ac:dyDescent="0.35">
      <c r="B12742" s="4" t="s">
        <v>6289</v>
      </c>
      <c r="C12742" s="5">
        <v>0</v>
      </c>
    </row>
    <row r="12743" spans="2:3" x14ac:dyDescent="0.35">
      <c r="B12743" s="4" t="s">
        <v>5336</v>
      </c>
      <c r="C12743" s="5">
        <v>0</v>
      </c>
    </row>
    <row r="12744" spans="2:3" x14ac:dyDescent="0.35">
      <c r="B12744" s="4" t="s">
        <v>5223</v>
      </c>
      <c r="C12744" s="5">
        <v>0</v>
      </c>
    </row>
    <row r="12745" spans="2:3" x14ac:dyDescent="0.35">
      <c r="B12745" s="4" t="s">
        <v>5337</v>
      </c>
      <c r="C12745" s="5">
        <v>0</v>
      </c>
    </row>
    <row r="12746" spans="2:3" x14ac:dyDescent="0.35">
      <c r="B12746" s="4" t="s">
        <v>6321</v>
      </c>
      <c r="C12746" s="5">
        <v>0</v>
      </c>
    </row>
    <row r="12747" spans="2:3" x14ac:dyDescent="0.35">
      <c r="B12747" s="4" t="s">
        <v>5338</v>
      </c>
      <c r="C12747" s="5">
        <v>0</v>
      </c>
    </row>
    <row r="12748" spans="2:3" x14ac:dyDescent="0.35">
      <c r="B12748" s="4" t="s">
        <v>6337</v>
      </c>
      <c r="C12748" s="5">
        <v>0</v>
      </c>
    </row>
    <row r="12749" spans="2:3" x14ac:dyDescent="0.35">
      <c r="B12749" s="4" t="s">
        <v>5339</v>
      </c>
      <c r="C12749" s="5">
        <v>0</v>
      </c>
    </row>
    <row r="12750" spans="2:3" x14ac:dyDescent="0.35">
      <c r="B12750" s="4" t="s">
        <v>6353</v>
      </c>
      <c r="C12750" s="5">
        <v>0</v>
      </c>
    </row>
    <row r="12751" spans="2:3" x14ac:dyDescent="0.35">
      <c r="B12751" s="4" t="s">
        <v>5340</v>
      </c>
      <c r="C12751" s="5">
        <v>0</v>
      </c>
    </row>
    <row r="12752" spans="2:3" x14ac:dyDescent="0.35">
      <c r="B12752" s="4" t="s">
        <v>6369</v>
      </c>
      <c r="C12752" s="5">
        <v>0</v>
      </c>
    </row>
    <row r="12753" spans="2:3" x14ac:dyDescent="0.35">
      <c r="B12753" s="4" t="s">
        <v>5341</v>
      </c>
      <c r="C12753" s="5">
        <v>0</v>
      </c>
    </row>
    <row r="12754" spans="2:3" x14ac:dyDescent="0.35">
      <c r="B12754" s="4" t="s">
        <v>6385</v>
      </c>
      <c r="C12754" s="5">
        <v>0</v>
      </c>
    </row>
    <row r="12755" spans="2:3" x14ac:dyDescent="0.35">
      <c r="B12755" s="4" t="s">
        <v>5342</v>
      </c>
      <c r="C12755" s="5">
        <v>0</v>
      </c>
    </row>
    <row r="12756" spans="2:3" x14ac:dyDescent="0.35">
      <c r="B12756" s="4" t="s">
        <v>6402</v>
      </c>
      <c r="C12756" s="5">
        <v>0</v>
      </c>
    </row>
    <row r="12757" spans="2:3" x14ac:dyDescent="0.35">
      <c r="B12757" s="4" t="s">
        <v>5343</v>
      </c>
      <c r="C12757" s="5">
        <v>0</v>
      </c>
    </row>
    <row r="12758" spans="2:3" x14ac:dyDescent="0.35">
      <c r="B12758" s="4" t="s">
        <v>6418</v>
      </c>
      <c r="C12758" s="5">
        <v>0</v>
      </c>
    </row>
    <row r="12759" spans="2:3" x14ac:dyDescent="0.35">
      <c r="B12759" s="4" t="s">
        <v>5344</v>
      </c>
      <c r="C12759" s="5">
        <v>0</v>
      </c>
    </row>
    <row r="12760" spans="2:3" x14ac:dyDescent="0.35">
      <c r="B12760" s="4" t="s">
        <v>6434</v>
      </c>
      <c r="C12760" s="5">
        <v>0</v>
      </c>
    </row>
    <row r="12761" spans="2:3" x14ac:dyDescent="0.35">
      <c r="B12761" s="4" t="s">
        <v>5345</v>
      </c>
      <c r="C12761" s="5">
        <v>0</v>
      </c>
    </row>
    <row r="12762" spans="2:3" x14ac:dyDescent="0.35">
      <c r="B12762" s="4" t="s">
        <v>6450</v>
      </c>
      <c r="C12762" s="5">
        <v>0</v>
      </c>
    </row>
    <row r="12763" spans="2:3" x14ac:dyDescent="0.35">
      <c r="B12763" s="4" t="s">
        <v>5346</v>
      </c>
      <c r="C12763" s="5">
        <v>0</v>
      </c>
    </row>
    <row r="12764" spans="2:3" x14ac:dyDescent="0.35">
      <c r="B12764" s="4" t="s">
        <v>6466</v>
      </c>
      <c r="C12764" s="5">
        <v>0</v>
      </c>
    </row>
    <row r="12765" spans="2:3" x14ac:dyDescent="0.35">
      <c r="B12765" s="4" t="s">
        <v>5347</v>
      </c>
      <c r="C12765" s="5">
        <v>0</v>
      </c>
    </row>
    <row r="12766" spans="2:3" x14ac:dyDescent="0.35">
      <c r="B12766" s="4" t="s">
        <v>6482</v>
      </c>
      <c r="C12766" s="5">
        <v>0</v>
      </c>
    </row>
    <row r="12767" spans="2:3" x14ac:dyDescent="0.35">
      <c r="B12767" s="4" t="s">
        <v>5348</v>
      </c>
      <c r="C12767" s="5">
        <v>0</v>
      </c>
    </row>
    <row r="12768" spans="2:3" x14ac:dyDescent="0.35">
      <c r="B12768" s="4" t="s">
        <v>6498</v>
      </c>
      <c r="C12768" s="5">
        <v>0</v>
      </c>
    </row>
    <row r="12769" spans="2:3" x14ac:dyDescent="0.35">
      <c r="B12769" s="4" t="s">
        <v>5241</v>
      </c>
      <c r="C12769" s="5">
        <v>0</v>
      </c>
    </row>
    <row r="12770" spans="2:3" x14ac:dyDescent="0.35">
      <c r="B12770" s="4" t="s">
        <v>6514</v>
      </c>
      <c r="C12770" s="5">
        <v>0</v>
      </c>
    </row>
    <row r="12771" spans="2:3" x14ac:dyDescent="0.35">
      <c r="B12771" s="4" t="s">
        <v>5350</v>
      </c>
      <c r="C12771" s="5">
        <v>0</v>
      </c>
    </row>
    <row r="12772" spans="2:3" x14ac:dyDescent="0.35">
      <c r="B12772" s="4" t="s">
        <v>6530</v>
      </c>
      <c r="C12772" s="5">
        <v>0</v>
      </c>
    </row>
    <row r="12773" spans="2:3" x14ac:dyDescent="0.35">
      <c r="B12773" s="4" t="s">
        <v>5351</v>
      </c>
      <c r="C12773" s="5">
        <v>0</v>
      </c>
    </row>
    <row r="12774" spans="2:3" x14ac:dyDescent="0.35">
      <c r="B12774" s="4" t="s">
        <v>6546</v>
      </c>
      <c r="C12774" s="5">
        <v>0</v>
      </c>
    </row>
    <row r="12775" spans="2:3" x14ac:dyDescent="0.35">
      <c r="B12775" s="4" t="s">
        <v>5352</v>
      </c>
      <c r="C12775" s="5">
        <v>0</v>
      </c>
    </row>
    <row r="12776" spans="2:3" x14ac:dyDescent="0.35">
      <c r="B12776" s="4" t="s">
        <v>6562</v>
      </c>
      <c r="C12776" s="5">
        <v>0</v>
      </c>
    </row>
    <row r="12777" spans="2:3" x14ac:dyDescent="0.35">
      <c r="B12777" s="4" t="s">
        <v>5353</v>
      </c>
      <c r="C12777" s="5">
        <v>0</v>
      </c>
    </row>
    <row r="12778" spans="2:3" x14ac:dyDescent="0.35">
      <c r="B12778" s="4" t="s">
        <v>6578</v>
      </c>
      <c r="C12778" s="5">
        <v>0</v>
      </c>
    </row>
    <row r="12779" spans="2:3" x14ac:dyDescent="0.35">
      <c r="B12779" s="4" t="s">
        <v>5354</v>
      </c>
      <c r="C12779" s="5">
        <v>0</v>
      </c>
    </row>
    <row r="12780" spans="2:3" x14ac:dyDescent="0.35">
      <c r="B12780" s="4" t="s">
        <v>5260</v>
      </c>
      <c r="C12780" s="5">
        <v>0</v>
      </c>
    </row>
    <row r="12781" spans="2:3" x14ac:dyDescent="0.35">
      <c r="B12781" s="4" t="s">
        <v>5355</v>
      </c>
      <c r="C12781" s="5">
        <v>0</v>
      </c>
    </row>
    <row r="12782" spans="2:3" x14ac:dyDescent="0.35">
      <c r="B12782" s="4" t="s">
        <v>6620</v>
      </c>
      <c r="C12782" s="5">
        <v>0</v>
      </c>
    </row>
    <row r="12783" spans="2:3" x14ac:dyDescent="0.35">
      <c r="B12783" s="4" t="s">
        <v>5356</v>
      </c>
      <c r="C12783" s="5">
        <v>0</v>
      </c>
    </row>
    <row r="12784" spans="2:3" x14ac:dyDescent="0.35">
      <c r="B12784" s="4" t="s">
        <v>6637</v>
      </c>
      <c r="C12784" s="5">
        <v>0</v>
      </c>
    </row>
    <row r="12785" spans="2:3" x14ac:dyDescent="0.35">
      <c r="B12785" s="4" t="s">
        <v>5357</v>
      </c>
      <c r="C12785" s="5">
        <v>0</v>
      </c>
    </row>
    <row r="12786" spans="2:3" x14ac:dyDescent="0.35">
      <c r="B12786" s="4" t="s">
        <v>6677</v>
      </c>
      <c r="C12786" s="5">
        <v>0</v>
      </c>
    </row>
    <row r="12787" spans="2:3" x14ac:dyDescent="0.35">
      <c r="B12787" s="4" t="s">
        <v>5358</v>
      </c>
      <c r="C12787" s="5">
        <v>0</v>
      </c>
    </row>
    <row r="12788" spans="2:3" x14ac:dyDescent="0.35">
      <c r="B12788" s="4" t="s">
        <v>6693</v>
      </c>
      <c r="C12788" s="5">
        <v>0</v>
      </c>
    </row>
    <row r="12789" spans="2:3" x14ac:dyDescent="0.35">
      <c r="B12789" s="4" t="s">
        <v>5359</v>
      </c>
      <c r="C12789" s="5">
        <v>0</v>
      </c>
    </row>
    <row r="12790" spans="2:3" x14ac:dyDescent="0.35">
      <c r="B12790" s="4" t="s">
        <v>6709</v>
      </c>
      <c r="C12790" s="5">
        <v>0</v>
      </c>
    </row>
    <row r="12791" spans="2:3" x14ac:dyDescent="0.35">
      <c r="B12791" s="4" t="s">
        <v>5360</v>
      </c>
      <c r="C12791" s="5">
        <v>0</v>
      </c>
    </row>
    <row r="12792" spans="2:3" x14ac:dyDescent="0.35">
      <c r="B12792" s="4" t="s">
        <v>5981</v>
      </c>
      <c r="C12792" s="5">
        <v>0</v>
      </c>
    </row>
    <row r="12793" spans="2:3" x14ac:dyDescent="0.35">
      <c r="B12793" s="4" t="s">
        <v>5361</v>
      </c>
      <c r="C12793" s="5">
        <v>0</v>
      </c>
    </row>
    <row r="12794" spans="2:3" x14ac:dyDescent="0.35">
      <c r="B12794" s="4" t="s">
        <v>5989</v>
      </c>
      <c r="C12794" s="5">
        <v>0</v>
      </c>
    </row>
    <row r="12795" spans="2:3" x14ac:dyDescent="0.35">
      <c r="B12795" s="4" t="s">
        <v>5197</v>
      </c>
      <c r="C12795" s="5">
        <v>0</v>
      </c>
    </row>
    <row r="12796" spans="2:3" x14ac:dyDescent="0.35">
      <c r="B12796" s="4" t="s">
        <v>5997</v>
      </c>
      <c r="C12796" s="5">
        <v>0</v>
      </c>
    </row>
    <row r="12797" spans="2:3" x14ac:dyDescent="0.35">
      <c r="B12797" s="4" t="s">
        <v>5363</v>
      </c>
      <c r="C12797" s="5">
        <v>0</v>
      </c>
    </row>
    <row r="12798" spans="2:3" x14ac:dyDescent="0.35">
      <c r="B12798" s="4" t="s">
        <v>6005</v>
      </c>
      <c r="C12798" s="5">
        <v>0</v>
      </c>
    </row>
    <row r="12799" spans="2:3" x14ac:dyDescent="0.35">
      <c r="B12799" s="4" t="s">
        <v>5364</v>
      </c>
      <c r="C12799" s="5">
        <v>0</v>
      </c>
    </row>
    <row r="12800" spans="2:3" x14ac:dyDescent="0.35">
      <c r="B12800" s="4" t="s">
        <v>6013</v>
      </c>
      <c r="C12800" s="5">
        <v>0</v>
      </c>
    </row>
    <row r="12801" spans="2:3" x14ac:dyDescent="0.35">
      <c r="B12801" s="4" t="s">
        <v>5365</v>
      </c>
      <c r="C12801" s="5">
        <v>0</v>
      </c>
    </row>
    <row r="12802" spans="2:3" x14ac:dyDescent="0.35">
      <c r="B12802" s="4" t="s">
        <v>6021</v>
      </c>
      <c r="C12802" s="5">
        <v>0</v>
      </c>
    </row>
    <row r="12803" spans="2:3" x14ac:dyDescent="0.35">
      <c r="B12803" s="4" t="s">
        <v>5366</v>
      </c>
      <c r="C12803" s="5">
        <v>0</v>
      </c>
    </row>
    <row r="12804" spans="2:3" x14ac:dyDescent="0.35">
      <c r="B12804" s="4" t="s">
        <v>5252</v>
      </c>
      <c r="C12804" s="5">
        <v>0</v>
      </c>
    </row>
    <row r="12805" spans="2:3" x14ac:dyDescent="0.35">
      <c r="B12805" s="4" t="s">
        <v>5367</v>
      </c>
      <c r="C12805" s="5">
        <v>0</v>
      </c>
    </row>
    <row r="12806" spans="2:3" x14ac:dyDescent="0.35">
      <c r="B12806" s="4" t="s">
        <v>6037</v>
      </c>
      <c r="C12806" s="5">
        <v>0</v>
      </c>
    </row>
    <row r="12807" spans="2:3" x14ac:dyDescent="0.35">
      <c r="B12807" s="4" t="s">
        <v>5368</v>
      </c>
      <c r="C12807" s="5">
        <v>0</v>
      </c>
    </row>
    <row r="12808" spans="2:3" x14ac:dyDescent="0.35">
      <c r="B12808" s="4" t="s">
        <v>6045</v>
      </c>
      <c r="C12808" s="5">
        <v>0</v>
      </c>
    </row>
    <row r="12809" spans="2:3" x14ac:dyDescent="0.35">
      <c r="B12809" s="4" t="s">
        <v>5369</v>
      </c>
      <c r="C12809" s="5">
        <v>0</v>
      </c>
    </row>
    <row r="12810" spans="2:3" x14ac:dyDescent="0.35">
      <c r="B12810" s="4" t="s">
        <v>6053</v>
      </c>
      <c r="C12810" s="5">
        <v>0</v>
      </c>
    </row>
    <row r="12811" spans="2:3" x14ac:dyDescent="0.35">
      <c r="B12811" s="4" t="s">
        <v>5370</v>
      </c>
      <c r="C12811" s="5">
        <v>0</v>
      </c>
    </row>
    <row r="12812" spans="2:3" x14ac:dyDescent="0.35">
      <c r="B12812" s="4" t="s">
        <v>6061</v>
      </c>
      <c r="C12812" s="5">
        <v>0</v>
      </c>
    </row>
    <row r="12813" spans="2:3" x14ac:dyDescent="0.35">
      <c r="B12813" s="4" t="s">
        <v>5371</v>
      </c>
      <c r="C12813" s="5">
        <v>0</v>
      </c>
    </row>
    <row r="12814" spans="2:3" x14ac:dyDescent="0.35">
      <c r="B12814" s="4" t="s">
        <v>6069</v>
      </c>
      <c r="C12814" s="5">
        <v>0</v>
      </c>
    </row>
    <row r="12815" spans="2:3" x14ac:dyDescent="0.35">
      <c r="B12815" s="4" t="s">
        <v>5372</v>
      </c>
      <c r="C12815" s="5">
        <v>0</v>
      </c>
    </row>
    <row r="12816" spans="2:3" x14ac:dyDescent="0.35">
      <c r="B12816" s="4" t="s">
        <v>5268</v>
      </c>
      <c r="C12816" s="5">
        <v>0</v>
      </c>
    </row>
    <row r="12817" spans="2:3" x14ac:dyDescent="0.35">
      <c r="B12817" s="4" t="s">
        <v>5373</v>
      </c>
      <c r="C12817" s="5">
        <v>0</v>
      </c>
    </row>
    <row r="12818" spans="2:3" x14ac:dyDescent="0.35">
      <c r="B12818" s="4" t="s">
        <v>6085</v>
      </c>
      <c r="C12818" s="5">
        <v>0</v>
      </c>
    </row>
    <row r="12819" spans="2:3" x14ac:dyDescent="0.35">
      <c r="B12819" s="4" t="s">
        <v>5374</v>
      </c>
      <c r="C12819" s="5">
        <v>0</v>
      </c>
    </row>
    <row r="12820" spans="2:3" x14ac:dyDescent="0.35">
      <c r="B12820" s="4" t="s">
        <v>6093</v>
      </c>
      <c r="C12820" s="5">
        <v>0</v>
      </c>
    </row>
    <row r="12821" spans="2:3" x14ac:dyDescent="0.35">
      <c r="B12821" s="4" t="s">
        <v>5375</v>
      </c>
      <c r="C12821" s="5">
        <v>0</v>
      </c>
    </row>
    <row r="12822" spans="2:3" x14ac:dyDescent="0.35">
      <c r="B12822" s="4" t="s">
        <v>6101</v>
      </c>
      <c r="C12822" s="5">
        <v>0</v>
      </c>
    </row>
    <row r="12823" spans="2:3" x14ac:dyDescent="0.35">
      <c r="B12823" s="4" t="s">
        <v>5376</v>
      </c>
      <c r="C12823" s="5">
        <v>0</v>
      </c>
    </row>
    <row r="12824" spans="2:3" x14ac:dyDescent="0.35">
      <c r="B12824" s="4" t="s">
        <v>6109</v>
      </c>
      <c r="C12824" s="5">
        <v>0</v>
      </c>
    </row>
    <row r="12825" spans="2:3" x14ac:dyDescent="0.35">
      <c r="B12825" s="4" t="s">
        <v>5377</v>
      </c>
      <c r="C12825" s="5">
        <v>0</v>
      </c>
    </row>
    <row r="12826" spans="2:3" x14ac:dyDescent="0.35">
      <c r="B12826" s="4" t="s">
        <v>6117</v>
      </c>
      <c r="C12826" s="5">
        <v>0</v>
      </c>
    </row>
    <row r="12827" spans="2:3" x14ac:dyDescent="0.35">
      <c r="B12827" s="4" t="s">
        <v>5378</v>
      </c>
      <c r="C12827" s="5">
        <v>0</v>
      </c>
    </row>
    <row r="12828" spans="2:3" x14ac:dyDescent="0.35">
      <c r="B12828" s="4" t="s">
        <v>6125</v>
      </c>
      <c r="C12828" s="5">
        <v>0</v>
      </c>
    </row>
    <row r="12829" spans="2:3" x14ac:dyDescent="0.35">
      <c r="B12829" s="4" t="s">
        <v>5379</v>
      </c>
      <c r="C12829" s="5">
        <v>0</v>
      </c>
    </row>
    <row r="12830" spans="2:3" x14ac:dyDescent="0.35">
      <c r="B12830" s="4" t="s">
        <v>6133</v>
      </c>
      <c r="C12830" s="5">
        <v>0</v>
      </c>
    </row>
    <row r="12831" spans="2:3" x14ac:dyDescent="0.35">
      <c r="B12831" s="4" t="s">
        <v>5380</v>
      </c>
      <c r="C12831" s="5">
        <v>0</v>
      </c>
    </row>
    <row r="12832" spans="2:3" x14ac:dyDescent="0.35">
      <c r="B12832" s="4" t="s">
        <v>6141</v>
      </c>
      <c r="C12832" s="5">
        <v>0</v>
      </c>
    </row>
    <row r="12833" spans="2:3" x14ac:dyDescent="0.35">
      <c r="B12833" s="4" t="s">
        <v>5381</v>
      </c>
      <c r="C12833" s="5">
        <v>0</v>
      </c>
    </row>
    <row r="12834" spans="2:3" x14ac:dyDescent="0.35">
      <c r="B12834" s="4" t="s">
        <v>6149</v>
      </c>
      <c r="C12834" s="5">
        <v>0</v>
      </c>
    </row>
    <row r="12835" spans="2:3" x14ac:dyDescent="0.35">
      <c r="B12835" s="4" t="s">
        <v>5382</v>
      </c>
      <c r="C12835" s="5">
        <v>0</v>
      </c>
    </row>
    <row r="12836" spans="2:3" x14ac:dyDescent="0.35">
      <c r="B12836" s="4" t="s">
        <v>6157</v>
      </c>
      <c r="C12836" s="5">
        <v>0</v>
      </c>
    </row>
    <row r="12837" spans="2:3" x14ac:dyDescent="0.35">
      <c r="B12837" s="4" t="s">
        <v>5383</v>
      </c>
      <c r="C12837" s="5">
        <v>0</v>
      </c>
    </row>
    <row r="12838" spans="2:3" x14ac:dyDescent="0.35">
      <c r="B12838" s="4" t="s">
        <v>6165</v>
      </c>
      <c r="C12838" s="5">
        <v>0</v>
      </c>
    </row>
    <row r="12839" spans="2:3" x14ac:dyDescent="0.35">
      <c r="B12839" s="4" t="s">
        <v>5384</v>
      </c>
      <c r="C12839" s="5">
        <v>0</v>
      </c>
    </row>
    <row r="12840" spans="2:3" x14ac:dyDescent="0.35">
      <c r="B12840" s="4" t="s">
        <v>6173</v>
      </c>
      <c r="C12840" s="5">
        <v>0</v>
      </c>
    </row>
    <row r="12841" spans="2:3" x14ac:dyDescent="0.35">
      <c r="B12841" s="4" t="s">
        <v>5385</v>
      </c>
      <c r="C12841" s="5">
        <v>0</v>
      </c>
    </row>
    <row r="12842" spans="2:3" x14ac:dyDescent="0.35">
      <c r="B12842" s="4" t="s">
        <v>6181</v>
      </c>
      <c r="C12842" s="5">
        <v>0</v>
      </c>
    </row>
    <row r="12843" spans="2:3" x14ac:dyDescent="0.35">
      <c r="B12843" s="4" t="s">
        <v>5386</v>
      </c>
      <c r="C12843" s="5">
        <v>0</v>
      </c>
    </row>
    <row r="12844" spans="2:3" x14ac:dyDescent="0.35">
      <c r="B12844" s="4" t="s">
        <v>6189</v>
      </c>
      <c r="C12844" s="5">
        <v>0</v>
      </c>
    </row>
    <row r="12845" spans="2:3" x14ac:dyDescent="0.35">
      <c r="B12845" s="4" t="s">
        <v>5387</v>
      </c>
      <c r="C12845" s="5">
        <v>0</v>
      </c>
    </row>
    <row r="12846" spans="2:3" x14ac:dyDescent="0.35">
      <c r="B12846" s="4" t="s">
        <v>6197</v>
      </c>
      <c r="C12846" s="5">
        <v>0</v>
      </c>
    </row>
    <row r="12847" spans="2:3" x14ac:dyDescent="0.35">
      <c r="B12847" s="4" t="s">
        <v>5388</v>
      </c>
      <c r="C12847" s="5">
        <v>0</v>
      </c>
    </row>
    <row r="12848" spans="2:3" x14ac:dyDescent="0.35">
      <c r="B12848" s="4" t="s">
        <v>6205</v>
      </c>
      <c r="C12848" s="5">
        <v>0</v>
      </c>
    </row>
    <row r="12849" spans="2:3" x14ac:dyDescent="0.35">
      <c r="B12849" s="4" t="s">
        <v>5389</v>
      </c>
      <c r="C12849" s="5">
        <v>0</v>
      </c>
    </row>
    <row r="12850" spans="2:3" x14ac:dyDescent="0.35">
      <c r="B12850" s="4" t="s">
        <v>6213</v>
      </c>
      <c r="C12850" s="5">
        <v>0</v>
      </c>
    </row>
    <row r="12851" spans="2:3" x14ac:dyDescent="0.35">
      <c r="B12851" s="4" t="s">
        <v>5390</v>
      </c>
      <c r="C12851" s="5">
        <v>0</v>
      </c>
    </row>
    <row r="12852" spans="2:3" x14ac:dyDescent="0.35">
      <c r="B12852" s="4" t="s">
        <v>6221</v>
      </c>
      <c r="C12852" s="5">
        <v>0</v>
      </c>
    </row>
    <row r="12853" spans="2:3" x14ac:dyDescent="0.35">
      <c r="B12853" s="4" t="s">
        <v>5391</v>
      </c>
      <c r="C12853" s="5">
        <v>0</v>
      </c>
    </row>
    <row r="12854" spans="2:3" x14ac:dyDescent="0.35">
      <c r="B12854" s="4" t="s">
        <v>6229</v>
      </c>
      <c r="C12854" s="5">
        <v>0</v>
      </c>
    </row>
    <row r="12855" spans="2:3" x14ac:dyDescent="0.35">
      <c r="B12855" s="4" t="s">
        <v>5392</v>
      </c>
      <c r="C12855" s="5">
        <v>0</v>
      </c>
    </row>
    <row r="12856" spans="2:3" x14ac:dyDescent="0.35">
      <c r="B12856" s="4" t="s">
        <v>6237</v>
      </c>
      <c r="C12856" s="5">
        <v>0</v>
      </c>
    </row>
    <row r="12857" spans="2:3" x14ac:dyDescent="0.35">
      <c r="B12857" s="4" t="s">
        <v>5393</v>
      </c>
      <c r="C12857" s="5">
        <v>0</v>
      </c>
    </row>
    <row r="12858" spans="2:3" x14ac:dyDescent="0.35">
      <c r="B12858" s="4" t="s">
        <v>5221</v>
      </c>
      <c r="C12858" s="5">
        <v>0</v>
      </c>
    </row>
    <row r="12859" spans="2:3" x14ac:dyDescent="0.35">
      <c r="B12859" s="4" t="s">
        <v>5394</v>
      </c>
      <c r="C12859" s="5">
        <v>0</v>
      </c>
    </row>
    <row r="12860" spans="2:3" x14ac:dyDescent="0.35">
      <c r="B12860" s="4" t="s">
        <v>6253</v>
      </c>
      <c r="C12860" s="5">
        <v>0</v>
      </c>
    </row>
    <row r="12861" spans="2:3" x14ac:dyDescent="0.35">
      <c r="B12861" s="4" t="s">
        <v>5395</v>
      </c>
      <c r="C12861" s="5">
        <v>0</v>
      </c>
    </row>
    <row r="12862" spans="2:3" x14ac:dyDescent="0.35">
      <c r="B12862" s="4" t="s">
        <v>6261</v>
      </c>
      <c r="C12862" s="5">
        <v>0</v>
      </c>
    </row>
    <row r="12863" spans="2:3" x14ac:dyDescent="0.35">
      <c r="B12863" s="4" t="s">
        <v>5396</v>
      </c>
      <c r="C12863" s="5">
        <v>0</v>
      </c>
    </row>
    <row r="12864" spans="2:3" x14ac:dyDescent="0.35">
      <c r="B12864" s="4" t="s">
        <v>6269</v>
      </c>
      <c r="C12864" s="5">
        <v>0</v>
      </c>
    </row>
    <row r="12865" spans="2:3" x14ac:dyDescent="0.35">
      <c r="B12865" s="4" t="s">
        <v>5397</v>
      </c>
      <c r="C12865" s="5">
        <v>0</v>
      </c>
    </row>
    <row r="12866" spans="2:3" x14ac:dyDescent="0.35">
      <c r="B12866" s="4" t="s">
        <v>6277</v>
      </c>
      <c r="C12866" s="5">
        <v>0</v>
      </c>
    </row>
    <row r="12867" spans="2:3" x14ac:dyDescent="0.35">
      <c r="B12867" s="4" t="s">
        <v>5398</v>
      </c>
      <c r="C12867" s="5">
        <v>0</v>
      </c>
    </row>
    <row r="12868" spans="2:3" x14ac:dyDescent="0.35">
      <c r="B12868" s="4" t="s">
        <v>6285</v>
      </c>
      <c r="C12868" s="5">
        <v>0</v>
      </c>
    </row>
    <row r="12869" spans="2:3" x14ac:dyDescent="0.35">
      <c r="B12869" s="4" t="s">
        <v>5399</v>
      </c>
      <c r="C12869" s="5">
        <v>0</v>
      </c>
    </row>
    <row r="12870" spans="2:3" x14ac:dyDescent="0.35">
      <c r="B12870" s="4" t="s">
        <v>6293</v>
      </c>
      <c r="C12870" s="5">
        <v>0</v>
      </c>
    </row>
    <row r="12871" spans="2:3" x14ac:dyDescent="0.35">
      <c r="B12871" s="4" t="s">
        <v>5400</v>
      </c>
      <c r="C12871" s="5">
        <v>0</v>
      </c>
    </row>
    <row r="12872" spans="2:3" x14ac:dyDescent="0.35">
      <c r="B12872" s="4" t="s">
        <v>6301</v>
      </c>
      <c r="C12872" s="5">
        <v>0</v>
      </c>
    </row>
    <row r="12873" spans="2:3" x14ac:dyDescent="0.35">
      <c r="B12873" s="4" t="s">
        <v>5401</v>
      </c>
      <c r="C12873" s="5">
        <v>0</v>
      </c>
    </row>
    <row r="12874" spans="2:3" x14ac:dyDescent="0.35">
      <c r="B12874" s="4" t="s">
        <v>6309</v>
      </c>
      <c r="C12874" s="5">
        <v>0</v>
      </c>
    </row>
    <row r="12875" spans="2:3" x14ac:dyDescent="0.35">
      <c r="B12875" s="4" t="s">
        <v>5402</v>
      </c>
      <c r="C12875" s="5">
        <v>0</v>
      </c>
    </row>
    <row r="12876" spans="2:3" x14ac:dyDescent="0.35">
      <c r="B12876" s="4" t="s">
        <v>6317</v>
      </c>
      <c r="C12876" s="5">
        <v>0</v>
      </c>
    </row>
    <row r="12877" spans="2:3" x14ac:dyDescent="0.35">
      <c r="B12877" s="4" t="s">
        <v>5403</v>
      </c>
      <c r="C12877" s="5">
        <v>0</v>
      </c>
    </row>
    <row r="12878" spans="2:3" x14ac:dyDescent="0.35">
      <c r="B12878" s="4" t="s">
        <v>6325</v>
      </c>
      <c r="C12878" s="5">
        <v>0</v>
      </c>
    </row>
    <row r="12879" spans="2:3" x14ac:dyDescent="0.35">
      <c r="B12879" s="4" t="s">
        <v>5404</v>
      </c>
      <c r="C12879" s="5">
        <v>0</v>
      </c>
    </row>
    <row r="12880" spans="2:3" x14ac:dyDescent="0.35">
      <c r="B12880" s="4" t="s">
        <v>6333</v>
      </c>
      <c r="C12880" s="5">
        <v>0</v>
      </c>
    </row>
    <row r="12881" spans="2:3" x14ac:dyDescent="0.35">
      <c r="B12881" s="4" t="s">
        <v>5405</v>
      </c>
      <c r="C12881" s="5">
        <v>0</v>
      </c>
    </row>
    <row r="12882" spans="2:3" x14ac:dyDescent="0.35">
      <c r="B12882" s="4" t="s">
        <v>6341</v>
      </c>
      <c r="C12882" s="5">
        <v>0</v>
      </c>
    </row>
    <row r="12883" spans="2:3" x14ac:dyDescent="0.35">
      <c r="B12883" s="4" t="s">
        <v>5406</v>
      </c>
      <c r="C12883" s="5">
        <v>0</v>
      </c>
    </row>
    <row r="12884" spans="2:3" x14ac:dyDescent="0.35">
      <c r="B12884" s="4" t="s">
        <v>6349</v>
      </c>
      <c r="C12884" s="5">
        <v>0</v>
      </c>
    </row>
    <row r="12885" spans="2:3" x14ac:dyDescent="0.35">
      <c r="B12885" s="4" t="s">
        <v>5407</v>
      </c>
      <c r="C12885" s="5">
        <v>0</v>
      </c>
    </row>
    <row r="12886" spans="2:3" x14ac:dyDescent="0.35">
      <c r="B12886" s="4" t="s">
        <v>6357</v>
      </c>
      <c r="C12886" s="5">
        <v>0</v>
      </c>
    </row>
    <row r="12887" spans="2:3" x14ac:dyDescent="0.35">
      <c r="B12887" s="4" t="s">
        <v>5408</v>
      </c>
      <c r="C12887" s="5">
        <v>0</v>
      </c>
    </row>
    <row r="12888" spans="2:3" x14ac:dyDescent="0.35">
      <c r="B12888" s="4" t="s">
        <v>5226</v>
      </c>
      <c r="C12888" s="5">
        <v>0</v>
      </c>
    </row>
    <row r="12889" spans="2:3" x14ac:dyDescent="0.35">
      <c r="B12889" s="4" t="s">
        <v>5409</v>
      </c>
      <c r="C12889" s="5">
        <v>0</v>
      </c>
    </row>
    <row r="12890" spans="2:3" x14ac:dyDescent="0.35">
      <c r="B12890" s="4" t="s">
        <v>6373</v>
      </c>
      <c r="C12890" s="5">
        <v>0</v>
      </c>
    </row>
    <row r="12891" spans="2:3" x14ac:dyDescent="0.35">
      <c r="B12891" s="4" t="s">
        <v>5410</v>
      </c>
      <c r="C12891" s="5">
        <v>0</v>
      </c>
    </row>
    <row r="12892" spans="2:3" x14ac:dyDescent="0.35">
      <c r="B12892" s="4" t="s">
        <v>6381</v>
      </c>
      <c r="C12892" s="5">
        <v>0</v>
      </c>
    </row>
    <row r="12893" spans="2:3" x14ac:dyDescent="0.35">
      <c r="B12893" s="4" t="s">
        <v>5411</v>
      </c>
      <c r="C12893" s="5">
        <v>0</v>
      </c>
    </row>
    <row r="12894" spans="2:3" x14ac:dyDescent="0.35">
      <c r="B12894" s="4" t="s">
        <v>6389</v>
      </c>
      <c r="C12894" s="5">
        <v>0</v>
      </c>
    </row>
    <row r="12895" spans="2:3" x14ac:dyDescent="0.35">
      <c r="B12895" s="4" t="s">
        <v>5412</v>
      </c>
      <c r="C12895" s="5">
        <v>0</v>
      </c>
    </row>
    <row r="12896" spans="2:3" x14ac:dyDescent="0.35">
      <c r="B12896" s="4" t="s">
        <v>6397</v>
      </c>
      <c r="C12896" s="5">
        <v>0</v>
      </c>
    </row>
    <row r="12897" spans="2:3" x14ac:dyDescent="0.35">
      <c r="B12897" s="4" t="s">
        <v>5413</v>
      </c>
      <c r="C12897" s="5">
        <v>0</v>
      </c>
    </row>
    <row r="12898" spans="2:3" x14ac:dyDescent="0.35">
      <c r="B12898" s="4" t="s">
        <v>6406</v>
      </c>
      <c r="C12898" s="5">
        <v>0</v>
      </c>
    </row>
    <row r="12899" spans="2:3" x14ac:dyDescent="0.35">
      <c r="B12899" s="4" t="s">
        <v>5414</v>
      </c>
      <c r="C12899" s="5">
        <v>0</v>
      </c>
    </row>
    <row r="12900" spans="2:3" x14ac:dyDescent="0.35">
      <c r="B12900" s="4" t="s">
        <v>6414</v>
      </c>
      <c r="C12900" s="5">
        <v>0</v>
      </c>
    </row>
    <row r="12901" spans="2:3" x14ac:dyDescent="0.35">
      <c r="B12901" s="4" t="s">
        <v>5415</v>
      </c>
      <c r="C12901" s="5">
        <v>0</v>
      </c>
    </row>
    <row r="12902" spans="2:3" x14ac:dyDescent="0.35">
      <c r="B12902" s="4" t="s">
        <v>6422</v>
      </c>
      <c r="C12902" s="5">
        <v>0</v>
      </c>
    </row>
    <row r="12903" spans="2:3" x14ac:dyDescent="0.35">
      <c r="B12903" s="4" t="s">
        <v>5416</v>
      </c>
      <c r="C12903" s="5">
        <v>0</v>
      </c>
    </row>
    <row r="12904" spans="2:3" x14ac:dyDescent="0.35">
      <c r="B12904" s="4" t="s">
        <v>6430</v>
      </c>
      <c r="C12904" s="5">
        <v>0</v>
      </c>
    </row>
    <row r="12905" spans="2:3" x14ac:dyDescent="0.35">
      <c r="B12905" s="4" t="s">
        <v>5417</v>
      </c>
      <c r="C12905" s="5">
        <v>0</v>
      </c>
    </row>
    <row r="12906" spans="2:3" x14ac:dyDescent="0.35">
      <c r="B12906" s="4" t="s">
        <v>6438</v>
      </c>
      <c r="C12906" s="5">
        <v>0</v>
      </c>
    </row>
    <row r="12907" spans="2:3" x14ac:dyDescent="0.35">
      <c r="B12907" s="4" t="s">
        <v>5418</v>
      </c>
      <c r="C12907" s="5">
        <v>0</v>
      </c>
    </row>
    <row r="12908" spans="2:3" x14ac:dyDescent="0.35">
      <c r="B12908" s="4" t="s">
        <v>6446</v>
      </c>
      <c r="C12908" s="5">
        <v>0</v>
      </c>
    </row>
    <row r="12909" spans="2:3" x14ac:dyDescent="0.35">
      <c r="B12909" s="4" t="s">
        <v>5419</v>
      </c>
      <c r="C12909" s="5">
        <v>0</v>
      </c>
    </row>
    <row r="12910" spans="2:3" x14ac:dyDescent="0.35">
      <c r="B12910" s="4" t="s">
        <v>6454</v>
      </c>
      <c r="C12910" s="5">
        <v>0</v>
      </c>
    </row>
    <row r="12911" spans="2:3" x14ac:dyDescent="0.35">
      <c r="B12911" s="4" t="s">
        <v>5420</v>
      </c>
      <c r="C12911" s="5">
        <v>0</v>
      </c>
    </row>
    <row r="12912" spans="2:3" x14ac:dyDescent="0.35">
      <c r="B12912" s="4" t="s">
        <v>6462</v>
      </c>
      <c r="C12912" s="5">
        <v>0</v>
      </c>
    </row>
    <row r="12913" spans="2:3" x14ac:dyDescent="0.35">
      <c r="B12913" s="4" t="s">
        <v>5421</v>
      </c>
      <c r="C12913" s="5">
        <v>0</v>
      </c>
    </row>
    <row r="12914" spans="2:3" x14ac:dyDescent="0.35">
      <c r="B12914" s="4" t="s">
        <v>6470</v>
      </c>
      <c r="C12914" s="5">
        <v>0</v>
      </c>
    </row>
    <row r="12915" spans="2:3" x14ac:dyDescent="0.35">
      <c r="B12915" s="4" t="s">
        <v>5422</v>
      </c>
      <c r="C12915" s="5">
        <v>0</v>
      </c>
    </row>
    <row r="12916" spans="2:3" x14ac:dyDescent="0.35">
      <c r="B12916" s="4" t="s">
        <v>6478</v>
      </c>
      <c r="C12916" s="5">
        <v>0</v>
      </c>
    </row>
    <row r="12917" spans="2:3" x14ac:dyDescent="0.35">
      <c r="B12917" s="4" t="s">
        <v>5423</v>
      </c>
      <c r="C12917" s="5">
        <v>0</v>
      </c>
    </row>
    <row r="12918" spans="2:3" x14ac:dyDescent="0.35">
      <c r="B12918" s="4" t="s">
        <v>6486</v>
      </c>
      <c r="C12918" s="5">
        <v>0</v>
      </c>
    </row>
    <row r="12919" spans="2:3" x14ac:dyDescent="0.35">
      <c r="B12919" s="4" t="s">
        <v>5424</v>
      </c>
      <c r="C12919" s="5">
        <v>0</v>
      </c>
    </row>
    <row r="12920" spans="2:3" x14ac:dyDescent="0.35">
      <c r="B12920" s="4" t="s">
        <v>6494</v>
      </c>
      <c r="C12920" s="5">
        <v>0</v>
      </c>
    </row>
    <row r="12921" spans="2:3" x14ac:dyDescent="0.35">
      <c r="B12921" s="4" t="s">
        <v>5425</v>
      </c>
      <c r="C12921" s="5">
        <v>0</v>
      </c>
    </row>
    <row r="12922" spans="2:3" x14ac:dyDescent="0.35">
      <c r="B12922" s="4" t="s">
        <v>6502</v>
      </c>
      <c r="C12922" s="5">
        <v>0</v>
      </c>
    </row>
    <row r="12923" spans="2:3" x14ac:dyDescent="0.35">
      <c r="B12923" s="4" t="s">
        <v>5426</v>
      </c>
      <c r="C12923" s="5">
        <v>0</v>
      </c>
    </row>
    <row r="12924" spans="2:3" x14ac:dyDescent="0.35">
      <c r="B12924" s="4" t="s">
        <v>6510</v>
      </c>
      <c r="C12924" s="5">
        <v>0</v>
      </c>
    </row>
    <row r="12925" spans="2:3" x14ac:dyDescent="0.35">
      <c r="B12925" s="4" t="s">
        <v>5427</v>
      </c>
      <c r="C12925" s="5">
        <v>0</v>
      </c>
    </row>
    <row r="12926" spans="2:3" x14ac:dyDescent="0.35">
      <c r="B12926" s="4" t="s">
        <v>6518</v>
      </c>
      <c r="C12926" s="5">
        <v>0</v>
      </c>
    </row>
    <row r="12927" spans="2:3" x14ac:dyDescent="0.35">
      <c r="B12927" s="4" t="s">
        <v>5428</v>
      </c>
      <c r="C12927" s="5">
        <v>0</v>
      </c>
    </row>
    <row r="12928" spans="2:3" x14ac:dyDescent="0.35">
      <c r="B12928" s="4" t="s">
        <v>6526</v>
      </c>
      <c r="C12928" s="5">
        <v>0</v>
      </c>
    </row>
    <row r="12929" spans="2:3" x14ac:dyDescent="0.35">
      <c r="B12929" s="4" t="s">
        <v>5429</v>
      </c>
      <c r="C12929" s="5">
        <v>0</v>
      </c>
    </row>
    <row r="12930" spans="2:3" x14ac:dyDescent="0.35">
      <c r="B12930" s="4" t="s">
        <v>5232</v>
      </c>
      <c r="C12930" s="5">
        <v>0</v>
      </c>
    </row>
    <row r="12931" spans="2:3" x14ac:dyDescent="0.35">
      <c r="B12931" s="4" t="s">
        <v>5430</v>
      </c>
      <c r="C12931" s="5">
        <v>0</v>
      </c>
    </row>
    <row r="12932" spans="2:3" x14ac:dyDescent="0.35">
      <c r="B12932" s="4" t="s">
        <v>6542</v>
      </c>
      <c r="C12932" s="5">
        <v>0</v>
      </c>
    </row>
    <row r="12933" spans="2:3" x14ac:dyDescent="0.35">
      <c r="B12933" s="4" t="s">
        <v>5431</v>
      </c>
      <c r="C12933" s="5">
        <v>0</v>
      </c>
    </row>
    <row r="12934" spans="2:3" x14ac:dyDescent="0.35">
      <c r="B12934" s="4" t="s">
        <v>6550</v>
      </c>
      <c r="C12934" s="5">
        <v>0</v>
      </c>
    </row>
    <row r="12935" spans="2:3" x14ac:dyDescent="0.35">
      <c r="B12935" s="4" t="s">
        <v>5432</v>
      </c>
      <c r="C12935" s="5">
        <v>0</v>
      </c>
    </row>
    <row r="12936" spans="2:3" x14ac:dyDescent="0.35">
      <c r="B12936" s="4" t="s">
        <v>6558</v>
      </c>
      <c r="C12936" s="5">
        <v>0</v>
      </c>
    </row>
    <row r="12937" spans="2:3" x14ac:dyDescent="0.35">
      <c r="B12937" s="4" t="s">
        <v>5433</v>
      </c>
      <c r="C12937" s="5">
        <v>0</v>
      </c>
    </row>
    <row r="12938" spans="2:3" x14ac:dyDescent="0.35">
      <c r="B12938" s="4" t="s">
        <v>6566</v>
      </c>
      <c r="C12938" s="5">
        <v>0</v>
      </c>
    </row>
    <row r="12939" spans="2:3" x14ac:dyDescent="0.35">
      <c r="B12939" s="4" t="s">
        <v>5434</v>
      </c>
      <c r="C12939" s="5">
        <v>0</v>
      </c>
    </row>
    <row r="12940" spans="2:3" x14ac:dyDescent="0.35">
      <c r="B12940" s="4" t="s">
        <v>5272</v>
      </c>
      <c r="C12940" s="5">
        <v>0</v>
      </c>
    </row>
    <row r="12941" spans="2:3" x14ac:dyDescent="0.35">
      <c r="B12941" s="4" t="s">
        <v>5435</v>
      </c>
      <c r="C12941" s="5">
        <v>0</v>
      </c>
    </row>
    <row r="12942" spans="2:3" x14ac:dyDescent="0.35">
      <c r="B12942" s="4" t="s">
        <v>6582</v>
      </c>
      <c r="C12942" s="5">
        <v>0</v>
      </c>
    </row>
    <row r="12943" spans="2:3" x14ac:dyDescent="0.35">
      <c r="B12943" s="4" t="s">
        <v>5436</v>
      </c>
      <c r="C12943" s="5">
        <v>0</v>
      </c>
    </row>
    <row r="12944" spans="2:3" x14ac:dyDescent="0.35">
      <c r="B12944" s="4" t="s">
        <v>5234</v>
      </c>
      <c r="C12944" s="5">
        <v>0</v>
      </c>
    </row>
    <row r="12945" spans="2:3" x14ac:dyDescent="0.35">
      <c r="B12945" s="4" t="s">
        <v>5437</v>
      </c>
      <c r="C12945" s="5">
        <v>0</v>
      </c>
    </row>
    <row r="12946" spans="2:3" x14ac:dyDescent="0.35">
      <c r="B12946" s="4" t="s">
        <v>6598</v>
      </c>
      <c r="C12946" s="5">
        <v>0</v>
      </c>
    </row>
    <row r="12947" spans="2:3" x14ac:dyDescent="0.35">
      <c r="B12947" s="4" t="s">
        <v>5198</v>
      </c>
      <c r="C12947" s="5">
        <v>0</v>
      </c>
    </row>
    <row r="12948" spans="2:3" x14ac:dyDescent="0.35">
      <c r="B12948" s="4" t="s">
        <v>6606</v>
      </c>
      <c r="C12948" s="5">
        <v>0</v>
      </c>
    </row>
    <row r="12949" spans="2:3" x14ac:dyDescent="0.35">
      <c r="B12949" s="4" t="s">
        <v>5439</v>
      </c>
      <c r="C12949" s="5">
        <v>0</v>
      </c>
    </row>
    <row r="12950" spans="2:3" x14ac:dyDescent="0.35">
      <c r="B12950" s="4" t="s">
        <v>6624</v>
      </c>
      <c r="C12950" s="5">
        <v>0</v>
      </c>
    </row>
    <row r="12951" spans="2:3" x14ac:dyDescent="0.35">
      <c r="B12951" s="4" t="s">
        <v>5440</v>
      </c>
      <c r="C12951" s="5">
        <v>0</v>
      </c>
    </row>
    <row r="12952" spans="2:3" x14ac:dyDescent="0.35">
      <c r="B12952" s="4" t="s">
        <v>5263</v>
      </c>
      <c r="C12952" s="5">
        <v>0</v>
      </c>
    </row>
    <row r="12953" spans="2:3" x14ac:dyDescent="0.35">
      <c r="B12953" s="4" t="s">
        <v>5441</v>
      </c>
      <c r="C12953" s="5">
        <v>0</v>
      </c>
    </row>
    <row r="12954" spans="2:3" x14ac:dyDescent="0.35">
      <c r="B12954" s="4" t="s">
        <v>6641</v>
      </c>
      <c r="C12954" s="5">
        <v>0</v>
      </c>
    </row>
    <row r="12955" spans="2:3" x14ac:dyDescent="0.35">
      <c r="B12955" s="4" t="s">
        <v>5442</v>
      </c>
      <c r="C12955" s="5">
        <v>0</v>
      </c>
    </row>
    <row r="12956" spans="2:3" x14ac:dyDescent="0.35">
      <c r="B12956" s="4" t="s">
        <v>6673</v>
      </c>
      <c r="C12956" s="5">
        <v>0</v>
      </c>
    </row>
    <row r="12957" spans="2:3" x14ac:dyDescent="0.35">
      <c r="B12957" s="4" t="s">
        <v>5443</v>
      </c>
      <c r="C12957" s="5">
        <v>0</v>
      </c>
    </row>
    <row r="12958" spans="2:3" x14ac:dyDescent="0.35">
      <c r="B12958" s="4" t="s">
        <v>6681</v>
      </c>
      <c r="C12958" s="5">
        <v>0</v>
      </c>
    </row>
    <row r="12959" spans="2:3" x14ac:dyDescent="0.35">
      <c r="B12959" s="4" t="s">
        <v>5444</v>
      </c>
      <c r="C12959" s="5">
        <v>0</v>
      </c>
    </row>
    <row r="12960" spans="2:3" x14ac:dyDescent="0.35">
      <c r="B12960" s="4" t="s">
        <v>6689</v>
      </c>
      <c r="C12960" s="5">
        <v>0</v>
      </c>
    </row>
    <row r="12961" spans="2:3" x14ac:dyDescent="0.35">
      <c r="B12961" s="4" t="s">
        <v>5445</v>
      </c>
      <c r="C12961" s="5">
        <v>0</v>
      </c>
    </row>
    <row r="12962" spans="2:3" x14ac:dyDescent="0.35">
      <c r="B12962" s="4" t="s">
        <v>6697</v>
      </c>
      <c r="C12962" s="5">
        <v>0</v>
      </c>
    </row>
    <row r="12963" spans="2:3" x14ac:dyDescent="0.35">
      <c r="B12963" s="4" t="s">
        <v>5446</v>
      </c>
      <c r="C12963" s="5">
        <v>0</v>
      </c>
    </row>
    <row r="12964" spans="2:3" x14ac:dyDescent="0.35">
      <c r="B12964" s="4" t="s">
        <v>6705</v>
      </c>
      <c r="C12964" s="5">
        <v>0</v>
      </c>
    </row>
    <row r="12965" spans="2:3" x14ac:dyDescent="0.35">
      <c r="B12965" s="4" t="s">
        <v>5447</v>
      </c>
      <c r="C12965" s="5">
        <v>0</v>
      </c>
    </row>
    <row r="12966" spans="2:3" x14ac:dyDescent="0.35">
      <c r="B12966" s="4" t="s">
        <v>6713</v>
      </c>
      <c r="C12966" s="5">
        <v>0</v>
      </c>
    </row>
    <row r="12967" spans="2:3" x14ac:dyDescent="0.35">
      <c r="B12967" s="4" t="s">
        <v>5448</v>
      </c>
      <c r="C12967" s="5">
        <v>0</v>
      </c>
    </row>
    <row r="12968" spans="2:3" x14ac:dyDescent="0.35">
      <c r="B12968" s="4" t="s">
        <v>5979</v>
      </c>
      <c r="C12968" s="5">
        <v>0</v>
      </c>
    </row>
    <row r="12969" spans="2:3" x14ac:dyDescent="0.35">
      <c r="B12969" s="4" t="s">
        <v>5449</v>
      </c>
      <c r="C12969" s="5">
        <v>0</v>
      </c>
    </row>
    <row r="12970" spans="2:3" x14ac:dyDescent="0.35">
      <c r="B12970" s="4" t="s">
        <v>5983</v>
      </c>
      <c r="C12970" s="5">
        <v>0</v>
      </c>
    </row>
    <row r="12971" spans="2:3" x14ac:dyDescent="0.35">
      <c r="B12971" s="4" t="s">
        <v>5450</v>
      </c>
      <c r="C12971" s="5">
        <v>0</v>
      </c>
    </row>
    <row r="12972" spans="2:3" x14ac:dyDescent="0.35">
      <c r="B12972" s="4" t="s">
        <v>5987</v>
      </c>
      <c r="C12972" s="5">
        <v>0</v>
      </c>
    </row>
    <row r="12973" spans="2:3" x14ac:dyDescent="0.35">
      <c r="B12973" s="4" t="s">
        <v>5451</v>
      </c>
      <c r="C12973" s="5">
        <v>0</v>
      </c>
    </row>
    <row r="12974" spans="2:3" x14ac:dyDescent="0.35">
      <c r="B12974" s="4" t="s">
        <v>5991</v>
      </c>
      <c r="C12974" s="5">
        <v>0</v>
      </c>
    </row>
    <row r="12975" spans="2:3" x14ac:dyDescent="0.35">
      <c r="B12975" s="4" t="s">
        <v>5452</v>
      </c>
      <c r="C12975" s="5">
        <v>0</v>
      </c>
    </row>
    <row r="12976" spans="2:3" x14ac:dyDescent="0.35">
      <c r="B12976" s="4" t="s">
        <v>5995</v>
      </c>
      <c r="C12976" s="5">
        <v>0</v>
      </c>
    </row>
    <row r="12977" spans="2:3" x14ac:dyDescent="0.35">
      <c r="B12977" s="4" t="s">
        <v>5453</v>
      </c>
      <c r="C12977" s="5">
        <v>0</v>
      </c>
    </row>
    <row r="12978" spans="2:3" x14ac:dyDescent="0.35">
      <c r="B12978" s="4" t="s">
        <v>5999</v>
      </c>
      <c r="C12978" s="5">
        <v>0</v>
      </c>
    </row>
    <row r="12979" spans="2:3" x14ac:dyDescent="0.35">
      <c r="B12979" s="4" t="s">
        <v>5454</v>
      </c>
      <c r="C12979" s="5">
        <v>0</v>
      </c>
    </row>
    <row r="12980" spans="2:3" x14ac:dyDescent="0.35">
      <c r="B12980" s="4" t="s">
        <v>5213</v>
      </c>
      <c r="C12980" s="5">
        <v>0</v>
      </c>
    </row>
    <row r="12981" spans="2:3" x14ac:dyDescent="0.35">
      <c r="B12981" s="4" t="s">
        <v>5455</v>
      </c>
      <c r="C12981" s="5">
        <v>0</v>
      </c>
    </row>
    <row r="12982" spans="2:3" x14ac:dyDescent="0.35">
      <c r="B12982" s="4" t="s">
        <v>6007</v>
      </c>
      <c r="C12982" s="5">
        <v>0</v>
      </c>
    </row>
    <row r="12983" spans="2:3" x14ac:dyDescent="0.35">
      <c r="B12983" s="4" t="s">
        <v>5456</v>
      </c>
      <c r="C12983" s="5">
        <v>0</v>
      </c>
    </row>
    <row r="12984" spans="2:3" x14ac:dyDescent="0.35">
      <c r="B12984" s="4" t="s">
        <v>6011</v>
      </c>
      <c r="C12984" s="5">
        <v>0</v>
      </c>
    </row>
    <row r="12985" spans="2:3" x14ac:dyDescent="0.35">
      <c r="B12985" s="4" t="s">
        <v>5457</v>
      </c>
      <c r="C12985" s="5">
        <v>0</v>
      </c>
    </row>
    <row r="12986" spans="2:3" x14ac:dyDescent="0.35">
      <c r="B12986" s="4" t="s">
        <v>6015</v>
      </c>
      <c r="C12986" s="5">
        <v>0</v>
      </c>
    </row>
    <row r="12987" spans="2:3" x14ac:dyDescent="0.35">
      <c r="B12987" s="4" t="s">
        <v>5458</v>
      </c>
      <c r="C12987" s="5">
        <v>0</v>
      </c>
    </row>
    <row r="12988" spans="2:3" x14ac:dyDescent="0.35">
      <c r="B12988" s="4" t="s">
        <v>6019</v>
      </c>
      <c r="C12988" s="5">
        <v>0</v>
      </c>
    </row>
    <row r="12989" spans="2:3" x14ac:dyDescent="0.35">
      <c r="B12989" s="4" t="s">
        <v>5459</v>
      </c>
      <c r="C12989" s="5">
        <v>0</v>
      </c>
    </row>
    <row r="12990" spans="2:3" x14ac:dyDescent="0.35">
      <c r="B12990" s="4" t="s">
        <v>6023</v>
      </c>
      <c r="C12990" s="5">
        <v>0</v>
      </c>
    </row>
    <row r="12991" spans="2:3" x14ac:dyDescent="0.35">
      <c r="B12991" s="4" t="s">
        <v>5460</v>
      </c>
      <c r="C12991" s="5">
        <v>0</v>
      </c>
    </row>
    <row r="12992" spans="2:3" x14ac:dyDescent="0.35">
      <c r="B12992" s="4" t="s">
        <v>6027</v>
      </c>
      <c r="C12992" s="5">
        <v>0</v>
      </c>
    </row>
    <row r="12993" spans="2:3" x14ac:dyDescent="0.35">
      <c r="B12993" s="4" t="s">
        <v>5461</v>
      </c>
      <c r="C12993" s="5">
        <v>0</v>
      </c>
    </row>
    <row r="12994" spans="2:3" x14ac:dyDescent="0.35">
      <c r="B12994" s="4" t="s">
        <v>5253</v>
      </c>
      <c r="C12994" s="5">
        <v>0</v>
      </c>
    </row>
    <row r="12995" spans="2:3" x14ac:dyDescent="0.35">
      <c r="B12995" s="4" t="s">
        <v>5462</v>
      </c>
      <c r="C12995" s="5">
        <v>0</v>
      </c>
    </row>
    <row r="12996" spans="2:3" x14ac:dyDescent="0.35">
      <c r="B12996" s="4" t="s">
        <v>6035</v>
      </c>
      <c r="C12996" s="5">
        <v>0</v>
      </c>
    </row>
    <row r="12997" spans="2:3" x14ac:dyDescent="0.35">
      <c r="B12997" s="4" t="s">
        <v>5463</v>
      </c>
      <c r="C12997" s="5">
        <v>0</v>
      </c>
    </row>
    <row r="12998" spans="2:3" x14ac:dyDescent="0.35">
      <c r="B12998" s="4" t="s">
        <v>6039</v>
      </c>
      <c r="C12998" s="5">
        <v>0</v>
      </c>
    </row>
    <row r="12999" spans="2:3" x14ac:dyDescent="0.35">
      <c r="B12999" s="4" t="s">
        <v>5464</v>
      </c>
      <c r="C12999" s="5">
        <v>0</v>
      </c>
    </row>
    <row r="13000" spans="2:3" x14ac:dyDescent="0.35">
      <c r="B13000" s="4" t="s">
        <v>6043</v>
      </c>
      <c r="C13000" s="5">
        <v>0</v>
      </c>
    </row>
    <row r="13001" spans="2:3" x14ac:dyDescent="0.35">
      <c r="B13001" s="4" t="s">
        <v>5465</v>
      </c>
      <c r="C13001" s="5">
        <v>0</v>
      </c>
    </row>
    <row r="13002" spans="2:3" x14ac:dyDescent="0.35">
      <c r="B13002" s="4" t="s">
        <v>6047</v>
      </c>
      <c r="C13002" s="5">
        <v>0</v>
      </c>
    </row>
    <row r="13003" spans="2:3" x14ac:dyDescent="0.35">
      <c r="B13003" s="4" t="s">
        <v>5466</v>
      </c>
      <c r="C13003" s="5">
        <v>0</v>
      </c>
    </row>
    <row r="13004" spans="2:3" x14ac:dyDescent="0.35">
      <c r="B13004" s="4" t="s">
        <v>6051</v>
      </c>
      <c r="C13004" s="5">
        <v>0</v>
      </c>
    </row>
    <row r="13005" spans="2:3" x14ac:dyDescent="0.35">
      <c r="B13005" s="4" t="s">
        <v>5467</v>
      </c>
      <c r="C13005" s="5">
        <v>0</v>
      </c>
    </row>
    <row r="13006" spans="2:3" x14ac:dyDescent="0.35">
      <c r="B13006" s="4" t="s">
        <v>6055</v>
      </c>
      <c r="C13006" s="5">
        <v>0</v>
      </c>
    </row>
    <row r="13007" spans="2:3" x14ac:dyDescent="0.35">
      <c r="B13007" s="4" t="s">
        <v>5468</v>
      </c>
      <c r="C13007" s="5">
        <v>0</v>
      </c>
    </row>
    <row r="13008" spans="2:3" x14ac:dyDescent="0.35">
      <c r="B13008" s="4" t="s">
        <v>6059</v>
      </c>
      <c r="C13008" s="5">
        <v>0</v>
      </c>
    </row>
    <row r="13009" spans="2:3" x14ac:dyDescent="0.35">
      <c r="B13009" s="4" t="s">
        <v>5469</v>
      </c>
      <c r="C13009" s="5">
        <v>0</v>
      </c>
    </row>
    <row r="13010" spans="2:3" x14ac:dyDescent="0.35">
      <c r="B13010" s="4" t="s">
        <v>5216</v>
      </c>
      <c r="C13010" s="5">
        <v>0</v>
      </c>
    </row>
    <row r="13011" spans="2:3" x14ac:dyDescent="0.35">
      <c r="B13011" s="4" t="s">
        <v>5470</v>
      </c>
      <c r="C13011" s="5">
        <v>0</v>
      </c>
    </row>
    <row r="13012" spans="2:3" x14ac:dyDescent="0.35">
      <c r="B13012" s="4" t="s">
        <v>6067</v>
      </c>
      <c r="C13012" s="5">
        <v>0</v>
      </c>
    </row>
    <row r="13013" spans="2:3" x14ac:dyDescent="0.35">
      <c r="B13013" s="4" t="s">
        <v>5471</v>
      </c>
      <c r="C13013" s="5">
        <v>0</v>
      </c>
    </row>
    <row r="13014" spans="2:3" x14ac:dyDescent="0.35">
      <c r="B13014" s="4" t="s">
        <v>6071</v>
      </c>
      <c r="C13014" s="5">
        <v>0</v>
      </c>
    </row>
    <row r="13015" spans="2:3" x14ac:dyDescent="0.35">
      <c r="B13015" s="4" t="s">
        <v>5472</v>
      </c>
      <c r="C13015" s="5">
        <v>0</v>
      </c>
    </row>
    <row r="13016" spans="2:3" x14ac:dyDescent="0.35">
      <c r="B13016" s="4" t="s">
        <v>6075</v>
      </c>
      <c r="C13016" s="5">
        <v>0</v>
      </c>
    </row>
    <row r="13017" spans="2:3" x14ac:dyDescent="0.35">
      <c r="B13017" s="4" t="s">
        <v>5473</v>
      </c>
      <c r="C13017" s="5">
        <v>0</v>
      </c>
    </row>
    <row r="13018" spans="2:3" x14ac:dyDescent="0.35">
      <c r="B13018" s="4" t="s">
        <v>6079</v>
      </c>
      <c r="C13018" s="5">
        <v>0</v>
      </c>
    </row>
    <row r="13019" spans="2:3" x14ac:dyDescent="0.35">
      <c r="B13019" s="4" t="s">
        <v>5474</v>
      </c>
      <c r="C13019" s="5">
        <v>0</v>
      </c>
    </row>
    <row r="13020" spans="2:3" x14ac:dyDescent="0.35">
      <c r="B13020" s="4" t="s">
        <v>6083</v>
      </c>
      <c r="C13020" s="5">
        <v>0</v>
      </c>
    </row>
    <row r="13021" spans="2:3" x14ac:dyDescent="0.35">
      <c r="B13021" s="4" t="s">
        <v>5199</v>
      </c>
      <c r="C13021" s="5">
        <v>0</v>
      </c>
    </row>
    <row r="13022" spans="2:3" x14ac:dyDescent="0.35">
      <c r="B13022" s="4" t="s">
        <v>6087</v>
      </c>
      <c r="C13022" s="5">
        <v>0</v>
      </c>
    </row>
    <row r="13023" spans="2:3" x14ac:dyDescent="0.35">
      <c r="B13023" s="4" t="s">
        <v>5476</v>
      </c>
      <c r="C13023" s="5">
        <v>0</v>
      </c>
    </row>
    <row r="13024" spans="2:3" x14ac:dyDescent="0.35">
      <c r="B13024" s="4" t="s">
        <v>6091</v>
      </c>
      <c r="C13024" s="5">
        <v>0</v>
      </c>
    </row>
    <row r="13025" spans="2:3" x14ac:dyDescent="0.35">
      <c r="B13025" s="4" t="s">
        <v>5477</v>
      </c>
      <c r="C13025" s="5">
        <v>0</v>
      </c>
    </row>
    <row r="13026" spans="2:3" x14ac:dyDescent="0.35">
      <c r="B13026" s="4" t="s">
        <v>6095</v>
      </c>
      <c r="C13026" s="5">
        <v>0</v>
      </c>
    </row>
    <row r="13027" spans="2:3" x14ac:dyDescent="0.35">
      <c r="B13027" s="4" t="s">
        <v>5478</v>
      </c>
      <c r="C13027" s="5">
        <v>0</v>
      </c>
    </row>
    <row r="13028" spans="2:3" x14ac:dyDescent="0.35">
      <c r="B13028" s="4" t="s">
        <v>6099</v>
      </c>
      <c r="C13028" s="5">
        <v>0</v>
      </c>
    </row>
    <row r="13029" spans="2:3" x14ac:dyDescent="0.35">
      <c r="B13029" s="4" t="s">
        <v>5479</v>
      </c>
      <c r="C13029" s="5">
        <v>0</v>
      </c>
    </row>
    <row r="13030" spans="2:3" x14ac:dyDescent="0.35">
      <c r="B13030" s="4" t="s">
        <v>6103</v>
      </c>
      <c r="C13030" s="5">
        <v>0</v>
      </c>
    </row>
    <row r="13031" spans="2:3" x14ac:dyDescent="0.35">
      <c r="B13031" s="4" t="s">
        <v>5480</v>
      </c>
      <c r="C13031" s="5">
        <v>0</v>
      </c>
    </row>
    <row r="13032" spans="2:3" x14ac:dyDescent="0.35">
      <c r="B13032" s="4" t="s">
        <v>6107</v>
      </c>
      <c r="C13032" s="5">
        <v>0</v>
      </c>
    </row>
    <row r="13033" spans="2:3" x14ac:dyDescent="0.35">
      <c r="B13033" s="4" t="s">
        <v>5481</v>
      </c>
      <c r="C13033" s="5">
        <v>0</v>
      </c>
    </row>
    <row r="13034" spans="2:3" x14ac:dyDescent="0.35">
      <c r="B13034" s="4" t="s">
        <v>6111</v>
      </c>
      <c r="C13034" s="5">
        <v>0</v>
      </c>
    </row>
    <row r="13035" spans="2:3" x14ac:dyDescent="0.35">
      <c r="B13035" s="4" t="s">
        <v>5482</v>
      </c>
      <c r="C13035" s="5">
        <v>0</v>
      </c>
    </row>
    <row r="13036" spans="2:3" x14ac:dyDescent="0.35">
      <c r="B13036" s="4" t="s">
        <v>6115</v>
      </c>
      <c r="C13036" s="5">
        <v>0</v>
      </c>
    </row>
    <row r="13037" spans="2:3" x14ac:dyDescent="0.35">
      <c r="B13037" s="4" t="s">
        <v>5483</v>
      </c>
      <c r="C13037" s="5">
        <v>0</v>
      </c>
    </row>
    <row r="13038" spans="2:3" x14ac:dyDescent="0.35">
      <c r="B13038" s="4" t="s">
        <v>6119</v>
      </c>
      <c r="C13038" s="5">
        <v>0</v>
      </c>
    </row>
    <row r="13039" spans="2:3" x14ac:dyDescent="0.35">
      <c r="B13039" s="4" t="s">
        <v>5484</v>
      </c>
      <c r="C13039" s="5">
        <v>0</v>
      </c>
    </row>
    <row r="13040" spans="2:3" x14ac:dyDescent="0.35">
      <c r="B13040" s="4" t="s">
        <v>6123</v>
      </c>
      <c r="C13040" s="5">
        <v>0</v>
      </c>
    </row>
    <row r="13041" spans="2:3" x14ac:dyDescent="0.35">
      <c r="B13041" s="4" t="s">
        <v>5485</v>
      </c>
      <c r="C13041" s="5">
        <v>0</v>
      </c>
    </row>
    <row r="13042" spans="2:3" x14ac:dyDescent="0.35">
      <c r="B13042" s="4" t="s">
        <v>6127</v>
      </c>
      <c r="C13042" s="5">
        <v>0</v>
      </c>
    </row>
    <row r="13043" spans="2:3" x14ac:dyDescent="0.35">
      <c r="B13043" s="4" t="s">
        <v>5486</v>
      </c>
      <c r="C13043" s="5">
        <v>0</v>
      </c>
    </row>
    <row r="13044" spans="2:3" x14ac:dyDescent="0.35">
      <c r="B13044" s="4" t="s">
        <v>6131</v>
      </c>
      <c r="C13044" s="5">
        <v>0</v>
      </c>
    </row>
    <row r="13045" spans="2:3" x14ac:dyDescent="0.35">
      <c r="B13045" s="4" t="s">
        <v>5487</v>
      </c>
      <c r="C13045" s="5">
        <v>0</v>
      </c>
    </row>
    <row r="13046" spans="2:3" x14ac:dyDescent="0.35">
      <c r="B13046" s="4" t="s">
        <v>6135</v>
      </c>
      <c r="C13046" s="5">
        <v>0</v>
      </c>
    </row>
    <row r="13047" spans="2:3" x14ac:dyDescent="0.35">
      <c r="B13047" s="4" t="s">
        <v>5488</v>
      </c>
      <c r="C13047" s="5">
        <v>0</v>
      </c>
    </row>
    <row r="13048" spans="2:3" x14ac:dyDescent="0.35">
      <c r="B13048" s="4" t="s">
        <v>6139</v>
      </c>
      <c r="C13048" s="5">
        <v>0</v>
      </c>
    </row>
    <row r="13049" spans="2:3" x14ac:dyDescent="0.35">
      <c r="B13049" s="4" t="s">
        <v>5489</v>
      </c>
      <c r="C13049" s="5">
        <v>0</v>
      </c>
    </row>
    <row r="13050" spans="2:3" x14ac:dyDescent="0.35">
      <c r="B13050" s="4" t="s">
        <v>6143</v>
      </c>
      <c r="C13050" s="5">
        <v>0</v>
      </c>
    </row>
    <row r="13051" spans="2:3" x14ac:dyDescent="0.35">
      <c r="B13051" s="4" t="s">
        <v>5490</v>
      </c>
      <c r="C13051" s="5">
        <v>0</v>
      </c>
    </row>
    <row r="13052" spans="2:3" x14ac:dyDescent="0.35">
      <c r="B13052" s="4" t="s">
        <v>6147</v>
      </c>
      <c r="C13052" s="5">
        <v>0</v>
      </c>
    </row>
    <row r="13053" spans="2:3" x14ac:dyDescent="0.35">
      <c r="B13053" s="4" t="s">
        <v>5491</v>
      </c>
      <c r="C13053" s="5">
        <v>0</v>
      </c>
    </row>
    <row r="13054" spans="2:3" x14ac:dyDescent="0.35">
      <c r="B13054" s="4" t="s">
        <v>6151</v>
      </c>
      <c r="C13054" s="5">
        <v>0</v>
      </c>
    </row>
    <row r="13055" spans="2:3" x14ac:dyDescent="0.35">
      <c r="B13055" s="4" t="s">
        <v>5492</v>
      </c>
      <c r="C13055" s="5">
        <v>0</v>
      </c>
    </row>
    <row r="13056" spans="2:3" x14ac:dyDescent="0.35">
      <c r="B13056" s="4" t="s">
        <v>6155</v>
      </c>
      <c r="C13056" s="5">
        <v>0</v>
      </c>
    </row>
    <row r="13057" spans="2:3" x14ac:dyDescent="0.35">
      <c r="B13057" s="4" t="s">
        <v>5493</v>
      </c>
      <c r="C13057" s="5">
        <v>0</v>
      </c>
    </row>
    <row r="13058" spans="2:3" x14ac:dyDescent="0.35">
      <c r="B13058" s="4" t="s">
        <v>6159</v>
      </c>
      <c r="C13058" s="5">
        <v>0</v>
      </c>
    </row>
    <row r="13059" spans="2:3" x14ac:dyDescent="0.35">
      <c r="B13059" s="4" t="s">
        <v>5494</v>
      </c>
      <c r="C13059" s="5">
        <v>0</v>
      </c>
    </row>
    <row r="13060" spans="2:3" x14ac:dyDescent="0.35">
      <c r="B13060" s="4" t="s">
        <v>6163</v>
      </c>
      <c r="C13060" s="5">
        <v>0</v>
      </c>
    </row>
    <row r="13061" spans="2:3" x14ac:dyDescent="0.35">
      <c r="B13061" s="4" t="s">
        <v>5495</v>
      </c>
      <c r="C13061" s="5">
        <v>0</v>
      </c>
    </row>
    <row r="13062" spans="2:3" x14ac:dyDescent="0.35">
      <c r="B13062" s="4" t="s">
        <v>6167</v>
      </c>
      <c r="C13062" s="5">
        <v>0</v>
      </c>
    </row>
    <row r="13063" spans="2:3" x14ac:dyDescent="0.35">
      <c r="B13063" s="4" t="s">
        <v>5496</v>
      </c>
      <c r="C13063" s="5">
        <v>0</v>
      </c>
    </row>
    <row r="13064" spans="2:3" x14ac:dyDescent="0.35">
      <c r="B13064" s="4" t="s">
        <v>6171</v>
      </c>
      <c r="C13064" s="5">
        <v>0</v>
      </c>
    </row>
    <row r="13065" spans="2:3" x14ac:dyDescent="0.35">
      <c r="B13065" s="4" t="s">
        <v>5497</v>
      </c>
      <c r="C13065" s="5">
        <v>0</v>
      </c>
    </row>
    <row r="13066" spans="2:3" x14ac:dyDescent="0.35">
      <c r="B13066" s="4" t="s">
        <v>6175</v>
      </c>
      <c r="C13066" s="5">
        <v>0</v>
      </c>
    </row>
    <row r="13067" spans="2:3" x14ac:dyDescent="0.35">
      <c r="B13067" s="4" t="s">
        <v>5498</v>
      </c>
      <c r="C13067" s="5">
        <v>0</v>
      </c>
    </row>
    <row r="13068" spans="2:3" x14ac:dyDescent="0.35">
      <c r="B13068" s="4" t="s">
        <v>6179</v>
      </c>
      <c r="C13068" s="5">
        <v>0</v>
      </c>
    </row>
    <row r="13069" spans="2:3" x14ac:dyDescent="0.35">
      <c r="B13069" s="4" t="s">
        <v>5499</v>
      </c>
      <c r="C13069" s="5">
        <v>0</v>
      </c>
    </row>
    <row r="13070" spans="2:3" x14ac:dyDescent="0.35">
      <c r="B13070" s="4" t="s">
        <v>6183</v>
      </c>
      <c r="C13070" s="5">
        <v>0</v>
      </c>
    </row>
    <row r="13071" spans="2:3" x14ac:dyDescent="0.35">
      <c r="B13071" s="4" t="s">
        <v>5500</v>
      </c>
      <c r="C13071" s="5">
        <v>0</v>
      </c>
    </row>
    <row r="13072" spans="2:3" x14ac:dyDescent="0.35">
      <c r="B13072" s="4" t="s">
        <v>6187</v>
      </c>
      <c r="C13072" s="5">
        <v>0</v>
      </c>
    </row>
    <row r="13073" spans="2:3" x14ac:dyDescent="0.35">
      <c r="B13073" s="4" t="s">
        <v>5501</v>
      </c>
      <c r="C13073" s="5">
        <v>0</v>
      </c>
    </row>
    <row r="13074" spans="2:3" x14ac:dyDescent="0.35">
      <c r="B13074" s="4" t="s">
        <v>6191</v>
      </c>
      <c r="C13074" s="5">
        <v>0</v>
      </c>
    </row>
    <row r="13075" spans="2:3" x14ac:dyDescent="0.35">
      <c r="B13075" s="4" t="s">
        <v>5502</v>
      </c>
      <c r="C13075" s="5">
        <v>0</v>
      </c>
    </row>
    <row r="13076" spans="2:3" x14ac:dyDescent="0.35">
      <c r="B13076" s="4" t="s">
        <v>6195</v>
      </c>
      <c r="C13076" s="5">
        <v>0</v>
      </c>
    </row>
    <row r="13077" spans="2:3" x14ac:dyDescent="0.35">
      <c r="B13077" s="4" t="s">
        <v>5503</v>
      </c>
      <c r="C13077" s="5">
        <v>0</v>
      </c>
    </row>
    <row r="13078" spans="2:3" x14ac:dyDescent="0.35">
      <c r="B13078" s="4" t="s">
        <v>6199</v>
      </c>
      <c r="C13078" s="5">
        <v>0</v>
      </c>
    </row>
    <row r="13079" spans="2:3" x14ac:dyDescent="0.35">
      <c r="B13079" s="4" t="s">
        <v>5504</v>
      </c>
      <c r="C13079" s="5">
        <v>0</v>
      </c>
    </row>
    <row r="13080" spans="2:3" x14ac:dyDescent="0.35">
      <c r="B13080" s="4" t="s">
        <v>6203</v>
      </c>
      <c r="C13080" s="5">
        <v>0</v>
      </c>
    </row>
    <row r="13081" spans="2:3" x14ac:dyDescent="0.35">
      <c r="B13081" s="4" t="s">
        <v>5505</v>
      </c>
      <c r="C13081" s="5">
        <v>0</v>
      </c>
    </row>
    <row r="13082" spans="2:3" x14ac:dyDescent="0.35">
      <c r="B13082" s="4" t="s">
        <v>6207</v>
      </c>
      <c r="C13082" s="5">
        <v>0</v>
      </c>
    </row>
    <row r="13083" spans="2:3" x14ac:dyDescent="0.35">
      <c r="B13083" s="4" t="s">
        <v>5506</v>
      </c>
      <c r="C13083" s="5">
        <v>0</v>
      </c>
    </row>
    <row r="13084" spans="2:3" x14ac:dyDescent="0.35">
      <c r="B13084" s="4" t="s">
        <v>6211</v>
      </c>
      <c r="C13084" s="5">
        <v>0</v>
      </c>
    </row>
    <row r="13085" spans="2:3" x14ac:dyDescent="0.35">
      <c r="B13085" s="4" t="s">
        <v>5507</v>
      </c>
      <c r="C13085" s="5">
        <v>0</v>
      </c>
    </row>
    <row r="13086" spans="2:3" x14ac:dyDescent="0.35">
      <c r="B13086" s="4" t="s">
        <v>6215</v>
      </c>
      <c r="C13086" s="5">
        <v>0</v>
      </c>
    </row>
    <row r="13087" spans="2:3" x14ac:dyDescent="0.35">
      <c r="B13087" s="4" t="s">
        <v>5508</v>
      </c>
      <c r="C13087" s="5">
        <v>0</v>
      </c>
    </row>
    <row r="13088" spans="2:3" x14ac:dyDescent="0.35">
      <c r="B13088" s="4" t="s">
        <v>6219</v>
      </c>
      <c r="C13088" s="5">
        <v>0</v>
      </c>
    </row>
    <row r="13089" spans="2:3" x14ac:dyDescent="0.35">
      <c r="B13089" s="4" t="s">
        <v>5509</v>
      </c>
      <c r="C13089" s="5">
        <v>0</v>
      </c>
    </row>
    <row r="13090" spans="2:3" x14ac:dyDescent="0.35">
      <c r="B13090" s="4" t="s">
        <v>6223</v>
      </c>
      <c r="C13090" s="5">
        <v>0</v>
      </c>
    </row>
    <row r="13091" spans="2:3" x14ac:dyDescent="0.35">
      <c r="B13091" s="4" t="s">
        <v>5194</v>
      </c>
      <c r="C13091" s="5">
        <v>0</v>
      </c>
    </row>
    <row r="13092" spans="2:3" x14ac:dyDescent="0.35">
      <c r="B13092" s="4" t="s">
        <v>6227</v>
      </c>
      <c r="C13092" s="5">
        <v>0</v>
      </c>
    </row>
    <row r="13093" spans="2:3" x14ac:dyDescent="0.35">
      <c r="B13093" s="4" t="s">
        <v>5511</v>
      </c>
      <c r="C13093" s="5">
        <v>0</v>
      </c>
    </row>
    <row r="13094" spans="2:3" x14ac:dyDescent="0.35">
      <c r="B13094" s="4" t="s">
        <v>6231</v>
      </c>
      <c r="C13094" s="5">
        <v>0</v>
      </c>
    </row>
    <row r="13095" spans="2:3" x14ac:dyDescent="0.35">
      <c r="B13095" s="4" t="s">
        <v>5200</v>
      </c>
      <c r="C13095" s="5">
        <v>0</v>
      </c>
    </row>
    <row r="13096" spans="2:3" x14ac:dyDescent="0.35">
      <c r="B13096" s="4" t="s">
        <v>6235</v>
      </c>
      <c r="C13096" s="5">
        <v>0</v>
      </c>
    </row>
    <row r="13097" spans="2:3" x14ac:dyDescent="0.35">
      <c r="B13097" s="4" t="s">
        <v>5513</v>
      </c>
      <c r="C13097" s="5">
        <v>0</v>
      </c>
    </row>
    <row r="13098" spans="2:3" x14ac:dyDescent="0.35">
      <c r="B13098" s="4" t="s">
        <v>6239</v>
      </c>
      <c r="C13098" s="5">
        <v>0</v>
      </c>
    </row>
    <row r="13099" spans="2:3" x14ac:dyDescent="0.35">
      <c r="B13099" s="4" t="s">
        <v>5514</v>
      </c>
      <c r="C13099" s="5">
        <v>0</v>
      </c>
    </row>
    <row r="13100" spans="2:3" x14ac:dyDescent="0.35">
      <c r="B13100" s="4" t="s">
        <v>6243</v>
      </c>
      <c r="C13100" s="5">
        <v>0</v>
      </c>
    </row>
    <row r="13101" spans="2:3" x14ac:dyDescent="0.35">
      <c r="B13101" s="4" t="s">
        <v>5515</v>
      </c>
      <c r="C13101" s="5">
        <v>0</v>
      </c>
    </row>
    <row r="13102" spans="2:3" x14ac:dyDescent="0.35">
      <c r="B13102" s="4" t="s">
        <v>5269</v>
      </c>
      <c r="C13102" s="5">
        <v>0</v>
      </c>
    </row>
    <row r="13103" spans="2:3" x14ac:dyDescent="0.35">
      <c r="B13103" s="4" t="s">
        <v>5516</v>
      </c>
      <c r="C13103" s="5">
        <v>0</v>
      </c>
    </row>
    <row r="13104" spans="2:3" x14ac:dyDescent="0.35">
      <c r="B13104" s="4" t="s">
        <v>6251</v>
      </c>
      <c r="C13104" s="5">
        <v>0</v>
      </c>
    </row>
    <row r="13105" spans="2:3" x14ac:dyDescent="0.35">
      <c r="B13105" s="4" t="s">
        <v>5517</v>
      </c>
      <c r="C13105" s="5">
        <v>0</v>
      </c>
    </row>
    <row r="13106" spans="2:3" x14ac:dyDescent="0.35">
      <c r="B13106" s="4" t="s">
        <v>6255</v>
      </c>
      <c r="C13106" s="5">
        <v>0</v>
      </c>
    </row>
    <row r="13107" spans="2:3" x14ac:dyDescent="0.35">
      <c r="B13107" s="4" t="s">
        <v>5518</v>
      </c>
      <c r="C13107" s="5">
        <v>0</v>
      </c>
    </row>
    <row r="13108" spans="2:3" x14ac:dyDescent="0.35">
      <c r="B13108" s="4" t="s">
        <v>6259</v>
      </c>
      <c r="C13108" s="5">
        <v>0</v>
      </c>
    </row>
    <row r="13109" spans="2:3" x14ac:dyDescent="0.35">
      <c r="B13109" s="4" t="s">
        <v>5519</v>
      </c>
      <c r="C13109" s="5">
        <v>0</v>
      </c>
    </row>
    <row r="13110" spans="2:3" x14ac:dyDescent="0.35">
      <c r="B13110" s="4" t="s">
        <v>6263</v>
      </c>
      <c r="C13110" s="5">
        <v>0</v>
      </c>
    </row>
    <row r="13111" spans="2:3" x14ac:dyDescent="0.35">
      <c r="B13111" s="4" t="s">
        <v>5520</v>
      </c>
      <c r="C13111" s="5">
        <v>0</v>
      </c>
    </row>
    <row r="13112" spans="2:3" x14ac:dyDescent="0.35">
      <c r="B13112" s="4" t="s">
        <v>6267</v>
      </c>
      <c r="C13112" s="5">
        <v>0</v>
      </c>
    </row>
    <row r="13113" spans="2:3" x14ac:dyDescent="0.35">
      <c r="B13113" s="4" t="s">
        <v>5521</v>
      </c>
      <c r="C13113" s="5">
        <v>0</v>
      </c>
    </row>
    <row r="13114" spans="2:3" x14ac:dyDescent="0.35">
      <c r="B13114" s="4" t="s">
        <v>6271</v>
      </c>
      <c r="C13114" s="5">
        <v>0</v>
      </c>
    </row>
    <row r="13115" spans="2:3" x14ac:dyDescent="0.35">
      <c r="B13115" s="4" t="s">
        <v>5522</v>
      </c>
      <c r="C13115" s="5">
        <v>0</v>
      </c>
    </row>
    <row r="13116" spans="2:3" x14ac:dyDescent="0.35">
      <c r="B13116" s="4" t="s">
        <v>6275</v>
      </c>
      <c r="C13116" s="5">
        <v>0</v>
      </c>
    </row>
    <row r="13117" spans="2:3" x14ac:dyDescent="0.35">
      <c r="B13117" s="4" t="s">
        <v>5523</v>
      </c>
      <c r="C13117" s="5">
        <v>0</v>
      </c>
    </row>
    <row r="13118" spans="2:3" x14ac:dyDescent="0.35">
      <c r="B13118" s="4" t="s">
        <v>6279</v>
      </c>
      <c r="C13118" s="5">
        <v>0</v>
      </c>
    </row>
    <row r="13119" spans="2:3" x14ac:dyDescent="0.35">
      <c r="B13119" s="4" t="s">
        <v>5524</v>
      </c>
      <c r="C13119" s="5">
        <v>0</v>
      </c>
    </row>
    <row r="13120" spans="2:3" x14ac:dyDescent="0.35">
      <c r="B13120" s="4" t="s">
        <v>6283</v>
      </c>
      <c r="C13120" s="5">
        <v>0</v>
      </c>
    </row>
    <row r="13121" spans="2:3" x14ac:dyDescent="0.35">
      <c r="B13121" s="4" t="s">
        <v>5525</v>
      </c>
      <c r="C13121" s="5">
        <v>0</v>
      </c>
    </row>
    <row r="13122" spans="2:3" x14ac:dyDescent="0.35">
      <c r="B13122" s="4" t="s">
        <v>6287</v>
      </c>
      <c r="C13122" s="5">
        <v>0</v>
      </c>
    </row>
    <row r="13123" spans="2:3" x14ac:dyDescent="0.35">
      <c r="B13123" s="4" t="s">
        <v>5526</v>
      </c>
      <c r="C13123" s="5">
        <v>0</v>
      </c>
    </row>
    <row r="13124" spans="2:3" x14ac:dyDescent="0.35">
      <c r="B13124" s="4" t="s">
        <v>5270</v>
      </c>
      <c r="C13124" s="5">
        <v>0</v>
      </c>
    </row>
    <row r="13125" spans="2:3" x14ac:dyDescent="0.35">
      <c r="B13125" s="4" t="s">
        <v>5527</v>
      </c>
      <c r="C13125" s="5">
        <v>0</v>
      </c>
    </row>
    <row r="13126" spans="2:3" x14ac:dyDescent="0.35">
      <c r="B13126" s="4" t="s">
        <v>6295</v>
      </c>
      <c r="C13126" s="5">
        <v>0</v>
      </c>
    </row>
    <row r="13127" spans="2:3" x14ac:dyDescent="0.35">
      <c r="B13127" s="4" t="s">
        <v>5528</v>
      </c>
      <c r="C13127" s="5">
        <v>0</v>
      </c>
    </row>
    <row r="13128" spans="2:3" x14ac:dyDescent="0.35">
      <c r="B13128" s="4" t="s">
        <v>6299</v>
      </c>
      <c r="C13128" s="5">
        <v>0</v>
      </c>
    </row>
    <row r="13129" spans="2:3" x14ac:dyDescent="0.35">
      <c r="B13129" s="4" t="s">
        <v>5529</v>
      </c>
      <c r="C13129" s="5">
        <v>0</v>
      </c>
    </row>
    <row r="13130" spans="2:3" x14ac:dyDescent="0.35">
      <c r="B13130" s="4" t="s">
        <v>6303</v>
      </c>
      <c r="C13130" s="5">
        <v>0</v>
      </c>
    </row>
    <row r="13131" spans="2:3" x14ac:dyDescent="0.35">
      <c r="B13131" s="4" t="s">
        <v>5530</v>
      </c>
      <c r="C13131" s="5">
        <v>0</v>
      </c>
    </row>
    <row r="13132" spans="2:3" x14ac:dyDescent="0.35">
      <c r="B13132" s="4" t="s">
        <v>6307</v>
      </c>
      <c r="C13132" s="5">
        <v>0</v>
      </c>
    </row>
    <row r="13133" spans="2:3" x14ac:dyDescent="0.35">
      <c r="B13133" s="4" t="s">
        <v>5531</v>
      </c>
      <c r="C13133" s="5">
        <v>0</v>
      </c>
    </row>
    <row r="13134" spans="2:3" x14ac:dyDescent="0.35">
      <c r="B13134" s="4" t="s">
        <v>6311</v>
      </c>
      <c r="C13134" s="5">
        <v>0</v>
      </c>
    </row>
    <row r="13135" spans="2:3" x14ac:dyDescent="0.35">
      <c r="B13135" s="4" t="s">
        <v>5532</v>
      </c>
      <c r="C13135" s="5">
        <v>0</v>
      </c>
    </row>
    <row r="13136" spans="2:3" x14ac:dyDescent="0.35">
      <c r="B13136" s="4" t="s">
        <v>6315</v>
      </c>
      <c r="C13136" s="5">
        <v>0</v>
      </c>
    </row>
    <row r="13137" spans="2:3" x14ac:dyDescent="0.35">
      <c r="B13137" s="4" t="s">
        <v>5533</v>
      </c>
      <c r="C13137" s="5">
        <v>0</v>
      </c>
    </row>
    <row r="13138" spans="2:3" x14ac:dyDescent="0.35">
      <c r="B13138" s="4" t="s">
        <v>6319</v>
      </c>
      <c r="C13138" s="5">
        <v>0</v>
      </c>
    </row>
    <row r="13139" spans="2:3" x14ac:dyDescent="0.35">
      <c r="B13139" s="4" t="s">
        <v>5534</v>
      </c>
      <c r="C13139" s="5">
        <v>0</v>
      </c>
    </row>
    <row r="13140" spans="2:3" x14ac:dyDescent="0.35">
      <c r="B13140" s="4" t="s">
        <v>6323</v>
      </c>
      <c r="C13140" s="5">
        <v>0</v>
      </c>
    </row>
    <row r="13141" spans="2:3" x14ac:dyDescent="0.35">
      <c r="B13141" s="4" t="s">
        <v>5535</v>
      </c>
      <c r="C13141" s="5">
        <v>0</v>
      </c>
    </row>
    <row r="13142" spans="2:3" x14ac:dyDescent="0.35">
      <c r="B13142" s="4" t="s">
        <v>6327</v>
      </c>
      <c r="C13142" s="5">
        <v>0</v>
      </c>
    </row>
    <row r="13143" spans="2:3" x14ac:dyDescent="0.35">
      <c r="B13143" s="4" t="s">
        <v>5536</v>
      </c>
      <c r="C13143" s="5">
        <v>0</v>
      </c>
    </row>
    <row r="13144" spans="2:3" x14ac:dyDescent="0.35">
      <c r="B13144" s="4" t="s">
        <v>6331</v>
      </c>
      <c r="C13144" s="5">
        <v>0</v>
      </c>
    </row>
    <row r="13145" spans="2:3" x14ac:dyDescent="0.35">
      <c r="B13145" s="4" t="s">
        <v>5537</v>
      </c>
      <c r="C13145" s="5">
        <v>0</v>
      </c>
    </row>
    <row r="13146" spans="2:3" x14ac:dyDescent="0.35">
      <c r="B13146" s="4" t="s">
        <v>6335</v>
      </c>
      <c r="C13146" s="5">
        <v>0</v>
      </c>
    </row>
    <row r="13147" spans="2:3" x14ac:dyDescent="0.35">
      <c r="B13147" s="4" t="s">
        <v>5538</v>
      </c>
      <c r="C13147" s="5">
        <v>0</v>
      </c>
    </row>
    <row r="13148" spans="2:3" x14ac:dyDescent="0.35">
      <c r="B13148" s="4" t="s">
        <v>6339</v>
      </c>
      <c r="C13148" s="5">
        <v>0</v>
      </c>
    </row>
    <row r="13149" spans="2:3" x14ac:dyDescent="0.35">
      <c r="B13149" s="4" t="s">
        <v>5539</v>
      </c>
      <c r="C13149" s="5">
        <v>0</v>
      </c>
    </row>
    <row r="13150" spans="2:3" x14ac:dyDescent="0.35">
      <c r="B13150" s="4" t="s">
        <v>6343</v>
      </c>
      <c r="C13150" s="5">
        <v>0</v>
      </c>
    </row>
    <row r="13151" spans="2:3" x14ac:dyDescent="0.35">
      <c r="B13151" s="4" t="s">
        <v>5540</v>
      </c>
      <c r="C13151" s="5">
        <v>0</v>
      </c>
    </row>
    <row r="13152" spans="2:3" x14ac:dyDescent="0.35">
      <c r="B13152" s="4" t="s">
        <v>6347</v>
      </c>
      <c r="C13152" s="5">
        <v>0</v>
      </c>
    </row>
    <row r="13153" spans="2:3" x14ac:dyDescent="0.35">
      <c r="B13153" s="4" t="s">
        <v>5541</v>
      </c>
      <c r="C13153" s="5">
        <v>0</v>
      </c>
    </row>
    <row r="13154" spans="2:3" x14ac:dyDescent="0.35">
      <c r="B13154" s="4" t="s">
        <v>6351</v>
      </c>
      <c r="C13154" s="5">
        <v>0</v>
      </c>
    </row>
    <row r="13155" spans="2:3" x14ac:dyDescent="0.35">
      <c r="B13155" s="4" t="s">
        <v>5542</v>
      </c>
      <c r="C13155" s="5">
        <v>0</v>
      </c>
    </row>
    <row r="13156" spans="2:3" x14ac:dyDescent="0.35">
      <c r="B13156" s="4" t="s">
        <v>6355</v>
      </c>
      <c r="C13156" s="5">
        <v>0</v>
      </c>
    </row>
    <row r="13157" spans="2:3" x14ac:dyDescent="0.35">
      <c r="B13157" s="4" t="s">
        <v>5543</v>
      </c>
      <c r="C13157" s="5">
        <v>0</v>
      </c>
    </row>
    <row r="13158" spans="2:3" x14ac:dyDescent="0.35">
      <c r="B13158" s="4" t="s">
        <v>6359</v>
      </c>
      <c r="C13158" s="5">
        <v>0</v>
      </c>
    </row>
    <row r="13159" spans="2:3" x14ac:dyDescent="0.35">
      <c r="B13159" s="4" t="s">
        <v>5544</v>
      </c>
      <c r="C13159" s="5">
        <v>0</v>
      </c>
    </row>
    <row r="13160" spans="2:3" x14ac:dyDescent="0.35">
      <c r="B13160" s="4" t="s">
        <v>6363</v>
      </c>
      <c r="C13160" s="5">
        <v>0</v>
      </c>
    </row>
    <row r="13161" spans="2:3" x14ac:dyDescent="0.35">
      <c r="B13161" s="4" t="s">
        <v>5545</v>
      </c>
      <c r="C13161" s="5">
        <v>0</v>
      </c>
    </row>
    <row r="13162" spans="2:3" x14ac:dyDescent="0.35">
      <c r="B13162" s="4" t="s">
        <v>6367</v>
      </c>
      <c r="C13162" s="5">
        <v>0</v>
      </c>
    </row>
    <row r="13163" spans="2:3" x14ac:dyDescent="0.35">
      <c r="B13163" s="4" t="s">
        <v>5546</v>
      </c>
      <c r="C13163" s="5">
        <v>0</v>
      </c>
    </row>
    <row r="13164" spans="2:3" x14ac:dyDescent="0.35">
      <c r="B13164" s="4" t="s">
        <v>6371</v>
      </c>
      <c r="C13164" s="5">
        <v>0</v>
      </c>
    </row>
    <row r="13165" spans="2:3" x14ac:dyDescent="0.35">
      <c r="B13165" s="4" t="s">
        <v>5201</v>
      </c>
      <c r="C13165" s="5">
        <v>0</v>
      </c>
    </row>
    <row r="13166" spans="2:3" x14ac:dyDescent="0.35">
      <c r="B13166" s="4" t="s">
        <v>6375</v>
      </c>
      <c r="C13166" s="5">
        <v>0</v>
      </c>
    </row>
    <row r="13167" spans="2:3" x14ac:dyDescent="0.35">
      <c r="B13167" s="4" t="s">
        <v>5548</v>
      </c>
      <c r="C13167" s="5">
        <v>0</v>
      </c>
    </row>
    <row r="13168" spans="2:3" x14ac:dyDescent="0.35">
      <c r="B13168" s="4" t="s">
        <v>6379</v>
      </c>
      <c r="C13168" s="5">
        <v>0</v>
      </c>
    </row>
    <row r="13169" spans="2:3" x14ac:dyDescent="0.35">
      <c r="B13169" s="4" t="s">
        <v>5549</v>
      </c>
      <c r="C13169" s="5">
        <v>0</v>
      </c>
    </row>
    <row r="13170" spans="2:3" x14ac:dyDescent="0.35">
      <c r="B13170" s="4" t="s">
        <v>6383</v>
      </c>
      <c r="C13170" s="5">
        <v>0</v>
      </c>
    </row>
    <row r="13171" spans="2:3" x14ac:dyDescent="0.35">
      <c r="B13171" s="4" t="s">
        <v>5550</v>
      </c>
      <c r="C13171" s="5">
        <v>0</v>
      </c>
    </row>
    <row r="13172" spans="2:3" x14ac:dyDescent="0.35">
      <c r="B13172" s="4" t="s">
        <v>6387</v>
      </c>
      <c r="C13172" s="5">
        <v>0</v>
      </c>
    </row>
    <row r="13173" spans="2:3" x14ac:dyDescent="0.35">
      <c r="B13173" s="4" t="s">
        <v>5551</v>
      </c>
      <c r="C13173" s="5">
        <v>0</v>
      </c>
    </row>
    <row r="13174" spans="2:3" x14ac:dyDescent="0.35">
      <c r="B13174" s="4" t="s">
        <v>6391</v>
      </c>
      <c r="C13174" s="5">
        <v>0</v>
      </c>
    </row>
    <row r="13175" spans="2:3" x14ac:dyDescent="0.35">
      <c r="B13175" s="4" t="s">
        <v>5552</v>
      </c>
      <c r="C13175" s="5">
        <v>0</v>
      </c>
    </row>
    <row r="13176" spans="2:3" x14ac:dyDescent="0.35">
      <c r="B13176" s="4" t="s">
        <v>6395</v>
      </c>
      <c r="C13176" s="5">
        <v>0</v>
      </c>
    </row>
    <row r="13177" spans="2:3" x14ac:dyDescent="0.35">
      <c r="B13177" s="4" t="s">
        <v>5553</v>
      </c>
      <c r="C13177" s="5">
        <v>0</v>
      </c>
    </row>
    <row r="13178" spans="2:3" x14ac:dyDescent="0.35">
      <c r="B13178" s="4" t="s">
        <v>6400</v>
      </c>
      <c r="C13178" s="5">
        <v>0</v>
      </c>
    </row>
    <row r="13179" spans="2:3" x14ac:dyDescent="0.35">
      <c r="B13179" s="4" t="s">
        <v>5554</v>
      </c>
      <c r="C13179" s="5">
        <v>0</v>
      </c>
    </row>
    <row r="13180" spans="2:3" x14ac:dyDescent="0.35">
      <c r="B13180" s="4" t="s">
        <v>6404</v>
      </c>
      <c r="C13180" s="5">
        <v>0</v>
      </c>
    </row>
    <row r="13181" spans="2:3" x14ac:dyDescent="0.35">
      <c r="B13181" s="4" t="s">
        <v>5555</v>
      </c>
      <c r="C13181" s="5">
        <v>0</v>
      </c>
    </row>
    <row r="13182" spans="2:3" x14ac:dyDescent="0.35">
      <c r="B13182" s="4" t="s">
        <v>6408</v>
      </c>
      <c r="C13182" s="5">
        <v>0</v>
      </c>
    </row>
    <row r="13183" spans="2:3" x14ac:dyDescent="0.35">
      <c r="B13183" s="4" t="s">
        <v>5556</v>
      </c>
      <c r="C13183" s="5">
        <v>0</v>
      </c>
    </row>
    <row r="13184" spans="2:3" x14ac:dyDescent="0.35">
      <c r="B13184" s="4" t="s">
        <v>6412</v>
      </c>
      <c r="C13184" s="5">
        <v>0</v>
      </c>
    </row>
    <row r="13185" spans="2:3" x14ac:dyDescent="0.35">
      <c r="B13185" s="4" t="s">
        <v>5557</v>
      </c>
      <c r="C13185" s="5">
        <v>0</v>
      </c>
    </row>
    <row r="13186" spans="2:3" x14ac:dyDescent="0.35">
      <c r="B13186" s="4" t="s">
        <v>6416</v>
      </c>
      <c r="C13186" s="5">
        <v>0</v>
      </c>
    </row>
    <row r="13187" spans="2:3" x14ac:dyDescent="0.35">
      <c r="B13187" s="4" t="s">
        <v>5558</v>
      </c>
      <c r="C13187" s="5">
        <v>0</v>
      </c>
    </row>
    <row r="13188" spans="2:3" x14ac:dyDescent="0.35">
      <c r="B13188" s="4" t="s">
        <v>6420</v>
      </c>
      <c r="C13188" s="5">
        <v>0</v>
      </c>
    </row>
    <row r="13189" spans="2:3" x14ac:dyDescent="0.35">
      <c r="B13189" s="4" t="s">
        <v>5559</v>
      </c>
      <c r="C13189" s="5">
        <v>0</v>
      </c>
    </row>
    <row r="13190" spans="2:3" x14ac:dyDescent="0.35">
      <c r="B13190" s="4" t="s">
        <v>6424</v>
      </c>
      <c r="C13190" s="5">
        <v>0</v>
      </c>
    </row>
    <row r="13191" spans="2:3" x14ac:dyDescent="0.35">
      <c r="B13191" s="4" t="s">
        <v>5560</v>
      </c>
      <c r="C13191" s="5">
        <v>0</v>
      </c>
    </row>
    <row r="13192" spans="2:3" x14ac:dyDescent="0.35">
      <c r="B13192" s="4" t="s">
        <v>6428</v>
      </c>
      <c r="C13192" s="5">
        <v>0</v>
      </c>
    </row>
    <row r="13193" spans="2:3" x14ac:dyDescent="0.35">
      <c r="B13193" s="4" t="s">
        <v>5561</v>
      </c>
      <c r="C13193" s="5">
        <v>0</v>
      </c>
    </row>
    <row r="13194" spans="2:3" x14ac:dyDescent="0.35">
      <c r="B13194" s="4" t="s">
        <v>6432</v>
      </c>
      <c r="C13194" s="5">
        <v>0</v>
      </c>
    </row>
    <row r="13195" spans="2:3" x14ac:dyDescent="0.35">
      <c r="B13195" s="4" t="s">
        <v>5562</v>
      </c>
      <c r="C13195" s="5">
        <v>0</v>
      </c>
    </row>
    <row r="13196" spans="2:3" x14ac:dyDescent="0.35">
      <c r="B13196" s="4" t="s">
        <v>5228</v>
      </c>
      <c r="C13196" s="5">
        <v>0</v>
      </c>
    </row>
    <row r="13197" spans="2:3" x14ac:dyDescent="0.35">
      <c r="B13197" s="4" t="s">
        <v>5563</v>
      </c>
      <c r="C13197" s="5">
        <v>0</v>
      </c>
    </row>
    <row r="13198" spans="2:3" x14ac:dyDescent="0.35">
      <c r="B13198" s="4" t="s">
        <v>6440</v>
      </c>
      <c r="C13198" s="5">
        <v>0</v>
      </c>
    </row>
    <row r="13199" spans="2:3" x14ac:dyDescent="0.35">
      <c r="B13199" s="4" t="s">
        <v>5564</v>
      </c>
      <c r="C13199" s="5">
        <v>0</v>
      </c>
    </row>
    <row r="13200" spans="2:3" x14ac:dyDescent="0.35">
      <c r="B13200" s="4" t="s">
        <v>6444</v>
      </c>
      <c r="C13200" s="5">
        <v>0</v>
      </c>
    </row>
    <row r="13201" spans="2:3" x14ac:dyDescent="0.35">
      <c r="B13201" s="4" t="s">
        <v>5565</v>
      </c>
      <c r="C13201" s="5">
        <v>0</v>
      </c>
    </row>
    <row r="13202" spans="2:3" x14ac:dyDescent="0.35">
      <c r="B13202" s="4" t="s">
        <v>6448</v>
      </c>
      <c r="C13202" s="5">
        <v>0</v>
      </c>
    </row>
    <row r="13203" spans="2:3" x14ac:dyDescent="0.35">
      <c r="B13203" s="4" t="s">
        <v>5566</v>
      </c>
      <c r="C13203" s="5">
        <v>0</v>
      </c>
    </row>
    <row r="13204" spans="2:3" x14ac:dyDescent="0.35">
      <c r="B13204" s="4" t="s">
        <v>6452</v>
      </c>
      <c r="C13204" s="5">
        <v>0</v>
      </c>
    </row>
    <row r="13205" spans="2:3" x14ac:dyDescent="0.35">
      <c r="B13205" s="4" t="s">
        <v>5567</v>
      </c>
      <c r="C13205" s="5">
        <v>0</v>
      </c>
    </row>
    <row r="13206" spans="2:3" x14ac:dyDescent="0.35">
      <c r="B13206" s="4" t="s">
        <v>6456</v>
      </c>
      <c r="C13206" s="5">
        <v>0</v>
      </c>
    </row>
    <row r="13207" spans="2:3" x14ac:dyDescent="0.35">
      <c r="B13207" s="4" t="s">
        <v>5568</v>
      </c>
      <c r="C13207" s="5">
        <v>0</v>
      </c>
    </row>
    <row r="13208" spans="2:3" x14ac:dyDescent="0.35">
      <c r="B13208" s="4" t="s">
        <v>6460</v>
      </c>
      <c r="C13208" s="5">
        <v>0</v>
      </c>
    </row>
    <row r="13209" spans="2:3" x14ac:dyDescent="0.35">
      <c r="B13209" s="4" t="s">
        <v>5569</v>
      </c>
      <c r="C13209" s="5">
        <v>0</v>
      </c>
    </row>
    <row r="13210" spans="2:3" x14ac:dyDescent="0.35">
      <c r="B13210" s="4" t="s">
        <v>6464</v>
      </c>
      <c r="C13210" s="5">
        <v>0</v>
      </c>
    </row>
    <row r="13211" spans="2:3" x14ac:dyDescent="0.35">
      <c r="B13211" s="4" t="s">
        <v>5570</v>
      </c>
      <c r="C13211" s="5">
        <v>0</v>
      </c>
    </row>
    <row r="13212" spans="2:3" x14ac:dyDescent="0.35">
      <c r="B13212" s="4" t="s">
        <v>6468</v>
      </c>
      <c r="C13212" s="5">
        <v>0</v>
      </c>
    </row>
    <row r="13213" spans="2:3" x14ac:dyDescent="0.35">
      <c r="B13213" s="4" t="s">
        <v>5571</v>
      </c>
      <c r="C13213" s="5">
        <v>0</v>
      </c>
    </row>
    <row r="13214" spans="2:3" x14ac:dyDescent="0.35">
      <c r="B13214" s="4" t="s">
        <v>6472</v>
      </c>
      <c r="C13214" s="5">
        <v>0</v>
      </c>
    </row>
    <row r="13215" spans="2:3" x14ac:dyDescent="0.35">
      <c r="B13215" s="4" t="s">
        <v>5572</v>
      </c>
      <c r="C13215" s="5">
        <v>0</v>
      </c>
    </row>
    <row r="13216" spans="2:3" x14ac:dyDescent="0.35">
      <c r="B13216" s="4" t="s">
        <v>6476</v>
      </c>
      <c r="C13216" s="5">
        <v>0</v>
      </c>
    </row>
    <row r="13217" spans="2:3" x14ac:dyDescent="0.35">
      <c r="B13217" s="4" t="s">
        <v>5573</v>
      </c>
      <c r="C13217" s="5">
        <v>0</v>
      </c>
    </row>
    <row r="13218" spans="2:3" x14ac:dyDescent="0.35">
      <c r="B13218" s="4" t="s">
        <v>6480</v>
      </c>
      <c r="C13218" s="5">
        <v>0</v>
      </c>
    </row>
    <row r="13219" spans="2:3" x14ac:dyDescent="0.35">
      <c r="B13219" s="4" t="s">
        <v>5574</v>
      </c>
      <c r="C13219" s="5">
        <v>0</v>
      </c>
    </row>
    <row r="13220" spans="2:3" x14ac:dyDescent="0.35">
      <c r="B13220" s="4" t="s">
        <v>6484</v>
      </c>
      <c r="C13220" s="5">
        <v>0</v>
      </c>
    </row>
    <row r="13221" spans="2:3" x14ac:dyDescent="0.35">
      <c r="B13221" s="4" t="s">
        <v>5575</v>
      </c>
      <c r="C13221" s="5">
        <v>0</v>
      </c>
    </row>
    <row r="13222" spans="2:3" x14ac:dyDescent="0.35">
      <c r="B13222" s="4" t="s">
        <v>6488</v>
      </c>
      <c r="C13222" s="5">
        <v>0</v>
      </c>
    </row>
    <row r="13223" spans="2:3" x14ac:dyDescent="0.35">
      <c r="B13223" s="4" t="s">
        <v>5243</v>
      </c>
      <c r="C13223" s="5">
        <v>0</v>
      </c>
    </row>
    <row r="13224" spans="2:3" x14ac:dyDescent="0.35">
      <c r="B13224" s="4" t="s">
        <v>6492</v>
      </c>
      <c r="C13224" s="5">
        <v>0</v>
      </c>
    </row>
    <row r="13225" spans="2:3" x14ac:dyDescent="0.35">
      <c r="B13225" s="4" t="s">
        <v>5577</v>
      </c>
      <c r="C13225" s="5">
        <v>0</v>
      </c>
    </row>
    <row r="13226" spans="2:3" x14ac:dyDescent="0.35">
      <c r="B13226" s="4" t="s">
        <v>6496</v>
      </c>
      <c r="C13226" s="5">
        <v>0</v>
      </c>
    </row>
    <row r="13227" spans="2:3" x14ac:dyDescent="0.35">
      <c r="B13227" s="4" t="s">
        <v>5202</v>
      </c>
      <c r="C13227" s="5">
        <v>0</v>
      </c>
    </row>
    <row r="13228" spans="2:3" x14ac:dyDescent="0.35">
      <c r="B13228" s="4" t="s">
        <v>6500</v>
      </c>
      <c r="C13228" s="5">
        <v>0</v>
      </c>
    </row>
    <row r="13229" spans="2:3" x14ac:dyDescent="0.35">
      <c r="B13229" s="4" t="s">
        <v>5579</v>
      </c>
      <c r="C13229" s="5">
        <v>0</v>
      </c>
    </row>
    <row r="13230" spans="2:3" x14ac:dyDescent="0.35">
      <c r="B13230" s="4" t="s">
        <v>6504</v>
      </c>
      <c r="C13230" s="5">
        <v>0</v>
      </c>
    </row>
    <row r="13231" spans="2:3" x14ac:dyDescent="0.35">
      <c r="B13231" s="4" t="s">
        <v>5580</v>
      </c>
      <c r="C13231" s="5">
        <v>0</v>
      </c>
    </row>
    <row r="13232" spans="2:3" x14ac:dyDescent="0.35">
      <c r="B13232" s="4" t="s">
        <v>6508</v>
      </c>
      <c r="C13232" s="5">
        <v>0</v>
      </c>
    </row>
    <row r="13233" spans="2:3" x14ac:dyDescent="0.35">
      <c r="B13233" s="4" t="s">
        <v>5581</v>
      </c>
      <c r="C13233" s="5">
        <v>0</v>
      </c>
    </row>
    <row r="13234" spans="2:3" x14ac:dyDescent="0.35">
      <c r="B13234" s="4" t="s">
        <v>6512</v>
      </c>
      <c r="C13234" s="5">
        <v>0</v>
      </c>
    </row>
    <row r="13235" spans="2:3" x14ac:dyDescent="0.35">
      <c r="B13235" s="4" t="s">
        <v>5582</v>
      </c>
      <c r="C13235" s="5">
        <v>0</v>
      </c>
    </row>
    <row r="13236" spans="2:3" x14ac:dyDescent="0.35">
      <c r="B13236" s="4" t="s">
        <v>6516</v>
      </c>
      <c r="C13236" s="5">
        <v>0</v>
      </c>
    </row>
    <row r="13237" spans="2:3" x14ac:dyDescent="0.35">
      <c r="B13237" s="4" t="s">
        <v>5583</v>
      </c>
      <c r="C13237" s="5">
        <v>0</v>
      </c>
    </row>
    <row r="13238" spans="2:3" x14ac:dyDescent="0.35">
      <c r="B13238" s="4" t="s">
        <v>6520</v>
      </c>
      <c r="C13238" s="5">
        <v>0</v>
      </c>
    </row>
    <row r="13239" spans="2:3" x14ac:dyDescent="0.35">
      <c r="B13239" s="4" t="s">
        <v>5584</v>
      </c>
      <c r="C13239" s="5">
        <v>0</v>
      </c>
    </row>
    <row r="13240" spans="2:3" x14ac:dyDescent="0.35">
      <c r="B13240" s="4" t="s">
        <v>6524</v>
      </c>
      <c r="C13240" s="5">
        <v>0</v>
      </c>
    </row>
    <row r="13241" spans="2:3" x14ac:dyDescent="0.35">
      <c r="B13241" s="4" t="s">
        <v>5585</v>
      </c>
      <c r="C13241" s="5">
        <v>0</v>
      </c>
    </row>
    <row r="13242" spans="2:3" x14ac:dyDescent="0.35">
      <c r="B13242" s="4" t="s">
        <v>6528</v>
      </c>
      <c r="C13242" s="5">
        <v>0</v>
      </c>
    </row>
    <row r="13243" spans="2:3" x14ac:dyDescent="0.35">
      <c r="B13243" s="4" t="s">
        <v>5586</v>
      </c>
      <c r="C13243" s="5">
        <v>0</v>
      </c>
    </row>
    <row r="13244" spans="2:3" x14ac:dyDescent="0.35">
      <c r="B13244" s="4" t="s">
        <v>6532</v>
      </c>
      <c r="C13244" s="5">
        <v>0</v>
      </c>
    </row>
    <row r="13245" spans="2:3" x14ac:dyDescent="0.35">
      <c r="B13245" s="4" t="s">
        <v>5587</v>
      </c>
      <c r="C13245" s="5">
        <v>0</v>
      </c>
    </row>
    <row r="13246" spans="2:3" x14ac:dyDescent="0.35">
      <c r="B13246" s="4" t="s">
        <v>6536</v>
      </c>
      <c r="C13246" s="5">
        <v>0</v>
      </c>
    </row>
    <row r="13247" spans="2:3" x14ac:dyDescent="0.35">
      <c r="B13247" s="4" t="s">
        <v>5588</v>
      </c>
      <c r="C13247" s="5">
        <v>0</v>
      </c>
    </row>
    <row r="13248" spans="2:3" x14ac:dyDescent="0.35">
      <c r="B13248" s="4" t="s">
        <v>6540</v>
      </c>
      <c r="C13248" s="5">
        <v>0</v>
      </c>
    </row>
    <row r="13249" spans="2:3" x14ac:dyDescent="0.35">
      <c r="B13249" s="4" t="s">
        <v>5589</v>
      </c>
      <c r="C13249" s="5">
        <v>0</v>
      </c>
    </row>
    <row r="13250" spans="2:3" x14ac:dyDescent="0.35">
      <c r="B13250" s="4" t="s">
        <v>6544</v>
      </c>
      <c r="C13250" s="5">
        <v>0</v>
      </c>
    </row>
    <row r="13251" spans="2:3" x14ac:dyDescent="0.35">
      <c r="B13251" s="4" t="s">
        <v>5590</v>
      </c>
      <c r="C13251" s="5">
        <v>0</v>
      </c>
    </row>
    <row r="13252" spans="2:3" x14ac:dyDescent="0.35">
      <c r="B13252" s="4" t="s">
        <v>6548</v>
      </c>
      <c r="C13252" s="5">
        <v>0</v>
      </c>
    </row>
    <row r="13253" spans="2:3" x14ac:dyDescent="0.35">
      <c r="B13253" s="4" t="s">
        <v>5591</v>
      </c>
      <c r="C13253" s="5">
        <v>0</v>
      </c>
    </row>
    <row r="13254" spans="2:3" x14ac:dyDescent="0.35">
      <c r="B13254" s="4" t="s">
        <v>6552</v>
      </c>
      <c r="C13254" s="5">
        <v>0</v>
      </c>
    </row>
    <row r="13255" spans="2:3" x14ac:dyDescent="0.35">
      <c r="B13255" s="4" t="s">
        <v>5592</v>
      </c>
      <c r="C13255" s="5">
        <v>0</v>
      </c>
    </row>
    <row r="13256" spans="2:3" x14ac:dyDescent="0.35">
      <c r="B13256" s="4" t="s">
        <v>6556</v>
      </c>
      <c r="C13256" s="5">
        <v>0</v>
      </c>
    </row>
    <row r="13257" spans="2:3" x14ac:dyDescent="0.35">
      <c r="B13257" s="4" t="s">
        <v>5593</v>
      </c>
      <c r="C13257" s="5">
        <v>0</v>
      </c>
    </row>
    <row r="13258" spans="2:3" x14ac:dyDescent="0.35">
      <c r="B13258" s="4" t="s">
        <v>6560</v>
      </c>
      <c r="C13258" s="5">
        <v>0</v>
      </c>
    </row>
    <row r="13259" spans="2:3" x14ac:dyDescent="0.35">
      <c r="B13259" s="4" t="s">
        <v>5594</v>
      </c>
      <c r="C13259" s="5">
        <v>0</v>
      </c>
    </row>
    <row r="13260" spans="2:3" x14ac:dyDescent="0.35">
      <c r="B13260" s="4" t="s">
        <v>6564</v>
      </c>
      <c r="C13260" s="5">
        <v>0</v>
      </c>
    </row>
    <row r="13261" spans="2:3" x14ac:dyDescent="0.35">
      <c r="B13261" s="4" t="s">
        <v>5595</v>
      </c>
      <c r="C13261" s="5">
        <v>0</v>
      </c>
    </row>
    <row r="13262" spans="2:3" x14ac:dyDescent="0.35">
      <c r="B13262" s="4" t="s">
        <v>6568</v>
      </c>
      <c r="C13262" s="5">
        <v>0</v>
      </c>
    </row>
    <row r="13263" spans="2:3" x14ac:dyDescent="0.35">
      <c r="B13263" s="4" t="s">
        <v>5596</v>
      </c>
      <c r="C13263" s="5">
        <v>0</v>
      </c>
    </row>
    <row r="13264" spans="2:3" x14ac:dyDescent="0.35">
      <c r="B13264" s="4" t="s">
        <v>6572</v>
      </c>
      <c r="C13264" s="5">
        <v>0</v>
      </c>
    </row>
    <row r="13265" spans="2:3" x14ac:dyDescent="0.35">
      <c r="B13265" s="4" t="s">
        <v>5597</v>
      </c>
      <c r="C13265" s="5">
        <v>0</v>
      </c>
    </row>
    <row r="13266" spans="2:3" x14ac:dyDescent="0.35">
      <c r="B13266" s="4" t="s">
        <v>6576</v>
      </c>
      <c r="C13266" s="5">
        <v>0</v>
      </c>
    </row>
    <row r="13267" spans="2:3" x14ac:dyDescent="0.35">
      <c r="B13267" s="4" t="s">
        <v>5598</v>
      </c>
      <c r="C13267" s="5">
        <v>0</v>
      </c>
    </row>
    <row r="13268" spans="2:3" x14ac:dyDescent="0.35">
      <c r="B13268" s="4" t="s">
        <v>6580</v>
      </c>
      <c r="C13268" s="5">
        <v>0</v>
      </c>
    </row>
    <row r="13269" spans="2:3" x14ac:dyDescent="0.35">
      <c r="B13269" s="4" t="s">
        <v>5599</v>
      </c>
      <c r="C13269" s="5">
        <v>0</v>
      </c>
    </row>
    <row r="13270" spans="2:3" x14ac:dyDescent="0.35">
      <c r="B13270" s="4" t="s">
        <v>6584</v>
      </c>
      <c r="C13270" s="5">
        <v>0</v>
      </c>
    </row>
    <row r="13271" spans="2:3" x14ac:dyDescent="0.35">
      <c r="B13271" s="4" t="s">
        <v>5600</v>
      </c>
      <c r="C13271" s="5">
        <v>0</v>
      </c>
    </row>
    <row r="13272" spans="2:3" x14ac:dyDescent="0.35">
      <c r="B13272" s="4" t="s">
        <v>6588</v>
      </c>
      <c r="C13272" s="5">
        <v>0</v>
      </c>
    </row>
    <row r="13273" spans="2:3" x14ac:dyDescent="0.35">
      <c r="B13273" s="4" t="s">
        <v>5203</v>
      </c>
      <c r="C13273" s="5">
        <v>0</v>
      </c>
    </row>
    <row r="13274" spans="2:3" x14ac:dyDescent="0.35">
      <c r="B13274" s="4" t="s">
        <v>6592</v>
      </c>
      <c r="C13274" s="5">
        <v>0</v>
      </c>
    </row>
    <row r="13275" spans="2:3" x14ac:dyDescent="0.35">
      <c r="B13275" s="4" t="s">
        <v>5602</v>
      </c>
      <c r="C13275" s="5">
        <v>0</v>
      </c>
    </row>
    <row r="13276" spans="2:3" x14ac:dyDescent="0.35">
      <c r="B13276" s="4" t="s">
        <v>6596</v>
      </c>
      <c r="C13276" s="5">
        <v>0</v>
      </c>
    </row>
    <row r="13277" spans="2:3" x14ac:dyDescent="0.35">
      <c r="B13277" s="4" t="s">
        <v>5603</v>
      </c>
      <c r="C13277" s="5">
        <v>0</v>
      </c>
    </row>
    <row r="13278" spans="2:3" x14ac:dyDescent="0.35">
      <c r="B13278" s="4" t="s">
        <v>6600</v>
      </c>
      <c r="C13278" s="5">
        <v>0</v>
      </c>
    </row>
    <row r="13279" spans="2:3" x14ac:dyDescent="0.35">
      <c r="B13279" s="4" t="s">
        <v>5244</v>
      </c>
      <c r="C13279" s="5">
        <v>0</v>
      </c>
    </row>
    <row r="13280" spans="2:3" x14ac:dyDescent="0.35">
      <c r="B13280" s="4" t="s">
        <v>6604</v>
      </c>
      <c r="C13280" s="5">
        <v>0</v>
      </c>
    </row>
    <row r="13281" spans="2:3" x14ac:dyDescent="0.35">
      <c r="B13281" s="4" t="s">
        <v>5264</v>
      </c>
      <c r="C13281" s="5">
        <v>0</v>
      </c>
    </row>
    <row r="13282" spans="2:3" x14ac:dyDescent="0.35">
      <c r="B13282" s="4" t="s">
        <v>5273</v>
      </c>
      <c r="C13282" s="5">
        <v>0</v>
      </c>
    </row>
    <row r="13283" spans="2:3" x14ac:dyDescent="0.35">
      <c r="B13283" s="4" t="s">
        <v>5606</v>
      </c>
      <c r="C13283" s="5">
        <v>0</v>
      </c>
    </row>
    <row r="13284" spans="2:3" x14ac:dyDescent="0.35">
      <c r="B13284" s="4" t="s">
        <v>6622</v>
      </c>
      <c r="C13284" s="5">
        <v>0</v>
      </c>
    </row>
    <row r="13285" spans="2:3" x14ac:dyDescent="0.35">
      <c r="B13285" s="4" t="s">
        <v>5607</v>
      </c>
      <c r="C13285" s="5">
        <v>0</v>
      </c>
    </row>
    <row r="13286" spans="2:3" x14ac:dyDescent="0.35">
      <c r="B13286" s="4" t="s">
        <v>6626</v>
      </c>
      <c r="C13286" s="5">
        <v>0</v>
      </c>
    </row>
    <row r="13287" spans="2:3" x14ac:dyDescent="0.35">
      <c r="B13287" s="4" t="s">
        <v>5608</v>
      </c>
      <c r="C13287" s="5">
        <v>0</v>
      </c>
    </row>
    <row r="13288" spans="2:3" x14ac:dyDescent="0.35">
      <c r="B13288" s="4" t="s">
        <v>5267</v>
      </c>
      <c r="C13288" s="5">
        <v>0</v>
      </c>
    </row>
    <row r="13289" spans="2:3" x14ac:dyDescent="0.35">
      <c r="B13289" s="4" t="s">
        <v>5609</v>
      </c>
      <c r="C13289" s="5">
        <v>0</v>
      </c>
    </row>
    <row r="13290" spans="2:3" x14ac:dyDescent="0.35">
      <c r="B13290" s="4" t="s">
        <v>6635</v>
      </c>
      <c r="C13290" s="5">
        <v>0</v>
      </c>
    </row>
    <row r="13291" spans="2:3" x14ac:dyDescent="0.35">
      <c r="B13291" s="4" t="s">
        <v>5610</v>
      </c>
      <c r="C13291" s="5">
        <v>0</v>
      </c>
    </row>
    <row r="13292" spans="2:3" x14ac:dyDescent="0.35">
      <c r="B13292" s="4" t="s">
        <v>6639</v>
      </c>
      <c r="C13292" s="5">
        <v>0</v>
      </c>
    </row>
    <row r="13293" spans="2:3" x14ac:dyDescent="0.35">
      <c r="B13293" s="4" t="s">
        <v>5611</v>
      </c>
      <c r="C13293" s="5">
        <v>0</v>
      </c>
    </row>
    <row r="13294" spans="2:3" x14ac:dyDescent="0.35">
      <c r="B13294" s="4" t="s">
        <v>5262</v>
      </c>
      <c r="C13294" s="5">
        <v>0</v>
      </c>
    </row>
    <row r="13295" spans="2:3" x14ac:dyDescent="0.35">
      <c r="B13295" s="4" t="s">
        <v>5204</v>
      </c>
      <c r="C13295" s="5">
        <v>0</v>
      </c>
    </row>
    <row r="13296" spans="2:3" x14ac:dyDescent="0.35">
      <c r="B13296" s="4" t="s">
        <v>6671</v>
      </c>
      <c r="C13296" s="5">
        <v>0</v>
      </c>
    </row>
    <row r="13297" spans="2:3" x14ac:dyDescent="0.35">
      <c r="B13297" s="4" t="s">
        <v>5613</v>
      </c>
      <c r="C13297" s="5">
        <v>0</v>
      </c>
    </row>
    <row r="13298" spans="2:3" x14ac:dyDescent="0.35">
      <c r="B13298" s="4" t="s">
        <v>6675</v>
      </c>
      <c r="C13298" s="5">
        <v>0</v>
      </c>
    </row>
    <row r="13299" spans="2:3" x14ac:dyDescent="0.35">
      <c r="B13299" s="4" t="s">
        <v>5614</v>
      </c>
      <c r="C13299" s="5">
        <v>0</v>
      </c>
    </row>
    <row r="13300" spans="2:3" x14ac:dyDescent="0.35">
      <c r="B13300" s="4" t="s">
        <v>6679</v>
      </c>
      <c r="C13300" s="5">
        <v>0</v>
      </c>
    </row>
    <row r="13301" spans="2:3" x14ac:dyDescent="0.35">
      <c r="B13301" s="4" t="s">
        <v>5615</v>
      </c>
      <c r="C13301" s="5">
        <v>0</v>
      </c>
    </row>
    <row r="13302" spans="2:3" x14ac:dyDescent="0.35">
      <c r="B13302" s="4" t="s">
        <v>6683</v>
      </c>
      <c r="C13302" s="5">
        <v>0</v>
      </c>
    </row>
    <row r="13303" spans="2:3" x14ac:dyDescent="0.35">
      <c r="B13303" s="4" t="s">
        <v>5616</v>
      </c>
      <c r="C13303" s="5">
        <v>0</v>
      </c>
    </row>
    <row r="13304" spans="2:3" x14ac:dyDescent="0.35">
      <c r="B13304" s="4" t="s">
        <v>5251</v>
      </c>
      <c r="C13304" s="5">
        <v>0</v>
      </c>
    </row>
    <row r="13305" spans="2:3" x14ac:dyDescent="0.35">
      <c r="B13305" s="4" t="s">
        <v>5617</v>
      </c>
      <c r="C13305" s="5">
        <v>0</v>
      </c>
    </row>
    <row r="13306" spans="2:3" x14ac:dyDescent="0.35">
      <c r="B13306" s="4" t="s">
        <v>6691</v>
      </c>
      <c r="C13306" s="5">
        <v>0</v>
      </c>
    </row>
    <row r="13307" spans="2:3" x14ac:dyDescent="0.35">
      <c r="B13307" s="4" t="s">
        <v>5618</v>
      </c>
      <c r="C13307" s="5">
        <v>0</v>
      </c>
    </row>
    <row r="13308" spans="2:3" x14ac:dyDescent="0.35">
      <c r="B13308" s="4" t="s">
        <v>6695</v>
      </c>
      <c r="C13308" s="5">
        <v>0</v>
      </c>
    </row>
    <row r="13309" spans="2:3" x14ac:dyDescent="0.35">
      <c r="B13309" s="4" t="s">
        <v>5619</v>
      </c>
      <c r="C13309" s="5">
        <v>0</v>
      </c>
    </row>
    <row r="13310" spans="2:3" x14ac:dyDescent="0.35">
      <c r="B13310" s="4" t="s">
        <v>6699</v>
      </c>
      <c r="C13310" s="5">
        <v>0</v>
      </c>
    </row>
    <row r="13311" spans="2:3" x14ac:dyDescent="0.35">
      <c r="B13311" s="4" t="s">
        <v>5620</v>
      </c>
      <c r="C13311" s="5">
        <v>0</v>
      </c>
    </row>
    <row r="13312" spans="2:3" x14ac:dyDescent="0.35">
      <c r="B13312" s="4" t="s">
        <v>6703</v>
      </c>
      <c r="C13312" s="5">
        <v>0</v>
      </c>
    </row>
    <row r="13313" spans="2:3" x14ac:dyDescent="0.35">
      <c r="B13313" s="4" t="s">
        <v>5621</v>
      </c>
      <c r="C13313" s="5">
        <v>0</v>
      </c>
    </row>
    <row r="13314" spans="2:3" x14ac:dyDescent="0.35">
      <c r="B13314" s="4" t="s">
        <v>6707</v>
      </c>
      <c r="C13314" s="5">
        <v>0</v>
      </c>
    </row>
    <row r="13315" spans="2:3" x14ac:dyDescent="0.35">
      <c r="B13315" s="4" t="s">
        <v>5622</v>
      </c>
      <c r="C13315" s="5">
        <v>0</v>
      </c>
    </row>
    <row r="13316" spans="2:3" x14ac:dyDescent="0.35">
      <c r="B13316" s="4" t="s">
        <v>6711</v>
      </c>
      <c r="C13316" s="5">
        <v>0</v>
      </c>
    </row>
    <row r="13317" spans="2:3" x14ac:dyDescent="0.35">
      <c r="B13317" s="4" t="s">
        <v>5623</v>
      </c>
      <c r="C13317" s="5">
        <v>0</v>
      </c>
    </row>
    <row r="13318" spans="2:3" x14ac:dyDescent="0.35">
      <c r="B13318" s="4" t="s">
        <v>6715</v>
      </c>
      <c r="C13318" s="5">
        <v>0</v>
      </c>
    </row>
    <row r="13319" spans="2:3" x14ac:dyDescent="0.35">
      <c r="B13319" s="4" t="s">
        <v>5624</v>
      </c>
      <c r="C13319" s="5">
        <v>0</v>
      </c>
    </row>
    <row r="13320" spans="2:3" x14ac:dyDescent="0.35">
      <c r="B13320" s="4" t="s">
        <v>5978</v>
      </c>
      <c r="C13320" s="5">
        <v>0</v>
      </c>
    </row>
    <row r="13321" spans="2:3" x14ac:dyDescent="0.35">
      <c r="B13321" s="4" t="s">
        <v>5625</v>
      </c>
      <c r="C13321" s="5">
        <v>0</v>
      </c>
    </row>
    <row r="13322" spans="2:3" x14ac:dyDescent="0.35">
      <c r="B13322" s="4" t="s">
        <v>5980</v>
      </c>
      <c r="C13322" s="5">
        <v>0</v>
      </c>
    </row>
    <row r="13323" spans="2:3" x14ac:dyDescent="0.35">
      <c r="B13323" s="4" t="s">
        <v>5626</v>
      </c>
      <c r="C13323" s="5">
        <v>0</v>
      </c>
    </row>
    <row r="13324" spans="2:3" x14ac:dyDescent="0.35">
      <c r="B13324" s="4" t="s">
        <v>5982</v>
      </c>
      <c r="C13324" s="5">
        <v>0</v>
      </c>
    </row>
    <row r="13325" spans="2:3" x14ac:dyDescent="0.35">
      <c r="B13325" s="4" t="s">
        <v>5627</v>
      </c>
      <c r="C13325" s="5">
        <v>0</v>
      </c>
    </row>
    <row r="13326" spans="2:3" x14ac:dyDescent="0.35">
      <c r="B13326" s="4" t="s">
        <v>5212</v>
      </c>
      <c r="C13326" s="5">
        <v>0</v>
      </c>
    </row>
    <row r="13327" spans="2:3" x14ac:dyDescent="0.35">
      <c r="B13327" s="4" t="s">
        <v>5628</v>
      </c>
      <c r="C13327" s="5">
        <v>0</v>
      </c>
    </row>
    <row r="13328" spans="2:3" x14ac:dyDescent="0.35">
      <c r="B13328" s="4" t="s">
        <v>5986</v>
      </c>
      <c r="C13328" s="5">
        <v>0</v>
      </c>
    </row>
    <row r="13329" spans="2:3" x14ac:dyDescent="0.35">
      <c r="B13329" s="4" t="s">
        <v>5629</v>
      </c>
      <c r="C13329" s="5">
        <v>0</v>
      </c>
    </row>
    <row r="13330" spans="2:3" x14ac:dyDescent="0.35">
      <c r="B13330" s="4" t="s">
        <v>5988</v>
      </c>
      <c r="C13330" s="5">
        <v>0</v>
      </c>
    </row>
    <row r="13331" spans="2:3" x14ac:dyDescent="0.35">
      <c r="B13331" s="4" t="s">
        <v>5630</v>
      </c>
      <c r="C13331" s="5">
        <v>0</v>
      </c>
    </row>
    <row r="13332" spans="2:3" x14ac:dyDescent="0.35">
      <c r="B13332" s="4" t="s">
        <v>5990</v>
      </c>
      <c r="C13332" s="5">
        <v>0</v>
      </c>
    </row>
    <row r="13333" spans="2:3" x14ac:dyDescent="0.35">
      <c r="B13333" s="4" t="s">
        <v>5631</v>
      </c>
      <c r="C13333" s="5">
        <v>0</v>
      </c>
    </row>
    <row r="13334" spans="2:3" x14ac:dyDescent="0.35">
      <c r="B13334" s="4" t="s">
        <v>5992</v>
      </c>
      <c r="C13334" s="5">
        <v>0</v>
      </c>
    </row>
    <row r="13335" spans="2:3" x14ac:dyDescent="0.35">
      <c r="B13335" s="4" t="s">
        <v>5632</v>
      </c>
      <c r="C13335" s="5">
        <v>0</v>
      </c>
    </row>
    <row r="13336" spans="2:3" x14ac:dyDescent="0.35">
      <c r="B13336" s="4" t="s">
        <v>5994</v>
      </c>
      <c r="C13336" s="5">
        <v>0</v>
      </c>
    </row>
    <row r="13337" spans="2:3" x14ac:dyDescent="0.35">
      <c r="B13337" s="4" t="s">
        <v>5245</v>
      </c>
      <c r="C13337" s="5">
        <v>0</v>
      </c>
    </row>
    <row r="13338" spans="2:3" x14ac:dyDescent="0.35">
      <c r="B13338" s="4" t="s">
        <v>5996</v>
      </c>
      <c r="C13338" s="5">
        <v>0</v>
      </c>
    </row>
    <row r="13339" spans="2:3" x14ac:dyDescent="0.35">
      <c r="B13339" s="4" t="s">
        <v>5634</v>
      </c>
      <c r="C13339" s="5">
        <v>0</v>
      </c>
    </row>
    <row r="13340" spans="2:3" x14ac:dyDescent="0.35">
      <c r="B13340" s="4" t="s">
        <v>5998</v>
      </c>
      <c r="C13340" s="5">
        <v>0</v>
      </c>
    </row>
    <row r="13341" spans="2:3" x14ac:dyDescent="0.35">
      <c r="B13341" s="4" t="s">
        <v>5635</v>
      </c>
      <c r="C13341" s="5">
        <v>0</v>
      </c>
    </row>
    <row r="13342" spans="2:3" x14ac:dyDescent="0.35">
      <c r="B13342" s="4" t="s">
        <v>6000</v>
      </c>
      <c r="C13342" s="5">
        <v>0</v>
      </c>
    </row>
    <row r="13343" spans="2:3" x14ac:dyDescent="0.35">
      <c r="B13343" s="4" t="s">
        <v>5205</v>
      </c>
      <c r="C13343" s="5">
        <v>0</v>
      </c>
    </row>
    <row r="13344" spans="2:3" x14ac:dyDescent="0.35">
      <c r="B13344" s="4" t="s">
        <v>6002</v>
      </c>
      <c r="C13344" s="5">
        <v>0</v>
      </c>
    </row>
    <row r="13345" spans="2:3" x14ac:dyDescent="0.35">
      <c r="B13345" s="4" t="s">
        <v>5637</v>
      </c>
      <c r="C13345" s="5">
        <v>0</v>
      </c>
    </row>
    <row r="13346" spans="2:3" x14ac:dyDescent="0.35">
      <c r="B13346" s="4" t="s">
        <v>6004</v>
      </c>
      <c r="C13346" s="5">
        <v>0</v>
      </c>
    </row>
    <row r="13347" spans="2:3" x14ac:dyDescent="0.35">
      <c r="B13347" s="4" t="s">
        <v>5638</v>
      </c>
      <c r="C13347" s="5">
        <v>0</v>
      </c>
    </row>
    <row r="13348" spans="2:3" x14ac:dyDescent="0.35">
      <c r="B13348" s="4" t="s">
        <v>6006</v>
      </c>
      <c r="C13348" s="5">
        <v>0</v>
      </c>
    </row>
    <row r="13349" spans="2:3" x14ac:dyDescent="0.35">
      <c r="B13349" s="4" t="s">
        <v>5639</v>
      </c>
      <c r="C13349" s="5">
        <v>0</v>
      </c>
    </row>
    <row r="13350" spans="2:3" x14ac:dyDescent="0.35">
      <c r="B13350" s="4" t="s">
        <v>6008</v>
      </c>
      <c r="C13350" s="5">
        <v>0</v>
      </c>
    </row>
    <row r="13351" spans="2:3" x14ac:dyDescent="0.35">
      <c r="B13351" s="4" t="s">
        <v>5640</v>
      </c>
      <c r="C13351" s="5">
        <v>0</v>
      </c>
    </row>
    <row r="13352" spans="2:3" x14ac:dyDescent="0.35">
      <c r="B13352" s="4" t="s">
        <v>6010</v>
      </c>
      <c r="C13352" s="5">
        <v>0</v>
      </c>
    </row>
    <row r="13353" spans="2:3" x14ac:dyDescent="0.35">
      <c r="B13353" s="4" t="s">
        <v>5641</v>
      </c>
      <c r="C13353" s="5">
        <v>0</v>
      </c>
    </row>
    <row r="13354" spans="2:3" x14ac:dyDescent="0.35">
      <c r="B13354" s="4" t="s">
        <v>6012</v>
      </c>
      <c r="C13354" s="5">
        <v>0</v>
      </c>
    </row>
    <row r="13355" spans="2:3" x14ac:dyDescent="0.35">
      <c r="B13355" s="4" t="s">
        <v>5642</v>
      </c>
      <c r="C13355" s="5">
        <v>0</v>
      </c>
    </row>
    <row r="13356" spans="2:3" x14ac:dyDescent="0.35">
      <c r="B13356" s="4" t="s">
        <v>5214</v>
      </c>
      <c r="C13356" s="5">
        <v>0</v>
      </c>
    </row>
    <row r="13357" spans="2:3" x14ac:dyDescent="0.35">
      <c r="B13357" s="4" t="s">
        <v>5643</v>
      </c>
      <c r="C13357" s="5">
        <v>0</v>
      </c>
    </row>
    <row r="13358" spans="2:3" x14ac:dyDescent="0.35">
      <c r="B13358" s="4" t="s">
        <v>6016</v>
      </c>
      <c r="C13358" s="5">
        <v>0</v>
      </c>
    </row>
    <row r="13359" spans="2:3" x14ac:dyDescent="0.35">
      <c r="B13359" s="4" t="s">
        <v>5644</v>
      </c>
      <c r="C13359" s="5">
        <v>0</v>
      </c>
    </row>
    <row r="13360" spans="2:3" x14ac:dyDescent="0.35">
      <c r="B13360" s="4" t="s">
        <v>6018</v>
      </c>
      <c r="C13360" s="5">
        <v>0</v>
      </c>
    </row>
    <row r="13361" spans="2:3" x14ac:dyDescent="0.35">
      <c r="B13361" s="4" t="s">
        <v>5246</v>
      </c>
      <c r="C13361" s="5">
        <v>0</v>
      </c>
    </row>
    <row r="13362" spans="2:3" x14ac:dyDescent="0.35">
      <c r="B13362" s="4" t="s">
        <v>6020</v>
      </c>
      <c r="C13362" s="5">
        <v>0</v>
      </c>
    </row>
    <row r="13363" spans="2:3" x14ac:dyDescent="0.35">
      <c r="B13363" s="4" t="s">
        <v>5646</v>
      </c>
      <c r="C13363" s="5">
        <v>0</v>
      </c>
    </row>
    <row r="13364" spans="2:3" x14ac:dyDescent="0.35">
      <c r="B13364" s="4" t="s">
        <v>6022</v>
      </c>
      <c r="C13364" s="5">
        <v>0</v>
      </c>
    </row>
    <row r="13365" spans="2:3" x14ac:dyDescent="0.35">
      <c r="B13365" s="4" t="s">
        <v>5647</v>
      </c>
      <c r="C13365" s="5">
        <v>0</v>
      </c>
    </row>
    <row r="13366" spans="2:3" x14ac:dyDescent="0.35">
      <c r="B13366" s="4" t="s">
        <v>6024</v>
      </c>
      <c r="C13366" s="5">
        <v>0</v>
      </c>
    </row>
    <row r="13367" spans="2:3" x14ac:dyDescent="0.35">
      <c r="B13367" s="4" t="s">
        <v>5648</v>
      </c>
      <c r="C13367" s="5">
        <v>0</v>
      </c>
    </row>
    <row r="13368" spans="2:3" x14ac:dyDescent="0.35">
      <c r="B13368" s="4" t="s">
        <v>6026</v>
      </c>
      <c r="C13368" s="5">
        <v>0</v>
      </c>
    </row>
    <row r="13369" spans="2:3" x14ac:dyDescent="0.35">
      <c r="B13369" s="4" t="s">
        <v>5649</v>
      </c>
      <c r="C13369" s="5">
        <v>0</v>
      </c>
    </row>
    <row r="13370" spans="2:3" x14ac:dyDescent="0.35">
      <c r="B13370" s="4" t="s">
        <v>6028</v>
      </c>
      <c r="C13370" s="5">
        <v>0</v>
      </c>
    </row>
    <row r="13371" spans="2:3" x14ac:dyDescent="0.35">
      <c r="B13371" s="4" t="s">
        <v>5650</v>
      </c>
      <c r="C13371" s="5">
        <v>0</v>
      </c>
    </row>
    <row r="13372" spans="2:3" x14ac:dyDescent="0.35">
      <c r="B13372" s="4" t="s">
        <v>5215</v>
      </c>
      <c r="C13372" s="5">
        <v>0</v>
      </c>
    </row>
    <row r="13373" spans="2:3" x14ac:dyDescent="0.35">
      <c r="B13373" s="4" t="s">
        <v>5651</v>
      </c>
      <c r="C13373" s="5">
        <v>0</v>
      </c>
    </row>
    <row r="13374" spans="2:3" x14ac:dyDescent="0.35">
      <c r="B13374" s="4" t="s">
        <v>6032</v>
      </c>
      <c r="C13374" s="5">
        <v>0</v>
      </c>
    </row>
    <row r="13375" spans="2:3" x14ac:dyDescent="0.35">
      <c r="B13375" s="4" t="s">
        <v>5652</v>
      </c>
      <c r="C13375" s="5">
        <v>0</v>
      </c>
    </row>
    <row r="13376" spans="2:3" x14ac:dyDescent="0.35">
      <c r="B13376" s="4" t="s">
        <v>6034</v>
      </c>
      <c r="C13376" s="5">
        <v>0</v>
      </c>
    </row>
    <row r="13377" spans="2:3" x14ac:dyDescent="0.35">
      <c r="B13377" s="4" t="s">
        <v>5247</v>
      </c>
      <c r="C13377" s="5">
        <v>0</v>
      </c>
    </row>
    <row r="13378" spans="2:3" x14ac:dyDescent="0.35">
      <c r="B13378" s="4" t="s">
        <v>6036</v>
      </c>
      <c r="C13378" s="5">
        <v>0</v>
      </c>
    </row>
    <row r="13379" spans="2:3" x14ac:dyDescent="0.35">
      <c r="B13379" s="4" t="s">
        <v>5654</v>
      </c>
      <c r="C13379" s="5">
        <v>0</v>
      </c>
    </row>
    <row r="13380" spans="2:3" x14ac:dyDescent="0.35">
      <c r="B13380" s="4" t="s">
        <v>5254</v>
      </c>
      <c r="C13380" s="5">
        <v>0</v>
      </c>
    </row>
    <row r="13381" spans="2:3" x14ac:dyDescent="0.35">
      <c r="B13381" s="4" t="s">
        <v>5655</v>
      </c>
      <c r="C13381" s="5">
        <v>0</v>
      </c>
    </row>
    <row r="13382" spans="2:3" x14ac:dyDescent="0.35">
      <c r="B13382" s="4" t="s">
        <v>6040</v>
      </c>
      <c r="C13382" s="5">
        <v>0</v>
      </c>
    </row>
    <row r="13383" spans="2:3" x14ac:dyDescent="0.35">
      <c r="B13383" s="4" t="s">
        <v>5656</v>
      </c>
      <c r="C13383" s="5">
        <v>0</v>
      </c>
    </row>
    <row r="13384" spans="2:3" x14ac:dyDescent="0.35">
      <c r="B13384" s="4" t="s">
        <v>6042</v>
      </c>
      <c r="C13384" s="5">
        <v>0</v>
      </c>
    </row>
    <row r="13385" spans="2:3" x14ac:dyDescent="0.35">
      <c r="B13385" s="4" t="s">
        <v>5657</v>
      </c>
      <c r="C13385" s="5">
        <v>0</v>
      </c>
    </row>
    <row r="13386" spans="2:3" x14ac:dyDescent="0.35">
      <c r="B13386" s="4" t="s">
        <v>6044</v>
      </c>
      <c r="C13386" s="5">
        <v>0</v>
      </c>
    </row>
    <row r="13387" spans="2:3" x14ac:dyDescent="0.35">
      <c r="B13387" s="4" t="s">
        <v>5658</v>
      </c>
      <c r="C13387" s="5">
        <v>0</v>
      </c>
    </row>
    <row r="13388" spans="2:3" x14ac:dyDescent="0.35">
      <c r="B13388" s="4" t="s">
        <v>6046</v>
      </c>
      <c r="C13388" s="5">
        <v>0</v>
      </c>
    </row>
    <row r="13389" spans="2:3" x14ac:dyDescent="0.35">
      <c r="B13389" s="4" t="s">
        <v>5659</v>
      </c>
      <c r="C13389" s="5">
        <v>0</v>
      </c>
    </row>
    <row r="13390" spans="2:3" x14ac:dyDescent="0.35">
      <c r="B13390" s="4" t="s">
        <v>6048</v>
      </c>
      <c r="C13390" s="5">
        <v>0</v>
      </c>
    </row>
    <row r="13391" spans="2:3" x14ac:dyDescent="0.35">
      <c r="B13391" s="4" t="s">
        <v>5660</v>
      </c>
      <c r="C13391" s="5">
        <v>0</v>
      </c>
    </row>
    <row r="13392" spans="2:3" x14ac:dyDescent="0.35">
      <c r="B13392" s="4" t="s">
        <v>6050</v>
      </c>
      <c r="C13392" s="5">
        <v>0</v>
      </c>
    </row>
    <row r="13393" spans="2:3" x14ac:dyDescent="0.35">
      <c r="B13393" s="4" t="s">
        <v>5661</v>
      </c>
      <c r="C13393" s="5">
        <v>0</v>
      </c>
    </row>
    <row r="13394" spans="2:3" x14ac:dyDescent="0.35">
      <c r="B13394" s="4" t="s">
        <v>6052</v>
      </c>
      <c r="C13394" s="5">
        <v>0</v>
      </c>
    </row>
    <row r="13395" spans="2:3" x14ac:dyDescent="0.35">
      <c r="B13395" s="4" t="s">
        <v>5662</v>
      </c>
      <c r="C13395" s="5">
        <v>0</v>
      </c>
    </row>
    <row r="13396" spans="2:3" x14ac:dyDescent="0.35">
      <c r="B13396" s="4" t="s">
        <v>6054</v>
      </c>
      <c r="C13396" s="5">
        <v>0</v>
      </c>
    </row>
    <row r="13397" spans="2:3" x14ac:dyDescent="0.35">
      <c r="B13397" s="4" t="s">
        <v>5663</v>
      </c>
      <c r="C13397" s="5">
        <v>0</v>
      </c>
    </row>
    <row r="13398" spans="2:3" x14ac:dyDescent="0.35">
      <c r="B13398" s="4" t="s">
        <v>6056</v>
      </c>
      <c r="C13398" s="5">
        <v>0</v>
      </c>
    </row>
    <row r="13399" spans="2:3" x14ac:dyDescent="0.35">
      <c r="B13399" s="4" t="s">
        <v>5664</v>
      </c>
      <c r="C13399" s="5">
        <v>0</v>
      </c>
    </row>
    <row r="13400" spans="2:3" x14ac:dyDescent="0.35">
      <c r="B13400" s="4" t="s">
        <v>6058</v>
      </c>
      <c r="C13400" s="5">
        <v>0</v>
      </c>
    </row>
    <row r="13401" spans="2:3" x14ac:dyDescent="0.35">
      <c r="B13401" s="4" t="s">
        <v>5665</v>
      </c>
      <c r="C13401" s="5">
        <v>0</v>
      </c>
    </row>
    <row r="13402" spans="2:3" x14ac:dyDescent="0.35">
      <c r="B13402" s="4" t="s">
        <v>6060</v>
      </c>
      <c r="C13402" s="5">
        <v>0</v>
      </c>
    </row>
    <row r="13403" spans="2:3" x14ac:dyDescent="0.35">
      <c r="B13403" s="4" t="s">
        <v>5666</v>
      </c>
      <c r="C13403" s="5">
        <v>0</v>
      </c>
    </row>
    <row r="13404" spans="2:3" x14ac:dyDescent="0.35">
      <c r="B13404" s="4" t="s">
        <v>6062</v>
      </c>
      <c r="C13404" s="5">
        <v>0</v>
      </c>
    </row>
    <row r="13405" spans="2:3" x14ac:dyDescent="0.35">
      <c r="B13405" s="4" t="s">
        <v>5667</v>
      </c>
      <c r="C13405" s="5">
        <v>0</v>
      </c>
    </row>
    <row r="13406" spans="2:3" x14ac:dyDescent="0.35">
      <c r="B13406" s="4" t="s">
        <v>6064</v>
      </c>
      <c r="C13406" s="5">
        <v>0</v>
      </c>
    </row>
    <row r="13407" spans="2:3" x14ac:dyDescent="0.35">
      <c r="B13407" s="4" t="s">
        <v>5668</v>
      </c>
      <c r="C13407" s="5">
        <v>0</v>
      </c>
    </row>
    <row r="13408" spans="2:3" x14ac:dyDescent="0.35">
      <c r="B13408" s="4" t="s">
        <v>6066</v>
      </c>
      <c r="C13408" s="5">
        <v>0</v>
      </c>
    </row>
    <row r="13409" spans="2:3" x14ac:dyDescent="0.35">
      <c r="B13409" s="4" t="s">
        <v>5669</v>
      </c>
      <c r="C13409" s="5">
        <v>0</v>
      </c>
    </row>
    <row r="13410" spans="2:3" x14ac:dyDescent="0.35">
      <c r="B13410" s="4" t="s">
        <v>5255</v>
      </c>
      <c r="C13410" s="5">
        <v>0</v>
      </c>
    </row>
    <row r="13411" spans="2:3" x14ac:dyDescent="0.35">
      <c r="B13411" s="4" t="s">
        <v>5670</v>
      </c>
      <c r="C13411" s="5">
        <v>0</v>
      </c>
    </row>
    <row r="13412" spans="2:3" x14ac:dyDescent="0.35">
      <c r="B13412" s="4" t="s">
        <v>6070</v>
      </c>
      <c r="C13412" s="5">
        <v>0</v>
      </c>
    </row>
    <row r="13413" spans="2:3" x14ac:dyDescent="0.35">
      <c r="B13413" s="4" t="s">
        <v>5671</v>
      </c>
      <c r="C13413" s="5">
        <v>0</v>
      </c>
    </row>
    <row r="13414" spans="2:3" x14ac:dyDescent="0.35">
      <c r="B13414" s="4" t="s">
        <v>6072</v>
      </c>
      <c r="C13414" s="5">
        <v>0</v>
      </c>
    </row>
    <row r="13415" spans="2:3" x14ac:dyDescent="0.35">
      <c r="B13415" s="4" t="s">
        <v>5672</v>
      </c>
      <c r="C13415" s="5">
        <v>0</v>
      </c>
    </row>
    <row r="13416" spans="2:3" x14ac:dyDescent="0.35">
      <c r="B13416" s="4" t="s">
        <v>6074</v>
      </c>
      <c r="C13416" s="5">
        <v>0</v>
      </c>
    </row>
    <row r="13417" spans="2:3" x14ac:dyDescent="0.35">
      <c r="B13417" s="4" t="s">
        <v>5673</v>
      </c>
      <c r="C13417" s="5">
        <v>0</v>
      </c>
    </row>
    <row r="13418" spans="2:3" x14ac:dyDescent="0.35">
      <c r="B13418" s="4" t="s">
        <v>6076</v>
      </c>
      <c r="C13418" s="5">
        <v>0</v>
      </c>
    </row>
    <row r="13419" spans="2:3" x14ac:dyDescent="0.35">
      <c r="B13419" s="4" t="s">
        <v>5674</v>
      </c>
      <c r="C13419" s="5">
        <v>0</v>
      </c>
    </row>
    <row r="13420" spans="2:3" x14ac:dyDescent="0.35">
      <c r="B13420" s="4" t="s">
        <v>6078</v>
      </c>
      <c r="C13420" s="5">
        <v>0</v>
      </c>
    </row>
    <row r="13421" spans="2:3" x14ac:dyDescent="0.35">
      <c r="B13421" s="4" t="s">
        <v>5675</v>
      </c>
      <c r="C13421" s="5">
        <v>0</v>
      </c>
    </row>
    <row r="13422" spans="2:3" x14ac:dyDescent="0.35">
      <c r="B13422" s="4" t="s">
        <v>6080</v>
      </c>
      <c r="C13422" s="5">
        <v>0</v>
      </c>
    </row>
    <row r="13423" spans="2:3" x14ac:dyDescent="0.35">
      <c r="B13423" s="4" t="s">
        <v>5676</v>
      </c>
      <c r="C13423" s="5">
        <v>0</v>
      </c>
    </row>
    <row r="13424" spans="2:3" x14ac:dyDescent="0.35">
      <c r="B13424" s="4" t="s">
        <v>6082</v>
      </c>
      <c r="C13424" s="5">
        <v>0</v>
      </c>
    </row>
    <row r="13425" spans="2:3" x14ac:dyDescent="0.35">
      <c r="B13425" s="4" t="s">
        <v>5677</v>
      </c>
      <c r="C13425" s="5">
        <v>0</v>
      </c>
    </row>
    <row r="13426" spans="2:3" x14ac:dyDescent="0.35">
      <c r="B13426" s="4" t="s">
        <v>6084</v>
      </c>
      <c r="C13426" s="5">
        <v>0</v>
      </c>
    </row>
    <row r="13427" spans="2:3" x14ac:dyDescent="0.35">
      <c r="B13427" s="4" t="s">
        <v>5678</v>
      </c>
      <c r="C13427" s="5">
        <v>0</v>
      </c>
    </row>
    <row r="13428" spans="2:3" x14ac:dyDescent="0.35">
      <c r="B13428" s="4" t="s">
        <v>6086</v>
      </c>
      <c r="C13428" s="5">
        <v>0</v>
      </c>
    </row>
    <row r="13429" spans="2:3" x14ac:dyDescent="0.35">
      <c r="B13429" s="4" t="s">
        <v>5679</v>
      </c>
      <c r="C13429" s="5">
        <v>0</v>
      </c>
    </row>
    <row r="13430" spans="2:3" x14ac:dyDescent="0.35">
      <c r="B13430" s="4" t="s">
        <v>6088</v>
      </c>
      <c r="C13430" s="5">
        <v>0</v>
      </c>
    </row>
    <row r="13431" spans="2:3" x14ac:dyDescent="0.35">
      <c r="B13431" s="4" t="s">
        <v>5680</v>
      </c>
      <c r="C13431" s="5">
        <v>0</v>
      </c>
    </row>
    <row r="13432" spans="2:3" x14ac:dyDescent="0.35">
      <c r="B13432" s="4" t="s">
        <v>6090</v>
      </c>
      <c r="C13432" s="5">
        <v>0</v>
      </c>
    </row>
    <row r="13433" spans="2:3" x14ac:dyDescent="0.35">
      <c r="B13433" s="4" t="s">
        <v>5681</v>
      </c>
      <c r="C13433" s="5">
        <v>0</v>
      </c>
    </row>
    <row r="13434" spans="2:3" x14ac:dyDescent="0.35">
      <c r="B13434" s="4" t="s">
        <v>6092</v>
      </c>
      <c r="C13434" s="5">
        <v>0</v>
      </c>
    </row>
    <row r="13435" spans="2:3" x14ac:dyDescent="0.35">
      <c r="B13435" s="4" t="s">
        <v>5682</v>
      </c>
      <c r="C13435" s="5">
        <v>0</v>
      </c>
    </row>
    <row r="13436" spans="2:3" x14ac:dyDescent="0.35">
      <c r="B13436" s="4" t="s">
        <v>6094</v>
      </c>
      <c r="C13436" s="5">
        <v>0</v>
      </c>
    </row>
    <row r="13437" spans="2:3" x14ac:dyDescent="0.35">
      <c r="B13437" s="4" t="s">
        <v>5683</v>
      </c>
      <c r="C13437" s="5">
        <v>0</v>
      </c>
    </row>
    <row r="13438" spans="2:3" x14ac:dyDescent="0.35">
      <c r="B13438" s="4" t="s">
        <v>6096</v>
      </c>
      <c r="C13438" s="5">
        <v>0</v>
      </c>
    </row>
    <row r="13439" spans="2:3" x14ac:dyDescent="0.35">
      <c r="B13439" s="4" t="s">
        <v>5684</v>
      </c>
      <c r="C13439" s="5">
        <v>0</v>
      </c>
    </row>
    <row r="13440" spans="2:3" x14ac:dyDescent="0.35">
      <c r="B13440" s="4" t="s">
        <v>6098</v>
      </c>
      <c r="C13440" s="5">
        <v>0</v>
      </c>
    </row>
    <row r="13441" spans="2:3" x14ac:dyDescent="0.35">
      <c r="B13441" s="4" t="s">
        <v>5685</v>
      </c>
      <c r="C13441" s="5">
        <v>0</v>
      </c>
    </row>
    <row r="13442" spans="2:3" x14ac:dyDescent="0.35">
      <c r="B13442" s="4" t="s">
        <v>6100</v>
      </c>
      <c r="C13442" s="5">
        <v>0</v>
      </c>
    </row>
    <row r="13443" spans="2:3" x14ac:dyDescent="0.35">
      <c r="B13443" s="4" t="s">
        <v>5686</v>
      </c>
      <c r="C13443" s="5">
        <v>0</v>
      </c>
    </row>
    <row r="13444" spans="2:3" x14ac:dyDescent="0.35">
      <c r="B13444" s="4" t="s">
        <v>6102</v>
      </c>
      <c r="C13444" s="5">
        <v>0</v>
      </c>
    </row>
    <row r="13445" spans="2:3" x14ac:dyDescent="0.35">
      <c r="B13445" s="4" t="s">
        <v>5687</v>
      </c>
      <c r="C13445" s="5">
        <v>0</v>
      </c>
    </row>
    <row r="13446" spans="2:3" x14ac:dyDescent="0.35">
      <c r="B13446" s="4" t="s">
        <v>6104</v>
      </c>
      <c r="C13446" s="5">
        <v>0</v>
      </c>
    </row>
    <row r="13447" spans="2:3" x14ac:dyDescent="0.35">
      <c r="B13447" s="4" t="s">
        <v>5688</v>
      </c>
      <c r="C13447" s="5">
        <v>0</v>
      </c>
    </row>
    <row r="13448" spans="2:3" x14ac:dyDescent="0.35">
      <c r="B13448" s="4" t="s">
        <v>6106</v>
      </c>
      <c r="C13448" s="5">
        <v>0</v>
      </c>
    </row>
    <row r="13449" spans="2:3" x14ac:dyDescent="0.35">
      <c r="B13449" s="4" t="s">
        <v>5689</v>
      </c>
      <c r="C13449" s="5">
        <v>0</v>
      </c>
    </row>
    <row r="13450" spans="2:3" x14ac:dyDescent="0.35">
      <c r="B13450" s="4" t="s">
        <v>6108</v>
      </c>
      <c r="C13450" s="5">
        <v>0</v>
      </c>
    </row>
    <row r="13451" spans="2:3" x14ac:dyDescent="0.35">
      <c r="B13451" s="4" t="s">
        <v>5690</v>
      </c>
      <c r="C13451" s="5">
        <v>0</v>
      </c>
    </row>
    <row r="13452" spans="2:3" x14ac:dyDescent="0.35">
      <c r="B13452" s="4" t="s">
        <v>6110</v>
      </c>
      <c r="C13452" s="5">
        <v>0</v>
      </c>
    </row>
    <row r="13453" spans="2:3" x14ac:dyDescent="0.35">
      <c r="B13453" s="4" t="s">
        <v>5691</v>
      </c>
      <c r="C13453" s="5">
        <v>0</v>
      </c>
    </row>
    <row r="13454" spans="2:3" x14ac:dyDescent="0.35">
      <c r="B13454" s="4" t="s">
        <v>6112</v>
      </c>
      <c r="C13454" s="5">
        <v>0</v>
      </c>
    </row>
    <row r="13455" spans="2:3" x14ac:dyDescent="0.35">
      <c r="B13455" s="4" t="s">
        <v>5692</v>
      </c>
      <c r="C13455" s="5">
        <v>0</v>
      </c>
    </row>
    <row r="13456" spans="2:3" x14ac:dyDescent="0.35">
      <c r="B13456" s="4" t="s">
        <v>6114</v>
      </c>
      <c r="C13456" s="5">
        <v>0</v>
      </c>
    </row>
    <row r="13457" spans="2:3" x14ac:dyDescent="0.35">
      <c r="B13457" s="4" t="s">
        <v>5693</v>
      </c>
      <c r="C13457" s="5">
        <v>0</v>
      </c>
    </row>
    <row r="13458" spans="2:3" x14ac:dyDescent="0.35">
      <c r="B13458" s="4" t="s">
        <v>6116</v>
      </c>
      <c r="C13458" s="5">
        <v>0</v>
      </c>
    </row>
    <row r="13459" spans="2:3" x14ac:dyDescent="0.35">
      <c r="B13459" s="4" t="s">
        <v>5694</v>
      </c>
      <c r="C13459" s="5">
        <v>0</v>
      </c>
    </row>
    <row r="13460" spans="2:3" x14ac:dyDescent="0.35">
      <c r="B13460" s="4" t="s">
        <v>5217</v>
      </c>
      <c r="C13460" s="5">
        <v>0</v>
      </c>
    </row>
    <row r="13461" spans="2:3" x14ac:dyDescent="0.35">
      <c r="B13461" s="4" t="s">
        <v>5695</v>
      </c>
      <c r="C13461" s="5">
        <v>0</v>
      </c>
    </row>
    <row r="13462" spans="2:3" x14ac:dyDescent="0.35">
      <c r="B13462" s="4" t="s">
        <v>6120</v>
      </c>
      <c r="C13462" s="5">
        <v>0</v>
      </c>
    </row>
    <row r="13463" spans="2:3" x14ac:dyDescent="0.35">
      <c r="B13463" s="4" t="s">
        <v>5696</v>
      </c>
      <c r="C13463" s="5">
        <v>0</v>
      </c>
    </row>
    <row r="13464" spans="2:3" x14ac:dyDescent="0.35">
      <c r="B13464" s="4" t="s">
        <v>6122</v>
      </c>
      <c r="C13464" s="5">
        <v>0</v>
      </c>
    </row>
    <row r="13465" spans="2:3" x14ac:dyDescent="0.35">
      <c r="B13465" s="4" t="s">
        <v>5697</v>
      </c>
      <c r="C13465" s="5">
        <v>0</v>
      </c>
    </row>
    <row r="13466" spans="2:3" x14ac:dyDescent="0.35">
      <c r="B13466" s="4" t="s">
        <v>6124</v>
      </c>
      <c r="C13466" s="5">
        <v>0</v>
      </c>
    </row>
    <row r="13467" spans="2:3" x14ac:dyDescent="0.35">
      <c r="B13467" s="4" t="s">
        <v>5698</v>
      </c>
      <c r="C13467" s="5">
        <v>0</v>
      </c>
    </row>
    <row r="13468" spans="2:3" x14ac:dyDescent="0.35">
      <c r="B13468" s="4" t="s">
        <v>6126</v>
      </c>
      <c r="C13468" s="5">
        <v>0</v>
      </c>
    </row>
    <row r="13469" spans="2:3" x14ac:dyDescent="0.35">
      <c r="B13469" s="4" t="s">
        <v>5699</v>
      </c>
      <c r="C13469" s="5">
        <v>0</v>
      </c>
    </row>
    <row r="13470" spans="2:3" x14ac:dyDescent="0.35">
      <c r="B13470" s="4" t="s">
        <v>5219</v>
      </c>
      <c r="C13470" s="5">
        <v>0</v>
      </c>
    </row>
    <row r="13471" spans="2:3" x14ac:dyDescent="0.35">
      <c r="B13471" s="4" t="s">
        <v>5700</v>
      </c>
      <c r="C13471" s="5">
        <v>0</v>
      </c>
    </row>
    <row r="13472" spans="2:3" x14ac:dyDescent="0.35">
      <c r="B13472" s="4" t="s">
        <v>6130</v>
      </c>
      <c r="C13472" s="5">
        <v>0</v>
      </c>
    </row>
    <row r="13473" spans="2:3" x14ac:dyDescent="0.35">
      <c r="B13473" s="4" t="s">
        <v>5701</v>
      </c>
      <c r="C13473" s="5">
        <v>0</v>
      </c>
    </row>
    <row r="13474" spans="2:3" x14ac:dyDescent="0.35">
      <c r="B13474" s="4" t="s">
        <v>6132</v>
      </c>
      <c r="C13474" s="5">
        <v>0</v>
      </c>
    </row>
    <row r="13475" spans="2:3" x14ac:dyDescent="0.35">
      <c r="B13475" s="4" t="s">
        <v>5702</v>
      </c>
      <c r="C13475" s="5">
        <v>0</v>
      </c>
    </row>
    <row r="13476" spans="2:3" x14ac:dyDescent="0.35">
      <c r="B13476" s="4" t="s">
        <v>6134</v>
      </c>
      <c r="C13476" s="5">
        <v>0</v>
      </c>
    </row>
    <row r="13477" spans="2:3" x14ac:dyDescent="0.35">
      <c r="B13477" s="4" t="s">
        <v>5703</v>
      </c>
      <c r="C13477" s="5">
        <v>0</v>
      </c>
    </row>
    <row r="13478" spans="2:3" x14ac:dyDescent="0.35">
      <c r="B13478" s="4" t="s">
        <v>6136</v>
      </c>
      <c r="C13478" s="5">
        <v>0</v>
      </c>
    </row>
    <row r="13479" spans="2:3" x14ac:dyDescent="0.35">
      <c r="B13479" s="4" t="s">
        <v>5704</v>
      </c>
      <c r="C13479" s="5">
        <v>0</v>
      </c>
    </row>
    <row r="13480" spans="2:3" x14ac:dyDescent="0.35">
      <c r="B13480" s="4" t="s">
        <v>6138</v>
      </c>
      <c r="C13480" s="5">
        <v>0</v>
      </c>
    </row>
    <row r="13481" spans="2:3" x14ac:dyDescent="0.35">
      <c r="B13481" s="4" t="s">
        <v>5705</v>
      </c>
      <c r="C13481" s="5">
        <v>0</v>
      </c>
    </row>
    <row r="13482" spans="2:3" x14ac:dyDescent="0.35">
      <c r="B13482" s="4" t="s">
        <v>6140</v>
      </c>
      <c r="C13482" s="5">
        <v>0</v>
      </c>
    </row>
    <row r="13483" spans="2:3" x14ac:dyDescent="0.35">
      <c r="B13483" s="4" t="s">
        <v>5706</v>
      </c>
      <c r="C13483" s="5">
        <v>0</v>
      </c>
    </row>
    <row r="13484" spans="2:3" x14ac:dyDescent="0.35">
      <c r="B13484" s="4" t="s">
        <v>6142</v>
      </c>
      <c r="C13484" s="5">
        <v>0</v>
      </c>
    </row>
    <row r="13485" spans="2:3" x14ac:dyDescent="0.35">
      <c r="B13485" s="4" t="s">
        <v>5707</v>
      </c>
      <c r="C13485" s="5">
        <v>0</v>
      </c>
    </row>
    <row r="13486" spans="2:3" x14ac:dyDescent="0.35">
      <c r="B13486" s="4" t="s">
        <v>6144</v>
      </c>
      <c r="C13486" s="5">
        <v>0</v>
      </c>
    </row>
    <row r="13487" spans="2:3" x14ac:dyDescent="0.35">
      <c r="B13487" s="4" t="s">
        <v>5708</v>
      </c>
      <c r="C13487" s="5">
        <v>0</v>
      </c>
    </row>
    <row r="13488" spans="2:3" x14ac:dyDescent="0.35">
      <c r="B13488" s="4" t="s">
        <v>6146</v>
      </c>
      <c r="C13488" s="5">
        <v>0</v>
      </c>
    </row>
    <row r="13489" spans="2:3" x14ac:dyDescent="0.35">
      <c r="B13489" s="4" t="s">
        <v>5206</v>
      </c>
      <c r="C13489" s="5">
        <v>0</v>
      </c>
    </row>
    <row r="13490" spans="2:3" x14ac:dyDescent="0.35">
      <c r="B13490" s="4" t="s">
        <v>6148</v>
      </c>
      <c r="C13490" s="5">
        <v>0</v>
      </c>
    </row>
    <row r="13491" spans="2:3" x14ac:dyDescent="0.35">
      <c r="B13491" s="4" t="s">
        <v>5710</v>
      </c>
      <c r="C13491" s="5">
        <v>0</v>
      </c>
    </row>
    <row r="13492" spans="2:3" x14ac:dyDescent="0.35">
      <c r="B13492" s="4" t="s">
        <v>6150</v>
      </c>
      <c r="C13492" s="5">
        <v>0</v>
      </c>
    </row>
    <row r="13493" spans="2:3" x14ac:dyDescent="0.35">
      <c r="B13493" s="4" t="s">
        <v>5711</v>
      </c>
      <c r="C13493" s="5">
        <v>0</v>
      </c>
    </row>
    <row r="13494" spans="2:3" x14ac:dyDescent="0.35">
      <c r="B13494" s="4" t="s">
        <v>6152</v>
      </c>
      <c r="C13494" s="5">
        <v>0</v>
      </c>
    </row>
    <row r="13495" spans="2:3" x14ac:dyDescent="0.35">
      <c r="B13495" s="4" t="s">
        <v>5712</v>
      </c>
      <c r="C13495" s="5">
        <v>0</v>
      </c>
    </row>
    <row r="13496" spans="2:3" x14ac:dyDescent="0.35">
      <c r="B13496" s="4" t="s">
        <v>6154</v>
      </c>
      <c r="C13496" s="5">
        <v>0</v>
      </c>
    </row>
    <row r="13497" spans="2:3" x14ac:dyDescent="0.35">
      <c r="B13497" s="4" t="s">
        <v>5713</v>
      </c>
      <c r="C13497" s="5">
        <v>0</v>
      </c>
    </row>
    <row r="13498" spans="2:3" x14ac:dyDescent="0.35">
      <c r="B13498" s="4" t="s">
        <v>6156</v>
      </c>
      <c r="C13498" s="5">
        <v>0</v>
      </c>
    </row>
    <row r="13499" spans="2:3" x14ac:dyDescent="0.35">
      <c r="B13499" s="4" t="s">
        <v>5714</v>
      </c>
      <c r="C13499" s="5">
        <v>0</v>
      </c>
    </row>
    <row r="13500" spans="2:3" x14ac:dyDescent="0.35">
      <c r="B13500" s="4" t="s">
        <v>6158</v>
      </c>
      <c r="C13500" s="5">
        <v>0</v>
      </c>
    </row>
    <row r="13501" spans="2:3" x14ac:dyDescent="0.35">
      <c r="B13501" s="4" t="s">
        <v>5715</v>
      </c>
      <c r="C13501" s="5">
        <v>0</v>
      </c>
    </row>
    <row r="13502" spans="2:3" x14ac:dyDescent="0.35">
      <c r="B13502" s="4" t="s">
        <v>6160</v>
      </c>
      <c r="C13502" s="5">
        <v>0</v>
      </c>
    </row>
    <row r="13503" spans="2:3" x14ac:dyDescent="0.35">
      <c r="B13503" s="4" t="s">
        <v>5716</v>
      </c>
      <c r="C13503" s="5">
        <v>0</v>
      </c>
    </row>
    <row r="13504" spans="2:3" x14ac:dyDescent="0.35">
      <c r="B13504" s="4" t="s">
        <v>6162</v>
      </c>
      <c r="C13504" s="5">
        <v>0</v>
      </c>
    </row>
    <row r="13505" spans="2:3" x14ac:dyDescent="0.35">
      <c r="B13505" s="4" t="s">
        <v>5717</v>
      </c>
      <c r="C13505" s="5">
        <v>0</v>
      </c>
    </row>
    <row r="13506" spans="2:3" x14ac:dyDescent="0.35">
      <c r="B13506" s="4" t="s">
        <v>6164</v>
      </c>
      <c r="C13506" s="5">
        <v>0</v>
      </c>
    </row>
    <row r="13507" spans="2:3" x14ac:dyDescent="0.35">
      <c r="B13507" s="4" t="s">
        <v>5718</v>
      </c>
      <c r="C13507" s="5">
        <v>0</v>
      </c>
    </row>
    <row r="13508" spans="2:3" x14ac:dyDescent="0.35">
      <c r="B13508" s="4" t="s">
        <v>6166</v>
      </c>
      <c r="C13508" s="5">
        <v>0</v>
      </c>
    </row>
    <row r="13509" spans="2:3" x14ac:dyDescent="0.35">
      <c r="B13509" s="4" t="s">
        <v>5719</v>
      </c>
      <c r="C13509" s="5">
        <v>0</v>
      </c>
    </row>
    <row r="13510" spans="2:3" x14ac:dyDescent="0.35">
      <c r="B13510" s="4" t="s">
        <v>6168</v>
      </c>
      <c r="C13510" s="5">
        <v>0</v>
      </c>
    </row>
    <row r="13511" spans="2:3" x14ac:dyDescent="0.35">
      <c r="B13511" s="4" t="s">
        <v>5720</v>
      </c>
      <c r="C13511" s="5">
        <v>0</v>
      </c>
    </row>
    <row r="13512" spans="2:3" x14ac:dyDescent="0.35">
      <c r="B13512" s="4" t="s">
        <v>6170</v>
      </c>
      <c r="C13512" s="5">
        <v>0</v>
      </c>
    </row>
    <row r="13513" spans="2:3" x14ac:dyDescent="0.35">
      <c r="B13513" s="4" t="s">
        <v>5721</v>
      </c>
      <c r="C13513" s="5">
        <v>0</v>
      </c>
    </row>
    <row r="13514" spans="2:3" x14ac:dyDescent="0.35">
      <c r="B13514" s="4" t="s">
        <v>6172</v>
      </c>
      <c r="C13514" s="5">
        <v>0</v>
      </c>
    </row>
    <row r="13515" spans="2:3" x14ac:dyDescent="0.35">
      <c r="B13515" s="4" t="s">
        <v>5722</v>
      </c>
      <c r="C13515" s="5">
        <v>0</v>
      </c>
    </row>
    <row r="13516" spans="2:3" x14ac:dyDescent="0.35">
      <c r="B13516" s="4" t="s">
        <v>6174</v>
      </c>
      <c r="C13516" s="5">
        <v>0</v>
      </c>
    </row>
    <row r="13517" spans="2:3" x14ac:dyDescent="0.35">
      <c r="B13517" s="4" t="s">
        <v>5723</v>
      </c>
      <c r="C13517" s="5">
        <v>0</v>
      </c>
    </row>
    <row r="13518" spans="2:3" x14ac:dyDescent="0.35">
      <c r="B13518" s="4" t="s">
        <v>6176</v>
      </c>
      <c r="C13518" s="5">
        <v>0</v>
      </c>
    </row>
    <row r="13519" spans="2:3" x14ac:dyDescent="0.35">
      <c r="B13519" s="4" t="s">
        <v>5724</v>
      </c>
      <c r="C13519" s="5">
        <v>0</v>
      </c>
    </row>
    <row r="13520" spans="2:3" x14ac:dyDescent="0.35">
      <c r="B13520" s="4" t="s">
        <v>6178</v>
      </c>
      <c r="C13520" s="5">
        <v>0</v>
      </c>
    </row>
    <row r="13521" spans="2:3" x14ac:dyDescent="0.35">
      <c r="B13521" s="4" t="s">
        <v>5725</v>
      </c>
      <c r="C13521" s="5">
        <v>0</v>
      </c>
    </row>
    <row r="13522" spans="2:3" x14ac:dyDescent="0.35">
      <c r="B13522" s="4" t="s">
        <v>6180</v>
      </c>
      <c r="C13522" s="5">
        <v>0</v>
      </c>
    </row>
    <row r="13523" spans="2:3" x14ac:dyDescent="0.35">
      <c r="B13523" s="4" t="s">
        <v>5726</v>
      </c>
      <c r="C13523" s="5">
        <v>0</v>
      </c>
    </row>
    <row r="13524" spans="2:3" x14ac:dyDescent="0.35">
      <c r="B13524" s="4" t="s">
        <v>6182</v>
      </c>
      <c r="C13524" s="5">
        <v>0</v>
      </c>
    </row>
    <row r="13525" spans="2:3" x14ac:dyDescent="0.35">
      <c r="B13525" s="4" t="s">
        <v>5727</v>
      </c>
      <c r="C13525" s="5">
        <v>0</v>
      </c>
    </row>
    <row r="13526" spans="2:3" x14ac:dyDescent="0.35">
      <c r="B13526" s="4" t="s">
        <v>6184</v>
      </c>
      <c r="C13526" s="5">
        <v>0</v>
      </c>
    </row>
    <row r="13527" spans="2:3" x14ac:dyDescent="0.35">
      <c r="B13527" s="4" t="s">
        <v>5728</v>
      </c>
      <c r="C13527" s="5">
        <v>0</v>
      </c>
    </row>
    <row r="13528" spans="2:3" x14ac:dyDescent="0.35">
      <c r="B13528" s="4" t="s">
        <v>6186</v>
      </c>
      <c r="C13528" s="5">
        <v>0</v>
      </c>
    </row>
    <row r="13529" spans="2:3" x14ac:dyDescent="0.35">
      <c r="B13529" s="4" t="s">
        <v>5729</v>
      </c>
      <c r="C13529" s="5">
        <v>0</v>
      </c>
    </row>
    <row r="13530" spans="2:3" x14ac:dyDescent="0.35">
      <c r="B13530" s="4" t="s">
        <v>6188</v>
      </c>
      <c r="C13530" s="5">
        <v>0</v>
      </c>
    </row>
    <row r="13531" spans="2:3" x14ac:dyDescent="0.35">
      <c r="B13531" s="4" t="s">
        <v>5730</v>
      </c>
      <c r="C13531" s="5">
        <v>0</v>
      </c>
    </row>
    <row r="13532" spans="2:3" x14ac:dyDescent="0.35">
      <c r="B13532" s="4" t="s">
        <v>6190</v>
      </c>
      <c r="C13532" s="5">
        <v>0</v>
      </c>
    </row>
    <row r="13533" spans="2:3" x14ac:dyDescent="0.35">
      <c r="B13533" s="4" t="s">
        <v>5731</v>
      </c>
      <c r="C13533" s="5">
        <v>0</v>
      </c>
    </row>
    <row r="13534" spans="2:3" x14ac:dyDescent="0.35">
      <c r="B13534" s="4" t="s">
        <v>6192</v>
      </c>
      <c r="C13534" s="5">
        <v>0</v>
      </c>
    </row>
    <row r="13535" spans="2:3" x14ac:dyDescent="0.35">
      <c r="B13535" s="4" t="s">
        <v>5732</v>
      </c>
      <c r="C13535" s="5">
        <v>0</v>
      </c>
    </row>
    <row r="13536" spans="2:3" x14ac:dyDescent="0.35">
      <c r="B13536" s="4" t="s">
        <v>6194</v>
      </c>
      <c r="C13536" s="5">
        <v>0</v>
      </c>
    </row>
    <row r="13537" spans="2:3" x14ac:dyDescent="0.35">
      <c r="B13537" s="4" t="s">
        <v>5733</v>
      </c>
      <c r="C13537" s="5">
        <v>0</v>
      </c>
    </row>
    <row r="13538" spans="2:3" x14ac:dyDescent="0.35">
      <c r="B13538" s="4" t="s">
        <v>6196</v>
      </c>
      <c r="C13538" s="5">
        <v>0</v>
      </c>
    </row>
    <row r="13539" spans="2:3" x14ac:dyDescent="0.35">
      <c r="B13539" s="4" t="s">
        <v>5734</v>
      </c>
      <c r="C13539" s="5">
        <v>0</v>
      </c>
    </row>
    <row r="13540" spans="2:3" x14ac:dyDescent="0.35">
      <c r="B13540" s="4" t="s">
        <v>5257</v>
      </c>
      <c r="C13540" s="5">
        <v>0</v>
      </c>
    </row>
    <row r="13541" spans="2:3" x14ac:dyDescent="0.35">
      <c r="B13541" s="4" t="s">
        <v>5735</v>
      </c>
      <c r="C13541" s="5">
        <v>0</v>
      </c>
    </row>
    <row r="13542" spans="2:3" x14ac:dyDescent="0.35">
      <c r="B13542" s="4" t="s">
        <v>6200</v>
      </c>
      <c r="C13542" s="5">
        <v>0</v>
      </c>
    </row>
    <row r="13543" spans="2:3" x14ac:dyDescent="0.35">
      <c r="B13543" s="4" t="s">
        <v>5736</v>
      </c>
      <c r="C13543" s="5">
        <v>0</v>
      </c>
    </row>
    <row r="13544" spans="2:3" x14ac:dyDescent="0.35">
      <c r="B13544" s="4" t="s">
        <v>6202</v>
      </c>
      <c r="C13544" s="5">
        <v>0</v>
      </c>
    </row>
    <row r="13545" spans="2:3" x14ac:dyDescent="0.35">
      <c r="B13545" s="4" t="s">
        <v>5737</v>
      </c>
      <c r="C13545" s="5">
        <v>0</v>
      </c>
    </row>
    <row r="13546" spans="2:3" x14ac:dyDescent="0.35">
      <c r="B13546" s="4" t="s">
        <v>6204</v>
      </c>
      <c r="C13546" s="5">
        <v>0</v>
      </c>
    </row>
    <row r="13547" spans="2:3" x14ac:dyDescent="0.35">
      <c r="B13547" s="4" t="s">
        <v>5738</v>
      </c>
      <c r="C13547" s="5">
        <v>0</v>
      </c>
    </row>
    <row r="13548" spans="2:3" x14ac:dyDescent="0.35">
      <c r="B13548" s="4" t="s">
        <v>6206</v>
      </c>
      <c r="C13548" s="5">
        <v>0</v>
      </c>
    </row>
    <row r="13549" spans="2:3" x14ac:dyDescent="0.35">
      <c r="B13549" s="4" t="s">
        <v>5739</v>
      </c>
      <c r="C13549" s="5">
        <v>0</v>
      </c>
    </row>
    <row r="13550" spans="2:3" x14ac:dyDescent="0.35">
      <c r="B13550" s="4" t="s">
        <v>6208</v>
      </c>
      <c r="C13550" s="5">
        <v>0</v>
      </c>
    </row>
    <row r="13551" spans="2:3" x14ac:dyDescent="0.35">
      <c r="B13551" s="4" t="s">
        <v>5740</v>
      </c>
      <c r="C13551" s="5">
        <v>0</v>
      </c>
    </row>
    <row r="13552" spans="2:3" x14ac:dyDescent="0.35">
      <c r="B13552" s="4" t="s">
        <v>6210</v>
      </c>
      <c r="C13552" s="5">
        <v>0</v>
      </c>
    </row>
    <row r="13553" spans="2:3" x14ac:dyDescent="0.35">
      <c r="B13553" s="4" t="s">
        <v>5741</v>
      </c>
      <c r="C13553" s="5">
        <v>0</v>
      </c>
    </row>
    <row r="13554" spans="2:3" x14ac:dyDescent="0.35">
      <c r="B13554" s="4" t="s">
        <v>6212</v>
      </c>
      <c r="C13554" s="5">
        <v>0</v>
      </c>
    </row>
    <row r="13555" spans="2:3" x14ac:dyDescent="0.35">
      <c r="B13555" s="4" t="s">
        <v>5742</v>
      </c>
      <c r="C13555" s="5">
        <v>0</v>
      </c>
    </row>
    <row r="13556" spans="2:3" x14ac:dyDescent="0.35">
      <c r="B13556" s="4" t="s">
        <v>6214</v>
      </c>
      <c r="C13556" s="5">
        <v>0</v>
      </c>
    </row>
    <row r="13557" spans="2:3" x14ac:dyDescent="0.35">
      <c r="B13557" s="4" t="s">
        <v>5743</v>
      </c>
      <c r="C13557" s="5">
        <v>0</v>
      </c>
    </row>
    <row r="13558" spans="2:3" x14ac:dyDescent="0.35">
      <c r="B13558" s="4" t="s">
        <v>6216</v>
      </c>
      <c r="C13558" s="5">
        <v>0</v>
      </c>
    </row>
    <row r="13559" spans="2:3" x14ac:dyDescent="0.35">
      <c r="B13559" s="4" t="s">
        <v>5744</v>
      </c>
      <c r="C13559" s="5">
        <v>0</v>
      </c>
    </row>
    <row r="13560" spans="2:3" x14ac:dyDescent="0.35">
      <c r="B13560" s="4" t="s">
        <v>6218</v>
      </c>
      <c r="C13560" s="5">
        <v>0</v>
      </c>
    </row>
    <row r="13561" spans="2:3" x14ac:dyDescent="0.35">
      <c r="B13561" s="4" t="s">
        <v>5745</v>
      </c>
      <c r="C13561" s="5">
        <v>0</v>
      </c>
    </row>
    <row r="13562" spans="2:3" x14ac:dyDescent="0.35">
      <c r="B13562" s="4" t="s">
        <v>6220</v>
      </c>
      <c r="C13562" s="5">
        <v>0</v>
      </c>
    </row>
    <row r="13563" spans="2:3" x14ac:dyDescent="0.35">
      <c r="B13563" s="4" t="s">
        <v>5746</v>
      </c>
      <c r="C13563" s="5">
        <v>0</v>
      </c>
    </row>
    <row r="13564" spans="2:3" x14ac:dyDescent="0.35">
      <c r="B13564" s="4" t="s">
        <v>6222</v>
      </c>
      <c r="C13564" s="5">
        <v>0</v>
      </c>
    </row>
    <row r="13565" spans="2:3" x14ac:dyDescent="0.35">
      <c r="B13565" s="4" t="s">
        <v>5747</v>
      </c>
      <c r="C13565" s="5">
        <v>0</v>
      </c>
    </row>
    <row r="13566" spans="2:3" x14ac:dyDescent="0.35">
      <c r="B13566" s="4" t="s">
        <v>6224</v>
      </c>
      <c r="C13566" s="5">
        <v>0</v>
      </c>
    </row>
    <row r="13567" spans="2:3" x14ac:dyDescent="0.35">
      <c r="B13567" s="4" t="s">
        <v>5748</v>
      </c>
      <c r="C13567" s="5">
        <v>0</v>
      </c>
    </row>
    <row r="13568" spans="2:3" x14ac:dyDescent="0.35">
      <c r="B13568" s="4" t="s">
        <v>6226</v>
      </c>
      <c r="C13568" s="5">
        <v>0</v>
      </c>
    </row>
    <row r="13569" spans="2:3" x14ac:dyDescent="0.35">
      <c r="B13569" s="4" t="s">
        <v>5749</v>
      </c>
      <c r="C13569" s="5">
        <v>0</v>
      </c>
    </row>
    <row r="13570" spans="2:3" x14ac:dyDescent="0.35">
      <c r="B13570" s="4" t="s">
        <v>6228</v>
      </c>
      <c r="C13570" s="5">
        <v>0</v>
      </c>
    </row>
    <row r="13571" spans="2:3" x14ac:dyDescent="0.35">
      <c r="B13571" s="4" t="s">
        <v>5750</v>
      </c>
      <c r="C13571" s="5">
        <v>0</v>
      </c>
    </row>
    <row r="13572" spans="2:3" x14ac:dyDescent="0.35">
      <c r="B13572" s="4" t="s">
        <v>6230</v>
      </c>
      <c r="C13572" s="5">
        <v>0</v>
      </c>
    </row>
    <row r="13573" spans="2:3" x14ac:dyDescent="0.35">
      <c r="B13573" s="4" t="s">
        <v>5248</v>
      </c>
      <c r="C13573" s="5">
        <v>0</v>
      </c>
    </row>
    <row r="13574" spans="2:3" x14ac:dyDescent="0.35">
      <c r="B13574" s="4" t="s">
        <v>6232</v>
      </c>
      <c r="C13574" s="5">
        <v>0</v>
      </c>
    </row>
    <row r="13575" spans="2:3" x14ac:dyDescent="0.35">
      <c r="B13575" s="4" t="s">
        <v>5752</v>
      </c>
      <c r="C13575" s="5">
        <v>0</v>
      </c>
    </row>
    <row r="13576" spans="2:3" x14ac:dyDescent="0.35">
      <c r="B13576" s="4" t="s">
        <v>5220</v>
      </c>
      <c r="C13576" s="5">
        <v>0</v>
      </c>
    </row>
    <row r="13577" spans="2:3" x14ac:dyDescent="0.35">
      <c r="B13577" s="4" t="s">
        <v>5753</v>
      </c>
      <c r="C13577" s="5">
        <v>0</v>
      </c>
    </row>
    <row r="13578" spans="2:3" x14ac:dyDescent="0.35">
      <c r="B13578" s="4" t="s">
        <v>6236</v>
      </c>
      <c r="C13578" s="5">
        <v>0</v>
      </c>
    </row>
    <row r="13579" spans="2:3" x14ac:dyDescent="0.35">
      <c r="B13579" s="4" t="s">
        <v>5754</v>
      </c>
      <c r="C13579" s="5">
        <v>0</v>
      </c>
    </row>
    <row r="13580" spans="2:3" x14ac:dyDescent="0.35">
      <c r="B13580" s="4" t="s">
        <v>6238</v>
      </c>
      <c r="C13580" s="5">
        <v>0</v>
      </c>
    </row>
    <row r="13581" spans="2:3" x14ac:dyDescent="0.35">
      <c r="B13581" s="4" t="s">
        <v>5755</v>
      </c>
      <c r="C13581" s="5">
        <v>0</v>
      </c>
    </row>
    <row r="13582" spans="2:3" x14ac:dyDescent="0.35">
      <c r="B13582" s="4" t="s">
        <v>6240</v>
      </c>
      <c r="C13582" s="5">
        <v>0</v>
      </c>
    </row>
    <row r="13583" spans="2:3" x14ac:dyDescent="0.35">
      <c r="B13583" s="4" t="s">
        <v>5756</v>
      </c>
      <c r="C13583" s="5">
        <v>0</v>
      </c>
    </row>
    <row r="13584" spans="2:3" x14ac:dyDescent="0.35">
      <c r="B13584" s="4" t="s">
        <v>6242</v>
      </c>
      <c r="C13584" s="5">
        <v>0</v>
      </c>
    </row>
    <row r="13585" spans="2:3" x14ac:dyDescent="0.35">
      <c r="B13585" s="4" t="s">
        <v>5757</v>
      </c>
      <c r="C13585" s="5">
        <v>0</v>
      </c>
    </row>
    <row r="13586" spans="2:3" x14ac:dyDescent="0.35">
      <c r="B13586" s="4" t="s">
        <v>6244</v>
      </c>
      <c r="C13586" s="5">
        <v>0</v>
      </c>
    </row>
    <row r="13587" spans="2:3" x14ac:dyDescent="0.35">
      <c r="B13587" s="4" t="s">
        <v>5758</v>
      </c>
      <c r="C13587" s="5">
        <v>0</v>
      </c>
    </row>
    <row r="13588" spans="2:3" x14ac:dyDescent="0.35">
      <c r="B13588" s="4" t="s">
        <v>6246</v>
      </c>
      <c r="C13588" s="5">
        <v>0</v>
      </c>
    </row>
    <row r="13589" spans="2:3" x14ac:dyDescent="0.35">
      <c r="B13589" s="4" t="s">
        <v>5207</v>
      </c>
      <c r="C13589" s="5">
        <v>0</v>
      </c>
    </row>
    <row r="13590" spans="2:3" x14ac:dyDescent="0.35">
      <c r="B13590" s="4" t="s">
        <v>6248</v>
      </c>
      <c r="C13590" s="5">
        <v>0</v>
      </c>
    </row>
    <row r="13591" spans="2:3" x14ac:dyDescent="0.35">
      <c r="B13591" s="4" t="s">
        <v>5760</v>
      </c>
      <c r="C13591" s="5">
        <v>0</v>
      </c>
    </row>
    <row r="13592" spans="2:3" x14ac:dyDescent="0.35">
      <c r="B13592" s="4" t="s">
        <v>6250</v>
      </c>
      <c r="C13592" s="5">
        <v>0</v>
      </c>
    </row>
    <row r="13593" spans="2:3" x14ac:dyDescent="0.35">
      <c r="B13593" s="4" t="s">
        <v>5761</v>
      </c>
      <c r="C13593" s="5">
        <v>0</v>
      </c>
    </row>
    <row r="13594" spans="2:3" x14ac:dyDescent="0.35">
      <c r="B13594" s="4" t="s">
        <v>6252</v>
      </c>
      <c r="C13594" s="5">
        <v>0</v>
      </c>
    </row>
    <row r="13595" spans="2:3" x14ac:dyDescent="0.35">
      <c r="B13595" s="4" t="s">
        <v>5762</v>
      </c>
      <c r="C13595" s="5">
        <v>0</v>
      </c>
    </row>
    <row r="13596" spans="2:3" x14ac:dyDescent="0.35">
      <c r="B13596" s="4" t="s">
        <v>6254</v>
      </c>
      <c r="C13596" s="5">
        <v>0</v>
      </c>
    </row>
    <row r="13597" spans="2:3" x14ac:dyDescent="0.35">
      <c r="B13597" s="4" t="s">
        <v>5763</v>
      </c>
      <c r="C13597" s="5">
        <v>0</v>
      </c>
    </row>
    <row r="13598" spans="2:3" x14ac:dyDescent="0.35">
      <c r="B13598" s="4" t="s">
        <v>6256</v>
      </c>
      <c r="C13598" s="5">
        <v>0</v>
      </c>
    </row>
    <row r="13599" spans="2:3" x14ac:dyDescent="0.35">
      <c r="B13599" s="4" t="s">
        <v>5764</v>
      </c>
      <c r="C13599" s="5">
        <v>0</v>
      </c>
    </row>
    <row r="13600" spans="2:3" x14ac:dyDescent="0.35">
      <c r="B13600" s="4" t="s">
        <v>6258</v>
      </c>
      <c r="C13600" s="5">
        <v>0</v>
      </c>
    </row>
    <row r="13601" spans="2:3" x14ac:dyDescent="0.35">
      <c r="B13601" s="4" t="s">
        <v>5765</v>
      </c>
      <c r="C13601" s="5">
        <v>0</v>
      </c>
    </row>
    <row r="13602" spans="2:3" x14ac:dyDescent="0.35">
      <c r="B13602" s="4" t="s">
        <v>6260</v>
      </c>
      <c r="C13602" s="5">
        <v>0</v>
      </c>
    </row>
    <row r="13603" spans="2:3" x14ac:dyDescent="0.35">
      <c r="B13603" s="4" t="s">
        <v>5766</v>
      </c>
      <c r="C13603" s="5">
        <v>0</v>
      </c>
    </row>
    <row r="13604" spans="2:3" x14ac:dyDescent="0.35">
      <c r="B13604" s="4" t="s">
        <v>6262</v>
      </c>
      <c r="C13604" s="5">
        <v>0</v>
      </c>
    </row>
    <row r="13605" spans="2:3" x14ac:dyDescent="0.35">
      <c r="B13605" s="4" t="s">
        <v>5767</v>
      </c>
      <c r="C13605" s="5">
        <v>0</v>
      </c>
    </row>
    <row r="13606" spans="2:3" x14ac:dyDescent="0.35">
      <c r="B13606" s="4" t="s">
        <v>6264</v>
      </c>
      <c r="C13606" s="5">
        <v>0</v>
      </c>
    </row>
    <row r="13607" spans="2:3" x14ac:dyDescent="0.35">
      <c r="B13607" s="4" t="s">
        <v>5768</v>
      </c>
      <c r="C13607" s="5">
        <v>0</v>
      </c>
    </row>
    <row r="13608" spans="2:3" x14ac:dyDescent="0.35">
      <c r="B13608" s="4" t="s">
        <v>6266</v>
      </c>
      <c r="C13608" s="5">
        <v>0</v>
      </c>
    </row>
    <row r="13609" spans="2:3" x14ac:dyDescent="0.35">
      <c r="B13609" s="4" t="s">
        <v>5769</v>
      </c>
      <c r="C13609" s="5">
        <v>0</v>
      </c>
    </row>
    <row r="13610" spans="2:3" x14ac:dyDescent="0.35">
      <c r="B13610" s="4" t="s">
        <v>6268</v>
      </c>
      <c r="C13610" s="5">
        <v>0</v>
      </c>
    </row>
    <row r="13611" spans="2:3" x14ac:dyDescent="0.35">
      <c r="B13611" s="4" t="s">
        <v>5770</v>
      </c>
      <c r="C13611" s="5">
        <v>0</v>
      </c>
    </row>
    <row r="13612" spans="2:3" x14ac:dyDescent="0.35">
      <c r="B13612" s="4" t="s">
        <v>6270</v>
      </c>
      <c r="C13612" s="5">
        <v>0</v>
      </c>
    </row>
    <row r="13613" spans="2:3" x14ac:dyDescent="0.35">
      <c r="B13613" s="4" t="s">
        <v>5771</v>
      </c>
      <c r="C13613" s="5">
        <v>0</v>
      </c>
    </row>
    <row r="13614" spans="2:3" x14ac:dyDescent="0.35">
      <c r="B13614" s="4" t="s">
        <v>6272</v>
      </c>
      <c r="C13614" s="5">
        <v>0</v>
      </c>
    </row>
    <row r="13615" spans="2:3" x14ac:dyDescent="0.35">
      <c r="B13615" s="4" t="s">
        <v>5772</v>
      </c>
      <c r="C13615" s="5">
        <v>0</v>
      </c>
    </row>
    <row r="13616" spans="2:3" x14ac:dyDescent="0.35">
      <c r="B13616" s="4" t="s">
        <v>6274</v>
      </c>
      <c r="C13616" s="5">
        <v>0</v>
      </c>
    </row>
    <row r="13617" spans="2:3" x14ac:dyDescent="0.35">
      <c r="B13617" s="4" t="s">
        <v>5773</v>
      </c>
      <c r="C13617" s="5">
        <v>0</v>
      </c>
    </row>
    <row r="13618" spans="2:3" x14ac:dyDescent="0.35">
      <c r="B13618" s="4" t="s">
        <v>6276</v>
      </c>
      <c r="C13618" s="5">
        <v>0</v>
      </c>
    </row>
    <row r="13619" spans="2:3" x14ac:dyDescent="0.35">
      <c r="B13619" s="4" t="s">
        <v>5774</v>
      </c>
      <c r="C13619" s="5">
        <v>0</v>
      </c>
    </row>
    <row r="13620" spans="2:3" x14ac:dyDescent="0.35">
      <c r="B13620" s="4" t="s">
        <v>6278</v>
      </c>
      <c r="C13620" s="5">
        <v>0</v>
      </c>
    </row>
    <row r="13621" spans="2:3" x14ac:dyDescent="0.35">
      <c r="B13621" s="4" t="s">
        <v>5775</v>
      </c>
      <c r="C13621" s="5">
        <v>0</v>
      </c>
    </row>
    <row r="13622" spans="2:3" x14ac:dyDescent="0.35">
      <c r="B13622" s="4" t="s">
        <v>6280</v>
      </c>
      <c r="C13622" s="5">
        <v>0</v>
      </c>
    </row>
    <row r="13623" spans="2:3" x14ac:dyDescent="0.35">
      <c r="B13623" s="4" t="s">
        <v>5776</v>
      </c>
      <c r="C13623" s="5">
        <v>0</v>
      </c>
    </row>
    <row r="13624" spans="2:3" x14ac:dyDescent="0.35">
      <c r="B13624" s="4" t="s">
        <v>6282</v>
      </c>
      <c r="C13624" s="5">
        <v>0</v>
      </c>
    </row>
    <row r="13625" spans="2:3" x14ac:dyDescent="0.35">
      <c r="B13625" s="4" t="s">
        <v>5777</v>
      </c>
      <c r="C13625" s="5">
        <v>0</v>
      </c>
    </row>
    <row r="13626" spans="2:3" x14ac:dyDescent="0.35">
      <c r="B13626" s="4" t="s">
        <v>6284</v>
      </c>
      <c r="C13626" s="5">
        <v>0</v>
      </c>
    </row>
    <row r="13627" spans="2:3" x14ac:dyDescent="0.35">
      <c r="B13627" s="4" t="s">
        <v>5778</v>
      </c>
      <c r="C13627" s="5">
        <v>0</v>
      </c>
    </row>
    <row r="13628" spans="2:3" x14ac:dyDescent="0.35">
      <c r="B13628" s="4" t="s">
        <v>6286</v>
      </c>
      <c r="C13628" s="5">
        <v>0</v>
      </c>
    </row>
    <row r="13629" spans="2:3" x14ac:dyDescent="0.35">
      <c r="B13629" s="4" t="s">
        <v>5779</v>
      </c>
      <c r="C13629" s="5">
        <v>0</v>
      </c>
    </row>
    <row r="13630" spans="2:3" x14ac:dyDescent="0.35">
      <c r="B13630" s="4" t="s">
        <v>6288</v>
      </c>
      <c r="C13630" s="5">
        <v>0</v>
      </c>
    </row>
    <row r="13631" spans="2:3" x14ac:dyDescent="0.35">
      <c r="B13631" s="4" t="s">
        <v>5780</v>
      </c>
      <c r="C13631" s="5">
        <v>0</v>
      </c>
    </row>
    <row r="13632" spans="2:3" x14ac:dyDescent="0.35">
      <c r="B13632" s="4" t="s">
        <v>6290</v>
      </c>
      <c r="C13632" s="5">
        <v>0</v>
      </c>
    </row>
    <row r="13633" spans="2:3" x14ac:dyDescent="0.35">
      <c r="B13633" s="4" t="s">
        <v>5781</v>
      </c>
      <c r="C13633" s="5">
        <v>0</v>
      </c>
    </row>
    <row r="13634" spans="2:3" x14ac:dyDescent="0.35">
      <c r="B13634" s="4" t="s">
        <v>6292</v>
      </c>
      <c r="C13634" s="5">
        <v>0</v>
      </c>
    </row>
    <row r="13635" spans="2:3" x14ac:dyDescent="0.35">
      <c r="B13635" s="4" t="s">
        <v>5782</v>
      </c>
      <c r="C13635" s="5">
        <v>0</v>
      </c>
    </row>
    <row r="13636" spans="2:3" x14ac:dyDescent="0.35">
      <c r="B13636" s="4" t="s">
        <v>6294</v>
      </c>
      <c r="C13636" s="5">
        <v>0</v>
      </c>
    </row>
    <row r="13637" spans="2:3" x14ac:dyDescent="0.35">
      <c r="B13637" s="4" t="s">
        <v>5783</v>
      </c>
      <c r="C13637" s="5">
        <v>0</v>
      </c>
    </row>
    <row r="13638" spans="2:3" x14ac:dyDescent="0.35">
      <c r="B13638" s="4" t="s">
        <v>6296</v>
      </c>
      <c r="C13638" s="5">
        <v>0</v>
      </c>
    </row>
    <row r="13639" spans="2:3" x14ac:dyDescent="0.35">
      <c r="B13639" s="4" t="s">
        <v>5784</v>
      </c>
      <c r="C13639" s="5">
        <v>0</v>
      </c>
    </row>
    <row r="13640" spans="2:3" x14ac:dyDescent="0.35">
      <c r="B13640" s="4" t="s">
        <v>5222</v>
      </c>
      <c r="C13640" s="5">
        <v>0</v>
      </c>
    </row>
    <row r="13641" spans="2:3" x14ac:dyDescent="0.35">
      <c r="B13641" s="4" t="s">
        <v>5785</v>
      </c>
      <c r="C13641" s="5">
        <v>0</v>
      </c>
    </row>
    <row r="13642" spans="2:3" x14ac:dyDescent="0.35">
      <c r="B13642" s="4" t="s">
        <v>6300</v>
      </c>
      <c r="C13642" s="5">
        <v>0</v>
      </c>
    </row>
    <row r="13643" spans="2:3" x14ac:dyDescent="0.35">
      <c r="B13643" s="4" t="s">
        <v>5786</v>
      </c>
      <c r="C13643" s="5">
        <v>0</v>
      </c>
    </row>
    <row r="13644" spans="2:3" x14ac:dyDescent="0.35">
      <c r="B13644" s="4" t="s">
        <v>6302</v>
      </c>
      <c r="C13644" s="5">
        <v>0</v>
      </c>
    </row>
    <row r="13645" spans="2:3" x14ac:dyDescent="0.35">
      <c r="B13645" s="4" t="s">
        <v>5787</v>
      </c>
      <c r="C13645" s="5">
        <v>0</v>
      </c>
    </row>
    <row r="13646" spans="2:3" x14ac:dyDescent="0.35">
      <c r="B13646" s="4" t="s">
        <v>6304</v>
      </c>
      <c r="C13646" s="5">
        <v>0</v>
      </c>
    </row>
    <row r="13647" spans="2:3" x14ac:dyDescent="0.35">
      <c r="B13647" s="4" t="s">
        <v>5788</v>
      </c>
      <c r="C13647" s="5">
        <v>0</v>
      </c>
    </row>
    <row r="13648" spans="2:3" x14ac:dyDescent="0.35">
      <c r="B13648" s="4" t="s">
        <v>6306</v>
      </c>
      <c r="C13648" s="5">
        <v>0</v>
      </c>
    </row>
    <row r="13649" spans="2:3" x14ac:dyDescent="0.35">
      <c r="B13649" s="4" t="s">
        <v>5789</v>
      </c>
      <c r="C13649" s="5">
        <v>0</v>
      </c>
    </row>
    <row r="13650" spans="2:3" x14ac:dyDescent="0.35">
      <c r="B13650" s="4" t="s">
        <v>5224</v>
      </c>
      <c r="C13650" s="5">
        <v>0</v>
      </c>
    </row>
    <row r="13651" spans="2:3" x14ac:dyDescent="0.35">
      <c r="B13651" s="4" t="s">
        <v>5790</v>
      </c>
      <c r="C13651" s="5">
        <v>0</v>
      </c>
    </row>
    <row r="13652" spans="2:3" x14ac:dyDescent="0.35">
      <c r="B13652" s="4" t="s">
        <v>6310</v>
      </c>
      <c r="C13652" s="5">
        <v>0</v>
      </c>
    </row>
    <row r="13653" spans="2:3" x14ac:dyDescent="0.35">
      <c r="B13653" s="4" t="s">
        <v>5791</v>
      </c>
      <c r="C13653" s="5">
        <v>0</v>
      </c>
    </row>
    <row r="13654" spans="2:3" x14ac:dyDescent="0.35">
      <c r="B13654" s="4" t="s">
        <v>6312</v>
      </c>
      <c r="C13654" s="5">
        <v>0</v>
      </c>
    </row>
    <row r="13655" spans="2:3" x14ac:dyDescent="0.35">
      <c r="B13655" s="4" t="s">
        <v>5792</v>
      </c>
      <c r="C13655" s="5">
        <v>0</v>
      </c>
    </row>
    <row r="13656" spans="2:3" x14ac:dyDescent="0.35">
      <c r="B13656" s="4" t="s">
        <v>6314</v>
      </c>
      <c r="C13656" s="5">
        <v>0</v>
      </c>
    </row>
    <row r="13657" spans="2:3" x14ac:dyDescent="0.35">
      <c r="B13657" s="4" t="s">
        <v>5793</v>
      </c>
      <c r="C13657" s="5">
        <v>0</v>
      </c>
    </row>
    <row r="13658" spans="2:3" x14ac:dyDescent="0.35">
      <c r="B13658" s="4" t="s">
        <v>6316</v>
      </c>
      <c r="C13658" s="5">
        <v>0</v>
      </c>
    </row>
    <row r="13659" spans="2:3" x14ac:dyDescent="0.35">
      <c r="B13659" s="4" t="s">
        <v>5794</v>
      </c>
      <c r="C13659" s="5">
        <v>0</v>
      </c>
    </row>
    <row r="13660" spans="2:3" x14ac:dyDescent="0.35">
      <c r="B13660" s="4" t="s">
        <v>6318</v>
      </c>
      <c r="C13660" s="5">
        <v>0</v>
      </c>
    </row>
    <row r="13661" spans="2:3" x14ac:dyDescent="0.35">
      <c r="B13661" s="4" t="s">
        <v>5795</v>
      </c>
      <c r="C13661" s="5">
        <v>0</v>
      </c>
    </row>
    <row r="13662" spans="2:3" x14ac:dyDescent="0.35">
      <c r="B13662" s="4" t="s">
        <v>6320</v>
      </c>
      <c r="C13662" s="5">
        <v>0</v>
      </c>
    </row>
    <row r="13663" spans="2:3" x14ac:dyDescent="0.35">
      <c r="B13663" s="4" t="s">
        <v>5796</v>
      </c>
      <c r="C13663" s="5">
        <v>0</v>
      </c>
    </row>
    <row r="13664" spans="2:3" x14ac:dyDescent="0.35">
      <c r="B13664" s="4" t="s">
        <v>6322</v>
      </c>
      <c r="C13664" s="5">
        <v>0</v>
      </c>
    </row>
    <row r="13665" spans="2:3" x14ac:dyDescent="0.35">
      <c r="B13665" s="4" t="s">
        <v>5797</v>
      </c>
      <c r="C13665" s="5">
        <v>0</v>
      </c>
    </row>
    <row r="13666" spans="2:3" x14ac:dyDescent="0.35">
      <c r="B13666" s="4" t="s">
        <v>6324</v>
      </c>
      <c r="C13666" s="5">
        <v>0</v>
      </c>
    </row>
    <row r="13667" spans="2:3" x14ac:dyDescent="0.35">
      <c r="B13667" s="4" t="s">
        <v>5798</v>
      </c>
      <c r="C13667" s="5">
        <v>0</v>
      </c>
    </row>
    <row r="13668" spans="2:3" x14ac:dyDescent="0.35">
      <c r="B13668" s="4" t="s">
        <v>6326</v>
      </c>
      <c r="C13668" s="5">
        <v>0</v>
      </c>
    </row>
    <row r="13669" spans="2:3" x14ac:dyDescent="0.35">
      <c r="B13669" s="4" t="s">
        <v>5799</v>
      </c>
      <c r="C13669" s="5">
        <v>0</v>
      </c>
    </row>
    <row r="13670" spans="2:3" x14ac:dyDescent="0.35">
      <c r="B13670" s="4" t="s">
        <v>6328</v>
      </c>
      <c r="C13670" s="5">
        <v>0</v>
      </c>
    </row>
    <row r="13671" spans="2:3" x14ac:dyDescent="0.35">
      <c r="B13671" s="4" t="s">
        <v>5800</v>
      </c>
      <c r="C13671" s="5">
        <v>0</v>
      </c>
    </row>
    <row r="13672" spans="2:3" x14ac:dyDescent="0.35">
      <c r="B13672" s="4" t="s">
        <v>6330</v>
      </c>
      <c r="C13672" s="5">
        <v>0</v>
      </c>
    </row>
    <row r="13673" spans="2:3" x14ac:dyDescent="0.35">
      <c r="B13673" s="4" t="s">
        <v>5801</v>
      </c>
      <c r="C13673" s="5">
        <v>0</v>
      </c>
    </row>
    <row r="13674" spans="2:3" x14ac:dyDescent="0.35">
      <c r="B13674" s="4" t="s">
        <v>6332</v>
      </c>
      <c r="C13674" s="5">
        <v>0</v>
      </c>
    </row>
    <row r="13675" spans="2:3" x14ac:dyDescent="0.35">
      <c r="B13675" s="4" t="s">
        <v>5802</v>
      </c>
      <c r="C13675" s="5">
        <v>0</v>
      </c>
    </row>
    <row r="13676" spans="2:3" x14ac:dyDescent="0.35">
      <c r="B13676" s="4" t="s">
        <v>5225</v>
      </c>
      <c r="C13676" s="5">
        <v>0</v>
      </c>
    </row>
    <row r="13677" spans="2:3" x14ac:dyDescent="0.35">
      <c r="B13677" s="4" t="s">
        <v>5803</v>
      </c>
      <c r="C13677" s="5">
        <v>0</v>
      </c>
    </row>
    <row r="13678" spans="2:3" x14ac:dyDescent="0.35">
      <c r="B13678" s="4" t="s">
        <v>6336</v>
      </c>
      <c r="C13678" s="5">
        <v>0</v>
      </c>
    </row>
    <row r="13679" spans="2:3" x14ac:dyDescent="0.35">
      <c r="B13679" s="4" t="s">
        <v>5804</v>
      </c>
      <c r="C13679" s="5">
        <v>0</v>
      </c>
    </row>
    <row r="13680" spans="2:3" x14ac:dyDescent="0.35">
      <c r="B13680" s="4" t="s">
        <v>6338</v>
      </c>
      <c r="C13680" s="5">
        <v>0</v>
      </c>
    </row>
    <row r="13681" spans="2:3" x14ac:dyDescent="0.35">
      <c r="B13681" s="4" t="s">
        <v>5805</v>
      </c>
      <c r="C13681" s="5">
        <v>0</v>
      </c>
    </row>
    <row r="13682" spans="2:3" x14ac:dyDescent="0.35">
      <c r="B13682" s="4" t="s">
        <v>6340</v>
      </c>
      <c r="C13682" s="5">
        <v>0</v>
      </c>
    </row>
    <row r="13683" spans="2:3" x14ac:dyDescent="0.35">
      <c r="B13683" s="4" t="s">
        <v>5806</v>
      </c>
      <c r="C13683" s="5">
        <v>0</v>
      </c>
    </row>
    <row r="13684" spans="2:3" x14ac:dyDescent="0.35">
      <c r="B13684" s="4" t="s">
        <v>6342</v>
      </c>
      <c r="C13684" s="5">
        <v>0</v>
      </c>
    </row>
    <row r="13685" spans="2:3" x14ac:dyDescent="0.35">
      <c r="B13685" s="4" t="s">
        <v>5807</v>
      </c>
      <c r="C13685" s="5">
        <v>0</v>
      </c>
    </row>
    <row r="13686" spans="2:3" x14ac:dyDescent="0.35">
      <c r="B13686" s="4" t="s">
        <v>6344</v>
      </c>
      <c r="C13686" s="5">
        <v>0</v>
      </c>
    </row>
    <row r="13687" spans="2:3" x14ac:dyDescent="0.35">
      <c r="B13687" s="4" t="s">
        <v>5265</v>
      </c>
      <c r="C13687" s="5">
        <v>0</v>
      </c>
    </row>
    <row r="13688" spans="2:3" x14ac:dyDescent="0.35">
      <c r="B13688" s="4" t="s">
        <v>6346</v>
      </c>
      <c r="C13688" s="5">
        <v>0</v>
      </c>
    </row>
    <row r="13689" spans="2:3" x14ac:dyDescent="0.35">
      <c r="B13689" s="4" t="s">
        <v>5809</v>
      </c>
      <c r="C13689" s="5">
        <v>0</v>
      </c>
    </row>
    <row r="13690" spans="2:3" x14ac:dyDescent="0.35">
      <c r="B13690" s="4" t="s">
        <v>6348</v>
      </c>
      <c r="C13690" s="5">
        <v>0</v>
      </c>
    </row>
    <row r="13691" spans="2:3" x14ac:dyDescent="0.35">
      <c r="B13691" s="4" t="s">
        <v>5810</v>
      </c>
      <c r="C13691" s="5">
        <v>0</v>
      </c>
    </row>
    <row r="13692" spans="2:3" x14ac:dyDescent="0.35">
      <c r="B13692" s="4" t="s">
        <v>6350</v>
      </c>
      <c r="C13692" s="5">
        <v>0</v>
      </c>
    </row>
    <row r="13693" spans="2:3" x14ac:dyDescent="0.35">
      <c r="B13693" s="4" t="s">
        <v>5811</v>
      </c>
      <c r="C13693" s="5">
        <v>0</v>
      </c>
    </row>
    <row r="13694" spans="2:3" x14ac:dyDescent="0.35">
      <c r="B13694" s="4" t="s">
        <v>6352</v>
      </c>
      <c r="C13694" s="5">
        <v>0</v>
      </c>
    </row>
    <row r="13695" spans="2:3" x14ac:dyDescent="0.35">
      <c r="B13695" s="4" t="s">
        <v>5812</v>
      </c>
      <c r="C13695" s="5">
        <v>0</v>
      </c>
    </row>
    <row r="13696" spans="2:3" x14ac:dyDescent="0.35">
      <c r="B13696" s="4" t="s">
        <v>6354</v>
      </c>
      <c r="C13696" s="5">
        <v>0</v>
      </c>
    </row>
    <row r="13697" spans="2:3" x14ac:dyDescent="0.35">
      <c r="B13697" s="4" t="s">
        <v>5813</v>
      </c>
      <c r="C13697" s="5">
        <v>0</v>
      </c>
    </row>
    <row r="13698" spans="2:3" x14ac:dyDescent="0.35">
      <c r="B13698" s="4" t="s">
        <v>6356</v>
      </c>
      <c r="C13698" s="5">
        <v>0</v>
      </c>
    </row>
    <row r="13699" spans="2:3" x14ac:dyDescent="0.35">
      <c r="B13699" s="4" t="s">
        <v>5814</v>
      </c>
      <c r="C13699" s="5">
        <v>0</v>
      </c>
    </row>
    <row r="13700" spans="2:3" x14ac:dyDescent="0.35">
      <c r="B13700" s="4" t="s">
        <v>6358</v>
      </c>
      <c r="C13700" s="5">
        <v>0</v>
      </c>
    </row>
    <row r="13701" spans="2:3" x14ac:dyDescent="0.35">
      <c r="B13701" s="4" t="s">
        <v>5815</v>
      </c>
      <c r="C13701" s="5">
        <v>0</v>
      </c>
    </row>
    <row r="13702" spans="2:3" x14ac:dyDescent="0.35">
      <c r="B13702" s="4" t="s">
        <v>6360</v>
      </c>
      <c r="C13702" s="5">
        <v>0</v>
      </c>
    </row>
    <row r="13703" spans="2:3" x14ac:dyDescent="0.35">
      <c r="B13703" s="4" t="s">
        <v>5816</v>
      </c>
      <c r="C13703" s="5">
        <v>0</v>
      </c>
    </row>
    <row r="13704" spans="2:3" x14ac:dyDescent="0.35">
      <c r="B13704" s="4" t="s">
        <v>6362</v>
      </c>
      <c r="C13704" s="5">
        <v>0</v>
      </c>
    </row>
    <row r="13705" spans="2:3" x14ac:dyDescent="0.35">
      <c r="B13705" s="4" t="s">
        <v>5817</v>
      </c>
      <c r="C13705" s="5">
        <v>0</v>
      </c>
    </row>
    <row r="13706" spans="2:3" x14ac:dyDescent="0.35">
      <c r="B13706" s="4" t="s">
        <v>6364</v>
      </c>
      <c r="C13706" s="5">
        <v>0</v>
      </c>
    </row>
    <row r="13707" spans="2:3" x14ac:dyDescent="0.35">
      <c r="B13707" s="4" t="s">
        <v>5818</v>
      </c>
      <c r="C13707" s="5">
        <v>0</v>
      </c>
    </row>
    <row r="13708" spans="2:3" x14ac:dyDescent="0.35">
      <c r="B13708" s="4" t="s">
        <v>6366</v>
      </c>
      <c r="C13708" s="5">
        <v>0</v>
      </c>
    </row>
    <row r="13709" spans="2:3" x14ac:dyDescent="0.35">
      <c r="B13709" s="4" t="s">
        <v>5208</v>
      </c>
      <c r="C13709" s="5">
        <v>0</v>
      </c>
    </row>
    <row r="13710" spans="2:3" x14ac:dyDescent="0.35">
      <c r="B13710" s="4" t="s">
        <v>6368</v>
      </c>
      <c r="C13710" s="5">
        <v>0</v>
      </c>
    </row>
    <row r="13711" spans="2:3" x14ac:dyDescent="0.35">
      <c r="B13711" s="4" t="s">
        <v>5820</v>
      </c>
      <c r="C13711" s="5">
        <v>0</v>
      </c>
    </row>
    <row r="13712" spans="2:3" x14ac:dyDescent="0.35">
      <c r="B13712" s="4" t="s">
        <v>6370</v>
      </c>
      <c r="C13712" s="5">
        <v>0</v>
      </c>
    </row>
    <row r="13713" spans="2:3" x14ac:dyDescent="0.35">
      <c r="B13713" s="4" t="s">
        <v>5821</v>
      </c>
      <c r="C13713" s="5">
        <v>0</v>
      </c>
    </row>
    <row r="13714" spans="2:3" x14ac:dyDescent="0.35">
      <c r="B13714" s="4" t="s">
        <v>6372</v>
      </c>
      <c r="C13714" s="5">
        <v>0</v>
      </c>
    </row>
    <row r="13715" spans="2:3" x14ac:dyDescent="0.35">
      <c r="B13715" s="4" t="s">
        <v>5822</v>
      </c>
      <c r="C13715" s="5">
        <v>0</v>
      </c>
    </row>
    <row r="13716" spans="2:3" x14ac:dyDescent="0.35">
      <c r="B13716" s="4" t="s">
        <v>6374</v>
      </c>
      <c r="C13716" s="5">
        <v>0</v>
      </c>
    </row>
    <row r="13717" spans="2:3" x14ac:dyDescent="0.35">
      <c r="B13717" s="4" t="s">
        <v>5823</v>
      </c>
      <c r="C13717" s="5">
        <v>0</v>
      </c>
    </row>
    <row r="13718" spans="2:3" x14ac:dyDescent="0.35">
      <c r="B13718" s="4" t="s">
        <v>6376</v>
      </c>
      <c r="C13718" s="5">
        <v>0</v>
      </c>
    </row>
    <row r="13719" spans="2:3" x14ac:dyDescent="0.35">
      <c r="B13719" s="4" t="s">
        <v>5824</v>
      </c>
      <c r="C13719" s="5">
        <v>0</v>
      </c>
    </row>
    <row r="13720" spans="2:3" x14ac:dyDescent="0.35">
      <c r="B13720" s="4" t="s">
        <v>6378</v>
      </c>
      <c r="C13720" s="5">
        <v>0</v>
      </c>
    </row>
    <row r="13721" spans="2:3" x14ac:dyDescent="0.35">
      <c r="B13721" s="4" t="s">
        <v>5825</v>
      </c>
      <c r="C13721" s="5">
        <v>0</v>
      </c>
    </row>
    <row r="13722" spans="2:3" x14ac:dyDescent="0.35">
      <c r="B13722" s="4" t="s">
        <v>6380</v>
      </c>
      <c r="C13722" s="5">
        <v>0</v>
      </c>
    </row>
    <row r="13723" spans="2:3" x14ac:dyDescent="0.35">
      <c r="B13723" s="4" t="s">
        <v>5826</v>
      </c>
      <c r="C13723" s="5">
        <v>0</v>
      </c>
    </row>
    <row r="13724" spans="2:3" x14ac:dyDescent="0.35">
      <c r="B13724" s="4" t="s">
        <v>6382</v>
      </c>
      <c r="C13724" s="5">
        <v>0</v>
      </c>
    </row>
    <row r="13725" spans="2:3" x14ac:dyDescent="0.35">
      <c r="B13725" s="4" t="s">
        <v>5827</v>
      </c>
      <c r="C13725" s="5">
        <v>0</v>
      </c>
    </row>
    <row r="13726" spans="2:3" x14ac:dyDescent="0.35">
      <c r="B13726" s="4" t="s">
        <v>5271</v>
      </c>
      <c r="C13726" s="5">
        <v>0</v>
      </c>
    </row>
    <row r="13727" spans="2:3" x14ac:dyDescent="0.35">
      <c r="B13727" s="4" t="s">
        <v>5828</v>
      </c>
      <c r="C13727" s="5">
        <v>0</v>
      </c>
    </row>
    <row r="13728" spans="2:3" x14ac:dyDescent="0.35">
      <c r="B13728" s="4" t="s">
        <v>6386</v>
      </c>
      <c r="C13728" s="5">
        <v>0</v>
      </c>
    </row>
    <row r="13729" spans="2:3" x14ac:dyDescent="0.35">
      <c r="B13729" s="4" t="s">
        <v>5829</v>
      </c>
      <c r="C13729" s="5">
        <v>0</v>
      </c>
    </row>
    <row r="13730" spans="2:3" x14ac:dyDescent="0.35">
      <c r="B13730" s="4" t="s">
        <v>6388</v>
      </c>
      <c r="C13730" s="5">
        <v>0</v>
      </c>
    </row>
    <row r="13731" spans="2:3" x14ac:dyDescent="0.35">
      <c r="B13731" s="4" t="s">
        <v>5830</v>
      </c>
      <c r="C13731" s="5">
        <v>0</v>
      </c>
    </row>
    <row r="13732" spans="2:3" x14ac:dyDescent="0.35">
      <c r="B13732" s="4" t="s">
        <v>6390</v>
      </c>
      <c r="C13732" s="5">
        <v>0</v>
      </c>
    </row>
    <row r="13733" spans="2:3" x14ac:dyDescent="0.35">
      <c r="B13733" s="4" t="s">
        <v>5831</v>
      </c>
      <c r="C13733" s="5">
        <v>0</v>
      </c>
    </row>
    <row r="13734" spans="2:3" x14ac:dyDescent="0.35">
      <c r="B13734" s="4" t="s">
        <v>6392</v>
      </c>
      <c r="C13734" s="5">
        <v>0</v>
      </c>
    </row>
    <row r="13735" spans="2:3" x14ac:dyDescent="0.35">
      <c r="B13735" s="4" t="s">
        <v>5832</v>
      </c>
      <c r="C13735" s="5">
        <v>0</v>
      </c>
    </row>
    <row r="13736" spans="2:3" x14ac:dyDescent="0.35">
      <c r="B13736" s="4" t="s">
        <v>6394</v>
      </c>
      <c r="C13736" s="5">
        <v>0</v>
      </c>
    </row>
    <row r="13737" spans="2:3" x14ac:dyDescent="0.35">
      <c r="B13737" s="4" t="s">
        <v>5833</v>
      </c>
      <c r="C13737" s="5">
        <v>0</v>
      </c>
    </row>
    <row r="13738" spans="2:3" x14ac:dyDescent="0.35">
      <c r="B13738" s="4" t="s">
        <v>6396</v>
      </c>
      <c r="C13738" s="5">
        <v>0</v>
      </c>
    </row>
    <row r="13739" spans="2:3" x14ac:dyDescent="0.35">
      <c r="B13739" s="4" t="s">
        <v>5834</v>
      </c>
      <c r="C13739" s="5">
        <v>0</v>
      </c>
    </row>
    <row r="13740" spans="2:3" x14ac:dyDescent="0.35">
      <c r="B13740" s="4" t="s">
        <v>5274</v>
      </c>
      <c r="C13740" s="5">
        <v>0</v>
      </c>
    </row>
    <row r="13741" spans="2:3" x14ac:dyDescent="0.35">
      <c r="B13741" s="4" t="s">
        <v>6398</v>
      </c>
      <c r="C13741" s="5">
        <v>0</v>
      </c>
    </row>
    <row r="13742" spans="2:3" x14ac:dyDescent="0.35">
      <c r="B13742" s="4" t="s">
        <v>5835</v>
      </c>
      <c r="C13742" s="5">
        <v>0</v>
      </c>
    </row>
    <row r="13743" spans="2:3" x14ac:dyDescent="0.35">
      <c r="B13743" s="4" t="s">
        <v>5227</v>
      </c>
      <c r="C13743" s="5">
        <v>0</v>
      </c>
    </row>
    <row r="13744" spans="2:3" x14ac:dyDescent="0.35">
      <c r="B13744" s="4" t="s">
        <v>5836</v>
      </c>
      <c r="C13744" s="5">
        <v>0</v>
      </c>
    </row>
    <row r="13745" spans="2:3" x14ac:dyDescent="0.35">
      <c r="B13745" s="4" t="s">
        <v>6403</v>
      </c>
      <c r="C13745" s="5">
        <v>0</v>
      </c>
    </row>
    <row r="13746" spans="2:3" x14ac:dyDescent="0.35">
      <c r="B13746" s="4" t="s">
        <v>5837</v>
      </c>
      <c r="C13746" s="5">
        <v>0</v>
      </c>
    </row>
    <row r="13747" spans="2:3" x14ac:dyDescent="0.35">
      <c r="B13747" s="4" t="s">
        <v>6405</v>
      </c>
      <c r="C13747" s="5">
        <v>0</v>
      </c>
    </row>
    <row r="13748" spans="2:3" x14ac:dyDescent="0.35">
      <c r="B13748" s="4" t="s">
        <v>5838</v>
      </c>
      <c r="C13748" s="5">
        <v>0</v>
      </c>
    </row>
    <row r="13749" spans="2:3" x14ac:dyDescent="0.35">
      <c r="B13749" s="4" t="s">
        <v>6407</v>
      </c>
      <c r="C13749" s="5">
        <v>0</v>
      </c>
    </row>
    <row r="13750" spans="2:3" x14ac:dyDescent="0.35">
      <c r="B13750" s="4" t="s">
        <v>5839</v>
      </c>
      <c r="C13750" s="5">
        <v>0</v>
      </c>
    </row>
    <row r="13751" spans="2:3" x14ac:dyDescent="0.35">
      <c r="B13751" s="4" t="s">
        <v>6409</v>
      </c>
      <c r="C13751" s="5">
        <v>0</v>
      </c>
    </row>
    <row r="13752" spans="2:3" x14ac:dyDescent="0.35">
      <c r="B13752" s="4" t="s">
        <v>5840</v>
      </c>
      <c r="C13752" s="5">
        <v>0</v>
      </c>
    </row>
    <row r="13753" spans="2:3" x14ac:dyDescent="0.35">
      <c r="B13753" s="4" t="s">
        <v>6411</v>
      </c>
      <c r="C13753" s="5">
        <v>0</v>
      </c>
    </row>
    <row r="13754" spans="2:3" x14ac:dyDescent="0.35">
      <c r="B13754" s="4" t="s">
        <v>5841</v>
      </c>
      <c r="C13754" s="5">
        <v>0</v>
      </c>
    </row>
    <row r="13755" spans="2:3" x14ac:dyDescent="0.35">
      <c r="B13755" s="4" t="s">
        <v>6413</v>
      </c>
      <c r="C13755" s="5">
        <v>0</v>
      </c>
    </row>
    <row r="13756" spans="2:3" x14ac:dyDescent="0.35">
      <c r="B13756" s="4" t="s">
        <v>5842</v>
      </c>
      <c r="C13756" s="5">
        <v>0</v>
      </c>
    </row>
    <row r="13757" spans="2:3" x14ac:dyDescent="0.35">
      <c r="B13757" s="4" t="s">
        <v>6415</v>
      </c>
      <c r="C13757" s="5">
        <v>0</v>
      </c>
    </row>
    <row r="13758" spans="2:3" x14ac:dyDescent="0.35">
      <c r="B13758" s="4" t="s">
        <v>5843</v>
      </c>
      <c r="C13758" s="5">
        <v>0</v>
      </c>
    </row>
    <row r="13759" spans="2:3" x14ac:dyDescent="0.35">
      <c r="B13759" s="4" t="s">
        <v>6417</v>
      </c>
      <c r="C13759" s="5">
        <v>0</v>
      </c>
    </row>
    <row r="13760" spans="2:3" x14ac:dyDescent="0.35">
      <c r="B13760" s="4" t="s">
        <v>5844</v>
      </c>
      <c r="C13760" s="5">
        <v>0</v>
      </c>
    </row>
    <row r="13761" spans="2:3" x14ac:dyDescent="0.35">
      <c r="B13761" s="4" t="s">
        <v>6419</v>
      </c>
      <c r="C13761" s="5">
        <v>0</v>
      </c>
    </row>
    <row r="13762" spans="2:3" x14ac:dyDescent="0.35">
      <c r="B13762" s="4" t="s">
        <v>5845</v>
      </c>
      <c r="C13762" s="5">
        <v>0</v>
      </c>
    </row>
    <row r="13763" spans="2:3" x14ac:dyDescent="0.35">
      <c r="B13763" s="4" t="s">
        <v>6421</v>
      </c>
      <c r="C13763" s="5">
        <v>0</v>
      </c>
    </row>
    <row r="13764" spans="2:3" x14ac:dyDescent="0.35">
      <c r="B13764" s="4" t="s">
        <v>5266</v>
      </c>
      <c r="C13764" s="5">
        <v>0</v>
      </c>
    </row>
    <row r="13765" spans="2:3" x14ac:dyDescent="0.35">
      <c r="B13765" s="4" t="s">
        <v>6423</v>
      </c>
      <c r="C13765" s="5">
        <v>0</v>
      </c>
    </row>
    <row r="13766" spans="2:3" x14ac:dyDescent="0.35">
      <c r="B13766" s="4" t="s">
        <v>5847</v>
      </c>
      <c r="C13766" s="5">
        <v>0</v>
      </c>
    </row>
    <row r="13767" spans="2:3" x14ac:dyDescent="0.35">
      <c r="B13767" s="4" t="s">
        <v>6425</v>
      </c>
      <c r="C13767" s="5">
        <v>0</v>
      </c>
    </row>
    <row r="13768" spans="2:3" x14ac:dyDescent="0.35">
      <c r="B13768" s="4" t="s">
        <v>5209</v>
      </c>
      <c r="C13768" s="5">
        <v>0</v>
      </c>
    </row>
    <row r="13769" spans="2:3" x14ac:dyDescent="0.35">
      <c r="B13769" s="4" t="s">
        <v>6427</v>
      </c>
      <c r="C13769" s="5">
        <v>0</v>
      </c>
    </row>
    <row r="13770" spans="2:3" x14ac:dyDescent="0.35">
      <c r="B13770" s="4" t="s">
        <v>5849</v>
      </c>
      <c r="C13770" s="5">
        <v>0</v>
      </c>
    </row>
    <row r="13771" spans="2:3" x14ac:dyDescent="0.35">
      <c r="B13771" s="4" t="s">
        <v>6429</v>
      </c>
      <c r="C13771" s="5">
        <v>0</v>
      </c>
    </row>
    <row r="13772" spans="2:3" x14ac:dyDescent="0.35">
      <c r="B13772" s="4" t="s">
        <v>5850</v>
      </c>
      <c r="C13772" s="5">
        <v>0</v>
      </c>
    </row>
    <row r="13773" spans="2:3" x14ac:dyDescent="0.35">
      <c r="B13773" s="4" t="s">
        <v>6431</v>
      </c>
      <c r="C13773" s="5">
        <v>0</v>
      </c>
    </row>
    <row r="13774" spans="2:3" x14ac:dyDescent="0.35">
      <c r="B13774" s="4" t="s">
        <v>5851</v>
      </c>
      <c r="C13774" s="5">
        <v>0</v>
      </c>
    </row>
    <row r="13775" spans="2:3" x14ac:dyDescent="0.35">
      <c r="B13775" s="4" t="s">
        <v>6433</v>
      </c>
      <c r="C13775" s="5">
        <v>0</v>
      </c>
    </row>
    <row r="13776" spans="2:3" x14ac:dyDescent="0.35">
      <c r="B13776" s="4" t="s">
        <v>5852</v>
      </c>
      <c r="C13776" s="5">
        <v>0</v>
      </c>
    </row>
    <row r="13777" spans="2:3" x14ac:dyDescent="0.35">
      <c r="B13777" s="4" t="s">
        <v>6435</v>
      </c>
      <c r="C13777" s="5">
        <v>0</v>
      </c>
    </row>
    <row r="13778" spans="2:3" x14ac:dyDescent="0.35">
      <c r="B13778" s="4" t="s">
        <v>5853</v>
      </c>
      <c r="C13778" s="5">
        <v>0</v>
      </c>
    </row>
    <row r="13779" spans="2:3" x14ac:dyDescent="0.35">
      <c r="B13779" s="4" t="s">
        <v>6437</v>
      </c>
      <c r="C13779" s="5">
        <v>0</v>
      </c>
    </row>
    <row r="13780" spans="2:3" x14ac:dyDescent="0.35">
      <c r="B13780" s="4" t="s">
        <v>5854</v>
      </c>
      <c r="C13780" s="5">
        <v>0</v>
      </c>
    </row>
    <row r="13781" spans="2:3" x14ac:dyDescent="0.35">
      <c r="B13781" s="4" t="s">
        <v>6439</v>
      </c>
      <c r="C13781" s="5">
        <v>0</v>
      </c>
    </row>
    <row r="13782" spans="2:3" x14ac:dyDescent="0.35">
      <c r="B13782" s="4" t="s">
        <v>5855</v>
      </c>
      <c r="C13782" s="5">
        <v>0</v>
      </c>
    </row>
    <row r="13783" spans="2:3" x14ac:dyDescent="0.35">
      <c r="B13783" s="4" t="s">
        <v>6441</v>
      </c>
      <c r="C13783" s="5">
        <v>0</v>
      </c>
    </row>
    <row r="13784" spans="2:3" x14ac:dyDescent="0.35">
      <c r="B13784" s="4" t="s">
        <v>5856</v>
      </c>
      <c r="C13784" s="5">
        <v>0</v>
      </c>
    </row>
    <row r="13785" spans="2:3" x14ac:dyDescent="0.35">
      <c r="B13785" s="4" t="s">
        <v>6443</v>
      </c>
      <c r="C13785" s="5">
        <v>0</v>
      </c>
    </row>
    <row r="13786" spans="2:3" x14ac:dyDescent="0.35">
      <c r="B13786" s="4" t="s">
        <v>5857</v>
      </c>
      <c r="C13786" s="5">
        <v>0</v>
      </c>
    </row>
    <row r="13787" spans="2:3" x14ac:dyDescent="0.35">
      <c r="B13787" s="4" t="s">
        <v>5229</v>
      </c>
      <c r="C13787" s="5">
        <v>0</v>
      </c>
    </row>
    <row r="13788" spans="2:3" x14ac:dyDescent="0.35">
      <c r="B13788" s="4" t="s">
        <v>5858</v>
      </c>
      <c r="C13788" s="5">
        <v>0</v>
      </c>
    </row>
    <row r="13789" spans="2:3" x14ac:dyDescent="0.35">
      <c r="B13789" s="4" t="s">
        <v>6447</v>
      </c>
      <c r="C13789" s="5">
        <v>0</v>
      </c>
    </row>
    <row r="13790" spans="2:3" x14ac:dyDescent="0.35">
      <c r="B13790" s="4" t="s">
        <v>5859</v>
      </c>
      <c r="C13790" s="5">
        <v>0</v>
      </c>
    </row>
    <row r="13791" spans="2:3" x14ac:dyDescent="0.35">
      <c r="B13791" s="4" t="s">
        <v>6449</v>
      </c>
      <c r="C13791" s="5">
        <v>0</v>
      </c>
    </row>
    <row r="13792" spans="2:3" x14ac:dyDescent="0.35">
      <c r="B13792" s="4" t="s">
        <v>5860</v>
      </c>
      <c r="C13792" s="5">
        <v>0</v>
      </c>
    </row>
    <row r="13793" spans="2:3" x14ac:dyDescent="0.35">
      <c r="B13793" s="4" t="s">
        <v>6451</v>
      </c>
      <c r="C13793" s="5">
        <v>0</v>
      </c>
    </row>
    <row r="13794" spans="2:3" x14ac:dyDescent="0.35">
      <c r="B13794" s="4" t="s">
        <v>5861</v>
      </c>
      <c r="C13794" s="5">
        <v>0</v>
      </c>
    </row>
    <row r="13795" spans="2:3" x14ac:dyDescent="0.35">
      <c r="B13795" s="4" t="s">
        <v>6453</v>
      </c>
      <c r="C13795" s="5">
        <v>0</v>
      </c>
    </row>
    <row r="13796" spans="2:3" x14ac:dyDescent="0.35">
      <c r="B13796" s="4" t="s">
        <v>5862</v>
      </c>
      <c r="C13796" s="5">
        <v>0</v>
      </c>
    </row>
    <row r="13797" spans="2:3" x14ac:dyDescent="0.35">
      <c r="B13797" s="4" t="s">
        <v>6455</v>
      </c>
      <c r="C13797" s="5">
        <v>0</v>
      </c>
    </row>
    <row r="13798" spans="2:3" x14ac:dyDescent="0.35">
      <c r="B13798" s="4" t="s">
        <v>5863</v>
      </c>
      <c r="C13798" s="5">
        <v>0</v>
      </c>
    </row>
    <row r="13799" spans="2:3" x14ac:dyDescent="0.35">
      <c r="B13799" s="4" t="s">
        <v>6457</v>
      </c>
      <c r="C13799" s="5">
        <v>0</v>
      </c>
    </row>
    <row r="13800" spans="2:3" x14ac:dyDescent="0.35">
      <c r="B13800" s="4" t="s">
        <v>5864</v>
      </c>
      <c r="C13800" s="5">
        <v>0</v>
      </c>
    </row>
    <row r="13801" spans="2:3" x14ac:dyDescent="0.35">
      <c r="B13801" s="4" t="s">
        <v>6459</v>
      </c>
      <c r="C13801" s="5">
        <v>0</v>
      </c>
    </row>
    <row r="13802" spans="2:3" x14ac:dyDescent="0.35">
      <c r="B13802" s="4" t="s">
        <v>5865</v>
      </c>
      <c r="C13802" s="5">
        <v>0</v>
      </c>
    </row>
    <row r="13803" spans="2:3" x14ac:dyDescent="0.35">
      <c r="B13803" s="4" t="s">
        <v>6461</v>
      </c>
      <c r="C13803" s="5">
        <v>0</v>
      </c>
    </row>
    <row r="13804" spans="2:3" x14ac:dyDescent="0.35">
      <c r="B13804" s="4" t="s">
        <v>5866</v>
      </c>
      <c r="C13804" s="5">
        <v>0</v>
      </c>
    </row>
    <row r="13805" spans="2:3" x14ac:dyDescent="0.35">
      <c r="B13805" s="4" t="s">
        <v>6463</v>
      </c>
      <c r="C13805" s="5">
        <v>0</v>
      </c>
    </row>
    <row r="13806" spans="2:3" x14ac:dyDescent="0.35">
      <c r="B13806" s="4" t="s">
        <v>5867</v>
      </c>
      <c r="C13806" s="5">
        <v>0</v>
      </c>
    </row>
    <row r="13807" spans="2:3" x14ac:dyDescent="0.35">
      <c r="B13807" s="4" t="s">
        <v>6465</v>
      </c>
      <c r="C13807" s="5">
        <v>0</v>
      </c>
    </row>
    <row r="13808" spans="2:3" x14ac:dyDescent="0.35">
      <c r="B13808" s="4" t="s">
        <v>5868</v>
      </c>
      <c r="C13808" s="5">
        <v>0</v>
      </c>
    </row>
    <row r="13809" spans="2:3" x14ac:dyDescent="0.35">
      <c r="B13809" s="4" t="s">
        <v>6467</v>
      </c>
      <c r="C13809" s="5">
        <v>0</v>
      </c>
    </row>
    <row r="13810" spans="2:3" x14ac:dyDescent="0.35">
      <c r="B13810" s="4" t="s">
        <v>5869</v>
      </c>
      <c r="C13810" s="5">
        <v>0</v>
      </c>
    </row>
    <row r="13811" spans="2:3" x14ac:dyDescent="0.35">
      <c r="B13811" s="4" t="s">
        <v>6469</v>
      </c>
      <c r="C13811" s="5">
        <v>0</v>
      </c>
    </row>
    <row r="13812" spans="2:3" x14ac:dyDescent="0.35">
      <c r="B13812" s="4" t="s">
        <v>5870</v>
      </c>
      <c r="C13812" s="5">
        <v>0</v>
      </c>
    </row>
    <row r="13813" spans="2:3" x14ac:dyDescent="0.35">
      <c r="B13813" s="4" t="s">
        <v>6471</v>
      </c>
      <c r="C13813" s="5">
        <v>0</v>
      </c>
    </row>
    <row r="13814" spans="2:3" x14ac:dyDescent="0.35">
      <c r="B13814" s="4" t="s">
        <v>5871</v>
      </c>
      <c r="C13814" s="5">
        <v>0</v>
      </c>
    </row>
    <row r="13815" spans="2:3" x14ac:dyDescent="0.35">
      <c r="B13815" s="4" t="s">
        <v>5230</v>
      </c>
      <c r="C13815" s="5">
        <v>0</v>
      </c>
    </row>
    <row r="13816" spans="2:3" x14ac:dyDescent="0.35">
      <c r="B13816" s="4" t="s">
        <v>5872</v>
      </c>
      <c r="C13816" s="5">
        <v>0</v>
      </c>
    </row>
    <row r="13817" spans="2:3" x14ac:dyDescent="0.35">
      <c r="B13817" s="4" t="s">
        <v>6475</v>
      </c>
      <c r="C13817" s="5">
        <v>0</v>
      </c>
    </row>
    <row r="13818" spans="2:3" x14ac:dyDescent="0.35">
      <c r="B13818" s="4" t="s">
        <v>5873</v>
      </c>
      <c r="C13818" s="5">
        <v>0</v>
      </c>
    </row>
    <row r="13819" spans="2:3" x14ac:dyDescent="0.35">
      <c r="B13819" s="4" t="s">
        <v>6477</v>
      </c>
      <c r="C13819" s="5">
        <v>0</v>
      </c>
    </row>
    <row r="13820" spans="2:3" x14ac:dyDescent="0.35">
      <c r="B13820" s="4" t="s">
        <v>5874</v>
      </c>
      <c r="C13820" s="5">
        <v>0</v>
      </c>
    </row>
    <row r="13821" spans="2:3" x14ac:dyDescent="0.35">
      <c r="B13821" s="4" t="s">
        <v>5259</v>
      </c>
      <c r="C13821" s="5">
        <v>0</v>
      </c>
    </row>
    <row r="13822" spans="2:3" x14ac:dyDescent="0.35">
      <c r="B13822" s="4" t="s">
        <v>5875</v>
      </c>
      <c r="C13822" s="5">
        <v>0</v>
      </c>
    </row>
    <row r="13823" spans="2:3" x14ac:dyDescent="0.35">
      <c r="B13823" s="4" t="s">
        <v>6481</v>
      </c>
      <c r="C13823" s="5">
        <v>0</v>
      </c>
    </row>
    <row r="13824" spans="2:3" x14ac:dyDescent="0.35">
      <c r="B13824" s="4" t="s">
        <v>5876</v>
      </c>
      <c r="C13824" s="5">
        <v>0</v>
      </c>
    </row>
    <row r="13825" spans="2:3" x14ac:dyDescent="0.35">
      <c r="B13825" s="4" t="s">
        <v>6483</v>
      </c>
      <c r="C13825" s="5">
        <v>0</v>
      </c>
    </row>
    <row r="13826" spans="2:3" x14ac:dyDescent="0.35">
      <c r="B13826" s="4" t="s">
        <v>5877</v>
      </c>
      <c r="C13826" s="5">
        <v>0</v>
      </c>
    </row>
    <row r="13827" spans="2:3" x14ac:dyDescent="0.35">
      <c r="B13827" s="4" t="s">
        <v>6485</v>
      </c>
      <c r="C13827" s="5">
        <v>0</v>
      </c>
    </row>
    <row r="13828" spans="2:3" x14ac:dyDescent="0.35">
      <c r="B13828" s="4" t="s">
        <v>5878</v>
      </c>
      <c r="C13828" s="5">
        <v>0</v>
      </c>
    </row>
    <row r="13829" spans="2:3" x14ac:dyDescent="0.35">
      <c r="B13829" s="4" t="s">
        <v>6487</v>
      </c>
      <c r="C13829" s="5">
        <v>0</v>
      </c>
    </row>
    <row r="13830" spans="2:3" x14ac:dyDescent="0.35">
      <c r="B13830" s="4" t="s">
        <v>5879</v>
      </c>
      <c r="C13830" s="5">
        <v>0</v>
      </c>
    </row>
    <row r="13831" spans="2:3" x14ac:dyDescent="0.35">
      <c r="B13831" s="4" t="s">
        <v>6489</v>
      </c>
      <c r="C13831" s="5">
        <v>0</v>
      </c>
    </row>
    <row r="13832" spans="2:3" x14ac:dyDescent="0.35">
      <c r="B13832" s="4" t="s">
        <v>5880</v>
      </c>
      <c r="C13832" s="5">
        <v>0</v>
      </c>
    </row>
    <row r="13833" spans="2:3" x14ac:dyDescent="0.35">
      <c r="B13833" s="4" t="s">
        <v>6491</v>
      </c>
      <c r="C13833" s="5">
        <v>0</v>
      </c>
    </row>
    <row r="13834" spans="2:3" x14ac:dyDescent="0.35">
      <c r="B13834" s="4" t="s">
        <v>5881</v>
      </c>
      <c r="C13834" s="5">
        <v>0</v>
      </c>
    </row>
    <row r="13835" spans="2:3" x14ac:dyDescent="0.35">
      <c r="B13835" s="4" t="s">
        <v>6493</v>
      </c>
      <c r="C13835" s="5">
        <v>0</v>
      </c>
    </row>
    <row r="13836" spans="2:3" x14ac:dyDescent="0.35">
      <c r="B13836" s="4" t="s">
        <v>5882</v>
      </c>
      <c r="C13836" s="5">
        <v>0</v>
      </c>
    </row>
    <row r="13837" spans="2:3" x14ac:dyDescent="0.35">
      <c r="B13837" s="4" t="s">
        <v>6495</v>
      </c>
      <c r="C13837" s="5">
        <v>0</v>
      </c>
    </row>
    <row r="13838" spans="2:3" x14ac:dyDescent="0.35">
      <c r="B13838" s="4" t="s">
        <v>5883</v>
      </c>
      <c r="C13838" s="5">
        <v>0</v>
      </c>
    </row>
    <row r="13839" spans="2:3" x14ac:dyDescent="0.35">
      <c r="B13839" s="4" t="s">
        <v>6497</v>
      </c>
      <c r="C13839" s="5">
        <v>0</v>
      </c>
    </row>
    <row r="13840" spans="2:3" x14ac:dyDescent="0.35">
      <c r="B13840" s="4" t="s">
        <v>5884</v>
      </c>
      <c r="C13840" s="5">
        <v>0</v>
      </c>
    </row>
    <row r="13841" spans="2:3" x14ac:dyDescent="0.35">
      <c r="B13841" s="4" t="s">
        <v>6499</v>
      </c>
      <c r="C13841" s="5">
        <v>0</v>
      </c>
    </row>
    <row r="13842" spans="2:3" x14ac:dyDescent="0.35">
      <c r="B13842" s="4" t="s">
        <v>5885</v>
      </c>
      <c r="C13842" s="5">
        <v>0</v>
      </c>
    </row>
    <row r="13843" spans="2:3" x14ac:dyDescent="0.35">
      <c r="B13843" s="4" t="s">
        <v>6501</v>
      </c>
      <c r="C13843" s="5">
        <v>0</v>
      </c>
    </row>
    <row r="13844" spans="2:3" x14ac:dyDescent="0.35">
      <c r="B13844" s="4" t="s">
        <v>5886</v>
      </c>
      <c r="C13844" s="5">
        <v>0</v>
      </c>
    </row>
    <row r="13845" spans="2:3" x14ac:dyDescent="0.35">
      <c r="B13845" s="4" t="s">
        <v>6503</v>
      </c>
      <c r="C13845" s="5">
        <v>0</v>
      </c>
    </row>
    <row r="13846" spans="2:3" x14ac:dyDescent="0.35">
      <c r="B13846" s="4" t="s">
        <v>5887</v>
      </c>
      <c r="C13846" s="5">
        <v>0</v>
      </c>
    </row>
    <row r="13847" spans="2:3" x14ac:dyDescent="0.35">
      <c r="B13847" s="4" t="s">
        <v>6505</v>
      </c>
      <c r="C13847" s="5">
        <v>0</v>
      </c>
    </row>
    <row r="13848" spans="2:3" x14ac:dyDescent="0.35">
      <c r="B13848" s="4" t="s">
        <v>5888</v>
      </c>
      <c r="C13848" s="5">
        <v>0</v>
      </c>
    </row>
    <row r="13849" spans="2:3" x14ac:dyDescent="0.35">
      <c r="B13849" s="4" t="s">
        <v>6507</v>
      </c>
      <c r="C13849" s="5">
        <v>0</v>
      </c>
    </row>
    <row r="13850" spans="2:3" x14ac:dyDescent="0.35">
      <c r="B13850" s="4" t="s">
        <v>5210</v>
      </c>
      <c r="C13850" s="5">
        <v>0</v>
      </c>
    </row>
    <row r="13851" spans="2:3" x14ac:dyDescent="0.35">
      <c r="B13851" s="4" t="s">
        <v>6509</v>
      </c>
      <c r="C13851" s="5">
        <v>0</v>
      </c>
    </row>
    <row r="13852" spans="2:3" x14ac:dyDescent="0.35">
      <c r="B13852" s="4" t="s">
        <v>5890</v>
      </c>
      <c r="C13852" s="5">
        <v>0</v>
      </c>
    </row>
    <row r="13853" spans="2:3" x14ac:dyDescent="0.35">
      <c r="B13853" s="4" t="s">
        <v>6511</v>
      </c>
      <c r="C13853" s="5">
        <v>0</v>
      </c>
    </row>
    <row r="13854" spans="2:3" x14ac:dyDescent="0.35">
      <c r="B13854" s="4" t="s">
        <v>5891</v>
      </c>
      <c r="C13854" s="5">
        <v>0</v>
      </c>
    </row>
    <row r="13855" spans="2:3" x14ac:dyDescent="0.35">
      <c r="B13855" s="4" t="s">
        <v>6513</v>
      </c>
      <c r="C13855" s="5">
        <v>0</v>
      </c>
    </row>
    <row r="13856" spans="2:3" x14ac:dyDescent="0.35">
      <c r="B13856" s="4" t="s">
        <v>5892</v>
      </c>
      <c r="C13856" s="5">
        <v>0</v>
      </c>
    </row>
    <row r="13857" spans="2:3" x14ac:dyDescent="0.35">
      <c r="B13857" s="4" t="s">
        <v>6515</v>
      </c>
      <c r="C13857" s="5">
        <v>0</v>
      </c>
    </row>
    <row r="13858" spans="2:3" x14ac:dyDescent="0.35">
      <c r="B13858" s="4" t="s">
        <v>5893</v>
      </c>
      <c r="C13858" s="5">
        <v>0</v>
      </c>
    </row>
    <row r="13859" spans="2:3" x14ac:dyDescent="0.35">
      <c r="B13859" s="4" t="s">
        <v>6517</v>
      </c>
      <c r="C13859" s="5">
        <v>0</v>
      </c>
    </row>
    <row r="13860" spans="2:3" x14ac:dyDescent="0.35">
      <c r="B13860" s="4" t="s">
        <v>5894</v>
      </c>
      <c r="C13860" s="5">
        <v>0</v>
      </c>
    </row>
    <row r="13861" spans="2:3" x14ac:dyDescent="0.35">
      <c r="B13861" s="4" t="s">
        <v>6519</v>
      </c>
      <c r="C13861" s="5">
        <v>0</v>
      </c>
    </row>
    <row r="13862" spans="2:3" x14ac:dyDescent="0.35">
      <c r="B13862" s="4" t="s">
        <v>5895</v>
      </c>
      <c r="C13862" s="5">
        <v>0</v>
      </c>
    </row>
    <row r="13863" spans="2:3" x14ac:dyDescent="0.35">
      <c r="B13863" s="4" t="s">
        <v>6521</v>
      </c>
      <c r="C13863" s="5">
        <v>0</v>
      </c>
    </row>
    <row r="13864" spans="2:3" x14ac:dyDescent="0.35">
      <c r="B13864" s="4" t="s">
        <v>5896</v>
      </c>
      <c r="C13864" s="5">
        <v>0</v>
      </c>
    </row>
    <row r="13865" spans="2:3" x14ac:dyDescent="0.35">
      <c r="B13865" s="4" t="s">
        <v>6523</v>
      </c>
      <c r="C13865" s="5">
        <v>0</v>
      </c>
    </row>
    <row r="13866" spans="2:3" x14ac:dyDescent="0.35">
      <c r="B13866" s="4" t="s">
        <v>5897</v>
      </c>
      <c r="C13866" s="5">
        <v>0</v>
      </c>
    </row>
    <row r="13867" spans="2:3" x14ac:dyDescent="0.35">
      <c r="B13867" s="4" t="s">
        <v>6525</v>
      </c>
      <c r="C13867" s="5">
        <v>0</v>
      </c>
    </row>
    <row r="13868" spans="2:3" x14ac:dyDescent="0.35">
      <c r="B13868" s="4" t="s">
        <v>5898</v>
      </c>
      <c r="C13868" s="5">
        <v>0</v>
      </c>
    </row>
    <row r="13869" spans="2:3" x14ac:dyDescent="0.35">
      <c r="B13869" s="4" t="s">
        <v>6527</v>
      </c>
      <c r="C13869" s="5">
        <v>0</v>
      </c>
    </row>
    <row r="13870" spans="2:3" x14ac:dyDescent="0.35">
      <c r="B13870" s="4" t="s">
        <v>5899</v>
      </c>
      <c r="C13870" s="5">
        <v>0</v>
      </c>
    </row>
    <row r="13871" spans="2:3" x14ac:dyDescent="0.35">
      <c r="B13871" s="4" t="s">
        <v>5231</v>
      </c>
      <c r="C13871" s="5">
        <v>0</v>
      </c>
    </row>
    <row r="13872" spans="2:3" x14ac:dyDescent="0.35">
      <c r="B13872" s="4" t="s">
        <v>5900</v>
      </c>
      <c r="C13872" s="5">
        <v>0</v>
      </c>
    </row>
    <row r="13873" spans="2:3" x14ac:dyDescent="0.35">
      <c r="B13873" s="4" t="s">
        <v>6531</v>
      </c>
      <c r="C13873" s="5">
        <v>0</v>
      </c>
    </row>
    <row r="13874" spans="2:3" x14ac:dyDescent="0.35">
      <c r="B13874" s="4" t="s">
        <v>5901</v>
      </c>
      <c r="C13874" s="5">
        <v>0</v>
      </c>
    </row>
    <row r="13875" spans="2:3" x14ac:dyDescent="0.35">
      <c r="B13875" s="4" t="s">
        <v>6533</v>
      </c>
      <c r="C13875" s="5">
        <v>0</v>
      </c>
    </row>
    <row r="13876" spans="2:3" x14ac:dyDescent="0.35">
      <c r="B13876" s="4" t="s">
        <v>5902</v>
      </c>
      <c r="C13876" s="5">
        <v>0</v>
      </c>
    </row>
    <row r="13877" spans="2:3" x14ac:dyDescent="0.35">
      <c r="B13877" s="4" t="s">
        <v>6535</v>
      </c>
      <c r="C13877" s="5">
        <v>0</v>
      </c>
    </row>
    <row r="13878" spans="2:3" x14ac:dyDescent="0.35">
      <c r="B13878" s="4" t="s">
        <v>5249</v>
      </c>
      <c r="C13878" s="5">
        <v>0</v>
      </c>
    </row>
    <row r="13879" spans="2:3" x14ac:dyDescent="0.35">
      <c r="B13879" s="4" t="s">
        <v>6537</v>
      </c>
      <c r="C13879" s="5">
        <v>0</v>
      </c>
    </row>
    <row r="13880" spans="2:3" x14ac:dyDescent="0.35">
      <c r="B13880" s="4" t="s">
        <v>5904</v>
      </c>
      <c r="C13880" s="5">
        <v>0</v>
      </c>
    </row>
    <row r="13881" spans="2:3" x14ac:dyDescent="0.35">
      <c r="B13881" s="4" t="s">
        <v>6539</v>
      </c>
      <c r="C13881" s="5">
        <v>0</v>
      </c>
    </row>
    <row r="13882" spans="2:3" x14ac:dyDescent="0.35">
      <c r="B13882" s="4" t="s">
        <v>5905</v>
      </c>
      <c r="C13882" s="5">
        <v>0</v>
      </c>
    </row>
    <row r="13883" spans="2:3" x14ac:dyDescent="0.35">
      <c r="B13883" s="4" t="s">
        <v>6541</v>
      </c>
      <c r="C13883" s="5">
        <v>0</v>
      </c>
    </row>
    <row r="13884" spans="2:3" x14ac:dyDescent="0.35">
      <c r="B13884" s="4" t="s">
        <v>5906</v>
      </c>
      <c r="C13884" s="5">
        <v>0</v>
      </c>
    </row>
    <row r="13885" spans="2:3" x14ac:dyDescent="0.35">
      <c r="B13885" s="4" t="s">
        <v>6543</v>
      </c>
      <c r="C13885" s="5">
        <v>0</v>
      </c>
    </row>
    <row r="13886" spans="2:3" x14ac:dyDescent="0.35">
      <c r="B13886" s="4" t="s">
        <v>5907</v>
      </c>
      <c r="C13886" s="5">
        <v>0</v>
      </c>
    </row>
    <row r="13887" spans="2:3" x14ac:dyDescent="0.35">
      <c r="B13887" s="4" t="s">
        <v>6545</v>
      </c>
      <c r="C13887" s="5">
        <v>0</v>
      </c>
    </row>
    <row r="13888" spans="2:3" x14ac:dyDescent="0.35">
      <c r="B13888" s="4" t="s">
        <v>5908</v>
      </c>
      <c r="C13888" s="5">
        <v>0</v>
      </c>
    </row>
    <row r="13889" spans="2:3" x14ac:dyDescent="0.35">
      <c r="B13889" s="4" t="s">
        <v>6547</v>
      </c>
      <c r="C13889" s="5">
        <v>0</v>
      </c>
    </row>
    <row r="13890" spans="2:3" x14ac:dyDescent="0.35">
      <c r="B13890" s="4" t="s">
        <v>5909</v>
      </c>
      <c r="C13890" s="5">
        <v>0</v>
      </c>
    </row>
    <row r="13891" spans="2:3" x14ac:dyDescent="0.35">
      <c r="B13891" s="4" t="s">
        <v>6549</v>
      </c>
      <c r="C13891" s="5">
        <v>0</v>
      </c>
    </row>
    <row r="13892" spans="2:3" x14ac:dyDescent="0.35">
      <c r="B13892" s="4" t="s">
        <v>5910</v>
      </c>
      <c r="C13892" s="5">
        <v>0</v>
      </c>
    </row>
    <row r="13893" spans="2:3" x14ac:dyDescent="0.35">
      <c r="B13893" s="4" t="s">
        <v>6551</v>
      </c>
      <c r="C13893" s="5">
        <v>0</v>
      </c>
    </row>
    <row r="13894" spans="2:3" x14ac:dyDescent="0.35">
      <c r="B13894" s="4" t="s">
        <v>5211</v>
      </c>
      <c r="C13894" s="5">
        <v>0</v>
      </c>
    </row>
    <row r="13895" spans="2:3" x14ac:dyDescent="0.35">
      <c r="B13895" s="4" t="s">
        <v>6553</v>
      </c>
      <c r="C13895" s="5">
        <v>0</v>
      </c>
    </row>
    <row r="13896" spans="2:3" x14ac:dyDescent="0.35">
      <c r="B13896" s="4" t="s">
        <v>5912</v>
      </c>
      <c r="C13896" s="5">
        <v>0</v>
      </c>
    </row>
    <row r="13897" spans="2:3" x14ac:dyDescent="0.35">
      <c r="B13897" s="4" t="s">
        <v>6555</v>
      </c>
      <c r="C13897" s="5">
        <v>0</v>
      </c>
    </row>
    <row r="13898" spans="2:3" x14ac:dyDescent="0.35">
      <c r="B13898" s="4" t="s">
        <v>5913</v>
      </c>
      <c r="C13898" s="5">
        <v>0</v>
      </c>
    </row>
    <row r="13899" spans="2:3" x14ac:dyDescent="0.35">
      <c r="B13899" s="4" t="s">
        <v>6557</v>
      </c>
      <c r="C13899" s="5">
        <v>0</v>
      </c>
    </row>
    <row r="13900" spans="2:3" x14ac:dyDescent="0.35">
      <c r="B13900" s="4" t="s">
        <v>5914</v>
      </c>
      <c r="C13900" s="5">
        <v>0</v>
      </c>
    </row>
    <row r="13901" spans="2:3" x14ac:dyDescent="0.35">
      <c r="B13901" s="4" t="s">
        <v>5233</v>
      </c>
      <c r="C13901" s="5">
        <v>0</v>
      </c>
    </row>
    <row r="13902" spans="2:3" x14ac:dyDescent="0.35">
      <c r="B13902" s="4" t="s">
        <v>5915</v>
      </c>
      <c r="C13902" s="5">
        <v>0</v>
      </c>
    </row>
    <row r="13903" spans="2:3" x14ac:dyDescent="0.35">
      <c r="B13903" s="4" t="s">
        <v>6561</v>
      </c>
      <c r="C13903" s="5">
        <v>0</v>
      </c>
    </row>
    <row r="13904" spans="2:3" x14ac:dyDescent="0.35">
      <c r="B13904" s="4" t="s">
        <v>5916</v>
      </c>
      <c r="C13904" s="5">
        <v>0</v>
      </c>
    </row>
    <row r="13905" spans="2:3" x14ac:dyDescent="0.35">
      <c r="B13905" s="4" t="s">
        <v>6563</v>
      </c>
      <c r="C13905" s="5">
        <v>0</v>
      </c>
    </row>
    <row r="13906" spans="2:3" x14ac:dyDescent="0.35">
      <c r="B13906" s="4" t="s">
        <v>5917</v>
      </c>
      <c r="C13906" s="5">
        <v>0</v>
      </c>
    </row>
    <row r="13907" spans="2:3" x14ac:dyDescent="0.35">
      <c r="B13907" s="4" t="s">
        <v>6565</v>
      </c>
      <c r="C13907" s="5">
        <v>0</v>
      </c>
    </row>
    <row r="13908" spans="2:3" x14ac:dyDescent="0.35">
      <c r="B13908" s="4" t="s">
        <v>5918</v>
      </c>
      <c r="C13908" s="5">
        <v>0</v>
      </c>
    </row>
    <row r="13909" spans="2:3" x14ac:dyDescent="0.35">
      <c r="B13909" s="4" t="s">
        <v>6567</v>
      </c>
      <c r="C13909" s="5">
        <v>0</v>
      </c>
    </row>
    <row r="13910" spans="2:3" x14ac:dyDescent="0.35">
      <c r="B13910" s="4" t="s">
        <v>5919</v>
      </c>
      <c r="C13910" s="5">
        <v>0</v>
      </c>
    </row>
    <row r="13911" spans="2:3" x14ac:dyDescent="0.35">
      <c r="B13911" s="4" t="s">
        <v>6569</v>
      </c>
      <c r="C13911" s="5">
        <v>0</v>
      </c>
    </row>
    <row r="13912" spans="2:3" x14ac:dyDescent="0.35">
      <c r="B13912" s="4" t="s">
        <v>5920</v>
      </c>
      <c r="C13912" s="5">
        <v>0</v>
      </c>
    </row>
    <row r="13913" spans="2:3" x14ac:dyDescent="0.35">
      <c r="B13913" s="4" t="s">
        <v>6571</v>
      </c>
      <c r="C13913" s="5">
        <v>0</v>
      </c>
    </row>
    <row r="13914" spans="2:3" x14ac:dyDescent="0.35">
      <c r="B13914" s="4" t="s">
        <v>5921</v>
      </c>
      <c r="C13914" s="5">
        <v>0</v>
      </c>
    </row>
    <row r="13915" spans="2:3" x14ac:dyDescent="0.35">
      <c r="B13915" s="4" t="s">
        <v>6573</v>
      </c>
      <c r="C13915" s="5">
        <v>0</v>
      </c>
    </row>
    <row r="13916" spans="2:3" x14ac:dyDescent="0.35">
      <c r="B13916" s="4" t="s">
        <v>5922</v>
      </c>
      <c r="C13916" s="5">
        <v>0</v>
      </c>
    </row>
    <row r="13917" spans="2:3" x14ac:dyDescent="0.35">
      <c r="B13917" s="4" t="s">
        <v>6575</v>
      </c>
      <c r="C13917" s="5">
        <v>0</v>
      </c>
    </row>
    <row r="13918" spans="2:3" x14ac:dyDescent="0.35">
      <c r="B13918" s="4" t="s">
        <v>5923</v>
      </c>
      <c r="C13918" s="5">
        <v>0</v>
      </c>
    </row>
    <row r="13919" spans="2:3" x14ac:dyDescent="0.35">
      <c r="B13919" s="4" t="s">
        <v>6577</v>
      </c>
      <c r="C13919" s="5">
        <v>0</v>
      </c>
    </row>
    <row r="13920" spans="2:3" x14ac:dyDescent="0.35">
      <c r="B13920" s="4" t="s">
        <v>5924</v>
      </c>
      <c r="C13920" s="5">
        <v>0</v>
      </c>
    </row>
    <row r="13921" spans="2:3" x14ac:dyDescent="0.35">
      <c r="B13921" s="4" t="s">
        <v>6579</v>
      </c>
      <c r="C13921" s="5">
        <v>0</v>
      </c>
    </row>
    <row r="13922" spans="2:3" x14ac:dyDescent="0.35">
      <c r="B13922" s="4" t="s">
        <v>5925</v>
      </c>
      <c r="C13922" s="5">
        <v>0</v>
      </c>
    </row>
    <row r="13923" spans="2:3" x14ac:dyDescent="0.35">
      <c r="B13923" s="4" t="s">
        <v>6581</v>
      </c>
      <c r="C13923" s="5">
        <v>0</v>
      </c>
    </row>
    <row r="13924" spans="2:3" x14ac:dyDescent="0.35">
      <c r="B13924" s="4" t="s">
        <v>5926</v>
      </c>
      <c r="C13924" s="5">
        <v>0</v>
      </c>
    </row>
    <row r="13925" spans="2:3" x14ac:dyDescent="0.35">
      <c r="B13925" s="4" t="s">
        <v>6583</v>
      </c>
      <c r="C13925" s="5">
        <v>0</v>
      </c>
    </row>
    <row r="13926" spans="2:3" x14ac:dyDescent="0.35">
      <c r="B13926" s="4" t="s">
        <v>5927</v>
      </c>
      <c r="C13926" s="5">
        <v>0</v>
      </c>
    </row>
    <row r="13927" spans="2:3" x14ac:dyDescent="0.35">
      <c r="B13927" s="4" t="s">
        <v>6585</v>
      </c>
      <c r="C13927" s="5">
        <v>0</v>
      </c>
    </row>
    <row r="13928" spans="2:3" x14ac:dyDescent="0.35">
      <c r="B13928" s="4" t="s">
        <v>5250</v>
      </c>
      <c r="C13928" s="5">
        <v>0</v>
      </c>
    </row>
    <row r="13929" spans="2:3" x14ac:dyDescent="0.35">
      <c r="B13929" s="4" t="s">
        <v>6587</v>
      </c>
      <c r="C13929" s="5">
        <v>0</v>
      </c>
    </row>
    <row r="13930" spans="2:3" x14ac:dyDescent="0.35">
      <c r="B13930" s="4" t="s">
        <v>5929</v>
      </c>
      <c r="C13930" s="5">
        <v>0</v>
      </c>
    </row>
    <row r="13931" spans="2:3" x14ac:dyDescent="0.35">
      <c r="B13931" s="4" t="s">
        <v>6589</v>
      </c>
      <c r="C13931" s="5">
        <v>0</v>
      </c>
    </row>
    <row r="13932" spans="2:3" x14ac:dyDescent="0.35">
      <c r="B13932" s="4" t="s">
        <v>5930</v>
      </c>
      <c r="C13932" s="5">
        <v>0</v>
      </c>
    </row>
    <row r="13933" spans="2:3" x14ac:dyDescent="0.35">
      <c r="B13933" s="4" t="s">
        <v>6591</v>
      </c>
      <c r="C13933" s="5">
        <v>0</v>
      </c>
    </row>
    <row r="13934" spans="2:3" x14ac:dyDescent="0.35">
      <c r="B13934" s="4" t="s">
        <v>5931</v>
      </c>
      <c r="C13934" s="5">
        <v>0</v>
      </c>
    </row>
    <row r="13935" spans="2:3" x14ac:dyDescent="0.35">
      <c r="B13935" s="4" t="s">
        <v>6593</v>
      </c>
      <c r="C13935" s="5">
        <v>0</v>
      </c>
    </row>
    <row r="13936" spans="2:3" x14ac:dyDescent="0.35">
      <c r="B13936" s="4" t="s">
        <v>5932</v>
      </c>
      <c r="C13936" s="5">
        <v>0</v>
      </c>
    </row>
    <row r="13937" spans="2:3" x14ac:dyDescent="0.35">
      <c r="B13937" s="4" t="s">
        <v>6595</v>
      </c>
      <c r="C13937" s="5">
        <v>0</v>
      </c>
    </row>
    <row r="13938" spans="2:3" x14ac:dyDescent="0.35">
      <c r="B13938" s="4" t="s">
        <v>5933</v>
      </c>
      <c r="C13938" s="5">
        <v>0</v>
      </c>
    </row>
    <row r="13939" spans="2:3" x14ac:dyDescent="0.35">
      <c r="B13939" s="4" t="s">
        <v>6597</v>
      </c>
      <c r="C13939" s="5">
        <v>0</v>
      </c>
    </row>
    <row r="13940" spans="2:3" x14ac:dyDescent="0.35">
      <c r="B13940" s="4" t="s">
        <v>5934</v>
      </c>
      <c r="C13940" s="5">
        <v>0</v>
      </c>
    </row>
    <row r="13941" spans="2:3" x14ac:dyDescent="0.35">
      <c r="B13941" s="4" t="s">
        <v>6599</v>
      </c>
      <c r="C13941" s="5">
        <v>0</v>
      </c>
    </row>
    <row r="13942" spans="2:3" x14ac:dyDescent="0.35">
      <c r="B13942" s="4" t="s">
        <v>6608</v>
      </c>
      <c r="C13942" s="5">
        <v>0</v>
      </c>
    </row>
    <row r="13943" spans="2:3" x14ac:dyDescent="0.35">
      <c r="B13943" s="4" t="s">
        <v>6601</v>
      </c>
      <c r="C13943" s="5">
        <v>0</v>
      </c>
    </row>
    <row r="13944" spans="2:3" x14ac:dyDescent="0.35">
      <c r="B13944" s="4" t="s">
        <v>6610</v>
      </c>
      <c r="C13944" s="5">
        <v>0</v>
      </c>
    </row>
    <row r="13945" spans="2:3" x14ac:dyDescent="0.35">
      <c r="B13945" s="4" t="s">
        <v>6603</v>
      </c>
      <c r="C13945" s="5">
        <v>0</v>
      </c>
    </row>
    <row r="13946" spans="2:3" x14ac:dyDescent="0.35">
      <c r="B13946" s="4" t="s">
        <v>6612</v>
      </c>
      <c r="C13946" s="5">
        <v>0</v>
      </c>
    </row>
    <row r="13947" spans="2:3" x14ac:dyDescent="0.35">
      <c r="B13947" s="4" t="s">
        <v>6605</v>
      </c>
      <c r="C13947" s="5">
        <v>0</v>
      </c>
    </row>
    <row r="13948" spans="2:3" x14ac:dyDescent="0.35">
      <c r="B13948" s="4" t="s">
        <v>6614</v>
      </c>
      <c r="C13948" s="5">
        <v>0</v>
      </c>
    </row>
    <row r="13949" spans="2:3" x14ac:dyDescent="0.35">
      <c r="B13949" s="4" t="s">
        <v>6607</v>
      </c>
      <c r="C13949" s="5">
        <v>0</v>
      </c>
    </row>
    <row r="13950" spans="2:3" x14ac:dyDescent="0.35">
      <c r="B13950" s="4" t="s">
        <v>6616</v>
      </c>
      <c r="C13950" s="5">
        <v>0</v>
      </c>
    </row>
    <row r="13951" spans="2:3" x14ac:dyDescent="0.35">
      <c r="B13951" s="4" t="s">
        <v>6618</v>
      </c>
      <c r="C13951" s="5">
        <v>0</v>
      </c>
    </row>
    <row r="13952" spans="2:3" x14ac:dyDescent="0.35">
      <c r="B13952" s="4" t="s">
        <v>5935</v>
      </c>
      <c r="C13952" s="5">
        <v>0</v>
      </c>
    </row>
    <row r="13953" spans="2:3" x14ac:dyDescent="0.35">
      <c r="B13953" s="4" t="s">
        <v>6611</v>
      </c>
      <c r="C13953" s="5">
        <v>0</v>
      </c>
    </row>
    <row r="13954" spans="2:3" x14ac:dyDescent="0.35">
      <c r="B13954" s="4" t="s">
        <v>5936</v>
      </c>
      <c r="C13954" s="5">
        <v>0</v>
      </c>
    </row>
    <row r="13955" spans="2:3" x14ac:dyDescent="0.35">
      <c r="B13955" s="4" t="s">
        <v>6613</v>
      </c>
      <c r="C13955" s="5">
        <v>0</v>
      </c>
    </row>
    <row r="13956" spans="2:3" x14ac:dyDescent="0.35">
      <c r="B13956" s="4" t="s">
        <v>5937</v>
      </c>
      <c r="C13956" s="5">
        <v>0</v>
      </c>
    </row>
    <row r="13957" spans="2:3" x14ac:dyDescent="0.35">
      <c r="B13957" s="4" t="s">
        <v>6615</v>
      </c>
      <c r="C13957" s="5">
        <v>0</v>
      </c>
    </row>
    <row r="13958" spans="2:3" x14ac:dyDescent="0.35">
      <c r="B13958" s="4" t="s">
        <v>5938</v>
      </c>
      <c r="C13958" s="5">
        <v>0</v>
      </c>
    </row>
    <row r="13959" spans="2:3" x14ac:dyDescent="0.35">
      <c r="B13959" s="4" t="s">
        <v>6617</v>
      </c>
      <c r="C13959" s="5">
        <v>0</v>
      </c>
    </row>
    <row r="13960" spans="2:3" x14ac:dyDescent="0.35">
      <c r="B13960" s="4" t="s">
        <v>5939</v>
      </c>
      <c r="C13960" s="5">
        <v>0</v>
      </c>
    </row>
    <row r="13961" spans="2:3" x14ac:dyDescent="0.35">
      <c r="B13961" s="4" t="s">
        <v>6619</v>
      </c>
      <c r="C13961" s="5">
        <v>0</v>
      </c>
    </row>
    <row r="13962" spans="2:3" x14ac:dyDescent="0.35">
      <c r="B13962" s="4" t="s">
        <v>6643</v>
      </c>
      <c r="C13962" s="5">
        <v>0</v>
      </c>
    </row>
    <row r="13963" spans="2:3" x14ac:dyDescent="0.35">
      <c r="B13963" s="4" t="s">
        <v>6621</v>
      </c>
      <c r="C13963" s="5">
        <v>0</v>
      </c>
    </row>
    <row r="13964" spans="2:3" x14ac:dyDescent="0.35">
      <c r="B13964" s="4" t="s">
        <v>6645</v>
      </c>
      <c r="C13964" s="5">
        <v>0</v>
      </c>
    </row>
    <row r="13965" spans="2:3" x14ac:dyDescent="0.35">
      <c r="B13965" s="4" t="s">
        <v>6623</v>
      </c>
      <c r="C13965" s="5">
        <v>0</v>
      </c>
    </row>
    <row r="13966" spans="2:3" x14ac:dyDescent="0.35">
      <c r="B13966" s="4" t="s">
        <v>6647</v>
      </c>
      <c r="C13966" s="5">
        <v>0</v>
      </c>
    </row>
    <row r="13967" spans="2:3" x14ac:dyDescent="0.35">
      <c r="B13967" s="4" t="s">
        <v>6625</v>
      </c>
      <c r="C13967" s="5">
        <v>0</v>
      </c>
    </row>
    <row r="13968" spans="2:3" x14ac:dyDescent="0.35">
      <c r="B13968" s="4" t="s">
        <v>6649</v>
      </c>
      <c r="C13968" s="5">
        <v>0</v>
      </c>
    </row>
    <row r="13969" spans="2:3" x14ac:dyDescent="0.35">
      <c r="B13969" s="4" t="s">
        <v>6627</v>
      </c>
      <c r="C13969" s="5">
        <v>0</v>
      </c>
    </row>
    <row r="13970" spans="2:3" x14ac:dyDescent="0.35">
      <c r="B13970" s="4" t="s">
        <v>6651</v>
      </c>
      <c r="C13970" s="5">
        <v>0</v>
      </c>
    </row>
    <row r="13971" spans="2:3" x14ac:dyDescent="0.35">
      <c r="B13971" s="4" t="s">
        <v>6629</v>
      </c>
      <c r="C13971" s="5">
        <v>0</v>
      </c>
    </row>
    <row r="13972" spans="2:3" x14ac:dyDescent="0.35">
      <c r="B13972" s="4" t="s">
        <v>6653</v>
      </c>
      <c r="C13972" s="5">
        <v>0</v>
      </c>
    </row>
    <row r="13973" spans="2:3" x14ac:dyDescent="0.35">
      <c r="B13973" s="4" t="s">
        <v>6631</v>
      </c>
      <c r="C13973" s="5">
        <v>0</v>
      </c>
    </row>
    <row r="13974" spans="2:3" x14ac:dyDescent="0.35">
      <c r="B13974" s="4" t="s">
        <v>5235</v>
      </c>
      <c r="C13974" s="5">
        <v>0</v>
      </c>
    </row>
    <row r="13975" spans="2:3" x14ac:dyDescent="0.35">
      <c r="B13975" s="4" t="s">
        <v>6633</v>
      </c>
      <c r="C13975" s="5">
        <v>0</v>
      </c>
    </row>
    <row r="13976" spans="2:3" x14ac:dyDescent="0.35">
      <c r="B13976" s="4" t="s">
        <v>6634</v>
      </c>
      <c r="C13976" s="5">
        <v>0</v>
      </c>
    </row>
    <row r="13977" spans="2:3" x14ac:dyDescent="0.35">
      <c r="B13977" s="4" t="s">
        <v>6657</v>
      </c>
      <c r="C13977" s="5">
        <v>0</v>
      </c>
    </row>
    <row r="13978" spans="2:3" x14ac:dyDescent="0.35">
      <c r="B13978" s="4" t="s">
        <v>6636</v>
      </c>
      <c r="C13978" s="5">
        <v>0</v>
      </c>
    </row>
    <row r="13979" spans="2:3" x14ac:dyDescent="0.35">
      <c r="B13979" s="4" t="s">
        <v>6659</v>
      </c>
      <c r="C13979" s="5">
        <v>0</v>
      </c>
    </row>
    <row r="13980" spans="2:3" x14ac:dyDescent="0.35">
      <c r="B13980" s="4" t="s">
        <v>6638</v>
      </c>
      <c r="C13980" s="5">
        <v>0</v>
      </c>
    </row>
    <row r="13981" spans="2:3" x14ac:dyDescent="0.35">
      <c r="B13981" s="4" t="s">
        <v>6661</v>
      </c>
      <c r="C13981" s="5">
        <v>0</v>
      </c>
    </row>
    <row r="13982" spans="2:3" x14ac:dyDescent="0.35">
      <c r="B13982" s="4" t="s">
        <v>6640</v>
      </c>
      <c r="C13982" s="5">
        <v>0</v>
      </c>
    </row>
    <row r="13983" spans="2:3" x14ac:dyDescent="0.35">
      <c r="B13983" s="4" t="s">
        <v>6663</v>
      </c>
      <c r="C13983" s="5">
        <v>0</v>
      </c>
    </row>
    <row r="13984" spans="2:3" x14ac:dyDescent="0.35">
      <c r="B13984" s="4" t="s">
        <v>6642</v>
      </c>
      <c r="C13984" s="5">
        <v>0</v>
      </c>
    </row>
    <row r="13985" spans="2:3" x14ac:dyDescent="0.35">
      <c r="B13985" s="4" t="s">
        <v>5236</v>
      </c>
      <c r="C13985" s="5">
        <v>0</v>
      </c>
    </row>
    <row r="13986" spans="2:3" x14ac:dyDescent="0.35">
      <c r="B13986" s="4" t="s">
        <v>6667</v>
      </c>
      <c r="C13986" s="5">
        <v>0</v>
      </c>
    </row>
    <row r="13987" spans="2:3" x14ac:dyDescent="0.35">
      <c r="B13987" s="4" t="s">
        <v>5940</v>
      </c>
      <c r="C13987" s="5">
        <v>0</v>
      </c>
    </row>
    <row r="13988" spans="2:3" x14ac:dyDescent="0.35">
      <c r="B13988" s="4" t="s">
        <v>6646</v>
      </c>
      <c r="C13988" s="5">
        <v>0</v>
      </c>
    </row>
    <row r="13989" spans="2:3" x14ac:dyDescent="0.35">
      <c r="B13989" s="4" t="s">
        <v>5941</v>
      </c>
      <c r="C13989" s="5">
        <v>0</v>
      </c>
    </row>
    <row r="13990" spans="2:3" x14ac:dyDescent="0.35">
      <c r="B13990" s="4" t="s">
        <v>6648</v>
      </c>
      <c r="C13990" s="5">
        <v>0</v>
      </c>
    </row>
    <row r="13991" spans="2:3" x14ac:dyDescent="0.35">
      <c r="B13991" s="4" t="s">
        <v>5942</v>
      </c>
      <c r="C13991" s="5">
        <v>0</v>
      </c>
    </row>
    <row r="13992" spans="2:3" x14ac:dyDescent="0.35">
      <c r="B13992" s="4" t="s">
        <v>6650</v>
      </c>
      <c r="C13992" s="5">
        <v>0</v>
      </c>
    </row>
    <row r="13993" spans="2:3" x14ac:dyDescent="0.35">
      <c r="B13993" s="4" t="s">
        <v>5943</v>
      </c>
      <c r="C13993" s="5">
        <v>0</v>
      </c>
    </row>
    <row r="13994" spans="2:3" x14ac:dyDescent="0.35">
      <c r="B13994" s="4" t="s">
        <v>6652</v>
      </c>
      <c r="C13994" s="5">
        <v>0</v>
      </c>
    </row>
    <row r="13995" spans="2:3" x14ac:dyDescent="0.35">
      <c r="B13995" s="4" t="s">
        <v>5944</v>
      </c>
      <c r="C13995" s="5">
        <v>0</v>
      </c>
    </row>
    <row r="13996" spans="2:3" x14ac:dyDescent="0.35">
      <c r="B13996" s="4" t="s">
        <v>6654</v>
      </c>
      <c r="C13996" s="5">
        <v>0</v>
      </c>
    </row>
    <row r="13997" spans="2:3" x14ac:dyDescent="0.35">
      <c r="B13997" s="4" t="s">
        <v>5945</v>
      </c>
      <c r="C13997" s="5">
        <v>0</v>
      </c>
    </row>
    <row r="13998" spans="2:3" x14ac:dyDescent="0.35">
      <c r="B13998" s="4" t="s">
        <v>6656</v>
      </c>
      <c r="C13998" s="5">
        <v>0</v>
      </c>
    </row>
    <row r="13999" spans="2:3" x14ac:dyDescent="0.35">
      <c r="B13999" s="4" t="s">
        <v>5946</v>
      </c>
      <c r="C13999" s="5">
        <v>0</v>
      </c>
    </row>
    <row r="14000" spans="2:3" x14ac:dyDescent="0.35">
      <c r="B14000" s="4" t="s">
        <v>6658</v>
      </c>
      <c r="C14000" s="5">
        <v>0</v>
      </c>
    </row>
    <row r="14001" spans="2:3" x14ac:dyDescent="0.35">
      <c r="B14001" s="4" t="s">
        <v>5947</v>
      </c>
      <c r="C14001" s="5">
        <v>0</v>
      </c>
    </row>
    <row r="14002" spans="2:3" x14ac:dyDescent="0.35">
      <c r="B14002" s="4" t="s">
        <v>6660</v>
      </c>
      <c r="C14002" s="5">
        <v>0</v>
      </c>
    </row>
    <row r="14003" spans="2:3" x14ac:dyDescent="0.35">
      <c r="B14003" s="4" t="s">
        <v>5948</v>
      </c>
      <c r="C14003" s="5">
        <v>0</v>
      </c>
    </row>
    <row r="14004" spans="2:3" x14ac:dyDescent="0.35">
      <c r="B14004" s="4" t="s">
        <v>6662</v>
      </c>
      <c r="C14004" s="5">
        <v>0</v>
      </c>
    </row>
    <row r="14005" spans="2:3" x14ac:dyDescent="0.35">
      <c r="B14005" s="4" t="s">
        <v>5949</v>
      </c>
      <c r="C14005" s="5">
        <v>0</v>
      </c>
    </row>
    <row r="14006" spans="2:3" x14ac:dyDescent="0.35">
      <c r="B14006" s="4" t="s">
        <v>6664</v>
      </c>
      <c r="C14006" s="5">
        <v>0</v>
      </c>
    </row>
    <row r="14007" spans="2:3" x14ac:dyDescent="0.35">
      <c r="B14007" s="4" t="s">
        <v>5950</v>
      </c>
      <c r="C14007" s="5">
        <v>0</v>
      </c>
    </row>
    <row r="14008" spans="2:3" x14ac:dyDescent="0.35">
      <c r="B14008" s="4" t="s">
        <v>6666</v>
      </c>
      <c r="C14008" s="5">
        <v>0</v>
      </c>
    </row>
    <row r="14009" spans="2:3" x14ac:dyDescent="0.35">
      <c r="B14009" s="4" t="s">
        <v>5951</v>
      </c>
      <c r="C14009" s="5">
        <v>0</v>
      </c>
    </row>
    <row r="14010" spans="2:3" x14ac:dyDescent="0.35">
      <c r="B14010" s="4" t="s">
        <v>6668</v>
      </c>
      <c r="C14010" s="5">
        <v>0</v>
      </c>
    </row>
    <row r="14011" spans="2:3" x14ac:dyDescent="0.35">
      <c r="B14011" s="4" t="s">
        <v>5952</v>
      </c>
      <c r="C14011" s="5">
        <v>0</v>
      </c>
    </row>
    <row r="14012" spans="2:3" x14ac:dyDescent="0.35">
      <c r="B14012" s="4" t="s">
        <v>6670</v>
      </c>
      <c r="C14012" s="5">
        <v>0</v>
      </c>
    </row>
    <row r="14013" spans="2:3" x14ac:dyDescent="0.35">
      <c r="B14013" s="4" t="s">
        <v>5953</v>
      </c>
      <c r="C14013" s="5">
        <v>0</v>
      </c>
    </row>
    <row r="14014" spans="2:3" x14ac:dyDescent="0.35">
      <c r="B14014" s="4" t="s">
        <v>6672</v>
      </c>
      <c r="C14014" s="5">
        <v>0</v>
      </c>
    </row>
    <row r="14015" spans="2:3" x14ac:dyDescent="0.35">
      <c r="B14015" s="4" t="s">
        <v>6717</v>
      </c>
      <c r="C14015" s="5">
        <v>0</v>
      </c>
    </row>
    <row r="14016" spans="2:3" x14ac:dyDescent="0.35">
      <c r="B14016" s="4" t="s">
        <v>6674</v>
      </c>
      <c r="C14016" s="5">
        <v>0</v>
      </c>
    </row>
    <row r="14017" spans="2:3" x14ac:dyDescent="0.35">
      <c r="B14017" s="4" t="s">
        <v>6718</v>
      </c>
      <c r="C14017" s="5">
        <v>0</v>
      </c>
    </row>
    <row r="14018" spans="2:3" x14ac:dyDescent="0.35">
      <c r="B14018" s="4" t="s">
        <v>6676</v>
      </c>
      <c r="C14018" s="5">
        <v>0</v>
      </c>
    </row>
    <row r="14019" spans="2:3" x14ac:dyDescent="0.35">
      <c r="B14019" s="4" t="s">
        <v>6720</v>
      </c>
      <c r="C14019" s="5">
        <v>0</v>
      </c>
    </row>
    <row r="14020" spans="2:3" x14ac:dyDescent="0.35">
      <c r="B14020" s="4" t="s">
        <v>6678</v>
      </c>
      <c r="C14020" s="5">
        <v>0</v>
      </c>
    </row>
    <row r="14021" spans="2:3" x14ac:dyDescent="0.35">
      <c r="B14021" s="4" t="s">
        <v>6722</v>
      </c>
      <c r="C14021" s="5">
        <v>0</v>
      </c>
    </row>
    <row r="14022" spans="2:3" x14ac:dyDescent="0.35">
      <c r="B14022" s="4" t="s">
        <v>6680</v>
      </c>
      <c r="C14022" s="5">
        <v>0</v>
      </c>
    </row>
    <row r="14023" spans="2:3" x14ac:dyDescent="0.35">
      <c r="B14023" s="4" t="s">
        <v>6724</v>
      </c>
      <c r="C14023" s="5">
        <v>0</v>
      </c>
    </row>
    <row r="14024" spans="2:3" x14ac:dyDescent="0.35">
      <c r="B14024" s="4" t="s">
        <v>6682</v>
      </c>
      <c r="C14024" s="5">
        <v>0</v>
      </c>
    </row>
    <row r="14025" spans="2:3" x14ac:dyDescent="0.35">
      <c r="B14025" s="4" t="s">
        <v>6726</v>
      </c>
      <c r="C14025" s="5">
        <v>0</v>
      </c>
    </row>
    <row r="14026" spans="2:3" x14ac:dyDescent="0.35">
      <c r="B14026" s="4" t="s">
        <v>6684</v>
      </c>
      <c r="C14026" s="5">
        <v>0</v>
      </c>
    </row>
    <row r="14027" spans="2:3" x14ac:dyDescent="0.35">
      <c r="B14027" s="4" t="s">
        <v>5960</v>
      </c>
      <c r="C14027" s="5">
        <v>0</v>
      </c>
    </row>
    <row r="14028" spans="2:3" x14ac:dyDescent="0.35">
      <c r="B14028" s="4" t="s">
        <v>6686</v>
      </c>
      <c r="C14028" s="5">
        <v>0</v>
      </c>
    </row>
    <row r="14029" spans="2:3" x14ac:dyDescent="0.35">
      <c r="B14029" s="4" t="s">
        <v>5961</v>
      </c>
      <c r="C14029" s="5">
        <v>0</v>
      </c>
    </row>
    <row r="14030" spans="2:3" x14ac:dyDescent="0.35">
      <c r="B14030" s="4" t="s">
        <v>6688</v>
      </c>
      <c r="C14030" s="5">
        <v>0</v>
      </c>
    </row>
    <row r="14031" spans="2:3" x14ac:dyDescent="0.35">
      <c r="B14031" s="4" t="s">
        <v>5962</v>
      </c>
      <c r="C14031" s="5">
        <v>0</v>
      </c>
    </row>
    <row r="14032" spans="2:3" x14ac:dyDescent="0.35">
      <c r="B14032" s="4" t="s">
        <v>6690</v>
      </c>
      <c r="C14032" s="5">
        <v>0</v>
      </c>
    </row>
    <row r="14033" spans="2:3" x14ac:dyDescent="0.35">
      <c r="B14033" s="4" t="s">
        <v>5963</v>
      </c>
      <c r="C14033" s="5">
        <v>0</v>
      </c>
    </row>
    <row r="14034" spans="2:3" x14ac:dyDescent="0.35">
      <c r="B14034" s="4" t="s">
        <v>6692</v>
      </c>
      <c r="C14034" s="5">
        <v>0</v>
      </c>
    </row>
    <row r="14035" spans="2:3" x14ac:dyDescent="0.35">
      <c r="B14035" s="4" t="s">
        <v>5964</v>
      </c>
      <c r="C14035" s="5">
        <v>0</v>
      </c>
    </row>
    <row r="14036" spans="2:3" x14ac:dyDescent="0.35">
      <c r="B14036" s="4" t="s">
        <v>6694</v>
      </c>
      <c r="C14036" s="5">
        <v>0</v>
      </c>
    </row>
    <row r="14037" spans="2:3" x14ac:dyDescent="0.35">
      <c r="B14037" s="4" t="s">
        <v>5965</v>
      </c>
      <c r="C14037" s="5">
        <v>0</v>
      </c>
    </row>
    <row r="14038" spans="2:3" x14ac:dyDescent="0.35">
      <c r="B14038" s="4" t="s">
        <v>5237</v>
      </c>
      <c r="C14038" s="5">
        <v>0</v>
      </c>
    </row>
    <row r="14039" spans="2:3" x14ac:dyDescent="0.35">
      <c r="B14039" s="4" t="s">
        <v>5966</v>
      </c>
      <c r="C14039" s="5">
        <v>0</v>
      </c>
    </row>
    <row r="14040" spans="2:3" x14ac:dyDescent="0.35">
      <c r="B14040" s="4" t="s">
        <v>6698</v>
      </c>
      <c r="C14040" s="5">
        <v>0</v>
      </c>
    </row>
    <row r="14041" spans="2:3" x14ac:dyDescent="0.35">
      <c r="B14041" s="4" t="s">
        <v>5967</v>
      </c>
      <c r="C14041" s="5">
        <v>0</v>
      </c>
    </row>
    <row r="14042" spans="2:3" x14ac:dyDescent="0.35">
      <c r="B14042" s="4" t="s">
        <v>6700</v>
      </c>
      <c r="C14042" s="5">
        <v>0</v>
      </c>
    </row>
    <row r="14043" spans="2:3" x14ac:dyDescent="0.35">
      <c r="B14043" s="4" t="s">
        <v>5968</v>
      </c>
      <c r="C14043" s="5">
        <v>0</v>
      </c>
    </row>
    <row r="14044" spans="2:3" x14ac:dyDescent="0.35">
      <c r="B14044" s="4" t="s">
        <v>6702</v>
      </c>
      <c r="C14044" s="5">
        <v>0</v>
      </c>
    </row>
    <row r="14045" spans="2:3" x14ac:dyDescent="0.35">
      <c r="B14045" s="4" t="s">
        <v>5969</v>
      </c>
      <c r="C14045" s="5">
        <v>0</v>
      </c>
    </row>
    <row r="14046" spans="2:3" x14ac:dyDescent="0.35">
      <c r="B14046" s="4" t="s">
        <v>6704</v>
      </c>
      <c r="C14046" s="5">
        <v>0</v>
      </c>
    </row>
    <row r="14047" spans="2:3" x14ac:dyDescent="0.35">
      <c r="B14047" s="4" t="s">
        <v>5970</v>
      </c>
      <c r="C14047" s="5">
        <v>0</v>
      </c>
    </row>
    <row r="14048" spans="2:3" x14ac:dyDescent="0.35">
      <c r="B14048" s="4" t="s">
        <v>6706</v>
      </c>
      <c r="C14048" s="5">
        <v>0</v>
      </c>
    </row>
    <row r="14049" spans="2:3" x14ac:dyDescent="0.35">
      <c r="B14049" s="4" t="s">
        <v>5971</v>
      </c>
      <c r="C14049" s="5">
        <v>0</v>
      </c>
    </row>
    <row r="14050" spans="2:3" x14ac:dyDescent="0.35">
      <c r="B14050" s="4" t="s">
        <v>6708</v>
      </c>
      <c r="C14050" s="5">
        <v>0</v>
      </c>
    </row>
    <row r="14051" spans="2:3" x14ac:dyDescent="0.35">
      <c r="B14051" s="4" t="s">
        <v>5972</v>
      </c>
      <c r="C14051" s="5">
        <v>0</v>
      </c>
    </row>
    <row r="14052" spans="2:3" x14ac:dyDescent="0.35">
      <c r="B14052" s="4" t="s">
        <v>6710</v>
      </c>
      <c r="C14052" s="5">
        <v>0</v>
      </c>
    </row>
    <row r="14053" spans="2:3" x14ac:dyDescent="0.35">
      <c r="B14053" s="4" t="s">
        <v>5973</v>
      </c>
      <c r="C14053" s="5">
        <v>0</v>
      </c>
    </row>
    <row r="14054" spans="2:3" x14ac:dyDescent="0.35">
      <c r="B14054" s="4" t="s">
        <v>6712</v>
      </c>
      <c r="C14054" s="5">
        <v>0</v>
      </c>
    </row>
    <row r="14055" spans="2:3" x14ac:dyDescent="0.35">
      <c r="B14055" s="4" t="s">
        <v>5974</v>
      </c>
      <c r="C14055" s="5">
        <v>0</v>
      </c>
    </row>
    <row r="14056" spans="2:3" x14ac:dyDescent="0.35">
      <c r="B14056" s="4" t="s">
        <v>6714</v>
      </c>
      <c r="C14056" s="5">
        <v>0</v>
      </c>
    </row>
    <row r="14057" spans="2:3" x14ac:dyDescent="0.35">
      <c r="B14057" s="4" t="s">
        <v>5975</v>
      </c>
      <c r="C14057" s="5">
        <v>0</v>
      </c>
    </row>
    <row r="14058" spans="2:3" x14ac:dyDescent="0.35">
      <c r="B14058" s="4" t="s">
        <v>6716</v>
      </c>
      <c r="C14058" s="5">
        <v>0</v>
      </c>
    </row>
    <row r="14059" spans="2:3" x14ac:dyDescent="0.35">
      <c r="B14059" s="4" t="s">
        <v>5976</v>
      </c>
      <c r="C14059" s="5">
        <v>0</v>
      </c>
    </row>
    <row r="14060" spans="2:3" x14ac:dyDescent="0.35">
      <c r="B14060" s="4" t="s">
        <v>5977</v>
      </c>
      <c r="C14060" s="5">
        <v>0</v>
      </c>
    </row>
    <row r="14061" spans="2:3" x14ac:dyDescent="0.35">
      <c r="B14061" s="4" t="s">
        <v>6719</v>
      </c>
      <c r="C14061" s="5">
        <v>0</v>
      </c>
    </row>
    <row r="14062" spans="2:3" x14ac:dyDescent="0.35">
      <c r="B14062" s="4" t="s">
        <v>5955</v>
      </c>
      <c r="C14062" s="5">
        <v>0</v>
      </c>
    </row>
    <row r="14063" spans="2:3" x14ac:dyDescent="0.35">
      <c r="B14063" s="4" t="s">
        <v>6721</v>
      </c>
      <c r="C14063" s="5">
        <v>0</v>
      </c>
    </row>
    <row r="14064" spans="2:3" x14ac:dyDescent="0.35">
      <c r="B14064" s="4" t="s">
        <v>5956</v>
      </c>
      <c r="C14064" s="5">
        <v>0</v>
      </c>
    </row>
    <row r="14065" spans="2:3" x14ac:dyDescent="0.35">
      <c r="B14065" s="4" t="s">
        <v>6723</v>
      </c>
      <c r="C14065" s="5">
        <v>0</v>
      </c>
    </row>
    <row r="14066" spans="2:3" x14ac:dyDescent="0.35">
      <c r="B14066" s="4" t="s">
        <v>5957</v>
      </c>
      <c r="C14066" s="5">
        <v>0</v>
      </c>
    </row>
    <row r="14067" spans="2:3" x14ac:dyDescent="0.35">
      <c r="B14067" s="4" t="s">
        <v>6725</v>
      </c>
      <c r="C14067" s="5">
        <v>0</v>
      </c>
    </row>
    <row r="14068" spans="2:3" x14ac:dyDescent="0.35">
      <c r="B14068" s="4" t="s">
        <v>5958</v>
      </c>
      <c r="C14068" s="5">
        <v>0</v>
      </c>
    </row>
    <row r="14069" spans="2:3" x14ac:dyDescent="0.35">
      <c r="B14069" s="4" t="s">
        <v>5193</v>
      </c>
      <c r="C14069" s="5">
        <v>0</v>
      </c>
    </row>
    <row r="14070" spans="2:3" x14ac:dyDescent="0.35">
      <c r="B14070" s="4" t="s">
        <v>5959</v>
      </c>
      <c r="C14070" s="5">
        <v>0</v>
      </c>
    </row>
    <row r="14071" spans="2:3" x14ac:dyDescent="0.35">
      <c r="B14071" s="4" t="s">
        <v>4778</v>
      </c>
      <c r="C14071" s="5">
        <v>0</v>
      </c>
    </row>
    <row r="14072" spans="2:3" x14ac:dyDescent="0.35">
      <c r="B14072" s="4" t="s">
        <v>4516</v>
      </c>
      <c r="C14072" s="5">
        <v>0</v>
      </c>
    </row>
    <row r="14073" spans="2:3" x14ac:dyDescent="0.35">
      <c r="B14073" s="4" t="s">
        <v>5036</v>
      </c>
      <c r="C14073" s="5">
        <v>0</v>
      </c>
    </row>
    <row r="14074" spans="2:3" x14ac:dyDescent="0.35">
      <c r="B14074" s="4" t="s">
        <v>3749</v>
      </c>
      <c r="C14074" s="5">
        <v>0</v>
      </c>
    </row>
    <row r="14075" spans="2:3" x14ac:dyDescent="0.35">
      <c r="B14075" s="4" t="s">
        <v>4644</v>
      </c>
      <c r="C14075" s="5">
        <v>0</v>
      </c>
    </row>
    <row r="14076" spans="2:3" x14ac:dyDescent="0.35">
      <c r="B14076" s="4" t="s">
        <v>3750</v>
      </c>
      <c r="C14076" s="5">
        <v>0</v>
      </c>
    </row>
    <row r="14077" spans="2:3" x14ac:dyDescent="0.35">
      <c r="B14077" s="4" t="s">
        <v>3690</v>
      </c>
      <c r="C14077" s="5">
        <v>0</v>
      </c>
    </row>
    <row r="14078" spans="2:3" x14ac:dyDescent="0.35">
      <c r="B14078" s="4" t="s">
        <v>3751</v>
      </c>
      <c r="C14078" s="5">
        <v>0</v>
      </c>
    </row>
    <row r="14079" spans="2:3" x14ac:dyDescent="0.35">
      <c r="B14079" s="4" t="s">
        <v>4452</v>
      </c>
      <c r="C14079" s="5">
        <v>0</v>
      </c>
    </row>
    <row r="14080" spans="2:3" x14ac:dyDescent="0.35">
      <c r="B14080" s="4" t="s">
        <v>3752</v>
      </c>
      <c r="C14080" s="5">
        <v>0</v>
      </c>
    </row>
    <row r="14081" spans="2:3" x14ac:dyDescent="0.35">
      <c r="B14081" s="4" t="s">
        <v>4580</v>
      </c>
      <c r="C14081" s="5">
        <v>0</v>
      </c>
    </row>
    <row r="14082" spans="2:3" x14ac:dyDescent="0.35">
      <c r="B14082" s="4" t="s">
        <v>3753</v>
      </c>
      <c r="C14082" s="5">
        <v>0</v>
      </c>
    </row>
    <row r="14083" spans="2:3" x14ac:dyDescent="0.35">
      <c r="B14083" s="4" t="s">
        <v>4714</v>
      </c>
      <c r="C14083" s="5">
        <v>0</v>
      </c>
    </row>
    <row r="14084" spans="2:3" x14ac:dyDescent="0.35">
      <c r="B14084" s="4" t="s">
        <v>3754</v>
      </c>
      <c r="C14084" s="5">
        <v>0</v>
      </c>
    </row>
    <row r="14085" spans="2:3" x14ac:dyDescent="0.35">
      <c r="B14085" s="4" t="s">
        <v>4842</v>
      </c>
      <c r="C14085" s="5">
        <v>0</v>
      </c>
    </row>
    <row r="14086" spans="2:3" x14ac:dyDescent="0.35">
      <c r="B14086" s="4" t="s">
        <v>3755</v>
      </c>
      <c r="C14086" s="5">
        <v>0</v>
      </c>
    </row>
    <row r="14087" spans="2:3" x14ac:dyDescent="0.35">
      <c r="B14087" s="4" t="s">
        <v>4972</v>
      </c>
      <c r="C14087" s="5">
        <v>0</v>
      </c>
    </row>
    <row r="14088" spans="2:3" x14ac:dyDescent="0.35">
      <c r="B14088" s="4" t="s">
        <v>3756</v>
      </c>
      <c r="C14088" s="5">
        <v>0</v>
      </c>
    </row>
    <row r="14089" spans="2:3" x14ac:dyDescent="0.35">
      <c r="B14089" s="4" t="s">
        <v>5100</v>
      </c>
      <c r="C14089" s="5">
        <v>0</v>
      </c>
    </row>
    <row r="14090" spans="2:3" x14ac:dyDescent="0.35">
      <c r="B14090" s="4" t="s">
        <v>3757</v>
      </c>
      <c r="C14090" s="5">
        <v>0</v>
      </c>
    </row>
    <row r="14091" spans="2:3" x14ac:dyDescent="0.35">
      <c r="B14091" s="4" t="s">
        <v>3744</v>
      </c>
      <c r="C14091" s="5">
        <v>0</v>
      </c>
    </row>
    <row r="14092" spans="2:3" x14ac:dyDescent="0.35">
      <c r="B14092" s="4" t="s">
        <v>3758</v>
      </c>
      <c r="C14092" s="5">
        <v>0</v>
      </c>
    </row>
    <row r="14093" spans="2:3" x14ac:dyDescent="0.35">
      <c r="B14093" s="4" t="s">
        <v>4548</v>
      </c>
      <c r="C14093" s="5">
        <v>0</v>
      </c>
    </row>
    <row r="14094" spans="2:3" x14ac:dyDescent="0.35">
      <c r="B14094" s="4" t="s">
        <v>3706</v>
      </c>
      <c r="C14094" s="5">
        <v>0</v>
      </c>
    </row>
    <row r="14095" spans="2:3" x14ac:dyDescent="0.35">
      <c r="B14095" s="4" t="s">
        <v>3686</v>
      </c>
      <c r="C14095" s="5">
        <v>0</v>
      </c>
    </row>
    <row r="14096" spans="2:3" x14ac:dyDescent="0.35">
      <c r="B14096" s="4" t="s">
        <v>3760</v>
      </c>
      <c r="C14096" s="5">
        <v>0</v>
      </c>
    </row>
    <row r="14097" spans="2:3" x14ac:dyDescent="0.35">
      <c r="B14097" s="4" t="s">
        <v>4676</v>
      </c>
      <c r="C14097" s="5">
        <v>0</v>
      </c>
    </row>
    <row r="14098" spans="2:3" x14ac:dyDescent="0.35">
      <c r="B14098" s="4" t="s">
        <v>3761</v>
      </c>
      <c r="C14098" s="5">
        <v>0</v>
      </c>
    </row>
    <row r="14099" spans="2:3" x14ac:dyDescent="0.35">
      <c r="B14099" s="4" t="s">
        <v>4746</v>
      </c>
      <c r="C14099" s="5">
        <v>0</v>
      </c>
    </row>
    <row r="14100" spans="2:3" x14ac:dyDescent="0.35">
      <c r="B14100" s="4" t="s">
        <v>3762</v>
      </c>
      <c r="C14100" s="5">
        <v>0</v>
      </c>
    </row>
    <row r="14101" spans="2:3" x14ac:dyDescent="0.35">
      <c r="B14101" s="4" t="s">
        <v>4810</v>
      </c>
      <c r="C14101" s="5">
        <v>0</v>
      </c>
    </row>
    <row r="14102" spans="2:3" x14ac:dyDescent="0.35">
      <c r="B14102" s="4" t="s">
        <v>3763</v>
      </c>
      <c r="C14102" s="5">
        <v>0</v>
      </c>
    </row>
    <row r="14103" spans="2:3" x14ac:dyDescent="0.35">
      <c r="B14103" s="4" t="s">
        <v>4874</v>
      </c>
      <c r="C14103" s="5">
        <v>0</v>
      </c>
    </row>
    <row r="14104" spans="2:3" x14ac:dyDescent="0.35">
      <c r="B14104" s="4" t="s">
        <v>3764</v>
      </c>
      <c r="C14104" s="5">
        <v>0</v>
      </c>
    </row>
    <row r="14105" spans="2:3" x14ac:dyDescent="0.35">
      <c r="B14105" s="4" t="s">
        <v>3732</v>
      </c>
      <c r="C14105" s="5">
        <v>0</v>
      </c>
    </row>
    <row r="14106" spans="2:3" x14ac:dyDescent="0.35">
      <c r="B14106" s="4" t="s">
        <v>3765</v>
      </c>
      <c r="C14106" s="5">
        <v>0</v>
      </c>
    </row>
    <row r="14107" spans="2:3" x14ac:dyDescent="0.35">
      <c r="B14107" s="4" t="s">
        <v>5004</v>
      </c>
      <c r="C14107" s="5">
        <v>0</v>
      </c>
    </row>
    <row r="14108" spans="2:3" x14ac:dyDescent="0.35">
      <c r="B14108" s="4" t="s">
        <v>3766</v>
      </c>
      <c r="C14108" s="5">
        <v>0</v>
      </c>
    </row>
    <row r="14109" spans="2:3" x14ac:dyDescent="0.35">
      <c r="B14109" s="4" t="s">
        <v>5068</v>
      </c>
      <c r="C14109" s="5">
        <v>0</v>
      </c>
    </row>
    <row r="14110" spans="2:3" x14ac:dyDescent="0.35">
      <c r="B14110" s="4" t="s">
        <v>3767</v>
      </c>
      <c r="C14110" s="5">
        <v>0</v>
      </c>
    </row>
    <row r="14111" spans="2:3" x14ac:dyDescent="0.35">
      <c r="B14111" s="4" t="s">
        <v>5132</v>
      </c>
      <c r="C14111" s="5">
        <v>0</v>
      </c>
    </row>
    <row r="14112" spans="2:3" x14ac:dyDescent="0.35">
      <c r="B14112" s="4" t="s">
        <v>3768</v>
      </c>
      <c r="C14112" s="5">
        <v>0</v>
      </c>
    </row>
    <row r="14113" spans="2:3" x14ac:dyDescent="0.35">
      <c r="B14113" s="4" t="s">
        <v>4468</v>
      </c>
      <c r="C14113" s="5">
        <v>0</v>
      </c>
    </row>
    <row r="14114" spans="2:3" x14ac:dyDescent="0.35">
      <c r="B14114" s="4" t="s">
        <v>3769</v>
      </c>
      <c r="C14114" s="5">
        <v>0</v>
      </c>
    </row>
    <row r="14115" spans="2:3" x14ac:dyDescent="0.35">
      <c r="B14115" s="4" t="s">
        <v>4500</v>
      </c>
      <c r="C14115" s="5">
        <v>0</v>
      </c>
    </row>
    <row r="14116" spans="2:3" x14ac:dyDescent="0.35">
      <c r="B14116" s="4" t="s">
        <v>3770</v>
      </c>
      <c r="C14116" s="5">
        <v>0</v>
      </c>
    </row>
    <row r="14117" spans="2:3" x14ac:dyDescent="0.35">
      <c r="B14117" s="4" t="s">
        <v>4532</v>
      </c>
      <c r="C14117" s="5">
        <v>0</v>
      </c>
    </row>
    <row r="14118" spans="2:3" x14ac:dyDescent="0.35">
      <c r="B14118" s="4" t="s">
        <v>3771</v>
      </c>
      <c r="C14118" s="5">
        <v>0</v>
      </c>
    </row>
    <row r="14119" spans="2:3" x14ac:dyDescent="0.35">
      <c r="B14119" s="4" t="s">
        <v>4564</v>
      </c>
      <c r="C14119" s="5">
        <v>0</v>
      </c>
    </row>
    <row r="14120" spans="2:3" x14ac:dyDescent="0.35">
      <c r="B14120" s="4" t="s">
        <v>3772</v>
      </c>
      <c r="C14120" s="5">
        <v>0</v>
      </c>
    </row>
    <row r="14121" spans="2:3" x14ac:dyDescent="0.35">
      <c r="B14121" s="4" t="s">
        <v>4596</v>
      </c>
      <c r="C14121" s="5">
        <v>0</v>
      </c>
    </row>
    <row r="14122" spans="2:3" x14ac:dyDescent="0.35">
      <c r="B14122" s="4" t="s">
        <v>3773</v>
      </c>
      <c r="C14122" s="5">
        <v>0</v>
      </c>
    </row>
    <row r="14123" spans="2:3" x14ac:dyDescent="0.35">
      <c r="B14123" s="4" t="s">
        <v>4628</v>
      </c>
      <c r="C14123" s="5">
        <v>0</v>
      </c>
    </row>
    <row r="14124" spans="2:3" x14ac:dyDescent="0.35">
      <c r="B14124" s="4" t="s">
        <v>3774</v>
      </c>
      <c r="C14124" s="5">
        <v>0</v>
      </c>
    </row>
    <row r="14125" spans="2:3" x14ac:dyDescent="0.35">
      <c r="B14125" s="4" t="s">
        <v>4660</v>
      </c>
      <c r="C14125" s="5">
        <v>0</v>
      </c>
    </row>
    <row r="14126" spans="2:3" x14ac:dyDescent="0.35">
      <c r="B14126" s="4" t="s">
        <v>3775</v>
      </c>
      <c r="C14126" s="5">
        <v>0</v>
      </c>
    </row>
    <row r="14127" spans="2:3" x14ac:dyDescent="0.35">
      <c r="B14127" s="4" t="s">
        <v>4692</v>
      </c>
      <c r="C14127" s="5">
        <v>0</v>
      </c>
    </row>
    <row r="14128" spans="2:3" x14ac:dyDescent="0.35">
      <c r="B14128" s="4" t="s">
        <v>3776</v>
      </c>
      <c r="C14128" s="5">
        <v>0</v>
      </c>
    </row>
    <row r="14129" spans="2:3" x14ac:dyDescent="0.35">
      <c r="B14129" s="4" t="s">
        <v>4730</v>
      </c>
      <c r="C14129" s="5">
        <v>0</v>
      </c>
    </row>
    <row r="14130" spans="2:3" x14ac:dyDescent="0.35">
      <c r="B14130" s="4" t="s">
        <v>3777</v>
      </c>
      <c r="C14130" s="5">
        <v>0</v>
      </c>
    </row>
    <row r="14131" spans="2:3" x14ac:dyDescent="0.35">
      <c r="B14131" s="4" t="s">
        <v>4762</v>
      </c>
      <c r="C14131" s="5">
        <v>0</v>
      </c>
    </row>
    <row r="14132" spans="2:3" x14ac:dyDescent="0.35">
      <c r="B14132" s="4" t="s">
        <v>3778</v>
      </c>
      <c r="C14132" s="5">
        <v>0</v>
      </c>
    </row>
    <row r="14133" spans="2:3" x14ac:dyDescent="0.35">
      <c r="B14133" s="4" t="s">
        <v>4794</v>
      </c>
      <c r="C14133" s="5">
        <v>0</v>
      </c>
    </row>
    <row r="14134" spans="2:3" x14ac:dyDescent="0.35">
      <c r="B14134" s="4" t="s">
        <v>3779</v>
      </c>
      <c r="C14134" s="5">
        <v>0</v>
      </c>
    </row>
    <row r="14135" spans="2:3" x14ac:dyDescent="0.35">
      <c r="B14135" s="4" t="s">
        <v>4826</v>
      </c>
      <c r="C14135" s="5">
        <v>0</v>
      </c>
    </row>
    <row r="14136" spans="2:3" x14ac:dyDescent="0.35">
      <c r="B14136" s="4" t="s">
        <v>3780</v>
      </c>
      <c r="C14136" s="5">
        <v>0</v>
      </c>
    </row>
    <row r="14137" spans="2:3" x14ac:dyDescent="0.35">
      <c r="B14137" s="4" t="s">
        <v>4858</v>
      </c>
      <c r="C14137" s="5">
        <v>0</v>
      </c>
    </row>
    <row r="14138" spans="2:3" x14ac:dyDescent="0.35">
      <c r="B14138" s="4" t="s">
        <v>3661</v>
      </c>
      <c r="C14138" s="5">
        <v>0</v>
      </c>
    </row>
    <row r="14139" spans="2:3" x14ac:dyDescent="0.35">
      <c r="B14139" s="4" t="s">
        <v>4890</v>
      </c>
      <c r="C14139" s="5">
        <v>0</v>
      </c>
    </row>
    <row r="14140" spans="2:3" x14ac:dyDescent="0.35">
      <c r="B14140" s="4" t="s">
        <v>3782</v>
      </c>
      <c r="C14140" s="5">
        <v>0</v>
      </c>
    </row>
    <row r="14141" spans="2:3" x14ac:dyDescent="0.35">
      <c r="B14141" s="4" t="s">
        <v>4922</v>
      </c>
      <c r="C14141" s="5">
        <v>0</v>
      </c>
    </row>
    <row r="14142" spans="2:3" x14ac:dyDescent="0.35">
      <c r="B14142" s="4" t="s">
        <v>3783</v>
      </c>
      <c r="C14142" s="5">
        <v>0</v>
      </c>
    </row>
    <row r="14143" spans="2:3" x14ac:dyDescent="0.35">
      <c r="B14143" s="4" t="s">
        <v>4956</v>
      </c>
      <c r="C14143" s="5">
        <v>0</v>
      </c>
    </row>
    <row r="14144" spans="2:3" x14ac:dyDescent="0.35">
      <c r="B14144" s="4" t="s">
        <v>3784</v>
      </c>
      <c r="C14144" s="5">
        <v>0</v>
      </c>
    </row>
    <row r="14145" spans="2:3" x14ac:dyDescent="0.35">
      <c r="B14145" s="4" t="s">
        <v>4988</v>
      </c>
      <c r="C14145" s="5">
        <v>0</v>
      </c>
    </row>
    <row r="14146" spans="2:3" x14ac:dyDescent="0.35">
      <c r="B14146" s="4" t="s">
        <v>3785</v>
      </c>
      <c r="C14146" s="5">
        <v>0</v>
      </c>
    </row>
    <row r="14147" spans="2:3" x14ac:dyDescent="0.35">
      <c r="B14147" s="4" t="s">
        <v>5020</v>
      </c>
      <c r="C14147" s="5">
        <v>0</v>
      </c>
    </row>
    <row r="14148" spans="2:3" x14ac:dyDescent="0.35">
      <c r="B14148" s="4" t="s">
        <v>3707</v>
      </c>
      <c r="C14148" s="5">
        <v>0</v>
      </c>
    </row>
    <row r="14149" spans="2:3" x14ac:dyDescent="0.35">
      <c r="B14149" s="4" t="s">
        <v>5052</v>
      </c>
      <c r="C14149" s="5">
        <v>0</v>
      </c>
    </row>
    <row r="14150" spans="2:3" x14ac:dyDescent="0.35">
      <c r="B14150" s="4" t="s">
        <v>3787</v>
      </c>
      <c r="C14150" s="5">
        <v>0</v>
      </c>
    </row>
    <row r="14151" spans="2:3" x14ac:dyDescent="0.35">
      <c r="B14151" s="4" t="s">
        <v>3705</v>
      </c>
      <c r="C14151" s="5">
        <v>0</v>
      </c>
    </row>
    <row r="14152" spans="2:3" x14ac:dyDescent="0.35">
      <c r="B14152" s="4" t="s">
        <v>3788</v>
      </c>
      <c r="C14152" s="5">
        <v>0</v>
      </c>
    </row>
    <row r="14153" spans="2:3" x14ac:dyDescent="0.35">
      <c r="B14153" s="4" t="s">
        <v>5116</v>
      </c>
      <c r="C14153" s="5">
        <v>0</v>
      </c>
    </row>
    <row r="14154" spans="2:3" x14ac:dyDescent="0.35">
      <c r="B14154" s="4" t="s">
        <v>3789</v>
      </c>
      <c r="C14154" s="5">
        <v>0</v>
      </c>
    </row>
    <row r="14155" spans="2:3" x14ac:dyDescent="0.35">
      <c r="B14155" s="4" t="s">
        <v>5148</v>
      </c>
      <c r="C14155" s="5">
        <v>0</v>
      </c>
    </row>
    <row r="14156" spans="2:3" x14ac:dyDescent="0.35">
      <c r="B14156" s="4" t="s">
        <v>3790</v>
      </c>
      <c r="C14156" s="5">
        <v>0</v>
      </c>
    </row>
    <row r="14157" spans="2:3" x14ac:dyDescent="0.35">
      <c r="B14157" s="4" t="s">
        <v>4460</v>
      </c>
      <c r="C14157" s="5">
        <v>0</v>
      </c>
    </row>
    <row r="14158" spans="2:3" x14ac:dyDescent="0.35">
      <c r="B14158" s="4" t="s">
        <v>3791</v>
      </c>
      <c r="C14158" s="5">
        <v>0</v>
      </c>
    </row>
    <row r="14159" spans="2:3" x14ac:dyDescent="0.35">
      <c r="B14159" s="4" t="s">
        <v>4476</v>
      </c>
      <c r="C14159" s="5">
        <v>0</v>
      </c>
    </row>
    <row r="14160" spans="2:3" x14ac:dyDescent="0.35">
      <c r="B14160" s="4" t="s">
        <v>3792</v>
      </c>
      <c r="C14160" s="5">
        <v>0</v>
      </c>
    </row>
    <row r="14161" spans="2:3" x14ac:dyDescent="0.35">
      <c r="B14161" s="4" t="s">
        <v>4492</v>
      </c>
      <c r="C14161" s="5">
        <v>0</v>
      </c>
    </row>
    <row r="14162" spans="2:3" x14ac:dyDescent="0.35">
      <c r="B14162" s="4" t="s">
        <v>3662</v>
      </c>
      <c r="C14162" s="5">
        <v>0</v>
      </c>
    </row>
    <row r="14163" spans="2:3" x14ac:dyDescent="0.35">
      <c r="B14163" s="4" t="s">
        <v>4508</v>
      </c>
      <c r="C14163" s="5">
        <v>0</v>
      </c>
    </row>
    <row r="14164" spans="2:3" x14ac:dyDescent="0.35">
      <c r="B14164" s="4" t="s">
        <v>3794</v>
      </c>
      <c r="C14164" s="5">
        <v>0</v>
      </c>
    </row>
    <row r="14165" spans="2:3" x14ac:dyDescent="0.35">
      <c r="B14165" s="4" t="s">
        <v>4524</v>
      </c>
      <c r="C14165" s="5">
        <v>0</v>
      </c>
    </row>
    <row r="14166" spans="2:3" x14ac:dyDescent="0.35">
      <c r="B14166" s="4" t="s">
        <v>3795</v>
      </c>
      <c r="C14166" s="5">
        <v>0</v>
      </c>
    </row>
    <row r="14167" spans="2:3" x14ac:dyDescent="0.35">
      <c r="B14167" s="4" t="s">
        <v>3746</v>
      </c>
      <c r="C14167" s="5">
        <v>0</v>
      </c>
    </row>
    <row r="14168" spans="2:3" x14ac:dyDescent="0.35">
      <c r="B14168" s="4" t="s">
        <v>3796</v>
      </c>
      <c r="C14168" s="5">
        <v>0</v>
      </c>
    </row>
    <row r="14169" spans="2:3" x14ac:dyDescent="0.35">
      <c r="B14169" s="4" t="s">
        <v>4556</v>
      </c>
      <c r="C14169" s="5">
        <v>0</v>
      </c>
    </row>
    <row r="14170" spans="2:3" x14ac:dyDescent="0.35">
      <c r="B14170" s="4" t="s">
        <v>3797</v>
      </c>
      <c r="C14170" s="5">
        <v>0</v>
      </c>
    </row>
    <row r="14171" spans="2:3" x14ac:dyDescent="0.35">
      <c r="B14171" s="4" t="s">
        <v>4572</v>
      </c>
      <c r="C14171" s="5">
        <v>0</v>
      </c>
    </row>
    <row r="14172" spans="2:3" x14ac:dyDescent="0.35">
      <c r="B14172" s="4" t="s">
        <v>3798</v>
      </c>
      <c r="C14172" s="5">
        <v>0</v>
      </c>
    </row>
    <row r="14173" spans="2:3" x14ac:dyDescent="0.35">
      <c r="B14173" s="4" t="s">
        <v>4588</v>
      </c>
      <c r="C14173" s="5">
        <v>0</v>
      </c>
    </row>
    <row r="14174" spans="2:3" x14ac:dyDescent="0.35">
      <c r="B14174" s="4" t="s">
        <v>3799</v>
      </c>
      <c r="C14174" s="5">
        <v>0</v>
      </c>
    </row>
    <row r="14175" spans="2:3" x14ac:dyDescent="0.35">
      <c r="B14175" s="4" t="s">
        <v>4604</v>
      </c>
      <c r="C14175" s="5">
        <v>0</v>
      </c>
    </row>
    <row r="14176" spans="2:3" x14ac:dyDescent="0.35">
      <c r="B14176" s="4" t="s">
        <v>3800</v>
      </c>
      <c r="C14176" s="5">
        <v>0</v>
      </c>
    </row>
    <row r="14177" spans="2:3" x14ac:dyDescent="0.35">
      <c r="B14177" s="4" t="s">
        <v>4620</v>
      </c>
      <c r="C14177" s="5">
        <v>0</v>
      </c>
    </row>
    <row r="14178" spans="2:3" x14ac:dyDescent="0.35">
      <c r="B14178" s="4" t="s">
        <v>3801</v>
      </c>
      <c r="C14178" s="5">
        <v>0</v>
      </c>
    </row>
    <row r="14179" spans="2:3" x14ac:dyDescent="0.35">
      <c r="B14179" s="4" t="s">
        <v>4636</v>
      </c>
      <c r="C14179" s="5">
        <v>0</v>
      </c>
    </row>
    <row r="14180" spans="2:3" x14ac:dyDescent="0.35">
      <c r="B14180" s="4" t="s">
        <v>3802</v>
      </c>
      <c r="C14180" s="5">
        <v>0</v>
      </c>
    </row>
    <row r="14181" spans="2:3" x14ac:dyDescent="0.35">
      <c r="B14181" s="4" t="s">
        <v>4652</v>
      </c>
      <c r="C14181" s="5">
        <v>0</v>
      </c>
    </row>
    <row r="14182" spans="2:3" x14ac:dyDescent="0.35">
      <c r="B14182" s="4" t="s">
        <v>3803</v>
      </c>
      <c r="C14182" s="5">
        <v>0</v>
      </c>
    </row>
    <row r="14183" spans="2:3" x14ac:dyDescent="0.35">
      <c r="B14183" s="4" t="s">
        <v>4668</v>
      </c>
      <c r="C14183" s="5">
        <v>0</v>
      </c>
    </row>
    <row r="14184" spans="2:3" x14ac:dyDescent="0.35">
      <c r="B14184" s="4" t="s">
        <v>3804</v>
      </c>
      <c r="C14184" s="5">
        <v>0</v>
      </c>
    </row>
    <row r="14185" spans="2:3" x14ac:dyDescent="0.35">
      <c r="B14185" s="4" t="s">
        <v>4684</v>
      </c>
      <c r="C14185" s="5">
        <v>0</v>
      </c>
    </row>
    <row r="14186" spans="2:3" x14ac:dyDescent="0.35">
      <c r="B14186" s="4" t="s">
        <v>3805</v>
      </c>
      <c r="C14186" s="5">
        <v>0</v>
      </c>
    </row>
    <row r="14187" spans="2:3" x14ac:dyDescent="0.35">
      <c r="B14187" s="4" t="s">
        <v>4700</v>
      </c>
      <c r="C14187" s="5">
        <v>0</v>
      </c>
    </row>
    <row r="14188" spans="2:3" x14ac:dyDescent="0.35">
      <c r="B14188" s="4" t="s">
        <v>3806</v>
      </c>
      <c r="C14188" s="5">
        <v>0</v>
      </c>
    </row>
    <row r="14189" spans="2:3" x14ac:dyDescent="0.35">
      <c r="B14189" s="4" t="s">
        <v>4722</v>
      </c>
      <c r="C14189" s="5">
        <v>0</v>
      </c>
    </row>
    <row r="14190" spans="2:3" x14ac:dyDescent="0.35">
      <c r="B14190" s="4" t="s">
        <v>3807</v>
      </c>
      <c r="C14190" s="5">
        <v>0</v>
      </c>
    </row>
    <row r="14191" spans="2:3" x14ac:dyDescent="0.35">
      <c r="B14191" s="4" t="s">
        <v>4738</v>
      </c>
      <c r="C14191" s="5">
        <v>0</v>
      </c>
    </row>
    <row r="14192" spans="2:3" x14ac:dyDescent="0.35">
      <c r="B14192" s="4" t="s">
        <v>3808</v>
      </c>
      <c r="C14192" s="5">
        <v>0</v>
      </c>
    </row>
    <row r="14193" spans="2:3" x14ac:dyDescent="0.35">
      <c r="B14193" s="4" t="s">
        <v>3743</v>
      </c>
      <c r="C14193" s="5">
        <v>0</v>
      </c>
    </row>
    <row r="14194" spans="2:3" x14ac:dyDescent="0.35">
      <c r="B14194" s="4" t="s">
        <v>3809</v>
      </c>
      <c r="C14194" s="5">
        <v>0</v>
      </c>
    </row>
    <row r="14195" spans="2:3" x14ac:dyDescent="0.35">
      <c r="B14195" s="4" t="s">
        <v>4770</v>
      </c>
      <c r="C14195" s="5">
        <v>0</v>
      </c>
    </row>
    <row r="14196" spans="2:3" x14ac:dyDescent="0.35">
      <c r="B14196" s="4" t="s">
        <v>3810</v>
      </c>
      <c r="C14196" s="5">
        <v>0</v>
      </c>
    </row>
    <row r="14197" spans="2:3" x14ac:dyDescent="0.35">
      <c r="B14197" s="4" t="s">
        <v>4786</v>
      </c>
      <c r="C14197" s="5">
        <v>0</v>
      </c>
    </row>
    <row r="14198" spans="2:3" x14ac:dyDescent="0.35">
      <c r="B14198" s="4" t="s">
        <v>3811</v>
      </c>
      <c r="C14198" s="5">
        <v>0</v>
      </c>
    </row>
    <row r="14199" spans="2:3" x14ac:dyDescent="0.35">
      <c r="B14199" s="4" t="s">
        <v>4802</v>
      </c>
      <c r="C14199" s="5">
        <v>0</v>
      </c>
    </row>
    <row r="14200" spans="2:3" x14ac:dyDescent="0.35">
      <c r="B14200" s="4" t="s">
        <v>3812</v>
      </c>
      <c r="C14200" s="5">
        <v>0</v>
      </c>
    </row>
    <row r="14201" spans="2:3" x14ac:dyDescent="0.35">
      <c r="B14201" s="4" t="s">
        <v>4818</v>
      </c>
      <c r="C14201" s="5">
        <v>0</v>
      </c>
    </row>
    <row r="14202" spans="2:3" x14ac:dyDescent="0.35">
      <c r="B14202" s="4" t="s">
        <v>3813</v>
      </c>
      <c r="C14202" s="5">
        <v>0</v>
      </c>
    </row>
    <row r="14203" spans="2:3" x14ac:dyDescent="0.35">
      <c r="B14203" s="4" t="s">
        <v>4834</v>
      </c>
      <c r="C14203" s="5">
        <v>0</v>
      </c>
    </row>
    <row r="14204" spans="2:3" x14ac:dyDescent="0.35">
      <c r="B14204" s="4" t="s">
        <v>3814</v>
      </c>
      <c r="C14204" s="5">
        <v>0</v>
      </c>
    </row>
    <row r="14205" spans="2:3" x14ac:dyDescent="0.35">
      <c r="B14205" s="4" t="s">
        <v>4850</v>
      </c>
      <c r="C14205" s="5">
        <v>0</v>
      </c>
    </row>
    <row r="14206" spans="2:3" x14ac:dyDescent="0.35">
      <c r="B14206" s="4" t="s">
        <v>3815</v>
      </c>
      <c r="C14206" s="5">
        <v>0</v>
      </c>
    </row>
    <row r="14207" spans="2:3" x14ac:dyDescent="0.35">
      <c r="B14207" s="4" t="s">
        <v>4866</v>
      </c>
      <c r="C14207" s="5">
        <v>0</v>
      </c>
    </row>
    <row r="14208" spans="2:3" x14ac:dyDescent="0.35">
      <c r="B14208" s="4" t="s">
        <v>3816</v>
      </c>
      <c r="C14208" s="5">
        <v>0</v>
      </c>
    </row>
    <row r="14209" spans="2:3" x14ac:dyDescent="0.35">
      <c r="B14209" s="4" t="s">
        <v>4882</v>
      </c>
      <c r="C14209" s="5">
        <v>0</v>
      </c>
    </row>
    <row r="14210" spans="2:3" x14ac:dyDescent="0.35">
      <c r="B14210" s="4" t="s">
        <v>3817</v>
      </c>
      <c r="C14210" s="5">
        <v>0</v>
      </c>
    </row>
    <row r="14211" spans="2:3" x14ac:dyDescent="0.35">
      <c r="B14211" s="4" t="s">
        <v>4898</v>
      </c>
      <c r="C14211" s="5">
        <v>0</v>
      </c>
    </row>
    <row r="14212" spans="2:3" x14ac:dyDescent="0.35">
      <c r="B14212" s="4" t="s">
        <v>3818</v>
      </c>
      <c r="C14212" s="5">
        <v>0</v>
      </c>
    </row>
    <row r="14213" spans="2:3" x14ac:dyDescent="0.35">
      <c r="B14213" s="4" t="s">
        <v>4914</v>
      </c>
      <c r="C14213" s="5">
        <v>0</v>
      </c>
    </row>
    <row r="14214" spans="2:3" x14ac:dyDescent="0.35">
      <c r="B14214" s="4" t="s">
        <v>3819</v>
      </c>
      <c r="C14214" s="5">
        <v>0</v>
      </c>
    </row>
    <row r="14215" spans="2:3" x14ac:dyDescent="0.35">
      <c r="B14215" s="4" t="s">
        <v>3748</v>
      </c>
      <c r="C14215" s="5">
        <v>0</v>
      </c>
    </row>
    <row r="14216" spans="2:3" x14ac:dyDescent="0.35">
      <c r="B14216" s="4" t="s">
        <v>3820</v>
      </c>
      <c r="C14216" s="5">
        <v>0</v>
      </c>
    </row>
    <row r="14217" spans="2:3" x14ac:dyDescent="0.35">
      <c r="B14217" s="4" t="s">
        <v>4948</v>
      </c>
      <c r="C14217" s="5">
        <v>0</v>
      </c>
    </row>
    <row r="14218" spans="2:3" x14ac:dyDescent="0.35">
      <c r="B14218" s="4" t="s">
        <v>3821</v>
      </c>
      <c r="C14218" s="5">
        <v>0</v>
      </c>
    </row>
    <row r="14219" spans="2:3" x14ac:dyDescent="0.35">
      <c r="B14219" s="4" t="s">
        <v>4964</v>
      </c>
      <c r="C14219" s="5">
        <v>0</v>
      </c>
    </row>
    <row r="14220" spans="2:3" x14ac:dyDescent="0.35">
      <c r="B14220" s="4" t="s">
        <v>3822</v>
      </c>
      <c r="C14220" s="5">
        <v>0</v>
      </c>
    </row>
    <row r="14221" spans="2:3" x14ac:dyDescent="0.35">
      <c r="B14221" s="4" t="s">
        <v>4980</v>
      </c>
      <c r="C14221" s="5">
        <v>0</v>
      </c>
    </row>
    <row r="14222" spans="2:3" x14ac:dyDescent="0.35">
      <c r="B14222" s="4" t="s">
        <v>3823</v>
      </c>
      <c r="C14222" s="5">
        <v>0</v>
      </c>
    </row>
    <row r="14223" spans="2:3" x14ac:dyDescent="0.35">
      <c r="B14223" s="4" t="s">
        <v>4996</v>
      </c>
      <c r="C14223" s="5">
        <v>0</v>
      </c>
    </row>
    <row r="14224" spans="2:3" x14ac:dyDescent="0.35">
      <c r="B14224" s="4" t="s">
        <v>3824</v>
      </c>
      <c r="C14224" s="5">
        <v>0</v>
      </c>
    </row>
    <row r="14225" spans="2:3" x14ac:dyDescent="0.35">
      <c r="B14225" s="4" t="s">
        <v>5012</v>
      </c>
      <c r="C14225" s="5">
        <v>0</v>
      </c>
    </row>
    <row r="14226" spans="2:3" x14ac:dyDescent="0.35">
      <c r="B14226" s="4" t="s">
        <v>3825</v>
      </c>
      <c r="C14226" s="5">
        <v>0</v>
      </c>
    </row>
    <row r="14227" spans="2:3" x14ac:dyDescent="0.35">
      <c r="B14227" s="4" t="s">
        <v>5028</v>
      </c>
      <c r="C14227" s="5">
        <v>0</v>
      </c>
    </row>
    <row r="14228" spans="2:3" x14ac:dyDescent="0.35">
      <c r="B14228" s="4" t="s">
        <v>3826</v>
      </c>
      <c r="C14228" s="5">
        <v>0</v>
      </c>
    </row>
    <row r="14229" spans="2:3" x14ac:dyDescent="0.35">
      <c r="B14229" s="4" t="s">
        <v>5044</v>
      </c>
      <c r="C14229" s="5">
        <v>0</v>
      </c>
    </row>
    <row r="14230" spans="2:3" x14ac:dyDescent="0.35">
      <c r="B14230" s="4" t="s">
        <v>3708</v>
      </c>
      <c r="C14230" s="5">
        <v>0</v>
      </c>
    </row>
    <row r="14231" spans="2:3" x14ac:dyDescent="0.35">
      <c r="B14231" s="4" t="s">
        <v>5060</v>
      </c>
      <c r="C14231" s="5">
        <v>0</v>
      </c>
    </row>
    <row r="14232" spans="2:3" x14ac:dyDescent="0.35">
      <c r="B14232" s="4" t="s">
        <v>3709</v>
      </c>
      <c r="C14232" s="5">
        <v>0</v>
      </c>
    </row>
    <row r="14233" spans="2:3" x14ac:dyDescent="0.35">
      <c r="B14233" s="4" t="s">
        <v>5076</v>
      </c>
      <c r="C14233" s="5">
        <v>0</v>
      </c>
    </row>
    <row r="14234" spans="2:3" x14ac:dyDescent="0.35">
      <c r="B14234" s="4" t="s">
        <v>3829</v>
      </c>
      <c r="C14234" s="5">
        <v>0</v>
      </c>
    </row>
    <row r="14235" spans="2:3" x14ac:dyDescent="0.35">
      <c r="B14235" s="4" t="s">
        <v>5092</v>
      </c>
      <c r="C14235" s="5">
        <v>0</v>
      </c>
    </row>
    <row r="14236" spans="2:3" x14ac:dyDescent="0.35">
      <c r="B14236" s="4" t="s">
        <v>3830</v>
      </c>
      <c r="C14236" s="5">
        <v>0</v>
      </c>
    </row>
    <row r="14237" spans="2:3" x14ac:dyDescent="0.35">
      <c r="B14237" s="4" t="s">
        <v>5108</v>
      </c>
      <c r="C14237" s="5">
        <v>0</v>
      </c>
    </row>
    <row r="14238" spans="2:3" x14ac:dyDescent="0.35">
      <c r="B14238" s="4" t="s">
        <v>3831</v>
      </c>
      <c r="C14238" s="5">
        <v>0</v>
      </c>
    </row>
    <row r="14239" spans="2:3" x14ac:dyDescent="0.35">
      <c r="B14239" s="4" t="s">
        <v>5124</v>
      </c>
      <c r="C14239" s="5">
        <v>0</v>
      </c>
    </row>
    <row r="14240" spans="2:3" x14ac:dyDescent="0.35">
      <c r="B14240" s="4" t="s">
        <v>3663</v>
      </c>
      <c r="C14240" s="5">
        <v>0</v>
      </c>
    </row>
    <row r="14241" spans="2:3" x14ac:dyDescent="0.35">
      <c r="B14241" s="4" t="s">
        <v>5140</v>
      </c>
      <c r="C14241" s="5">
        <v>0</v>
      </c>
    </row>
    <row r="14242" spans="2:3" x14ac:dyDescent="0.35">
      <c r="B14242" s="4" t="s">
        <v>3833</v>
      </c>
      <c r="C14242" s="5">
        <v>0</v>
      </c>
    </row>
    <row r="14243" spans="2:3" x14ac:dyDescent="0.35">
      <c r="B14243" s="4" t="s">
        <v>5156</v>
      </c>
      <c r="C14243" s="5">
        <v>0</v>
      </c>
    </row>
    <row r="14244" spans="2:3" x14ac:dyDescent="0.35">
      <c r="B14244" s="4" t="s">
        <v>3834</v>
      </c>
      <c r="C14244" s="5">
        <v>0</v>
      </c>
    </row>
    <row r="14245" spans="2:3" x14ac:dyDescent="0.35">
      <c r="B14245" s="4" t="s">
        <v>4456</v>
      </c>
      <c r="C14245" s="5">
        <v>0</v>
      </c>
    </row>
    <row r="14246" spans="2:3" x14ac:dyDescent="0.35">
      <c r="B14246" s="4" t="s">
        <v>3835</v>
      </c>
      <c r="C14246" s="5">
        <v>0</v>
      </c>
    </row>
    <row r="14247" spans="2:3" x14ac:dyDescent="0.35">
      <c r="B14247" s="4" t="s">
        <v>4464</v>
      </c>
      <c r="C14247" s="5">
        <v>0</v>
      </c>
    </row>
    <row r="14248" spans="2:3" x14ac:dyDescent="0.35">
      <c r="B14248" s="4" t="s">
        <v>3836</v>
      </c>
      <c r="C14248" s="5">
        <v>0</v>
      </c>
    </row>
    <row r="14249" spans="2:3" x14ac:dyDescent="0.35">
      <c r="B14249" s="4" t="s">
        <v>4472</v>
      </c>
      <c r="C14249" s="5">
        <v>0</v>
      </c>
    </row>
    <row r="14250" spans="2:3" x14ac:dyDescent="0.35">
      <c r="B14250" s="4" t="s">
        <v>3837</v>
      </c>
      <c r="C14250" s="5">
        <v>0</v>
      </c>
    </row>
    <row r="14251" spans="2:3" x14ac:dyDescent="0.35">
      <c r="B14251" s="4" t="s">
        <v>4480</v>
      </c>
      <c r="C14251" s="5">
        <v>0</v>
      </c>
    </row>
    <row r="14252" spans="2:3" x14ac:dyDescent="0.35">
      <c r="B14252" s="4" t="s">
        <v>3838</v>
      </c>
      <c r="C14252" s="5">
        <v>0</v>
      </c>
    </row>
    <row r="14253" spans="2:3" x14ac:dyDescent="0.35">
      <c r="B14253" s="4" t="s">
        <v>3719</v>
      </c>
      <c r="C14253" s="5">
        <v>0</v>
      </c>
    </row>
    <row r="14254" spans="2:3" x14ac:dyDescent="0.35">
      <c r="B14254" s="4" t="s">
        <v>3839</v>
      </c>
      <c r="C14254" s="5">
        <v>0</v>
      </c>
    </row>
    <row r="14255" spans="2:3" x14ac:dyDescent="0.35">
      <c r="B14255" s="4" t="s">
        <v>4496</v>
      </c>
      <c r="C14255" s="5">
        <v>0</v>
      </c>
    </row>
    <row r="14256" spans="2:3" x14ac:dyDescent="0.35">
      <c r="B14256" s="4" t="s">
        <v>3840</v>
      </c>
      <c r="C14256" s="5">
        <v>0</v>
      </c>
    </row>
    <row r="14257" spans="2:3" x14ac:dyDescent="0.35">
      <c r="B14257" s="4" t="s">
        <v>4504</v>
      </c>
      <c r="C14257" s="5">
        <v>0</v>
      </c>
    </row>
    <row r="14258" spans="2:3" x14ac:dyDescent="0.35">
      <c r="B14258" s="4" t="s">
        <v>3710</v>
      </c>
      <c r="C14258" s="5">
        <v>0</v>
      </c>
    </row>
    <row r="14259" spans="2:3" x14ac:dyDescent="0.35">
      <c r="B14259" s="4" t="s">
        <v>4512</v>
      </c>
      <c r="C14259" s="5">
        <v>0</v>
      </c>
    </row>
    <row r="14260" spans="2:3" x14ac:dyDescent="0.35">
      <c r="B14260" s="4" t="s">
        <v>3842</v>
      </c>
      <c r="C14260" s="5">
        <v>0</v>
      </c>
    </row>
    <row r="14261" spans="2:3" x14ac:dyDescent="0.35">
      <c r="B14261" s="4" t="s">
        <v>4520</v>
      </c>
      <c r="C14261" s="5">
        <v>0</v>
      </c>
    </row>
    <row r="14262" spans="2:3" x14ac:dyDescent="0.35">
      <c r="B14262" s="4" t="s">
        <v>3843</v>
      </c>
      <c r="C14262" s="5">
        <v>0</v>
      </c>
    </row>
    <row r="14263" spans="2:3" x14ac:dyDescent="0.35">
      <c r="B14263" s="4" t="s">
        <v>4528</v>
      </c>
      <c r="C14263" s="5">
        <v>0</v>
      </c>
    </row>
    <row r="14264" spans="2:3" x14ac:dyDescent="0.35">
      <c r="B14264" s="4" t="s">
        <v>3844</v>
      </c>
      <c r="C14264" s="5">
        <v>0</v>
      </c>
    </row>
    <row r="14265" spans="2:3" x14ac:dyDescent="0.35">
      <c r="B14265" s="4" t="s">
        <v>4536</v>
      </c>
      <c r="C14265" s="5">
        <v>0</v>
      </c>
    </row>
    <row r="14266" spans="2:3" x14ac:dyDescent="0.35">
      <c r="B14266" s="4" t="s">
        <v>3845</v>
      </c>
      <c r="C14266" s="5">
        <v>0</v>
      </c>
    </row>
    <row r="14267" spans="2:3" x14ac:dyDescent="0.35">
      <c r="B14267" s="4" t="s">
        <v>4544</v>
      </c>
      <c r="C14267" s="5">
        <v>0</v>
      </c>
    </row>
    <row r="14268" spans="2:3" x14ac:dyDescent="0.35">
      <c r="B14268" s="4" t="s">
        <v>3846</v>
      </c>
      <c r="C14268" s="5">
        <v>0</v>
      </c>
    </row>
    <row r="14269" spans="2:3" x14ac:dyDescent="0.35">
      <c r="B14269" s="4" t="s">
        <v>4552</v>
      </c>
      <c r="C14269" s="5">
        <v>0</v>
      </c>
    </row>
    <row r="14270" spans="2:3" x14ac:dyDescent="0.35">
      <c r="B14270" s="4" t="s">
        <v>3847</v>
      </c>
      <c r="C14270" s="5">
        <v>0</v>
      </c>
    </row>
    <row r="14271" spans="2:3" x14ac:dyDescent="0.35">
      <c r="B14271" s="4" t="s">
        <v>4560</v>
      </c>
      <c r="C14271" s="5">
        <v>0</v>
      </c>
    </row>
    <row r="14272" spans="2:3" x14ac:dyDescent="0.35">
      <c r="B14272" s="4" t="s">
        <v>3848</v>
      </c>
      <c r="C14272" s="5">
        <v>0</v>
      </c>
    </row>
    <row r="14273" spans="2:3" x14ac:dyDescent="0.35">
      <c r="B14273" s="4" t="s">
        <v>4568</v>
      </c>
      <c r="C14273" s="5">
        <v>0</v>
      </c>
    </row>
    <row r="14274" spans="2:3" x14ac:dyDescent="0.35">
      <c r="B14274" s="4" t="s">
        <v>3849</v>
      </c>
      <c r="C14274" s="5">
        <v>0</v>
      </c>
    </row>
    <row r="14275" spans="2:3" x14ac:dyDescent="0.35">
      <c r="B14275" s="4" t="s">
        <v>4576</v>
      </c>
      <c r="C14275" s="5">
        <v>0</v>
      </c>
    </row>
    <row r="14276" spans="2:3" x14ac:dyDescent="0.35">
      <c r="B14276" s="4" t="s">
        <v>3850</v>
      </c>
      <c r="C14276" s="5">
        <v>0</v>
      </c>
    </row>
    <row r="14277" spans="2:3" x14ac:dyDescent="0.35">
      <c r="B14277" s="4" t="s">
        <v>4584</v>
      </c>
      <c r="C14277" s="5">
        <v>0</v>
      </c>
    </row>
    <row r="14278" spans="2:3" x14ac:dyDescent="0.35">
      <c r="B14278" s="4" t="s">
        <v>3851</v>
      </c>
      <c r="C14278" s="5">
        <v>0</v>
      </c>
    </row>
    <row r="14279" spans="2:3" x14ac:dyDescent="0.35">
      <c r="B14279" s="4" t="s">
        <v>3685</v>
      </c>
      <c r="C14279" s="5">
        <v>0</v>
      </c>
    </row>
    <row r="14280" spans="2:3" x14ac:dyDescent="0.35">
      <c r="B14280" s="4" t="s">
        <v>3664</v>
      </c>
      <c r="C14280" s="5">
        <v>0</v>
      </c>
    </row>
    <row r="14281" spans="2:3" x14ac:dyDescent="0.35">
      <c r="B14281" s="4" t="s">
        <v>4600</v>
      </c>
      <c r="C14281" s="5">
        <v>0</v>
      </c>
    </row>
    <row r="14282" spans="2:3" x14ac:dyDescent="0.35">
      <c r="B14282" s="4" t="s">
        <v>3853</v>
      </c>
      <c r="C14282" s="5">
        <v>0</v>
      </c>
    </row>
    <row r="14283" spans="2:3" x14ac:dyDescent="0.35">
      <c r="B14283" s="4" t="s">
        <v>4608</v>
      </c>
      <c r="C14283" s="5">
        <v>0</v>
      </c>
    </row>
    <row r="14284" spans="2:3" x14ac:dyDescent="0.35">
      <c r="B14284" s="4" t="s">
        <v>3854</v>
      </c>
      <c r="C14284" s="5">
        <v>0</v>
      </c>
    </row>
    <row r="14285" spans="2:3" x14ac:dyDescent="0.35">
      <c r="B14285" s="4" t="s">
        <v>4616</v>
      </c>
      <c r="C14285" s="5">
        <v>0</v>
      </c>
    </row>
    <row r="14286" spans="2:3" x14ac:dyDescent="0.35">
      <c r="B14286" s="4" t="s">
        <v>3855</v>
      </c>
      <c r="C14286" s="5">
        <v>0</v>
      </c>
    </row>
    <row r="14287" spans="2:3" x14ac:dyDescent="0.35">
      <c r="B14287" s="4" t="s">
        <v>4624</v>
      </c>
      <c r="C14287" s="5">
        <v>0</v>
      </c>
    </row>
    <row r="14288" spans="2:3" x14ac:dyDescent="0.35">
      <c r="B14288" s="4" t="s">
        <v>3856</v>
      </c>
      <c r="C14288" s="5">
        <v>0</v>
      </c>
    </row>
    <row r="14289" spans="2:3" x14ac:dyDescent="0.35">
      <c r="B14289" s="4" t="s">
        <v>4632</v>
      </c>
      <c r="C14289" s="5">
        <v>0</v>
      </c>
    </row>
    <row r="14290" spans="2:3" x14ac:dyDescent="0.35">
      <c r="B14290" s="4" t="s">
        <v>3857</v>
      </c>
      <c r="C14290" s="5">
        <v>0</v>
      </c>
    </row>
    <row r="14291" spans="2:3" x14ac:dyDescent="0.35">
      <c r="B14291" s="4" t="s">
        <v>4640</v>
      </c>
      <c r="C14291" s="5">
        <v>0</v>
      </c>
    </row>
    <row r="14292" spans="2:3" x14ac:dyDescent="0.35">
      <c r="B14292" s="4" t="s">
        <v>3858</v>
      </c>
      <c r="C14292" s="5">
        <v>0</v>
      </c>
    </row>
    <row r="14293" spans="2:3" x14ac:dyDescent="0.35">
      <c r="B14293" s="4" t="s">
        <v>4648</v>
      </c>
      <c r="C14293" s="5">
        <v>0</v>
      </c>
    </row>
    <row r="14294" spans="2:3" x14ac:dyDescent="0.35">
      <c r="B14294" s="4" t="s">
        <v>3665</v>
      </c>
      <c r="C14294" s="5">
        <v>0</v>
      </c>
    </row>
    <row r="14295" spans="2:3" x14ac:dyDescent="0.35">
      <c r="B14295" s="4" t="s">
        <v>4656</v>
      </c>
      <c r="C14295" s="5">
        <v>0</v>
      </c>
    </row>
    <row r="14296" spans="2:3" x14ac:dyDescent="0.35">
      <c r="B14296" s="4" t="s">
        <v>3860</v>
      </c>
      <c r="C14296" s="5">
        <v>0</v>
      </c>
    </row>
    <row r="14297" spans="2:3" x14ac:dyDescent="0.35">
      <c r="B14297" s="4" t="s">
        <v>4664</v>
      </c>
      <c r="C14297" s="5">
        <v>0</v>
      </c>
    </row>
    <row r="14298" spans="2:3" x14ac:dyDescent="0.35">
      <c r="B14298" s="4" t="s">
        <v>3861</v>
      </c>
      <c r="C14298" s="5">
        <v>0</v>
      </c>
    </row>
    <row r="14299" spans="2:3" x14ac:dyDescent="0.35">
      <c r="B14299" s="4" t="s">
        <v>4672</v>
      </c>
      <c r="C14299" s="5">
        <v>0</v>
      </c>
    </row>
    <row r="14300" spans="2:3" x14ac:dyDescent="0.35">
      <c r="B14300" s="4" t="s">
        <v>3862</v>
      </c>
      <c r="C14300" s="5">
        <v>0</v>
      </c>
    </row>
    <row r="14301" spans="2:3" x14ac:dyDescent="0.35">
      <c r="B14301" s="4" t="s">
        <v>4680</v>
      </c>
      <c r="C14301" s="5">
        <v>0</v>
      </c>
    </row>
    <row r="14302" spans="2:3" x14ac:dyDescent="0.35">
      <c r="B14302" s="4" t="s">
        <v>3863</v>
      </c>
      <c r="C14302" s="5">
        <v>0</v>
      </c>
    </row>
    <row r="14303" spans="2:3" x14ac:dyDescent="0.35">
      <c r="B14303" s="4" t="s">
        <v>4688</v>
      </c>
      <c r="C14303" s="5">
        <v>0</v>
      </c>
    </row>
    <row r="14304" spans="2:3" x14ac:dyDescent="0.35">
      <c r="B14304" s="4" t="s">
        <v>3864</v>
      </c>
      <c r="C14304" s="5">
        <v>0</v>
      </c>
    </row>
    <row r="14305" spans="2:3" x14ac:dyDescent="0.35">
      <c r="B14305" s="4" t="s">
        <v>4696</v>
      </c>
      <c r="C14305" s="5">
        <v>0</v>
      </c>
    </row>
    <row r="14306" spans="2:3" x14ac:dyDescent="0.35">
      <c r="B14306" s="4" t="s">
        <v>3865</v>
      </c>
      <c r="C14306" s="5">
        <v>0</v>
      </c>
    </row>
    <row r="14307" spans="2:3" x14ac:dyDescent="0.35">
      <c r="B14307" s="4" t="s">
        <v>3747</v>
      </c>
      <c r="C14307" s="5">
        <v>0</v>
      </c>
    </row>
    <row r="14308" spans="2:3" x14ac:dyDescent="0.35">
      <c r="B14308" s="4" t="s">
        <v>3866</v>
      </c>
      <c r="C14308" s="5">
        <v>0</v>
      </c>
    </row>
    <row r="14309" spans="2:3" x14ac:dyDescent="0.35">
      <c r="B14309" s="4" t="s">
        <v>4718</v>
      </c>
      <c r="C14309" s="5">
        <v>0</v>
      </c>
    </row>
    <row r="14310" spans="2:3" x14ac:dyDescent="0.35">
      <c r="B14310" s="4" t="s">
        <v>3867</v>
      </c>
      <c r="C14310" s="5">
        <v>0</v>
      </c>
    </row>
    <row r="14311" spans="2:3" x14ac:dyDescent="0.35">
      <c r="B14311" s="4" t="s">
        <v>4726</v>
      </c>
      <c r="C14311" s="5">
        <v>0</v>
      </c>
    </row>
    <row r="14312" spans="2:3" x14ac:dyDescent="0.35">
      <c r="B14312" s="4" t="s">
        <v>3868</v>
      </c>
      <c r="C14312" s="5">
        <v>0</v>
      </c>
    </row>
    <row r="14313" spans="2:3" x14ac:dyDescent="0.35">
      <c r="B14313" s="4" t="s">
        <v>4734</v>
      </c>
      <c r="C14313" s="5">
        <v>0</v>
      </c>
    </row>
    <row r="14314" spans="2:3" x14ac:dyDescent="0.35">
      <c r="B14314" s="4" t="s">
        <v>3869</v>
      </c>
      <c r="C14314" s="5">
        <v>0</v>
      </c>
    </row>
    <row r="14315" spans="2:3" x14ac:dyDescent="0.35">
      <c r="B14315" s="4" t="s">
        <v>4742</v>
      </c>
      <c r="C14315" s="5">
        <v>0</v>
      </c>
    </row>
    <row r="14316" spans="2:3" x14ac:dyDescent="0.35">
      <c r="B14316" s="4" t="s">
        <v>3870</v>
      </c>
      <c r="C14316" s="5">
        <v>0</v>
      </c>
    </row>
    <row r="14317" spans="2:3" x14ac:dyDescent="0.35">
      <c r="B14317" s="4" t="s">
        <v>4750</v>
      </c>
      <c r="C14317" s="5">
        <v>0</v>
      </c>
    </row>
    <row r="14318" spans="2:3" x14ac:dyDescent="0.35">
      <c r="B14318" s="4" t="s">
        <v>3871</v>
      </c>
      <c r="C14318" s="5">
        <v>0</v>
      </c>
    </row>
    <row r="14319" spans="2:3" x14ac:dyDescent="0.35">
      <c r="B14319" s="4" t="s">
        <v>4758</v>
      </c>
      <c r="C14319" s="5">
        <v>0</v>
      </c>
    </row>
    <row r="14320" spans="2:3" x14ac:dyDescent="0.35">
      <c r="B14320" s="4" t="s">
        <v>3872</v>
      </c>
      <c r="C14320" s="5">
        <v>0</v>
      </c>
    </row>
    <row r="14321" spans="2:3" x14ac:dyDescent="0.35">
      <c r="B14321" s="4" t="s">
        <v>4766</v>
      </c>
      <c r="C14321" s="5">
        <v>0</v>
      </c>
    </row>
    <row r="14322" spans="2:3" x14ac:dyDescent="0.35">
      <c r="B14322" s="4" t="s">
        <v>3873</v>
      </c>
      <c r="C14322" s="5">
        <v>0</v>
      </c>
    </row>
    <row r="14323" spans="2:3" x14ac:dyDescent="0.35">
      <c r="B14323" s="4" t="s">
        <v>4774</v>
      </c>
      <c r="C14323" s="5">
        <v>0</v>
      </c>
    </row>
    <row r="14324" spans="2:3" x14ac:dyDescent="0.35">
      <c r="B14324" s="4" t="s">
        <v>3874</v>
      </c>
      <c r="C14324" s="5">
        <v>0</v>
      </c>
    </row>
    <row r="14325" spans="2:3" x14ac:dyDescent="0.35">
      <c r="B14325" s="4" t="s">
        <v>4782</v>
      </c>
      <c r="C14325" s="5">
        <v>0</v>
      </c>
    </row>
    <row r="14326" spans="2:3" x14ac:dyDescent="0.35">
      <c r="B14326" s="4" t="s">
        <v>3875</v>
      </c>
      <c r="C14326" s="5">
        <v>0</v>
      </c>
    </row>
    <row r="14327" spans="2:3" x14ac:dyDescent="0.35">
      <c r="B14327" s="4" t="s">
        <v>4790</v>
      </c>
      <c r="C14327" s="5">
        <v>0</v>
      </c>
    </row>
    <row r="14328" spans="2:3" x14ac:dyDescent="0.35">
      <c r="B14328" s="4" t="s">
        <v>3876</v>
      </c>
      <c r="C14328" s="5">
        <v>0</v>
      </c>
    </row>
    <row r="14329" spans="2:3" x14ac:dyDescent="0.35">
      <c r="B14329" s="4" t="s">
        <v>4798</v>
      </c>
      <c r="C14329" s="5">
        <v>0</v>
      </c>
    </row>
    <row r="14330" spans="2:3" x14ac:dyDescent="0.35">
      <c r="B14330" s="4" t="s">
        <v>3877</v>
      </c>
      <c r="C14330" s="5">
        <v>0</v>
      </c>
    </row>
    <row r="14331" spans="2:3" x14ac:dyDescent="0.35">
      <c r="B14331" s="4" t="s">
        <v>4806</v>
      </c>
      <c r="C14331" s="5">
        <v>0</v>
      </c>
    </row>
    <row r="14332" spans="2:3" x14ac:dyDescent="0.35">
      <c r="B14332" s="4" t="s">
        <v>3878</v>
      </c>
      <c r="C14332" s="5">
        <v>0</v>
      </c>
    </row>
    <row r="14333" spans="2:3" x14ac:dyDescent="0.35">
      <c r="B14333" s="4" t="s">
        <v>4814</v>
      </c>
      <c r="C14333" s="5">
        <v>0</v>
      </c>
    </row>
    <row r="14334" spans="2:3" x14ac:dyDescent="0.35">
      <c r="B14334" s="4" t="s">
        <v>3879</v>
      </c>
      <c r="C14334" s="5">
        <v>0</v>
      </c>
    </row>
    <row r="14335" spans="2:3" x14ac:dyDescent="0.35">
      <c r="B14335" s="4" t="s">
        <v>4822</v>
      </c>
      <c r="C14335" s="5">
        <v>0</v>
      </c>
    </row>
    <row r="14336" spans="2:3" x14ac:dyDescent="0.35">
      <c r="B14336" s="4" t="s">
        <v>3880</v>
      </c>
      <c r="C14336" s="5">
        <v>0</v>
      </c>
    </row>
    <row r="14337" spans="2:3" x14ac:dyDescent="0.35">
      <c r="B14337" s="4" t="s">
        <v>3688</v>
      </c>
      <c r="C14337" s="5">
        <v>0</v>
      </c>
    </row>
    <row r="14338" spans="2:3" x14ac:dyDescent="0.35">
      <c r="B14338" s="4" t="s">
        <v>3881</v>
      </c>
      <c r="C14338" s="5">
        <v>0</v>
      </c>
    </row>
    <row r="14339" spans="2:3" x14ac:dyDescent="0.35">
      <c r="B14339" s="4" t="s">
        <v>4838</v>
      </c>
      <c r="C14339" s="5">
        <v>0</v>
      </c>
    </row>
    <row r="14340" spans="2:3" x14ac:dyDescent="0.35">
      <c r="B14340" s="4" t="s">
        <v>3882</v>
      </c>
      <c r="C14340" s="5">
        <v>0</v>
      </c>
    </row>
    <row r="14341" spans="2:3" x14ac:dyDescent="0.35">
      <c r="B14341" s="4" t="s">
        <v>3689</v>
      </c>
      <c r="C14341" s="5">
        <v>0</v>
      </c>
    </row>
    <row r="14342" spans="2:3" x14ac:dyDescent="0.35">
      <c r="B14342" s="4" t="s">
        <v>3883</v>
      </c>
      <c r="C14342" s="5">
        <v>0</v>
      </c>
    </row>
    <row r="14343" spans="2:3" x14ac:dyDescent="0.35">
      <c r="B14343" s="4" t="s">
        <v>4854</v>
      </c>
      <c r="C14343" s="5">
        <v>0</v>
      </c>
    </row>
    <row r="14344" spans="2:3" x14ac:dyDescent="0.35">
      <c r="B14344" s="4" t="s">
        <v>3884</v>
      </c>
      <c r="C14344" s="5">
        <v>0</v>
      </c>
    </row>
    <row r="14345" spans="2:3" x14ac:dyDescent="0.35">
      <c r="B14345" s="4" t="s">
        <v>4862</v>
      </c>
      <c r="C14345" s="5">
        <v>0</v>
      </c>
    </row>
    <row r="14346" spans="2:3" x14ac:dyDescent="0.35">
      <c r="B14346" s="4" t="s">
        <v>3885</v>
      </c>
      <c r="C14346" s="5">
        <v>0</v>
      </c>
    </row>
    <row r="14347" spans="2:3" x14ac:dyDescent="0.35">
      <c r="B14347" s="4" t="s">
        <v>4870</v>
      </c>
      <c r="C14347" s="5">
        <v>0</v>
      </c>
    </row>
    <row r="14348" spans="2:3" x14ac:dyDescent="0.35">
      <c r="B14348" s="4" t="s">
        <v>3886</v>
      </c>
      <c r="C14348" s="5">
        <v>0</v>
      </c>
    </row>
    <row r="14349" spans="2:3" x14ac:dyDescent="0.35">
      <c r="B14349" s="4" t="s">
        <v>4878</v>
      </c>
      <c r="C14349" s="5">
        <v>0</v>
      </c>
    </row>
    <row r="14350" spans="2:3" x14ac:dyDescent="0.35">
      <c r="B14350" s="4" t="s">
        <v>3887</v>
      </c>
      <c r="C14350" s="5">
        <v>0</v>
      </c>
    </row>
    <row r="14351" spans="2:3" x14ac:dyDescent="0.35">
      <c r="B14351" s="4" t="s">
        <v>4886</v>
      </c>
      <c r="C14351" s="5">
        <v>0</v>
      </c>
    </row>
    <row r="14352" spans="2:3" x14ac:dyDescent="0.35">
      <c r="B14352" s="4" t="s">
        <v>3888</v>
      </c>
      <c r="C14352" s="5">
        <v>0</v>
      </c>
    </row>
    <row r="14353" spans="2:3" x14ac:dyDescent="0.35">
      <c r="B14353" s="4" t="s">
        <v>3729</v>
      </c>
      <c r="C14353" s="5">
        <v>0</v>
      </c>
    </row>
    <row r="14354" spans="2:3" x14ac:dyDescent="0.35">
      <c r="B14354" s="4" t="s">
        <v>3889</v>
      </c>
      <c r="C14354" s="5">
        <v>0</v>
      </c>
    </row>
    <row r="14355" spans="2:3" x14ac:dyDescent="0.35">
      <c r="B14355" s="4" t="s">
        <v>4902</v>
      </c>
      <c r="C14355" s="5">
        <v>0</v>
      </c>
    </row>
    <row r="14356" spans="2:3" x14ac:dyDescent="0.35">
      <c r="B14356" s="4" t="s">
        <v>3890</v>
      </c>
      <c r="C14356" s="5">
        <v>0</v>
      </c>
    </row>
    <row r="14357" spans="2:3" x14ac:dyDescent="0.35">
      <c r="B14357" s="4" t="s">
        <v>4910</v>
      </c>
      <c r="C14357" s="5">
        <v>0</v>
      </c>
    </row>
    <row r="14358" spans="2:3" x14ac:dyDescent="0.35">
      <c r="B14358" s="4" t="s">
        <v>3891</v>
      </c>
      <c r="C14358" s="5">
        <v>0</v>
      </c>
    </row>
    <row r="14359" spans="2:3" x14ac:dyDescent="0.35">
      <c r="B14359" s="4" t="s">
        <v>4918</v>
      </c>
      <c r="C14359" s="5">
        <v>0</v>
      </c>
    </row>
    <row r="14360" spans="2:3" x14ac:dyDescent="0.35">
      <c r="B14360" s="4" t="s">
        <v>3892</v>
      </c>
      <c r="C14360" s="5">
        <v>0</v>
      </c>
    </row>
    <row r="14361" spans="2:3" x14ac:dyDescent="0.35">
      <c r="B14361" s="4" t="s">
        <v>4926</v>
      </c>
      <c r="C14361" s="5">
        <v>0</v>
      </c>
    </row>
    <row r="14362" spans="2:3" x14ac:dyDescent="0.35">
      <c r="B14362" s="4" t="s">
        <v>3893</v>
      </c>
      <c r="C14362" s="5">
        <v>0</v>
      </c>
    </row>
    <row r="14363" spans="2:3" x14ac:dyDescent="0.35">
      <c r="B14363" s="4" t="s">
        <v>4936</v>
      </c>
      <c r="C14363" s="5">
        <v>0</v>
      </c>
    </row>
    <row r="14364" spans="2:3" x14ac:dyDescent="0.35">
      <c r="B14364" s="4" t="s">
        <v>3894</v>
      </c>
      <c r="C14364" s="5">
        <v>0</v>
      </c>
    </row>
    <row r="14365" spans="2:3" x14ac:dyDescent="0.35">
      <c r="B14365" s="4" t="s">
        <v>4944</v>
      </c>
      <c r="C14365" s="5">
        <v>0</v>
      </c>
    </row>
    <row r="14366" spans="2:3" x14ac:dyDescent="0.35">
      <c r="B14366" s="4" t="s">
        <v>3895</v>
      </c>
      <c r="C14366" s="5">
        <v>0</v>
      </c>
    </row>
    <row r="14367" spans="2:3" x14ac:dyDescent="0.35">
      <c r="B14367" s="4" t="s">
        <v>4952</v>
      </c>
      <c r="C14367" s="5">
        <v>0</v>
      </c>
    </row>
    <row r="14368" spans="2:3" x14ac:dyDescent="0.35">
      <c r="B14368" s="4" t="s">
        <v>3896</v>
      </c>
      <c r="C14368" s="5">
        <v>0</v>
      </c>
    </row>
    <row r="14369" spans="2:3" x14ac:dyDescent="0.35">
      <c r="B14369" s="4" t="s">
        <v>4960</v>
      </c>
      <c r="C14369" s="5">
        <v>0</v>
      </c>
    </row>
    <row r="14370" spans="2:3" x14ac:dyDescent="0.35">
      <c r="B14370" s="4" t="s">
        <v>3897</v>
      </c>
      <c r="C14370" s="5">
        <v>0</v>
      </c>
    </row>
    <row r="14371" spans="2:3" x14ac:dyDescent="0.35">
      <c r="B14371" s="4" t="s">
        <v>4968</v>
      </c>
      <c r="C14371" s="5">
        <v>0</v>
      </c>
    </row>
    <row r="14372" spans="2:3" x14ac:dyDescent="0.35">
      <c r="B14372" s="4" t="s">
        <v>3898</v>
      </c>
      <c r="C14372" s="5">
        <v>0</v>
      </c>
    </row>
    <row r="14373" spans="2:3" x14ac:dyDescent="0.35">
      <c r="B14373" s="4" t="s">
        <v>4976</v>
      </c>
      <c r="C14373" s="5">
        <v>0</v>
      </c>
    </row>
    <row r="14374" spans="2:3" x14ac:dyDescent="0.35">
      <c r="B14374" s="4" t="s">
        <v>3899</v>
      </c>
      <c r="C14374" s="5">
        <v>0</v>
      </c>
    </row>
    <row r="14375" spans="2:3" x14ac:dyDescent="0.35">
      <c r="B14375" s="4" t="s">
        <v>4984</v>
      </c>
      <c r="C14375" s="5">
        <v>0</v>
      </c>
    </row>
    <row r="14376" spans="2:3" x14ac:dyDescent="0.35">
      <c r="B14376" s="4" t="s">
        <v>3900</v>
      </c>
      <c r="C14376" s="5">
        <v>0</v>
      </c>
    </row>
    <row r="14377" spans="2:3" x14ac:dyDescent="0.35">
      <c r="B14377" s="4" t="s">
        <v>4992</v>
      </c>
      <c r="C14377" s="5">
        <v>0</v>
      </c>
    </row>
    <row r="14378" spans="2:3" x14ac:dyDescent="0.35">
      <c r="B14378" s="4" t="s">
        <v>3901</v>
      </c>
      <c r="C14378" s="5">
        <v>0</v>
      </c>
    </row>
    <row r="14379" spans="2:3" x14ac:dyDescent="0.35">
      <c r="B14379" s="4" t="s">
        <v>3695</v>
      </c>
      <c r="C14379" s="5">
        <v>0</v>
      </c>
    </row>
    <row r="14380" spans="2:3" x14ac:dyDescent="0.35">
      <c r="B14380" s="4" t="s">
        <v>3902</v>
      </c>
      <c r="C14380" s="5">
        <v>0</v>
      </c>
    </row>
    <row r="14381" spans="2:3" x14ac:dyDescent="0.35">
      <c r="B14381" s="4" t="s">
        <v>5008</v>
      </c>
      <c r="C14381" s="5">
        <v>0</v>
      </c>
    </row>
    <row r="14382" spans="2:3" x14ac:dyDescent="0.35">
      <c r="B14382" s="4" t="s">
        <v>3903</v>
      </c>
      <c r="C14382" s="5">
        <v>0</v>
      </c>
    </row>
    <row r="14383" spans="2:3" x14ac:dyDescent="0.35">
      <c r="B14383" s="4" t="s">
        <v>5016</v>
      </c>
      <c r="C14383" s="5">
        <v>0</v>
      </c>
    </row>
    <row r="14384" spans="2:3" x14ac:dyDescent="0.35">
      <c r="B14384" s="4" t="s">
        <v>3904</v>
      </c>
      <c r="C14384" s="5">
        <v>0</v>
      </c>
    </row>
    <row r="14385" spans="2:3" x14ac:dyDescent="0.35">
      <c r="B14385" s="4" t="s">
        <v>5024</v>
      </c>
      <c r="C14385" s="5">
        <v>0</v>
      </c>
    </row>
    <row r="14386" spans="2:3" x14ac:dyDescent="0.35">
      <c r="B14386" s="4" t="s">
        <v>3905</v>
      </c>
      <c r="C14386" s="5">
        <v>0</v>
      </c>
    </row>
    <row r="14387" spans="2:3" x14ac:dyDescent="0.35">
      <c r="B14387" s="4" t="s">
        <v>5032</v>
      </c>
      <c r="C14387" s="5">
        <v>0</v>
      </c>
    </row>
    <row r="14388" spans="2:3" x14ac:dyDescent="0.35">
      <c r="B14388" s="4" t="s">
        <v>3906</v>
      </c>
      <c r="C14388" s="5">
        <v>0</v>
      </c>
    </row>
    <row r="14389" spans="2:3" x14ac:dyDescent="0.35">
      <c r="B14389" s="4" t="s">
        <v>5040</v>
      </c>
      <c r="C14389" s="5">
        <v>0</v>
      </c>
    </row>
    <row r="14390" spans="2:3" x14ac:dyDescent="0.35">
      <c r="B14390" s="4" t="s">
        <v>3907</v>
      </c>
      <c r="C14390" s="5">
        <v>0</v>
      </c>
    </row>
    <row r="14391" spans="2:3" x14ac:dyDescent="0.35">
      <c r="B14391" s="4" t="s">
        <v>5048</v>
      </c>
      <c r="C14391" s="5">
        <v>0</v>
      </c>
    </row>
    <row r="14392" spans="2:3" x14ac:dyDescent="0.35">
      <c r="B14392" s="4" t="s">
        <v>3908</v>
      </c>
      <c r="C14392" s="5">
        <v>0</v>
      </c>
    </row>
    <row r="14393" spans="2:3" x14ac:dyDescent="0.35">
      <c r="B14393" s="4" t="s">
        <v>5056</v>
      </c>
      <c r="C14393" s="5">
        <v>0</v>
      </c>
    </row>
    <row r="14394" spans="2:3" x14ac:dyDescent="0.35">
      <c r="B14394" s="4" t="s">
        <v>3698</v>
      </c>
      <c r="C14394" s="5">
        <v>0</v>
      </c>
    </row>
    <row r="14395" spans="2:3" x14ac:dyDescent="0.35">
      <c r="B14395" s="4" t="s">
        <v>5064</v>
      </c>
      <c r="C14395" s="5">
        <v>0</v>
      </c>
    </row>
    <row r="14396" spans="2:3" x14ac:dyDescent="0.35">
      <c r="B14396" s="4" t="s">
        <v>3910</v>
      </c>
      <c r="C14396" s="5">
        <v>0</v>
      </c>
    </row>
    <row r="14397" spans="2:3" x14ac:dyDescent="0.35">
      <c r="B14397" s="4" t="s">
        <v>5072</v>
      </c>
      <c r="C14397" s="5">
        <v>0</v>
      </c>
    </row>
    <row r="14398" spans="2:3" x14ac:dyDescent="0.35">
      <c r="B14398" s="4" t="s">
        <v>3911</v>
      </c>
      <c r="C14398" s="5">
        <v>0</v>
      </c>
    </row>
    <row r="14399" spans="2:3" x14ac:dyDescent="0.35">
      <c r="B14399" s="4" t="s">
        <v>5080</v>
      </c>
      <c r="C14399" s="5">
        <v>0</v>
      </c>
    </row>
    <row r="14400" spans="2:3" x14ac:dyDescent="0.35">
      <c r="B14400" s="4" t="s">
        <v>3912</v>
      </c>
      <c r="C14400" s="5">
        <v>0</v>
      </c>
    </row>
    <row r="14401" spans="2:3" x14ac:dyDescent="0.35">
      <c r="B14401" s="4" t="s">
        <v>5088</v>
      </c>
      <c r="C14401" s="5">
        <v>0</v>
      </c>
    </row>
    <row r="14402" spans="2:3" x14ac:dyDescent="0.35">
      <c r="B14402" s="4" t="s">
        <v>3913</v>
      </c>
      <c r="C14402" s="5">
        <v>0</v>
      </c>
    </row>
    <row r="14403" spans="2:3" x14ac:dyDescent="0.35">
      <c r="B14403" s="4" t="s">
        <v>5096</v>
      </c>
      <c r="C14403" s="5">
        <v>0</v>
      </c>
    </row>
    <row r="14404" spans="2:3" x14ac:dyDescent="0.35">
      <c r="B14404" s="4" t="s">
        <v>3914</v>
      </c>
      <c r="C14404" s="5">
        <v>0</v>
      </c>
    </row>
    <row r="14405" spans="2:3" x14ac:dyDescent="0.35">
      <c r="B14405" s="4" t="s">
        <v>5104</v>
      </c>
      <c r="C14405" s="5">
        <v>0</v>
      </c>
    </row>
    <row r="14406" spans="2:3" x14ac:dyDescent="0.35">
      <c r="B14406" s="4" t="s">
        <v>3915</v>
      </c>
      <c r="C14406" s="5">
        <v>0</v>
      </c>
    </row>
    <row r="14407" spans="2:3" x14ac:dyDescent="0.35">
      <c r="B14407" s="4" t="s">
        <v>5112</v>
      </c>
      <c r="C14407" s="5">
        <v>0</v>
      </c>
    </row>
    <row r="14408" spans="2:3" x14ac:dyDescent="0.35">
      <c r="B14408" s="4" t="s">
        <v>3916</v>
      </c>
      <c r="C14408" s="5">
        <v>0</v>
      </c>
    </row>
    <row r="14409" spans="2:3" x14ac:dyDescent="0.35">
      <c r="B14409" s="4" t="s">
        <v>5120</v>
      </c>
      <c r="C14409" s="5">
        <v>0</v>
      </c>
    </row>
    <row r="14410" spans="2:3" x14ac:dyDescent="0.35">
      <c r="B14410" s="4" t="s">
        <v>3666</v>
      </c>
      <c r="C14410" s="5">
        <v>0</v>
      </c>
    </row>
    <row r="14411" spans="2:3" x14ac:dyDescent="0.35">
      <c r="B14411" s="4" t="s">
        <v>5128</v>
      </c>
      <c r="C14411" s="5">
        <v>0</v>
      </c>
    </row>
    <row r="14412" spans="2:3" x14ac:dyDescent="0.35">
      <c r="B14412" s="4" t="s">
        <v>3918</v>
      </c>
      <c r="C14412" s="5">
        <v>0</v>
      </c>
    </row>
    <row r="14413" spans="2:3" x14ac:dyDescent="0.35">
      <c r="B14413" s="4" t="s">
        <v>5136</v>
      </c>
      <c r="C14413" s="5">
        <v>0</v>
      </c>
    </row>
    <row r="14414" spans="2:3" x14ac:dyDescent="0.35">
      <c r="B14414" s="4" t="s">
        <v>3919</v>
      </c>
      <c r="C14414" s="5">
        <v>0</v>
      </c>
    </row>
    <row r="14415" spans="2:3" x14ac:dyDescent="0.35">
      <c r="B14415" s="4" t="s">
        <v>5144</v>
      </c>
      <c r="C14415" s="5">
        <v>0</v>
      </c>
    </row>
    <row r="14416" spans="2:3" x14ac:dyDescent="0.35">
      <c r="B14416" s="4" t="s">
        <v>3920</v>
      </c>
      <c r="C14416" s="5">
        <v>0</v>
      </c>
    </row>
    <row r="14417" spans="2:3" x14ac:dyDescent="0.35">
      <c r="B14417" s="4" t="s">
        <v>5152</v>
      </c>
      <c r="C14417" s="5">
        <v>0</v>
      </c>
    </row>
    <row r="14418" spans="2:3" x14ac:dyDescent="0.35">
      <c r="B14418" s="4" t="s">
        <v>3921</v>
      </c>
      <c r="C14418" s="5">
        <v>0</v>
      </c>
    </row>
    <row r="14419" spans="2:3" x14ac:dyDescent="0.35">
      <c r="B14419" s="4" t="s">
        <v>4450</v>
      </c>
      <c r="C14419" s="5">
        <v>0</v>
      </c>
    </row>
    <row r="14420" spans="2:3" x14ac:dyDescent="0.35">
      <c r="B14420" s="4" t="s">
        <v>3922</v>
      </c>
      <c r="C14420" s="5">
        <v>0</v>
      </c>
    </row>
    <row r="14421" spans="2:3" x14ac:dyDescent="0.35">
      <c r="B14421" s="4" t="s">
        <v>4454</v>
      </c>
      <c r="C14421" s="5">
        <v>0</v>
      </c>
    </row>
    <row r="14422" spans="2:3" x14ac:dyDescent="0.35">
      <c r="B14422" s="4" t="s">
        <v>3923</v>
      </c>
      <c r="C14422" s="5">
        <v>0</v>
      </c>
    </row>
    <row r="14423" spans="2:3" x14ac:dyDescent="0.35">
      <c r="B14423" s="4" t="s">
        <v>4458</v>
      </c>
      <c r="C14423" s="5">
        <v>0</v>
      </c>
    </row>
    <row r="14424" spans="2:3" x14ac:dyDescent="0.35">
      <c r="B14424" s="4" t="s">
        <v>3924</v>
      </c>
      <c r="C14424" s="5">
        <v>0</v>
      </c>
    </row>
    <row r="14425" spans="2:3" x14ac:dyDescent="0.35">
      <c r="B14425" s="4" t="s">
        <v>4462</v>
      </c>
      <c r="C14425" s="5">
        <v>0</v>
      </c>
    </row>
    <row r="14426" spans="2:3" x14ac:dyDescent="0.35">
      <c r="B14426" s="4" t="s">
        <v>3925</v>
      </c>
      <c r="C14426" s="5">
        <v>0</v>
      </c>
    </row>
    <row r="14427" spans="2:3" x14ac:dyDescent="0.35">
      <c r="B14427" s="4" t="s">
        <v>4466</v>
      </c>
      <c r="C14427" s="5">
        <v>0</v>
      </c>
    </row>
    <row r="14428" spans="2:3" x14ac:dyDescent="0.35">
      <c r="B14428" s="4" t="s">
        <v>3926</v>
      </c>
      <c r="C14428" s="5">
        <v>0</v>
      </c>
    </row>
    <row r="14429" spans="2:3" x14ac:dyDescent="0.35">
      <c r="B14429" s="4" t="s">
        <v>4470</v>
      </c>
      <c r="C14429" s="5">
        <v>0</v>
      </c>
    </row>
    <row r="14430" spans="2:3" x14ac:dyDescent="0.35">
      <c r="B14430" s="4" t="s">
        <v>3927</v>
      </c>
      <c r="C14430" s="5">
        <v>0</v>
      </c>
    </row>
    <row r="14431" spans="2:3" x14ac:dyDescent="0.35">
      <c r="B14431" s="4" t="s">
        <v>4474</v>
      </c>
      <c r="C14431" s="5">
        <v>0</v>
      </c>
    </row>
    <row r="14432" spans="2:3" x14ac:dyDescent="0.35">
      <c r="B14432" s="4" t="s">
        <v>3928</v>
      </c>
      <c r="C14432" s="5">
        <v>0</v>
      </c>
    </row>
    <row r="14433" spans="2:3" x14ac:dyDescent="0.35">
      <c r="B14433" s="4" t="s">
        <v>4478</v>
      </c>
      <c r="C14433" s="5">
        <v>0</v>
      </c>
    </row>
    <row r="14434" spans="2:3" x14ac:dyDescent="0.35">
      <c r="B14434" s="4" t="s">
        <v>3929</v>
      </c>
      <c r="C14434" s="5">
        <v>0</v>
      </c>
    </row>
    <row r="14435" spans="2:3" x14ac:dyDescent="0.35">
      <c r="B14435" s="4" t="s">
        <v>4482</v>
      </c>
      <c r="C14435" s="5">
        <v>0</v>
      </c>
    </row>
    <row r="14436" spans="2:3" x14ac:dyDescent="0.35">
      <c r="B14436" s="4" t="s">
        <v>3930</v>
      </c>
      <c r="C14436" s="5">
        <v>0</v>
      </c>
    </row>
    <row r="14437" spans="2:3" x14ac:dyDescent="0.35">
      <c r="B14437" s="4" t="s">
        <v>4486</v>
      </c>
      <c r="C14437" s="5">
        <v>0</v>
      </c>
    </row>
    <row r="14438" spans="2:3" x14ac:dyDescent="0.35">
      <c r="B14438" s="4" t="s">
        <v>3931</v>
      </c>
      <c r="C14438" s="5">
        <v>0</v>
      </c>
    </row>
    <row r="14439" spans="2:3" x14ac:dyDescent="0.35">
      <c r="B14439" s="4" t="s">
        <v>3745</v>
      </c>
      <c r="C14439" s="5">
        <v>0</v>
      </c>
    </row>
    <row r="14440" spans="2:3" x14ac:dyDescent="0.35">
      <c r="B14440" s="4" t="s">
        <v>3932</v>
      </c>
      <c r="C14440" s="5">
        <v>0</v>
      </c>
    </row>
    <row r="14441" spans="2:3" x14ac:dyDescent="0.35">
      <c r="B14441" s="4" t="s">
        <v>4494</v>
      </c>
      <c r="C14441" s="5">
        <v>0</v>
      </c>
    </row>
    <row r="14442" spans="2:3" x14ac:dyDescent="0.35">
      <c r="B14442" s="4" t="s">
        <v>3933</v>
      </c>
      <c r="C14442" s="5">
        <v>0</v>
      </c>
    </row>
    <row r="14443" spans="2:3" x14ac:dyDescent="0.35">
      <c r="B14443" s="4" t="s">
        <v>4498</v>
      </c>
      <c r="C14443" s="5">
        <v>0</v>
      </c>
    </row>
    <row r="14444" spans="2:3" x14ac:dyDescent="0.35">
      <c r="B14444" s="4" t="s">
        <v>3934</v>
      </c>
      <c r="C14444" s="5">
        <v>0</v>
      </c>
    </row>
    <row r="14445" spans="2:3" x14ac:dyDescent="0.35">
      <c r="B14445" s="4" t="s">
        <v>4502</v>
      </c>
      <c r="C14445" s="5">
        <v>0</v>
      </c>
    </row>
    <row r="14446" spans="2:3" x14ac:dyDescent="0.35">
      <c r="B14446" s="4" t="s">
        <v>3935</v>
      </c>
      <c r="C14446" s="5">
        <v>0</v>
      </c>
    </row>
    <row r="14447" spans="2:3" x14ac:dyDescent="0.35">
      <c r="B14447" s="4" t="s">
        <v>4506</v>
      </c>
      <c r="C14447" s="5">
        <v>0</v>
      </c>
    </row>
    <row r="14448" spans="2:3" x14ac:dyDescent="0.35">
      <c r="B14448" s="4" t="s">
        <v>3936</v>
      </c>
      <c r="C14448" s="5">
        <v>0</v>
      </c>
    </row>
    <row r="14449" spans="2:3" x14ac:dyDescent="0.35">
      <c r="B14449" s="4" t="s">
        <v>4510</v>
      </c>
      <c r="C14449" s="5">
        <v>0</v>
      </c>
    </row>
    <row r="14450" spans="2:3" x14ac:dyDescent="0.35">
      <c r="B14450" s="4" t="s">
        <v>3937</v>
      </c>
      <c r="C14450" s="5">
        <v>0</v>
      </c>
    </row>
    <row r="14451" spans="2:3" x14ac:dyDescent="0.35">
      <c r="B14451" s="4" t="s">
        <v>4514</v>
      </c>
      <c r="C14451" s="5">
        <v>0</v>
      </c>
    </row>
    <row r="14452" spans="2:3" x14ac:dyDescent="0.35">
      <c r="B14452" s="4" t="s">
        <v>3938</v>
      </c>
      <c r="C14452" s="5">
        <v>0</v>
      </c>
    </row>
    <row r="14453" spans="2:3" x14ac:dyDescent="0.35">
      <c r="B14453" s="4" t="s">
        <v>4518</v>
      </c>
      <c r="C14453" s="5">
        <v>0</v>
      </c>
    </row>
    <row r="14454" spans="2:3" x14ac:dyDescent="0.35">
      <c r="B14454" s="4" t="s">
        <v>3939</v>
      </c>
      <c r="C14454" s="5">
        <v>0</v>
      </c>
    </row>
    <row r="14455" spans="2:3" x14ac:dyDescent="0.35">
      <c r="B14455" s="4" t="s">
        <v>4522</v>
      </c>
      <c r="C14455" s="5">
        <v>0</v>
      </c>
    </row>
    <row r="14456" spans="2:3" x14ac:dyDescent="0.35">
      <c r="B14456" s="4" t="s">
        <v>3940</v>
      </c>
      <c r="C14456" s="5">
        <v>0</v>
      </c>
    </row>
    <row r="14457" spans="2:3" x14ac:dyDescent="0.35">
      <c r="B14457" s="4" t="s">
        <v>4526</v>
      </c>
      <c r="C14457" s="5">
        <v>0</v>
      </c>
    </row>
    <row r="14458" spans="2:3" x14ac:dyDescent="0.35">
      <c r="B14458" s="4" t="s">
        <v>3941</v>
      </c>
      <c r="C14458" s="5">
        <v>0</v>
      </c>
    </row>
    <row r="14459" spans="2:3" x14ac:dyDescent="0.35">
      <c r="B14459" s="4" t="s">
        <v>4530</v>
      </c>
      <c r="C14459" s="5">
        <v>0</v>
      </c>
    </row>
    <row r="14460" spans="2:3" x14ac:dyDescent="0.35">
      <c r="B14460" s="4" t="s">
        <v>3942</v>
      </c>
      <c r="C14460" s="5">
        <v>0</v>
      </c>
    </row>
    <row r="14461" spans="2:3" x14ac:dyDescent="0.35">
      <c r="B14461" s="4" t="s">
        <v>4534</v>
      </c>
      <c r="C14461" s="5">
        <v>0</v>
      </c>
    </row>
    <row r="14462" spans="2:3" x14ac:dyDescent="0.35">
      <c r="B14462" s="4" t="s">
        <v>3943</v>
      </c>
      <c r="C14462" s="5">
        <v>0</v>
      </c>
    </row>
    <row r="14463" spans="2:3" x14ac:dyDescent="0.35">
      <c r="B14463" s="4" t="s">
        <v>4538</v>
      </c>
      <c r="C14463" s="5">
        <v>0</v>
      </c>
    </row>
    <row r="14464" spans="2:3" x14ac:dyDescent="0.35">
      <c r="B14464" s="4" t="s">
        <v>3944</v>
      </c>
      <c r="C14464" s="5">
        <v>0</v>
      </c>
    </row>
    <row r="14465" spans="2:3" x14ac:dyDescent="0.35">
      <c r="B14465" s="4" t="s">
        <v>4542</v>
      </c>
      <c r="C14465" s="5">
        <v>0</v>
      </c>
    </row>
    <row r="14466" spans="2:3" x14ac:dyDescent="0.35">
      <c r="B14466" s="4" t="s">
        <v>3945</v>
      </c>
      <c r="C14466" s="5">
        <v>0</v>
      </c>
    </row>
    <row r="14467" spans="2:3" x14ac:dyDescent="0.35">
      <c r="B14467" s="4" t="s">
        <v>4546</v>
      </c>
      <c r="C14467" s="5">
        <v>0</v>
      </c>
    </row>
    <row r="14468" spans="2:3" x14ac:dyDescent="0.35">
      <c r="B14468" s="4" t="s">
        <v>3946</v>
      </c>
      <c r="C14468" s="5">
        <v>0</v>
      </c>
    </row>
    <row r="14469" spans="2:3" x14ac:dyDescent="0.35">
      <c r="B14469" s="4" t="s">
        <v>4550</v>
      </c>
      <c r="C14469" s="5">
        <v>0</v>
      </c>
    </row>
    <row r="14470" spans="2:3" x14ac:dyDescent="0.35">
      <c r="B14470" s="4" t="s">
        <v>3947</v>
      </c>
      <c r="C14470" s="5">
        <v>0</v>
      </c>
    </row>
    <row r="14471" spans="2:3" x14ac:dyDescent="0.35">
      <c r="B14471" s="4" t="s">
        <v>4554</v>
      </c>
      <c r="C14471" s="5">
        <v>0</v>
      </c>
    </row>
    <row r="14472" spans="2:3" x14ac:dyDescent="0.35">
      <c r="B14472" s="4" t="s">
        <v>3948</v>
      </c>
      <c r="C14472" s="5">
        <v>0</v>
      </c>
    </row>
    <row r="14473" spans="2:3" x14ac:dyDescent="0.35">
      <c r="B14473" s="4" t="s">
        <v>4558</v>
      </c>
      <c r="C14473" s="5">
        <v>0</v>
      </c>
    </row>
    <row r="14474" spans="2:3" x14ac:dyDescent="0.35">
      <c r="B14474" s="4" t="s">
        <v>3949</v>
      </c>
      <c r="C14474" s="5">
        <v>0</v>
      </c>
    </row>
    <row r="14475" spans="2:3" x14ac:dyDescent="0.35">
      <c r="B14475" s="4" t="s">
        <v>4562</v>
      </c>
      <c r="C14475" s="5">
        <v>0</v>
      </c>
    </row>
    <row r="14476" spans="2:3" x14ac:dyDescent="0.35">
      <c r="B14476" s="4" t="s">
        <v>3950</v>
      </c>
      <c r="C14476" s="5">
        <v>0</v>
      </c>
    </row>
    <row r="14477" spans="2:3" x14ac:dyDescent="0.35">
      <c r="B14477" s="4" t="s">
        <v>4566</v>
      </c>
      <c r="C14477" s="5">
        <v>0</v>
      </c>
    </row>
    <row r="14478" spans="2:3" x14ac:dyDescent="0.35">
      <c r="B14478" s="4" t="s">
        <v>3951</v>
      </c>
      <c r="C14478" s="5">
        <v>0</v>
      </c>
    </row>
    <row r="14479" spans="2:3" x14ac:dyDescent="0.35">
      <c r="B14479" s="4" t="s">
        <v>4570</v>
      </c>
      <c r="C14479" s="5">
        <v>0</v>
      </c>
    </row>
    <row r="14480" spans="2:3" x14ac:dyDescent="0.35">
      <c r="B14480" s="4" t="s">
        <v>3952</v>
      </c>
      <c r="C14480" s="5">
        <v>0</v>
      </c>
    </row>
    <row r="14481" spans="2:3" x14ac:dyDescent="0.35">
      <c r="B14481" s="4" t="s">
        <v>4574</v>
      </c>
      <c r="C14481" s="5">
        <v>0</v>
      </c>
    </row>
    <row r="14482" spans="2:3" x14ac:dyDescent="0.35">
      <c r="B14482" s="4" t="s">
        <v>3953</v>
      </c>
      <c r="C14482" s="5">
        <v>0</v>
      </c>
    </row>
    <row r="14483" spans="2:3" x14ac:dyDescent="0.35">
      <c r="B14483" s="4" t="s">
        <v>3684</v>
      </c>
      <c r="C14483" s="5">
        <v>0</v>
      </c>
    </row>
    <row r="14484" spans="2:3" x14ac:dyDescent="0.35">
      <c r="B14484" s="4" t="s">
        <v>3954</v>
      </c>
      <c r="C14484" s="5">
        <v>0</v>
      </c>
    </row>
    <row r="14485" spans="2:3" x14ac:dyDescent="0.35">
      <c r="B14485" s="4" t="s">
        <v>4582</v>
      </c>
      <c r="C14485" s="5">
        <v>0</v>
      </c>
    </row>
    <row r="14486" spans="2:3" x14ac:dyDescent="0.35">
      <c r="B14486" s="4" t="s">
        <v>3955</v>
      </c>
      <c r="C14486" s="5">
        <v>0</v>
      </c>
    </row>
    <row r="14487" spans="2:3" x14ac:dyDescent="0.35">
      <c r="B14487" s="4" t="s">
        <v>3700</v>
      </c>
      <c r="C14487" s="5">
        <v>0</v>
      </c>
    </row>
    <row r="14488" spans="2:3" x14ac:dyDescent="0.35">
      <c r="B14488" s="4" t="s">
        <v>3956</v>
      </c>
      <c r="C14488" s="5">
        <v>0</v>
      </c>
    </row>
    <row r="14489" spans="2:3" x14ac:dyDescent="0.35">
      <c r="B14489" s="4" t="s">
        <v>4590</v>
      </c>
      <c r="C14489" s="5">
        <v>0</v>
      </c>
    </row>
    <row r="14490" spans="2:3" x14ac:dyDescent="0.35">
      <c r="B14490" s="4" t="s">
        <v>3957</v>
      </c>
      <c r="C14490" s="5">
        <v>0</v>
      </c>
    </row>
    <row r="14491" spans="2:3" x14ac:dyDescent="0.35">
      <c r="B14491" s="4" t="s">
        <v>4594</v>
      </c>
      <c r="C14491" s="5">
        <v>0</v>
      </c>
    </row>
    <row r="14492" spans="2:3" x14ac:dyDescent="0.35">
      <c r="B14492" s="4" t="s">
        <v>3958</v>
      </c>
      <c r="C14492" s="5">
        <v>0</v>
      </c>
    </row>
    <row r="14493" spans="2:3" x14ac:dyDescent="0.35">
      <c r="B14493" s="4" t="s">
        <v>4598</v>
      </c>
      <c r="C14493" s="5">
        <v>0</v>
      </c>
    </row>
    <row r="14494" spans="2:3" x14ac:dyDescent="0.35">
      <c r="B14494" s="4" t="s">
        <v>3959</v>
      </c>
      <c r="C14494" s="5">
        <v>0</v>
      </c>
    </row>
    <row r="14495" spans="2:3" x14ac:dyDescent="0.35">
      <c r="B14495" s="4" t="s">
        <v>4602</v>
      </c>
      <c r="C14495" s="5">
        <v>0</v>
      </c>
    </row>
    <row r="14496" spans="2:3" x14ac:dyDescent="0.35">
      <c r="B14496" s="4" t="s">
        <v>3960</v>
      </c>
      <c r="C14496" s="5">
        <v>0</v>
      </c>
    </row>
    <row r="14497" spans="2:3" x14ac:dyDescent="0.35">
      <c r="B14497" s="4" t="s">
        <v>4606</v>
      </c>
      <c r="C14497" s="5">
        <v>0</v>
      </c>
    </row>
    <row r="14498" spans="2:3" x14ac:dyDescent="0.35">
      <c r="B14498" s="4" t="s">
        <v>3961</v>
      </c>
      <c r="C14498" s="5">
        <v>0</v>
      </c>
    </row>
    <row r="14499" spans="2:3" x14ac:dyDescent="0.35">
      <c r="B14499" s="4" t="s">
        <v>4610</v>
      </c>
      <c r="C14499" s="5">
        <v>0</v>
      </c>
    </row>
    <row r="14500" spans="2:3" x14ac:dyDescent="0.35">
      <c r="B14500" s="4" t="s">
        <v>3962</v>
      </c>
      <c r="C14500" s="5">
        <v>0</v>
      </c>
    </row>
    <row r="14501" spans="2:3" x14ac:dyDescent="0.35">
      <c r="B14501" s="4" t="s">
        <v>4614</v>
      </c>
      <c r="C14501" s="5">
        <v>0</v>
      </c>
    </row>
    <row r="14502" spans="2:3" x14ac:dyDescent="0.35">
      <c r="B14502" s="4" t="s">
        <v>3963</v>
      </c>
      <c r="C14502" s="5">
        <v>0</v>
      </c>
    </row>
    <row r="14503" spans="2:3" x14ac:dyDescent="0.35">
      <c r="B14503" s="4" t="s">
        <v>4618</v>
      </c>
      <c r="C14503" s="5">
        <v>0</v>
      </c>
    </row>
    <row r="14504" spans="2:3" x14ac:dyDescent="0.35">
      <c r="B14504" s="4" t="s">
        <v>3964</v>
      </c>
      <c r="C14504" s="5">
        <v>0</v>
      </c>
    </row>
    <row r="14505" spans="2:3" x14ac:dyDescent="0.35">
      <c r="B14505" s="4" t="s">
        <v>4622</v>
      </c>
      <c r="C14505" s="5">
        <v>0</v>
      </c>
    </row>
    <row r="14506" spans="2:3" x14ac:dyDescent="0.35">
      <c r="B14506" s="4" t="s">
        <v>3711</v>
      </c>
      <c r="C14506" s="5">
        <v>0</v>
      </c>
    </row>
    <row r="14507" spans="2:3" x14ac:dyDescent="0.35">
      <c r="B14507" s="4" t="s">
        <v>4626</v>
      </c>
      <c r="C14507" s="5">
        <v>0</v>
      </c>
    </row>
    <row r="14508" spans="2:3" x14ac:dyDescent="0.35">
      <c r="B14508" s="4" t="s">
        <v>3966</v>
      </c>
      <c r="C14508" s="5">
        <v>0</v>
      </c>
    </row>
    <row r="14509" spans="2:3" x14ac:dyDescent="0.35">
      <c r="B14509" s="4" t="s">
        <v>4630</v>
      </c>
      <c r="C14509" s="5">
        <v>0</v>
      </c>
    </row>
    <row r="14510" spans="2:3" x14ac:dyDescent="0.35">
      <c r="B14510" s="4" t="s">
        <v>3967</v>
      </c>
      <c r="C14510" s="5">
        <v>0</v>
      </c>
    </row>
    <row r="14511" spans="2:3" x14ac:dyDescent="0.35">
      <c r="B14511" s="4" t="s">
        <v>4634</v>
      </c>
      <c r="C14511" s="5">
        <v>0</v>
      </c>
    </row>
    <row r="14512" spans="2:3" x14ac:dyDescent="0.35">
      <c r="B14512" s="4" t="s">
        <v>3968</v>
      </c>
      <c r="C14512" s="5">
        <v>0</v>
      </c>
    </row>
    <row r="14513" spans="2:3" x14ac:dyDescent="0.35">
      <c r="B14513" s="4" t="s">
        <v>4638</v>
      </c>
      <c r="C14513" s="5">
        <v>0</v>
      </c>
    </row>
    <row r="14514" spans="2:3" x14ac:dyDescent="0.35">
      <c r="B14514" s="4" t="s">
        <v>3969</v>
      </c>
      <c r="C14514" s="5">
        <v>0</v>
      </c>
    </row>
    <row r="14515" spans="2:3" x14ac:dyDescent="0.35">
      <c r="B14515" s="4" t="s">
        <v>4642</v>
      </c>
      <c r="C14515" s="5">
        <v>0</v>
      </c>
    </row>
    <row r="14516" spans="2:3" x14ac:dyDescent="0.35">
      <c r="B14516" s="4" t="s">
        <v>3970</v>
      </c>
      <c r="C14516" s="5">
        <v>0</v>
      </c>
    </row>
    <row r="14517" spans="2:3" x14ac:dyDescent="0.35">
      <c r="B14517" s="4" t="s">
        <v>4646</v>
      </c>
      <c r="C14517" s="5">
        <v>0</v>
      </c>
    </row>
    <row r="14518" spans="2:3" x14ac:dyDescent="0.35">
      <c r="B14518" s="4" t="s">
        <v>3971</v>
      </c>
      <c r="C14518" s="5">
        <v>0</v>
      </c>
    </row>
    <row r="14519" spans="2:3" x14ac:dyDescent="0.35">
      <c r="B14519" s="4" t="s">
        <v>3725</v>
      </c>
      <c r="C14519" s="5">
        <v>0</v>
      </c>
    </row>
    <row r="14520" spans="2:3" x14ac:dyDescent="0.35">
      <c r="B14520" s="4" t="s">
        <v>3972</v>
      </c>
      <c r="C14520" s="5">
        <v>0</v>
      </c>
    </row>
    <row r="14521" spans="2:3" x14ac:dyDescent="0.35">
      <c r="B14521" s="4" t="s">
        <v>4654</v>
      </c>
      <c r="C14521" s="5">
        <v>0</v>
      </c>
    </row>
    <row r="14522" spans="2:3" x14ac:dyDescent="0.35">
      <c r="B14522" s="4" t="s">
        <v>3973</v>
      </c>
      <c r="C14522" s="5">
        <v>0</v>
      </c>
    </row>
    <row r="14523" spans="2:3" x14ac:dyDescent="0.35">
      <c r="B14523" s="4" t="s">
        <v>4658</v>
      </c>
      <c r="C14523" s="5">
        <v>0</v>
      </c>
    </row>
    <row r="14524" spans="2:3" x14ac:dyDescent="0.35">
      <c r="B14524" s="4" t="s">
        <v>3974</v>
      </c>
      <c r="C14524" s="5">
        <v>0</v>
      </c>
    </row>
    <row r="14525" spans="2:3" x14ac:dyDescent="0.35">
      <c r="B14525" s="4" t="s">
        <v>4662</v>
      </c>
      <c r="C14525" s="5">
        <v>0</v>
      </c>
    </row>
    <row r="14526" spans="2:3" x14ac:dyDescent="0.35">
      <c r="B14526" s="4" t="s">
        <v>3975</v>
      </c>
      <c r="C14526" s="5">
        <v>0</v>
      </c>
    </row>
    <row r="14527" spans="2:3" x14ac:dyDescent="0.35">
      <c r="B14527" s="4" t="s">
        <v>4666</v>
      </c>
      <c r="C14527" s="5">
        <v>0</v>
      </c>
    </row>
    <row r="14528" spans="2:3" x14ac:dyDescent="0.35">
      <c r="B14528" s="4" t="s">
        <v>3976</v>
      </c>
      <c r="C14528" s="5">
        <v>0</v>
      </c>
    </row>
    <row r="14529" spans="2:3" x14ac:dyDescent="0.35">
      <c r="B14529" s="4" t="s">
        <v>4670</v>
      </c>
      <c r="C14529" s="5">
        <v>0</v>
      </c>
    </row>
    <row r="14530" spans="2:3" x14ac:dyDescent="0.35">
      <c r="B14530" s="4" t="s">
        <v>3977</v>
      </c>
      <c r="C14530" s="5">
        <v>0</v>
      </c>
    </row>
    <row r="14531" spans="2:3" x14ac:dyDescent="0.35">
      <c r="B14531" s="4" t="s">
        <v>4674</v>
      </c>
      <c r="C14531" s="5">
        <v>0</v>
      </c>
    </row>
    <row r="14532" spans="2:3" x14ac:dyDescent="0.35">
      <c r="B14532" s="4" t="s">
        <v>3978</v>
      </c>
      <c r="C14532" s="5">
        <v>0</v>
      </c>
    </row>
    <row r="14533" spans="2:3" x14ac:dyDescent="0.35">
      <c r="B14533" s="4" t="s">
        <v>4678</v>
      </c>
      <c r="C14533" s="5">
        <v>0</v>
      </c>
    </row>
    <row r="14534" spans="2:3" x14ac:dyDescent="0.35">
      <c r="B14534" s="4" t="s">
        <v>3979</v>
      </c>
      <c r="C14534" s="5">
        <v>0</v>
      </c>
    </row>
    <row r="14535" spans="2:3" x14ac:dyDescent="0.35">
      <c r="B14535" s="4" t="s">
        <v>4682</v>
      </c>
      <c r="C14535" s="5">
        <v>0</v>
      </c>
    </row>
    <row r="14536" spans="2:3" x14ac:dyDescent="0.35">
      <c r="B14536" s="4" t="s">
        <v>3980</v>
      </c>
      <c r="C14536" s="5">
        <v>0</v>
      </c>
    </row>
    <row r="14537" spans="2:3" x14ac:dyDescent="0.35">
      <c r="B14537" s="4" t="s">
        <v>4686</v>
      </c>
      <c r="C14537" s="5">
        <v>0</v>
      </c>
    </row>
    <row r="14538" spans="2:3" x14ac:dyDescent="0.35">
      <c r="B14538" s="4" t="s">
        <v>3981</v>
      </c>
      <c r="C14538" s="5">
        <v>0</v>
      </c>
    </row>
    <row r="14539" spans="2:3" x14ac:dyDescent="0.35">
      <c r="B14539" s="4" t="s">
        <v>4690</v>
      </c>
      <c r="C14539" s="5">
        <v>0</v>
      </c>
    </row>
    <row r="14540" spans="2:3" x14ac:dyDescent="0.35">
      <c r="B14540" s="4" t="s">
        <v>3982</v>
      </c>
      <c r="C14540" s="5">
        <v>0</v>
      </c>
    </row>
    <row r="14541" spans="2:3" x14ac:dyDescent="0.35">
      <c r="B14541" s="4" t="s">
        <v>4694</v>
      </c>
      <c r="C14541" s="5">
        <v>0</v>
      </c>
    </row>
    <row r="14542" spans="2:3" x14ac:dyDescent="0.35">
      <c r="B14542" s="4" t="s">
        <v>3983</v>
      </c>
      <c r="C14542" s="5">
        <v>0</v>
      </c>
    </row>
    <row r="14543" spans="2:3" x14ac:dyDescent="0.35">
      <c r="B14543" s="4" t="s">
        <v>4698</v>
      </c>
      <c r="C14543" s="5">
        <v>0</v>
      </c>
    </row>
    <row r="14544" spans="2:3" x14ac:dyDescent="0.35">
      <c r="B14544" s="4" t="s">
        <v>3984</v>
      </c>
      <c r="C14544" s="5">
        <v>0</v>
      </c>
    </row>
    <row r="14545" spans="2:3" x14ac:dyDescent="0.35">
      <c r="B14545" s="4" t="s">
        <v>4702</v>
      </c>
      <c r="C14545" s="5">
        <v>0</v>
      </c>
    </row>
    <row r="14546" spans="2:3" x14ac:dyDescent="0.35">
      <c r="B14546" s="4" t="s">
        <v>3985</v>
      </c>
      <c r="C14546" s="5">
        <v>0</v>
      </c>
    </row>
    <row r="14547" spans="2:3" x14ac:dyDescent="0.35">
      <c r="B14547" s="4" t="s">
        <v>4712</v>
      </c>
      <c r="C14547" s="5">
        <v>0</v>
      </c>
    </row>
    <row r="14548" spans="2:3" x14ac:dyDescent="0.35">
      <c r="B14548" s="4" t="s">
        <v>3986</v>
      </c>
      <c r="C14548" s="5">
        <v>0</v>
      </c>
    </row>
    <row r="14549" spans="2:3" x14ac:dyDescent="0.35">
      <c r="B14549" s="4" t="s">
        <v>4716</v>
      </c>
      <c r="C14549" s="5">
        <v>0</v>
      </c>
    </row>
    <row r="14550" spans="2:3" x14ac:dyDescent="0.35">
      <c r="B14550" s="4" t="s">
        <v>3667</v>
      </c>
      <c r="C14550" s="5">
        <v>0</v>
      </c>
    </row>
    <row r="14551" spans="2:3" x14ac:dyDescent="0.35">
      <c r="B14551" s="4" t="s">
        <v>4720</v>
      </c>
      <c r="C14551" s="5">
        <v>0</v>
      </c>
    </row>
    <row r="14552" spans="2:3" x14ac:dyDescent="0.35">
      <c r="B14552" s="4" t="s">
        <v>3988</v>
      </c>
      <c r="C14552" s="5">
        <v>0</v>
      </c>
    </row>
    <row r="14553" spans="2:3" x14ac:dyDescent="0.35">
      <c r="B14553" s="4" t="s">
        <v>4724</v>
      </c>
      <c r="C14553" s="5">
        <v>0</v>
      </c>
    </row>
    <row r="14554" spans="2:3" x14ac:dyDescent="0.35">
      <c r="B14554" s="4" t="s">
        <v>3989</v>
      </c>
      <c r="C14554" s="5">
        <v>0</v>
      </c>
    </row>
    <row r="14555" spans="2:3" x14ac:dyDescent="0.35">
      <c r="B14555" s="4" t="s">
        <v>4728</v>
      </c>
      <c r="C14555" s="5">
        <v>0</v>
      </c>
    </row>
    <row r="14556" spans="2:3" x14ac:dyDescent="0.35">
      <c r="B14556" s="4" t="s">
        <v>3990</v>
      </c>
      <c r="C14556" s="5">
        <v>0</v>
      </c>
    </row>
    <row r="14557" spans="2:3" x14ac:dyDescent="0.35">
      <c r="B14557" s="4" t="s">
        <v>4732</v>
      </c>
      <c r="C14557" s="5">
        <v>0</v>
      </c>
    </row>
    <row r="14558" spans="2:3" x14ac:dyDescent="0.35">
      <c r="B14558" s="4" t="s">
        <v>3991</v>
      </c>
      <c r="C14558" s="5">
        <v>0</v>
      </c>
    </row>
    <row r="14559" spans="2:3" x14ac:dyDescent="0.35">
      <c r="B14559" s="4" t="s">
        <v>4736</v>
      </c>
      <c r="C14559" s="5">
        <v>0</v>
      </c>
    </row>
    <row r="14560" spans="2:3" x14ac:dyDescent="0.35">
      <c r="B14560" s="4" t="s">
        <v>3992</v>
      </c>
      <c r="C14560" s="5">
        <v>0</v>
      </c>
    </row>
    <row r="14561" spans="2:3" x14ac:dyDescent="0.35">
      <c r="B14561" s="4" t="s">
        <v>4740</v>
      </c>
      <c r="C14561" s="5">
        <v>0</v>
      </c>
    </row>
    <row r="14562" spans="2:3" x14ac:dyDescent="0.35">
      <c r="B14562" s="4" t="s">
        <v>3993</v>
      </c>
      <c r="C14562" s="5">
        <v>0</v>
      </c>
    </row>
    <row r="14563" spans="2:3" x14ac:dyDescent="0.35">
      <c r="B14563" s="4" t="s">
        <v>4744</v>
      </c>
      <c r="C14563" s="5">
        <v>0</v>
      </c>
    </row>
    <row r="14564" spans="2:3" x14ac:dyDescent="0.35">
      <c r="B14564" s="4" t="s">
        <v>3994</v>
      </c>
      <c r="C14564" s="5">
        <v>0</v>
      </c>
    </row>
    <row r="14565" spans="2:3" x14ac:dyDescent="0.35">
      <c r="B14565" s="4" t="s">
        <v>4748</v>
      </c>
      <c r="C14565" s="5">
        <v>0</v>
      </c>
    </row>
    <row r="14566" spans="2:3" x14ac:dyDescent="0.35">
      <c r="B14566" s="4" t="s">
        <v>3995</v>
      </c>
      <c r="C14566" s="5">
        <v>0</v>
      </c>
    </row>
    <row r="14567" spans="2:3" x14ac:dyDescent="0.35">
      <c r="B14567" s="4" t="s">
        <v>4752</v>
      </c>
      <c r="C14567" s="5">
        <v>0</v>
      </c>
    </row>
    <row r="14568" spans="2:3" x14ac:dyDescent="0.35">
      <c r="B14568" s="4" t="s">
        <v>3996</v>
      </c>
      <c r="C14568" s="5">
        <v>0</v>
      </c>
    </row>
    <row r="14569" spans="2:3" x14ac:dyDescent="0.35">
      <c r="B14569" s="4" t="s">
        <v>4756</v>
      </c>
      <c r="C14569" s="5">
        <v>0</v>
      </c>
    </row>
    <row r="14570" spans="2:3" x14ac:dyDescent="0.35">
      <c r="B14570" s="4" t="s">
        <v>3997</v>
      </c>
      <c r="C14570" s="5">
        <v>0</v>
      </c>
    </row>
    <row r="14571" spans="2:3" x14ac:dyDescent="0.35">
      <c r="B14571" s="4" t="s">
        <v>4760</v>
      </c>
      <c r="C14571" s="5">
        <v>0</v>
      </c>
    </row>
    <row r="14572" spans="2:3" x14ac:dyDescent="0.35">
      <c r="B14572" s="4" t="s">
        <v>3998</v>
      </c>
      <c r="C14572" s="5">
        <v>0</v>
      </c>
    </row>
    <row r="14573" spans="2:3" x14ac:dyDescent="0.35">
      <c r="B14573" s="4" t="s">
        <v>4764</v>
      </c>
      <c r="C14573" s="5">
        <v>0</v>
      </c>
    </row>
    <row r="14574" spans="2:3" x14ac:dyDescent="0.35">
      <c r="B14574" s="4" t="s">
        <v>3999</v>
      </c>
      <c r="C14574" s="5">
        <v>0</v>
      </c>
    </row>
    <row r="14575" spans="2:3" x14ac:dyDescent="0.35">
      <c r="B14575" s="4" t="s">
        <v>4768</v>
      </c>
      <c r="C14575" s="5">
        <v>0</v>
      </c>
    </row>
    <row r="14576" spans="2:3" x14ac:dyDescent="0.35">
      <c r="B14576" s="4" t="s">
        <v>4000</v>
      </c>
      <c r="C14576" s="5">
        <v>0</v>
      </c>
    </row>
    <row r="14577" spans="2:3" x14ac:dyDescent="0.35">
      <c r="B14577" s="4" t="s">
        <v>4772</v>
      </c>
      <c r="C14577" s="5">
        <v>0</v>
      </c>
    </row>
    <row r="14578" spans="2:3" x14ac:dyDescent="0.35">
      <c r="B14578" s="4" t="s">
        <v>4001</v>
      </c>
      <c r="C14578" s="5">
        <v>0</v>
      </c>
    </row>
    <row r="14579" spans="2:3" x14ac:dyDescent="0.35">
      <c r="B14579" s="4" t="s">
        <v>4776</v>
      </c>
      <c r="C14579" s="5">
        <v>0</v>
      </c>
    </row>
    <row r="14580" spans="2:3" x14ac:dyDescent="0.35">
      <c r="B14580" s="4" t="s">
        <v>4002</v>
      </c>
      <c r="C14580" s="5">
        <v>0</v>
      </c>
    </row>
    <row r="14581" spans="2:3" x14ac:dyDescent="0.35">
      <c r="B14581" s="4" t="s">
        <v>4780</v>
      </c>
      <c r="C14581" s="5">
        <v>0</v>
      </c>
    </row>
    <row r="14582" spans="2:3" x14ac:dyDescent="0.35">
      <c r="B14582" s="4" t="s">
        <v>4003</v>
      </c>
      <c r="C14582" s="5">
        <v>0</v>
      </c>
    </row>
    <row r="14583" spans="2:3" x14ac:dyDescent="0.35">
      <c r="B14583" s="4" t="s">
        <v>4784</v>
      </c>
      <c r="C14583" s="5">
        <v>0</v>
      </c>
    </row>
    <row r="14584" spans="2:3" x14ac:dyDescent="0.35">
      <c r="B14584" s="4" t="s">
        <v>4004</v>
      </c>
      <c r="C14584" s="5">
        <v>0</v>
      </c>
    </row>
    <row r="14585" spans="2:3" x14ac:dyDescent="0.35">
      <c r="B14585" s="4" t="s">
        <v>4788</v>
      </c>
      <c r="C14585" s="5">
        <v>0</v>
      </c>
    </row>
    <row r="14586" spans="2:3" x14ac:dyDescent="0.35">
      <c r="B14586" s="4" t="s">
        <v>4005</v>
      </c>
      <c r="C14586" s="5">
        <v>0</v>
      </c>
    </row>
    <row r="14587" spans="2:3" x14ac:dyDescent="0.35">
      <c r="B14587" s="4" t="s">
        <v>4792</v>
      </c>
      <c r="C14587" s="5">
        <v>0</v>
      </c>
    </row>
    <row r="14588" spans="2:3" x14ac:dyDescent="0.35">
      <c r="B14588" s="4" t="s">
        <v>4006</v>
      </c>
      <c r="C14588" s="5">
        <v>0</v>
      </c>
    </row>
    <row r="14589" spans="2:3" x14ac:dyDescent="0.35">
      <c r="B14589" s="4" t="s">
        <v>4796</v>
      </c>
      <c r="C14589" s="5">
        <v>0</v>
      </c>
    </row>
    <row r="14590" spans="2:3" x14ac:dyDescent="0.35">
      <c r="B14590" s="4" t="s">
        <v>4007</v>
      </c>
      <c r="C14590" s="5">
        <v>0</v>
      </c>
    </row>
    <row r="14591" spans="2:3" x14ac:dyDescent="0.35">
      <c r="B14591" s="4" t="s">
        <v>4800</v>
      </c>
      <c r="C14591" s="5">
        <v>0</v>
      </c>
    </row>
    <row r="14592" spans="2:3" x14ac:dyDescent="0.35">
      <c r="B14592" s="4" t="s">
        <v>4008</v>
      </c>
      <c r="C14592" s="5">
        <v>0</v>
      </c>
    </row>
    <row r="14593" spans="2:3" x14ac:dyDescent="0.35">
      <c r="B14593" s="4" t="s">
        <v>4804</v>
      </c>
      <c r="C14593" s="5">
        <v>0</v>
      </c>
    </row>
    <row r="14594" spans="2:3" x14ac:dyDescent="0.35">
      <c r="B14594" s="4" t="s">
        <v>4009</v>
      </c>
      <c r="C14594" s="5">
        <v>0</v>
      </c>
    </row>
    <row r="14595" spans="2:3" x14ac:dyDescent="0.35">
      <c r="B14595" s="4" t="s">
        <v>4808</v>
      </c>
      <c r="C14595" s="5">
        <v>0</v>
      </c>
    </row>
    <row r="14596" spans="2:3" x14ac:dyDescent="0.35">
      <c r="B14596" s="4" t="s">
        <v>4010</v>
      </c>
      <c r="C14596" s="5">
        <v>0</v>
      </c>
    </row>
    <row r="14597" spans="2:3" x14ac:dyDescent="0.35">
      <c r="B14597" s="4" t="s">
        <v>4812</v>
      </c>
      <c r="C14597" s="5">
        <v>0</v>
      </c>
    </row>
    <row r="14598" spans="2:3" x14ac:dyDescent="0.35">
      <c r="B14598" s="4" t="s">
        <v>4011</v>
      </c>
      <c r="C14598" s="5">
        <v>0</v>
      </c>
    </row>
    <row r="14599" spans="2:3" x14ac:dyDescent="0.35">
      <c r="B14599" s="4" t="s">
        <v>4816</v>
      </c>
      <c r="C14599" s="5">
        <v>0</v>
      </c>
    </row>
    <row r="14600" spans="2:3" x14ac:dyDescent="0.35">
      <c r="B14600" s="4" t="s">
        <v>4012</v>
      </c>
      <c r="C14600" s="5">
        <v>0</v>
      </c>
    </row>
    <row r="14601" spans="2:3" x14ac:dyDescent="0.35">
      <c r="B14601" s="4" t="s">
        <v>4820</v>
      </c>
      <c r="C14601" s="5">
        <v>0</v>
      </c>
    </row>
    <row r="14602" spans="2:3" x14ac:dyDescent="0.35">
      <c r="B14602" s="4" t="s">
        <v>4013</v>
      </c>
      <c r="C14602" s="5">
        <v>0</v>
      </c>
    </row>
    <row r="14603" spans="2:3" x14ac:dyDescent="0.35">
      <c r="B14603" s="4" t="s">
        <v>4824</v>
      </c>
      <c r="C14603" s="5">
        <v>0</v>
      </c>
    </row>
    <row r="14604" spans="2:3" x14ac:dyDescent="0.35">
      <c r="B14604" s="4" t="s">
        <v>4014</v>
      </c>
      <c r="C14604" s="5">
        <v>0</v>
      </c>
    </row>
    <row r="14605" spans="2:3" x14ac:dyDescent="0.35">
      <c r="B14605" s="4" t="s">
        <v>4828</v>
      </c>
      <c r="C14605" s="5">
        <v>0</v>
      </c>
    </row>
    <row r="14606" spans="2:3" x14ac:dyDescent="0.35">
      <c r="B14606" s="4" t="s">
        <v>4015</v>
      </c>
      <c r="C14606" s="5">
        <v>0</v>
      </c>
    </row>
    <row r="14607" spans="2:3" x14ac:dyDescent="0.35">
      <c r="B14607" s="4" t="s">
        <v>4832</v>
      </c>
      <c r="C14607" s="5">
        <v>0</v>
      </c>
    </row>
    <row r="14608" spans="2:3" x14ac:dyDescent="0.35">
      <c r="B14608" s="4" t="s">
        <v>4016</v>
      </c>
      <c r="C14608" s="5">
        <v>0</v>
      </c>
    </row>
    <row r="14609" spans="2:3" x14ac:dyDescent="0.35">
      <c r="B14609" s="4" t="s">
        <v>4836</v>
      </c>
      <c r="C14609" s="5">
        <v>0</v>
      </c>
    </row>
    <row r="14610" spans="2:3" x14ac:dyDescent="0.35">
      <c r="B14610" s="4" t="s">
        <v>4017</v>
      </c>
      <c r="C14610" s="5">
        <v>0</v>
      </c>
    </row>
    <row r="14611" spans="2:3" x14ac:dyDescent="0.35">
      <c r="B14611" s="4" t="s">
        <v>4840</v>
      </c>
      <c r="C14611" s="5">
        <v>0</v>
      </c>
    </row>
    <row r="14612" spans="2:3" x14ac:dyDescent="0.35">
      <c r="B14612" s="4" t="s">
        <v>4018</v>
      </c>
      <c r="C14612" s="5">
        <v>0</v>
      </c>
    </row>
    <row r="14613" spans="2:3" x14ac:dyDescent="0.35">
      <c r="B14613" s="4" t="s">
        <v>4844</v>
      </c>
      <c r="C14613" s="5">
        <v>0</v>
      </c>
    </row>
    <row r="14614" spans="2:3" x14ac:dyDescent="0.35">
      <c r="B14614" s="4" t="s">
        <v>4019</v>
      </c>
      <c r="C14614" s="5">
        <v>0</v>
      </c>
    </row>
    <row r="14615" spans="2:3" x14ac:dyDescent="0.35">
      <c r="B14615" s="4" t="s">
        <v>4848</v>
      </c>
      <c r="C14615" s="5">
        <v>0</v>
      </c>
    </row>
    <row r="14616" spans="2:3" x14ac:dyDescent="0.35">
      <c r="B14616" s="4" t="s">
        <v>4020</v>
      </c>
      <c r="C14616" s="5">
        <v>0</v>
      </c>
    </row>
    <row r="14617" spans="2:3" x14ac:dyDescent="0.35">
      <c r="B14617" s="4" t="s">
        <v>4852</v>
      </c>
      <c r="C14617" s="5">
        <v>0</v>
      </c>
    </row>
    <row r="14618" spans="2:3" x14ac:dyDescent="0.35">
      <c r="B14618" s="4" t="s">
        <v>4021</v>
      </c>
      <c r="C14618" s="5">
        <v>0</v>
      </c>
    </row>
    <row r="14619" spans="2:3" x14ac:dyDescent="0.35">
      <c r="B14619" s="4" t="s">
        <v>4856</v>
      </c>
      <c r="C14619" s="5">
        <v>0</v>
      </c>
    </row>
    <row r="14620" spans="2:3" x14ac:dyDescent="0.35">
      <c r="B14620" s="4" t="s">
        <v>4022</v>
      </c>
      <c r="C14620" s="5">
        <v>0</v>
      </c>
    </row>
    <row r="14621" spans="2:3" x14ac:dyDescent="0.35">
      <c r="B14621" s="4" t="s">
        <v>4860</v>
      </c>
      <c r="C14621" s="5">
        <v>0</v>
      </c>
    </row>
    <row r="14622" spans="2:3" x14ac:dyDescent="0.35">
      <c r="B14622" s="4" t="s">
        <v>4023</v>
      </c>
      <c r="C14622" s="5">
        <v>0</v>
      </c>
    </row>
    <row r="14623" spans="2:3" x14ac:dyDescent="0.35">
      <c r="B14623" s="4" t="s">
        <v>4864</v>
      </c>
      <c r="C14623" s="5">
        <v>0</v>
      </c>
    </row>
    <row r="14624" spans="2:3" x14ac:dyDescent="0.35">
      <c r="B14624" s="4" t="s">
        <v>4024</v>
      </c>
      <c r="C14624" s="5">
        <v>0</v>
      </c>
    </row>
    <row r="14625" spans="2:3" x14ac:dyDescent="0.35">
      <c r="B14625" s="4" t="s">
        <v>4868</v>
      </c>
      <c r="C14625" s="5">
        <v>0</v>
      </c>
    </row>
    <row r="14626" spans="2:3" x14ac:dyDescent="0.35">
      <c r="B14626" s="4" t="s">
        <v>4025</v>
      </c>
      <c r="C14626" s="5">
        <v>0</v>
      </c>
    </row>
    <row r="14627" spans="2:3" x14ac:dyDescent="0.35">
      <c r="B14627" s="4" t="s">
        <v>4872</v>
      </c>
      <c r="C14627" s="5">
        <v>0</v>
      </c>
    </row>
    <row r="14628" spans="2:3" x14ac:dyDescent="0.35">
      <c r="B14628" s="4" t="s">
        <v>4026</v>
      </c>
      <c r="C14628" s="5">
        <v>0</v>
      </c>
    </row>
    <row r="14629" spans="2:3" x14ac:dyDescent="0.35">
      <c r="B14629" s="4" t="s">
        <v>4876</v>
      </c>
      <c r="C14629" s="5">
        <v>0</v>
      </c>
    </row>
    <row r="14630" spans="2:3" x14ac:dyDescent="0.35">
      <c r="B14630" s="4" t="s">
        <v>4027</v>
      </c>
      <c r="C14630" s="5">
        <v>0</v>
      </c>
    </row>
    <row r="14631" spans="2:3" x14ac:dyDescent="0.35">
      <c r="B14631" s="4" t="s">
        <v>4880</v>
      </c>
      <c r="C14631" s="5">
        <v>0</v>
      </c>
    </row>
    <row r="14632" spans="2:3" x14ac:dyDescent="0.35">
      <c r="B14632" s="4" t="s">
        <v>4028</v>
      </c>
      <c r="C14632" s="5">
        <v>0</v>
      </c>
    </row>
    <row r="14633" spans="2:3" x14ac:dyDescent="0.35">
      <c r="B14633" s="4" t="s">
        <v>4884</v>
      </c>
      <c r="C14633" s="5">
        <v>0</v>
      </c>
    </row>
    <row r="14634" spans="2:3" x14ac:dyDescent="0.35">
      <c r="B14634" s="4" t="s">
        <v>4029</v>
      </c>
      <c r="C14634" s="5">
        <v>0</v>
      </c>
    </row>
    <row r="14635" spans="2:3" x14ac:dyDescent="0.35">
      <c r="B14635" s="4" t="s">
        <v>4888</v>
      </c>
      <c r="C14635" s="5">
        <v>0</v>
      </c>
    </row>
    <row r="14636" spans="2:3" x14ac:dyDescent="0.35">
      <c r="B14636" s="4" t="s">
        <v>4030</v>
      </c>
      <c r="C14636" s="5">
        <v>0</v>
      </c>
    </row>
    <row r="14637" spans="2:3" x14ac:dyDescent="0.35">
      <c r="B14637" s="4" t="s">
        <v>4892</v>
      </c>
      <c r="C14637" s="5">
        <v>0</v>
      </c>
    </row>
    <row r="14638" spans="2:3" x14ac:dyDescent="0.35">
      <c r="B14638" s="4" t="s">
        <v>4031</v>
      </c>
      <c r="C14638" s="5">
        <v>0</v>
      </c>
    </row>
    <row r="14639" spans="2:3" x14ac:dyDescent="0.35">
      <c r="B14639" s="4" t="s">
        <v>4896</v>
      </c>
      <c r="C14639" s="5">
        <v>0</v>
      </c>
    </row>
    <row r="14640" spans="2:3" x14ac:dyDescent="0.35">
      <c r="B14640" s="4" t="s">
        <v>3668</v>
      </c>
      <c r="C14640" s="5">
        <v>0</v>
      </c>
    </row>
    <row r="14641" spans="2:3" x14ac:dyDescent="0.35">
      <c r="B14641" s="4" t="s">
        <v>4900</v>
      </c>
      <c r="C14641" s="5">
        <v>0</v>
      </c>
    </row>
    <row r="14642" spans="2:3" x14ac:dyDescent="0.35">
      <c r="B14642" s="4" t="s">
        <v>4033</v>
      </c>
      <c r="C14642" s="5">
        <v>0</v>
      </c>
    </row>
    <row r="14643" spans="2:3" x14ac:dyDescent="0.35">
      <c r="B14643" s="4" t="s">
        <v>4904</v>
      </c>
      <c r="C14643" s="5">
        <v>0</v>
      </c>
    </row>
    <row r="14644" spans="2:3" x14ac:dyDescent="0.35">
      <c r="B14644" s="4" t="s">
        <v>4034</v>
      </c>
      <c r="C14644" s="5">
        <v>0</v>
      </c>
    </row>
    <row r="14645" spans="2:3" x14ac:dyDescent="0.35">
      <c r="B14645" s="4" t="s">
        <v>4908</v>
      </c>
      <c r="C14645" s="5">
        <v>0</v>
      </c>
    </row>
    <row r="14646" spans="2:3" x14ac:dyDescent="0.35">
      <c r="B14646" s="4" t="s">
        <v>4035</v>
      </c>
      <c r="C14646" s="5">
        <v>0</v>
      </c>
    </row>
    <row r="14647" spans="2:3" x14ac:dyDescent="0.35">
      <c r="B14647" s="4" t="s">
        <v>4912</v>
      </c>
      <c r="C14647" s="5">
        <v>0</v>
      </c>
    </row>
    <row r="14648" spans="2:3" x14ac:dyDescent="0.35">
      <c r="B14648" s="4" t="s">
        <v>4036</v>
      </c>
      <c r="C14648" s="5">
        <v>0</v>
      </c>
    </row>
    <row r="14649" spans="2:3" x14ac:dyDescent="0.35">
      <c r="B14649" s="4" t="s">
        <v>4916</v>
      </c>
      <c r="C14649" s="5">
        <v>0</v>
      </c>
    </row>
    <row r="14650" spans="2:3" x14ac:dyDescent="0.35">
      <c r="B14650" s="4" t="s">
        <v>4037</v>
      </c>
      <c r="C14650" s="5">
        <v>0</v>
      </c>
    </row>
    <row r="14651" spans="2:3" x14ac:dyDescent="0.35">
      <c r="B14651" s="4" t="s">
        <v>4920</v>
      </c>
      <c r="C14651" s="5">
        <v>0</v>
      </c>
    </row>
    <row r="14652" spans="2:3" x14ac:dyDescent="0.35">
      <c r="B14652" s="4" t="s">
        <v>4038</v>
      </c>
      <c r="C14652" s="5">
        <v>0</v>
      </c>
    </row>
    <row r="14653" spans="2:3" x14ac:dyDescent="0.35">
      <c r="B14653" s="4" t="s">
        <v>4924</v>
      </c>
      <c r="C14653" s="5">
        <v>0</v>
      </c>
    </row>
    <row r="14654" spans="2:3" x14ac:dyDescent="0.35">
      <c r="B14654" s="4" t="s">
        <v>4039</v>
      </c>
      <c r="C14654" s="5">
        <v>0</v>
      </c>
    </row>
    <row r="14655" spans="2:3" x14ac:dyDescent="0.35">
      <c r="B14655" s="4" t="s">
        <v>4928</v>
      </c>
      <c r="C14655" s="5">
        <v>0</v>
      </c>
    </row>
    <row r="14656" spans="2:3" x14ac:dyDescent="0.35">
      <c r="B14656" s="4" t="s">
        <v>4930</v>
      </c>
      <c r="C14656" s="5">
        <v>0</v>
      </c>
    </row>
    <row r="14657" spans="2:3" x14ac:dyDescent="0.35">
      <c r="B14657" s="4" t="s">
        <v>4932</v>
      </c>
      <c r="C14657" s="5">
        <v>0</v>
      </c>
    </row>
    <row r="14658" spans="2:3" x14ac:dyDescent="0.35">
      <c r="B14658" s="4" t="s">
        <v>4934</v>
      </c>
      <c r="C14658" s="5">
        <v>0</v>
      </c>
    </row>
    <row r="14659" spans="2:3" x14ac:dyDescent="0.35">
      <c r="B14659" s="4" t="s">
        <v>4041</v>
      </c>
      <c r="C14659" s="5">
        <v>0</v>
      </c>
    </row>
    <row r="14660" spans="2:3" x14ac:dyDescent="0.35">
      <c r="B14660" s="4" t="s">
        <v>4938</v>
      </c>
      <c r="C14660" s="5">
        <v>0</v>
      </c>
    </row>
    <row r="14661" spans="2:3" x14ac:dyDescent="0.35">
      <c r="B14661" s="4" t="s">
        <v>4042</v>
      </c>
      <c r="C14661" s="5">
        <v>0</v>
      </c>
    </row>
    <row r="14662" spans="2:3" x14ac:dyDescent="0.35">
      <c r="B14662" s="4" t="s">
        <v>4942</v>
      </c>
      <c r="C14662" s="5">
        <v>0</v>
      </c>
    </row>
    <row r="14663" spans="2:3" x14ac:dyDescent="0.35">
      <c r="B14663" s="4" t="s">
        <v>4043</v>
      </c>
      <c r="C14663" s="5">
        <v>0</v>
      </c>
    </row>
    <row r="14664" spans="2:3" x14ac:dyDescent="0.35">
      <c r="B14664" s="4" t="s">
        <v>4946</v>
      </c>
      <c r="C14664" s="5">
        <v>0</v>
      </c>
    </row>
    <row r="14665" spans="2:3" x14ac:dyDescent="0.35">
      <c r="B14665" s="4" t="s">
        <v>4044</v>
      </c>
      <c r="C14665" s="5">
        <v>0</v>
      </c>
    </row>
    <row r="14666" spans="2:3" x14ac:dyDescent="0.35">
      <c r="B14666" s="4" t="s">
        <v>4950</v>
      </c>
      <c r="C14666" s="5">
        <v>0</v>
      </c>
    </row>
    <row r="14667" spans="2:3" x14ac:dyDescent="0.35">
      <c r="B14667" s="4" t="s">
        <v>4045</v>
      </c>
      <c r="C14667" s="5">
        <v>0</v>
      </c>
    </row>
    <row r="14668" spans="2:3" x14ac:dyDescent="0.35">
      <c r="B14668" s="4" t="s">
        <v>4954</v>
      </c>
      <c r="C14668" s="5">
        <v>0</v>
      </c>
    </row>
    <row r="14669" spans="2:3" x14ac:dyDescent="0.35">
      <c r="B14669" s="4" t="s">
        <v>4046</v>
      </c>
      <c r="C14669" s="5">
        <v>0</v>
      </c>
    </row>
    <row r="14670" spans="2:3" x14ac:dyDescent="0.35">
      <c r="B14670" s="4" t="s">
        <v>4958</v>
      </c>
      <c r="C14670" s="5">
        <v>0</v>
      </c>
    </row>
    <row r="14671" spans="2:3" x14ac:dyDescent="0.35">
      <c r="B14671" s="4" t="s">
        <v>4047</v>
      </c>
      <c r="C14671" s="5">
        <v>0</v>
      </c>
    </row>
    <row r="14672" spans="2:3" x14ac:dyDescent="0.35">
      <c r="B14672" s="4" t="s">
        <v>4962</v>
      </c>
      <c r="C14672" s="5">
        <v>0</v>
      </c>
    </row>
    <row r="14673" spans="2:3" x14ac:dyDescent="0.35">
      <c r="B14673" s="4" t="s">
        <v>3712</v>
      </c>
      <c r="C14673" s="5">
        <v>0</v>
      </c>
    </row>
    <row r="14674" spans="2:3" x14ac:dyDescent="0.35">
      <c r="B14674" s="4" t="s">
        <v>4966</v>
      </c>
      <c r="C14674" s="5">
        <v>0</v>
      </c>
    </row>
    <row r="14675" spans="2:3" x14ac:dyDescent="0.35">
      <c r="B14675" s="4" t="s">
        <v>4049</v>
      </c>
      <c r="C14675" s="5">
        <v>0</v>
      </c>
    </row>
    <row r="14676" spans="2:3" x14ac:dyDescent="0.35">
      <c r="B14676" s="4" t="s">
        <v>4970</v>
      </c>
      <c r="C14676" s="5">
        <v>0</v>
      </c>
    </row>
    <row r="14677" spans="2:3" x14ac:dyDescent="0.35">
      <c r="B14677" s="4" t="s">
        <v>4050</v>
      </c>
      <c r="C14677" s="5">
        <v>0</v>
      </c>
    </row>
    <row r="14678" spans="2:3" x14ac:dyDescent="0.35">
      <c r="B14678" s="4" t="s">
        <v>4974</v>
      </c>
      <c r="C14678" s="5">
        <v>0</v>
      </c>
    </row>
    <row r="14679" spans="2:3" x14ac:dyDescent="0.35">
      <c r="B14679" s="4" t="s">
        <v>4051</v>
      </c>
      <c r="C14679" s="5">
        <v>0</v>
      </c>
    </row>
    <row r="14680" spans="2:3" x14ac:dyDescent="0.35">
      <c r="B14680" s="4" t="s">
        <v>4978</v>
      </c>
      <c r="C14680" s="5">
        <v>0</v>
      </c>
    </row>
    <row r="14681" spans="2:3" x14ac:dyDescent="0.35">
      <c r="B14681" s="4" t="s">
        <v>4052</v>
      </c>
      <c r="C14681" s="5">
        <v>0</v>
      </c>
    </row>
    <row r="14682" spans="2:3" x14ac:dyDescent="0.35">
      <c r="B14682" s="4" t="s">
        <v>4982</v>
      </c>
      <c r="C14682" s="5">
        <v>0</v>
      </c>
    </row>
    <row r="14683" spans="2:3" x14ac:dyDescent="0.35">
      <c r="B14683" s="4" t="s">
        <v>4053</v>
      </c>
      <c r="C14683" s="5">
        <v>0</v>
      </c>
    </row>
    <row r="14684" spans="2:3" x14ac:dyDescent="0.35">
      <c r="B14684" s="4" t="s">
        <v>4986</v>
      </c>
      <c r="C14684" s="5">
        <v>0</v>
      </c>
    </row>
    <row r="14685" spans="2:3" x14ac:dyDescent="0.35">
      <c r="B14685" s="4" t="s">
        <v>4054</v>
      </c>
      <c r="C14685" s="5">
        <v>0</v>
      </c>
    </row>
    <row r="14686" spans="2:3" x14ac:dyDescent="0.35">
      <c r="B14686" s="4" t="s">
        <v>4990</v>
      </c>
      <c r="C14686" s="5">
        <v>0</v>
      </c>
    </row>
    <row r="14687" spans="2:3" x14ac:dyDescent="0.35">
      <c r="B14687" s="4" t="s">
        <v>4055</v>
      </c>
      <c r="C14687" s="5">
        <v>0</v>
      </c>
    </row>
    <row r="14688" spans="2:3" x14ac:dyDescent="0.35">
      <c r="B14688" s="4" t="s">
        <v>4994</v>
      </c>
      <c r="C14688" s="5">
        <v>0</v>
      </c>
    </row>
    <row r="14689" spans="2:3" x14ac:dyDescent="0.35">
      <c r="B14689" s="4" t="s">
        <v>4056</v>
      </c>
      <c r="C14689" s="5">
        <v>0</v>
      </c>
    </row>
    <row r="14690" spans="2:3" x14ac:dyDescent="0.35">
      <c r="B14690" s="4" t="s">
        <v>3694</v>
      </c>
      <c r="C14690" s="5">
        <v>0</v>
      </c>
    </row>
    <row r="14691" spans="2:3" x14ac:dyDescent="0.35">
      <c r="B14691" s="4" t="s">
        <v>4057</v>
      </c>
      <c r="C14691" s="5">
        <v>0</v>
      </c>
    </row>
    <row r="14692" spans="2:3" x14ac:dyDescent="0.35">
      <c r="B14692" s="4" t="s">
        <v>5002</v>
      </c>
      <c r="C14692" s="5">
        <v>0</v>
      </c>
    </row>
    <row r="14693" spans="2:3" x14ac:dyDescent="0.35">
      <c r="B14693" s="4" t="s">
        <v>3669</v>
      </c>
      <c r="C14693" s="5">
        <v>0</v>
      </c>
    </row>
    <row r="14694" spans="2:3" x14ac:dyDescent="0.35">
      <c r="B14694" s="4" t="s">
        <v>5006</v>
      </c>
      <c r="C14694" s="5">
        <v>0</v>
      </c>
    </row>
    <row r="14695" spans="2:3" x14ac:dyDescent="0.35">
      <c r="B14695" s="4" t="s">
        <v>4059</v>
      </c>
      <c r="C14695" s="5">
        <v>0</v>
      </c>
    </row>
    <row r="14696" spans="2:3" x14ac:dyDescent="0.35">
      <c r="B14696" s="4" t="s">
        <v>5010</v>
      </c>
      <c r="C14696" s="5">
        <v>0</v>
      </c>
    </row>
    <row r="14697" spans="2:3" x14ac:dyDescent="0.35">
      <c r="B14697" s="4" t="s">
        <v>4060</v>
      </c>
      <c r="C14697" s="5">
        <v>0</v>
      </c>
    </row>
    <row r="14698" spans="2:3" x14ac:dyDescent="0.35">
      <c r="B14698" s="4" t="s">
        <v>5014</v>
      </c>
      <c r="C14698" s="5">
        <v>0</v>
      </c>
    </row>
    <row r="14699" spans="2:3" x14ac:dyDescent="0.35">
      <c r="B14699" s="4" t="s">
        <v>4061</v>
      </c>
      <c r="C14699" s="5">
        <v>0</v>
      </c>
    </row>
    <row r="14700" spans="2:3" x14ac:dyDescent="0.35">
      <c r="B14700" s="4" t="s">
        <v>5018</v>
      </c>
      <c r="C14700" s="5">
        <v>0</v>
      </c>
    </row>
    <row r="14701" spans="2:3" x14ac:dyDescent="0.35">
      <c r="B14701" s="4" t="s">
        <v>4062</v>
      </c>
      <c r="C14701" s="5">
        <v>0</v>
      </c>
    </row>
    <row r="14702" spans="2:3" x14ac:dyDescent="0.35">
      <c r="B14702" s="4" t="s">
        <v>5022</v>
      </c>
      <c r="C14702" s="5">
        <v>0</v>
      </c>
    </row>
    <row r="14703" spans="2:3" x14ac:dyDescent="0.35">
      <c r="B14703" s="4" t="s">
        <v>4063</v>
      </c>
      <c r="C14703" s="5">
        <v>0</v>
      </c>
    </row>
    <row r="14704" spans="2:3" x14ac:dyDescent="0.35">
      <c r="B14704" s="4" t="s">
        <v>5026</v>
      </c>
      <c r="C14704" s="5">
        <v>0</v>
      </c>
    </row>
    <row r="14705" spans="2:3" x14ac:dyDescent="0.35">
      <c r="B14705" s="4" t="s">
        <v>4064</v>
      </c>
      <c r="C14705" s="5">
        <v>0</v>
      </c>
    </row>
    <row r="14706" spans="2:3" x14ac:dyDescent="0.35">
      <c r="B14706" s="4" t="s">
        <v>5030</v>
      </c>
      <c r="C14706" s="5">
        <v>0</v>
      </c>
    </row>
    <row r="14707" spans="2:3" x14ac:dyDescent="0.35">
      <c r="B14707" s="4" t="s">
        <v>3713</v>
      </c>
      <c r="C14707" s="5">
        <v>0</v>
      </c>
    </row>
    <row r="14708" spans="2:3" x14ac:dyDescent="0.35">
      <c r="B14708" s="4" t="s">
        <v>3738</v>
      </c>
      <c r="C14708" s="5">
        <v>0</v>
      </c>
    </row>
    <row r="14709" spans="2:3" x14ac:dyDescent="0.35">
      <c r="B14709" s="4" t="s">
        <v>4066</v>
      </c>
      <c r="C14709" s="5">
        <v>0</v>
      </c>
    </row>
    <row r="14710" spans="2:3" x14ac:dyDescent="0.35">
      <c r="B14710" s="4" t="s">
        <v>5038</v>
      </c>
      <c r="C14710" s="5">
        <v>0</v>
      </c>
    </row>
    <row r="14711" spans="2:3" x14ac:dyDescent="0.35">
      <c r="B14711" s="4" t="s">
        <v>4067</v>
      </c>
      <c r="C14711" s="5">
        <v>0</v>
      </c>
    </row>
    <row r="14712" spans="2:3" x14ac:dyDescent="0.35">
      <c r="B14712" s="4" t="s">
        <v>5042</v>
      </c>
      <c r="C14712" s="5">
        <v>0</v>
      </c>
    </row>
    <row r="14713" spans="2:3" x14ac:dyDescent="0.35">
      <c r="B14713" s="4" t="s">
        <v>4068</v>
      </c>
      <c r="C14713" s="5">
        <v>0</v>
      </c>
    </row>
    <row r="14714" spans="2:3" x14ac:dyDescent="0.35">
      <c r="B14714" s="4" t="s">
        <v>5046</v>
      </c>
      <c r="C14714" s="5">
        <v>0</v>
      </c>
    </row>
    <row r="14715" spans="2:3" x14ac:dyDescent="0.35">
      <c r="B14715" s="4" t="s">
        <v>4069</v>
      </c>
      <c r="C14715" s="5">
        <v>0</v>
      </c>
    </row>
    <row r="14716" spans="2:3" x14ac:dyDescent="0.35">
      <c r="B14716" s="4" t="s">
        <v>5050</v>
      </c>
      <c r="C14716" s="5">
        <v>0</v>
      </c>
    </row>
    <row r="14717" spans="2:3" x14ac:dyDescent="0.35">
      <c r="B14717" s="4" t="s">
        <v>4070</v>
      </c>
      <c r="C14717" s="5">
        <v>0</v>
      </c>
    </row>
    <row r="14718" spans="2:3" x14ac:dyDescent="0.35">
      <c r="B14718" s="4" t="s">
        <v>3696</v>
      </c>
      <c r="C14718" s="5">
        <v>0</v>
      </c>
    </row>
    <row r="14719" spans="2:3" x14ac:dyDescent="0.35">
      <c r="B14719" s="4" t="s">
        <v>4071</v>
      </c>
      <c r="C14719" s="5">
        <v>0</v>
      </c>
    </row>
    <row r="14720" spans="2:3" x14ac:dyDescent="0.35">
      <c r="B14720" s="4" t="s">
        <v>5058</v>
      </c>
      <c r="C14720" s="5">
        <v>0</v>
      </c>
    </row>
    <row r="14721" spans="2:3" x14ac:dyDescent="0.35">
      <c r="B14721" s="4" t="s">
        <v>4072</v>
      </c>
      <c r="C14721" s="5">
        <v>0</v>
      </c>
    </row>
    <row r="14722" spans="2:3" x14ac:dyDescent="0.35">
      <c r="B14722" s="4" t="s">
        <v>5062</v>
      </c>
      <c r="C14722" s="5">
        <v>0</v>
      </c>
    </row>
    <row r="14723" spans="2:3" x14ac:dyDescent="0.35">
      <c r="B14723" s="4" t="s">
        <v>4073</v>
      </c>
      <c r="C14723" s="5">
        <v>0</v>
      </c>
    </row>
    <row r="14724" spans="2:3" x14ac:dyDescent="0.35">
      <c r="B14724" s="4" t="s">
        <v>5066</v>
      </c>
      <c r="C14724" s="5">
        <v>0</v>
      </c>
    </row>
    <row r="14725" spans="2:3" x14ac:dyDescent="0.35">
      <c r="B14725" s="4" t="s">
        <v>4074</v>
      </c>
      <c r="C14725" s="5">
        <v>0</v>
      </c>
    </row>
    <row r="14726" spans="2:3" x14ac:dyDescent="0.35">
      <c r="B14726" s="4" t="s">
        <v>5070</v>
      </c>
      <c r="C14726" s="5">
        <v>0</v>
      </c>
    </row>
    <row r="14727" spans="2:3" x14ac:dyDescent="0.35">
      <c r="B14727" s="4" t="s">
        <v>4075</v>
      </c>
      <c r="C14727" s="5">
        <v>0</v>
      </c>
    </row>
    <row r="14728" spans="2:3" x14ac:dyDescent="0.35">
      <c r="B14728" s="4" t="s">
        <v>5074</v>
      </c>
      <c r="C14728" s="5">
        <v>0</v>
      </c>
    </row>
    <row r="14729" spans="2:3" x14ac:dyDescent="0.35">
      <c r="B14729" s="4" t="s">
        <v>4076</v>
      </c>
      <c r="C14729" s="5">
        <v>0</v>
      </c>
    </row>
    <row r="14730" spans="2:3" x14ac:dyDescent="0.35">
      <c r="B14730" s="4" t="s">
        <v>5078</v>
      </c>
      <c r="C14730" s="5">
        <v>0</v>
      </c>
    </row>
    <row r="14731" spans="2:3" x14ac:dyDescent="0.35">
      <c r="B14731" s="4" t="s">
        <v>4077</v>
      </c>
      <c r="C14731" s="5">
        <v>0</v>
      </c>
    </row>
    <row r="14732" spans="2:3" x14ac:dyDescent="0.35">
      <c r="B14732" s="4" t="s">
        <v>5082</v>
      </c>
      <c r="C14732" s="5">
        <v>0</v>
      </c>
    </row>
    <row r="14733" spans="2:3" x14ac:dyDescent="0.35">
      <c r="B14733" s="4" t="s">
        <v>4078</v>
      </c>
      <c r="C14733" s="5">
        <v>0</v>
      </c>
    </row>
    <row r="14734" spans="2:3" x14ac:dyDescent="0.35">
      <c r="B14734" s="4" t="s">
        <v>5086</v>
      </c>
      <c r="C14734" s="5">
        <v>0</v>
      </c>
    </row>
    <row r="14735" spans="2:3" x14ac:dyDescent="0.35">
      <c r="B14735" s="4" t="s">
        <v>4079</v>
      </c>
      <c r="C14735" s="5">
        <v>0</v>
      </c>
    </row>
    <row r="14736" spans="2:3" x14ac:dyDescent="0.35">
      <c r="B14736" s="4" t="s">
        <v>5090</v>
      </c>
      <c r="C14736" s="5">
        <v>0</v>
      </c>
    </row>
    <row r="14737" spans="2:3" x14ac:dyDescent="0.35">
      <c r="B14737" s="4" t="s">
        <v>4080</v>
      </c>
      <c r="C14737" s="5">
        <v>0</v>
      </c>
    </row>
    <row r="14738" spans="2:3" x14ac:dyDescent="0.35">
      <c r="B14738" s="4" t="s">
        <v>5094</v>
      </c>
      <c r="C14738" s="5">
        <v>0</v>
      </c>
    </row>
    <row r="14739" spans="2:3" x14ac:dyDescent="0.35">
      <c r="B14739" s="4" t="s">
        <v>4081</v>
      </c>
      <c r="C14739" s="5">
        <v>0</v>
      </c>
    </row>
    <row r="14740" spans="2:3" x14ac:dyDescent="0.35">
      <c r="B14740" s="4" t="s">
        <v>5098</v>
      </c>
      <c r="C14740" s="5">
        <v>0</v>
      </c>
    </row>
    <row r="14741" spans="2:3" x14ac:dyDescent="0.35">
      <c r="B14741" s="4" t="s">
        <v>4082</v>
      </c>
      <c r="C14741" s="5">
        <v>0</v>
      </c>
    </row>
    <row r="14742" spans="2:3" x14ac:dyDescent="0.35">
      <c r="B14742" s="4" t="s">
        <v>5102</v>
      </c>
      <c r="C14742" s="5">
        <v>0</v>
      </c>
    </row>
    <row r="14743" spans="2:3" x14ac:dyDescent="0.35">
      <c r="B14743" s="4" t="s">
        <v>3670</v>
      </c>
      <c r="C14743" s="5">
        <v>0</v>
      </c>
    </row>
    <row r="14744" spans="2:3" x14ac:dyDescent="0.35">
      <c r="B14744" s="4" t="s">
        <v>5106</v>
      </c>
      <c r="C14744" s="5">
        <v>0</v>
      </c>
    </row>
    <row r="14745" spans="2:3" x14ac:dyDescent="0.35">
      <c r="B14745" s="4" t="s">
        <v>4084</v>
      </c>
      <c r="C14745" s="5">
        <v>0</v>
      </c>
    </row>
    <row r="14746" spans="2:3" x14ac:dyDescent="0.35">
      <c r="B14746" s="4" t="s">
        <v>5110</v>
      </c>
      <c r="C14746" s="5">
        <v>0</v>
      </c>
    </row>
    <row r="14747" spans="2:3" x14ac:dyDescent="0.35">
      <c r="B14747" s="4" t="s">
        <v>4085</v>
      </c>
      <c r="C14747" s="5">
        <v>0</v>
      </c>
    </row>
    <row r="14748" spans="2:3" x14ac:dyDescent="0.35">
      <c r="B14748" s="4" t="s">
        <v>5114</v>
      </c>
      <c r="C14748" s="5">
        <v>0</v>
      </c>
    </row>
    <row r="14749" spans="2:3" x14ac:dyDescent="0.35">
      <c r="B14749" s="4" t="s">
        <v>4086</v>
      </c>
      <c r="C14749" s="5">
        <v>0</v>
      </c>
    </row>
    <row r="14750" spans="2:3" x14ac:dyDescent="0.35">
      <c r="B14750" s="4" t="s">
        <v>3740</v>
      </c>
      <c r="C14750" s="5">
        <v>0</v>
      </c>
    </row>
    <row r="14751" spans="2:3" x14ac:dyDescent="0.35">
      <c r="B14751" s="4" t="s">
        <v>4087</v>
      </c>
      <c r="C14751" s="5">
        <v>0</v>
      </c>
    </row>
    <row r="14752" spans="2:3" x14ac:dyDescent="0.35">
      <c r="B14752" s="4" t="s">
        <v>5122</v>
      </c>
      <c r="C14752" s="5">
        <v>0</v>
      </c>
    </row>
    <row r="14753" spans="2:3" x14ac:dyDescent="0.35">
      <c r="B14753" s="4" t="s">
        <v>3714</v>
      </c>
      <c r="C14753" s="5">
        <v>0</v>
      </c>
    </row>
    <row r="14754" spans="2:3" x14ac:dyDescent="0.35">
      <c r="B14754" s="4" t="s">
        <v>5126</v>
      </c>
      <c r="C14754" s="5">
        <v>0</v>
      </c>
    </row>
    <row r="14755" spans="2:3" x14ac:dyDescent="0.35">
      <c r="B14755" s="4" t="s">
        <v>4089</v>
      </c>
      <c r="C14755" s="5">
        <v>0</v>
      </c>
    </row>
    <row r="14756" spans="2:3" x14ac:dyDescent="0.35">
      <c r="B14756" s="4" t="s">
        <v>5130</v>
      </c>
      <c r="C14756" s="5">
        <v>0</v>
      </c>
    </row>
    <row r="14757" spans="2:3" x14ac:dyDescent="0.35">
      <c r="B14757" s="4" t="s">
        <v>4090</v>
      </c>
      <c r="C14757" s="5">
        <v>0</v>
      </c>
    </row>
    <row r="14758" spans="2:3" x14ac:dyDescent="0.35">
      <c r="B14758" s="4" t="s">
        <v>5134</v>
      </c>
      <c r="C14758" s="5">
        <v>0</v>
      </c>
    </row>
    <row r="14759" spans="2:3" x14ac:dyDescent="0.35">
      <c r="B14759" s="4" t="s">
        <v>4091</v>
      </c>
      <c r="C14759" s="5">
        <v>0</v>
      </c>
    </row>
    <row r="14760" spans="2:3" x14ac:dyDescent="0.35">
      <c r="B14760" s="4" t="s">
        <v>5138</v>
      </c>
      <c r="C14760" s="5">
        <v>0</v>
      </c>
    </row>
    <row r="14761" spans="2:3" x14ac:dyDescent="0.35">
      <c r="B14761" s="4" t="s">
        <v>4092</v>
      </c>
      <c r="C14761" s="5">
        <v>0</v>
      </c>
    </row>
    <row r="14762" spans="2:3" x14ac:dyDescent="0.35">
      <c r="B14762" s="4" t="s">
        <v>5142</v>
      </c>
      <c r="C14762" s="5">
        <v>0</v>
      </c>
    </row>
    <row r="14763" spans="2:3" x14ac:dyDescent="0.35">
      <c r="B14763" s="4" t="s">
        <v>4093</v>
      </c>
      <c r="C14763" s="5">
        <v>0</v>
      </c>
    </row>
    <row r="14764" spans="2:3" x14ac:dyDescent="0.35">
      <c r="B14764" s="4" t="s">
        <v>5146</v>
      </c>
      <c r="C14764" s="5">
        <v>0</v>
      </c>
    </row>
    <row r="14765" spans="2:3" x14ac:dyDescent="0.35">
      <c r="B14765" s="4" t="s">
        <v>3671</v>
      </c>
      <c r="C14765" s="5">
        <v>0</v>
      </c>
    </row>
    <row r="14766" spans="2:3" x14ac:dyDescent="0.35">
      <c r="B14766" s="4" t="s">
        <v>5150</v>
      </c>
      <c r="C14766" s="5">
        <v>0</v>
      </c>
    </row>
    <row r="14767" spans="2:3" x14ac:dyDescent="0.35">
      <c r="B14767" s="4" t="s">
        <v>4095</v>
      </c>
      <c r="C14767" s="5">
        <v>0</v>
      </c>
    </row>
    <row r="14768" spans="2:3" x14ac:dyDescent="0.35">
      <c r="B14768" s="4" t="s">
        <v>5154</v>
      </c>
      <c r="C14768" s="5">
        <v>0</v>
      </c>
    </row>
    <row r="14769" spans="2:3" x14ac:dyDescent="0.35">
      <c r="B14769" s="4" t="s">
        <v>4096</v>
      </c>
      <c r="C14769" s="5">
        <v>0</v>
      </c>
    </row>
    <row r="14770" spans="2:3" x14ac:dyDescent="0.35">
      <c r="B14770" s="4" t="s">
        <v>3741</v>
      </c>
      <c r="C14770" s="5">
        <v>0</v>
      </c>
    </row>
    <row r="14771" spans="2:3" x14ac:dyDescent="0.35">
      <c r="B14771" s="4" t="s">
        <v>4097</v>
      </c>
      <c r="C14771" s="5">
        <v>0</v>
      </c>
    </row>
    <row r="14772" spans="2:3" x14ac:dyDescent="0.35">
      <c r="B14772" s="4" t="s">
        <v>3678</v>
      </c>
      <c r="C14772" s="5">
        <v>0</v>
      </c>
    </row>
    <row r="14773" spans="2:3" x14ac:dyDescent="0.35">
      <c r="B14773" s="4" t="s">
        <v>4098</v>
      </c>
      <c r="C14773" s="5">
        <v>0</v>
      </c>
    </row>
    <row r="14774" spans="2:3" x14ac:dyDescent="0.35">
      <c r="B14774" s="4" t="s">
        <v>4453</v>
      </c>
      <c r="C14774" s="5">
        <v>0</v>
      </c>
    </row>
    <row r="14775" spans="2:3" x14ac:dyDescent="0.35">
      <c r="B14775" s="4" t="s">
        <v>4099</v>
      </c>
      <c r="C14775" s="5">
        <v>0</v>
      </c>
    </row>
    <row r="14776" spans="2:3" x14ac:dyDescent="0.35">
      <c r="B14776" s="4" t="s">
        <v>4455</v>
      </c>
      <c r="C14776" s="5">
        <v>0</v>
      </c>
    </row>
    <row r="14777" spans="2:3" x14ac:dyDescent="0.35">
      <c r="B14777" s="4" t="s">
        <v>4100</v>
      </c>
      <c r="C14777" s="5">
        <v>0</v>
      </c>
    </row>
    <row r="14778" spans="2:3" x14ac:dyDescent="0.35">
      <c r="B14778" s="4" t="s">
        <v>4457</v>
      </c>
      <c r="C14778" s="5">
        <v>0</v>
      </c>
    </row>
    <row r="14779" spans="2:3" x14ac:dyDescent="0.35">
      <c r="B14779" s="4" t="s">
        <v>4101</v>
      </c>
      <c r="C14779" s="5">
        <v>0</v>
      </c>
    </row>
    <row r="14780" spans="2:3" x14ac:dyDescent="0.35">
      <c r="B14780" s="4" t="s">
        <v>4459</v>
      </c>
      <c r="C14780" s="5">
        <v>0</v>
      </c>
    </row>
    <row r="14781" spans="2:3" x14ac:dyDescent="0.35">
      <c r="B14781" s="4" t="s">
        <v>4102</v>
      </c>
      <c r="C14781" s="5">
        <v>0</v>
      </c>
    </row>
    <row r="14782" spans="2:3" x14ac:dyDescent="0.35">
      <c r="B14782" s="4" t="s">
        <v>4461</v>
      </c>
      <c r="C14782" s="5">
        <v>0</v>
      </c>
    </row>
    <row r="14783" spans="2:3" x14ac:dyDescent="0.35">
      <c r="B14783" s="4" t="s">
        <v>4103</v>
      </c>
      <c r="C14783" s="5">
        <v>0</v>
      </c>
    </row>
    <row r="14784" spans="2:3" x14ac:dyDescent="0.35">
      <c r="B14784" s="4" t="s">
        <v>4463</v>
      </c>
      <c r="C14784" s="5">
        <v>0</v>
      </c>
    </row>
    <row r="14785" spans="2:3" x14ac:dyDescent="0.35">
      <c r="B14785" s="4" t="s">
        <v>4104</v>
      </c>
      <c r="C14785" s="5">
        <v>0</v>
      </c>
    </row>
    <row r="14786" spans="2:3" x14ac:dyDescent="0.35">
      <c r="B14786" s="4" t="s">
        <v>4465</v>
      </c>
      <c r="C14786" s="5">
        <v>0</v>
      </c>
    </row>
    <row r="14787" spans="2:3" x14ac:dyDescent="0.35">
      <c r="B14787" s="4" t="s">
        <v>4105</v>
      </c>
      <c r="C14787" s="5">
        <v>0</v>
      </c>
    </row>
    <row r="14788" spans="2:3" x14ac:dyDescent="0.35">
      <c r="B14788" s="4" t="s">
        <v>4467</v>
      </c>
      <c r="C14788" s="5">
        <v>0</v>
      </c>
    </row>
    <row r="14789" spans="2:3" x14ac:dyDescent="0.35">
      <c r="B14789" s="4" t="s">
        <v>4106</v>
      </c>
      <c r="C14789" s="5">
        <v>0</v>
      </c>
    </row>
    <row r="14790" spans="2:3" x14ac:dyDescent="0.35">
      <c r="B14790" s="4" t="s">
        <v>4469</v>
      </c>
      <c r="C14790" s="5">
        <v>0</v>
      </c>
    </row>
    <row r="14791" spans="2:3" x14ac:dyDescent="0.35">
      <c r="B14791" s="4" t="s">
        <v>4107</v>
      </c>
      <c r="C14791" s="5">
        <v>0</v>
      </c>
    </row>
    <row r="14792" spans="2:3" x14ac:dyDescent="0.35">
      <c r="B14792" s="4" t="s">
        <v>4471</v>
      </c>
      <c r="C14792" s="5">
        <v>0</v>
      </c>
    </row>
    <row r="14793" spans="2:3" x14ac:dyDescent="0.35">
      <c r="B14793" s="4" t="s">
        <v>4108</v>
      </c>
      <c r="C14793" s="5">
        <v>0</v>
      </c>
    </row>
    <row r="14794" spans="2:3" x14ac:dyDescent="0.35">
      <c r="B14794" s="4" t="s">
        <v>4473</v>
      </c>
      <c r="C14794" s="5">
        <v>0</v>
      </c>
    </row>
    <row r="14795" spans="2:3" x14ac:dyDescent="0.35">
      <c r="B14795" s="4" t="s">
        <v>4109</v>
      </c>
      <c r="C14795" s="5">
        <v>0</v>
      </c>
    </row>
    <row r="14796" spans="2:3" x14ac:dyDescent="0.35">
      <c r="B14796" s="4" t="s">
        <v>4475</v>
      </c>
      <c r="C14796" s="5">
        <v>0</v>
      </c>
    </row>
    <row r="14797" spans="2:3" x14ac:dyDescent="0.35">
      <c r="B14797" s="4" t="s">
        <v>4110</v>
      </c>
      <c r="C14797" s="5">
        <v>0</v>
      </c>
    </row>
    <row r="14798" spans="2:3" x14ac:dyDescent="0.35">
      <c r="B14798" s="4" t="s">
        <v>4477</v>
      </c>
      <c r="C14798" s="5">
        <v>0</v>
      </c>
    </row>
    <row r="14799" spans="2:3" x14ac:dyDescent="0.35">
      <c r="B14799" s="4" t="s">
        <v>4111</v>
      </c>
      <c r="C14799" s="5">
        <v>0</v>
      </c>
    </row>
    <row r="14800" spans="2:3" x14ac:dyDescent="0.35">
      <c r="B14800" s="4" t="s">
        <v>4479</v>
      </c>
      <c r="C14800" s="5">
        <v>0</v>
      </c>
    </row>
    <row r="14801" spans="2:3" x14ac:dyDescent="0.35">
      <c r="B14801" s="4" t="s">
        <v>4112</v>
      </c>
      <c r="C14801" s="5">
        <v>0</v>
      </c>
    </row>
    <row r="14802" spans="2:3" x14ac:dyDescent="0.35">
      <c r="B14802" s="4" t="s">
        <v>4481</v>
      </c>
      <c r="C14802" s="5">
        <v>0</v>
      </c>
    </row>
    <row r="14803" spans="2:3" x14ac:dyDescent="0.35">
      <c r="B14803" s="4" t="s">
        <v>4113</v>
      </c>
      <c r="C14803" s="5">
        <v>0</v>
      </c>
    </row>
    <row r="14804" spans="2:3" x14ac:dyDescent="0.35">
      <c r="B14804" s="4" t="s">
        <v>4483</v>
      </c>
      <c r="C14804" s="5">
        <v>0</v>
      </c>
    </row>
    <row r="14805" spans="2:3" x14ac:dyDescent="0.35">
      <c r="B14805" s="4" t="s">
        <v>4114</v>
      </c>
      <c r="C14805" s="5">
        <v>0</v>
      </c>
    </row>
    <row r="14806" spans="2:3" x14ac:dyDescent="0.35">
      <c r="B14806" s="4" t="s">
        <v>4485</v>
      </c>
      <c r="C14806" s="5">
        <v>0</v>
      </c>
    </row>
    <row r="14807" spans="2:3" x14ac:dyDescent="0.35">
      <c r="B14807" s="4" t="s">
        <v>4115</v>
      </c>
      <c r="C14807" s="5">
        <v>0</v>
      </c>
    </row>
    <row r="14808" spans="2:3" x14ac:dyDescent="0.35">
      <c r="B14808" s="4" t="s">
        <v>4487</v>
      </c>
      <c r="C14808" s="5">
        <v>0</v>
      </c>
    </row>
    <row r="14809" spans="2:3" x14ac:dyDescent="0.35">
      <c r="B14809" s="4" t="s">
        <v>4116</v>
      </c>
      <c r="C14809" s="5">
        <v>0</v>
      </c>
    </row>
    <row r="14810" spans="2:3" x14ac:dyDescent="0.35">
      <c r="B14810" s="4" t="s">
        <v>4489</v>
      </c>
      <c r="C14810" s="5">
        <v>0</v>
      </c>
    </row>
    <row r="14811" spans="2:3" x14ac:dyDescent="0.35">
      <c r="B14811" s="4" t="s">
        <v>4117</v>
      </c>
      <c r="C14811" s="5">
        <v>0</v>
      </c>
    </row>
    <row r="14812" spans="2:3" x14ac:dyDescent="0.35">
      <c r="B14812" s="4" t="s">
        <v>4491</v>
      </c>
      <c r="C14812" s="5">
        <v>0</v>
      </c>
    </row>
    <row r="14813" spans="2:3" x14ac:dyDescent="0.35">
      <c r="B14813" s="4" t="s">
        <v>4118</v>
      </c>
      <c r="C14813" s="5">
        <v>0</v>
      </c>
    </row>
    <row r="14814" spans="2:3" x14ac:dyDescent="0.35">
      <c r="B14814" s="4" t="s">
        <v>4493</v>
      </c>
      <c r="C14814" s="5">
        <v>0</v>
      </c>
    </row>
    <row r="14815" spans="2:3" x14ac:dyDescent="0.35">
      <c r="B14815" s="4" t="s">
        <v>4119</v>
      </c>
      <c r="C14815" s="5">
        <v>0</v>
      </c>
    </row>
    <row r="14816" spans="2:3" x14ac:dyDescent="0.35">
      <c r="B14816" s="4" t="s">
        <v>4495</v>
      </c>
      <c r="C14816" s="5">
        <v>0</v>
      </c>
    </row>
    <row r="14817" spans="2:3" x14ac:dyDescent="0.35">
      <c r="B14817" s="4" t="s">
        <v>4120</v>
      </c>
      <c r="C14817" s="5">
        <v>0</v>
      </c>
    </row>
    <row r="14818" spans="2:3" x14ac:dyDescent="0.35">
      <c r="B14818" s="4" t="s">
        <v>4497</v>
      </c>
      <c r="C14818" s="5">
        <v>0</v>
      </c>
    </row>
    <row r="14819" spans="2:3" x14ac:dyDescent="0.35">
      <c r="B14819" s="4" t="s">
        <v>4121</v>
      </c>
      <c r="C14819" s="5">
        <v>0</v>
      </c>
    </row>
    <row r="14820" spans="2:3" x14ac:dyDescent="0.35">
      <c r="B14820" s="4" t="s">
        <v>4499</v>
      </c>
      <c r="C14820" s="5">
        <v>0</v>
      </c>
    </row>
    <row r="14821" spans="2:3" x14ac:dyDescent="0.35">
      <c r="B14821" s="4" t="s">
        <v>4122</v>
      </c>
      <c r="C14821" s="5">
        <v>0</v>
      </c>
    </row>
    <row r="14822" spans="2:3" x14ac:dyDescent="0.35">
      <c r="B14822" s="4" t="s">
        <v>4501</v>
      </c>
      <c r="C14822" s="5">
        <v>0</v>
      </c>
    </row>
    <row r="14823" spans="2:3" x14ac:dyDescent="0.35">
      <c r="B14823" s="4" t="s">
        <v>4123</v>
      </c>
      <c r="C14823" s="5">
        <v>0</v>
      </c>
    </row>
    <row r="14824" spans="2:3" x14ac:dyDescent="0.35">
      <c r="B14824" s="4" t="s">
        <v>4503</v>
      </c>
      <c r="C14824" s="5">
        <v>0</v>
      </c>
    </row>
    <row r="14825" spans="2:3" x14ac:dyDescent="0.35">
      <c r="B14825" s="4" t="s">
        <v>4124</v>
      </c>
      <c r="C14825" s="5">
        <v>0</v>
      </c>
    </row>
    <row r="14826" spans="2:3" x14ac:dyDescent="0.35">
      <c r="B14826" s="4" t="s">
        <v>4505</v>
      </c>
      <c r="C14826" s="5">
        <v>0</v>
      </c>
    </row>
    <row r="14827" spans="2:3" x14ac:dyDescent="0.35">
      <c r="B14827" s="4" t="s">
        <v>4125</v>
      </c>
      <c r="C14827" s="5">
        <v>0</v>
      </c>
    </row>
    <row r="14828" spans="2:3" x14ac:dyDescent="0.35">
      <c r="B14828" s="4" t="s">
        <v>4507</v>
      </c>
      <c r="C14828" s="5">
        <v>0</v>
      </c>
    </row>
    <row r="14829" spans="2:3" x14ac:dyDescent="0.35">
      <c r="B14829" s="4" t="s">
        <v>4126</v>
      </c>
      <c r="C14829" s="5">
        <v>0</v>
      </c>
    </row>
    <row r="14830" spans="2:3" x14ac:dyDescent="0.35">
      <c r="B14830" s="4" t="s">
        <v>4509</v>
      </c>
      <c r="C14830" s="5">
        <v>0</v>
      </c>
    </row>
    <row r="14831" spans="2:3" x14ac:dyDescent="0.35">
      <c r="B14831" s="4" t="s">
        <v>4127</v>
      </c>
      <c r="C14831" s="5">
        <v>0</v>
      </c>
    </row>
    <row r="14832" spans="2:3" x14ac:dyDescent="0.35">
      <c r="B14832" s="4" t="s">
        <v>4511</v>
      </c>
      <c r="C14832" s="5">
        <v>0</v>
      </c>
    </row>
    <row r="14833" spans="2:3" x14ac:dyDescent="0.35">
      <c r="B14833" s="4" t="s">
        <v>4128</v>
      </c>
      <c r="C14833" s="5">
        <v>0</v>
      </c>
    </row>
    <row r="14834" spans="2:3" x14ac:dyDescent="0.35">
      <c r="B14834" s="4" t="s">
        <v>4513</v>
      </c>
      <c r="C14834" s="5">
        <v>0</v>
      </c>
    </row>
    <row r="14835" spans="2:3" x14ac:dyDescent="0.35">
      <c r="B14835" s="4" t="s">
        <v>4129</v>
      </c>
      <c r="C14835" s="5">
        <v>0</v>
      </c>
    </row>
    <row r="14836" spans="2:3" x14ac:dyDescent="0.35">
      <c r="B14836" s="4" t="s">
        <v>4515</v>
      </c>
      <c r="C14836" s="5">
        <v>0</v>
      </c>
    </row>
    <row r="14837" spans="2:3" x14ac:dyDescent="0.35">
      <c r="B14837" s="4" t="s">
        <v>4130</v>
      </c>
      <c r="C14837" s="5">
        <v>0</v>
      </c>
    </row>
    <row r="14838" spans="2:3" x14ac:dyDescent="0.35">
      <c r="B14838" s="4" t="s">
        <v>4517</v>
      </c>
      <c r="C14838" s="5">
        <v>0</v>
      </c>
    </row>
    <row r="14839" spans="2:3" x14ac:dyDescent="0.35">
      <c r="B14839" s="4" t="s">
        <v>3742</v>
      </c>
      <c r="C14839" s="5">
        <v>0</v>
      </c>
    </row>
    <row r="14840" spans="2:3" x14ac:dyDescent="0.35">
      <c r="B14840" s="4" t="s">
        <v>4519</v>
      </c>
      <c r="C14840" s="5">
        <v>0</v>
      </c>
    </row>
    <row r="14841" spans="2:3" x14ac:dyDescent="0.35">
      <c r="B14841" s="4" t="s">
        <v>4132</v>
      </c>
      <c r="C14841" s="5">
        <v>0</v>
      </c>
    </row>
    <row r="14842" spans="2:3" x14ac:dyDescent="0.35">
      <c r="B14842" s="4" t="s">
        <v>4521</v>
      </c>
      <c r="C14842" s="5">
        <v>0</v>
      </c>
    </row>
    <row r="14843" spans="2:3" x14ac:dyDescent="0.35">
      <c r="B14843" s="4" t="s">
        <v>4133</v>
      </c>
      <c r="C14843" s="5">
        <v>0</v>
      </c>
    </row>
    <row r="14844" spans="2:3" x14ac:dyDescent="0.35">
      <c r="B14844" s="4" t="s">
        <v>4523</v>
      </c>
      <c r="C14844" s="5">
        <v>0</v>
      </c>
    </row>
    <row r="14845" spans="2:3" x14ac:dyDescent="0.35">
      <c r="B14845" s="4" t="s">
        <v>4134</v>
      </c>
      <c r="C14845" s="5">
        <v>0</v>
      </c>
    </row>
    <row r="14846" spans="2:3" x14ac:dyDescent="0.35">
      <c r="B14846" s="4" t="s">
        <v>4525</v>
      </c>
      <c r="C14846" s="5">
        <v>0</v>
      </c>
    </row>
    <row r="14847" spans="2:3" x14ac:dyDescent="0.35">
      <c r="B14847" s="4" t="s">
        <v>4135</v>
      </c>
      <c r="C14847" s="5">
        <v>0</v>
      </c>
    </row>
    <row r="14848" spans="2:3" x14ac:dyDescent="0.35">
      <c r="B14848" s="4" t="s">
        <v>4527</v>
      </c>
      <c r="C14848" s="5">
        <v>0</v>
      </c>
    </row>
    <row r="14849" spans="2:3" x14ac:dyDescent="0.35">
      <c r="B14849" s="4" t="s">
        <v>4136</v>
      </c>
      <c r="C14849" s="5">
        <v>0</v>
      </c>
    </row>
    <row r="14850" spans="2:3" x14ac:dyDescent="0.35">
      <c r="B14850" s="4" t="s">
        <v>4529</v>
      </c>
      <c r="C14850" s="5">
        <v>0</v>
      </c>
    </row>
    <row r="14851" spans="2:3" x14ac:dyDescent="0.35">
      <c r="B14851" s="4" t="s">
        <v>4137</v>
      </c>
      <c r="C14851" s="5">
        <v>0</v>
      </c>
    </row>
    <row r="14852" spans="2:3" x14ac:dyDescent="0.35">
      <c r="B14852" s="4" t="s">
        <v>4531</v>
      </c>
      <c r="C14852" s="5">
        <v>0</v>
      </c>
    </row>
    <row r="14853" spans="2:3" x14ac:dyDescent="0.35">
      <c r="B14853" s="4" t="s">
        <v>4138</v>
      </c>
      <c r="C14853" s="5">
        <v>0</v>
      </c>
    </row>
    <row r="14854" spans="2:3" x14ac:dyDescent="0.35">
      <c r="B14854" s="4" t="s">
        <v>4533</v>
      </c>
      <c r="C14854" s="5">
        <v>0</v>
      </c>
    </row>
    <row r="14855" spans="2:3" x14ac:dyDescent="0.35">
      <c r="B14855" s="4" t="s">
        <v>4139</v>
      </c>
      <c r="C14855" s="5">
        <v>0</v>
      </c>
    </row>
    <row r="14856" spans="2:3" x14ac:dyDescent="0.35">
      <c r="B14856" s="4" t="s">
        <v>4535</v>
      </c>
      <c r="C14856" s="5">
        <v>0</v>
      </c>
    </row>
    <row r="14857" spans="2:3" x14ac:dyDescent="0.35">
      <c r="B14857" s="4" t="s">
        <v>4140</v>
      </c>
      <c r="C14857" s="5">
        <v>0</v>
      </c>
    </row>
    <row r="14858" spans="2:3" x14ac:dyDescent="0.35">
      <c r="B14858" s="4" t="s">
        <v>4537</v>
      </c>
      <c r="C14858" s="5">
        <v>0</v>
      </c>
    </row>
    <row r="14859" spans="2:3" x14ac:dyDescent="0.35">
      <c r="B14859" s="4" t="s">
        <v>4141</v>
      </c>
      <c r="C14859" s="5">
        <v>0</v>
      </c>
    </row>
    <row r="14860" spans="2:3" x14ac:dyDescent="0.35">
      <c r="B14860" s="4" t="s">
        <v>3679</v>
      </c>
      <c r="C14860" s="5">
        <v>0</v>
      </c>
    </row>
    <row r="14861" spans="2:3" x14ac:dyDescent="0.35">
      <c r="B14861" s="4" t="s">
        <v>4142</v>
      </c>
      <c r="C14861" s="5">
        <v>0</v>
      </c>
    </row>
    <row r="14862" spans="2:3" x14ac:dyDescent="0.35">
      <c r="B14862" s="4" t="s">
        <v>4541</v>
      </c>
      <c r="C14862" s="5">
        <v>0</v>
      </c>
    </row>
    <row r="14863" spans="2:3" x14ac:dyDescent="0.35">
      <c r="B14863" s="4" t="s">
        <v>4143</v>
      </c>
      <c r="C14863" s="5">
        <v>0</v>
      </c>
    </row>
    <row r="14864" spans="2:3" x14ac:dyDescent="0.35">
      <c r="B14864" s="4" t="s">
        <v>3680</v>
      </c>
      <c r="C14864" s="5">
        <v>0</v>
      </c>
    </row>
    <row r="14865" spans="2:3" x14ac:dyDescent="0.35">
      <c r="B14865" s="4" t="s">
        <v>4144</v>
      </c>
      <c r="C14865" s="5">
        <v>0</v>
      </c>
    </row>
    <row r="14866" spans="2:3" x14ac:dyDescent="0.35">
      <c r="B14866" s="4" t="s">
        <v>4545</v>
      </c>
      <c r="C14866" s="5">
        <v>0</v>
      </c>
    </row>
    <row r="14867" spans="2:3" x14ac:dyDescent="0.35">
      <c r="B14867" s="4" t="s">
        <v>4145</v>
      </c>
      <c r="C14867" s="5">
        <v>0</v>
      </c>
    </row>
    <row r="14868" spans="2:3" x14ac:dyDescent="0.35">
      <c r="B14868" s="4" t="s">
        <v>4547</v>
      </c>
      <c r="C14868" s="5">
        <v>0</v>
      </c>
    </row>
    <row r="14869" spans="2:3" x14ac:dyDescent="0.35">
      <c r="B14869" s="4" t="s">
        <v>4146</v>
      </c>
      <c r="C14869" s="5">
        <v>0</v>
      </c>
    </row>
    <row r="14870" spans="2:3" x14ac:dyDescent="0.35">
      <c r="B14870" s="4" t="s">
        <v>4549</v>
      </c>
      <c r="C14870" s="5">
        <v>0</v>
      </c>
    </row>
    <row r="14871" spans="2:3" x14ac:dyDescent="0.35">
      <c r="B14871" s="4" t="s">
        <v>3672</v>
      </c>
      <c r="C14871" s="5">
        <v>0</v>
      </c>
    </row>
    <row r="14872" spans="2:3" x14ac:dyDescent="0.35">
      <c r="B14872" s="4" t="s">
        <v>4551</v>
      </c>
      <c r="C14872" s="5">
        <v>0</v>
      </c>
    </row>
    <row r="14873" spans="2:3" x14ac:dyDescent="0.35">
      <c r="B14873" s="4" t="s">
        <v>4148</v>
      </c>
      <c r="C14873" s="5">
        <v>0</v>
      </c>
    </row>
    <row r="14874" spans="2:3" x14ac:dyDescent="0.35">
      <c r="B14874" s="4" t="s">
        <v>4553</v>
      </c>
      <c r="C14874" s="5">
        <v>0</v>
      </c>
    </row>
    <row r="14875" spans="2:3" x14ac:dyDescent="0.35">
      <c r="B14875" s="4" t="s">
        <v>4149</v>
      </c>
      <c r="C14875" s="5">
        <v>0</v>
      </c>
    </row>
    <row r="14876" spans="2:3" x14ac:dyDescent="0.35">
      <c r="B14876" s="4" t="s">
        <v>4555</v>
      </c>
      <c r="C14876" s="5">
        <v>0</v>
      </c>
    </row>
    <row r="14877" spans="2:3" x14ac:dyDescent="0.35">
      <c r="B14877" s="4" t="s">
        <v>4150</v>
      </c>
      <c r="C14877" s="5">
        <v>0</v>
      </c>
    </row>
    <row r="14878" spans="2:3" x14ac:dyDescent="0.35">
      <c r="B14878" s="4" t="s">
        <v>4557</v>
      </c>
      <c r="C14878" s="5">
        <v>0</v>
      </c>
    </row>
    <row r="14879" spans="2:3" x14ac:dyDescent="0.35">
      <c r="B14879" s="4" t="s">
        <v>4151</v>
      </c>
      <c r="C14879" s="5">
        <v>0</v>
      </c>
    </row>
    <row r="14880" spans="2:3" x14ac:dyDescent="0.35">
      <c r="B14880" s="4" t="s">
        <v>3681</v>
      </c>
      <c r="C14880" s="5">
        <v>0</v>
      </c>
    </row>
    <row r="14881" spans="2:3" x14ac:dyDescent="0.35">
      <c r="B14881" s="4" t="s">
        <v>4152</v>
      </c>
      <c r="C14881" s="5">
        <v>0</v>
      </c>
    </row>
    <row r="14882" spans="2:3" x14ac:dyDescent="0.35">
      <c r="B14882" s="4" t="s">
        <v>3682</v>
      </c>
      <c r="C14882" s="5">
        <v>0</v>
      </c>
    </row>
    <row r="14883" spans="2:3" x14ac:dyDescent="0.35">
      <c r="B14883" s="4" t="s">
        <v>4153</v>
      </c>
      <c r="C14883" s="5">
        <v>0</v>
      </c>
    </row>
    <row r="14884" spans="2:3" x14ac:dyDescent="0.35">
      <c r="B14884" s="4" t="s">
        <v>4563</v>
      </c>
      <c r="C14884" s="5">
        <v>0</v>
      </c>
    </row>
    <row r="14885" spans="2:3" x14ac:dyDescent="0.35">
      <c r="B14885" s="4" t="s">
        <v>4154</v>
      </c>
      <c r="C14885" s="5">
        <v>0</v>
      </c>
    </row>
    <row r="14886" spans="2:3" x14ac:dyDescent="0.35">
      <c r="B14886" s="4" t="s">
        <v>4565</v>
      </c>
      <c r="C14886" s="5">
        <v>0</v>
      </c>
    </row>
    <row r="14887" spans="2:3" x14ac:dyDescent="0.35">
      <c r="B14887" s="4" t="s">
        <v>4155</v>
      </c>
      <c r="C14887" s="5">
        <v>0</v>
      </c>
    </row>
    <row r="14888" spans="2:3" x14ac:dyDescent="0.35">
      <c r="B14888" s="4" t="s">
        <v>4567</v>
      </c>
      <c r="C14888" s="5">
        <v>0</v>
      </c>
    </row>
    <row r="14889" spans="2:3" x14ac:dyDescent="0.35">
      <c r="B14889" s="4" t="s">
        <v>4156</v>
      </c>
      <c r="C14889" s="5">
        <v>0</v>
      </c>
    </row>
    <row r="14890" spans="2:3" x14ac:dyDescent="0.35">
      <c r="B14890" s="4" t="s">
        <v>4569</v>
      </c>
      <c r="C14890" s="5">
        <v>0</v>
      </c>
    </row>
    <row r="14891" spans="2:3" x14ac:dyDescent="0.35">
      <c r="B14891" s="4" t="s">
        <v>4157</v>
      </c>
      <c r="C14891" s="5">
        <v>0</v>
      </c>
    </row>
    <row r="14892" spans="2:3" x14ac:dyDescent="0.35">
      <c r="B14892" s="4" t="s">
        <v>3683</v>
      </c>
      <c r="C14892" s="5">
        <v>0</v>
      </c>
    </row>
    <row r="14893" spans="2:3" x14ac:dyDescent="0.35">
      <c r="B14893" s="4" t="s">
        <v>4158</v>
      </c>
      <c r="C14893" s="5">
        <v>0</v>
      </c>
    </row>
    <row r="14894" spans="2:3" x14ac:dyDescent="0.35">
      <c r="B14894" s="4" t="s">
        <v>4573</v>
      </c>
      <c r="C14894" s="5">
        <v>0</v>
      </c>
    </row>
    <row r="14895" spans="2:3" x14ac:dyDescent="0.35">
      <c r="B14895" s="4" t="s">
        <v>4159</v>
      </c>
      <c r="C14895" s="5">
        <v>0</v>
      </c>
    </row>
    <row r="14896" spans="2:3" x14ac:dyDescent="0.35">
      <c r="B14896" s="4" t="s">
        <v>3720</v>
      </c>
      <c r="C14896" s="5">
        <v>0</v>
      </c>
    </row>
    <row r="14897" spans="2:3" x14ac:dyDescent="0.35">
      <c r="B14897" s="4" t="s">
        <v>4160</v>
      </c>
      <c r="C14897" s="5">
        <v>0</v>
      </c>
    </row>
    <row r="14898" spans="2:3" x14ac:dyDescent="0.35">
      <c r="B14898" s="4" t="s">
        <v>4577</v>
      </c>
      <c r="C14898" s="5">
        <v>0</v>
      </c>
    </row>
    <row r="14899" spans="2:3" x14ac:dyDescent="0.35">
      <c r="B14899" s="4" t="s">
        <v>4161</v>
      </c>
      <c r="C14899" s="5">
        <v>0</v>
      </c>
    </row>
    <row r="14900" spans="2:3" x14ac:dyDescent="0.35">
      <c r="B14900" s="4" t="s">
        <v>3721</v>
      </c>
      <c r="C14900" s="5">
        <v>0</v>
      </c>
    </row>
    <row r="14901" spans="2:3" x14ac:dyDescent="0.35">
      <c r="B14901" s="4" t="s">
        <v>4162</v>
      </c>
      <c r="C14901" s="5">
        <v>0</v>
      </c>
    </row>
    <row r="14902" spans="2:3" x14ac:dyDescent="0.35">
      <c r="B14902" s="4" t="s">
        <v>4581</v>
      </c>
      <c r="C14902" s="5">
        <v>0</v>
      </c>
    </row>
    <row r="14903" spans="2:3" x14ac:dyDescent="0.35">
      <c r="B14903" s="4" t="s">
        <v>4163</v>
      </c>
      <c r="C14903" s="5">
        <v>0</v>
      </c>
    </row>
    <row r="14904" spans="2:3" x14ac:dyDescent="0.35">
      <c r="B14904" s="4" t="s">
        <v>4583</v>
      </c>
      <c r="C14904" s="5">
        <v>0</v>
      </c>
    </row>
    <row r="14905" spans="2:3" x14ac:dyDescent="0.35">
      <c r="B14905" s="4" t="s">
        <v>4164</v>
      </c>
      <c r="C14905" s="5">
        <v>0</v>
      </c>
    </row>
    <row r="14906" spans="2:3" x14ac:dyDescent="0.35">
      <c r="B14906" s="4" t="s">
        <v>4585</v>
      </c>
      <c r="C14906" s="5">
        <v>0</v>
      </c>
    </row>
    <row r="14907" spans="2:3" x14ac:dyDescent="0.35">
      <c r="B14907" s="4" t="s">
        <v>4165</v>
      </c>
      <c r="C14907" s="5">
        <v>0</v>
      </c>
    </row>
    <row r="14908" spans="2:3" x14ac:dyDescent="0.35">
      <c r="B14908" s="4" t="s">
        <v>4587</v>
      </c>
      <c r="C14908" s="5">
        <v>0</v>
      </c>
    </row>
    <row r="14909" spans="2:3" x14ac:dyDescent="0.35">
      <c r="B14909" s="4" t="s">
        <v>4166</v>
      </c>
      <c r="C14909" s="5">
        <v>0</v>
      </c>
    </row>
    <row r="14910" spans="2:3" x14ac:dyDescent="0.35">
      <c r="B14910" s="4" t="s">
        <v>4589</v>
      </c>
      <c r="C14910" s="5">
        <v>0</v>
      </c>
    </row>
    <row r="14911" spans="2:3" x14ac:dyDescent="0.35">
      <c r="B14911" s="4" t="s">
        <v>3673</v>
      </c>
      <c r="C14911" s="5">
        <v>0</v>
      </c>
    </row>
    <row r="14912" spans="2:3" x14ac:dyDescent="0.35">
      <c r="B14912" s="4" t="s">
        <v>4591</v>
      </c>
      <c r="C14912" s="5">
        <v>0</v>
      </c>
    </row>
    <row r="14913" spans="2:3" x14ac:dyDescent="0.35">
      <c r="B14913" s="4" t="s">
        <v>4168</v>
      </c>
      <c r="C14913" s="5">
        <v>0</v>
      </c>
    </row>
    <row r="14914" spans="2:3" x14ac:dyDescent="0.35">
      <c r="B14914" s="4" t="s">
        <v>4593</v>
      </c>
      <c r="C14914" s="5">
        <v>0</v>
      </c>
    </row>
    <row r="14915" spans="2:3" x14ac:dyDescent="0.35">
      <c r="B14915" s="4" t="s">
        <v>4169</v>
      </c>
      <c r="C14915" s="5">
        <v>0</v>
      </c>
    </row>
    <row r="14916" spans="2:3" x14ac:dyDescent="0.35">
      <c r="B14916" s="4" t="s">
        <v>4595</v>
      </c>
      <c r="C14916" s="5">
        <v>0</v>
      </c>
    </row>
    <row r="14917" spans="2:3" x14ac:dyDescent="0.35">
      <c r="B14917" s="4" t="s">
        <v>4170</v>
      </c>
      <c r="C14917" s="5">
        <v>0</v>
      </c>
    </row>
    <row r="14918" spans="2:3" x14ac:dyDescent="0.35">
      <c r="B14918" s="4" t="s">
        <v>4597</v>
      </c>
      <c r="C14918" s="5">
        <v>0</v>
      </c>
    </row>
    <row r="14919" spans="2:3" x14ac:dyDescent="0.35">
      <c r="B14919" s="4" t="s">
        <v>4171</v>
      </c>
      <c r="C14919" s="5">
        <v>0</v>
      </c>
    </row>
    <row r="14920" spans="2:3" x14ac:dyDescent="0.35">
      <c r="B14920" s="4" t="s">
        <v>3722</v>
      </c>
      <c r="C14920" s="5">
        <v>0</v>
      </c>
    </row>
    <row r="14921" spans="2:3" x14ac:dyDescent="0.35">
      <c r="B14921" s="4" t="s">
        <v>4172</v>
      </c>
      <c r="C14921" s="5">
        <v>0</v>
      </c>
    </row>
    <row r="14922" spans="2:3" x14ac:dyDescent="0.35">
      <c r="B14922" s="4" t="s">
        <v>4601</v>
      </c>
      <c r="C14922" s="5">
        <v>0</v>
      </c>
    </row>
    <row r="14923" spans="2:3" x14ac:dyDescent="0.35">
      <c r="B14923" s="4" t="s">
        <v>4173</v>
      </c>
      <c r="C14923" s="5">
        <v>0</v>
      </c>
    </row>
    <row r="14924" spans="2:3" x14ac:dyDescent="0.35">
      <c r="B14924" s="4" t="s">
        <v>4603</v>
      </c>
      <c r="C14924" s="5">
        <v>0</v>
      </c>
    </row>
    <row r="14925" spans="2:3" x14ac:dyDescent="0.35">
      <c r="B14925" s="4" t="s">
        <v>4174</v>
      </c>
      <c r="C14925" s="5">
        <v>0</v>
      </c>
    </row>
    <row r="14926" spans="2:3" x14ac:dyDescent="0.35">
      <c r="B14926" s="4" t="s">
        <v>4605</v>
      </c>
      <c r="C14926" s="5">
        <v>0</v>
      </c>
    </row>
    <row r="14927" spans="2:3" x14ac:dyDescent="0.35">
      <c r="B14927" s="4" t="s">
        <v>4175</v>
      </c>
      <c r="C14927" s="5">
        <v>0</v>
      </c>
    </row>
    <row r="14928" spans="2:3" x14ac:dyDescent="0.35">
      <c r="B14928" s="4" t="s">
        <v>4607</v>
      </c>
      <c r="C14928" s="5">
        <v>0</v>
      </c>
    </row>
    <row r="14929" spans="2:3" x14ac:dyDescent="0.35">
      <c r="B14929" s="4" t="s">
        <v>4176</v>
      </c>
      <c r="C14929" s="5">
        <v>0</v>
      </c>
    </row>
    <row r="14930" spans="2:3" x14ac:dyDescent="0.35">
      <c r="B14930" s="4" t="s">
        <v>4609</v>
      </c>
      <c r="C14930" s="5">
        <v>0</v>
      </c>
    </row>
    <row r="14931" spans="2:3" x14ac:dyDescent="0.35">
      <c r="B14931" s="4" t="s">
        <v>3715</v>
      </c>
      <c r="C14931" s="5">
        <v>0</v>
      </c>
    </row>
    <row r="14932" spans="2:3" x14ac:dyDescent="0.35">
      <c r="B14932" s="4" t="s">
        <v>4611</v>
      </c>
      <c r="C14932" s="5">
        <v>0</v>
      </c>
    </row>
    <row r="14933" spans="2:3" x14ac:dyDescent="0.35">
      <c r="B14933" s="4" t="s">
        <v>4178</v>
      </c>
      <c r="C14933" s="5">
        <v>0</v>
      </c>
    </row>
    <row r="14934" spans="2:3" x14ac:dyDescent="0.35">
      <c r="B14934" s="4" t="s">
        <v>4613</v>
      </c>
      <c r="C14934" s="5">
        <v>0</v>
      </c>
    </row>
    <row r="14935" spans="2:3" x14ac:dyDescent="0.35">
      <c r="B14935" s="4" t="s">
        <v>4179</v>
      </c>
      <c r="C14935" s="5">
        <v>0</v>
      </c>
    </row>
    <row r="14936" spans="2:3" x14ac:dyDescent="0.35">
      <c r="B14936" s="4" t="s">
        <v>4615</v>
      </c>
      <c r="C14936" s="5">
        <v>0</v>
      </c>
    </row>
    <row r="14937" spans="2:3" x14ac:dyDescent="0.35">
      <c r="B14937" s="4" t="s">
        <v>4180</v>
      </c>
      <c r="C14937" s="5">
        <v>0</v>
      </c>
    </row>
    <row r="14938" spans="2:3" x14ac:dyDescent="0.35">
      <c r="B14938" s="4" t="s">
        <v>4617</v>
      </c>
      <c r="C14938" s="5">
        <v>0</v>
      </c>
    </row>
    <row r="14939" spans="2:3" x14ac:dyDescent="0.35">
      <c r="B14939" s="4" t="s">
        <v>4181</v>
      </c>
      <c r="C14939" s="5">
        <v>0</v>
      </c>
    </row>
    <row r="14940" spans="2:3" x14ac:dyDescent="0.35">
      <c r="B14940" s="4" t="s">
        <v>4619</v>
      </c>
      <c r="C14940" s="5">
        <v>0</v>
      </c>
    </row>
    <row r="14941" spans="2:3" x14ac:dyDescent="0.35">
      <c r="B14941" s="4" t="s">
        <v>4182</v>
      </c>
      <c r="C14941" s="5">
        <v>0</v>
      </c>
    </row>
    <row r="14942" spans="2:3" x14ac:dyDescent="0.35">
      <c r="B14942" s="4" t="s">
        <v>4621</v>
      </c>
      <c r="C14942" s="5">
        <v>0</v>
      </c>
    </row>
    <row r="14943" spans="2:3" x14ac:dyDescent="0.35">
      <c r="B14943" s="4" t="s">
        <v>4183</v>
      </c>
      <c r="C14943" s="5">
        <v>0</v>
      </c>
    </row>
    <row r="14944" spans="2:3" x14ac:dyDescent="0.35">
      <c r="B14944" s="4" t="s">
        <v>3723</v>
      </c>
      <c r="C14944" s="5">
        <v>0</v>
      </c>
    </row>
    <row r="14945" spans="2:3" x14ac:dyDescent="0.35">
      <c r="B14945" s="4" t="s">
        <v>4184</v>
      </c>
      <c r="C14945" s="5">
        <v>0</v>
      </c>
    </row>
    <row r="14946" spans="2:3" x14ac:dyDescent="0.35">
      <c r="B14946" s="4" t="s">
        <v>4625</v>
      </c>
      <c r="C14946" s="5">
        <v>0</v>
      </c>
    </row>
    <row r="14947" spans="2:3" x14ac:dyDescent="0.35">
      <c r="B14947" s="4" t="s">
        <v>4185</v>
      </c>
      <c r="C14947" s="5">
        <v>0</v>
      </c>
    </row>
    <row r="14948" spans="2:3" x14ac:dyDescent="0.35">
      <c r="B14948" s="4" t="s">
        <v>4627</v>
      </c>
      <c r="C14948" s="5">
        <v>0</v>
      </c>
    </row>
    <row r="14949" spans="2:3" x14ac:dyDescent="0.35">
      <c r="B14949" s="4" t="s">
        <v>3674</v>
      </c>
      <c r="C14949" s="5">
        <v>0</v>
      </c>
    </row>
    <row r="14950" spans="2:3" x14ac:dyDescent="0.35">
      <c r="B14950" s="4" t="s">
        <v>4629</v>
      </c>
      <c r="C14950" s="5">
        <v>0</v>
      </c>
    </row>
    <row r="14951" spans="2:3" x14ac:dyDescent="0.35">
      <c r="B14951" s="4" t="s">
        <v>4187</v>
      </c>
      <c r="C14951" s="5">
        <v>0</v>
      </c>
    </row>
    <row r="14952" spans="2:3" x14ac:dyDescent="0.35">
      <c r="B14952" s="4" t="s">
        <v>4631</v>
      </c>
      <c r="C14952" s="5">
        <v>0</v>
      </c>
    </row>
    <row r="14953" spans="2:3" x14ac:dyDescent="0.35">
      <c r="B14953" s="4" t="s">
        <v>4188</v>
      </c>
      <c r="C14953" s="5">
        <v>0</v>
      </c>
    </row>
    <row r="14954" spans="2:3" x14ac:dyDescent="0.35">
      <c r="B14954" s="4" t="s">
        <v>4633</v>
      </c>
      <c r="C14954" s="5">
        <v>0</v>
      </c>
    </row>
    <row r="14955" spans="2:3" x14ac:dyDescent="0.35">
      <c r="B14955" s="4" t="s">
        <v>4189</v>
      </c>
      <c r="C14955" s="5">
        <v>0</v>
      </c>
    </row>
    <row r="14956" spans="2:3" x14ac:dyDescent="0.35">
      <c r="B14956" s="4" t="s">
        <v>4635</v>
      </c>
      <c r="C14956" s="5">
        <v>0</v>
      </c>
    </row>
    <row r="14957" spans="2:3" x14ac:dyDescent="0.35">
      <c r="B14957" s="4" t="s">
        <v>4190</v>
      </c>
      <c r="C14957" s="5">
        <v>0</v>
      </c>
    </row>
    <row r="14958" spans="2:3" x14ac:dyDescent="0.35">
      <c r="B14958" s="4" t="s">
        <v>4637</v>
      </c>
      <c r="C14958" s="5">
        <v>0</v>
      </c>
    </row>
    <row r="14959" spans="2:3" x14ac:dyDescent="0.35">
      <c r="B14959" s="4" t="s">
        <v>4191</v>
      </c>
      <c r="C14959" s="5">
        <v>0</v>
      </c>
    </row>
    <row r="14960" spans="2:3" x14ac:dyDescent="0.35">
      <c r="B14960" s="4" t="s">
        <v>4639</v>
      </c>
      <c r="C14960" s="5">
        <v>0</v>
      </c>
    </row>
    <row r="14961" spans="2:3" x14ac:dyDescent="0.35">
      <c r="B14961" s="4" t="s">
        <v>4192</v>
      </c>
      <c r="C14961" s="5">
        <v>0</v>
      </c>
    </row>
    <row r="14962" spans="2:3" x14ac:dyDescent="0.35">
      <c r="B14962" s="4" t="s">
        <v>4641</v>
      </c>
      <c r="C14962" s="5">
        <v>0</v>
      </c>
    </row>
    <row r="14963" spans="2:3" x14ac:dyDescent="0.35">
      <c r="B14963" s="4" t="s">
        <v>4193</v>
      </c>
      <c r="C14963" s="5">
        <v>0</v>
      </c>
    </row>
    <row r="14964" spans="2:3" x14ac:dyDescent="0.35">
      <c r="B14964" s="4" t="s">
        <v>3724</v>
      </c>
      <c r="C14964" s="5">
        <v>0</v>
      </c>
    </row>
    <row r="14965" spans="2:3" x14ac:dyDescent="0.35">
      <c r="B14965" s="4" t="s">
        <v>4194</v>
      </c>
      <c r="C14965" s="5">
        <v>0</v>
      </c>
    </row>
    <row r="14966" spans="2:3" x14ac:dyDescent="0.35">
      <c r="B14966" s="4" t="s">
        <v>4645</v>
      </c>
      <c r="C14966" s="5">
        <v>0</v>
      </c>
    </row>
    <row r="14967" spans="2:3" x14ac:dyDescent="0.35">
      <c r="B14967" s="4" t="s">
        <v>4195</v>
      </c>
      <c r="C14967" s="5">
        <v>0</v>
      </c>
    </row>
    <row r="14968" spans="2:3" x14ac:dyDescent="0.35">
      <c r="B14968" s="4" t="s">
        <v>4647</v>
      </c>
      <c r="C14968" s="5">
        <v>0</v>
      </c>
    </row>
    <row r="14969" spans="2:3" x14ac:dyDescent="0.35">
      <c r="B14969" s="4" t="s">
        <v>4196</v>
      </c>
      <c r="C14969" s="5">
        <v>0</v>
      </c>
    </row>
    <row r="14970" spans="2:3" x14ac:dyDescent="0.35">
      <c r="B14970" s="4" t="s">
        <v>4649</v>
      </c>
      <c r="C14970" s="5">
        <v>0</v>
      </c>
    </row>
    <row r="14971" spans="2:3" x14ac:dyDescent="0.35">
      <c r="B14971" s="4" t="s">
        <v>4197</v>
      </c>
      <c r="C14971" s="5">
        <v>0</v>
      </c>
    </row>
    <row r="14972" spans="2:3" x14ac:dyDescent="0.35">
      <c r="B14972" s="4" t="s">
        <v>4651</v>
      </c>
      <c r="C14972" s="5">
        <v>0</v>
      </c>
    </row>
    <row r="14973" spans="2:3" x14ac:dyDescent="0.35">
      <c r="B14973" s="4" t="s">
        <v>4198</v>
      </c>
      <c r="C14973" s="5">
        <v>0</v>
      </c>
    </row>
    <row r="14974" spans="2:3" x14ac:dyDescent="0.35">
      <c r="B14974" s="4" t="s">
        <v>4653</v>
      </c>
      <c r="C14974" s="5">
        <v>0</v>
      </c>
    </row>
    <row r="14975" spans="2:3" x14ac:dyDescent="0.35">
      <c r="B14975" s="4" t="s">
        <v>4199</v>
      </c>
      <c r="C14975" s="5">
        <v>0</v>
      </c>
    </row>
    <row r="14976" spans="2:3" x14ac:dyDescent="0.35">
      <c r="B14976" s="4" t="s">
        <v>4655</v>
      </c>
      <c r="C14976" s="5">
        <v>0</v>
      </c>
    </row>
    <row r="14977" spans="2:3" x14ac:dyDescent="0.35">
      <c r="B14977" s="4" t="s">
        <v>4200</v>
      </c>
      <c r="C14977" s="5">
        <v>0</v>
      </c>
    </row>
    <row r="14978" spans="2:3" x14ac:dyDescent="0.35">
      <c r="B14978" s="4" t="s">
        <v>4657</v>
      </c>
      <c r="C14978" s="5">
        <v>0</v>
      </c>
    </row>
    <row r="14979" spans="2:3" x14ac:dyDescent="0.35">
      <c r="B14979" s="4" t="s">
        <v>4201</v>
      </c>
      <c r="C14979" s="5">
        <v>0</v>
      </c>
    </row>
    <row r="14980" spans="2:3" x14ac:dyDescent="0.35">
      <c r="B14980" s="4" t="s">
        <v>4659</v>
      </c>
      <c r="C14980" s="5">
        <v>0</v>
      </c>
    </row>
    <row r="14981" spans="2:3" x14ac:dyDescent="0.35">
      <c r="B14981" s="4" t="s">
        <v>4202</v>
      </c>
      <c r="C14981" s="5">
        <v>0</v>
      </c>
    </row>
    <row r="14982" spans="2:3" x14ac:dyDescent="0.35">
      <c r="B14982" s="4" t="s">
        <v>4661</v>
      </c>
      <c r="C14982" s="5">
        <v>0</v>
      </c>
    </row>
    <row r="14983" spans="2:3" x14ac:dyDescent="0.35">
      <c r="B14983" s="4" t="s">
        <v>4203</v>
      </c>
      <c r="C14983" s="5">
        <v>0</v>
      </c>
    </row>
    <row r="14984" spans="2:3" x14ac:dyDescent="0.35">
      <c r="B14984" s="4" t="s">
        <v>4663</v>
      </c>
      <c r="C14984" s="5">
        <v>0</v>
      </c>
    </row>
    <row r="14985" spans="2:3" x14ac:dyDescent="0.35">
      <c r="B14985" s="4" t="s">
        <v>4204</v>
      </c>
      <c r="C14985" s="5">
        <v>0</v>
      </c>
    </row>
    <row r="14986" spans="2:3" x14ac:dyDescent="0.35">
      <c r="B14986" s="4" t="s">
        <v>4665</v>
      </c>
      <c r="C14986" s="5">
        <v>0</v>
      </c>
    </row>
    <row r="14987" spans="2:3" x14ac:dyDescent="0.35">
      <c r="B14987" s="4" t="s">
        <v>4205</v>
      </c>
      <c r="C14987" s="5">
        <v>0</v>
      </c>
    </row>
    <row r="14988" spans="2:3" x14ac:dyDescent="0.35">
      <c r="B14988" s="4" t="s">
        <v>4667</v>
      </c>
      <c r="C14988" s="5">
        <v>0</v>
      </c>
    </row>
    <row r="14989" spans="2:3" x14ac:dyDescent="0.35">
      <c r="B14989" s="4" t="s">
        <v>4206</v>
      </c>
      <c r="C14989" s="5">
        <v>0</v>
      </c>
    </row>
    <row r="14990" spans="2:3" x14ac:dyDescent="0.35">
      <c r="B14990" s="4" t="s">
        <v>4669</v>
      </c>
      <c r="C14990" s="5">
        <v>0</v>
      </c>
    </row>
    <row r="14991" spans="2:3" x14ac:dyDescent="0.35">
      <c r="B14991" s="4" t="s">
        <v>4207</v>
      </c>
      <c r="C14991" s="5">
        <v>0</v>
      </c>
    </row>
    <row r="14992" spans="2:3" x14ac:dyDescent="0.35">
      <c r="B14992" s="4" t="s">
        <v>4671</v>
      </c>
      <c r="C14992" s="5">
        <v>0</v>
      </c>
    </row>
    <row r="14993" spans="2:3" x14ac:dyDescent="0.35">
      <c r="B14993" s="4" t="s">
        <v>4208</v>
      </c>
      <c r="C14993" s="5">
        <v>0</v>
      </c>
    </row>
    <row r="14994" spans="2:3" x14ac:dyDescent="0.35">
      <c r="B14994" s="4" t="s">
        <v>4673</v>
      </c>
      <c r="C14994" s="5">
        <v>0</v>
      </c>
    </row>
    <row r="14995" spans="2:3" x14ac:dyDescent="0.35">
      <c r="B14995" s="4" t="s">
        <v>4209</v>
      </c>
      <c r="C14995" s="5">
        <v>0</v>
      </c>
    </row>
    <row r="14996" spans="2:3" x14ac:dyDescent="0.35">
      <c r="B14996" s="4" t="s">
        <v>4675</v>
      </c>
      <c r="C14996" s="5">
        <v>0</v>
      </c>
    </row>
    <row r="14997" spans="2:3" x14ac:dyDescent="0.35">
      <c r="B14997" s="4" t="s">
        <v>4210</v>
      </c>
      <c r="C14997" s="5">
        <v>0</v>
      </c>
    </row>
    <row r="14998" spans="2:3" x14ac:dyDescent="0.35">
      <c r="B14998" s="4" t="s">
        <v>4677</v>
      </c>
      <c r="C14998" s="5">
        <v>0</v>
      </c>
    </row>
    <row r="14999" spans="2:3" x14ac:dyDescent="0.35">
      <c r="B14999" s="4" t="s">
        <v>4211</v>
      </c>
      <c r="C14999" s="5">
        <v>0</v>
      </c>
    </row>
    <row r="15000" spans="2:3" x14ac:dyDescent="0.35">
      <c r="B15000" s="4" t="s">
        <v>4679</v>
      </c>
      <c r="C15000" s="5">
        <v>0</v>
      </c>
    </row>
    <row r="15001" spans="2:3" x14ac:dyDescent="0.35">
      <c r="B15001" s="4" t="s">
        <v>4212</v>
      </c>
      <c r="C15001" s="5">
        <v>0</v>
      </c>
    </row>
    <row r="15002" spans="2:3" x14ac:dyDescent="0.35">
      <c r="B15002" s="4" t="s">
        <v>4681</v>
      </c>
      <c r="C15002" s="5">
        <v>0</v>
      </c>
    </row>
    <row r="15003" spans="2:3" x14ac:dyDescent="0.35">
      <c r="B15003" s="4" t="s">
        <v>4213</v>
      </c>
      <c r="C15003" s="5">
        <v>0</v>
      </c>
    </row>
    <row r="15004" spans="2:3" x14ac:dyDescent="0.35">
      <c r="B15004" s="4" t="s">
        <v>4683</v>
      </c>
      <c r="C15004" s="5">
        <v>0</v>
      </c>
    </row>
    <row r="15005" spans="2:3" x14ac:dyDescent="0.35">
      <c r="B15005" s="4" t="s">
        <v>4214</v>
      </c>
      <c r="C15005" s="5">
        <v>0</v>
      </c>
    </row>
    <row r="15006" spans="2:3" x14ac:dyDescent="0.35">
      <c r="B15006" s="4" t="s">
        <v>4685</v>
      </c>
      <c r="C15006" s="5">
        <v>0</v>
      </c>
    </row>
    <row r="15007" spans="2:3" x14ac:dyDescent="0.35">
      <c r="B15007" s="4" t="s">
        <v>4215</v>
      </c>
      <c r="C15007" s="5">
        <v>0</v>
      </c>
    </row>
    <row r="15008" spans="2:3" x14ac:dyDescent="0.35">
      <c r="B15008" s="4" t="s">
        <v>4687</v>
      </c>
      <c r="C15008" s="5">
        <v>0</v>
      </c>
    </row>
    <row r="15009" spans="2:3" x14ac:dyDescent="0.35">
      <c r="B15009" s="4" t="s">
        <v>4216</v>
      </c>
      <c r="C15009" s="5">
        <v>0</v>
      </c>
    </row>
    <row r="15010" spans="2:3" x14ac:dyDescent="0.35">
      <c r="B15010" s="4" t="s">
        <v>4689</v>
      </c>
      <c r="C15010" s="5">
        <v>0</v>
      </c>
    </row>
    <row r="15011" spans="2:3" x14ac:dyDescent="0.35">
      <c r="B15011" s="4" t="s">
        <v>4217</v>
      </c>
      <c r="C15011" s="5">
        <v>0</v>
      </c>
    </row>
    <row r="15012" spans="2:3" x14ac:dyDescent="0.35">
      <c r="B15012" s="4" t="s">
        <v>4691</v>
      </c>
      <c r="C15012" s="5">
        <v>0</v>
      </c>
    </row>
    <row r="15013" spans="2:3" x14ac:dyDescent="0.35">
      <c r="B15013" s="4" t="s">
        <v>4218</v>
      </c>
      <c r="C15013" s="5">
        <v>0</v>
      </c>
    </row>
    <row r="15014" spans="2:3" x14ac:dyDescent="0.35">
      <c r="B15014" s="4" t="s">
        <v>4693</v>
      </c>
      <c r="C15014" s="5">
        <v>0</v>
      </c>
    </row>
    <row r="15015" spans="2:3" x14ac:dyDescent="0.35">
      <c r="B15015" s="4" t="s">
        <v>4219</v>
      </c>
      <c r="C15015" s="5">
        <v>0</v>
      </c>
    </row>
    <row r="15016" spans="2:3" x14ac:dyDescent="0.35">
      <c r="B15016" s="4" t="s">
        <v>4695</v>
      </c>
      <c r="C15016" s="5">
        <v>0</v>
      </c>
    </row>
    <row r="15017" spans="2:3" x14ac:dyDescent="0.35">
      <c r="B15017" s="4" t="s">
        <v>4220</v>
      </c>
      <c r="C15017" s="5">
        <v>0</v>
      </c>
    </row>
    <row r="15018" spans="2:3" x14ac:dyDescent="0.35">
      <c r="B15018" s="4" t="s">
        <v>4697</v>
      </c>
      <c r="C15018" s="5">
        <v>0</v>
      </c>
    </row>
    <row r="15019" spans="2:3" x14ac:dyDescent="0.35">
      <c r="B15019" s="4" t="s">
        <v>4221</v>
      </c>
      <c r="C15019" s="5">
        <v>0</v>
      </c>
    </row>
    <row r="15020" spans="2:3" x14ac:dyDescent="0.35">
      <c r="B15020" s="4" t="s">
        <v>4699</v>
      </c>
      <c r="C15020" s="5">
        <v>0</v>
      </c>
    </row>
    <row r="15021" spans="2:3" x14ac:dyDescent="0.35">
      <c r="B15021" s="4" t="s">
        <v>4704</v>
      </c>
      <c r="C15021" s="5">
        <v>0</v>
      </c>
    </row>
    <row r="15022" spans="2:3" x14ac:dyDescent="0.35">
      <c r="B15022" s="4" t="s">
        <v>4701</v>
      </c>
      <c r="C15022" s="5">
        <v>0</v>
      </c>
    </row>
    <row r="15023" spans="2:3" x14ac:dyDescent="0.35">
      <c r="B15023" s="4" t="s">
        <v>3687</v>
      </c>
      <c r="C15023" s="5">
        <v>0</v>
      </c>
    </row>
    <row r="15024" spans="2:3" x14ac:dyDescent="0.35">
      <c r="B15024" s="4" t="s">
        <v>4703</v>
      </c>
      <c r="C15024" s="5">
        <v>0</v>
      </c>
    </row>
    <row r="15025" spans="2:3" x14ac:dyDescent="0.35">
      <c r="B15025" s="4" t="s">
        <v>4708</v>
      </c>
      <c r="C15025" s="5">
        <v>0</v>
      </c>
    </row>
    <row r="15026" spans="2:3" x14ac:dyDescent="0.35">
      <c r="B15026" s="4" t="s">
        <v>4710</v>
      </c>
      <c r="C15026" s="5">
        <v>0</v>
      </c>
    </row>
    <row r="15027" spans="2:3" x14ac:dyDescent="0.35">
      <c r="B15027" s="4" t="s">
        <v>4222</v>
      </c>
      <c r="C15027" s="5">
        <v>0</v>
      </c>
    </row>
    <row r="15028" spans="2:3" x14ac:dyDescent="0.35">
      <c r="B15028" s="4" t="s">
        <v>4707</v>
      </c>
      <c r="C15028" s="5">
        <v>0</v>
      </c>
    </row>
    <row r="15029" spans="2:3" x14ac:dyDescent="0.35">
      <c r="B15029" s="4" t="s">
        <v>4223</v>
      </c>
      <c r="C15029" s="5">
        <v>0</v>
      </c>
    </row>
    <row r="15030" spans="2:3" x14ac:dyDescent="0.35">
      <c r="B15030" s="4" t="s">
        <v>4709</v>
      </c>
      <c r="C15030" s="5">
        <v>0</v>
      </c>
    </row>
    <row r="15031" spans="2:3" x14ac:dyDescent="0.35">
      <c r="B15031" s="4" t="s">
        <v>4224</v>
      </c>
      <c r="C15031" s="5">
        <v>0</v>
      </c>
    </row>
    <row r="15032" spans="2:3" x14ac:dyDescent="0.35">
      <c r="B15032" s="4" t="s">
        <v>4711</v>
      </c>
      <c r="C15032" s="5">
        <v>0</v>
      </c>
    </row>
    <row r="15033" spans="2:3" x14ac:dyDescent="0.35">
      <c r="B15033" s="4" t="s">
        <v>4225</v>
      </c>
      <c r="C15033" s="5">
        <v>0</v>
      </c>
    </row>
    <row r="15034" spans="2:3" x14ac:dyDescent="0.35">
      <c r="B15034" s="4" t="s">
        <v>4713</v>
      </c>
      <c r="C15034" s="5">
        <v>0</v>
      </c>
    </row>
    <row r="15035" spans="2:3" x14ac:dyDescent="0.35">
      <c r="B15035" s="4" t="s">
        <v>4226</v>
      </c>
      <c r="C15035" s="5">
        <v>0</v>
      </c>
    </row>
    <row r="15036" spans="2:3" x14ac:dyDescent="0.35">
      <c r="B15036" s="4" t="s">
        <v>4715</v>
      </c>
      <c r="C15036" s="5">
        <v>0</v>
      </c>
    </row>
    <row r="15037" spans="2:3" x14ac:dyDescent="0.35">
      <c r="B15037" s="4" t="s">
        <v>4227</v>
      </c>
      <c r="C15037" s="5">
        <v>0</v>
      </c>
    </row>
    <row r="15038" spans="2:3" x14ac:dyDescent="0.35">
      <c r="B15038" s="4" t="s">
        <v>4717</v>
      </c>
      <c r="C15038" s="5">
        <v>0</v>
      </c>
    </row>
    <row r="15039" spans="2:3" x14ac:dyDescent="0.35">
      <c r="B15039" s="4" t="s">
        <v>4228</v>
      </c>
      <c r="C15039" s="5">
        <v>0</v>
      </c>
    </row>
    <row r="15040" spans="2:3" x14ac:dyDescent="0.35">
      <c r="B15040" s="4" t="s">
        <v>4719</v>
      </c>
      <c r="C15040" s="5">
        <v>0</v>
      </c>
    </row>
    <row r="15041" spans="2:3" x14ac:dyDescent="0.35">
      <c r="B15041" s="4" t="s">
        <v>4229</v>
      </c>
      <c r="C15041" s="5">
        <v>0</v>
      </c>
    </row>
    <row r="15042" spans="2:3" x14ac:dyDescent="0.35">
      <c r="B15042" s="4" t="s">
        <v>4721</v>
      </c>
      <c r="C15042" s="5">
        <v>0</v>
      </c>
    </row>
    <row r="15043" spans="2:3" x14ac:dyDescent="0.35">
      <c r="B15043" s="4" t="s">
        <v>3716</v>
      </c>
      <c r="C15043" s="5">
        <v>0</v>
      </c>
    </row>
    <row r="15044" spans="2:3" x14ac:dyDescent="0.35">
      <c r="B15044" s="4" t="s">
        <v>4723</v>
      </c>
      <c r="C15044" s="5">
        <v>0</v>
      </c>
    </row>
    <row r="15045" spans="2:3" x14ac:dyDescent="0.35">
      <c r="B15045" s="4" t="s">
        <v>4231</v>
      </c>
      <c r="C15045" s="5">
        <v>0</v>
      </c>
    </row>
    <row r="15046" spans="2:3" x14ac:dyDescent="0.35">
      <c r="B15046" s="4" t="s">
        <v>4725</v>
      </c>
      <c r="C15046" s="5">
        <v>0</v>
      </c>
    </row>
    <row r="15047" spans="2:3" x14ac:dyDescent="0.35">
      <c r="B15047" s="4" t="s">
        <v>4232</v>
      </c>
      <c r="C15047" s="5">
        <v>0</v>
      </c>
    </row>
    <row r="15048" spans="2:3" x14ac:dyDescent="0.35">
      <c r="B15048" s="4" t="s">
        <v>4727</v>
      </c>
      <c r="C15048" s="5">
        <v>0</v>
      </c>
    </row>
    <row r="15049" spans="2:3" x14ac:dyDescent="0.35">
      <c r="B15049" s="4" t="s">
        <v>4233</v>
      </c>
      <c r="C15049" s="5">
        <v>0</v>
      </c>
    </row>
    <row r="15050" spans="2:3" x14ac:dyDescent="0.35">
      <c r="B15050" s="4" t="s">
        <v>4729</v>
      </c>
      <c r="C15050" s="5">
        <v>0</v>
      </c>
    </row>
    <row r="15051" spans="2:3" x14ac:dyDescent="0.35">
      <c r="B15051" s="4" t="s">
        <v>4234</v>
      </c>
      <c r="C15051" s="5">
        <v>0</v>
      </c>
    </row>
    <row r="15052" spans="2:3" x14ac:dyDescent="0.35">
      <c r="B15052" s="4" t="s">
        <v>4731</v>
      </c>
      <c r="C15052" s="5">
        <v>0</v>
      </c>
    </row>
    <row r="15053" spans="2:3" x14ac:dyDescent="0.35">
      <c r="B15053" s="4" t="s">
        <v>4235</v>
      </c>
      <c r="C15053" s="5">
        <v>0</v>
      </c>
    </row>
    <row r="15054" spans="2:3" x14ac:dyDescent="0.35">
      <c r="B15054" s="4" t="s">
        <v>4733</v>
      </c>
      <c r="C15054" s="5">
        <v>0</v>
      </c>
    </row>
    <row r="15055" spans="2:3" x14ac:dyDescent="0.35">
      <c r="B15055" s="4" t="s">
        <v>4236</v>
      </c>
      <c r="C15055" s="5">
        <v>0</v>
      </c>
    </row>
    <row r="15056" spans="2:3" x14ac:dyDescent="0.35">
      <c r="B15056" s="4" t="s">
        <v>4735</v>
      </c>
      <c r="C15056" s="5">
        <v>0</v>
      </c>
    </row>
    <row r="15057" spans="2:3" x14ac:dyDescent="0.35">
      <c r="B15057" s="4" t="s">
        <v>4237</v>
      </c>
      <c r="C15057" s="5">
        <v>0</v>
      </c>
    </row>
    <row r="15058" spans="2:3" x14ac:dyDescent="0.35">
      <c r="B15058" s="4" t="s">
        <v>4737</v>
      </c>
      <c r="C15058" s="5">
        <v>0</v>
      </c>
    </row>
    <row r="15059" spans="2:3" x14ac:dyDescent="0.35">
      <c r="B15059" s="4" t="s">
        <v>4238</v>
      </c>
      <c r="C15059" s="5">
        <v>0</v>
      </c>
    </row>
    <row r="15060" spans="2:3" x14ac:dyDescent="0.35">
      <c r="B15060" s="4" t="s">
        <v>4739</v>
      </c>
      <c r="C15060" s="5">
        <v>0</v>
      </c>
    </row>
    <row r="15061" spans="2:3" x14ac:dyDescent="0.35">
      <c r="B15061" s="4" t="s">
        <v>4239</v>
      </c>
      <c r="C15061" s="5">
        <v>0</v>
      </c>
    </row>
    <row r="15062" spans="2:3" x14ac:dyDescent="0.35">
      <c r="B15062" s="4" t="s">
        <v>4741</v>
      </c>
      <c r="C15062" s="5">
        <v>0</v>
      </c>
    </row>
    <row r="15063" spans="2:3" x14ac:dyDescent="0.35">
      <c r="B15063" s="4" t="s">
        <v>4240</v>
      </c>
      <c r="C15063" s="5">
        <v>0</v>
      </c>
    </row>
    <row r="15064" spans="2:3" x14ac:dyDescent="0.35">
      <c r="B15064" s="4" t="s">
        <v>4743</v>
      </c>
      <c r="C15064" s="5">
        <v>0</v>
      </c>
    </row>
    <row r="15065" spans="2:3" x14ac:dyDescent="0.35">
      <c r="B15065" s="4" t="s">
        <v>4241</v>
      </c>
      <c r="C15065" s="5">
        <v>0</v>
      </c>
    </row>
    <row r="15066" spans="2:3" x14ac:dyDescent="0.35">
      <c r="B15066" s="4" t="s">
        <v>4745</v>
      </c>
      <c r="C15066" s="5">
        <v>0</v>
      </c>
    </row>
    <row r="15067" spans="2:3" x14ac:dyDescent="0.35">
      <c r="B15067" s="4" t="s">
        <v>4242</v>
      </c>
      <c r="C15067" s="5">
        <v>0</v>
      </c>
    </row>
    <row r="15068" spans="2:3" x14ac:dyDescent="0.35">
      <c r="B15068" s="4" t="s">
        <v>4747</v>
      </c>
      <c r="C15068" s="5">
        <v>0</v>
      </c>
    </row>
    <row r="15069" spans="2:3" x14ac:dyDescent="0.35">
      <c r="B15069" s="4" t="s">
        <v>4243</v>
      </c>
      <c r="C15069" s="5">
        <v>0</v>
      </c>
    </row>
    <row r="15070" spans="2:3" x14ac:dyDescent="0.35">
      <c r="B15070" s="4" t="s">
        <v>4749</v>
      </c>
      <c r="C15070" s="5">
        <v>0</v>
      </c>
    </row>
    <row r="15071" spans="2:3" x14ac:dyDescent="0.35">
      <c r="B15071" s="4" t="s">
        <v>4244</v>
      </c>
      <c r="C15071" s="5">
        <v>0</v>
      </c>
    </row>
    <row r="15072" spans="2:3" x14ac:dyDescent="0.35">
      <c r="B15072" s="4" t="s">
        <v>4751</v>
      </c>
      <c r="C15072" s="5">
        <v>0</v>
      </c>
    </row>
    <row r="15073" spans="2:3" x14ac:dyDescent="0.35">
      <c r="B15073" s="4" t="s">
        <v>4245</v>
      </c>
      <c r="C15073" s="5">
        <v>0</v>
      </c>
    </row>
    <row r="15074" spans="2:3" x14ac:dyDescent="0.35">
      <c r="B15074" s="4" t="s">
        <v>4753</v>
      </c>
      <c r="C15074" s="5">
        <v>0</v>
      </c>
    </row>
    <row r="15075" spans="2:3" x14ac:dyDescent="0.35">
      <c r="B15075" s="4" t="s">
        <v>4246</v>
      </c>
      <c r="C15075" s="5">
        <v>0</v>
      </c>
    </row>
    <row r="15076" spans="2:3" x14ac:dyDescent="0.35">
      <c r="B15076" s="4" t="s">
        <v>4755</v>
      </c>
      <c r="C15076" s="5">
        <v>0</v>
      </c>
    </row>
    <row r="15077" spans="2:3" x14ac:dyDescent="0.35">
      <c r="B15077" s="4" t="s">
        <v>4247</v>
      </c>
      <c r="C15077" s="5">
        <v>0</v>
      </c>
    </row>
    <row r="15078" spans="2:3" x14ac:dyDescent="0.35">
      <c r="B15078" s="4" t="s">
        <v>4757</v>
      </c>
      <c r="C15078" s="5">
        <v>0</v>
      </c>
    </row>
    <row r="15079" spans="2:3" x14ac:dyDescent="0.35">
      <c r="B15079" s="4" t="s">
        <v>4248</v>
      </c>
      <c r="C15079" s="5">
        <v>0</v>
      </c>
    </row>
    <row r="15080" spans="2:3" x14ac:dyDescent="0.35">
      <c r="B15080" s="4" t="s">
        <v>4759</v>
      </c>
      <c r="C15080" s="5">
        <v>0</v>
      </c>
    </row>
    <row r="15081" spans="2:3" x14ac:dyDescent="0.35">
      <c r="B15081" s="4" t="s">
        <v>4249</v>
      </c>
      <c r="C15081" s="5">
        <v>0</v>
      </c>
    </row>
    <row r="15082" spans="2:3" x14ac:dyDescent="0.35">
      <c r="B15082" s="4" t="s">
        <v>4761</v>
      </c>
      <c r="C15082" s="5">
        <v>0</v>
      </c>
    </row>
    <row r="15083" spans="2:3" x14ac:dyDescent="0.35">
      <c r="B15083" s="4" t="s">
        <v>4250</v>
      </c>
      <c r="C15083" s="5">
        <v>0</v>
      </c>
    </row>
    <row r="15084" spans="2:3" x14ac:dyDescent="0.35">
      <c r="B15084" s="4" t="s">
        <v>4763</v>
      </c>
      <c r="C15084" s="5">
        <v>0</v>
      </c>
    </row>
    <row r="15085" spans="2:3" x14ac:dyDescent="0.35">
      <c r="B15085" s="4" t="s">
        <v>4251</v>
      </c>
      <c r="C15085" s="5">
        <v>0</v>
      </c>
    </row>
    <row r="15086" spans="2:3" x14ac:dyDescent="0.35">
      <c r="B15086" s="4" t="s">
        <v>4765</v>
      </c>
      <c r="C15086" s="5">
        <v>0</v>
      </c>
    </row>
    <row r="15087" spans="2:3" x14ac:dyDescent="0.35">
      <c r="B15087" s="4" t="s">
        <v>4252</v>
      </c>
      <c r="C15087" s="5">
        <v>0</v>
      </c>
    </row>
    <row r="15088" spans="2:3" x14ac:dyDescent="0.35">
      <c r="B15088" s="4" t="s">
        <v>4767</v>
      </c>
      <c r="C15088" s="5">
        <v>0</v>
      </c>
    </row>
    <row r="15089" spans="2:3" x14ac:dyDescent="0.35">
      <c r="B15089" s="4" t="s">
        <v>4253</v>
      </c>
      <c r="C15089" s="5">
        <v>0</v>
      </c>
    </row>
    <row r="15090" spans="2:3" x14ac:dyDescent="0.35">
      <c r="B15090" s="4" t="s">
        <v>4769</v>
      </c>
      <c r="C15090" s="5">
        <v>0</v>
      </c>
    </row>
    <row r="15091" spans="2:3" x14ac:dyDescent="0.35">
      <c r="B15091" s="4" t="s">
        <v>4254</v>
      </c>
      <c r="C15091" s="5">
        <v>0</v>
      </c>
    </row>
    <row r="15092" spans="2:3" x14ac:dyDescent="0.35">
      <c r="B15092" s="4" t="s">
        <v>4771</v>
      </c>
      <c r="C15092" s="5">
        <v>0</v>
      </c>
    </row>
    <row r="15093" spans="2:3" x14ac:dyDescent="0.35">
      <c r="B15093" s="4" t="s">
        <v>4255</v>
      </c>
      <c r="C15093" s="5">
        <v>0</v>
      </c>
    </row>
    <row r="15094" spans="2:3" x14ac:dyDescent="0.35">
      <c r="B15094" s="4" t="s">
        <v>4773</v>
      </c>
      <c r="C15094" s="5">
        <v>0</v>
      </c>
    </row>
    <row r="15095" spans="2:3" x14ac:dyDescent="0.35">
      <c r="B15095" s="4" t="s">
        <v>4256</v>
      </c>
      <c r="C15095" s="5">
        <v>0</v>
      </c>
    </row>
    <row r="15096" spans="2:3" x14ac:dyDescent="0.35">
      <c r="B15096" s="4" t="s">
        <v>4775</v>
      </c>
      <c r="C15096" s="5">
        <v>0</v>
      </c>
    </row>
    <row r="15097" spans="2:3" x14ac:dyDescent="0.35">
      <c r="B15097" s="4" t="s">
        <v>4257</v>
      </c>
      <c r="C15097" s="5">
        <v>0</v>
      </c>
    </row>
    <row r="15098" spans="2:3" x14ac:dyDescent="0.35">
      <c r="B15098" s="4" t="s">
        <v>4777</v>
      </c>
      <c r="C15098" s="5">
        <v>0</v>
      </c>
    </row>
    <row r="15099" spans="2:3" x14ac:dyDescent="0.35">
      <c r="B15099" s="4" t="s">
        <v>4258</v>
      </c>
      <c r="C15099" s="5">
        <v>0</v>
      </c>
    </row>
    <row r="15100" spans="2:3" x14ac:dyDescent="0.35">
      <c r="B15100" s="4" t="s">
        <v>4779</v>
      </c>
      <c r="C15100" s="5">
        <v>0</v>
      </c>
    </row>
    <row r="15101" spans="2:3" x14ac:dyDescent="0.35">
      <c r="B15101" s="4" t="s">
        <v>4259</v>
      </c>
      <c r="C15101" s="5">
        <v>0</v>
      </c>
    </row>
    <row r="15102" spans="2:3" x14ac:dyDescent="0.35">
      <c r="B15102" s="4" t="s">
        <v>4781</v>
      </c>
      <c r="C15102" s="5">
        <v>0</v>
      </c>
    </row>
    <row r="15103" spans="2:3" x14ac:dyDescent="0.35">
      <c r="B15103" s="4" t="s">
        <v>4260</v>
      </c>
      <c r="C15103" s="5">
        <v>0</v>
      </c>
    </row>
    <row r="15104" spans="2:3" x14ac:dyDescent="0.35">
      <c r="B15104" s="4" t="s">
        <v>4783</v>
      </c>
      <c r="C15104" s="5">
        <v>0</v>
      </c>
    </row>
    <row r="15105" spans="2:3" x14ac:dyDescent="0.35">
      <c r="B15105" s="4" t="s">
        <v>4261</v>
      </c>
      <c r="C15105" s="5">
        <v>0</v>
      </c>
    </row>
    <row r="15106" spans="2:3" x14ac:dyDescent="0.35">
      <c r="B15106" s="4" t="s">
        <v>4785</v>
      </c>
      <c r="C15106" s="5">
        <v>0</v>
      </c>
    </row>
    <row r="15107" spans="2:3" x14ac:dyDescent="0.35">
      <c r="B15107" s="4" t="s">
        <v>4262</v>
      </c>
      <c r="C15107" s="5">
        <v>0</v>
      </c>
    </row>
    <row r="15108" spans="2:3" x14ac:dyDescent="0.35">
      <c r="B15108" s="4" t="s">
        <v>4787</v>
      </c>
      <c r="C15108" s="5">
        <v>0</v>
      </c>
    </row>
    <row r="15109" spans="2:3" x14ac:dyDescent="0.35">
      <c r="B15109" s="4" t="s">
        <v>4263</v>
      </c>
      <c r="C15109" s="5">
        <v>0</v>
      </c>
    </row>
    <row r="15110" spans="2:3" x14ac:dyDescent="0.35">
      <c r="B15110" s="4" t="s">
        <v>4789</v>
      </c>
      <c r="C15110" s="5">
        <v>0</v>
      </c>
    </row>
    <row r="15111" spans="2:3" x14ac:dyDescent="0.35">
      <c r="B15111" s="4" t="s">
        <v>4264</v>
      </c>
      <c r="C15111" s="5">
        <v>0</v>
      </c>
    </row>
    <row r="15112" spans="2:3" x14ac:dyDescent="0.35">
      <c r="B15112" s="4" t="s">
        <v>4791</v>
      </c>
      <c r="C15112" s="5">
        <v>0</v>
      </c>
    </row>
    <row r="15113" spans="2:3" x14ac:dyDescent="0.35">
      <c r="B15113" s="4" t="s">
        <v>4265</v>
      </c>
      <c r="C15113" s="5">
        <v>0</v>
      </c>
    </row>
    <row r="15114" spans="2:3" x14ac:dyDescent="0.35">
      <c r="B15114" s="4" t="s">
        <v>4793</v>
      </c>
      <c r="C15114" s="5">
        <v>0</v>
      </c>
    </row>
    <row r="15115" spans="2:3" x14ac:dyDescent="0.35">
      <c r="B15115" s="4" t="s">
        <v>4266</v>
      </c>
      <c r="C15115" s="5">
        <v>0</v>
      </c>
    </row>
    <row r="15116" spans="2:3" x14ac:dyDescent="0.35">
      <c r="B15116" s="4" t="s">
        <v>4795</v>
      </c>
      <c r="C15116" s="5">
        <v>0</v>
      </c>
    </row>
    <row r="15117" spans="2:3" x14ac:dyDescent="0.35">
      <c r="B15117" s="4" t="s">
        <v>4267</v>
      </c>
      <c r="C15117" s="5">
        <v>0</v>
      </c>
    </row>
    <row r="15118" spans="2:3" x14ac:dyDescent="0.35">
      <c r="B15118" s="4" t="s">
        <v>4797</v>
      </c>
      <c r="C15118" s="5">
        <v>0</v>
      </c>
    </row>
    <row r="15119" spans="2:3" x14ac:dyDescent="0.35">
      <c r="B15119" s="4" t="s">
        <v>3717</v>
      </c>
      <c r="C15119" s="5">
        <v>0</v>
      </c>
    </row>
    <row r="15120" spans="2:3" x14ac:dyDescent="0.35">
      <c r="B15120" s="4" t="s">
        <v>4799</v>
      </c>
      <c r="C15120" s="5">
        <v>0</v>
      </c>
    </row>
    <row r="15121" spans="2:3" x14ac:dyDescent="0.35">
      <c r="B15121" s="4" t="s">
        <v>4269</v>
      </c>
      <c r="C15121" s="5">
        <v>0</v>
      </c>
    </row>
    <row r="15122" spans="2:3" x14ac:dyDescent="0.35">
      <c r="B15122" s="4" t="s">
        <v>4801</v>
      </c>
      <c r="C15122" s="5">
        <v>0</v>
      </c>
    </row>
    <row r="15123" spans="2:3" x14ac:dyDescent="0.35">
      <c r="B15123" s="4" t="s">
        <v>4270</v>
      </c>
      <c r="C15123" s="5">
        <v>0</v>
      </c>
    </row>
    <row r="15124" spans="2:3" x14ac:dyDescent="0.35">
      <c r="B15124" s="4" t="s">
        <v>4803</v>
      </c>
      <c r="C15124" s="5">
        <v>0</v>
      </c>
    </row>
    <row r="15125" spans="2:3" x14ac:dyDescent="0.35">
      <c r="B15125" s="4" t="s">
        <v>4271</v>
      </c>
      <c r="C15125" s="5">
        <v>0</v>
      </c>
    </row>
    <row r="15126" spans="2:3" x14ac:dyDescent="0.35">
      <c r="B15126" s="4" t="s">
        <v>3726</v>
      </c>
      <c r="C15126" s="5">
        <v>0</v>
      </c>
    </row>
    <row r="15127" spans="2:3" x14ac:dyDescent="0.35">
      <c r="B15127" s="4" t="s">
        <v>4272</v>
      </c>
      <c r="C15127" s="5">
        <v>0</v>
      </c>
    </row>
    <row r="15128" spans="2:3" x14ac:dyDescent="0.35">
      <c r="B15128" s="4" t="s">
        <v>4807</v>
      </c>
      <c r="C15128" s="5">
        <v>0</v>
      </c>
    </row>
    <row r="15129" spans="2:3" x14ac:dyDescent="0.35">
      <c r="B15129" s="4" t="s">
        <v>4273</v>
      </c>
      <c r="C15129" s="5">
        <v>0</v>
      </c>
    </row>
    <row r="15130" spans="2:3" x14ac:dyDescent="0.35">
      <c r="B15130" s="4" t="s">
        <v>4809</v>
      </c>
      <c r="C15130" s="5">
        <v>0</v>
      </c>
    </row>
    <row r="15131" spans="2:3" x14ac:dyDescent="0.35">
      <c r="B15131" s="4" t="s">
        <v>4274</v>
      </c>
      <c r="C15131" s="5">
        <v>0</v>
      </c>
    </row>
    <row r="15132" spans="2:3" x14ac:dyDescent="0.35">
      <c r="B15132" s="4" t="s">
        <v>4811</v>
      </c>
      <c r="C15132" s="5">
        <v>0</v>
      </c>
    </row>
    <row r="15133" spans="2:3" x14ac:dyDescent="0.35">
      <c r="B15133" s="4" t="s">
        <v>4275</v>
      </c>
      <c r="C15133" s="5">
        <v>0</v>
      </c>
    </row>
    <row r="15134" spans="2:3" x14ac:dyDescent="0.35">
      <c r="B15134" s="4" t="s">
        <v>4813</v>
      </c>
      <c r="C15134" s="5">
        <v>0</v>
      </c>
    </row>
    <row r="15135" spans="2:3" x14ac:dyDescent="0.35">
      <c r="B15135" s="4" t="s">
        <v>4276</v>
      </c>
      <c r="C15135" s="5">
        <v>0</v>
      </c>
    </row>
    <row r="15136" spans="2:3" x14ac:dyDescent="0.35">
      <c r="B15136" s="4" t="s">
        <v>4815</v>
      </c>
      <c r="C15136" s="5">
        <v>0</v>
      </c>
    </row>
    <row r="15137" spans="2:3" x14ac:dyDescent="0.35">
      <c r="B15137" s="4" t="s">
        <v>4277</v>
      </c>
      <c r="C15137" s="5">
        <v>0</v>
      </c>
    </row>
    <row r="15138" spans="2:3" x14ac:dyDescent="0.35">
      <c r="B15138" s="4" t="s">
        <v>4817</v>
      </c>
      <c r="C15138" s="5">
        <v>0</v>
      </c>
    </row>
    <row r="15139" spans="2:3" x14ac:dyDescent="0.35">
      <c r="B15139" s="4" t="s">
        <v>4278</v>
      </c>
      <c r="C15139" s="5">
        <v>0</v>
      </c>
    </row>
    <row r="15140" spans="2:3" x14ac:dyDescent="0.35">
      <c r="B15140" s="4" t="s">
        <v>4819</v>
      </c>
      <c r="C15140" s="5">
        <v>0</v>
      </c>
    </row>
    <row r="15141" spans="2:3" x14ac:dyDescent="0.35">
      <c r="B15141" s="4" t="s">
        <v>4279</v>
      </c>
      <c r="C15141" s="5">
        <v>0</v>
      </c>
    </row>
    <row r="15142" spans="2:3" x14ac:dyDescent="0.35">
      <c r="B15142" s="4" t="s">
        <v>4821</v>
      </c>
      <c r="C15142" s="5">
        <v>0</v>
      </c>
    </row>
    <row r="15143" spans="2:3" x14ac:dyDescent="0.35">
      <c r="B15143" s="4" t="s">
        <v>4280</v>
      </c>
      <c r="C15143" s="5">
        <v>0</v>
      </c>
    </row>
    <row r="15144" spans="2:3" x14ac:dyDescent="0.35">
      <c r="B15144" s="4" t="s">
        <v>4823</v>
      </c>
      <c r="C15144" s="5">
        <v>0</v>
      </c>
    </row>
    <row r="15145" spans="2:3" x14ac:dyDescent="0.35">
      <c r="B15145" s="4" t="s">
        <v>4281</v>
      </c>
      <c r="C15145" s="5">
        <v>0</v>
      </c>
    </row>
    <row r="15146" spans="2:3" x14ac:dyDescent="0.35">
      <c r="B15146" s="4" t="s">
        <v>4825</v>
      </c>
      <c r="C15146" s="5">
        <v>0</v>
      </c>
    </row>
    <row r="15147" spans="2:3" x14ac:dyDescent="0.35">
      <c r="B15147" s="4" t="s">
        <v>4282</v>
      </c>
      <c r="C15147" s="5">
        <v>0</v>
      </c>
    </row>
    <row r="15148" spans="2:3" x14ac:dyDescent="0.35">
      <c r="B15148" s="4" t="s">
        <v>4827</v>
      </c>
      <c r="C15148" s="5">
        <v>0</v>
      </c>
    </row>
    <row r="15149" spans="2:3" x14ac:dyDescent="0.35">
      <c r="B15149" s="4" t="s">
        <v>4283</v>
      </c>
      <c r="C15149" s="5">
        <v>0</v>
      </c>
    </row>
    <row r="15150" spans="2:3" x14ac:dyDescent="0.35">
      <c r="B15150" s="4" t="s">
        <v>4829</v>
      </c>
      <c r="C15150" s="5">
        <v>0</v>
      </c>
    </row>
    <row r="15151" spans="2:3" x14ac:dyDescent="0.35">
      <c r="B15151" s="4" t="s">
        <v>4284</v>
      </c>
      <c r="C15151" s="5">
        <v>0</v>
      </c>
    </row>
    <row r="15152" spans="2:3" x14ac:dyDescent="0.35">
      <c r="B15152" s="4" t="s">
        <v>4831</v>
      </c>
      <c r="C15152" s="5">
        <v>0</v>
      </c>
    </row>
    <row r="15153" spans="2:3" x14ac:dyDescent="0.35">
      <c r="B15153" s="4" t="s">
        <v>4285</v>
      </c>
      <c r="C15153" s="5">
        <v>0</v>
      </c>
    </row>
    <row r="15154" spans="2:3" x14ac:dyDescent="0.35">
      <c r="B15154" s="4" t="s">
        <v>4833</v>
      </c>
      <c r="C15154" s="5">
        <v>0</v>
      </c>
    </row>
    <row r="15155" spans="2:3" x14ac:dyDescent="0.35">
      <c r="B15155" s="4" t="s">
        <v>4286</v>
      </c>
      <c r="C15155" s="5">
        <v>0</v>
      </c>
    </row>
    <row r="15156" spans="2:3" x14ac:dyDescent="0.35">
      <c r="B15156" s="4" t="s">
        <v>4835</v>
      </c>
      <c r="C15156" s="5">
        <v>0</v>
      </c>
    </row>
    <row r="15157" spans="2:3" x14ac:dyDescent="0.35">
      <c r="B15157" s="4" t="s">
        <v>4287</v>
      </c>
      <c r="C15157" s="5">
        <v>0</v>
      </c>
    </row>
    <row r="15158" spans="2:3" x14ac:dyDescent="0.35">
      <c r="B15158" s="4" t="s">
        <v>4837</v>
      </c>
      <c r="C15158" s="5">
        <v>0</v>
      </c>
    </row>
    <row r="15159" spans="2:3" x14ac:dyDescent="0.35">
      <c r="B15159" s="4" t="s">
        <v>4288</v>
      </c>
      <c r="C15159" s="5">
        <v>0</v>
      </c>
    </row>
    <row r="15160" spans="2:3" x14ac:dyDescent="0.35">
      <c r="B15160" s="4" t="s">
        <v>4839</v>
      </c>
      <c r="C15160" s="5">
        <v>0</v>
      </c>
    </row>
    <row r="15161" spans="2:3" x14ac:dyDescent="0.35">
      <c r="B15161" s="4" t="s">
        <v>4289</v>
      </c>
      <c r="C15161" s="5">
        <v>0</v>
      </c>
    </row>
    <row r="15162" spans="2:3" x14ac:dyDescent="0.35">
      <c r="B15162" s="4" t="s">
        <v>4841</v>
      </c>
      <c r="C15162" s="5">
        <v>0</v>
      </c>
    </row>
    <row r="15163" spans="2:3" x14ac:dyDescent="0.35">
      <c r="B15163" s="4" t="s">
        <v>4290</v>
      </c>
      <c r="C15163" s="5">
        <v>0</v>
      </c>
    </row>
    <row r="15164" spans="2:3" x14ac:dyDescent="0.35">
      <c r="B15164" s="4" t="s">
        <v>4843</v>
      </c>
      <c r="C15164" s="5">
        <v>0</v>
      </c>
    </row>
    <row r="15165" spans="2:3" x14ac:dyDescent="0.35">
      <c r="B15165" s="4" t="s">
        <v>4291</v>
      </c>
      <c r="C15165" s="5">
        <v>0</v>
      </c>
    </row>
    <row r="15166" spans="2:3" x14ac:dyDescent="0.35">
      <c r="B15166" s="4" t="s">
        <v>4845</v>
      </c>
      <c r="C15166" s="5">
        <v>0</v>
      </c>
    </row>
    <row r="15167" spans="2:3" x14ac:dyDescent="0.35">
      <c r="B15167" s="4" t="s">
        <v>4292</v>
      </c>
      <c r="C15167" s="5">
        <v>0</v>
      </c>
    </row>
    <row r="15168" spans="2:3" x14ac:dyDescent="0.35">
      <c r="B15168" s="4" t="s">
        <v>4847</v>
      </c>
      <c r="C15168" s="5">
        <v>0</v>
      </c>
    </row>
    <row r="15169" spans="2:3" x14ac:dyDescent="0.35">
      <c r="B15169" s="4" t="s">
        <v>4293</v>
      </c>
      <c r="C15169" s="5">
        <v>0</v>
      </c>
    </row>
    <row r="15170" spans="2:3" x14ac:dyDescent="0.35">
      <c r="B15170" s="4" t="s">
        <v>4849</v>
      </c>
      <c r="C15170" s="5">
        <v>0</v>
      </c>
    </row>
    <row r="15171" spans="2:3" x14ac:dyDescent="0.35">
      <c r="B15171" s="4" t="s">
        <v>4294</v>
      </c>
      <c r="C15171" s="5">
        <v>0</v>
      </c>
    </row>
    <row r="15172" spans="2:3" x14ac:dyDescent="0.35">
      <c r="B15172" s="4" t="s">
        <v>4851</v>
      </c>
      <c r="C15172" s="5">
        <v>0</v>
      </c>
    </row>
    <row r="15173" spans="2:3" x14ac:dyDescent="0.35">
      <c r="B15173" s="4" t="s">
        <v>4295</v>
      </c>
      <c r="C15173" s="5">
        <v>0</v>
      </c>
    </row>
    <row r="15174" spans="2:3" x14ac:dyDescent="0.35">
      <c r="B15174" s="4" t="s">
        <v>4853</v>
      </c>
      <c r="C15174" s="5">
        <v>0</v>
      </c>
    </row>
    <row r="15175" spans="2:3" x14ac:dyDescent="0.35">
      <c r="B15175" s="4" t="s">
        <v>4296</v>
      </c>
      <c r="C15175" s="5">
        <v>0</v>
      </c>
    </row>
    <row r="15176" spans="2:3" x14ac:dyDescent="0.35">
      <c r="B15176" s="4" t="s">
        <v>4855</v>
      </c>
      <c r="C15176" s="5">
        <v>0</v>
      </c>
    </row>
    <row r="15177" spans="2:3" x14ac:dyDescent="0.35">
      <c r="B15177" s="4" t="s">
        <v>4297</v>
      </c>
      <c r="C15177" s="5">
        <v>0</v>
      </c>
    </row>
    <row r="15178" spans="2:3" x14ac:dyDescent="0.35">
      <c r="B15178" s="4" t="s">
        <v>4857</v>
      </c>
      <c r="C15178" s="5">
        <v>0</v>
      </c>
    </row>
    <row r="15179" spans="2:3" x14ac:dyDescent="0.35">
      <c r="B15179" s="4" t="s">
        <v>4298</v>
      </c>
      <c r="C15179" s="5">
        <v>0</v>
      </c>
    </row>
    <row r="15180" spans="2:3" x14ac:dyDescent="0.35">
      <c r="B15180" s="4" t="s">
        <v>4859</v>
      </c>
      <c r="C15180" s="5">
        <v>0</v>
      </c>
    </row>
    <row r="15181" spans="2:3" x14ac:dyDescent="0.35">
      <c r="B15181" s="4" t="s">
        <v>4299</v>
      </c>
      <c r="C15181" s="5">
        <v>0</v>
      </c>
    </row>
    <row r="15182" spans="2:3" x14ac:dyDescent="0.35">
      <c r="B15182" s="4" t="s">
        <v>4861</v>
      </c>
      <c r="C15182" s="5">
        <v>0</v>
      </c>
    </row>
    <row r="15183" spans="2:3" x14ac:dyDescent="0.35">
      <c r="B15183" s="4" t="s">
        <v>4300</v>
      </c>
      <c r="C15183" s="5">
        <v>0</v>
      </c>
    </row>
    <row r="15184" spans="2:3" x14ac:dyDescent="0.35">
      <c r="B15184" s="4" t="s">
        <v>4863</v>
      </c>
      <c r="C15184" s="5">
        <v>0</v>
      </c>
    </row>
    <row r="15185" spans="2:3" x14ac:dyDescent="0.35">
      <c r="B15185" s="4" t="s">
        <v>4301</v>
      </c>
      <c r="C15185" s="5">
        <v>0</v>
      </c>
    </row>
    <row r="15186" spans="2:3" x14ac:dyDescent="0.35">
      <c r="B15186" s="4" t="s">
        <v>4865</v>
      </c>
      <c r="C15186" s="5">
        <v>0</v>
      </c>
    </row>
    <row r="15187" spans="2:3" x14ac:dyDescent="0.35">
      <c r="B15187" s="4" t="s">
        <v>4302</v>
      </c>
      <c r="C15187" s="5">
        <v>0</v>
      </c>
    </row>
    <row r="15188" spans="2:3" x14ac:dyDescent="0.35">
      <c r="B15188" s="4" t="s">
        <v>4867</v>
      </c>
      <c r="C15188" s="5">
        <v>0</v>
      </c>
    </row>
    <row r="15189" spans="2:3" x14ac:dyDescent="0.35">
      <c r="B15189" s="4" t="s">
        <v>4303</v>
      </c>
      <c r="C15189" s="5">
        <v>0</v>
      </c>
    </row>
    <row r="15190" spans="2:3" x14ac:dyDescent="0.35">
      <c r="B15190" s="4" t="s">
        <v>3701</v>
      </c>
      <c r="C15190" s="5">
        <v>0</v>
      </c>
    </row>
    <row r="15191" spans="2:3" x14ac:dyDescent="0.35">
      <c r="B15191" s="4" t="s">
        <v>4304</v>
      </c>
      <c r="C15191" s="5">
        <v>0</v>
      </c>
    </row>
    <row r="15192" spans="2:3" x14ac:dyDescent="0.35">
      <c r="B15192" s="4" t="s">
        <v>4871</v>
      </c>
      <c r="C15192" s="5">
        <v>0</v>
      </c>
    </row>
    <row r="15193" spans="2:3" x14ac:dyDescent="0.35">
      <c r="B15193" s="4" t="s">
        <v>4305</v>
      </c>
      <c r="C15193" s="5">
        <v>0</v>
      </c>
    </row>
    <row r="15194" spans="2:3" x14ac:dyDescent="0.35">
      <c r="B15194" s="4" t="s">
        <v>4873</v>
      </c>
      <c r="C15194" s="5">
        <v>0</v>
      </c>
    </row>
    <row r="15195" spans="2:3" x14ac:dyDescent="0.35">
      <c r="B15195" s="4" t="s">
        <v>4306</v>
      </c>
      <c r="C15195" s="5">
        <v>0</v>
      </c>
    </row>
    <row r="15196" spans="2:3" x14ac:dyDescent="0.35">
      <c r="B15196" s="4" t="s">
        <v>3727</v>
      </c>
      <c r="C15196" s="5">
        <v>0</v>
      </c>
    </row>
    <row r="15197" spans="2:3" x14ac:dyDescent="0.35">
      <c r="B15197" s="4" t="s">
        <v>3675</v>
      </c>
      <c r="C15197" s="5">
        <v>0</v>
      </c>
    </row>
    <row r="15198" spans="2:3" x14ac:dyDescent="0.35">
      <c r="B15198" s="4" t="s">
        <v>4877</v>
      </c>
      <c r="C15198" s="5">
        <v>0</v>
      </c>
    </row>
    <row r="15199" spans="2:3" x14ac:dyDescent="0.35">
      <c r="B15199" s="4" t="s">
        <v>4308</v>
      </c>
      <c r="C15199" s="5">
        <v>0</v>
      </c>
    </row>
    <row r="15200" spans="2:3" x14ac:dyDescent="0.35">
      <c r="B15200" s="4" t="s">
        <v>4879</v>
      </c>
      <c r="C15200" s="5">
        <v>0</v>
      </c>
    </row>
    <row r="15201" spans="2:3" x14ac:dyDescent="0.35">
      <c r="B15201" s="4" t="s">
        <v>4309</v>
      </c>
      <c r="C15201" s="5">
        <v>0</v>
      </c>
    </row>
    <row r="15202" spans="2:3" x14ac:dyDescent="0.35">
      <c r="B15202" s="4" t="s">
        <v>4881</v>
      </c>
      <c r="C15202" s="5">
        <v>0</v>
      </c>
    </row>
    <row r="15203" spans="2:3" x14ac:dyDescent="0.35">
      <c r="B15203" s="4" t="s">
        <v>4310</v>
      </c>
      <c r="C15203" s="5">
        <v>0</v>
      </c>
    </row>
    <row r="15204" spans="2:3" x14ac:dyDescent="0.35">
      <c r="B15204" s="4" t="s">
        <v>4883</v>
      </c>
      <c r="C15204" s="5">
        <v>0</v>
      </c>
    </row>
    <row r="15205" spans="2:3" x14ac:dyDescent="0.35">
      <c r="B15205" s="4" t="s">
        <v>4311</v>
      </c>
      <c r="C15205" s="5">
        <v>0</v>
      </c>
    </row>
    <row r="15206" spans="2:3" x14ac:dyDescent="0.35">
      <c r="B15206" s="4" t="s">
        <v>4885</v>
      </c>
      <c r="C15206" s="5">
        <v>0</v>
      </c>
    </row>
    <row r="15207" spans="2:3" x14ac:dyDescent="0.35">
      <c r="B15207" s="4" t="s">
        <v>4312</v>
      </c>
      <c r="C15207" s="5">
        <v>0</v>
      </c>
    </row>
    <row r="15208" spans="2:3" x14ac:dyDescent="0.35">
      <c r="B15208" s="4" t="s">
        <v>4887</v>
      </c>
      <c r="C15208" s="5">
        <v>0</v>
      </c>
    </row>
    <row r="15209" spans="2:3" x14ac:dyDescent="0.35">
      <c r="B15209" s="4" t="s">
        <v>4313</v>
      </c>
      <c r="C15209" s="5">
        <v>0</v>
      </c>
    </row>
    <row r="15210" spans="2:3" x14ac:dyDescent="0.35">
      <c r="B15210" s="4" t="s">
        <v>4889</v>
      </c>
      <c r="C15210" s="5">
        <v>0</v>
      </c>
    </row>
    <row r="15211" spans="2:3" x14ac:dyDescent="0.35">
      <c r="B15211" s="4" t="s">
        <v>4314</v>
      </c>
      <c r="C15211" s="5">
        <v>0</v>
      </c>
    </row>
    <row r="15212" spans="2:3" x14ac:dyDescent="0.35">
      <c r="B15212" s="4" t="s">
        <v>4891</v>
      </c>
      <c r="C15212" s="5">
        <v>0</v>
      </c>
    </row>
    <row r="15213" spans="2:3" x14ac:dyDescent="0.35">
      <c r="B15213" s="4" t="s">
        <v>4315</v>
      </c>
      <c r="C15213" s="5">
        <v>0</v>
      </c>
    </row>
    <row r="15214" spans="2:3" x14ac:dyDescent="0.35">
      <c r="B15214" s="4" t="s">
        <v>3728</v>
      </c>
      <c r="C15214" s="5">
        <v>0</v>
      </c>
    </row>
    <row r="15215" spans="2:3" x14ac:dyDescent="0.35">
      <c r="B15215" s="4" t="s">
        <v>4316</v>
      </c>
      <c r="C15215" s="5">
        <v>0</v>
      </c>
    </row>
    <row r="15216" spans="2:3" x14ac:dyDescent="0.35">
      <c r="B15216" s="4" t="s">
        <v>4895</v>
      </c>
      <c r="C15216" s="5">
        <v>0</v>
      </c>
    </row>
    <row r="15217" spans="2:3" x14ac:dyDescent="0.35">
      <c r="B15217" s="4" t="s">
        <v>4317</v>
      </c>
      <c r="C15217" s="5">
        <v>0</v>
      </c>
    </row>
    <row r="15218" spans="2:3" x14ac:dyDescent="0.35">
      <c r="B15218" s="4" t="s">
        <v>4897</v>
      </c>
      <c r="C15218" s="5">
        <v>0</v>
      </c>
    </row>
    <row r="15219" spans="2:3" x14ac:dyDescent="0.35">
      <c r="B15219" s="4" t="s">
        <v>4318</v>
      </c>
      <c r="C15219" s="5">
        <v>0</v>
      </c>
    </row>
    <row r="15220" spans="2:3" x14ac:dyDescent="0.35">
      <c r="B15220" s="4" t="s">
        <v>4899</v>
      </c>
      <c r="C15220" s="5">
        <v>0</v>
      </c>
    </row>
    <row r="15221" spans="2:3" x14ac:dyDescent="0.35">
      <c r="B15221" s="4" t="s">
        <v>4319</v>
      </c>
      <c r="C15221" s="5">
        <v>0</v>
      </c>
    </row>
    <row r="15222" spans="2:3" x14ac:dyDescent="0.35">
      <c r="B15222" s="4" t="s">
        <v>4901</v>
      </c>
      <c r="C15222" s="5">
        <v>0</v>
      </c>
    </row>
    <row r="15223" spans="2:3" x14ac:dyDescent="0.35">
      <c r="B15223" s="4" t="s">
        <v>4320</v>
      </c>
      <c r="C15223" s="5">
        <v>0</v>
      </c>
    </row>
    <row r="15224" spans="2:3" x14ac:dyDescent="0.35">
      <c r="B15224" s="4" t="s">
        <v>4903</v>
      </c>
      <c r="C15224" s="5">
        <v>0</v>
      </c>
    </row>
    <row r="15225" spans="2:3" x14ac:dyDescent="0.35">
      <c r="B15225" s="4" t="s">
        <v>4321</v>
      </c>
      <c r="C15225" s="5">
        <v>0</v>
      </c>
    </row>
    <row r="15226" spans="2:3" x14ac:dyDescent="0.35">
      <c r="B15226" s="4" t="s">
        <v>4905</v>
      </c>
      <c r="C15226" s="5">
        <v>0</v>
      </c>
    </row>
    <row r="15227" spans="2:3" x14ac:dyDescent="0.35">
      <c r="B15227" s="4" t="s">
        <v>4322</v>
      </c>
      <c r="C15227" s="5">
        <v>0</v>
      </c>
    </row>
    <row r="15228" spans="2:3" x14ac:dyDescent="0.35">
      <c r="B15228" s="4" t="s">
        <v>4907</v>
      </c>
      <c r="C15228" s="5">
        <v>0</v>
      </c>
    </row>
    <row r="15229" spans="2:3" x14ac:dyDescent="0.35">
      <c r="B15229" s="4" t="s">
        <v>4323</v>
      </c>
      <c r="C15229" s="5">
        <v>0</v>
      </c>
    </row>
    <row r="15230" spans="2:3" x14ac:dyDescent="0.35">
      <c r="B15230" s="4" t="s">
        <v>4909</v>
      </c>
      <c r="C15230" s="5">
        <v>0</v>
      </c>
    </row>
    <row r="15231" spans="2:3" x14ac:dyDescent="0.35">
      <c r="B15231" s="4" t="s">
        <v>4324</v>
      </c>
      <c r="C15231" s="5">
        <v>0</v>
      </c>
    </row>
    <row r="15232" spans="2:3" x14ac:dyDescent="0.35">
      <c r="B15232" s="4" t="s">
        <v>4911</v>
      </c>
      <c r="C15232" s="5">
        <v>0</v>
      </c>
    </row>
    <row r="15233" spans="2:3" x14ac:dyDescent="0.35">
      <c r="B15233" s="4" t="s">
        <v>4325</v>
      </c>
      <c r="C15233" s="5">
        <v>0</v>
      </c>
    </row>
    <row r="15234" spans="2:3" x14ac:dyDescent="0.35">
      <c r="B15234" s="4" t="s">
        <v>4913</v>
      </c>
      <c r="C15234" s="5">
        <v>0</v>
      </c>
    </row>
    <row r="15235" spans="2:3" x14ac:dyDescent="0.35">
      <c r="B15235" s="4" t="s">
        <v>4326</v>
      </c>
      <c r="C15235" s="5">
        <v>0</v>
      </c>
    </row>
    <row r="15236" spans="2:3" x14ac:dyDescent="0.35">
      <c r="B15236" s="4" t="s">
        <v>4915</v>
      </c>
      <c r="C15236" s="5">
        <v>0</v>
      </c>
    </row>
    <row r="15237" spans="2:3" x14ac:dyDescent="0.35">
      <c r="B15237" s="4" t="s">
        <v>4327</v>
      </c>
      <c r="C15237" s="5">
        <v>0</v>
      </c>
    </row>
    <row r="15238" spans="2:3" x14ac:dyDescent="0.35">
      <c r="B15238" s="4" t="s">
        <v>3704</v>
      </c>
      <c r="C15238" s="5">
        <v>0</v>
      </c>
    </row>
    <row r="15239" spans="2:3" x14ac:dyDescent="0.35">
      <c r="B15239" s="4" t="s">
        <v>4328</v>
      </c>
      <c r="C15239" s="5">
        <v>0</v>
      </c>
    </row>
    <row r="15240" spans="2:3" x14ac:dyDescent="0.35">
      <c r="B15240" s="4" t="s">
        <v>3731</v>
      </c>
      <c r="C15240" s="5">
        <v>0</v>
      </c>
    </row>
    <row r="15241" spans="2:3" x14ac:dyDescent="0.35">
      <c r="B15241" s="4" t="s">
        <v>4329</v>
      </c>
      <c r="C15241" s="5">
        <v>0</v>
      </c>
    </row>
    <row r="15242" spans="2:3" x14ac:dyDescent="0.35">
      <c r="B15242" s="4" t="s">
        <v>4921</v>
      </c>
      <c r="C15242" s="5">
        <v>0</v>
      </c>
    </row>
    <row r="15243" spans="2:3" x14ac:dyDescent="0.35">
      <c r="B15243" s="4" t="s">
        <v>4330</v>
      </c>
      <c r="C15243" s="5">
        <v>0</v>
      </c>
    </row>
    <row r="15244" spans="2:3" x14ac:dyDescent="0.35">
      <c r="B15244" s="4" t="s">
        <v>4923</v>
      </c>
      <c r="C15244" s="5">
        <v>0</v>
      </c>
    </row>
    <row r="15245" spans="2:3" x14ac:dyDescent="0.35">
      <c r="B15245" s="4" t="s">
        <v>4331</v>
      </c>
      <c r="C15245" s="5">
        <v>0</v>
      </c>
    </row>
    <row r="15246" spans="2:3" x14ac:dyDescent="0.35">
      <c r="B15246" s="4" t="s">
        <v>4925</v>
      </c>
      <c r="C15246" s="5">
        <v>0</v>
      </c>
    </row>
    <row r="15247" spans="2:3" x14ac:dyDescent="0.35">
      <c r="B15247" s="4" t="s">
        <v>4332</v>
      </c>
      <c r="C15247" s="5">
        <v>0</v>
      </c>
    </row>
    <row r="15248" spans="2:3" x14ac:dyDescent="0.35">
      <c r="B15248" s="4" t="s">
        <v>4927</v>
      </c>
      <c r="C15248" s="5">
        <v>0</v>
      </c>
    </row>
    <row r="15249" spans="2:3" x14ac:dyDescent="0.35">
      <c r="B15249" s="4" t="s">
        <v>4333</v>
      </c>
      <c r="C15249" s="5">
        <v>0</v>
      </c>
    </row>
    <row r="15250" spans="2:3" x14ac:dyDescent="0.35">
      <c r="B15250" s="4" t="s">
        <v>4929</v>
      </c>
      <c r="C15250" s="5">
        <v>0</v>
      </c>
    </row>
    <row r="15251" spans="2:3" x14ac:dyDescent="0.35">
      <c r="B15251" s="4" t="s">
        <v>4334</v>
      </c>
      <c r="C15251" s="5">
        <v>0</v>
      </c>
    </row>
    <row r="15252" spans="2:3" x14ac:dyDescent="0.35">
      <c r="B15252" s="4" t="s">
        <v>4931</v>
      </c>
      <c r="C15252" s="5">
        <v>0</v>
      </c>
    </row>
    <row r="15253" spans="2:3" x14ac:dyDescent="0.35">
      <c r="B15253" s="4" t="s">
        <v>4335</v>
      </c>
      <c r="C15253" s="5">
        <v>0</v>
      </c>
    </row>
    <row r="15254" spans="2:3" x14ac:dyDescent="0.35">
      <c r="B15254" s="4" t="s">
        <v>4933</v>
      </c>
      <c r="C15254" s="5">
        <v>0</v>
      </c>
    </row>
    <row r="15255" spans="2:3" x14ac:dyDescent="0.35">
      <c r="B15255" s="4" t="s">
        <v>4336</v>
      </c>
      <c r="C15255" s="5">
        <v>0</v>
      </c>
    </row>
    <row r="15256" spans="2:3" x14ac:dyDescent="0.35">
      <c r="B15256" s="4" t="s">
        <v>4935</v>
      </c>
      <c r="C15256" s="5">
        <v>0</v>
      </c>
    </row>
    <row r="15257" spans="2:3" x14ac:dyDescent="0.35">
      <c r="B15257" s="4" t="s">
        <v>4337</v>
      </c>
      <c r="C15257" s="5">
        <v>0</v>
      </c>
    </row>
    <row r="15258" spans="2:3" x14ac:dyDescent="0.35">
      <c r="B15258" s="4" t="s">
        <v>4937</v>
      </c>
      <c r="C15258" s="5">
        <v>0</v>
      </c>
    </row>
    <row r="15259" spans="2:3" x14ac:dyDescent="0.35">
      <c r="B15259" s="4" t="s">
        <v>4338</v>
      </c>
      <c r="C15259" s="5">
        <v>0</v>
      </c>
    </row>
    <row r="15260" spans="2:3" x14ac:dyDescent="0.35">
      <c r="B15260" s="4" t="s">
        <v>4939</v>
      </c>
      <c r="C15260" s="5">
        <v>0</v>
      </c>
    </row>
    <row r="15261" spans="2:3" x14ac:dyDescent="0.35">
      <c r="B15261" s="4" t="s">
        <v>4339</v>
      </c>
      <c r="C15261" s="5">
        <v>0</v>
      </c>
    </row>
    <row r="15262" spans="2:3" x14ac:dyDescent="0.35">
      <c r="B15262" s="4" t="s">
        <v>4941</v>
      </c>
      <c r="C15262" s="5">
        <v>0</v>
      </c>
    </row>
    <row r="15263" spans="2:3" x14ac:dyDescent="0.35">
      <c r="B15263" s="4" t="s">
        <v>4340</v>
      </c>
      <c r="C15263" s="5">
        <v>0</v>
      </c>
    </row>
    <row r="15264" spans="2:3" x14ac:dyDescent="0.35">
      <c r="B15264" s="4" t="s">
        <v>4943</v>
      </c>
      <c r="C15264" s="5">
        <v>0</v>
      </c>
    </row>
    <row r="15265" spans="2:3" x14ac:dyDescent="0.35">
      <c r="B15265" s="4" t="s">
        <v>4341</v>
      </c>
      <c r="C15265" s="5">
        <v>0</v>
      </c>
    </row>
    <row r="15266" spans="2:3" x14ac:dyDescent="0.35">
      <c r="B15266" s="4" t="s">
        <v>4945</v>
      </c>
      <c r="C15266" s="5">
        <v>0</v>
      </c>
    </row>
    <row r="15267" spans="2:3" x14ac:dyDescent="0.35">
      <c r="B15267" s="4" t="s">
        <v>4342</v>
      </c>
      <c r="C15267" s="5">
        <v>0</v>
      </c>
    </row>
    <row r="15268" spans="2:3" x14ac:dyDescent="0.35">
      <c r="B15268" s="4" t="s">
        <v>3692</v>
      </c>
      <c r="C15268" s="5">
        <v>0</v>
      </c>
    </row>
    <row r="15269" spans="2:3" x14ac:dyDescent="0.35">
      <c r="B15269" s="4" t="s">
        <v>4343</v>
      </c>
      <c r="C15269" s="5">
        <v>0</v>
      </c>
    </row>
    <row r="15270" spans="2:3" x14ac:dyDescent="0.35">
      <c r="B15270" s="4" t="s">
        <v>4949</v>
      </c>
      <c r="C15270" s="5">
        <v>0</v>
      </c>
    </row>
    <row r="15271" spans="2:3" x14ac:dyDescent="0.35">
      <c r="B15271" s="4" t="s">
        <v>4344</v>
      </c>
      <c r="C15271" s="5">
        <v>0</v>
      </c>
    </row>
    <row r="15272" spans="2:3" x14ac:dyDescent="0.35">
      <c r="B15272" s="4" t="s">
        <v>4951</v>
      </c>
      <c r="C15272" s="5">
        <v>0</v>
      </c>
    </row>
    <row r="15273" spans="2:3" x14ac:dyDescent="0.35">
      <c r="B15273" s="4" t="s">
        <v>4345</v>
      </c>
      <c r="C15273" s="5">
        <v>0</v>
      </c>
    </row>
    <row r="15274" spans="2:3" x14ac:dyDescent="0.35">
      <c r="B15274" s="4" t="s">
        <v>4953</v>
      </c>
      <c r="C15274" s="5">
        <v>0</v>
      </c>
    </row>
    <row r="15275" spans="2:3" x14ac:dyDescent="0.35">
      <c r="B15275" s="4" t="s">
        <v>4346</v>
      </c>
      <c r="C15275" s="5">
        <v>0</v>
      </c>
    </row>
    <row r="15276" spans="2:3" x14ac:dyDescent="0.35">
      <c r="B15276" s="4" t="s">
        <v>4955</v>
      </c>
      <c r="C15276" s="5">
        <v>0</v>
      </c>
    </row>
    <row r="15277" spans="2:3" x14ac:dyDescent="0.35">
      <c r="B15277" s="4" t="s">
        <v>4347</v>
      </c>
      <c r="C15277" s="5">
        <v>0</v>
      </c>
    </row>
    <row r="15278" spans="2:3" x14ac:dyDescent="0.35">
      <c r="B15278" s="4" t="s">
        <v>4957</v>
      </c>
      <c r="C15278" s="5">
        <v>0</v>
      </c>
    </row>
    <row r="15279" spans="2:3" x14ac:dyDescent="0.35">
      <c r="B15279" s="4" t="s">
        <v>4348</v>
      </c>
      <c r="C15279" s="5">
        <v>0</v>
      </c>
    </row>
    <row r="15280" spans="2:3" x14ac:dyDescent="0.35">
      <c r="B15280" s="4" t="s">
        <v>4959</v>
      </c>
      <c r="C15280" s="5">
        <v>0</v>
      </c>
    </row>
    <row r="15281" spans="2:3" x14ac:dyDescent="0.35">
      <c r="B15281" s="4" t="s">
        <v>4349</v>
      </c>
      <c r="C15281" s="5">
        <v>0</v>
      </c>
    </row>
    <row r="15282" spans="2:3" x14ac:dyDescent="0.35">
      <c r="B15282" s="4" t="s">
        <v>4961</v>
      </c>
      <c r="C15282" s="5">
        <v>0</v>
      </c>
    </row>
    <row r="15283" spans="2:3" x14ac:dyDescent="0.35">
      <c r="B15283" s="4" t="s">
        <v>4350</v>
      </c>
      <c r="C15283" s="5">
        <v>0</v>
      </c>
    </row>
    <row r="15284" spans="2:3" x14ac:dyDescent="0.35">
      <c r="B15284" s="4" t="s">
        <v>3693</v>
      </c>
      <c r="C15284" s="5">
        <v>0</v>
      </c>
    </row>
    <row r="15285" spans="2:3" x14ac:dyDescent="0.35">
      <c r="B15285" s="4" t="s">
        <v>4351</v>
      </c>
      <c r="C15285" s="5">
        <v>0</v>
      </c>
    </row>
    <row r="15286" spans="2:3" x14ac:dyDescent="0.35">
      <c r="B15286" s="4" t="s">
        <v>4965</v>
      </c>
      <c r="C15286" s="5">
        <v>0</v>
      </c>
    </row>
    <row r="15287" spans="2:3" x14ac:dyDescent="0.35">
      <c r="B15287" s="4" t="s">
        <v>4352</v>
      </c>
      <c r="C15287" s="5">
        <v>0</v>
      </c>
    </row>
    <row r="15288" spans="2:3" x14ac:dyDescent="0.35">
      <c r="B15288" s="4" t="s">
        <v>4967</v>
      </c>
      <c r="C15288" s="5">
        <v>0</v>
      </c>
    </row>
    <row r="15289" spans="2:3" x14ac:dyDescent="0.35">
      <c r="B15289" s="4" t="s">
        <v>4353</v>
      </c>
      <c r="C15289" s="5">
        <v>0</v>
      </c>
    </row>
    <row r="15290" spans="2:3" x14ac:dyDescent="0.35">
      <c r="B15290" s="4" t="s">
        <v>4969</v>
      </c>
      <c r="C15290" s="5">
        <v>0</v>
      </c>
    </row>
    <row r="15291" spans="2:3" x14ac:dyDescent="0.35">
      <c r="B15291" s="4" t="s">
        <v>3676</v>
      </c>
      <c r="C15291" s="5">
        <v>0</v>
      </c>
    </row>
    <row r="15292" spans="2:3" x14ac:dyDescent="0.35">
      <c r="B15292" s="4" t="s">
        <v>4971</v>
      </c>
      <c r="C15292" s="5">
        <v>0</v>
      </c>
    </row>
    <row r="15293" spans="2:3" x14ac:dyDescent="0.35">
      <c r="B15293" s="4" t="s">
        <v>4355</v>
      </c>
      <c r="C15293" s="5">
        <v>0</v>
      </c>
    </row>
    <row r="15294" spans="2:3" x14ac:dyDescent="0.35">
      <c r="B15294" s="4" t="s">
        <v>4973</v>
      </c>
      <c r="C15294" s="5">
        <v>0</v>
      </c>
    </row>
    <row r="15295" spans="2:3" x14ac:dyDescent="0.35">
      <c r="B15295" s="4" t="s">
        <v>4356</v>
      </c>
      <c r="C15295" s="5">
        <v>0</v>
      </c>
    </row>
    <row r="15296" spans="2:3" x14ac:dyDescent="0.35">
      <c r="B15296" s="4" t="s">
        <v>4975</v>
      </c>
      <c r="C15296" s="5">
        <v>0</v>
      </c>
    </row>
    <row r="15297" spans="2:3" x14ac:dyDescent="0.35">
      <c r="B15297" s="4" t="s">
        <v>4357</v>
      </c>
      <c r="C15297" s="5">
        <v>0</v>
      </c>
    </row>
    <row r="15298" spans="2:3" x14ac:dyDescent="0.35">
      <c r="B15298" s="4" t="s">
        <v>4977</v>
      </c>
      <c r="C15298" s="5">
        <v>0</v>
      </c>
    </row>
    <row r="15299" spans="2:3" x14ac:dyDescent="0.35">
      <c r="B15299" s="4" t="s">
        <v>4358</v>
      </c>
      <c r="C15299" s="5">
        <v>0</v>
      </c>
    </row>
    <row r="15300" spans="2:3" x14ac:dyDescent="0.35">
      <c r="B15300" s="4" t="s">
        <v>4979</v>
      </c>
      <c r="C15300" s="5">
        <v>0</v>
      </c>
    </row>
    <row r="15301" spans="2:3" x14ac:dyDescent="0.35">
      <c r="B15301" s="4" t="s">
        <v>4359</v>
      </c>
      <c r="C15301" s="5">
        <v>0</v>
      </c>
    </row>
    <row r="15302" spans="2:3" x14ac:dyDescent="0.35">
      <c r="B15302" s="4" t="s">
        <v>3733</v>
      </c>
      <c r="C15302" s="5">
        <v>0</v>
      </c>
    </row>
    <row r="15303" spans="2:3" x14ac:dyDescent="0.35">
      <c r="B15303" s="4" t="s">
        <v>4360</v>
      </c>
      <c r="C15303" s="5">
        <v>0</v>
      </c>
    </row>
    <row r="15304" spans="2:3" x14ac:dyDescent="0.35">
      <c r="B15304" s="4" t="s">
        <v>4983</v>
      </c>
      <c r="C15304" s="5">
        <v>0</v>
      </c>
    </row>
    <row r="15305" spans="2:3" x14ac:dyDescent="0.35">
      <c r="B15305" s="4" t="s">
        <v>4361</v>
      </c>
      <c r="C15305" s="5">
        <v>0</v>
      </c>
    </row>
    <row r="15306" spans="2:3" x14ac:dyDescent="0.35">
      <c r="B15306" s="4" t="s">
        <v>4985</v>
      </c>
      <c r="C15306" s="5">
        <v>0</v>
      </c>
    </row>
    <row r="15307" spans="2:3" x14ac:dyDescent="0.35">
      <c r="B15307" s="4" t="s">
        <v>4362</v>
      </c>
      <c r="C15307" s="5">
        <v>0</v>
      </c>
    </row>
    <row r="15308" spans="2:3" x14ac:dyDescent="0.35">
      <c r="B15308" s="4" t="s">
        <v>3734</v>
      </c>
      <c r="C15308" s="5">
        <v>0</v>
      </c>
    </row>
    <row r="15309" spans="2:3" x14ac:dyDescent="0.35">
      <c r="B15309" s="4" t="s">
        <v>4363</v>
      </c>
      <c r="C15309" s="5">
        <v>0</v>
      </c>
    </row>
    <row r="15310" spans="2:3" x14ac:dyDescent="0.35">
      <c r="B15310" s="4" t="s">
        <v>4989</v>
      </c>
      <c r="C15310" s="5">
        <v>0</v>
      </c>
    </row>
    <row r="15311" spans="2:3" x14ac:dyDescent="0.35">
      <c r="B15311" s="4" t="s">
        <v>4364</v>
      </c>
      <c r="C15311" s="5">
        <v>0</v>
      </c>
    </row>
    <row r="15312" spans="2:3" x14ac:dyDescent="0.35">
      <c r="B15312" s="4" t="s">
        <v>3735</v>
      </c>
      <c r="C15312" s="5">
        <v>0</v>
      </c>
    </row>
    <row r="15313" spans="2:3" x14ac:dyDescent="0.35">
      <c r="B15313" s="4" t="s">
        <v>4365</v>
      </c>
      <c r="C15313" s="5">
        <v>0</v>
      </c>
    </row>
    <row r="15314" spans="2:3" x14ac:dyDescent="0.35">
      <c r="B15314" s="4" t="s">
        <v>4993</v>
      </c>
      <c r="C15314" s="5">
        <v>0</v>
      </c>
    </row>
    <row r="15315" spans="2:3" x14ac:dyDescent="0.35">
      <c r="B15315" s="4" t="s">
        <v>4366</v>
      </c>
      <c r="C15315" s="5">
        <v>0</v>
      </c>
    </row>
    <row r="15316" spans="2:3" x14ac:dyDescent="0.35">
      <c r="B15316" s="4" t="s">
        <v>4995</v>
      </c>
      <c r="C15316" s="5">
        <v>0</v>
      </c>
    </row>
    <row r="15317" spans="2:3" x14ac:dyDescent="0.35">
      <c r="B15317" s="4" t="s">
        <v>4367</v>
      </c>
      <c r="C15317" s="5">
        <v>0</v>
      </c>
    </row>
    <row r="15318" spans="2:3" x14ac:dyDescent="0.35">
      <c r="B15318" s="4" t="s">
        <v>4997</v>
      </c>
      <c r="C15318" s="5">
        <v>0</v>
      </c>
    </row>
    <row r="15319" spans="2:3" x14ac:dyDescent="0.35">
      <c r="B15319" s="4" t="s">
        <v>4368</v>
      </c>
      <c r="C15319" s="5">
        <v>0</v>
      </c>
    </row>
    <row r="15320" spans="2:3" x14ac:dyDescent="0.35">
      <c r="B15320" s="4" t="s">
        <v>3736</v>
      </c>
      <c r="C15320" s="5">
        <v>0</v>
      </c>
    </row>
    <row r="15321" spans="2:3" x14ac:dyDescent="0.35">
      <c r="B15321" s="4" t="s">
        <v>4369</v>
      </c>
      <c r="C15321" s="5">
        <v>0</v>
      </c>
    </row>
    <row r="15322" spans="2:3" x14ac:dyDescent="0.35">
      <c r="B15322" s="4" t="s">
        <v>5001</v>
      </c>
      <c r="C15322" s="5">
        <v>0</v>
      </c>
    </row>
    <row r="15323" spans="2:3" x14ac:dyDescent="0.35">
      <c r="B15323" s="4" t="s">
        <v>4370</v>
      </c>
      <c r="C15323" s="5">
        <v>0</v>
      </c>
    </row>
    <row r="15324" spans="2:3" x14ac:dyDescent="0.35">
      <c r="B15324" s="4" t="s">
        <v>5003</v>
      </c>
      <c r="C15324" s="5">
        <v>0</v>
      </c>
    </row>
    <row r="15325" spans="2:3" x14ac:dyDescent="0.35">
      <c r="B15325" s="4" t="s">
        <v>4371</v>
      </c>
      <c r="C15325" s="5">
        <v>0</v>
      </c>
    </row>
    <row r="15326" spans="2:3" x14ac:dyDescent="0.35">
      <c r="B15326" s="4" t="s">
        <v>5005</v>
      </c>
      <c r="C15326" s="5">
        <v>0</v>
      </c>
    </row>
    <row r="15327" spans="2:3" x14ac:dyDescent="0.35">
      <c r="B15327" s="4" t="s">
        <v>4372</v>
      </c>
      <c r="C15327" s="5">
        <v>0</v>
      </c>
    </row>
    <row r="15328" spans="2:3" x14ac:dyDescent="0.35">
      <c r="B15328" s="4" t="s">
        <v>5007</v>
      </c>
      <c r="C15328" s="5">
        <v>0</v>
      </c>
    </row>
    <row r="15329" spans="2:3" x14ac:dyDescent="0.35">
      <c r="B15329" s="4" t="s">
        <v>4373</v>
      </c>
      <c r="C15329" s="5">
        <v>0</v>
      </c>
    </row>
    <row r="15330" spans="2:3" x14ac:dyDescent="0.35">
      <c r="B15330" s="4" t="s">
        <v>5009</v>
      </c>
      <c r="C15330" s="5">
        <v>0</v>
      </c>
    </row>
    <row r="15331" spans="2:3" x14ac:dyDescent="0.35">
      <c r="B15331" s="4" t="s">
        <v>4374</v>
      </c>
      <c r="C15331" s="5">
        <v>0</v>
      </c>
    </row>
    <row r="15332" spans="2:3" x14ac:dyDescent="0.35">
      <c r="B15332" s="4" t="s">
        <v>5011</v>
      </c>
      <c r="C15332" s="5">
        <v>0</v>
      </c>
    </row>
    <row r="15333" spans="2:3" x14ac:dyDescent="0.35">
      <c r="B15333" s="4" t="s">
        <v>4375</v>
      </c>
      <c r="C15333" s="5">
        <v>0</v>
      </c>
    </row>
    <row r="15334" spans="2:3" x14ac:dyDescent="0.35">
      <c r="B15334" s="4" t="s">
        <v>5013</v>
      </c>
      <c r="C15334" s="5">
        <v>0</v>
      </c>
    </row>
    <row r="15335" spans="2:3" x14ac:dyDescent="0.35">
      <c r="B15335" s="4" t="s">
        <v>4376</v>
      </c>
      <c r="C15335" s="5">
        <v>0</v>
      </c>
    </row>
    <row r="15336" spans="2:3" x14ac:dyDescent="0.35">
      <c r="B15336" s="4" t="s">
        <v>5015</v>
      </c>
      <c r="C15336" s="5">
        <v>0</v>
      </c>
    </row>
    <row r="15337" spans="2:3" x14ac:dyDescent="0.35">
      <c r="B15337" s="4" t="s">
        <v>4377</v>
      </c>
      <c r="C15337" s="5">
        <v>0</v>
      </c>
    </row>
    <row r="15338" spans="2:3" x14ac:dyDescent="0.35">
      <c r="B15338" s="4" t="s">
        <v>5017</v>
      </c>
      <c r="C15338" s="5">
        <v>0</v>
      </c>
    </row>
    <row r="15339" spans="2:3" x14ac:dyDescent="0.35">
      <c r="B15339" s="4" t="s">
        <v>4378</v>
      </c>
      <c r="C15339" s="5">
        <v>0</v>
      </c>
    </row>
    <row r="15340" spans="2:3" x14ac:dyDescent="0.35">
      <c r="B15340" s="4" t="s">
        <v>5019</v>
      </c>
      <c r="C15340" s="5">
        <v>0</v>
      </c>
    </row>
    <row r="15341" spans="2:3" x14ac:dyDescent="0.35">
      <c r="B15341" s="4" t="s">
        <v>4379</v>
      </c>
      <c r="C15341" s="5">
        <v>0</v>
      </c>
    </row>
    <row r="15342" spans="2:3" x14ac:dyDescent="0.35">
      <c r="B15342" s="4" t="s">
        <v>5021</v>
      </c>
      <c r="C15342" s="5">
        <v>0</v>
      </c>
    </row>
    <row r="15343" spans="2:3" x14ac:dyDescent="0.35">
      <c r="B15343" s="4" t="s">
        <v>4380</v>
      </c>
      <c r="C15343" s="5">
        <v>0</v>
      </c>
    </row>
    <row r="15344" spans="2:3" x14ac:dyDescent="0.35">
      <c r="B15344" s="4" t="s">
        <v>5023</v>
      </c>
      <c r="C15344" s="5">
        <v>0</v>
      </c>
    </row>
    <row r="15345" spans="2:3" x14ac:dyDescent="0.35">
      <c r="B15345" s="4" t="s">
        <v>4381</v>
      </c>
      <c r="C15345" s="5">
        <v>0</v>
      </c>
    </row>
    <row r="15346" spans="2:3" x14ac:dyDescent="0.35">
      <c r="B15346" s="4" t="s">
        <v>5025</v>
      </c>
      <c r="C15346" s="5">
        <v>0</v>
      </c>
    </row>
    <row r="15347" spans="2:3" x14ac:dyDescent="0.35">
      <c r="B15347" s="4" t="s">
        <v>4382</v>
      </c>
      <c r="C15347" s="5">
        <v>0</v>
      </c>
    </row>
    <row r="15348" spans="2:3" x14ac:dyDescent="0.35">
      <c r="B15348" s="4" t="s">
        <v>5027</v>
      </c>
      <c r="C15348" s="5">
        <v>0</v>
      </c>
    </row>
    <row r="15349" spans="2:3" x14ac:dyDescent="0.35">
      <c r="B15349" s="4" t="s">
        <v>4383</v>
      </c>
      <c r="C15349" s="5">
        <v>0</v>
      </c>
    </row>
    <row r="15350" spans="2:3" x14ac:dyDescent="0.35">
      <c r="B15350" s="4" t="s">
        <v>5029</v>
      </c>
      <c r="C15350" s="5">
        <v>0</v>
      </c>
    </row>
    <row r="15351" spans="2:3" x14ac:dyDescent="0.35">
      <c r="B15351" s="4" t="s">
        <v>4384</v>
      </c>
      <c r="C15351" s="5">
        <v>0</v>
      </c>
    </row>
    <row r="15352" spans="2:3" x14ac:dyDescent="0.35">
      <c r="B15352" s="4" t="s">
        <v>5031</v>
      </c>
      <c r="C15352" s="5">
        <v>0</v>
      </c>
    </row>
    <row r="15353" spans="2:3" x14ac:dyDescent="0.35">
      <c r="B15353" s="4" t="s">
        <v>4385</v>
      </c>
      <c r="C15353" s="5">
        <v>0</v>
      </c>
    </row>
    <row r="15354" spans="2:3" x14ac:dyDescent="0.35">
      <c r="B15354" s="4" t="s">
        <v>3737</v>
      </c>
      <c r="C15354" s="5">
        <v>0</v>
      </c>
    </row>
    <row r="15355" spans="2:3" x14ac:dyDescent="0.35">
      <c r="B15355" s="4" t="s">
        <v>4386</v>
      </c>
      <c r="C15355" s="5">
        <v>0</v>
      </c>
    </row>
    <row r="15356" spans="2:3" x14ac:dyDescent="0.35">
      <c r="B15356" s="4" t="s">
        <v>5035</v>
      </c>
      <c r="C15356" s="5">
        <v>0</v>
      </c>
    </row>
    <row r="15357" spans="2:3" x14ac:dyDescent="0.35">
      <c r="B15357" s="4" t="s">
        <v>4387</v>
      </c>
      <c r="C15357" s="5">
        <v>0</v>
      </c>
    </row>
    <row r="15358" spans="2:3" x14ac:dyDescent="0.35">
      <c r="B15358" s="4" t="s">
        <v>5037</v>
      </c>
      <c r="C15358" s="5">
        <v>0</v>
      </c>
    </row>
    <row r="15359" spans="2:3" x14ac:dyDescent="0.35">
      <c r="B15359" s="4" t="s">
        <v>4388</v>
      </c>
      <c r="C15359" s="5">
        <v>0</v>
      </c>
    </row>
    <row r="15360" spans="2:3" x14ac:dyDescent="0.35">
      <c r="B15360" s="4" t="s">
        <v>5039</v>
      </c>
      <c r="C15360" s="5">
        <v>0</v>
      </c>
    </row>
    <row r="15361" spans="2:3" x14ac:dyDescent="0.35">
      <c r="B15361" s="4" t="s">
        <v>4389</v>
      </c>
      <c r="C15361" s="5">
        <v>0</v>
      </c>
    </row>
    <row r="15362" spans="2:3" x14ac:dyDescent="0.35">
      <c r="B15362" s="4" t="s">
        <v>5041</v>
      </c>
      <c r="C15362" s="5">
        <v>0</v>
      </c>
    </row>
    <row r="15363" spans="2:3" x14ac:dyDescent="0.35">
      <c r="B15363" s="4" t="s">
        <v>4390</v>
      </c>
      <c r="C15363" s="5">
        <v>0</v>
      </c>
    </row>
    <row r="15364" spans="2:3" x14ac:dyDescent="0.35">
      <c r="B15364" s="4" t="s">
        <v>5043</v>
      </c>
      <c r="C15364" s="5">
        <v>0</v>
      </c>
    </row>
    <row r="15365" spans="2:3" x14ac:dyDescent="0.35">
      <c r="B15365" s="4" t="s">
        <v>4391</v>
      </c>
      <c r="C15365" s="5">
        <v>0</v>
      </c>
    </row>
    <row r="15366" spans="2:3" x14ac:dyDescent="0.35">
      <c r="B15366" s="4" t="s">
        <v>5045</v>
      </c>
      <c r="C15366" s="5">
        <v>0</v>
      </c>
    </row>
    <row r="15367" spans="2:3" x14ac:dyDescent="0.35">
      <c r="B15367" s="4" t="s">
        <v>4392</v>
      </c>
      <c r="C15367" s="5">
        <v>0</v>
      </c>
    </row>
    <row r="15368" spans="2:3" x14ac:dyDescent="0.35">
      <c r="B15368" s="4" t="s">
        <v>5047</v>
      </c>
      <c r="C15368" s="5">
        <v>0</v>
      </c>
    </row>
    <row r="15369" spans="2:3" x14ac:dyDescent="0.35">
      <c r="B15369" s="4" t="s">
        <v>4393</v>
      </c>
      <c r="C15369" s="5">
        <v>0</v>
      </c>
    </row>
    <row r="15370" spans="2:3" x14ac:dyDescent="0.35">
      <c r="B15370" s="4" t="s">
        <v>5049</v>
      </c>
      <c r="C15370" s="5">
        <v>0</v>
      </c>
    </row>
    <row r="15371" spans="2:3" x14ac:dyDescent="0.35">
      <c r="B15371" s="4" t="s">
        <v>4394</v>
      </c>
      <c r="C15371" s="5">
        <v>0</v>
      </c>
    </row>
    <row r="15372" spans="2:3" x14ac:dyDescent="0.35">
      <c r="B15372" s="4" t="s">
        <v>5051</v>
      </c>
      <c r="C15372" s="5">
        <v>0</v>
      </c>
    </row>
    <row r="15373" spans="2:3" x14ac:dyDescent="0.35">
      <c r="B15373" s="4" t="s">
        <v>4395</v>
      </c>
      <c r="C15373" s="5">
        <v>0</v>
      </c>
    </row>
    <row r="15374" spans="2:3" x14ac:dyDescent="0.35">
      <c r="B15374" s="4" t="s">
        <v>5053</v>
      </c>
      <c r="C15374" s="5">
        <v>0</v>
      </c>
    </row>
    <row r="15375" spans="2:3" x14ac:dyDescent="0.35">
      <c r="B15375" s="4" t="s">
        <v>4396</v>
      </c>
      <c r="C15375" s="5">
        <v>0</v>
      </c>
    </row>
    <row r="15376" spans="2:3" x14ac:dyDescent="0.35">
      <c r="B15376" s="4" t="s">
        <v>5055</v>
      </c>
      <c r="C15376" s="5">
        <v>0</v>
      </c>
    </row>
    <row r="15377" spans="2:3" x14ac:dyDescent="0.35">
      <c r="B15377" s="4" t="s">
        <v>4397</v>
      </c>
      <c r="C15377" s="5">
        <v>0</v>
      </c>
    </row>
    <row r="15378" spans="2:3" x14ac:dyDescent="0.35">
      <c r="B15378" s="4" t="s">
        <v>3702</v>
      </c>
      <c r="C15378" s="5">
        <v>0</v>
      </c>
    </row>
    <row r="15379" spans="2:3" x14ac:dyDescent="0.35">
      <c r="B15379" s="4" t="s">
        <v>4398</v>
      </c>
      <c r="C15379" s="5">
        <v>0</v>
      </c>
    </row>
    <row r="15380" spans="2:3" x14ac:dyDescent="0.35">
      <c r="B15380" s="4" t="s">
        <v>5059</v>
      </c>
      <c r="C15380" s="5">
        <v>0</v>
      </c>
    </row>
    <row r="15381" spans="2:3" x14ac:dyDescent="0.35">
      <c r="B15381" s="4" t="s">
        <v>4399</v>
      </c>
      <c r="C15381" s="5">
        <v>0</v>
      </c>
    </row>
    <row r="15382" spans="2:3" x14ac:dyDescent="0.35">
      <c r="B15382" s="4" t="s">
        <v>5061</v>
      </c>
      <c r="C15382" s="5">
        <v>0</v>
      </c>
    </row>
    <row r="15383" spans="2:3" x14ac:dyDescent="0.35">
      <c r="B15383" s="4" t="s">
        <v>4400</v>
      </c>
      <c r="C15383" s="5">
        <v>0</v>
      </c>
    </row>
    <row r="15384" spans="2:3" x14ac:dyDescent="0.35">
      <c r="B15384" s="4" t="s">
        <v>5063</v>
      </c>
      <c r="C15384" s="5">
        <v>0</v>
      </c>
    </row>
    <row r="15385" spans="2:3" x14ac:dyDescent="0.35">
      <c r="B15385" s="4" t="s">
        <v>4401</v>
      </c>
      <c r="C15385" s="5">
        <v>0</v>
      </c>
    </row>
    <row r="15386" spans="2:3" x14ac:dyDescent="0.35">
      <c r="B15386" s="4" t="s">
        <v>5065</v>
      </c>
      <c r="C15386" s="5">
        <v>0</v>
      </c>
    </row>
    <row r="15387" spans="2:3" x14ac:dyDescent="0.35">
      <c r="B15387" s="4" t="s">
        <v>4402</v>
      </c>
      <c r="C15387" s="5">
        <v>0</v>
      </c>
    </row>
    <row r="15388" spans="2:3" x14ac:dyDescent="0.35">
      <c r="B15388" s="4" t="s">
        <v>5067</v>
      </c>
      <c r="C15388" s="5">
        <v>0</v>
      </c>
    </row>
    <row r="15389" spans="2:3" x14ac:dyDescent="0.35">
      <c r="B15389" s="4" t="s">
        <v>4403</v>
      </c>
      <c r="C15389" s="5">
        <v>0</v>
      </c>
    </row>
    <row r="15390" spans="2:3" x14ac:dyDescent="0.35">
      <c r="B15390" s="4" t="s">
        <v>5069</v>
      </c>
      <c r="C15390" s="5">
        <v>0</v>
      </c>
    </row>
    <row r="15391" spans="2:3" x14ac:dyDescent="0.35">
      <c r="B15391" s="4" t="s">
        <v>4404</v>
      </c>
      <c r="C15391" s="5">
        <v>0</v>
      </c>
    </row>
    <row r="15392" spans="2:3" x14ac:dyDescent="0.35">
      <c r="B15392" s="4" t="s">
        <v>5071</v>
      </c>
      <c r="C15392" s="5">
        <v>0</v>
      </c>
    </row>
    <row r="15393" spans="2:3" x14ac:dyDescent="0.35">
      <c r="B15393" s="4" t="s">
        <v>4405</v>
      </c>
      <c r="C15393" s="5">
        <v>0</v>
      </c>
    </row>
    <row r="15394" spans="2:3" x14ac:dyDescent="0.35">
      <c r="B15394" s="4" t="s">
        <v>5073</v>
      </c>
      <c r="C15394" s="5">
        <v>0</v>
      </c>
    </row>
    <row r="15395" spans="2:3" x14ac:dyDescent="0.35">
      <c r="B15395" s="4" t="s">
        <v>4406</v>
      </c>
      <c r="C15395" s="5">
        <v>0</v>
      </c>
    </row>
    <row r="15396" spans="2:3" x14ac:dyDescent="0.35">
      <c r="B15396" s="4" t="s">
        <v>5075</v>
      </c>
      <c r="C15396" s="5">
        <v>0</v>
      </c>
    </row>
    <row r="15397" spans="2:3" x14ac:dyDescent="0.35">
      <c r="B15397" s="4" t="s">
        <v>4407</v>
      </c>
      <c r="C15397" s="5">
        <v>0</v>
      </c>
    </row>
    <row r="15398" spans="2:3" x14ac:dyDescent="0.35">
      <c r="B15398" s="4" t="s">
        <v>5077</v>
      </c>
      <c r="C15398" s="5">
        <v>0</v>
      </c>
    </row>
    <row r="15399" spans="2:3" x14ac:dyDescent="0.35">
      <c r="B15399" s="4" t="s">
        <v>4408</v>
      </c>
      <c r="C15399" s="5">
        <v>0</v>
      </c>
    </row>
    <row r="15400" spans="2:3" x14ac:dyDescent="0.35">
      <c r="B15400" s="4" t="s">
        <v>5079</v>
      </c>
      <c r="C15400" s="5">
        <v>0</v>
      </c>
    </row>
    <row r="15401" spans="2:3" x14ac:dyDescent="0.35">
      <c r="B15401" s="4" t="s">
        <v>4409</v>
      </c>
      <c r="C15401" s="5">
        <v>0</v>
      </c>
    </row>
    <row r="15402" spans="2:3" x14ac:dyDescent="0.35">
      <c r="B15402" s="4" t="s">
        <v>5081</v>
      </c>
      <c r="C15402" s="5">
        <v>0</v>
      </c>
    </row>
    <row r="15403" spans="2:3" x14ac:dyDescent="0.35">
      <c r="B15403" s="4" t="s">
        <v>4410</v>
      </c>
      <c r="C15403" s="5">
        <v>0</v>
      </c>
    </row>
    <row r="15404" spans="2:3" x14ac:dyDescent="0.35">
      <c r="B15404" s="4" t="s">
        <v>5083</v>
      </c>
      <c r="C15404" s="5">
        <v>0</v>
      </c>
    </row>
    <row r="15405" spans="2:3" x14ac:dyDescent="0.35">
      <c r="B15405" s="4" t="s">
        <v>4411</v>
      </c>
      <c r="C15405" s="5">
        <v>0</v>
      </c>
    </row>
    <row r="15406" spans="2:3" x14ac:dyDescent="0.35">
      <c r="B15406" s="4" t="s">
        <v>5085</v>
      </c>
      <c r="C15406" s="5">
        <v>0</v>
      </c>
    </row>
    <row r="15407" spans="2:3" x14ac:dyDescent="0.35">
      <c r="B15407" s="4" t="s">
        <v>4412</v>
      </c>
      <c r="C15407" s="5">
        <v>0</v>
      </c>
    </row>
    <row r="15408" spans="2:3" x14ac:dyDescent="0.35">
      <c r="B15408" s="4" t="s">
        <v>5087</v>
      </c>
      <c r="C15408" s="5">
        <v>0</v>
      </c>
    </row>
    <row r="15409" spans="2:3" x14ac:dyDescent="0.35">
      <c r="B15409" s="4" t="s">
        <v>4413</v>
      </c>
      <c r="C15409" s="5">
        <v>0</v>
      </c>
    </row>
    <row r="15410" spans="2:3" x14ac:dyDescent="0.35">
      <c r="B15410" s="4" t="s">
        <v>5089</v>
      </c>
      <c r="C15410" s="5">
        <v>0</v>
      </c>
    </row>
    <row r="15411" spans="2:3" x14ac:dyDescent="0.35">
      <c r="B15411" s="4" t="s">
        <v>4414</v>
      </c>
      <c r="C15411" s="5">
        <v>0</v>
      </c>
    </row>
    <row r="15412" spans="2:3" x14ac:dyDescent="0.35">
      <c r="B15412" s="4" t="s">
        <v>5091</v>
      </c>
      <c r="C15412" s="5">
        <v>0</v>
      </c>
    </row>
    <row r="15413" spans="2:3" x14ac:dyDescent="0.35">
      <c r="B15413" s="4" t="s">
        <v>4415</v>
      </c>
      <c r="C15413" s="5">
        <v>0</v>
      </c>
    </row>
    <row r="15414" spans="2:3" x14ac:dyDescent="0.35">
      <c r="B15414" s="4" t="s">
        <v>5093</v>
      </c>
      <c r="C15414" s="5">
        <v>0</v>
      </c>
    </row>
    <row r="15415" spans="2:3" x14ac:dyDescent="0.35">
      <c r="B15415" s="4" t="s">
        <v>4416</v>
      </c>
      <c r="C15415" s="5">
        <v>0</v>
      </c>
    </row>
    <row r="15416" spans="2:3" x14ac:dyDescent="0.35">
      <c r="B15416" s="4" t="s">
        <v>5095</v>
      </c>
      <c r="C15416" s="5">
        <v>0</v>
      </c>
    </row>
    <row r="15417" spans="2:3" x14ac:dyDescent="0.35">
      <c r="B15417" s="4" t="s">
        <v>4417</v>
      </c>
      <c r="C15417" s="5">
        <v>0</v>
      </c>
    </row>
    <row r="15418" spans="2:3" x14ac:dyDescent="0.35">
      <c r="B15418" s="4" t="s">
        <v>5097</v>
      </c>
      <c r="C15418" s="5">
        <v>0</v>
      </c>
    </row>
    <row r="15419" spans="2:3" x14ac:dyDescent="0.35">
      <c r="B15419" s="4" t="s">
        <v>4418</v>
      </c>
      <c r="C15419" s="5">
        <v>0</v>
      </c>
    </row>
    <row r="15420" spans="2:3" x14ac:dyDescent="0.35">
      <c r="B15420" s="4" t="s">
        <v>5099</v>
      </c>
      <c r="C15420" s="5">
        <v>0</v>
      </c>
    </row>
    <row r="15421" spans="2:3" x14ac:dyDescent="0.35">
      <c r="B15421" s="4" t="s">
        <v>4419</v>
      </c>
      <c r="C15421" s="5">
        <v>0</v>
      </c>
    </row>
    <row r="15422" spans="2:3" x14ac:dyDescent="0.35">
      <c r="B15422" s="4" t="s">
        <v>5101</v>
      </c>
      <c r="C15422" s="5">
        <v>0</v>
      </c>
    </row>
    <row r="15423" spans="2:3" x14ac:dyDescent="0.35">
      <c r="B15423" s="4" t="s">
        <v>5183</v>
      </c>
      <c r="C15423" s="5">
        <v>0</v>
      </c>
    </row>
    <row r="15424" spans="2:3" x14ac:dyDescent="0.35">
      <c r="B15424" s="4" t="s">
        <v>5103</v>
      </c>
      <c r="C15424" s="5">
        <v>0</v>
      </c>
    </row>
    <row r="15425" spans="2:3" x14ac:dyDescent="0.35">
      <c r="B15425" s="4" t="s">
        <v>5184</v>
      </c>
      <c r="C15425" s="5">
        <v>0</v>
      </c>
    </row>
    <row r="15426" spans="2:3" x14ac:dyDescent="0.35">
      <c r="B15426" s="4" t="s">
        <v>5105</v>
      </c>
      <c r="C15426" s="5">
        <v>0</v>
      </c>
    </row>
    <row r="15427" spans="2:3" x14ac:dyDescent="0.35">
      <c r="B15427" s="4" t="s">
        <v>5186</v>
      </c>
      <c r="C15427" s="5">
        <v>0</v>
      </c>
    </row>
    <row r="15428" spans="2:3" x14ac:dyDescent="0.35">
      <c r="B15428" s="4" t="s">
        <v>5107</v>
      </c>
      <c r="C15428" s="5">
        <v>0</v>
      </c>
    </row>
    <row r="15429" spans="2:3" x14ac:dyDescent="0.35">
      <c r="B15429" s="4" t="s">
        <v>5188</v>
      </c>
      <c r="C15429" s="5">
        <v>0</v>
      </c>
    </row>
    <row r="15430" spans="2:3" x14ac:dyDescent="0.35">
      <c r="B15430" s="4" t="s">
        <v>5109</v>
      </c>
      <c r="C15430" s="5">
        <v>0</v>
      </c>
    </row>
    <row r="15431" spans="2:3" x14ac:dyDescent="0.35">
      <c r="B15431" s="4" t="s">
        <v>5190</v>
      </c>
      <c r="C15431" s="5">
        <v>0</v>
      </c>
    </row>
    <row r="15432" spans="2:3" x14ac:dyDescent="0.35">
      <c r="B15432" s="4" t="s">
        <v>5111</v>
      </c>
      <c r="C15432" s="5">
        <v>0</v>
      </c>
    </row>
    <row r="15433" spans="2:3" x14ac:dyDescent="0.35">
      <c r="B15433" s="4" t="s">
        <v>5192</v>
      </c>
      <c r="C15433" s="5">
        <v>0</v>
      </c>
    </row>
    <row r="15434" spans="2:3" x14ac:dyDescent="0.35">
      <c r="B15434" s="4" t="s">
        <v>5113</v>
      </c>
      <c r="C15434" s="5">
        <v>0</v>
      </c>
    </row>
    <row r="15435" spans="2:3" x14ac:dyDescent="0.35">
      <c r="B15435" s="4" t="s">
        <v>4426</v>
      </c>
      <c r="C15435" s="5">
        <v>0</v>
      </c>
    </row>
    <row r="15436" spans="2:3" x14ac:dyDescent="0.35">
      <c r="B15436" s="4" t="s">
        <v>5115</v>
      </c>
      <c r="C15436" s="5">
        <v>0</v>
      </c>
    </row>
    <row r="15437" spans="2:3" x14ac:dyDescent="0.35">
      <c r="B15437" s="4" t="s">
        <v>3699</v>
      </c>
      <c r="C15437" s="5">
        <v>0</v>
      </c>
    </row>
    <row r="15438" spans="2:3" x14ac:dyDescent="0.35">
      <c r="B15438" s="4" t="s">
        <v>5117</v>
      </c>
      <c r="C15438" s="5">
        <v>0</v>
      </c>
    </row>
    <row r="15439" spans="2:3" x14ac:dyDescent="0.35">
      <c r="B15439" s="4" t="s">
        <v>4428</v>
      </c>
      <c r="C15439" s="5">
        <v>0</v>
      </c>
    </row>
    <row r="15440" spans="2:3" x14ac:dyDescent="0.35">
      <c r="B15440" s="4" t="s">
        <v>5119</v>
      </c>
      <c r="C15440" s="5">
        <v>0</v>
      </c>
    </row>
    <row r="15441" spans="2:3" x14ac:dyDescent="0.35">
      <c r="B15441" s="4" t="s">
        <v>4429</v>
      </c>
      <c r="C15441" s="5">
        <v>0</v>
      </c>
    </row>
    <row r="15442" spans="2:3" x14ac:dyDescent="0.35">
      <c r="B15442" s="4" t="s">
        <v>5121</v>
      </c>
      <c r="C15442" s="5">
        <v>0</v>
      </c>
    </row>
    <row r="15443" spans="2:3" x14ac:dyDescent="0.35">
      <c r="B15443" s="4" t="s">
        <v>5158</v>
      </c>
      <c r="C15443" s="5">
        <v>0</v>
      </c>
    </row>
    <row r="15444" spans="2:3" x14ac:dyDescent="0.35">
      <c r="B15444" s="4" t="s">
        <v>5123</v>
      </c>
      <c r="C15444" s="5">
        <v>0</v>
      </c>
    </row>
    <row r="15445" spans="2:3" x14ac:dyDescent="0.35">
      <c r="B15445" s="4" t="s">
        <v>5160</v>
      </c>
      <c r="C15445" s="5">
        <v>0</v>
      </c>
    </row>
    <row r="15446" spans="2:3" x14ac:dyDescent="0.35">
      <c r="B15446" s="4" t="s">
        <v>5125</v>
      </c>
      <c r="C15446" s="5">
        <v>0</v>
      </c>
    </row>
    <row r="15447" spans="2:3" x14ac:dyDescent="0.35">
      <c r="B15447" s="4" t="s">
        <v>5162</v>
      </c>
      <c r="C15447" s="5">
        <v>0</v>
      </c>
    </row>
    <row r="15448" spans="2:3" x14ac:dyDescent="0.35">
      <c r="B15448" s="4" t="s">
        <v>5127</v>
      </c>
      <c r="C15448" s="5">
        <v>0</v>
      </c>
    </row>
    <row r="15449" spans="2:3" x14ac:dyDescent="0.35">
      <c r="B15449" s="4" t="s">
        <v>5164</v>
      </c>
      <c r="C15449" s="5">
        <v>0</v>
      </c>
    </row>
    <row r="15450" spans="2:3" x14ac:dyDescent="0.35">
      <c r="B15450" s="4" t="s">
        <v>5129</v>
      </c>
      <c r="C15450" s="5">
        <v>0</v>
      </c>
    </row>
    <row r="15451" spans="2:3" x14ac:dyDescent="0.35">
      <c r="B15451" s="4" t="s">
        <v>5166</v>
      </c>
      <c r="C15451" s="5">
        <v>0</v>
      </c>
    </row>
    <row r="15452" spans="2:3" x14ac:dyDescent="0.35">
      <c r="B15452" s="4" t="s">
        <v>5131</v>
      </c>
      <c r="C15452" s="5">
        <v>0</v>
      </c>
    </row>
    <row r="15453" spans="2:3" x14ac:dyDescent="0.35">
      <c r="B15453" s="4" t="s">
        <v>5168</v>
      </c>
      <c r="C15453" s="5">
        <v>0</v>
      </c>
    </row>
    <row r="15454" spans="2:3" x14ac:dyDescent="0.35">
      <c r="B15454" s="4" t="s">
        <v>5133</v>
      </c>
      <c r="C15454" s="5">
        <v>0</v>
      </c>
    </row>
    <row r="15455" spans="2:3" x14ac:dyDescent="0.35">
      <c r="B15455" s="4" t="s">
        <v>5170</v>
      </c>
      <c r="C15455" s="5">
        <v>0</v>
      </c>
    </row>
    <row r="15456" spans="2:3" x14ac:dyDescent="0.35">
      <c r="B15456" s="4" t="s">
        <v>5135</v>
      </c>
      <c r="C15456" s="5">
        <v>0</v>
      </c>
    </row>
    <row r="15457" spans="2:3" x14ac:dyDescent="0.35">
      <c r="B15457" s="4" t="s">
        <v>3718</v>
      </c>
      <c r="C15457" s="5">
        <v>0</v>
      </c>
    </row>
    <row r="15458" spans="2:3" x14ac:dyDescent="0.35">
      <c r="B15458" s="4" t="s">
        <v>5137</v>
      </c>
      <c r="C15458" s="5">
        <v>0</v>
      </c>
    </row>
    <row r="15459" spans="2:3" x14ac:dyDescent="0.35">
      <c r="B15459" s="4" t="s">
        <v>5174</v>
      </c>
      <c r="C15459" s="5">
        <v>0</v>
      </c>
    </row>
    <row r="15460" spans="2:3" x14ac:dyDescent="0.35">
      <c r="B15460" s="4" t="s">
        <v>5139</v>
      </c>
      <c r="C15460" s="5">
        <v>0</v>
      </c>
    </row>
    <row r="15461" spans="2:3" x14ac:dyDescent="0.35">
      <c r="B15461" s="4" t="s">
        <v>3703</v>
      </c>
      <c r="C15461" s="5">
        <v>0</v>
      </c>
    </row>
    <row r="15462" spans="2:3" x14ac:dyDescent="0.35">
      <c r="B15462" s="4" t="s">
        <v>5141</v>
      </c>
      <c r="C15462" s="5">
        <v>0</v>
      </c>
    </row>
    <row r="15463" spans="2:3" x14ac:dyDescent="0.35">
      <c r="B15463" s="4" t="s">
        <v>4440</v>
      </c>
      <c r="C15463" s="5">
        <v>0</v>
      </c>
    </row>
    <row r="15464" spans="2:3" x14ac:dyDescent="0.35">
      <c r="B15464" s="4" t="s">
        <v>5143</v>
      </c>
      <c r="C15464" s="5">
        <v>0</v>
      </c>
    </row>
    <row r="15465" spans="2:3" x14ac:dyDescent="0.35">
      <c r="B15465" s="4" t="s">
        <v>4441</v>
      </c>
      <c r="C15465" s="5">
        <v>0</v>
      </c>
    </row>
    <row r="15466" spans="2:3" x14ac:dyDescent="0.35">
      <c r="B15466" s="4" t="s">
        <v>5145</v>
      </c>
      <c r="C15466" s="5">
        <v>0</v>
      </c>
    </row>
    <row r="15467" spans="2:3" x14ac:dyDescent="0.35">
      <c r="B15467" s="4" t="s">
        <v>4442</v>
      </c>
      <c r="C15467" s="5">
        <v>0</v>
      </c>
    </row>
    <row r="15468" spans="2:3" x14ac:dyDescent="0.35">
      <c r="B15468" s="4" t="s">
        <v>5147</v>
      </c>
      <c r="C15468" s="5">
        <v>0</v>
      </c>
    </row>
    <row r="15469" spans="2:3" x14ac:dyDescent="0.35">
      <c r="B15469" s="4" t="s">
        <v>4443</v>
      </c>
      <c r="C15469" s="5">
        <v>0</v>
      </c>
    </row>
    <row r="15470" spans="2:3" x14ac:dyDescent="0.35">
      <c r="B15470" s="4" t="s">
        <v>5149</v>
      </c>
      <c r="C15470" s="5">
        <v>0</v>
      </c>
    </row>
    <row r="15471" spans="2:3" x14ac:dyDescent="0.35">
      <c r="B15471" s="4" t="s">
        <v>4444</v>
      </c>
      <c r="C15471" s="5">
        <v>0</v>
      </c>
    </row>
    <row r="15472" spans="2:3" x14ac:dyDescent="0.35">
      <c r="B15472" s="4" t="s">
        <v>5151</v>
      </c>
      <c r="C15472" s="5">
        <v>0</v>
      </c>
    </row>
    <row r="15473" spans="2:3" x14ac:dyDescent="0.35">
      <c r="B15473" s="4" t="s">
        <v>4445</v>
      </c>
      <c r="C15473" s="5">
        <v>0</v>
      </c>
    </row>
    <row r="15474" spans="2:3" x14ac:dyDescent="0.35">
      <c r="B15474" s="4" t="s">
        <v>5153</v>
      </c>
      <c r="C15474" s="5">
        <v>0</v>
      </c>
    </row>
    <row r="15475" spans="2:3" x14ac:dyDescent="0.35">
      <c r="B15475" s="4" t="s">
        <v>4446</v>
      </c>
      <c r="C15475" s="5">
        <v>0</v>
      </c>
    </row>
    <row r="15476" spans="2:3" x14ac:dyDescent="0.35">
      <c r="B15476" s="4" t="s">
        <v>5155</v>
      </c>
      <c r="C15476" s="5">
        <v>0</v>
      </c>
    </row>
    <row r="15477" spans="2:3" x14ac:dyDescent="0.35">
      <c r="B15477" s="4" t="s">
        <v>4447</v>
      </c>
      <c r="C15477" s="5">
        <v>0</v>
      </c>
    </row>
    <row r="15478" spans="2:3" x14ac:dyDescent="0.35">
      <c r="B15478" s="4" t="s">
        <v>5157</v>
      </c>
      <c r="C15478" s="5">
        <v>0</v>
      </c>
    </row>
    <row r="15479" spans="2:3" x14ac:dyDescent="0.35">
      <c r="B15479" s="4" t="s">
        <v>4448</v>
      </c>
      <c r="C15479" s="5">
        <v>0</v>
      </c>
    </row>
    <row r="15480" spans="2:3" x14ac:dyDescent="0.35">
      <c r="B15480" s="4" t="s">
        <v>4449</v>
      </c>
      <c r="C15480" s="5">
        <v>0</v>
      </c>
    </row>
    <row r="15481" spans="2:3" x14ac:dyDescent="0.35">
      <c r="B15481" s="4" t="s">
        <v>4430</v>
      </c>
      <c r="C15481" s="5">
        <v>0</v>
      </c>
    </row>
    <row r="15482" spans="2:3" x14ac:dyDescent="0.35">
      <c r="B15482" s="4" t="s">
        <v>5161</v>
      </c>
      <c r="C15482" s="5">
        <v>0</v>
      </c>
    </row>
    <row r="15483" spans="2:3" x14ac:dyDescent="0.35">
      <c r="B15483" s="4" t="s">
        <v>4431</v>
      </c>
      <c r="C15483" s="5">
        <v>0</v>
      </c>
    </row>
    <row r="15484" spans="2:3" x14ac:dyDescent="0.35">
      <c r="B15484" s="4" t="s">
        <v>5163</v>
      </c>
      <c r="C15484" s="5">
        <v>0</v>
      </c>
    </row>
    <row r="15485" spans="2:3" x14ac:dyDescent="0.35">
      <c r="B15485" s="4" t="s">
        <v>4432</v>
      </c>
      <c r="C15485" s="5">
        <v>0</v>
      </c>
    </row>
    <row r="15486" spans="2:3" x14ac:dyDescent="0.35">
      <c r="B15486" s="4" t="s">
        <v>5165</v>
      </c>
      <c r="C15486" s="5">
        <v>0</v>
      </c>
    </row>
    <row r="15487" spans="2:3" x14ac:dyDescent="0.35">
      <c r="B15487" s="4" t="s">
        <v>4433</v>
      </c>
      <c r="C15487" s="5">
        <v>0</v>
      </c>
    </row>
    <row r="15488" spans="2:3" x14ac:dyDescent="0.35">
      <c r="B15488" s="4" t="s">
        <v>5167</v>
      </c>
      <c r="C15488" s="5">
        <v>0</v>
      </c>
    </row>
    <row r="15489" spans="2:3" x14ac:dyDescent="0.35">
      <c r="B15489" s="4" t="s">
        <v>4434</v>
      </c>
      <c r="C15489" s="5">
        <v>0</v>
      </c>
    </row>
    <row r="15490" spans="2:3" x14ac:dyDescent="0.35">
      <c r="B15490" s="4" t="s">
        <v>5169</v>
      </c>
      <c r="C15490" s="5">
        <v>0</v>
      </c>
    </row>
    <row r="15491" spans="2:3" x14ac:dyDescent="0.35">
      <c r="B15491" s="4" t="s">
        <v>4435</v>
      </c>
      <c r="C15491" s="5">
        <v>0</v>
      </c>
    </row>
    <row r="15492" spans="2:3" x14ac:dyDescent="0.35">
      <c r="B15492" s="4" t="s">
        <v>5171</v>
      </c>
      <c r="C15492" s="5">
        <v>0</v>
      </c>
    </row>
    <row r="15493" spans="2:3" x14ac:dyDescent="0.35">
      <c r="B15493" s="4" t="s">
        <v>5176</v>
      </c>
      <c r="C15493" s="5">
        <v>0</v>
      </c>
    </row>
    <row r="15494" spans="2:3" x14ac:dyDescent="0.35">
      <c r="B15494" s="4" t="s">
        <v>5173</v>
      </c>
      <c r="C15494" s="5">
        <v>0</v>
      </c>
    </row>
    <row r="15495" spans="2:3" x14ac:dyDescent="0.35">
      <c r="B15495" s="4" t="s">
        <v>5178</v>
      </c>
      <c r="C15495" s="5">
        <v>0</v>
      </c>
    </row>
    <row r="15496" spans="2:3" x14ac:dyDescent="0.35">
      <c r="B15496" s="4" t="s">
        <v>5175</v>
      </c>
      <c r="C15496" s="5">
        <v>0</v>
      </c>
    </row>
    <row r="15497" spans="2:3" x14ac:dyDescent="0.35">
      <c r="B15497" s="4" t="s">
        <v>5180</v>
      </c>
      <c r="C15497" s="5">
        <v>0</v>
      </c>
    </row>
    <row r="15498" spans="2:3" x14ac:dyDescent="0.35">
      <c r="B15498" s="4" t="s">
        <v>5182</v>
      </c>
      <c r="C15498" s="5">
        <v>0</v>
      </c>
    </row>
    <row r="15499" spans="2:3" x14ac:dyDescent="0.35">
      <c r="B15499" s="4" t="s">
        <v>4436</v>
      </c>
      <c r="C15499" s="5">
        <v>0</v>
      </c>
    </row>
    <row r="15500" spans="2:3" x14ac:dyDescent="0.35">
      <c r="B15500" s="4" t="s">
        <v>5179</v>
      </c>
      <c r="C15500" s="5">
        <v>0</v>
      </c>
    </row>
    <row r="15501" spans="2:3" x14ac:dyDescent="0.35">
      <c r="B15501" s="4" t="s">
        <v>4437</v>
      </c>
      <c r="C15501" s="5">
        <v>0</v>
      </c>
    </row>
    <row r="15502" spans="2:3" x14ac:dyDescent="0.35">
      <c r="B15502" s="4" t="s">
        <v>5181</v>
      </c>
      <c r="C15502" s="5">
        <v>0</v>
      </c>
    </row>
    <row r="15503" spans="2:3" x14ac:dyDescent="0.35">
      <c r="B15503" s="4" t="s">
        <v>4438</v>
      </c>
      <c r="C15503" s="5">
        <v>0</v>
      </c>
    </row>
    <row r="15504" spans="2:3" x14ac:dyDescent="0.35">
      <c r="B15504" s="4" t="s">
        <v>3697</v>
      </c>
      <c r="C15504" s="5">
        <v>0</v>
      </c>
    </row>
    <row r="15505" spans="2:3" x14ac:dyDescent="0.35">
      <c r="B15505" s="4" t="s">
        <v>3660</v>
      </c>
      <c r="C15505" s="5">
        <v>0</v>
      </c>
    </row>
    <row r="15506" spans="2:3" x14ac:dyDescent="0.35">
      <c r="B15506" s="4" t="s">
        <v>5185</v>
      </c>
      <c r="C15506" s="5">
        <v>0</v>
      </c>
    </row>
    <row r="15507" spans="2:3" x14ac:dyDescent="0.35">
      <c r="B15507" s="4" t="s">
        <v>4421</v>
      </c>
      <c r="C15507" s="5">
        <v>0</v>
      </c>
    </row>
    <row r="15508" spans="2:3" x14ac:dyDescent="0.35">
      <c r="B15508" s="4" t="s">
        <v>5187</v>
      </c>
      <c r="C15508" s="5">
        <v>0</v>
      </c>
    </row>
    <row r="15509" spans="2:3" x14ac:dyDescent="0.35">
      <c r="B15509" s="4" t="s">
        <v>4422</v>
      </c>
      <c r="C15509" s="5">
        <v>0</v>
      </c>
    </row>
    <row r="15510" spans="2:3" x14ac:dyDescent="0.35">
      <c r="B15510" s="4" t="s">
        <v>5189</v>
      </c>
      <c r="C15510" s="5">
        <v>0</v>
      </c>
    </row>
    <row r="15511" spans="2:3" x14ac:dyDescent="0.35">
      <c r="B15511" s="4" t="s">
        <v>4423</v>
      </c>
      <c r="C15511" s="5">
        <v>0</v>
      </c>
    </row>
    <row r="15512" spans="2:3" x14ac:dyDescent="0.35">
      <c r="B15512" s="4" t="s">
        <v>5191</v>
      </c>
      <c r="C15512" s="5">
        <v>0</v>
      </c>
    </row>
    <row r="15513" spans="2:3" x14ac:dyDescent="0.35">
      <c r="B15513" s="4" t="s">
        <v>4424</v>
      </c>
      <c r="C15513" s="5">
        <v>0</v>
      </c>
    </row>
    <row r="15514" spans="2:3" x14ac:dyDescent="0.35">
      <c r="B15514" s="4" t="s">
        <v>3659</v>
      </c>
      <c r="C15514" s="5">
        <v>0</v>
      </c>
    </row>
    <row r="15515" spans="2:3" x14ac:dyDescent="0.35">
      <c r="B15515" s="4" t="s">
        <v>4425</v>
      </c>
      <c r="C15515" s="5">
        <v>0</v>
      </c>
    </row>
    <row r="15516" spans="2:3" x14ac:dyDescent="0.35">
      <c r="B15516" s="4" t="s">
        <v>2175</v>
      </c>
      <c r="C15516" s="5">
        <v>0</v>
      </c>
    </row>
    <row r="15517" spans="2:3" x14ac:dyDescent="0.35">
      <c r="B15517" s="4" t="s">
        <v>2978</v>
      </c>
      <c r="C15517" s="5">
        <v>0</v>
      </c>
    </row>
    <row r="15518" spans="2:3" x14ac:dyDescent="0.35">
      <c r="B15518" s="4" t="s">
        <v>3491</v>
      </c>
      <c r="C15518" s="5">
        <v>0</v>
      </c>
    </row>
    <row r="15519" spans="2:3" x14ac:dyDescent="0.35">
      <c r="B15519" s="4" t="s">
        <v>2212</v>
      </c>
      <c r="C15519" s="5">
        <v>0</v>
      </c>
    </row>
    <row r="15520" spans="2:3" x14ac:dyDescent="0.35">
      <c r="B15520" s="4" t="s">
        <v>3106</v>
      </c>
      <c r="C15520" s="5">
        <v>0</v>
      </c>
    </row>
    <row r="15521" spans="2:3" x14ac:dyDescent="0.35">
      <c r="B15521" s="4" t="s">
        <v>2213</v>
      </c>
      <c r="C15521" s="5">
        <v>0</v>
      </c>
    </row>
    <row r="15522" spans="2:3" x14ac:dyDescent="0.35">
      <c r="B15522" s="4" t="s">
        <v>3362</v>
      </c>
      <c r="C15522" s="5">
        <v>0</v>
      </c>
    </row>
    <row r="15523" spans="2:3" x14ac:dyDescent="0.35">
      <c r="B15523" s="4" t="s">
        <v>2214</v>
      </c>
      <c r="C15523" s="5">
        <v>0</v>
      </c>
    </row>
    <row r="15524" spans="2:3" x14ac:dyDescent="0.35">
      <c r="B15524" s="4" t="s">
        <v>2914</v>
      </c>
      <c r="C15524" s="5">
        <v>0</v>
      </c>
    </row>
    <row r="15525" spans="2:3" x14ac:dyDescent="0.35">
      <c r="B15525" s="4" t="s">
        <v>2215</v>
      </c>
      <c r="C15525" s="5">
        <v>0</v>
      </c>
    </row>
    <row r="15526" spans="2:3" x14ac:dyDescent="0.35">
      <c r="B15526" s="4" t="s">
        <v>3042</v>
      </c>
      <c r="C15526" s="5">
        <v>0</v>
      </c>
    </row>
    <row r="15527" spans="2:3" x14ac:dyDescent="0.35">
      <c r="B15527" s="4" t="s">
        <v>2216</v>
      </c>
      <c r="C15527" s="5">
        <v>0</v>
      </c>
    </row>
    <row r="15528" spans="2:3" x14ac:dyDescent="0.35">
      <c r="B15528" s="4" t="s">
        <v>3170</v>
      </c>
      <c r="C15528" s="5">
        <v>0</v>
      </c>
    </row>
    <row r="15529" spans="2:3" x14ac:dyDescent="0.35">
      <c r="B15529" s="4" t="s">
        <v>2217</v>
      </c>
      <c r="C15529" s="5">
        <v>0</v>
      </c>
    </row>
    <row r="15530" spans="2:3" x14ac:dyDescent="0.35">
      <c r="B15530" s="4" t="s">
        <v>3298</v>
      </c>
      <c r="C15530" s="5">
        <v>0</v>
      </c>
    </row>
    <row r="15531" spans="2:3" x14ac:dyDescent="0.35">
      <c r="B15531" s="4" t="s">
        <v>2218</v>
      </c>
      <c r="C15531" s="5">
        <v>0</v>
      </c>
    </row>
    <row r="15532" spans="2:3" x14ac:dyDescent="0.35">
      <c r="B15532" s="4" t="s">
        <v>3427</v>
      </c>
      <c r="C15532" s="5">
        <v>0</v>
      </c>
    </row>
    <row r="15533" spans="2:3" x14ac:dyDescent="0.35">
      <c r="B15533" s="4" t="s">
        <v>2219</v>
      </c>
      <c r="C15533" s="5">
        <v>0</v>
      </c>
    </row>
    <row r="15534" spans="2:3" x14ac:dyDescent="0.35">
      <c r="B15534" s="4" t="s">
        <v>2180</v>
      </c>
      <c r="C15534" s="5">
        <v>0</v>
      </c>
    </row>
    <row r="15535" spans="2:3" x14ac:dyDescent="0.35">
      <c r="B15535" s="4" t="s">
        <v>2220</v>
      </c>
      <c r="C15535" s="5">
        <v>0</v>
      </c>
    </row>
    <row r="15536" spans="2:3" x14ac:dyDescent="0.35">
      <c r="B15536" s="4" t="s">
        <v>2946</v>
      </c>
      <c r="C15536" s="5">
        <v>0</v>
      </c>
    </row>
    <row r="15537" spans="2:3" x14ac:dyDescent="0.35">
      <c r="B15537" s="4" t="s">
        <v>2221</v>
      </c>
      <c r="C15537" s="5">
        <v>0</v>
      </c>
    </row>
    <row r="15538" spans="2:3" x14ac:dyDescent="0.35">
      <c r="B15538" s="4" t="s">
        <v>3010</v>
      </c>
      <c r="C15538" s="5">
        <v>0</v>
      </c>
    </row>
    <row r="15539" spans="2:3" x14ac:dyDescent="0.35">
      <c r="B15539" s="4" t="s">
        <v>2222</v>
      </c>
      <c r="C15539" s="5">
        <v>0</v>
      </c>
    </row>
    <row r="15540" spans="2:3" x14ac:dyDescent="0.35">
      <c r="B15540" s="4" t="s">
        <v>3074</v>
      </c>
      <c r="C15540" s="5">
        <v>0</v>
      </c>
    </row>
    <row r="15541" spans="2:3" x14ac:dyDescent="0.35">
      <c r="B15541" s="4" t="s">
        <v>2155</v>
      </c>
      <c r="C15541" s="5">
        <v>0</v>
      </c>
    </row>
    <row r="15542" spans="2:3" x14ac:dyDescent="0.35">
      <c r="B15542" s="4" t="s">
        <v>2193</v>
      </c>
      <c r="C15542" s="5">
        <v>0</v>
      </c>
    </row>
    <row r="15543" spans="2:3" x14ac:dyDescent="0.35">
      <c r="B15543" s="4" t="s">
        <v>2224</v>
      </c>
      <c r="C15543" s="5">
        <v>0</v>
      </c>
    </row>
    <row r="15544" spans="2:3" x14ac:dyDescent="0.35">
      <c r="B15544" s="4" t="s">
        <v>3202</v>
      </c>
      <c r="C15544" s="5">
        <v>0</v>
      </c>
    </row>
    <row r="15545" spans="2:3" x14ac:dyDescent="0.35">
      <c r="B15545" s="4" t="s">
        <v>2184</v>
      </c>
      <c r="C15545" s="5">
        <v>0</v>
      </c>
    </row>
    <row r="15546" spans="2:3" x14ac:dyDescent="0.35">
      <c r="B15546" s="4" t="s">
        <v>3266</v>
      </c>
      <c r="C15546" s="5">
        <v>0</v>
      </c>
    </row>
    <row r="15547" spans="2:3" x14ac:dyDescent="0.35">
      <c r="B15547" s="4" t="s">
        <v>2226</v>
      </c>
      <c r="C15547" s="5">
        <v>0</v>
      </c>
    </row>
    <row r="15548" spans="2:3" x14ac:dyDescent="0.35">
      <c r="B15548" s="4" t="s">
        <v>3330</v>
      </c>
      <c r="C15548" s="5">
        <v>0</v>
      </c>
    </row>
    <row r="15549" spans="2:3" x14ac:dyDescent="0.35">
      <c r="B15549" s="4" t="s">
        <v>2227</v>
      </c>
      <c r="C15549" s="5">
        <v>0</v>
      </c>
    </row>
    <row r="15550" spans="2:3" x14ac:dyDescent="0.35">
      <c r="B15550" s="4" t="s">
        <v>3394</v>
      </c>
      <c r="C15550" s="5">
        <v>0</v>
      </c>
    </row>
    <row r="15551" spans="2:3" x14ac:dyDescent="0.35">
      <c r="B15551" s="4" t="s">
        <v>2228</v>
      </c>
      <c r="C15551" s="5">
        <v>0</v>
      </c>
    </row>
    <row r="15552" spans="2:3" x14ac:dyDescent="0.35">
      <c r="B15552" s="4" t="s">
        <v>3459</v>
      </c>
      <c r="C15552" s="5">
        <v>0</v>
      </c>
    </row>
    <row r="15553" spans="2:3" x14ac:dyDescent="0.35">
      <c r="B15553" s="4" t="s">
        <v>2229</v>
      </c>
      <c r="C15553" s="5">
        <v>0</v>
      </c>
    </row>
    <row r="15554" spans="2:3" x14ac:dyDescent="0.35">
      <c r="B15554" s="4" t="s">
        <v>3523</v>
      </c>
      <c r="C15554" s="5">
        <v>0</v>
      </c>
    </row>
    <row r="15555" spans="2:3" x14ac:dyDescent="0.35">
      <c r="B15555" s="4" t="s">
        <v>2230</v>
      </c>
      <c r="C15555" s="5">
        <v>0</v>
      </c>
    </row>
    <row r="15556" spans="2:3" x14ac:dyDescent="0.35">
      <c r="B15556" s="4" t="s">
        <v>3587</v>
      </c>
      <c r="C15556" s="5">
        <v>0</v>
      </c>
    </row>
    <row r="15557" spans="2:3" x14ac:dyDescent="0.35">
      <c r="B15557" s="4" t="s">
        <v>2231</v>
      </c>
      <c r="C15557" s="5">
        <v>0</v>
      </c>
    </row>
    <row r="15558" spans="2:3" x14ac:dyDescent="0.35">
      <c r="B15558" s="4" t="s">
        <v>2930</v>
      </c>
      <c r="C15558" s="5">
        <v>0</v>
      </c>
    </row>
    <row r="15559" spans="2:3" x14ac:dyDescent="0.35">
      <c r="B15559" s="4" t="s">
        <v>2232</v>
      </c>
      <c r="C15559" s="5">
        <v>0</v>
      </c>
    </row>
    <row r="15560" spans="2:3" x14ac:dyDescent="0.35">
      <c r="B15560" s="4" t="s">
        <v>2962</v>
      </c>
      <c r="C15560" s="5">
        <v>0</v>
      </c>
    </row>
    <row r="15561" spans="2:3" x14ac:dyDescent="0.35">
      <c r="B15561" s="4" t="s">
        <v>2233</v>
      </c>
      <c r="C15561" s="5">
        <v>0</v>
      </c>
    </row>
    <row r="15562" spans="2:3" x14ac:dyDescent="0.35">
      <c r="B15562" s="4" t="s">
        <v>2994</v>
      </c>
      <c r="C15562" s="5">
        <v>0</v>
      </c>
    </row>
    <row r="15563" spans="2:3" x14ac:dyDescent="0.35">
      <c r="B15563" s="4" t="s">
        <v>2234</v>
      </c>
      <c r="C15563" s="5">
        <v>0</v>
      </c>
    </row>
    <row r="15564" spans="2:3" x14ac:dyDescent="0.35">
      <c r="B15564" s="4" t="s">
        <v>3026</v>
      </c>
      <c r="C15564" s="5">
        <v>0</v>
      </c>
    </row>
    <row r="15565" spans="2:3" x14ac:dyDescent="0.35">
      <c r="B15565" s="4" t="s">
        <v>2235</v>
      </c>
      <c r="C15565" s="5">
        <v>0</v>
      </c>
    </row>
    <row r="15566" spans="2:3" x14ac:dyDescent="0.35">
      <c r="B15566" s="4" t="s">
        <v>3058</v>
      </c>
      <c r="C15566" s="5">
        <v>0</v>
      </c>
    </row>
    <row r="15567" spans="2:3" x14ac:dyDescent="0.35">
      <c r="B15567" s="4" t="s">
        <v>2236</v>
      </c>
      <c r="C15567" s="5">
        <v>0</v>
      </c>
    </row>
    <row r="15568" spans="2:3" x14ac:dyDescent="0.35">
      <c r="B15568" s="4" t="s">
        <v>3090</v>
      </c>
      <c r="C15568" s="5">
        <v>0</v>
      </c>
    </row>
    <row r="15569" spans="2:3" x14ac:dyDescent="0.35">
      <c r="B15569" s="4" t="s">
        <v>2237</v>
      </c>
      <c r="C15569" s="5">
        <v>0</v>
      </c>
    </row>
    <row r="15570" spans="2:3" x14ac:dyDescent="0.35">
      <c r="B15570" s="4" t="s">
        <v>3122</v>
      </c>
      <c r="C15570" s="5">
        <v>0</v>
      </c>
    </row>
    <row r="15571" spans="2:3" x14ac:dyDescent="0.35">
      <c r="B15571" s="4" t="s">
        <v>2185</v>
      </c>
      <c r="C15571" s="5">
        <v>0</v>
      </c>
    </row>
    <row r="15572" spans="2:3" x14ac:dyDescent="0.35">
      <c r="B15572" s="4" t="s">
        <v>3154</v>
      </c>
      <c r="C15572" s="5">
        <v>0</v>
      </c>
    </row>
    <row r="15573" spans="2:3" x14ac:dyDescent="0.35">
      <c r="B15573" s="4" t="s">
        <v>2239</v>
      </c>
      <c r="C15573" s="5">
        <v>0</v>
      </c>
    </row>
    <row r="15574" spans="2:3" x14ac:dyDescent="0.35">
      <c r="B15574" s="4" t="s">
        <v>3186</v>
      </c>
      <c r="C15574" s="5">
        <v>0</v>
      </c>
    </row>
    <row r="15575" spans="2:3" x14ac:dyDescent="0.35">
      <c r="B15575" s="4" t="s">
        <v>2240</v>
      </c>
      <c r="C15575" s="5">
        <v>0</v>
      </c>
    </row>
    <row r="15576" spans="2:3" x14ac:dyDescent="0.35">
      <c r="B15576" s="4" t="s">
        <v>3218</v>
      </c>
      <c r="C15576" s="5">
        <v>0</v>
      </c>
    </row>
    <row r="15577" spans="2:3" x14ac:dyDescent="0.35">
      <c r="B15577" s="4" t="s">
        <v>2241</v>
      </c>
      <c r="C15577" s="5">
        <v>0</v>
      </c>
    </row>
    <row r="15578" spans="2:3" x14ac:dyDescent="0.35">
      <c r="B15578" s="4" t="s">
        <v>3250</v>
      </c>
      <c r="C15578" s="5">
        <v>0</v>
      </c>
    </row>
    <row r="15579" spans="2:3" x14ac:dyDescent="0.35">
      <c r="B15579" s="4" t="s">
        <v>2242</v>
      </c>
      <c r="C15579" s="5">
        <v>0</v>
      </c>
    </row>
    <row r="15580" spans="2:3" x14ac:dyDescent="0.35">
      <c r="B15580" s="4" t="s">
        <v>3282</v>
      </c>
      <c r="C15580" s="5">
        <v>0</v>
      </c>
    </row>
    <row r="15581" spans="2:3" x14ac:dyDescent="0.35">
      <c r="B15581" s="4" t="s">
        <v>2243</v>
      </c>
      <c r="C15581" s="5">
        <v>0</v>
      </c>
    </row>
    <row r="15582" spans="2:3" x14ac:dyDescent="0.35">
      <c r="B15582" s="4" t="s">
        <v>3314</v>
      </c>
      <c r="C15582" s="5">
        <v>0</v>
      </c>
    </row>
    <row r="15583" spans="2:3" x14ac:dyDescent="0.35">
      <c r="B15583" s="4" t="s">
        <v>2244</v>
      </c>
      <c r="C15583" s="5">
        <v>0</v>
      </c>
    </row>
    <row r="15584" spans="2:3" x14ac:dyDescent="0.35">
      <c r="B15584" s="4" t="s">
        <v>3346</v>
      </c>
      <c r="C15584" s="5">
        <v>0</v>
      </c>
    </row>
    <row r="15585" spans="2:3" x14ac:dyDescent="0.35">
      <c r="B15585" s="4" t="s">
        <v>2245</v>
      </c>
      <c r="C15585" s="5">
        <v>0</v>
      </c>
    </row>
    <row r="15586" spans="2:3" x14ac:dyDescent="0.35">
      <c r="B15586" s="4" t="s">
        <v>3378</v>
      </c>
      <c r="C15586" s="5">
        <v>0</v>
      </c>
    </row>
    <row r="15587" spans="2:3" x14ac:dyDescent="0.35">
      <c r="B15587" s="4" t="s">
        <v>2246</v>
      </c>
      <c r="C15587" s="5">
        <v>0</v>
      </c>
    </row>
    <row r="15588" spans="2:3" x14ac:dyDescent="0.35">
      <c r="B15588" s="4" t="s">
        <v>3411</v>
      </c>
      <c r="C15588" s="5">
        <v>0</v>
      </c>
    </row>
    <row r="15589" spans="2:3" x14ac:dyDescent="0.35">
      <c r="B15589" s="4" t="s">
        <v>2247</v>
      </c>
      <c r="C15589" s="5">
        <v>0</v>
      </c>
    </row>
    <row r="15590" spans="2:3" x14ac:dyDescent="0.35">
      <c r="B15590" s="4" t="s">
        <v>3443</v>
      </c>
      <c r="C15590" s="5">
        <v>0</v>
      </c>
    </row>
    <row r="15591" spans="2:3" x14ac:dyDescent="0.35">
      <c r="B15591" s="4" t="s">
        <v>2248</v>
      </c>
      <c r="C15591" s="5">
        <v>0</v>
      </c>
    </row>
    <row r="15592" spans="2:3" x14ac:dyDescent="0.35">
      <c r="B15592" s="4" t="s">
        <v>3475</v>
      </c>
      <c r="C15592" s="5">
        <v>0</v>
      </c>
    </row>
    <row r="15593" spans="2:3" x14ac:dyDescent="0.35">
      <c r="B15593" s="4" t="s">
        <v>2249</v>
      </c>
      <c r="C15593" s="5">
        <v>0</v>
      </c>
    </row>
    <row r="15594" spans="2:3" x14ac:dyDescent="0.35">
      <c r="B15594" s="4" t="s">
        <v>3507</v>
      </c>
      <c r="C15594" s="5">
        <v>0</v>
      </c>
    </row>
    <row r="15595" spans="2:3" x14ac:dyDescent="0.35">
      <c r="B15595" s="4" t="s">
        <v>2250</v>
      </c>
      <c r="C15595" s="5">
        <v>0</v>
      </c>
    </row>
    <row r="15596" spans="2:3" x14ac:dyDescent="0.35">
      <c r="B15596" s="4" t="s">
        <v>3539</v>
      </c>
      <c r="C15596" s="5">
        <v>0</v>
      </c>
    </row>
    <row r="15597" spans="2:3" x14ac:dyDescent="0.35">
      <c r="B15597" s="4" t="s">
        <v>2251</v>
      </c>
      <c r="C15597" s="5">
        <v>0</v>
      </c>
    </row>
    <row r="15598" spans="2:3" x14ac:dyDescent="0.35">
      <c r="B15598" s="4" t="s">
        <v>3571</v>
      </c>
      <c r="C15598" s="5">
        <v>0</v>
      </c>
    </row>
    <row r="15599" spans="2:3" x14ac:dyDescent="0.35">
      <c r="B15599" s="4" t="s">
        <v>2252</v>
      </c>
      <c r="C15599" s="5">
        <v>0</v>
      </c>
    </row>
    <row r="15600" spans="2:3" x14ac:dyDescent="0.35">
      <c r="B15600" s="4" t="s">
        <v>2128</v>
      </c>
      <c r="C15600" s="5">
        <v>0</v>
      </c>
    </row>
    <row r="15601" spans="2:3" x14ac:dyDescent="0.35">
      <c r="B15601" s="4" t="s">
        <v>2253</v>
      </c>
      <c r="C15601" s="5">
        <v>0</v>
      </c>
    </row>
    <row r="15602" spans="2:3" x14ac:dyDescent="0.35">
      <c r="B15602" s="4" t="s">
        <v>2169</v>
      </c>
      <c r="C15602" s="5">
        <v>0</v>
      </c>
    </row>
    <row r="15603" spans="2:3" x14ac:dyDescent="0.35">
      <c r="B15603" s="4" t="s">
        <v>2254</v>
      </c>
      <c r="C15603" s="5">
        <v>0</v>
      </c>
    </row>
    <row r="15604" spans="2:3" x14ac:dyDescent="0.35">
      <c r="B15604" s="4" t="s">
        <v>2938</v>
      </c>
      <c r="C15604" s="5">
        <v>0</v>
      </c>
    </row>
    <row r="15605" spans="2:3" x14ac:dyDescent="0.35">
      <c r="B15605" s="4" t="s">
        <v>2255</v>
      </c>
      <c r="C15605" s="5">
        <v>0</v>
      </c>
    </row>
    <row r="15606" spans="2:3" x14ac:dyDescent="0.35">
      <c r="B15606" s="4" t="s">
        <v>2954</v>
      </c>
      <c r="C15606" s="5">
        <v>0</v>
      </c>
    </row>
    <row r="15607" spans="2:3" x14ac:dyDescent="0.35">
      <c r="B15607" s="4" t="s">
        <v>2256</v>
      </c>
      <c r="C15607" s="5">
        <v>0</v>
      </c>
    </row>
    <row r="15608" spans="2:3" x14ac:dyDescent="0.35">
      <c r="B15608" s="4" t="s">
        <v>2970</v>
      </c>
      <c r="C15608" s="5">
        <v>0</v>
      </c>
    </row>
    <row r="15609" spans="2:3" x14ac:dyDescent="0.35">
      <c r="B15609" s="4" t="s">
        <v>2257</v>
      </c>
      <c r="C15609" s="5">
        <v>0</v>
      </c>
    </row>
    <row r="15610" spans="2:3" x14ac:dyDescent="0.35">
      <c r="B15610" s="4" t="s">
        <v>2986</v>
      </c>
      <c r="C15610" s="5">
        <v>0</v>
      </c>
    </row>
    <row r="15611" spans="2:3" x14ac:dyDescent="0.35">
      <c r="B15611" s="4" t="s">
        <v>2258</v>
      </c>
      <c r="C15611" s="5">
        <v>0</v>
      </c>
    </row>
    <row r="15612" spans="2:3" x14ac:dyDescent="0.35">
      <c r="B15612" s="4" t="s">
        <v>3002</v>
      </c>
      <c r="C15612" s="5">
        <v>0</v>
      </c>
    </row>
    <row r="15613" spans="2:3" x14ac:dyDescent="0.35">
      <c r="B15613" s="4" t="s">
        <v>2198</v>
      </c>
      <c r="C15613" s="5">
        <v>0</v>
      </c>
    </row>
    <row r="15614" spans="2:3" x14ac:dyDescent="0.35">
      <c r="B15614" s="4" t="s">
        <v>3018</v>
      </c>
      <c r="C15614" s="5">
        <v>0</v>
      </c>
    </row>
    <row r="15615" spans="2:3" x14ac:dyDescent="0.35">
      <c r="B15615" s="4" t="s">
        <v>2260</v>
      </c>
      <c r="C15615" s="5">
        <v>0</v>
      </c>
    </row>
    <row r="15616" spans="2:3" x14ac:dyDescent="0.35">
      <c r="B15616" s="4" t="s">
        <v>3034</v>
      </c>
      <c r="C15616" s="5">
        <v>0</v>
      </c>
    </row>
    <row r="15617" spans="2:3" x14ac:dyDescent="0.35">
      <c r="B15617" s="4" t="s">
        <v>2261</v>
      </c>
      <c r="C15617" s="5">
        <v>0</v>
      </c>
    </row>
    <row r="15618" spans="2:3" x14ac:dyDescent="0.35">
      <c r="B15618" s="4" t="s">
        <v>3050</v>
      </c>
      <c r="C15618" s="5">
        <v>0</v>
      </c>
    </row>
    <row r="15619" spans="2:3" x14ac:dyDescent="0.35">
      <c r="B15619" s="4" t="s">
        <v>2262</v>
      </c>
      <c r="C15619" s="5">
        <v>0</v>
      </c>
    </row>
    <row r="15620" spans="2:3" x14ac:dyDescent="0.35">
      <c r="B15620" s="4" t="s">
        <v>3066</v>
      </c>
      <c r="C15620" s="5">
        <v>0</v>
      </c>
    </row>
    <row r="15621" spans="2:3" x14ac:dyDescent="0.35">
      <c r="B15621" s="4" t="s">
        <v>2263</v>
      </c>
      <c r="C15621" s="5">
        <v>0</v>
      </c>
    </row>
    <row r="15622" spans="2:3" x14ac:dyDescent="0.35">
      <c r="B15622" s="4" t="s">
        <v>3082</v>
      </c>
      <c r="C15622" s="5">
        <v>0</v>
      </c>
    </row>
    <row r="15623" spans="2:3" x14ac:dyDescent="0.35">
      <c r="B15623" s="4" t="s">
        <v>2264</v>
      </c>
      <c r="C15623" s="5">
        <v>0</v>
      </c>
    </row>
    <row r="15624" spans="2:3" x14ac:dyDescent="0.35">
      <c r="B15624" s="4" t="s">
        <v>3098</v>
      </c>
      <c r="C15624" s="5">
        <v>0</v>
      </c>
    </row>
    <row r="15625" spans="2:3" x14ac:dyDescent="0.35">
      <c r="B15625" s="4" t="s">
        <v>2265</v>
      </c>
      <c r="C15625" s="5">
        <v>0</v>
      </c>
    </row>
    <row r="15626" spans="2:3" x14ac:dyDescent="0.35">
      <c r="B15626" s="4" t="s">
        <v>2141</v>
      </c>
      <c r="C15626" s="5">
        <v>0</v>
      </c>
    </row>
    <row r="15627" spans="2:3" x14ac:dyDescent="0.35">
      <c r="B15627" s="4" t="s">
        <v>2266</v>
      </c>
      <c r="C15627" s="5">
        <v>0</v>
      </c>
    </row>
    <row r="15628" spans="2:3" x14ac:dyDescent="0.35">
      <c r="B15628" s="4" t="s">
        <v>3130</v>
      </c>
      <c r="C15628" s="5">
        <v>0</v>
      </c>
    </row>
    <row r="15629" spans="2:3" x14ac:dyDescent="0.35">
      <c r="B15629" s="4" t="s">
        <v>2267</v>
      </c>
      <c r="C15629" s="5">
        <v>0</v>
      </c>
    </row>
    <row r="15630" spans="2:3" x14ac:dyDescent="0.35">
      <c r="B15630" s="4" t="s">
        <v>3146</v>
      </c>
      <c r="C15630" s="5">
        <v>0</v>
      </c>
    </row>
    <row r="15631" spans="2:3" x14ac:dyDescent="0.35">
      <c r="B15631" s="4" t="s">
        <v>2268</v>
      </c>
      <c r="C15631" s="5">
        <v>0</v>
      </c>
    </row>
    <row r="15632" spans="2:3" x14ac:dyDescent="0.35">
      <c r="B15632" s="4" t="s">
        <v>3162</v>
      </c>
      <c r="C15632" s="5">
        <v>0</v>
      </c>
    </row>
    <row r="15633" spans="2:3" x14ac:dyDescent="0.35">
      <c r="B15633" s="4" t="s">
        <v>2269</v>
      </c>
      <c r="C15633" s="5">
        <v>0</v>
      </c>
    </row>
    <row r="15634" spans="2:3" x14ac:dyDescent="0.35">
      <c r="B15634" s="4" t="s">
        <v>3178</v>
      </c>
      <c r="C15634" s="5">
        <v>0</v>
      </c>
    </row>
    <row r="15635" spans="2:3" x14ac:dyDescent="0.35">
      <c r="B15635" s="4" t="s">
        <v>2270</v>
      </c>
      <c r="C15635" s="5">
        <v>0</v>
      </c>
    </row>
    <row r="15636" spans="2:3" x14ac:dyDescent="0.35">
      <c r="B15636" s="4" t="s">
        <v>3194</v>
      </c>
      <c r="C15636" s="5">
        <v>0</v>
      </c>
    </row>
    <row r="15637" spans="2:3" x14ac:dyDescent="0.35">
      <c r="B15637" s="4" t="s">
        <v>2271</v>
      </c>
      <c r="C15637" s="5">
        <v>0</v>
      </c>
    </row>
    <row r="15638" spans="2:3" x14ac:dyDescent="0.35">
      <c r="B15638" s="4" t="s">
        <v>3210</v>
      </c>
      <c r="C15638" s="5">
        <v>0</v>
      </c>
    </row>
    <row r="15639" spans="2:3" x14ac:dyDescent="0.35">
      <c r="B15639" s="4" t="s">
        <v>2199</v>
      </c>
      <c r="C15639" s="5">
        <v>0</v>
      </c>
    </row>
    <row r="15640" spans="2:3" x14ac:dyDescent="0.35">
      <c r="B15640" s="4" t="s">
        <v>3226</v>
      </c>
      <c r="C15640" s="5">
        <v>0</v>
      </c>
    </row>
    <row r="15641" spans="2:3" x14ac:dyDescent="0.35">
      <c r="B15641" s="4" t="s">
        <v>2273</v>
      </c>
      <c r="C15641" s="5">
        <v>0</v>
      </c>
    </row>
    <row r="15642" spans="2:3" x14ac:dyDescent="0.35">
      <c r="B15642" s="4" t="s">
        <v>3242</v>
      </c>
      <c r="C15642" s="5">
        <v>0</v>
      </c>
    </row>
    <row r="15643" spans="2:3" x14ac:dyDescent="0.35">
      <c r="B15643" s="4" t="s">
        <v>2274</v>
      </c>
      <c r="C15643" s="5">
        <v>0</v>
      </c>
    </row>
    <row r="15644" spans="2:3" x14ac:dyDescent="0.35">
      <c r="B15644" s="4" t="s">
        <v>3258</v>
      </c>
      <c r="C15644" s="5">
        <v>0</v>
      </c>
    </row>
    <row r="15645" spans="2:3" x14ac:dyDescent="0.35">
      <c r="B15645" s="4" t="s">
        <v>2275</v>
      </c>
      <c r="C15645" s="5">
        <v>0</v>
      </c>
    </row>
    <row r="15646" spans="2:3" x14ac:dyDescent="0.35">
      <c r="B15646" s="4" t="s">
        <v>3274</v>
      </c>
      <c r="C15646" s="5">
        <v>0</v>
      </c>
    </row>
    <row r="15647" spans="2:3" x14ac:dyDescent="0.35">
      <c r="B15647" s="4" t="s">
        <v>2276</v>
      </c>
      <c r="C15647" s="5">
        <v>0</v>
      </c>
    </row>
    <row r="15648" spans="2:3" x14ac:dyDescent="0.35">
      <c r="B15648" s="4" t="s">
        <v>3290</v>
      </c>
      <c r="C15648" s="5">
        <v>0</v>
      </c>
    </row>
    <row r="15649" spans="2:3" x14ac:dyDescent="0.35">
      <c r="B15649" s="4" t="s">
        <v>2277</v>
      </c>
      <c r="C15649" s="5">
        <v>0</v>
      </c>
    </row>
    <row r="15650" spans="2:3" x14ac:dyDescent="0.35">
      <c r="B15650" s="4" t="s">
        <v>2148</v>
      </c>
      <c r="C15650" s="5">
        <v>0</v>
      </c>
    </row>
    <row r="15651" spans="2:3" x14ac:dyDescent="0.35">
      <c r="B15651" s="4" t="s">
        <v>2278</v>
      </c>
      <c r="C15651" s="5">
        <v>0</v>
      </c>
    </row>
    <row r="15652" spans="2:3" x14ac:dyDescent="0.35">
      <c r="B15652" s="4" t="s">
        <v>3322</v>
      </c>
      <c r="C15652" s="5">
        <v>0</v>
      </c>
    </row>
    <row r="15653" spans="2:3" x14ac:dyDescent="0.35">
      <c r="B15653" s="4" t="s">
        <v>2279</v>
      </c>
      <c r="C15653" s="5">
        <v>0</v>
      </c>
    </row>
    <row r="15654" spans="2:3" x14ac:dyDescent="0.35">
      <c r="B15654" s="4" t="s">
        <v>3338</v>
      </c>
      <c r="C15654" s="5">
        <v>0</v>
      </c>
    </row>
    <row r="15655" spans="2:3" x14ac:dyDescent="0.35">
      <c r="B15655" s="4" t="s">
        <v>2280</v>
      </c>
      <c r="C15655" s="5">
        <v>0</v>
      </c>
    </row>
    <row r="15656" spans="2:3" x14ac:dyDescent="0.35">
      <c r="B15656" s="4" t="s">
        <v>2149</v>
      </c>
      <c r="C15656" s="5">
        <v>0</v>
      </c>
    </row>
    <row r="15657" spans="2:3" x14ac:dyDescent="0.35">
      <c r="B15657" s="4" t="s">
        <v>2281</v>
      </c>
      <c r="C15657" s="5">
        <v>0</v>
      </c>
    </row>
    <row r="15658" spans="2:3" x14ac:dyDescent="0.35">
      <c r="B15658" s="4" t="s">
        <v>3370</v>
      </c>
      <c r="C15658" s="5">
        <v>0</v>
      </c>
    </row>
    <row r="15659" spans="2:3" x14ac:dyDescent="0.35">
      <c r="B15659" s="4" t="s">
        <v>2282</v>
      </c>
      <c r="C15659" s="5">
        <v>0</v>
      </c>
    </row>
    <row r="15660" spans="2:3" x14ac:dyDescent="0.35">
      <c r="B15660" s="4" t="s">
        <v>3386</v>
      </c>
      <c r="C15660" s="5">
        <v>0</v>
      </c>
    </row>
    <row r="15661" spans="2:3" x14ac:dyDescent="0.35">
      <c r="B15661" s="4" t="s">
        <v>2283</v>
      </c>
      <c r="C15661" s="5">
        <v>0</v>
      </c>
    </row>
    <row r="15662" spans="2:3" x14ac:dyDescent="0.35">
      <c r="B15662" s="4" t="s">
        <v>3402</v>
      </c>
      <c r="C15662" s="5">
        <v>0</v>
      </c>
    </row>
    <row r="15663" spans="2:3" x14ac:dyDescent="0.35">
      <c r="B15663" s="4" t="s">
        <v>2284</v>
      </c>
      <c r="C15663" s="5">
        <v>0</v>
      </c>
    </row>
    <row r="15664" spans="2:3" x14ac:dyDescent="0.35">
      <c r="B15664" s="4" t="s">
        <v>3419</v>
      </c>
      <c r="C15664" s="5">
        <v>0</v>
      </c>
    </row>
    <row r="15665" spans="2:3" x14ac:dyDescent="0.35">
      <c r="B15665" s="4" t="s">
        <v>2285</v>
      </c>
      <c r="C15665" s="5">
        <v>0</v>
      </c>
    </row>
    <row r="15666" spans="2:3" x14ac:dyDescent="0.35">
      <c r="B15666" s="4" t="s">
        <v>3435</v>
      </c>
      <c r="C15666" s="5">
        <v>0</v>
      </c>
    </row>
    <row r="15667" spans="2:3" x14ac:dyDescent="0.35">
      <c r="B15667" s="4" t="s">
        <v>2286</v>
      </c>
      <c r="C15667" s="5">
        <v>0</v>
      </c>
    </row>
    <row r="15668" spans="2:3" x14ac:dyDescent="0.35">
      <c r="B15668" s="4" t="s">
        <v>3451</v>
      </c>
      <c r="C15668" s="5">
        <v>0</v>
      </c>
    </row>
    <row r="15669" spans="2:3" x14ac:dyDescent="0.35">
      <c r="B15669" s="4" t="s">
        <v>2287</v>
      </c>
      <c r="C15669" s="5">
        <v>0</v>
      </c>
    </row>
    <row r="15670" spans="2:3" x14ac:dyDescent="0.35">
      <c r="B15670" s="4" t="s">
        <v>3467</v>
      </c>
      <c r="C15670" s="5">
        <v>0</v>
      </c>
    </row>
    <row r="15671" spans="2:3" x14ac:dyDescent="0.35">
      <c r="B15671" s="4" t="s">
        <v>2288</v>
      </c>
      <c r="C15671" s="5">
        <v>0</v>
      </c>
    </row>
    <row r="15672" spans="2:3" x14ac:dyDescent="0.35">
      <c r="B15672" s="4" t="s">
        <v>3483</v>
      </c>
      <c r="C15672" s="5">
        <v>0</v>
      </c>
    </row>
    <row r="15673" spans="2:3" x14ac:dyDescent="0.35">
      <c r="B15673" s="4" t="s">
        <v>2289</v>
      </c>
      <c r="C15673" s="5">
        <v>0</v>
      </c>
    </row>
    <row r="15674" spans="2:3" x14ac:dyDescent="0.35">
      <c r="B15674" s="4" t="s">
        <v>3499</v>
      </c>
      <c r="C15674" s="5">
        <v>0</v>
      </c>
    </row>
    <row r="15675" spans="2:3" x14ac:dyDescent="0.35">
      <c r="B15675" s="4" t="s">
        <v>2290</v>
      </c>
      <c r="C15675" s="5">
        <v>0</v>
      </c>
    </row>
    <row r="15676" spans="2:3" x14ac:dyDescent="0.35">
      <c r="B15676" s="4" t="s">
        <v>3515</v>
      </c>
      <c r="C15676" s="5">
        <v>0</v>
      </c>
    </row>
    <row r="15677" spans="2:3" x14ac:dyDescent="0.35">
      <c r="B15677" s="4" t="s">
        <v>2291</v>
      </c>
      <c r="C15677" s="5">
        <v>0</v>
      </c>
    </row>
    <row r="15678" spans="2:3" x14ac:dyDescent="0.35">
      <c r="B15678" s="4" t="s">
        <v>3531</v>
      </c>
      <c r="C15678" s="5">
        <v>0</v>
      </c>
    </row>
    <row r="15679" spans="2:3" x14ac:dyDescent="0.35">
      <c r="B15679" s="4" t="s">
        <v>2292</v>
      </c>
      <c r="C15679" s="5">
        <v>0</v>
      </c>
    </row>
    <row r="15680" spans="2:3" x14ac:dyDescent="0.35">
      <c r="B15680" s="4" t="s">
        <v>3547</v>
      </c>
      <c r="C15680" s="5">
        <v>0</v>
      </c>
    </row>
    <row r="15681" spans="2:3" x14ac:dyDescent="0.35">
      <c r="B15681" s="4" t="s">
        <v>2293</v>
      </c>
      <c r="C15681" s="5">
        <v>0</v>
      </c>
    </row>
    <row r="15682" spans="2:3" x14ac:dyDescent="0.35">
      <c r="B15682" s="4" t="s">
        <v>3563</v>
      </c>
      <c r="C15682" s="5">
        <v>0</v>
      </c>
    </row>
    <row r="15683" spans="2:3" x14ac:dyDescent="0.35">
      <c r="B15683" s="4" t="s">
        <v>2294</v>
      </c>
      <c r="C15683" s="5">
        <v>0</v>
      </c>
    </row>
    <row r="15684" spans="2:3" x14ac:dyDescent="0.35">
      <c r="B15684" s="4" t="s">
        <v>3579</v>
      </c>
      <c r="C15684" s="5">
        <v>0</v>
      </c>
    </row>
    <row r="15685" spans="2:3" x14ac:dyDescent="0.35">
      <c r="B15685" s="4" t="s">
        <v>2295</v>
      </c>
      <c r="C15685" s="5">
        <v>0</v>
      </c>
    </row>
    <row r="15686" spans="2:3" x14ac:dyDescent="0.35">
      <c r="B15686" s="4" t="s">
        <v>3595</v>
      </c>
      <c r="C15686" s="5">
        <v>0</v>
      </c>
    </row>
    <row r="15687" spans="2:3" x14ac:dyDescent="0.35">
      <c r="B15687" s="4" t="s">
        <v>2296</v>
      </c>
      <c r="C15687" s="5">
        <v>0</v>
      </c>
    </row>
    <row r="15688" spans="2:3" x14ac:dyDescent="0.35">
      <c r="B15688" s="4" t="s">
        <v>2910</v>
      </c>
      <c r="C15688" s="5">
        <v>0</v>
      </c>
    </row>
    <row r="15689" spans="2:3" x14ac:dyDescent="0.35">
      <c r="B15689" s="4" t="s">
        <v>2297</v>
      </c>
      <c r="C15689" s="5">
        <v>0</v>
      </c>
    </row>
    <row r="15690" spans="2:3" x14ac:dyDescent="0.35">
      <c r="B15690" s="4" t="s">
        <v>2918</v>
      </c>
      <c r="C15690" s="5">
        <v>0</v>
      </c>
    </row>
    <row r="15691" spans="2:3" x14ac:dyDescent="0.35">
      <c r="B15691" s="4" t="s">
        <v>2298</v>
      </c>
      <c r="C15691" s="5">
        <v>0</v>
      </c>
    </row>
    <row r="15692" spans="2:3" x14ac:dyDescent="0.35">
      <c r="B15692" s="4" t="s">
        <v>2926</v>
      </c>
      <c r="C15692" s="5">
        <v>0</v>
      </c>
    </row>
    <row r="15693" spans="2:3" x14ac:dyDescent="0.35">
      <c r="B15693" s="4" t="s">
        <v>2299</v>
      </c>
      <c r="C15693" s="5">
        <v>0</v>
      </c>
    </row>
    <row r="15694" spans="2:3" x14ac:dyDescent="0.35">
      <c r="B15694" s="4" t="s">
        <v>2934</v>
      </c>
      <c r="C15694" s="5">
        <v>0</v>
      </c>
    </row>
    <row r="15695" spans="2:3" x14ac:dyDescent="0.35">
      <c r="B15695" s="4" t="s">
        <v>2300</v>
      </c>
      <c r="C15695" s="5">
        <v>0</v>
      </c>
    </row>
    <row r="15696" spans="2:3" x14ac:dyDescent="0.35">
      <c r="B15696" s="4" t="s">
        <v>2942</v>
      </c>
      <c r="C15696" s="5">
        <v>0</v>
      </c>
    </row>
    <row r="15697" spans="2:3" x14ac:dyDescent="0.35">
      <c r="B15697" s="4" t="s">
        <v>2301</v>
      </c>
      <c r="C15697" s="5">
        <v>0</v>
      </c>
    </row>
    <row r="15698" spans="2:3" x14ac:dyDescent="0.35">
      <c r="B15698" s="4" t="s">
        <v>2950</v>
      </c>
      <c r="C15698" s="5">
        <v>0</v>
      </c>
    </row>
    <row r="15699" spans="2:3" x14ac:dyDescent="0.35">
      <c r="B15699" s="4" t="s">
        <v>2302</v>
      </c>
      <c r="C15699" s="5">
        <v>0</v>
      </c>
    </row>
    <row r="15700" spans="2:3" x14ac:dyDescent="0.35">
      <c r="B15700" s="4" t="s">
        <v>2958</v>
      </c>
      <c r="C15700" s="5">
        <v>0</v>
      </c>
    </row>
    <row r="15701" spans="2:3" x14ac:dyDescent="0.35">
      <c r="B15701" s="4" t="s">
        <v>2303</v>
      </c>
      <c r="C15701" s="5">
        <v>0</v>
      </c>
    </row>
    <row r="15702" spans="2:3" x14ac:dyDescent="0.35">
      <c r="B15702" s="4" t="s">
        <v>2966</v>
      </c>
      <c r="C15702" s="5">
        <v>0</v>
      </c>
    </row>
    <row r="15703" spans="2:3" x14ac:dyDescent="0.35">
      <c r="B15703" s="4" t="s">
        <v>2304</v>
      </c>
      <c r="C15703" s="5">
        <v>0</v>
      </c>
    </row>
    <row r="15704" spans="2:3" x14ac:dyDescent="0.35">
      <c r="B15704" s="4" t="s">
        <v>2974</v>
      </c>
      <c r="C15704" s="5">
        <v>0</v>
      </c>
    </row>
    <row r="15705" spans="2:3" x14ac:dyDescent="0.35">
      <c r="B15705" s="4" t="s">
        <v>2305</v>
      </c>
      <c r="C15705" s="5">
        <v>0</v>
      </c>
    </row>
    <row r="15706" spans="2:3" x14ac:dyDescent="0.35">
      <c r="B15706" s="4" t="s">
        <v>2982</v>
      </c>
      <c r="C15706" s="5">
        <v>0</v>
      </c>
    </row>
    <row r="15707" spans="2:3" x14ac:dyDescent="0.35">
      <c r="B15707" s="4" t="s">
        <v>2306</v>
      </c>
      <c r="C15707" s="5">
        <v>0</v>
      </c>
    </row>
    <row r="15708" spans="2:3" x14ac:dyDescent="0.35">
      <c r="B15708" s="4" t="s">
        <v>2990</v>
      </c>
      <c r="C15708" s="5">
        <v>0</v>
      </c>
    </row>
    <row r="15709" spans="2:3" x14ac:dyDescent="0.35">
      <c r="B15709" s="4" t="s">
        <v>2307</v>
      </c>
      <c r="C15709" s="5">
        <v>0</v>
      </c>
    </row>
    <row r="15710" spans="2:3" x14ac:dyDescent="0.35">
      <c r="B15710" s="4" t="s">
        <v>2998</v>
      </c>
      <c r="C15710" s="5">
        <v>0</v>
      </c>
    </row>
    <row r="15711" spans="2:3" x14ac:dyDescent="0.35">
      <c r="B15711" s="4" t="s">
        <v>2308</v>
      </c>
      <c r="C15711" s="5">
        <v>0</v>
      </c>
    </row>
    <row r="15712" spans="2:3" x14ac:dyDescent="0.35">
      <c r="B15712" s="4" t="s">
        <v>3006</v>
      </c>
      <c r="C15712" s="5">
        <v>0</v>
      </c>
    </row>
    <row r="15713" spans="2:3" x14ac:dyDescent="0.35">
      <c r="B15713" s="4" t="s">
        <v>2309</v>
      </c>
      <c r="C15713" s="5">
        <v>0</v>
      </c>
    </row>
    <row r="15714" spans="2:3" x14ac:dyDescent="0.35">
      <c r="B15714" s="4" t="s">
        <v>3014</v>
      </c>
      <c r="C15714" s="5">
        <v>0</v>
      </c>
    </row>
    <row r="15715" spans="2:3" x14ac:dyDescent="0.35">
      <c r="B15715" s="4" t="s">
        <v>2310</v>
      </c>
      <c r="C15715" s="5">
        <v>0</v>
      </c>
    </row>
    <row r="15716" spans="2:3" x14ac:dyDescent="0.35">
      <c r="B15716" s="4" t="s">
        <v>3022</v>
      </c>
      <c r="C15716" s="5">
        <v>0</v>
      </c>
    </row>
    <row r="15717" spans="2:3" x14ac:dyDescent="0.35">
      <c r="B15717" s="4" t="s">
        <v>2311</v>
      </c>
      <c r="C15717" s="5">
        <v>0</v>
      </c>
    </row>
    <row r="15718" spans="2:3" x14ac:dyDescent="0.35">
      <c r="B15718" s="4" t="s">
        <v>3030</v>
      </c>
      <c r="C15718" s="5">
        <v>0</v>
      </c>
    </row>
    <row r="15719" spans="2:3" x14ac:dyDescent="0.35">
      <c r="B15719" s="4" t="s">
        <v>2312</v>
      </c>
      <c r="C15719" s="5">
        <v>0</v>
      </c>
    </row>
    <row r="15720" spans="2:3" x14ac:dyDescent="0.35">
      <c r="B15720" s="4" t="s">
        <v>3038</v>
      </c>
      <c r="C15720" s="5">
        <v>0</v>
      </c>
    </row>
    <row r="15721" spans="2:3" x14ac:dyDescent="0.35">
      <c r="B15721" s="4" t="s">
        <v>2313</v>
      </c>
      <c r="C15721" s="5">
        <v>0</v>
      </c>
    </row>
    <row r="15722" spans="2:3" x14ac:dyDescent="0.35">
      <c r="B15722" s="4" t="s">
        <v>3046</v>
      </c>
      <c r="C15722" s="5">
        <v>0</v>
      </c>
    </row>
    <row r="15723" spans="2:3" x14ac:dyDescent="0.35">
      <c r="B15723" s="4" t="s">
        <v>2314</v>
      </c>
      <c r="C15723" s="5">
        <v>0</v>
      </c>
    </row>
    <row r="15724" spans="2:3" x14ac:dyDescent="0.35">
      <c r="B15724" s="4" t="s">
        <v>3054</v>
      </c>
      <c r="C15724" s="5">
        <v>0</v>
      </c>
    </row>
    <row r="15725" spans="2:3" x14ac:dyDescent="0.35">
      <c r="B15725" s="4" t="s">
        <v>2315</v>
      </c>
      <c r="C15725" s="5">
        <v>0</v>
      </c>
    </row>
    <row r="15726" spans="2:3" x14ac:dyDescent="0.35">
      <c r="B15726" s="4" t="s">
        <v>3062</v>
      </c>
      <c r="C15726" s="5">
        <v>0</v>
      </c>
    </row>
    <row r="15727" spans="2:3" x14ac:dyDescent="0.35">
      <c r="B15727" s="4" t="s">
        <v>2316</v>
      </c>
      <c r="C15727" s="5">
        <v>0</v>
      </c>
    </row>
    <row r="15728" spans="2:3" x14ac:dyDescent="0.35">
      <c r="B15728" s="4" t="s">
        <v>3070</v>
      </c>
      <c r="C15728" s="5">
        <v>0</v>
      </c>
    </row>
    <row r="15729" spans="2:3" x14ac:dyDescent="0.35">
      <c r="B15729" s="4" t="s">
        <v>2317</v>
      </c>
      <c r="C15729" s="5">
        <v>0</v>
      </c>
    </row>
    <row r="15730" spans="2:3" x14ac:dyDescent="0.35">
      <c r="B15730" s="4" t="s">
        <v>3078</v>
      </c>
      <c r="C15730" s="5">
        <v>0</v>
      </c>
    </row>
    <row r="15731" spans="2:3" x14ac:dyDescent="0.35">
      <c r="B15731" s="4" t="s">
        <v>2318</v>
      </c>
      <c r="C15731" s="5">
        <v>0</v>
      </c>
    </row>
    <row r="15732" spans="2:3" x14ac:dyDescent="0.35">
      <c r="B15732" s="4" t="s">
        <v>3086</v>
      </c>
      <c r="C15732" s="5">
        <v>0</v>
      </c>
    </row>
    <row r="15733" spans="2:3" x14ac:dyDescent="0.35">
      <c r="B15733" s="4" t="s">
        <v>2319</v>
      </c>
      <c r="C15733" s="5">
        <v>0</v>
      </c>
    </row>
    <row r="15734" spans="2:3" x14ac:dyDescent="0.35">
      <c r="B15734" s="4" t="s">
        <v>3094</v>
      </c>
      <c r="C15734" s="5">
        <v>0</v>
      </c>
    </row>
    <row r="15735" spans="2:3" x14ac:dyDescent="0.35">
      <c r="B15735" s="4" t="s">
        <v>2320</v>
      </c>
      <c r="C15735" s="5">
        <v>0</v>
      </c>
    </row>
    <row r="15736" spans="2:3" x14ac:dyDescent="0.35">
      <c r="B15736" s="4" t="s">
        <v>3102</v>
      </c>
      <c r="C15736" s="5">
        <v>0</v>
      </c>
    </row>
    <row r="15737" spans="2:3" x14ac:dyDescent="0.35">
      <c r="B15737" s="4" t="s">
        <v>2321</v>
      </c>
      <c r="C15737" s="5">
        <v>0</v>
      </c>
    </row>
    <row r="15738" spans="2:3" x14ac:dyDescent="0.35">
      <c r="B15738" s="4" t="s">
        <v>3110</v>
      </c>
      <c r="C15738" s="5">
        <v>0</v>
      </c>
    </row>
    <row r="15739" spans="2:3" x14ac:dyDescent="0.35">
      <c r="B15739" s="4" t="s">
        <v>2322</v>
      </c>
      <c r="C15739" s="5">
        <v>0</v>
      </c>
    </row>
    <row r="15740" spans="2:3" x14ac:dyDescent="0.35">
      <c r="B15740" s="4" t="s">
        <v>3118</v>
      </c>
      <c r="C15740" s="5">
        <v>0</v>
      </c>
    </row>
    <row r="15741" spans="2:3" x14ac:dyDescent="0.35">
      <c r="B15741" s="4" t="s">
        <v>2323</v>
      </c>
      <c r="C15741" s="5">
        <v>0</v>
      </c>
    </row>
    <row r="15742" spans="2:3" x14ac:dyDescent="0.35">
      <c r="B15742" s="4" t="s">
        <v>3126</v>
      </c>
      <c r="C15742" s="5">
        <v>0</v>
      </c>
    </row>
    <row r="15743" spans="2:3" x14ac:dyDescent="0.35">
      <c r="B15743" s="4" t="s">
        <v>2324</v>
      </c>
      <c r="C15743" s="5">
        <v>0</v>
      </c>
    </row>
    <row r="15744" spans="2:3" x14ac:dyDescent="0.35">
      <c r="B15744" s="4" t="s">
        <v>3134</v>
      </c>
      <c r="C15744" s="5">
        <v>0</v>
      </c>
    </row>
    <row r="15745" spans="2:3" x14ac:dyDescent="0.35">
      <c r="B15745" s="4" t="s">
        <v>2325</v>
      </c>
      <c r="C15745" s="5">
        <v>0</v>
      </c>
    </row>
    <row r="15746" spans="2:3" x14ac:dyDescent="0.35">
      <c r="B15746" s="4" t="s">
        <v>2144</v>
      </c>
      <c r="C15746" s="5">
        <v>0</v>
      </c>
    </row>
    <row r="15747" spans="2:3" x14ac:dyDescent="0.35">
      <c r="B15747" s="4" t="s">
        <v>2326</v>
      </c>
      <c r="C15747" s="5">
        <v>0</v>
      </c>
    </row>
    <row r="15748" spans="2:3" x14ac:dyDescent="0.35">
      <c r="B15748" s="4" t="s">
        <v>3150</v>
      </c>
      <c r="C15748" s="5">
        <v>0</v>
      </c>
    </row>
    <row r="15749" spans="2:3" x14ac:dyDescent="0.35">
      <c r="B15749" s="4" t="s">
        <v>2327</v>
      </c>
      <c r="C15749" s="5">
        <v>0</v>
      </c>
    </row>
    <row r="15750" spans="2:3" x14ac:dyDescent="0.35">
      <c r="B15750" s="4" t="s">
        <v>3158</v>
      </c>
      <c r="C15750" s="5">
        <v>0</v>
      </c>
    </row>
    <row r="15751" spans="2:3" x14ac:dyDescent="0.35">
      <c r="B15751" s="4" t="s">
        <v>2328</v>
      </c>
      <c r="C15751" s="5">
        <v>0</v>
      </c>
    </row>
    <row r="15752" spans="2:3" x14ac:dyDescent="0.35">
      <c r="B15752" s="4" t="s">
        <v>3166</v>
      </c>
      <c r="C15752" s="5">
        <v>0</v>
      </c>
    </row>
    <row r="15753" spans="2:3" x14ac:dyDescent="0.35">
      <c r="B15753" s="4" t="s">
        <v>2329</v>
      </c>
      <c r="C15753" s="5">
        <v>0</v>
      </c>
    </row>
    <row r="15754" spans="2:3" x14ac:dyDescent="0.35">
      <c r="B15754" s="4" t="s">
        <v>3174</v>
      </c>
      <c r="C15754" s="5">
        <v>0</v>
      </c>
    </row>
    <row r="15755" spans="2:3" x14ac:dyDescent="0.35">
      <c r="B15755" s="4" t="s">
        <v>2330</v>
      </c>
      <c r="C15755" s="5">
        <v>0</v>
      </c>
    </row>
    <row r="15756" spans="2:3" x14ac:dyDescent="0.35">
      <c r="B15756" s="4" t="s">
        <v>3182</v>
      </c>
      <c r="C15756" s="5">
        <v>0</v>
      </c>
    </row>
    <row r="15757" spans="2:3" x14ac:dyDescent="0.35">
      <c r="B15757" s="4" t="s">
        <v>2331</v>
      </c>
      <c r="C15757" s="5">
        <v>0</v>
      </c>
    </row>
    <row r="15758" spans="2:3" x14ac:dyDescent="0.35">
      <c r="B15758" s="4" t="s">
        <v>3190</v>
      </c>
      <c r="C15758" s="5">
        <v>0</v>
      </c>
    </row>
    <row r="15759" spans="2:3" x14ac:dyDescent="0.35">
      <c r="B15759" s="4" t="s">
        <v>2332</v>
      </c>
      <c r="C15759" s="5">
        <v>0</v>
      </c>
    </row>
    <row r="15760" spans="2:3" x14ac:dyDescent="0.35">
      <c r="B15760" s="4" t="s">
        <v>3198</v>
      </c>
      <c r="C15760" s="5">
        <v>0</v>
      </c>
    </row>
    <row r="15761" spans="2:3" x14ac:dyDescent="0.35">
      <c r="B15761" s="4" t="s">
        <v>2333</v>
      </c>
      <c r="C15761" s="5">
        <v>0</v>
      </c>
    </row>
    <row r="15762" spans="2:3" x14ac:dyDescent="0.35">
      <c r="B15762" s="4" t="s">
        <v>3206</v>
      </c>
      <c r="C15762" s="5">
        <v>0</v>
      </c>
    </row>
    <row r="15763" spans="2:3" x14ac:dyDescent="0.35">
      <c r="B15763" s="4" t="s">
        <v>2334</v>
      </c>
      <c r="C15763" s="5">
        <v>0</v>
      </c>
    </row>
    <row r="15764" spans="2:3" x14ac:dyDescent="0.35">
      <c r="B15764" s="4" t="s">
        <v>3214</v>
      </c>
      <c r="C15764" s="5">
        <v>0</v>
      </c>
    </row>
    <row r="15765" spans="2:3" x14ac:dyDescent="0.35">
      <c r="B15765" s="4" t="s">
        <v>2335</v>
      </c>
      <c r="C15765" s="5">
        <v>0</v>
      </c>
    </row>
    <row r="15766" spans="2:3" x14ac:dyDescent="0.35">
      <c r="B15766" s="4" t="s">
        <v>3222</v>
      </c>
      <c r="C15766" s="5">
        <v>0</v>
      </c>
    </row>
    <row r="15767" spans="2:3" x14ac:dyDescent="0.35">
      <c r="B15767" s="4" t="s">
        <v>2336</v>
      </c>
      <c r="C15767" s="5">
        <v>0</v>
      </c>
    </row>
    <row r="15768" spans="2:3" x14ac:dyDescent="0.35">
      <c r="B15768" s="4" t="s">
        <v>3230</v>
      </c>
      <c r="C15768" s="5">
        <v>0</v>
      </c>
    </row>
    <row r="15769" spans="2:3" x14ac:dyDescent="0.35">
      <c r="B15769" s="4" t="s">
        <v>2337</v>
      </c>
      <c r="C15769" s="5">
        <v>0</v>
      </c>
    </row>
    <row r="15770" spans="2:3" x14ac:dyDescent="0.35">
      <c r="B15770" s="4" t="s">
        <v>3238</v>
      </c>
      <c r="C15770" s="5">
        <v>0</v>
      </c>
    </row>
    <row r="15771" spans="2:3" x14ac:dyDescent="0.35">
      <c r="B15771" s="4" t="s">
        <v>2156</v>
      </c>
      <c r="C15771" s="5">
        <v>0</v>
      </c>
    </row>
    <row r="15772" spans="2:3" x14ac:dyDescent="0.35">
      <c r="B15772" s="4" t="s">
        <v>3246</v>
      </c>
      <c r="C15772" s="5">
        <v>0</v>
      </c>
    </row>
    <row r="15773" spans="2:3" x14ac:dyDescent="0.35">
      <c r="B15773" s="4" t="s">
        <v>2339</v>
      </c>
      <c r="C15773" s="5">
        <v>0</v>
      </c>
    </row>
    <row r="15774" spans="2:3" x14ac:dyDescent="0.35">
      <c r="B15774" s="4" t="s">
        <v>3254</v>
      </c>
      <c r="C15774" s="5">
        <v>0</v>
      </c>
    </row>
    <row r="15775" spans="2:3" x14ac:dyDescent="0.35">
      <c r="B15775" s="4" t="s">
        <v>2340</v>
      </c>
      <c r="C15775" s="5">
        <v>0</v>
      </c>
    </row>
    <row r="15776" spans="2:3" x14ac:dyDescent="0.35">
      <c r="B15776" s="4" t="s">
        <v>3262</v>
      </c>
      <c r="C15776" s="5">
        <v>0</v>
      </c>
    </row>
    <row r="15777" spans="2:3" x14ac:dyDescent="0.35">
      <c r="B15777" s="4" t="s">
        <v>2157</v>
      </c>
      <c r="C15777" s="5">
        <v>0</v>
      </c>
    </row>
    <row r="15778" spans="2:3" x14ac:dyDescent="0.35">
      <c r="B15778" s="4" t="s">
        <v>3270</v>
      </c>
      <c r="C15778" s="5">
        <v>0</v>
      </c>
    </row>
    <row r="15779" spans="2:3" x14ac:dyDescent="0.35">
      <c r="B15779" s="4" t="s">
        <v>2342</v>
      </c>
      <c r="C15779" s="5">
        <v>0</v>
      </c>
    </row>
    <row r="15780" spans="2:3" x14ac:dyDescent="0.35">
      <c r="B15780" s="4" t="s">
        <v>3278</v>
      </c>
      <c r="C15780" s="5">
        <v>0</v>
      </c>
    </row>
    <row r="15781" spans="2:3" x14ac:dyDescent="0.35">
      <c r="B15781" s="4" t="s">
        <v>2343</v>
      </c>
      <c r="C15781" s="5">
        <v>0</v>
      </c>
    </row>
    <row r="15782" spans="2:3" x14ac:dyDescent="0.35">
      <c r="B15782" s="4" t="s">
        <v>3286</v>
      </c>
      <c r="C15782" s="5">
        <v>0</v>
      </c>
    </row>
    <row r="15783" spans="2:3" x14ac:dyDescent="0.35">
      <c r="B15783" s="4" t="s">
        <v>2344</v>
      </c>
      <c r="C15783" s="5">
        <v>0</v>
      </c>
    </row>
    <row r="15784" spans="2:3" x14ac:dyDescent="0.35">
      <c r="B15784" s="4" t="s">
        <v>3294</v>
      </c>
      <c r="C15784" s="5">
        <v>0</v>
      </c>
    </row>
    <row r="15785" spans="2:3" x14ac:dyDescent="0.35">
      <c r="B15785" s="4" t="s">
        <v>2345</v>
      </c>
      <c r="C15785" s="5">
        <v>0</v>
      </c>
    </row>
    <row r="15786" spans="2:3" x14ac:dyDescent="0.35">
      <c r="B15786" s="4" t="s">
        <v>3302</v>
      </c>
      <c r="C15786" s="5">
        <v>0</v>
      </c>
    </row>
    <row r="15787" spans="2:3" x14ac:dyDescent="0.35">
      <c r="B15787" s="4" t="s">
        <v>2158</v>
      </c>
      <c r="C15787" s="5">
        <v>0</v>
      </c>
    </row>
    <row r="15788" spans="2:3" x14ac:dyDescent="0.35">
      <c r="B15788" s="4" t="s">
        <v>3310</v>
      </c>
      <c r="C15788" s="5">
        <v>0</v>
      </c>
    </row>
    <row r="15789" spans="2:3" x14ac:dyDescent="0.35">
      <c r="B15789" s="4" t="s">
        <v>2347</v>
      </c>
      <c r="C15789" s="5">
        <v>0</v>
      </c>
    </row>
    <row r="15790" spans="2:3" x14ac:dyDescent="0.35">
      <c r="B15790" s="4" t="s">
        <v>3318</v>
      </c>
      <c r="C15790" s="5">
        <v>0</v>
      </c>
    </row>
    <row r="15791" spans="2:3" x14ac:dyDescent="0.35">
      <c r="B15791" s="4" t="s">
        <v>2348</v>
      </c>
      <c r="C15791" s="5">
        <v>0</v>
      </c>
    </row>
    <row r="15792" spans="2:3" x14ac:dyDescent="0.35">
      <c r="B15792" s="4" t="s">
        <v>3326</v>
      </c>
      <c r="C15792" s="5">
        <v>0</v>
      </c>
    </row>
    <row r="15793" spans="2:3" x14ac:dyDescent="0.35">
      <c r="B15793" s="4" t="s">
        <v>2349</v>
      </c>
      <c r="C15793" s="5">
        <v>0</v>
      </c>
    </row>
    <row r="15794" spans="2:3" x14ac:dyDescent="0.35">
      <c r="B15794" s="4" t="s">
        <v>3334</v>
      </c>
      <c r="C15794" s="5">
        <v>0</v>
      </c>
    </row>
    <row r="15795" spans="2:3" x14ac:dyDescent="0.35">
      <c r="B15795" s="4" t="s">
        <v>2350</v>
      </c>
      <c r="C15795" s="5">
        <v>0</v>
      </c>
    </row>
    <row r="15796" spans="2:3" x14ac:dyDescent="0.35">
      <c r="B15796" s="4" t="s">
        <v>3342</v>
      </c>
      <c r="C15796" s="5">
        <v>0</v>
      </c>
    </row>
    <row r="15797" spans="2:3" x14ac:dyDescent="0.35">
      <c r="B15797" s="4" t="s">
        <v>2351</v>
      </c>
      <c r="C15797" s="5">
        <v>0</v>
      </c>
    </row>
    <row r="15798" spans="2:3" x14ac:dyDescent="0.35">
      <c r="B15798" s="4" t="s">
        <v>3350</v>
      </c>
      <c r="C15798" s="5">
        <v>0</v>
      </c>
    </row>
    <row r="15799" spans="2:3" x14ac:dyDescent="0.35">
      <c r="B15799" s="4" t="s">
        <v>2352</v>
      </c>
      <c r="C15799" s="5">
        <v>0</v>
      </c>
    </row>
    <row r="15800" spans="2:3" x14ac:dyDescent="0.35">
      <c r="B15800" s="4" t="s">
        <v>3358</v>
      </c>
      <c r="C15800" s="5">
        <v>0</v>
      </c>
    </row>
    <row r="15801" spans="2:3" x14ac:dyDescent="0.35">
      <c r="B15801" s="4" t="s">
        <v>2353</v>
      </c>
      <c r="C15801" s="5">
        <v>0</v>
      </c>
    </row>
    <row r="15802" spans="2:3" x14ac:dyDescent="0.35">
      <c r="B15802" s="4" t="s">
        <v>3366</v>
      </c>
      <c r="C15802" s="5">
        <v>0</v>
      </c>
    </row>
    <row r="15803" spans="2:3" x14ac:dyDescent="0.35">
      <c r="B15803" s="4" t="s">
        <v>2159</v>
      </c>
      <c r="C15803" s="5">
        <v>0</v>
      </c>
    </row>
    <row r="15804" spans="2:3" x14ac:dyDescent="0.35">
      <c r="B15804" s="4" t="s">
        <v>3374</v>
      </c>
      <c r="C15804" s="5">
        <v>0</v>
      </c>
    </row>
    <row r="15805" spans="2:3" x14ac:dyDescent="0.35">
      <c r="B15805" s="4" t="s">
        <v>2355</v>
      </c>
      <c r="C15805" s="5">
        <v>0</v>
      </c>
    </row>
    <row r="15806" spans="2:3" x14ac:dyDescent="0.35">
      <c r="B15806" s="4" t="s">
        <v>3382</v>
      </c>
      <c r="C15806" s="5">
        <v>0</v>
      </c>
    </row>
    <row r="15807" spans="2:3" x14ac:dyDescent="0.35">
      <c r="B15807" s="4" t="s">
        <v>2356</v>
      </c>
      <c r="C15807" s="5">
        <v>0</v>
      </c>
    </row>
    <row r="15808" spans="2:3" x14ac:dyDescent="0.35">
      <c r="B15808" s="4" t="s">
        <v>3390</v>
      </c>
      <c r="C15808" s="5">
        <v>0</v>
      </c>
    </row>
    <row r="15809" spans="2:3" x14ac:dyDescent="0.35">
      <c r="B15809" s="4" t="s">
        <v>2357</v>
      </c>
      <c r="C15809" s="5">
        <v>0</v>
      </c>
    </row>
    <row r="15810" spans="2:3" x14ac:dyDescent="0.35">
      <c r="B15810" s="4" t="s">
        <v>3398</v>
      </c>
      <c r="C15810" s="5">
        <v>0</v>
      </c>
    </row>
    <row r="15811" spans="2:3" x14ac:dyDescent="0.35">
      <c r="B15811" s="4" t="s">
        <v>2358</v>
      </c>
      <c r="C15811" s="5">
        <v>0</v>
      </c>
    </row>
    <row r="15812" spans="2:3" x14ac:dyDescent="0.35">
      <c r="B15812" s="4" t="s">
        <v>3406</v>
      </c>
      <c r="C15812" s="5">
        <v>0</v>
      </c>
    </row>
    <row r="15813" spans="2:3" x14ac:dyDescent="0.35">
      <c r="B15813" s="4" t="s">
        <v>2359</v>
      </c>
      <c r="C15813" s="5">
        <v>0</v>
      </c>
    </row>
    <row r="15814" spans="2:3" x14ac:dyDescent="0.35">
      <c r="B15814" s="4" t="s">
        <v>3415</v>
      </c>
      <c r="C15814" s="5">
        <v>0</v>
      </c>
    </row>
    <row r="15815" spans="2:3" x14ac:dyDescent="0.35">
      <c r="B15815" s="4" t="s">
        <v>2360</v>
      </c>
      <c r="C15815" s="5">
        <v>0</v>
      </c>
    </row>
    <row r="15816" spans="2:3" x14ac:dyDescent="0.35">
      <c r="B15816" s="4" t="s">
        <v>3423</v>
      </c>
      <c r="C15816" s="5">
        <v>0</v>
      </c>
    </row>
    <row r="15817" spans="2:3" x14ac:dyDescent="0.35">
      <c r="B15817" s="4" t="s">
        <v>2361</v>
      </c>
      <c r="C15817" s="5">
        <v>0</v>
      </c>
    </row>
    <row r="15818" spans="2:3" x14ac:dyDescent="0.35">
      <c r="B15818" s="4" t="s">
        <v>3431</v>
      </c>
      <c r="C15818" s="5">
        <v>0</v>
      </c>
    </row>
    <row r="15819" spans="2:3" x14ac:dyDescent="0.35">
      <c r="B15819" s="4" t="s">
        <v>2362</v>
      </c>
      <c r="C15819" s="5">
        <v>0</v>
      </c>
    </row>
    <row r="15820" spans="2:3" x14ac:dyDescent="0.35">
      <c r="B15820" s="4" t="s">
        <v>3439</v>
      </c>
      <c r="C15820" s="5">
        <v>0</v>
      </c>
    </row>
    <row r="15821" spans="2:3" x14ac:dyDescent="0.35">
      <c r="B15821" s="4" t="s">
        <v>2363</v>
      </c>
      <c r="C15821" s="5">
        <v>0</v>
      </c>
    </row>
    <row r="15822" spans="2:3" x14ac:dyDescent="0.35">
      <c r="B15822" s="4" t="s">
        <v>3447</v>
      </c>
      <c r="C15822" s="5">
        <v>0</v>
      </c>
    </row>
    <row r="15823" spans="2:3" x14ac:dyDescent="0.35">
      <c r="B15823" s="4" t="s">
        <v>2364</v>
      </c>
      <c r="C15823" s="5">
        <v>0</v>
      </c>
    </row>
    <row r="15824" spans="2:3" x14ac:dyDescent="0.35">
      <c r="B15824" s="4" t="s">
        <v>3455</v>
      </c>
      <c r="C15824" s="5">
        <v>0</v>
      </c>
    </row>
    <row r="15825" spans="2:3" x14ac:dyDescent="0.35">
      <c r="B15825" s="4" t="s">
        <v>2365</v>
      </c>
      <c r="C15825" s="5">
        <v>0</v>
      </c>
    </row>
    <row r="15826" spans="2:3" x14ac:dyDescent="0.35">
      <c r="B15826" s="4" t="s">
        <v>3463</v>
      </c>
      <c r="C15826" s="5">
        <v>0</v>
      </c>
    </row>
    <row r="15827" spans="2:3" x14ac:dyDescent="0.35">
      <c r="B15827" s="4" t="s">
        <v>2366</v>
      </c>
      <c r="C15827" s="5">
        <v>0</v>
      </c>
    </row>
    <row r="15828" spans="2:3" x14ac:dyDescent="0.35">
      <c r="B15828" s="4" t="s">
        <v>3471</v>
      </c>
      <c r="C15828" s="5">
        <v>0</v>
      </c>
    </row>
    <row r="15829" spans="2:3" x14ac:dyDescent="0.35">
      <c r="B15829" s="4" t="s">
        <v>2367</v>
      </c>
      <c r="C15829" s="5">
        <v>0</v>
      </c>
    </row>
    <row r="15830" spans="2:3" x14ac:dyDescent="0.35">
      <c r="B15830" s="4" t="s">
        <v>3479</v>
      </c>
      <c r="C15830" s="5">
        <v>0</v>
      </c>
    </row>
    <row r="15831" spans="2:3" x14ac:dyDescent="0.35">
      <c r="B15831" s="4" t="s">
        <v>2368</v>
      </c>
      <c r="C15831" s="5">
        <v>0</v>
      </c>
    </row>
    <row r="15832" spans="2:3" x14ac:dyDescent="0.35">
      <c r="B15832" s="4" t="s">
        <v>3487</v>
      </c>
      <c r="C15832" s="5">
        <v>0</v>
      </c>
    </row>
    <row r="15833" spans="2:3" x14ac:dyDescent="0.35">
      <c r="B15833" s="4" t="s">
        <v>2369</v>
      </c>
      <c r="C15833" s="5">
        <v>0</v>
      </c>
    </row>
    <row r="15834" spans="2:3" x14ac:dyDescent="0.35">
      <c r="B15834" s="4" t="s">
        <v>2196</v>
      </c>
      <c r="C15834" s="5">
        <v>0</v>
      </c>
    </row>
    <row r="15835" spans="2:3" x14ac:dyDescent="0.35">
      <c r="B15835" s="4" t="s">
        <v>2370</v>
      </c>
      <c r="C15835" s="5">
        <v>0</v>
      </c>
    </row>
    <row r="15836" spans="2:3" x14ac:dyDescent="0.35">
      <c r="B15836" s="4" t="s">
        <v>3503</v>
      </c>
      <c r="C15836" s="5">
        <v>0</v>
      </c>
    </row>
    <row r="15837" spans="2:3" x14ac:dyDescent="0.35">
      <c r="B15837" s="4" t="s">
        <v>2371</v>
      </c>
      <c r="C15837" s="5">
        <v>0</v>
      </c>
    </row>
    <row r="15838" spans="2:3" x14ac:dyDescent="0.35">
      <c r="B15838" s="4" t="s">
        <v>3511</v>
      </c>
      <c r="C15838" s="5">
        <v>0</v>
      </c>
    </row>
    <row r="15839" spans="2:3" x14ac:dyDescent="0.35">
      <c r="B15839" s="4" t="s">
        <v>2372</v>
      </c>
      <c r="C15839" s="5">
        <v>0</v>
      </c>
    </row>
    <row r="15840" spans="2:3" x14ac:dyDescent="0.35">
      <c r="B15840" s="4" t="s">
        <v>3519</v>
      </c>
      <c r="C15840" s="5">
        <v>0</v>
      </c>
    </row>
    <row r="15841" spans="2:3" x14ac:dyDescent="0.35">
      <c r="B15841" s="4" t="s">
        <v>2373</v>
      </c>
      <c r="C15841" s="5">
        <v>0</v>
      </c>
    </row>
    <row r="15842" spans="2:3" x14ac:dyDescent="0.35">
      <c r="B15842" s="4" t="s">
        <v>3527</v>
      </c>
      <c r="C15842" s="5">
        <v>0</v>
      </c>
    </row>
    <row r="15843" spans="2:3" x14ac:dyDescent="0.35">
      <c r="B15843" s="4" t="s">
        <v>2374</v>
      </c>
      <c r="C15843" s="5">
        <v>0</v>
      </c>
    </row>
    <row r="15844" spans="2:3" x14ac:dyDescent="0.35">
      <c r="B15844" s="4" t="s">
        <v>3535</v>
      </c>
      <c r="C15844" s="5">
        <v>0</v>
      </c>
    </row>
    <row r="15845" spans="2:3" x14ac:dyDescent="0.35">
      <c r="B15845" s="4" t="s">
        <v>2375</v>
      </c>
      <c r="C15845" s="5">
        <v>0</v>
      </c>
    </row>
    <row r="15846" spans="2:3" x14ac:dyDescent="0.35">
      <c r="B15846" s="4" t="s">
        <v>3543</v>
      </c>
      <c r="C15846" s="5">
        <v>0</v>
      </c>
    </row>
    <row r="15847" spans="2:3" x14ac:dyDescent="0.35">
      <c r="B15847" s="4" t="s">
        <v>2376</v>
      </c>
      <c r="C15847" s="5">
        <v>0</v>
      </c>
    </row>
    <row r="15848" spans="2:3" x14ac:dyDescent="0.35">
      <c r="B15848" s="4" t="s">
        <v>3551</v>
      </c>
      <c r="C15848" s="5">
        <v>0</v>
      </c>
    </row>
    <row r="15849" spans="2:3" x14ac:dyDescent="0.35">
      <c r="B15849" s="4" t="s">
        <v>2377</v>
      </c>
      <c r="C15849" s="5">
        <v>0</v>
      </c>
    </row>
    <row r="15850" spans="2:3" x14ac:dyDescent="0.35">
      <c r="B15850" s="4" t="s">
        <v>3559</v>
      </c>
      <c r="C15850" s="5">
        <v>0</v>
      </c>
    </row>
    <row r="15851" spans="2:3" x14ac:dyDescent="0.35">
      <c r="B15851" s="4" t="s">
        <v>2378</v>
      </c>
      <c r="C15851" s="5">
        <v>0</v>
      </c>
    </row>
    <row r="15852" spans="2:3" x14ac:dyDescent="0.35">
      <c r="B15852" s="4" t="s">
        <v>3567</v>
      </c>
      <c r="C15852" s="5">
        <v>0</v>
      </c>
    </row>
    <row r="15853" spans="2:3" x14ac:dyDescent="0.35">
      <c r="B15853" s="4" t="s">
        <v>2379</v>
      </c>
      <c r="C15853" s="5">
        <v>0</v>
      </c>
    </row>
    <row r="15854" spans="2:3" x14ac:dyDescent="0.35">
      <c r="B15854" s="4" t="s">
        <v>3575</v>
      </c>
      <c r="C15854" s="5">
        <v>0</v>
      </c>
    </row>
    <row r="15855" spans="2:3" x14ac:dyDescent="0.35">
      <c r="B15855" s="4" t="s">
        <v>2380</v>
      </c>
      <c r="C15855" s="5">
        <v>0</v>
      </c>
    </row>
    <row r="15856" spans="2:3" x14ac:dyDescent="0.35">
      <c r="B15856" s="4" t="s">
        <v>3583</v>
      </c>
      <c r="C15856" s="5">
        <v>0</v>
      </c>
    </row>
    <row r="15857" spans="2:3" x14ac:dyDescent="0.35">
      <c r="B15857" s="4" t="s">
        <v>2381</v>
      </c>
      <c r="C15857" s="5">
        <v>0</v>
      </c>
    </row>
    <row r="15858" spans="2:3" x14ac:dyDescent="0.35">
      <c r="B15858" s="4" t="s">
        <v>3591</v>
      </c>
      <c r="C15858" s="5">
        <v>0</v>
      </c>
    </row>
    <row r="15859" spans="2:3" x14ac:dyDescent="0.35">
      <c r="B15859" s="4" t="s">
        <v>2382</v>
      </c>
      <c r="C15859" s="5">
        <v>0</v>
      </c>
    </row>
    <row r="15860" spans="2:3" x14ac:dyDescent="0.35">
      <c r="B15860" s="4" t="s">
        <v>2210</v>
      </c>
      <c r="C15860" s="5">
        <v>0</v>
      </c>
    </row>
    <row r="15861" spans="2:3" x14ac:dyDescent="0.35">
      <c r="B15861" s="4" t="s">
        <v>2383</v>
      </c>
      <c r="C15861" s="5">
        <v>0</v>
      </c>
    </row>
    <row r="15862" spans="2:3" x14ac:dyDescent="0.35">
      <c r="B15862" s="4" t="s">
        <v>2908</v>
      </c>
      <c r="C15862" s="5">
        <v>0</v>
      </c>
    </row>
    <row r="15863" spans="2:3" x14ac:dyDescent="0.35">
      <c r="B15863" s="4" t="s">
        <v>2384</v>
      </c>
      <c r="C15863" s="5">
        <v>0</v>
      </c>
    </row>
    <row r="15864" spans="2:3" x14ac:dyDescent="0.35">
      <c r="B15864" s="4" t="s">
        <v>2912</v>
      </c>
      <c r="C15864" s="5">
        <v>0</v>
      </c>
    </row>
    <row r="15865" spans="2:3" x14ac:dyDescent="0.35">
      <c r="B15865" s="4" t="s">
        <v>2385</v>
      </c>
      <c r="C15865" s="5">
        <v>0</v>
      </c>
    </row>
    <row r="15866" spans="2:3" x14ac:dyDescent="0.35">
      <c r="B15866" s="4" t="s">
        <v>2916</v>
      </c>
      <c r="C15866" s="5">
        <v>0</v>
      </c>
    </row>
    <row r="15867" spans="2:3" x14ac:dyDescent="0.35">
      <c r="B15867" s="4" t="s">
        <v>2386</v>
      </c>
      <c r="C15867" s="5">
        <v>0</v>
      </c>
    </row>
    <row r="15868" spans="2:3" x14ac:dyDescent="0.35">
      <c r="B15868" s="4" t="s">
        <v>2920</v>
      </c>
      <c r="C15868" s="5">
        <v>0</v>
      </c>
    </row>
    <row r="15869" spans="2:3" x14ac:dyDescent="0.35">
      <c r="B15869" s="4" t="s">
        <v>2387</v>
      </c>
      <c r="C15869" s="5">
        <v>0</v>
      </c>
    </row>
    <row r="15870" spans="2:3" x14ac:dyDescent="0.35">
      <c r="B15870" s="4" t="s">
        <v>2924</v>
      </c>
      <c r="C15870" s="5">
        <v>0</v>
      </c>
    </row>
    <row r="15871" spans="2:3" x14ac:dyDescent="0.35">
      <c r="B15871" s="4" t="s">
        <v>2388</v>
      </c>
      <c r="C15871" s="5">
        <v>0</v>
      </c>
    </row>
    <row r="15872" spans="2:3" x14ac:dyDescent="0.35">
      <c r="B15872" s="4" t="s">
        <v>2928</v>
      </c>
      <c r="C15872" s="5">
        <v>0</v>
      </c>
    </row>
    <row r="15873" spans="2:3" x14ac:dyDescent="0.35">
      <c r="B15873" s="4" t="s">
        <v>2389</v>
      </c>
      <c r="C15873" s="5">
        <v>0</v>
      </c>
    </row>
    <row r="15874" spans="2:3" x14ac:dyDescent="0.35">
      <c r="B15874" s="4" t="s">
        <v>2932</v>
      </c>
      <c r="C15874" s="5">
        <v>0</v>
      </c>
    </row>
    <row r="15875" spans="2:3" x14ac:dyDescent="0.35">
      <c r="B15875" s="4" t="s">
        <v>2390</v>
      </c>
      <c r="C15875" s="5">
        <v>0</v>
      </c>
    </row>
    <row r="15876" spans="2:3" x14ac:dyDescent="0.35">
      <c r="B15876" s="4" t="s">
        <v>2936</v>
      </c>
      <c r="C15876" s="5">
        <v>0</v>
      </c>
    </row>
    <row r="15877" spans="2:3" x14ac:dyDescent="0.35">
      <c r="B15877" s="4" t="s">
        <v>2391</v>
      </c>
      <c r="C15877" s="5">
        <v>0</v>
      </c>
    </row>
    <row r="15878" spans="2:3" x14ac:dyDescent="0.35">
      <c r="B15878" s="4" t="s">
        <v>2170</v>
      </c>
      <c r="C15878" s="5">
        <v>0</v>
      </c>
    </row>
    <row r="15879" spans="2:3" x14ac:dyDescent="0.35">
      <c r="B15879" s="4" t="s">
        <v>2392</v>
      </c>
      <c r="C15879" s="5">
        <v>0</v>
      </c>
    </row>
    <row r="15880" spans="2:3" x14ac:dyDescent="0.35">
      <c r="B15880" s="4" t="s">
        <v>2944</v>
      </c>
      <c r="C15880" s="5">
        <v>0</v>
      </c>
    </row>
    <row r="15881" spans="2:3" x14ac:dyDescent="0.35">
      <c r="B15881" s="4" t="s">
        <v>2200</v>
      </c>
      <c r="C15881" s="5">
        <v>0</v>
      </c>
    </row>
    <row r="15882" spans="2:3" x14ac:dyDescent="0.35">
      <c r="B15882" s="4" t="s">
        <v>2138</v>
      </c>
      <c r="C15882" s="5">
        <v>0</v>
      </c>
    </row>
    <row r="15883" spans="2:3" x14ac:dyDescent="0.35">
      <c r="B15883" s="4" t="s">
        <v>2394</v>
      </c>
      <c r="C15883" s="5">
        <v>0</v>
      </c>
    </row>
    <row r="15884" spans="2:3" x14ac:dyDescent="0.35">
      <c r="B15884" s="4" t="s">
        <v>2952</v>
      </c>
      <c r="C15884" s="5">
        <v>0</v>
      </c>
    </row>
    <row r="15885" spans="2:3" x14ac:dyDescent="0.35">
      <c r="B15885" s="4" t="s">
        <v>2395</v>
      </c>
      <c r="C15885" s="5">
        <v>0</v>
      </c>
    </row>
    <row r="15886" spans="2:3" x14ac:dyDescent="0.35">
      <c r="B15886" s="4" t="s">
        <v>2956</v>
      </c>
      <c r="C15886" s="5">
        <v>0</v>
      </c>
    </row>
    <row r="15887" spans="2:3" x14ac:dyDescent="0.35">
      <c r="B15887" s="4" t="s">
        <v>2396</v>
      </c>
      <c r="C15887" s="5">
        <v>0</v>
      </c>
    </row>
    <row r="15888" spans="2:3" x14ac:dyDescent="0.35">
      <c r="B15888" s="4" t="s">
        <v>2960</v>
      </c>
      <c r="C15888" s="5">
        <v>0</v>
      </c>
    </row>
    <row r="15889" spans="2:3" x14ac:dyDescent="0.35">
      <c r="B15889" s="4" t="s">
        <v>2397</v>
      </c>
      <c r="C15889" s="5">
        <v>0</v>
      </c>
    </row>
    <row r="15890" spans="2:3" x14ac:dyDescent="0.35">
      <c r="B15890" s="4" t="s">
        <v>2964</v>
      </c>
      <c r="C15890" s="5">
        <v>0</v>
      </c>
    </row>
    <row r="15891" spans="2:3" x14ac:dyDescent="0.35">
      <c r="B15891" s="4" t="s">
        <v>2398</v>
      </c>
      <c r="C15891" s="5">
        <v>0</v>
      </c>
    </row>
    <row r="15892" spans="2:3" x14ac:dyDescent="0.35">
      <c r="B15892" s="4" t="s">
        <v>2968</v>
      </c>
      <c r="C15892" s="5">
        <v>0</v>
      </c>
    </row>
    <row r="15893" spans="2:3" x14ac:dyDescent="0.35">
      <c r="B15893" s="4" t="s">
        <v>2399</v>
      </c>
      <c r="C15893" s="5">
        <v>0</v>
      </c>
    </row>
    <row r="15894" spans="2:3" x14ac:dyDescent="0.35">
      <c r="B15894" s="4" t="s">
        <v>2972</v>
      </c>
      <c r="C15894" s="5">
        <v>0</v>
      </c>
    </row>
    <row r="15895" spans="2:3" x14ac:dyDescent="0.35">
      <c r="B15895" s="4" t="s">
        <v>2400</v>
      </c>
      <c r="C15895" s="5">
        <v>0</v>
      </c>
    </row>
    <row r="15896" spans="2:3" x14ac:dyDescent="0.35">
      <c r="B15896" s="4" t="s">
        <v>2976</v>
      </c>
      <c r="C15896" s="5">
        <v>0</v>
      </c>
    </row>
    <row r="15897" spans="2:3" x14ac:dyDescent="0.35">
      <c r="B15897" s="4" t="s">
        <v>2401</v>
      </c>
      <c r="C15897" s="5">
        <v>0</v>
      </c>
    </row>
    <row r="15898" spans="2:3" x14ac:dyDescent="0.35">
      <c r="B15898" s="4" t="s">
        <v>2980</v>
      </c>
      <c r="C15898" s="5">
        <v>0</v>
      </c>
    </row>
    <row r="15899" spans="2:3" x14ac:dyDescent="0.35">
      <c r="B15899" s="4" t="s">
        <v>2402</v>
      </c>
      <c r="C15899" s="5">
        <v>0</v>
      </c>
    </row>
    <row r="15900" spans="2:3" x14ac:dyDescent="0.35">
      <c r="B15900" s="4" t="s">
        <v>2984</v>
      </c>
      <c r="C15900" s="5">
        <v>0</v>
      </c>
    </row>
    <row r="15901" spans="2:3" x14ac:dyDescent="0.35">
      <c r="B15901" s="4" t="s">
        <v>2403</v>
      </c>
      <c r="C15901" s="5">
        <v>0</v>
      </c>
    </row>
    <row r="15902" spans="2:3" x14ac:dyDescent="0.35">
      <c r="B15902" s="4" t="s">
        <v>2988</v>
      </c>
      <c r="C15902" s="5">
        <v>0</v>
      </c>
    </row>
    <row r="15903" spans="2:3" x14ac:dyDescent="0.35">
      <c r="B15903" s="4" t="s">
        <v>2404</v>
      </c>
      <c r="C15903" s="5">
        <v>0</v>
      </c>
    </row>
    <row r="15904" spans="2:3" x14ac:dyDescent="0.35">
      <c r="B15904" s="4" t="s">
        <v>2992</v>
      </c>
      <c r="C15904" s="5">
        <v>0</v>
      </c>
    </row>
    <row r="15905" spans="2:3" x14ac:dyDescent="0.35">
      <c r="B15905" s="4" t="s">
        <v>2405</v>
      </c>
      <c r="C15905" s="5">
        <v>0</v>
      </c>
    </row>
    <row r="15906" spans="2:3" x14ac:dyDescent="0.35">
      <c r="B15906" s="4" t="s">
        <v>2996</v>
      </c>
      <c r="C15906" s="5">
        <v>0</v>
      </c>
    </row>
    <row r="15907" spans="2:3" x14ac:dyDescent="0.35">
      <c r="B15907" s="4" t="s">
        <v>2406</v>
      </c>
      <c r="C15907" s="5">
        <v>0</v>
      </c>
    </row>
    <row r="15908" spans="2:3" x14ac:dyDescent="0.35">
      <c r="B15908" s="4" t="s">
        <v>3000</v>
      </c>
      <c r="C15908" s="5">
        <v>0</v>
      </c>
    </row>
    <row r="15909" spans="2:3" x14ac:dyDescent="0.35">
      <c r="B15909" s="4" t="s">
        <v>2407</v>
      </c>
      <c r="C15909" s="5">
        <v>0</v>
      </c>
    </row>
    <row r="15910" spans="2:3" x14ac:dyDescent="0.35">
      <c r="B15910" s="4" t="s">
        <v>2139</v>
      </c>
      <c r="C15910" s="5">
        <v>0</v>
      </c>
    </row>
    <row r="15911" spans="2:3" x14ac:dyDescent="0.35">
      <c r="B15911" s="4" t="s">
        <v>2408</v>
      </c>
      <c r="C15911" s="5">
        <v>0</v>
      </c>
    </row>
    <row r="15912" spans="2:3" x14ac:dyDescent="0.35">
      <c r="B15912" s="4" t="s">
        <v>3008</v>
      </c>
      <c r="C15912" s="5">
        <v>0</v>
      </c>
    </row>
    <row r="15913" spans="2:3" x14ac:dyDescent="0.35">
      <c r="B15913" s="4" t="s">
        <v>2409</v>
      </c>
      <c r="C15913" s="5">
        <v>0</v>
      </c>
    </row>
    <row r="15914" spans="2:3" x14ac:dyDescent="0.35">
      <c r="B15914" s="4" t="s">
        <v>3012</v>
      </c>
      <c r="C15914" s="5">
        <v>0</v>
      </c>
    </row>
    <row r="15915" spans="2:3" x14ac:dyDescent="0.35">
      <c r="B15915" s="4" t="s">
        <v>2410</v>
      </c>
      <c r="C15915" s="5">
        <v>0</v>
      </c>
    </row>
    <row r="15916" spans="2:3" x14ac:dyDescent="0.35">
      <c r="B15916" s="4" t="s">
        <v>3016</v>
      </c>
      <c r="C15916" s="5">
        <v>0</v>
      </c>
    </row>
    <row r="15917" spans="2:3" x14ac:dyDescent="0.35">
      <c r="B15917" s="4" t="s">
        <v>2411</v>
      </c>
      <c r="C15917" s="5">
        <v>0</v>
      </c>
    </row>
    <row r="15918" spans="2:3" x14ac:dyDescent="0.35">
      <c r="B15918" s="4" t="s">
        <v>3020</v>
      </c>
      <c r="C15918" s="5">
        <v>0</v>
      </c>
    </row>
    <row r="15919" spans="2:3" x14ac:dyDescent="0.35">
      <c r="B15919" s="4" t="s">
        <v>2412</v>
      </c>
      <c r="C15919" s="5">
        <v>0</v>
      </c>
    </row>
    <row r="15920" spans="2:3" x14ac:dyDescent="0.35">
      <c r="B15920" s="4" t="s">
        <v>3024</v>
      </c>
      <c r="C15920" s="5">
        <v>0</v>
      </c>
    </row>
    <row r="15921" spans="2:3" x14ac:dyDescent="0.35">
      <c r="B15921" s="4" t="s">
        <v>2413</v>
      </c>
      <c r="C15921" s="5">
        <v>0</v>
      </c>
    </row>
    <row r="15922" spans="2:3" x14ac:dyDescent="0.35">
      <c r="B15922" s="4" t="s">
        <v>3028</v>
      </c>
      <c r="C15922" s="5">
        <v>0</v>
      </c>
    </row>
    <row r="15923" spans="2:3" x14ac:dyDescent="0.35">
      <c r="B15923" s="4" t="s">
        <v>2414</v>
      </c>
      <c r="C15923" s="5">
        <v>0</v>
      </c>
    </row>
    <row r="15924" spans="2:3" x14ac:dyDescent="0.35">
      <c r="B15924" s="4" t="s">
        <v>3032</v>
      </c>
      <c r="C15924" s="5">
        <v>0</v>
      </c>
    </row>
    <row r="15925" spans="2:3" x14ac:dyDescent="0.35">
      <c r="B15925" s="4" t="s">
        <v>2415</v>
      </c>
      <c r="C15925" s="5">
        <v>0</v>
      </c>
    </row>
    <row r="15926" spans="2:3" x14ac:dyDescent="0.35">
      <c r="B15926" s="4" t="s">
        <v>3036</v>
      </c>
      <c r="C15926" s="5">
        <v>0</v>
      </c>
    </row>
    <row r="15927" spans="2:3" x14ac:dyDescent="0.35">
      <c r="B15927" s="4" t="s">
        <v>2416</v>
      </c>
      <c r="C15927" s="5">
        <v>0</v>
      </c>
    </row>
    <row r="15928" spans="2:3" x14ac:dyDescent="0.35">
      <c r="B15928" s="4" t="s">
        <v>3040</v>
      </c>
      <c r="C15928" s="5">
        <v>0</v>
      </c>
    </row>
    <row r="15929" spans="2:3" x14ac:dyDescent="0.35">
      <c r="B15929" s="4" t="s">
        <v>2417</v>
      </c>
      <c r="C15929" s="5">
        <v>0</v>
      </c>
    </row>
    <row r="15930" spans="2:3" x14ac:dyDescent="0.35">
      <c r="B15930" s="4" t="s">
        <v>3044</v>
      </c>
      <c r="C15930" s="5">
        <v>0</v>
      </c>
    </row>
    <row r="15931" spans="2:3" x14ac:dyDescent="0.35">
      <c r="B15931" s="4" t="s">
        <v>2160</v>
      </c>
      <c r="C15931" s="5">
        <v>0</v>
      </c>
    </row>
    <row r="15932" spans="2:3" x14ac:dyDescent="0.35">
      <c r="B15932" s="4" t="s">
        <v>3048</v>
      </c>
      <c r="C15932" s="5">
        <v>0</v>
      </c>
    </row>
    <row r="15933" spans="2:3" x14ac:dyDescent="0.35">
      <c r="B15933" s="4" t="s">
        <v>2419</v>
      </c>
      <c r="C15933" s="5">
        <v>0</v>
      </c>
    </row>
    <row r="15934" spans="2:3" x14ac:dyDescent="0.35">
      <c r="B15934" s="4" t="s">
        <v>3052</v>
      </c>
      <c r="C15934" s="5">
        <v>0</v>
      </c>
    </row>
    <row r="15935" spans="2:3" x14ac:dyDescent="0.35">
      <c r="B15935" s="4" t="s">
        <v>2420</v>
      </c>
      <c r="C15935" s="5">
        <v>0</v>
      </c>
    </row>
    <row r="15936" spans="2:3" x14ac:dyDescent="0.35">
      <c r="B15936" s="4" t="s">
        <v>3056</v>
      </c>
      <c r="C15936" s="5">
        <v>0</v>
      </c>
    </row>
    <row r="15937" spans="2:3" x14ac:dyDescent="0.35">
      <c r="B15937" s="4" t="s">
        <v>2421</v>
      </c>
      <c r="C15937" s="5">
        <v>0</v>
      </c>
    </row>
    <row r="15938" spans="2:3" x14ac:dyDescent="0.35">
      <c r="B15938" s="4" t="s">
        <v>3060</v>
      </c>
      <c r="C15938" s="5">
        <v>0</v>
      </c>
    </row>
    <row r="15939" spans="2:3" x14ac:dyDescent="0.35">
      <c r="B15939" s="4" t="s">
        <v>2422</v>
      </c>
      <c r="C15939" s="5">
        <v>0</v>
      </c>
    </row>
    <row r="15940" spans="2:3" x14ac:dyDescent="0.35">
      <c r="B15940" s="4" t="s">
        <v>3064</v>
      </c>
      <c r="C15940" s="5">
        <v>0</v>
      </c>
    </row>
    <row r="15941" spans="2:3" x14ac:dyDescent="0.35">
      <c r="B15941" s="4" t="s">
        <v>2423</v>
      </c>
      <c r="C15941" s="5">
        <v>0</v>
      </c>
    </row>
    <row r="15942" spans="2:3" x14ac:dyDescent="0.35">
      <c r="B15942" s="4" t="s">
        <v>3068</v>
      </c>
      <c r="C15942" s="5">
        <v>0</v>
      </c>
    </row>
    <row r="15943" spans="2:3" x14ac:dyDescent="0.35">
      <c r="B15943" s="4" t="s">
        <v>2424</v>
      </c>
      <c r="C15943" s="5">
        <v>0</v>
      </c>
    </row>
    <row r="15944" spans="2:3" x14ac:dyDescent="0.35">
      <c r="B15944" s="4" t="s">
        <v>3072</v>
      </c>
      <c r="C15944" s="5">
        <v>0</v>
      </c>
    </row>
    <row r="15945" spans="2:3" x14ac:dyDescent="0.35">
      <c r="B15945" s="4" t="s">
        <v>2425</v>
      </c>
      <c r="C15945" s="5">
        <v>0</v>
      </c>
    </row>
    <row r="15946" spans="2:3" x14ac:dyDescent="0.35">
      <c r="B15946" s="4" t="s">
        <v>3076</v>
      </c>
      <c r="C15946" s="5">
        <v>0</v>
      </c>
    </row>
    <row r="15947" spans="2:3" x14ac:dyDescent="0.35">
      <c r="B15947" s="4" t="s">
        <v>2426</v>
      </c>
      <c r="C15947" s="5">
        <v>0</v>
      </c>
    </row>
    <row r="15948" spans="2:3" x14ac:dyDescent="0.35">
      <c r="B15948" s="4" t="s">
        <v>3080</v>
      </c>
      <c r="C15948" s="5">
        <v>0</v>
      </c>
    </row>
    <row r="15949" spans="2:3" x14ac:dyDescent="0.35">
      <c r="B15949" s="4" t="s">
        <v>2427</v>
      </c>
      <c r="C15949" s="5">
        <v>0</v>
      </c>
    </row>
    <row r="15950" spans="2:3" x14ac:dyDescent="0.35">
      <c r="B15950" s="4" t="s">
        <v>3084</v>
      </c>
      <c r="C15950" s="5">
        <v>0</v>
      </c>
    </row>
    <row r="15951" spans="2:3" x14ac:dyDescent="0.35">
      <c r="B15951" s="4" t="s">
        <v>2428</v>
      </c>
      <c r="C15951" s="5">
        <v>0</v>
      </c>
    </row>
    <row r="15952" spans="2:3" x14ac:dyDescent="0.35">
      <c r="B15952" s="4" t="s">
        <v>3088</v>
      </c>
      <c r="C15952" s="5">
        <v>0</v>
      </c>
    </row>
    <row r="15953" spans="2:3" x14ac:dyDescent="0.35">
      <c r="B15953" s="4" t="s">
        <v>2429</v>
      </c>
      <c r="C15953" s="5">
        <v>0</v>
      </c>
    </row>
    <row r="15954" spans="2:3" x14ac:dyDescent="0.35">
      <c r="B15954" s="4" t="s">
        <v>3092</v>
      </c>
      <c r="C15954" s="5">
        <v>0</v>
      </c>
    </row>
    <row r="15955" spans="2:3" x14ac:dyDescent="0.35">
      <c r="B15955" s="4" t="s">
        <v>2430</v>
      </c>
      <c r="C15955" s="5">
        <v>0</v>
      </c>
    </row>
    <row r="15956" spans="2:3" x14ac:dyDescent="0.35">
      <c r="B15956" s="4" t="s">
        <v>3096</v>
      </c>
      <c r="C15956" s="5">
        <v>0</v>
      </c>
    </row>
    <row r="15957" spans="2:3" x14ac:dyDescent="0.35">
      <c r="B15957" s="4" t="s">
        <v>2431</v>
      </c>
      <c r="C15957" s="5">
        <v>0</v>
      </c>
    </row>
    <row r="15958" spans="2:3" x14ac:dyDescent="0.35">
      <c r="B15958" s="4" t="s">
        <v>3100</v>
      </c>
      <c r="C15958" s="5">
        <v>0</v>
      </c>
    </row>
    <row r="15959" spans="2:3" x14ac:dyDescent="0.35">
      <c r="B15959" s="4" t="s">
        <v>2432</v>
      </c>
      <c r="C15959" s="5">
        <v>0</v>
      </c>
    </row>
    <row r="15960" spans="2:3" x14ac:dyDescent="0.35">
      <c r="B15960" s="4" t="s">
        <v>3104</v>
      </c>
      <c r="C15960" s="5">
        <v>0</v>
      </c>
    </row>
    <row r="15961" spans="2:3" x14ac:dyDescent="0.35">
      <c r="B15961" s="4" t="s">
        <v>2433</v>
      </c>
      <c r="C15961" s="5">
        <v>0</v>
      </c>
    </row>
    <row r="15962" spans="2:3" x14ac:dyDescent="0.35">
      <c r="B15962" s="4" t="s">
        <v>3108</v>
      </c>
      <c r="C15962" s="5">
        <v>0</v>
      </c>
    </row>
    <row r="15963" spans="2:3" x14ac:dyDescent="0.35">
      <c r="B15963" s="4" t="s">
        <v>2434</v>
      </c>
      <c r="C15963" s="5">
        <v>0</v>
      </c>
    </row>
    <row r="15964" spans="2:3" x14ac:dyDescent="0.35">
      <c r="B15964" s="4" t="s">
        <v>3112</v>
      </c>
      <c r="C15964" s="5">
        <v>0</v>
      </c>
    </row>
    <row r="15965" spans="2:3" x14ac:dyDescent="0.35">
      <c r="B15965" s="4" t="s">
        <v>2435</v>
      </c>
      <c r="C15965" s="5">
        <v>0</v>
      </c>
    </row>
    <row r="15966" spans="2:3" x14ac:dyDescent="0.35">
      <c r="B15966" s="4" t="s">
        <v>3116</v>
      </c>
      <c r="C15966" s="5">
        <v>0</v>
      </c>
    </row>
    <row r="15967" spans="2:3" x14ac:dyDescent="0.35">
      <c r="B15967" s="4" t="s">
        <v>2436</v>
      </c>
      <c r="C15967" s="5">
        <v>0</v>
      </c>
    </row>
    <row r="15968" spans="2:3" x14ac:dyDescent="0.35">
      <c r="B15968" s="4" t="s">
        <v>3120</v>
      </c>
      <c r="C15968" s="5">
        <v>0</v>
      </c>
    </row>
    <row r="15969" spans="2:3" x14ac:dyDescent="0.35">
      <c r="B15969" s="4" t="s">
        <v>2437</v>
      </c>
      <c r="C15969" s="5">
        <v>0</v>
      </c>
    </row>
    <row r="15970" spans="2:3" x14ac:dyDescent="0.35">
      <c r="B15970" s="4" t="s">
        <v>3124</v>
      </c>
      <c r="C15970" s="5">
        <v>0</v>
      </c>
    </row>
    <row r="15971" spans="2:3" x14ac:dyDescent="0.35">
      <c r="B15971" s="4" t="s">
        <v>2438</v>
      </c>
      <c r="C15971" s="5">
        <v>0</v>
      </c>
    </row>
    <row r="15972" spans="2:3" x14ac:dyDescent="0.35">
      <c r="B15972" s="4" t="s">
        <v>3128</v>
      </c>
      <c r="C15972" s="5">
        <v>0</v>
      </c>
    </row>
    <row r="15973" spans="2:3" x14ac:dyDescent="0.35">
      <c r="B15973" s="4" t="s">
        <v>2439</v>
      </c>
      <c r="C15973" s="5">
        <v>0</v>
      </c>
    </row>
    <row r="15974" spans="2:3" x14ac:dyDescent="0.35">
      <c r="B15974" s="4" t="s">
        <v>3132</v>
      </c>
      <c r="C15974" s="5">
        <v>0</v>
      </c>
    </row>
    <row r="15975" spans="2:3" x14ac:dyDescent="0.35">
      <c r="B15975" s="4" t="s">
        <v>2440</v>
      </c>
      <c r="C15975" s="5">
        <v>0</v>
      </c>
    </row>
    <row r="15976" spans="2:3" x14ac:dyDescent="0.35">
      <c r="B15976" s="4" t="s">
        <v>2171</v>
      </c>
      <c r="C15976" s="5">
        <v>0</v>
      </c>
    </row>
    <row r="15977" spans="2:3" x14ac:dyDescent="0.35">
      <c r="B15977" s="4" t="s">
        <v>2441</v>
      </c>
      <c r="C15977" s="5">
        <v>0</v>
      </c>
    </row>
    <row r="15978" spans="2:3" x14ac:dyDescent="0.35">
      <c r="B15978" s="4" t="s">
        <v>3140</v>
      </c>
      <c r="C15978" s="5">
        <v>0</v>
      </c>
    </row>
    <row r="15979" spans="2:3" x14ac:dyDescent="0.35">
      <c r="B15979" s="4" t="s">
        <v>2442</v>
      </c>
      <c r="C15979" s="5">
        <v>0</v>
      </c>
    </row>
    <row r="15980" spans="2:3" x14ac:dyDescent="0.35">
      <c r="B15980" s="4" t="s">
        <v>3144</v>
      </c>
      <c r="C15980" s="5">
        <v>0</v>
      </c>
    </row>
    <row r="15981" spans="2:3" x14ac:dyDescent="0.35">
      <c r="B15981" s="4" t="s">
        <v>2443</v>
      </c>
      <c r="C15981" s="5">
        <v>0</v>
      </c>
    </row>
    <row r="15982" spans="2:3" x14ac:dyDescent="0.35">
      <c r="B15982" s="4" t="s">
        <v>2145</v>
      </c>
      <c r="C15982" s="5">
        <v>0</v>
      </c>
    </row>
    <row r="15983" spans="2:3" x14ac:dyDescent="0.35">
      <c r="B15983" s="4" t="s">
        <v>2444</v>
      </c>
      <c r="C15983" s="5">
        <v>0</v>
      </c>
    </row>
    <row r="15984" spans="2:3" x14ac:dyDescent="0.35">
      <c r="B15984" s="4" t="s">
        <v>3152</v>
      </c>
      <c r="C15984" s="5">
        <v>0</v>
      </c>
    </row>
    <row r="15985" spans="2:3" x14ac:dyDescent="0.35">
      <c r="B15985" s="4" t="s">
        <v>2445</v>
      </c>
      <c r="C15985" s="5">
        <v>0</v>
      </c>
    </row>
    <row r="15986" spans="2:3" x14ac:dyDescent="0.35">
      <c r="B15986" s="4" t="s">
        <v>3156</v>
      </c>
      <c r="C15986" s="5">
        <v>0</v>
      </c>
    </row>
    <row r="15987" spans="2:3" x14ac:dyDescent="0.35">
      <c r="B15987" s="4" t="s">
        <v>2446</v>
      </c>
      <c r="C15987" s="5">
        <v>0</v>
      </c>
    </row>
    <row r="15988" spans="2:3" x14ac:dyDescent="0.35">
      <c r="B15988" s="4" t="s">
        <v>3160</v>
      </c>
      <c r="C15988" s="5">
        <v>0</v>
      </c>
    </row>
    <row r="15989" spans="2:3" x14ac:dyDescent="0.35">
      <c r="B15989" s="4" t="s">
        <v>2447</v>
      </c>
      <c r="C15989" s="5">
        <v>0</v>
      </c>
    </row>
    <row r="15990" spans="2:3" x14ac:dyDescent="0.35">
      <c r="B15990" s="4" t="s">
        <v>3164</v>
      </c>
      <c r="C15990" s="5">
        <v>0</v>
      </c>
    </row>
    <row r="15991" spans="2:3" x14ac:dyDescent="0.35">
      <c r="B15991" s="4" t="s">
        <v>2448</v>
      </c>
      <c r="C15991" s="5">
        <v>0</v>
      </c>
    </row>
    <row r="15992" spans="2:3" x14ac:dyDescent="0.35">
      <c r="B15992" s="4" t="s">
        <v>2146</v>
      </c>
      <c r="C15992" s="5">
        <v>0</v>
      </c>
    </row>
    <row r="15993" spans="2:3" x14ac:dyDescent="0.35">
      <c r="B15993" s="4" t="s">
        <v>2449</v>
      </c>
      <c r="C15993" s="5">
        <v>0</v>
      </c>
    </row>
    <row r="15994" spans="2:3" x14ac:dyDescent="0.35">
      <c r="B15994" s="4" t="s">
        <v>3172</v>
      </c>
      <c r="C15994" s="5">
        <v>0</v>
      </c>
    </row>
    <row r="15995" spans="2:3" x14ac:dyDescent="0.35">
      <c r="B15995" s="4" t="s">
        <v>2450</v>
      </c>
      <c r="C15995" s="5">
        <v>0</v>
      </c>
    </row>
    <row r="15996" spans="2:3" x14ac:dyDescent="0.35">
      <c r="B15996" s="4" t="s">
        <v>3176</v>
      </c>
      <c r="C15996" s="5">
        <v>0</v>
      </c>
    </row>
    <row r="15997" spans="2:3" x14ac:dyDescent="0.35">
      <c r="B15997" s="4" t="s">
        <v>2451</v>
      </c>
      <c r="C15997" s="5">
        <v>0</v>
      </c>
    </row>
    <row r="15998" spans="2:3" x14ac:dyDescent="0.35">
      <c r="B15998" s="4" t="s">
        <v>3180</v>
      </c>
      <c r="C15998" s="5">
        <v>0</v>
      </c>
    </row>
    <row r="15999" spans="2:3" x14ac:dyDescent="0.35">
      <c r="B15999" s="4" t="s">
        <v>2452</v>
      </c>
      <c r="C15999" s="5">
        <v>0</v>
      </c>
    </row>
    <row r="16000" spans="2:3" x14ac:dyDescent="0.35">
      <c r="B16000" s="4" t="s">
        <v>3184</v>
      </c>
      <c r="C16000" s="5">
        <v>0</v>
      </c>
    </row>
    <row r="16001" spans="2:3" x14ac:dyDescent="0.35">
      <c r="B16001" s="4" t="s">
        <v>2453</v>
      </c>
      <c r="C16001" s="5">
        <v>0</v>
      </c>
    </row>
    <row r="16002" spans="2:3" x14ac:dyDescent="0.35">
      <c r="B16002" s="4" t="s">
        <v>3188</v>
      </c>
      <c r="C16002" s="5">
        <v>0</v>
      </c>
    </row>
    <row r="16003" spans="2:3" x14ac:dyDescent="0.35">
      <c r="B16003" s="4" t="s">
        <v>2454</v>
      </c>
      <c r="C16003" s="5">
        <v>0</v>
      </c>
    </row>
    <row r="16004" spans="2:3" x14ac:dyDescent="0.35">
      <c r="B16004" s="4" t="s">
        <v>3192</v>
      </c>
      <c r="C16004" s="5">
        <v>0</v>
      </c>
    </row>
    <row r="16005" spans="2:3" x14ac:dyDescent="0.35">
      <c r="B16005" s="4" t="s">
        <v>2455</v>
      </c>
      <c r="C16005" s="5">
        <v>0</v>
      </c>
    </row>
    <row r="16006" spans="2:3" x14ac:dyDescent="0.35">
      <c r="B16006" s="4" t="s">
        <v>3196</v>
      </c>
      <c r="C16006" s="5">
        <v>0</v>
      </c>
    </row>
    <row r="16007" spans="2:3" x14ac:dyDescent="0.35">
      <c r="B16007" s="4" t="s">
        <v>2456</v>
      </c>
      <c r="C16007" s="5">
        <v>0</v>
      </c>
    </row>
    <row r="16008" spans="2:3" x14ac:dyDescent="0.35">
      <c r="B16008" s="4" t="s">
        <v>3200</v>
      </c>
      <c r="C16008" s="5">
        <v>0</v>
      </c>
    </row>
    <row r="16009" spans="2:3" x14ac:dyDescent="0.35">
      <c r="B16009" s="4" t="s">
        <v>2457</v>
      </c>
      <c r="C16009" s="5">
        <v>0</v>
      </c>
    </row>
    <row r="16010" spans="2:3" x14ac:dyDescent="0.35">
      <c r="B16010" s="4" t="s">
        <v>3204</v>
      </c>
      <c r="C16010" s="5">
        <v>0</v>
      </c>
    </row>
    <row r="16011" spans="2:3" x14ac:dyDescent="0.35">
      <c r="B16011" s="4" t="s">
        <v>2458</v>
      </c>
      <c r="C16011" s="5">
        <v>0</v>
      </c>
    </row>
    <row r="16012" spans="2:3" x14ac:dyDescent="0.35">
      <c r="B16012" s="4" t="s">
        <v>3208</v>
      </c>
      <c r="C16012" s="5">
        <v>0</v>
      </c>
    </row>
    <row r="16013" spans="2:3" x14ac:dyDescent="0.35">
      <c r="B16013" s="4" t="s">
        <v>2459</v>
      </c>
      <c r="C16013" s="5">
        <v>0</v>
      </c>
    </row>
    <row r="16014" spans="2:3" x14ac:dyDescent="0.35">
      <c r="B16014" s="4" t="s">
        <v>3212</v>
      </c>
      <c r="C16014" s="5">
        <v>0</v>
      </c>
    </row>
    <row r="16015" spans="2:3" x14ac:dyDescent="0.35">
      <c r="B16015" s="4" t="s">
        <v>2460</v>
      </c>
      <c r="C16015" s="5">
        <v>0</v>
      </c>
    </row>
    <row r="16016" spans="2:3" x14ac:dyDescent="0.35">
      <c r="B16016" s="4" t="s">
        <v>3216</v>
      </c>
      <c r="C16016" s="5">
        <v>0</v>
      </c>
    </row>
    <row r="16017" spans="2:3" x14ac:dyDescent="0.35">
      <c r="B16017" s="4" t="s">
        <v>2461</v>
      </c>
      <c r="C16017" s="5">
        <v>0</v>
      </c>
    </row>
    <row r="16018" spans="2:3" x14ac:dyDescent="0.35">
      <c r="B16018" s="4" t="s">
        <v>2174</v>
      </c>
      <c r="C16018" s="5">
        <v>0</v>
      </c>
    </row>
    <row r="16019" spans="2:3" x14ac:dyDescent="0.35">
      <c r="B16019" s="4" t="s">
        <v>2462</v>
      </c>
      <c r="C16019" s="5">
        <v>0</v>
      </c>
    </row>
    <row r="16020" spans="2:3" x14ac:dyDescent="0.35">
      <c r="B16020" s="4" t="s">
        <v>3224</v>
      </c>
      <c r="C16020" s="5">
        <v>0</v>
      </c>
    </row>
    <row r="16021" spans="2:3" x14ac:dyDescent="0.35">
      <c r="B16021" s="4" t="s">
        <v>2463</v>
      </c>
      <c r="C16021" s="5">
        <v>0</v>
      </c>
    </row>
    <row r="16022" spans="2:3" x14ac:dyDescent="0.35">
      <c r="B16022" s="4" t="s">
        <v>3228</v>
      </c>
      <c r="C16022" s="5">
        <v>0</v>
      </c>
    </row>
    <row r="16023" spans="2:3" x14ac:dyDescent="0.35">
      <c r="B16023" s="4" t="s">
        <v>2464</v>
      </c>
      <c r="C16023" s="5">
        <v>0</v>
      </c>
    </row>
    <row r="16024" spans="2:3" x14ac:dyDescent="0.35">
      <c r="B16024" s="4" t="s">
        <v>3232</v>
      </c>
      <c r="C16024" s="5">
        <v>0</v>
      </c>
    </row>
    <row r="16025" spans="2:3" x14ac:dyDescent="0.35">
      <c r="B16025" s="4" t="s">
        <v>2465</v>
      </c>
      <c r="C16025" s="5">
        <v>0</v>
      </c>
    </row>
    <row r="16026" spans="2:3" x14ac:dyDescent="0.35">
      <c r="B16026" s="4" t="s">
        <v>3236</v>
      </c>
      <c r="C16026" s="5">
        <v>0</v>
      </c>
    </row>
    <row r="16027" spans="2:3" x14ac:dyDescent="0.35">
      <c r="B16027" s="4" t="s">
        <v>2466</v>
      </c>
      <c r="C16027" s="5">
        <v>0</v>
      </c>
    </row>
    <row r="16028" spans="2:3" x14ac:dyDescent="0.35">
      <c r="B16028" s="4" t="s">
        <v>3240</v>
      </c>
      <c r="C16028" s="5">
        <v>0</v>
      </c>
    </row>
    <row r="16029" spans="2:3" x14ac:dyDescent="0.35">
      <c r="B16029" s="4" t="s">
        <v>2467</v>
      </c>
      <c r="C16029" s="5">
        <v>0</v>
      </c>
    </row>
    <row r="16030" spans="2:3" x14ac:dyDescent="0.35">
      <c r="B16030" s="4" t="s">
        <v>3244</v>
      </c>
      <c r="C16030" s="5">
        <v>0</v>
      </c>
    </row>
    <row r="16031" spans="2:3" x14ac:dyDescent="0.35">
      <c r="B16031" s="4" t="s">
        <v>2468</v>
      </c>
      <c r="C16031" s="5">
        <v>0</v>
      </c>
    </row>
    <row r="16032" spans="2:3" x14ac:dyDescent="0.35">
      <c r="B16032" s="4" t="s">
        <v>3248</v>
      </c>
      <c r="C16032" s="5">
        <v>0</v>
      </c>
    </row>
    <row r="16033" spans="2:3" x14ac:dyDescent="0.35">
      <c r="B16033" s="4" t="s">
        <v>2469</v>
      </c>
      <c r="C16033" s="5">
        <v>0</v>
      </c>
    </row>
    <row r="16034" spans="2:3" x14ac:dyDescent="0.35">
      <c r="B16034" s="4" t="s">
        <v>3252</v>
      </c>
      <c r="C16034" s="5">
        <v>0</v>
      </c>
    </row>
    <row r="16035" spans="2:3" x14ac:dyDescent="0.35">
      <c r="B16035" s="4" t="s">
        <v>2470</v>
      </c>
      <c r="C16035" s="5">
        <v>0</v>
      </c>
    </row>
    <row r="16036" spans="2:3" x14ac:dyDescent="0.35">
      <c r="B16036" s="4" t="s">
        <v>3256</v>
      </c>
      <c r="C16036" s="5">
        <v>0</v>
      </c>
    </row>
    <row r="16037" spans="2:3" x14ac:dyDescent="0.35">
      <c r="B16037" s="4" t="s">
        <v>2471</v>
      </c>
      <c r="C16037" s="5">
        <v>0</v>
      </c>
    </row>
    <row r="16038" spans="2:3" x14ac:dyDescent="0.35">
      <c r="B16038" s="4" t="s">
        <v>3260</v>
      </c>
      <c r="C16038" s="5">
        <v>0</v>
      </c>
    </row>
    <row r="16039" spans="2:3" x14ac:dyDescent="0.35">
      <c r="B16039" s="4" t="s">
        <v>2472</v>
      </c>
      <c r="C16039" s="5">
        <v>0</v>
      </c>
    </row>
    <row r="16040" spans="2:3" x14ac:dyDescent="0.35">
      <c r="B16040" s="4" t="s">
        <v>3264</v>
      </c>
      <c r="C16040" s="5">
        <v>0</v>
      </c>
    </row>
    <row r="16041" spans="2:3" x14ac:dyDescent="0.35">
      <c r="B16041" s="4" t="s">
        <v>2473</v>
      </c>
      <c r="C16041" s="5">
        <v>0</v>
      </c>
    </row>
    <row r="16042" spans="2:3" x14ac:dyDescent="0.35">
      <c r="B16042" s="4" t="s">
        <v>3268</v>
      </c>
      <c r="C16042" s="5">
        <v>0</v>
      </c>
    </row>
    <row r="16043" spans="2:3" x14ac:dyDescent="0.35">
      <c r="B16043" s="4" t="s">
        <v>2474</v>
      </c>
      <c r="C16043" s="5">
        <v>0</v>
      </c>
    </row>
    <row r="16044" spans="2:3" x14ac:dyDescent="0.35">
      <c r="B16044" s="4" t="s">
        <v>3272</v>
      </c>
      <c r="C16044" s="5">
        <v>0</v>
      </c>
    </row>
    <row r="16045" spans="2:3" x14ac:dyDescent="0.35">
      <c r="B16045" s="4" t="s">
        <v>2475</v>
      </c>
      <c r="C16045" s="5">
        <v>0</v>
      </c>
    </row>
    <row r="16046" spans="2:3" x14ac:dyDescent="0.35">
      <c r="B16046" s="4" t="s">
        <v>3276</v>
      </c>
      <c r="C16046" s="5">
        <v>0</v>
      </c>
    </row>
    <row r="16047" spans="2:3" x14ac:dyDescent="0.35">
      <c r="B16047" s="4" t="s">
        <v>2476</v>
      </c>
      <c r="C16047" s="5">
        <v>0</v>
      </c>
    </row>
    <row r="16048" spans="2:3" x14ac:dyDescent="0.35">
      <c r="B16048" s="4" t="s">
        <v>3280</v>
      </c>
      <c r="C16048" s="5">
        <v>0</v>
      </c>
    </row>
    <row r="16049" spans="2:3" x14ac:dyDescent="0.35">
      <c r="B16049" s="4" t="s">
        <v>2477</v>
      </c>
      <c r="C16049" s="5">
        <v>0</v>
      </c>
    </row>
    <row r="16050" spans="2:3" x14ac:dyDescent="0.35">
      <c r="B16050" s="4" t="s">
        <v>3284</v>
      </c>
      <c r="C16050" s="5">
        <v>0</v>
      </c>
    </row>
    <row r="16051" spans="2:3" x14ac:dyDescent="0.35">
      <c r="B16051" s="4" t="s">
        <v>2478</v>
      </c>
      <c r="C16051" s="5">
        <v>0</v>
      </c>
    </row>
    <row r="16052" spans="2:3" x14ac:dyDescent="0.35">
      <c r="B16052" s="4" t="s">
        <v>3288</v>
      </c>
      <c r="C16052" s="5">
        <v>0</v>
      </c>
    </row>
    <row r="16053" spans="2:3" x14ac:dyDescent="0.35">
      <c r="B16053" s="4" t="s">
        <v>2479</v>
      </c>
      <c r="C16053" s="5">
        <v>0</v>
      </c>
    </row>
    <row r="16054" spans="2:3" x14ac:dyDescent="0.35">
      <c r="B16054" s="4" t="s">
        <v>3292</v>
      </c>
      <c r="C16054" s="5">
        <v>0</v>
      </c>
    </row>
    <row r="16055" spans="2:3" x14ac:dyDescent="0.35">
      <c r="B16055" s="4" t="s">
        <v>2161</v>
      </c>
      <c r="C16055" s="5">
        <v>0</v>
      </c>
    </row>
    <row r="16056" spans="2:3" x14ac:dyDescent="0.35">
      <c r="B16056" s="4" t="s">
        <v>3296</v>
      </c>
      <c r="C16056" s="5">
        <v>0</v>
      </c>
    </row>
    <row r="16057" spans="2:3" x14ac:dyDescent="0.35">
      <c r="B16057" s="4" t="s">
        <v>2481</v>
      </c>
      <c r="C16057" s="5">
        <v>0</v>
      </c>
    </row>
    <row r="16058" spans="2:3" x14ac:dyDescent="0.35">
      <c r="B16058" s="4" t="s">
        <v>3300</v>
      </c>
      <c r="C16058" s="5">
        <v>0</v>
      </c>
    </row>
    <row r="16059" spans="2:3" x14ac:dyDescent="0.35">
      <c r="B16059" s="4" t="s">
        <v>2482</v>
      </c>
      <c r="C16059" s="5">
        <v>0</v>
      </c>
    </row>
    <row r="16060" spans="2:3" x14ac:dyDescent="0.35">
      <c r="B16060" s="4" t="s">
        <v>3304</v>
      </c>
      <c r="C16060" s="5">
        <v>0</v>
      </c>
    </row>
    <row r="16061" spans="2:3" x14ac:dyDescent="0.35">
      <c r="B16061" s="4" t="s">
        <v>2483</v>
      </c>
      <c r="C16061" s="5">
        <v>0</v>
      </c>
    </row>
    <row r="16062" spans="2:3" x14ac:dyDescent="0.35">
      <c r="B16062" s="4" t="s">
        <v>3308</v>
      </c>
      <c r="C16062" s="5">
        <v>0</v>
      </c>
    </row>
    <row r="16063" spans="2:3" x14ac:dyDescent="0.35">
      <c r="B16063" s="4" t="s">
        <v>2484</v>
      </c>
      <c r="C16063" s="5">
        <v>0</v>
      </c>
    </row>
    <row r="16064" spans="2:3" x14ac:dyDescent="0.35">
      <c r="B16064" s="4" t="s">
        <v>2176</v>
      </c>
      <c r="C16064" s="5">
        <v>0</v>
      </c>
    </row>
    <row r="16065" spans="2:3" x14ac:dyDescent="0.35">
      <c r="B16065" s="4" t="s">
        <v>2485</v>
      </c>
      <c r="C16065" s="5">
        <v>0</v>
      </c>
    </row>
    <row r="16066" spans="2:3" x14ac:dyDescent="0.35">
      <c r="B16066" s="4" t="s">
        <v>3316</v>
      </c>
      <c r="C16066" s="5">
        <v>0</v>
      </c>
    </row>
    <row r="16067" spans="2:3" x14ac:dyDescent="0.35">
      <c r="B16067" s="4" t="s">
        <v>2486</v>
      </c>
      <c r="C16067" s="5">
        <v>0</v>
      </c>
    </row>
    <row r="16068" spans="2:3" x14ac:dyDescent="0.35">
      <c r="B16068" s="4" t="s">
        <v>3320</v>
      </c>
      <c r="C16068" s="5">
        <v>0</v>
      </c>
    </row>
    <row r="16069" spans="2:3" x14ac:dyDescent="0.35">
      <c r="B16069" s="4" t="s">
        <v>2487</v>
      </c>
      <c r="C16069" s="5">
        <v>0</v>
      </c>
    </row>
    <row r="16070" spans="2:3" x14ac:dyDescent="0.35">
      <c r="B16070" s="4" t="s">
        <v>3324</v>
      </c>
      <c r="C16070" s="5">
        <v>0</v>
      </c>
    </row>
    <row r="16071" spans="2:3" x14ac:dyDescent="0.35">
      <c r="B16071" s="4" t="s">
        <v>2488</v>
      </c>
      <c r="C16071" s="5">
        <v>0</v>
      </c>
    </row>
    <row r="16072" spans="2:3" x14ac:dyDescent="0.35">
      <c r="B16072" s="4" t="s">
        <v>3328</v>
      </c>
      <c r="C16072" s="5">
        <v>0</v>
      </c>
    </row>
    <row r="16073" spans="2:3" x14ac:dyDescent="0.35">
      <c r="B16073" s="4" t="s">
        <v>2489</v>
      </c>
      <c r="C16073" s="5">
        <v>0</v>
      </c>
    </row>
    <row r="16074" spans="2:3" x14ac:dyDescent="0.35">
      <c r="B16074" s="4" t="s">
        <v>3332</v>
      </c>
      <c r="C16074" s="5">
        <v>0</v>
      </c>
    </row>
    <row r="16075" spans="2:3" x14ac:dyDescent="0.35">
      <c r="B16075" s="4" t="s">
        <v>2490</v>
      </c>
      <c r="C16075" s="5">
        <v>0</v>
      </c>
    </row>
    <row r="16076" spans="2:3" x14ac:dyDescent="0.35">
      <c r="B16076" s="4" t="s">
        <v>2177</v>
      </c>
      <c r="C16076" s="5">
        <v>0</v>
      </c>
    </row>
    <row r="16077" spans="2:3" x14ac:dyDescent="0.35">
      <c r="B16077" s="4" t="s">
        <v>2491</v>
      </c>
      <c r="C16077" s="5">
        <v>0</v>
      </c>
    </row>
    <row r="16078" spans="2:3" x14ac:dyDescent="0.35">
      <c r="B16078" s="4" t="s">
        <v>3340</v>
      </c>
      <c r="C16078" s="5">
        <v>0</v>
      </c>
    </row>
    <row r="16079" spans="2:3" x14ac:dyDescent="0.35">
      <c r="B16079" s="4" t="s">
        <v>2492</v>
      </c>
      <c r="C16079" s="5">
        <v>0</v>
      </c>
    </row>
    <row r="16080" spans="2:3" x14ac:dyDescent="0.35">
      <c r="B16080" s="4" t="s">
        <v>3344</v>
      </c>
      <c r="C16080" s="5">
        <v>0</v>
      </c>
    </row>
    <row r="16081" spans="2:3" x14ac:dyDescent="0.35">
      <c r="B16081" s="4" t="s">
        <v>2493</v>
      </c>
      <c r="C16081" s="5">
        <v>0</v>
      </c>
    </row>
    <row r="16082" spans="2:3" x14ac:dyDescent="0.35">
      <c r="B16082" s="4" t="s">
        <v>3348</v>
      </c>
      <c r="C16082" s="5">
        <v>0</v>
      </c>
    </row>
    <row r="16083" spans="2:3" x14ac:dyDescent="0.35">
      <c r="B16083" s="4" t="s">
        <v>2494</v>
      </c>
      <c r="C16083" s="5">
        <v>0</v>
      </c>
    </row>
    <row r="16084" spans="2:3" x14ac:dyDescent="0.35">
      <c r="B16084" s="4" t="s">
        <v>3352</v>
      </c>
      <c r="C16084" s="5">
        <v>0</v>
      </c>
    </row>
    <row r="16085" spans="2:3" x14ac:dyDescent="0.35">
      <c r="B16085" s="4" t="s">
        <v>2495</v>
      </c>
      <c r="C16085" s="5">
        <v>0</v>
      </c>
    </row>
    <row r="16086" spans="2:3" x14ac:dyDescent="0.35">
      <c r="B16086" s="4" t="s">
        <v>3356</v>
      </c>
      <c r="C16086" s="5">
        <v>0</v>
      </c>
    </row>
    <row r="16087" spans="2:3" x14ac:dyDescent="0.35">
      <c r="B16087" s="4" t="s">
        <v>2496</v>
      </c>
      <c r="C16087" s="5">
        <v>0</v>
      </c>
    </row>
    <row r="16088" spans="2:3" x14ac:dyDescent="0.35">
      <c r="B16088" s="4" t="s">
        <v>3360</v>
      </c>
      <c r="C16088" s="5">
        <v>0</v>
      </c>
    </row>
    <row r="16089" spans="2:3" x14ac:dyDescent="0.35">
      <c r="B16089" s="4" t="s">
        <v>2497</v>
      </c>
      <c r="C16089" s="5">
        <v>0</v>
      </c>
    </row>
    <row r="16090" spans="2:3" x14ac:dyDescent="0.35">
      <c r="B16090" s="4" t="s">
        <v>3364</v>
      </c>
      <c r="C16090" s="5">
        <v>0</v>
      </c>
    </row>
    <row r="16091" spans="2:3" x14ac:dyDescent="0.35">
      <c r="B16091" s="4" t="s">
        <v>2498</v>
      </c>
      <c r="C16091" s="5">
        <v>0</v>
      </c>
    </row>
    <row r="16092" spans="2:3" x14ac:dyDescent="0.35">
      <c r="B16092" s="4" t="s">
        <v>3368</v>
      </c>
      <c r="C16092" s="5">
        <v>0</v>
      </c>
    </row>
    <row r="16093" spans="2:3" x14ac:dyDescent="0.35">
      <c r="B16093" s="4" t="s">
        <v>2499</v>
      </c>
      <c r="C16093" s="5">
        <v>0</v>
      </c>
    </row>
    <row r="16094" spans="2:3" x14ac:dyDescent="0.35">
      <c r="B16094" s="4" t="s">
        <v>3372</v>
      </c>
      <c r="C16094" s="5">
        <v>0</v>
      </c>
    </row>
    <row r="16095" spans="2:3" x14ac:dyDescent="0.35">
      <c r="B16095" s="4" t="s">
        <v>2500</v>
      </c>
      <c r="C16095" s="5">
        <v>0</v>
      </c>
    </row>
    <row r="16096" spans="2:3" x14ac:dyDescent="0.35">
      <c r="B16096" s="4" t="s">
        <v>3376</v>
      </c>
      <c r="C16096" s="5">
        <v>0</v>
      </c>
    </row>
    <row r="16097" spans="2:3" x14ac:dyDescent="0.35">
      <c r="B16097" s="4" t="s">
        <v>2501</v>
      </c>
      <c r="C16097" s="5">
        <v>0</v>
      </c>
    </row>
    <row r="16098" spans="2:3" x14ac:dyDescent="0.35">
      <c r="B16098" s="4" t="s">
        <v>3380</v>
      </c>
      <c r="C16098" s="5">
        <v>0</v>
      </c>
    </row>
    <row r="16099" spans="2:3" x14ac:dyDescent="0.35">
      <c r="B16099" s="4" t="s">
        <v>2502</v>
      </c>
      <c r="C16099" s="5">
        <v>0</v>
      </c>
    </row>
    <row r="16100" spans="2:3" x14ac:dyDescent="0.35">
      <c r="B16100" s="4" t="s">
        <v>3384</v>
      </c>
      <c r="C16100" s="5">
        <v>0</v>
      </c>
    </row>
    <row r="16101" spans="2:3" x14ac:dyDescent="0.35">
      <c r="B16101" s="4" t="s">
        <v>2503</v>
      </c>
      <c r="C16101" s="5">
        <v>0</v>
      </c>
    </row>
    <row r="16102" spans="2:3" x14ac:dyDescent="0.35">
      <c r="B16102" s="4" t="s">
        <v>3388</v>
      </c>
      <c r="C16102" s="5">
        <v>0</v>
      </c>
    </row>
    <row r="16103" spans="2:3" x14ac:dyDescent="0.35">
      <c r="B16103" s="4" t="s">
        <v>2504</v>
      </c>
      <c r="C16103" s="5">
        <v>0</v>
      </c>
    </row>
    <row r="16104" spans="2:3" x14ac:dyDescent="0.35">
      <c r="B16104" s="4" t="s">
        <v>3392</v>
      </c>
      <c r="C16104" s="5">
        <v>0</v>
      </c>
    </row>
    <row r="16105" spans="2:3" x14ac:dyDescent="0.35">
      <c r="B16105" s="4" t="s">
        <v>2505</v>
      </c>
      <c r="C16105" s="5">
        <v>0</v>
      </c>
    </row>
    <row r="16106" spans="2:3" x14ac:dyDescent="0.35">
      <c r="B16106" s="4" t="s">
        <v>3396</v>
      </c>
      <c r="C16106" s="5">
        <v>0</v>
      </c>
    </row>
    <row r="16107" spans="2:3" x14ac:dyDescent="0.35">
      <c r="B16107" s="4" t="s">
        <v>2506</v>
      </c>
      <c r="C16107" s="5">
        <v>0</v>
      </c>
    </row>
    <row r="16108" spans="2:3" x14ac:dyDescent="0.35">
      <c r="B16108" s="4" t="s">
        <v>3400</v>
      </c>
      <c r="C16108" s="5">
        <v>0</v>
      </c>
    </row>
    <row r="16109" spans="2:3" x14ac:dyDescent="0.35">
      <c r="B16109" s="4" t="s">
        <v>2507</v>
      </c>
      <c r="C16109" s="5">
        <v>0</v>
      </c>
    </row>
    <row r="16110" spans="2:3" x14ac:dyDescent="0.35">
      <c r="B16110" s="4" t="s">
        <v>3404</v>
      </c>
      <c r="C16110" s="5">
        <v>0</v>
      </c>
    </row>
    <row r="16111" spans="2:3" x14ac:dyDescent="0.35">
      <c r="B16111" s="4" t="s">
        <v>2508</v>
      </c>
      <c r="C16111" s="5">
        <v>0</v>
      </c>
    </row>
    <row r="16112" spans="2:3" x14ac:dyDescent="0.35">
      <c r="B16112" s="4" t="s">
        <v>3408</v>
      </c>
      <c r="C16112" s="5">
        <v>0</v>
      </c>
    </row>
    <row r="16113" spans="2:3" x14ac:dyDescent="0.35">
      <c r="B16113" s="4" t="s">
        <v>2509</v>
      </c>
      <c r="C16113" s="5">
        <v>0</v>
      </c>
    </row>
    <row r="16114" spans="2:3" x14ac:dyDescent="0.35">
      <c r="B16114" s="4" t="s">
        <v>3413</v>
      </c>
      <c r="C16114" s="5">
        <v>0</v>
      </c>
    </row>
    <row r="16115" spans="2:3" x14ac:dyDescent="0.35">
      <c r="B16115" s="4" t="s">
        <v>2510</v>
      </c>
      <c r="C16115" s="5">
        <v>0</v>
      </c>
    </row>
    <row r="16116" spans="2:3" x14ac:dyDescent="0.35">
      <c r="B16116" s="4" t="s">
        <v>3417</v>
      </c>
      <c r="C16116" s="5">
        <v>0</v>
      </c>
    </row>
    <row r="16117" spans="2:3" x14ac:dyDescent="0.35">
      <c r="B16117" s="4" t="s">
        <v>2511</v>
      </c>
      <c r="C16117" s="5">
        <v>0</v>
      </c>
    </row>
    <row r="16118" spans="2:3" x14ac:dyDescent="0.35">
      <c r="B16118" s="4" t="s">
        <v>3421</v>
      </c>
      <c r="C16118" s="5">
        <v>0</v>
      </c>
    </row>
    <row r="16119" spans="2:3" x14ac:dyDescent="0.35">
      <c r="B16119" s="4" t="s">
        <v>2512</v>
      </c>
      <c r="C16119" s="5">
        <v>0</v>
      </c>
    </row>
    <row r="16120" spans="2:3" x14ac:dyDescent="0.35">
      <c r="B16120" s="4" t="s">
        <v>3425</v>
      </c>
      <c r="C16120" s="5">
        <v>0</v>
      </c>
    </row>
    <row r="16121" spans="2:3" x14ac:dyDescent="0.35">
      <c r="B16121" s="4" t="s">
        <v>2513</v>
      </c>
      <c r="C16121" s="5">
        <v>0</v>
      </c>
    </row>
    <row r="16122" spans="2:3" x14ac:dyDescent="0.35">
      <c r="B16122" s="4" t="s">
        <v>3429</v>
      </c>
      <c r="C16122" s="5">
        <v>0</v>
      </c>
    </row>
    <row r="16123" spans="2:3" x14ac:dyDescent="0.35">
      <c r="B16123" s="4" t="s">
        <v>2514</v>
      </c>
      <c r="C16123" s="5">
        <v>0</v>
      </c>
    </row>
    <row r="16124" spans="2:3" x14ac:dyDescent="0.35">
      <c r="B16124" s="4" t="s">
        <v>3433</v>
      </c>
      <c r="C16124" s="5">
        <v>0</v>
      </c>
    </row>
    <row r="16125" spans="2:3" x14ac:dyDescent="0.35">
      <c r="B16125" s="4" t="s">
        <v>2515</v>
      </c>
      <c r="C16125" s="5">
        <v>0</v>
      </c>
    </row>
    <row r="16126" spans="2:3" x14ac:dyDescent="0.35">
      <c r="B16126" s="4" t="s">
        <v>3437</v>
      </c>
      <c r="C16126" s="5">
        <v>0</v>
      </c>
    </row>
    <row r="16127" spans="2:3" x14ac:dyDescent="0.35">
      <c r="B16127" s="4" t="s">
        <v>2516</v>
      </c>
      <c r="C16127" s="5">
        <v>0</v>
      </c>
    </row>
    <row r="16128" spans="2:3" x14ac:dyDescent="0.35">
      <c r="B16128" s="4" t="s">
        <v>3441</v>
      </c>
      <c r="C16128" s="5">
        <v>0</v>
      </c>
    </row>
    <row r="16129" spans="2:3" x14ac:dyDescent="0.35">
      <c r="B16129" s="4" t="s">
        <v>2517</v>
      </c>
      <c r="C16129" s="5">
        <v>0</v>
      </c>
    </row>
    <row r="16130" spans="2:3" x14ac:dyDescent="0.35">
      <c r="B16130" s="4" t="s">
        <v>3445</v>
      </c>
      <c r="C16130" s="5">
        <v>0</v>
      </c>
    </row>
    <row r="16131" spans="2:3" x14ac:dyDescent="0.35">
      <c r="B16131" s="4" t="s">
        <v>2518</v>
      </c>
      <c r="C16131" s="5">
        <v>0</v>
      </c>
    </row>
    <row r="16132" spans="2:3" x14ac:dyDescent="0.35">
      <c r="B16132" s="4" t="s">
        <v>3449</v>
      </c>
      <c r="C16132" s="5">
        <v>0</v>
      </c>
    </row>
    <row r="16133" spans="2:3" x14ac:dyDescent="0.35">
      <c r="B16133" s="4" t="s">
        <v>2519</v>
      </c>
      <c r="C16133" s="5">
        <v>0</v>
      </c>
    </row>
    <row r="16134" spans="2:3" x14ac:dyDescent="0.35">
      <c r="B16134" s="4" t="s">
        <v>3453</v>
      </c>
      <c r="C16134" s="5">
        <v>0</v>
      </c>
    </row>
    <row r="16135" spans="2:3" x14ac:dyDescent="0.35">
      <c r="B16135" s="4" t="s">
        <v>2520</v>
      </c>
      <c r="C16135" s="5">
        <v>0</v>
      </c>
    </row>
    <row r="16136" spans="2:3" x14ac:dyDescent="0.35">
      <c r="B16136" s="4" t="s">
        <v>3457</v>
      </c>
      <c r="C16136" s="5">
        <v>0</v>
      </c>
    </row>
    <row r="16137" spans="2:3" x14ac:dyDescent="0.35">
      <c r="B16137" s="4" t="s">
        <v>2521</v>
      </c>
      <c r="C16137" s="5">
        <v>0</v>
      </c>
    </row>
    <row r="16138" spans="2:3" x14ac:dyDescent="0.35">
      <c r="B16138" s="4" t="s">
        <v>3461</v>
      </c>
      <c r="C16138" s="5">
        <v>0</v>
      </c>
    </row>
    <row r="16139" spans="2:3" x14ac:dyDescent="0.35">
      <c r="B16139" s="4" t="s">
        <v>2522</v>
      </c>
      <c r="C16139" s="5">
        <v>0</v>
      </c>
    </row>
    <row r="16140" spans="2:3" x14ac:dyDescent="0.35">
      <c r="B16140" s="4" t="s">
        <v>3465</v>
      </c>
      <c r="C16140" s="5">
        <v>0</v>
      </c>
    </row>
    <row r="16141" spans="2:3" x14ac:dyDescent="0.35">
      <c r="B16141" s="4" t="s">
        <v>2523</v>
      </c>
      <c r="C16141" s="5">
        <v>0</v>
      </c>
    </row>
    <row r="16142" spans="2:3" x14ac:dyDescent="0.35">
      <c r="B16142" s="4" t="s">
        <v>3469</v>
      </c>
      <c r="C16142" s="5">
        <v>0</v>
      </c>
    </row>
    <row r="16143" spans="2:3" x14ac:dyDescent="0.35">
      <c r="B16143" s="4" t="s">
        <v>2524</v>
      </c>
      <c r="C16143" s="5">
        <v>0</v>
      </c>
    </row>
    <row r="16144" spans="2:3" x14ac:dyDescent="0.35">
      <c r="B16144" s="4" t="s">
        <v>3473</v>
      </c>
      <c r="C16144" s="5">
        <v>0</v>
      </c>
    </row>
    <row r="16145" spans="2:3" x14ac:dyDescent="0.35">
      <c r="B16145" s="4" t="s">
        <v>2525</v>
      </c>
      <c r="C16145" s="5">
        <v>0</v>
      </c>
    </row>
    <row r="16146" spans="2:3" x14ac:dyDescent="0.35">
      <c r="B16146" s="4" t="s">
        <v>3477</v>
      </c>
      <c r="C16146" s="5">
        <v>0</v>
      </c>
    </row>
    <row r="16147" spans="2:3" x14ac:dyDescent="0.35">
      <c r="B16147" s="4" t="s">
        <v>2526</v>
      </c>
      <c r="C16147" s="5">
        <v>0</v>
      </c>
    </row>
    <row r="16148" spans="2:3" x14ac:dyDescent="0.35">
      <c r="B16148" s="4" t="s">
        <v>3481</v>
      </c>
      <c r="C16148" s="5">
        <v>0</v>
      </c>
    </row>
    <row r="16149" spans="2:3" x14ac:dyDescent="0.35">
      <c r="B16149" s="4" t="s">
        <v>2527</v>
      </c>
      <c r="C16149" s="5">
        <v>0</v>
      </c>
    </row>
    <row r="16150" spans="2:3" x14ac:dyDescent="0.35">
      <c r="B16150" s="4" t="s">
        <v>3485</v>
      </c>
      <c r="C16150" s="5">
        <v>0</v>
      </c>
    </row>
    <row r="16151" spans="2:3" x14ac:dyDescent="0.35">
      <c r="B16151" s="4" t="s">
        <v>2528</v>
      </c>
      <c r="C16151" s="5">
        <v>0</v>
      </c>
    </row>
    <row r="16152" spans="2:3" x14ac:dyDescent="0.35">
      <c r="B16152" s="4" t="s">
        <v>3489</v>
      </c>
      <c r="C16152" s="5">
        <v>0</v>
      </c>
    </row>
    <row r="16153" spans="2:3" x14ac:dyDescent="0.35">
      <c r="B16153" s="4" t="s">
        <v>2529</v>
      </c>
      <c r="C16153" s="5">
        <v>0</v>
      </c>
    </row>
    <row r="16154" spans="2:3" x14ac:dyDescent="0.35">
      <c r="B16154" s="4" t="s">
        <v>3493</v>
      </c>
      <c r="C16154" s="5">
        <v>0</v>
      </c>
    </row>
    <row r="16155" spans="2:3" x14ac:dyDescent="0.35">
      <c r="B16155" s="4" t="s">
        <v>2530</v>
      </c>
      <c r="C16155" s="5">
        <v>0</v>
      </c>
    </row>
    <row r="16156" spans="2:3" x14ac:dyDescent="0.35">
      <c r="B16156" s="4" t="s">
        <v>3497</v>
      </c>
      <c r="C16156" s="5">
        <v>0</v>
      </c>
    </row>
    <row r="16157" spans="2:3" x14ac:dyDescent="0.35">
      <c r="B16157" s="4" t="s">
        <v>2531</v>
      </c>
      <c r="C16157" s="5">
        <v>0</v>
      </c>
    </row>
    <row r="16158" spans="2:3" x14ac:dyDescent="0.35">
      <c r="B16158" s="4" t="s">
        <v>3501</v>
      </c>
      <c r="C16158" s="5">
        <v>0</v>
      </c>
    </row>
    <row r="16159" spans="2:3" x14ac:dyDescent="0.35">
      <c r="B16159" s="4" t="s">
        <v>2532</v>
      </c>
      <c r="C16159" s="5">
        <v>0</v>
      </c>
    </row>
    <row r="16160" spans="2:3" x14ac:dyDescent="0.35">
      <c r="B16160" s="4" t="s">
        <v>3505</v>
      </c>
      <c r="C16160" s="5">
        <v>0</v>
      </c>
    </row>
    <row r="16161" spans="2:3" x14ac:dyDescent="0.35">
      <c r="B16161" s="4" t="s">
        <v>2533</v>
      </c>
      <c r="C16161" s="5">
        <v>0</v>
      </c>
    </row>
    <row r="16162" spans="2:3" x14ac:dyDescent="0.35">
      <c r="B16162" s="4" t="s">
        <v>3509</v>
      </c>
      <c r="C16162" s="5">
        <v>0</v>
      </c>
    </row>
    <row r="16163" spans="2:3" x14ac:dyDescent="0.35">
      <c r="B16163" s="4" t="s">
        <v>2534</v>
      </c>
      <c r="C16163" s="5">
        <v>0</v>
      </c>
    </row>
    <row r="16164" spans="2:3" x14ac:dyDescent="0.35">
      <c r="B16164" s="4" t="s">
        <v>3513</v>
      </c>
      <c r="C16164" s="5">
        <v>0</v>
      </c>
    </row>
    <row r="16165" spans="2:3" x14ac:dyDescent="0.35">
      <c r="B16165" s="4" t="s">
        <v>2535</v>
      </c>
      <c r="C16165" s="5">
        <v>0</v>
      </c>
    </row>
    <row r="16166" spans="2:3" x14ac:dyDescent="0.35">
      <c r="B16166" s="4" t="s">
        <v>3517</v>
      </c>
      <c r="C16166" s="5">
        <v>0</v>
      </c>
    </row>
    <row r="16167" spans="2:3" x14ac:dyDescent="0.35">
      <c r="B16167" s="4" t="s">
        <v>2536</v>
      </c>
      <c r="C16167" s="5">
        <v>0</v>
      </c>
    </row>
    <row r="16168" spans="2:3" x14ac:dyDescent="0.35">
      <c r="B16168" s="4" t="s">
        <v>3521</v>
      </c>
      <c r="C16168" s="5">
        <v>0</v>
      </c>
    </row>
    <row r="16169" spans="2:3" x14ac:dyDescent="0.35">
      <c r="B16169" s="4" t="s">
        <v>2537</v>
      </c>
      <c r="C16169" s="5">
        <v>0</v>
      </c>
    </row>
    <row r="16170" spans="2:3" x14ac:dyDescent="0.35">
      <c r="B16170" s="4" t="s">
        <v>3525</v>
      </c>
      <c r="C16170" s="5">
        <v>0</v>
      </c>
    </row>
    <row r="16171" spans="2:3" x14ac:dyDescent="0.35">
      <c r="B16171" s="4" t="s">
        <v>2538</v>
      </c>
      <c r="C16171" s="5">
        <v>0</v>
      </c>
    </row>
    <row r="16172" spans="2:3" x14ac:dyDescent="0.35">
      <c r="B16172" s="4" t="s">
        <v>3529</v>
      </c>
      <c r="C16172" s="5">
        <v>0</v>
      </c>
    </row>
    <row r="16173" spans="2:3" x14ac:dyDescent="0.35">
      <c r="B16173" s="4" t="s">
        <v>2539</v>
      </c>
      <c r="C16173" s="5">
        <v>0</v>
      </c>
    </row>
    <row r="16174" spans="2:3" x14ac:dyDescent="0.35">
      <c r="B16174" s="4" t="s">
        <v>3533</v>
      </c>
      <c r="C16174" s="5">
        <v>0</v>
      </c>
    </row>
    <row r="16175" spans="2:3" x14ac:dyDescent="0.35">
      <c r="B16175" s="4" t="s">
        <v>2540</v>
      </c>
      <c r="C16175" s="5">
        <v>0</v>
      </c>
    </row>
    <row r="16176" spans="2:3" x14ac:dyDescent="0.35">
      <c r="B16176" s="4" t="s">
        <v>3537</v>
      </c>
      <c r="C16176" s="5">
        <v>0</v>
      </c>
    </row>
    <row r="16177" spans="2:3" x14ac:dyDescent="0.35">
      <c r="B16177" s="4" t="s">
        <v>2541</v>
      </c>
      <c r="C16177" s="5">
        <v>0</v>
      </c>
    </row>
    <row r="16178" spans="2:3" x14ac:dyDescent="0.35">
      <c r="B16178" s="4" t="s">
        <v>3541</v>
      </c>
      <c r="C16178" s="5">
        <v>0</v>
      </c>
    </row>
    <row r="16179" spans="2:3" x14ac:dyDescent="0.35">
      <c r="B16179" s="4" t="s">
        <v>2542</v>
      </c>
      <c r="C16179" s="5">
        <v>0</v>
      </c>
    </row>
    <row r="16180" spans="2:3" x14ac:dyDescent="0.35">
      <c r="B16180" s="4" t="s">
        <v>3545</v>
      </c>
      <c r="C16180" s="5">
        <v>0</v>
      </c>
    </row>
    <row r="16181" spans="2:3" x14ac:dyDescent="0.35">
      <c r="B16181" s="4" t="s">
        <v>2543</v>
      </c>
      <c r="C16181" s="5">
        <v>0</v>
      </c>
    </row>
    <row r="16182" spans="2:3" x14ac:dyDescent="0.35">
      <c r="B16182" s="4" t="s">
        <v>3549</v>
      </c>
      <c r="C16182" s="5">
        <v>0</v>
      </c>
    </row>
    <row r="16183" spans="2:3" x14ac:dyDescent="0.35">
      <c r="B16183" s="4" t="s">
        <v>2544</v>
      </c>
      <c r="C16183" s="5">
        <v>0</v>
      </c>
    </row>
    <row r="16184" spans="2:3" x14ac:dyDescent="0.35">
      <c r="B16184" s="4" t="s">
        <v>3553</v>
      </c>
      <c r="C16184" s="5">
        <v>0</v>
      </c>
    </row>
    <row r="16185" spans="2:3" x14ac:dyDescent="0.35">
      <c r="B16185" s="4" t="s">
        <v>2545</v>
      </c>
      <c r="C16185" s="5">
        <v>0</v>
      </c>
    </row>
    <row r="16186" spans="2:3" x14ac:dyDescent="0.35">
      <c r="B16186" s="4" t="s">
        <v>3557</v>
      </c>
      <c r="C16186" s="5">
        <v>0</v>
      </c>
    </row>
    <row r="16187" spans="2:3" x14ac:dyDescent="0.35">
      <c r="B16187" s="4" t="s">
        <v>2546</v>
      </c>
      <c r="C16187" s="5">
        <v>0</v>
      </c>
    </row>
    <row r="16188" spans="2:3" x14ac:dyDescent="0.35">
      <c r="B16188" s="4" t="s">
        <v>3561</v>
      </c>
      <c r="C16188" s="5">
        <v>0</v>
      </c>
    </row>
    <row r="16189" spans="2:3" x14ac:dyDescent="0.35">
      <c r="B16189" s="4" t="s">
        <v>2547</v>
      </c>
      <c r="C16189" s="5">
        <v>0</v>
      </c>
    </row>
    <row r="16190" spans="2:3" x14ac:dyDescent="0.35">
      <c r="B16190" s="4" t="s">
        <v>2181</v>
      </c>
      <c r="C16190" s="5">
        <v>0</v>
      </c>
    </row>
    <row r="16191" spans="2:3" x14ac:dyDescent="0.35">
      <c r="B16191" s="4" t="s">
        <v>2548</v>
      </c>
      <c r="C16191" s="5">
        <v>0</v>
      </c>
    </row>
    <row r="16192" spans="2:3" x14ac:dyDescent="0.35">
      <c r="B16192" s="4" t="s">
        <v>3569</v>
      </c>
      <c r="C16192" s="5">
        <v>0</v>
      </c>
    </row>
    <row r="16193" spans="2:3" x14ac:dyDescent="0.35">
      <c r="B16193" s="4" t="s">
        <v>2549</v>
      </c>
      <c r="C16193" s="5">
        <v>0</v>
      </c>
    </row>
    <row r="16194" spans="2:3" x14ac:dyDescent="0.35">
      <c r="B16194" s="4" t="s">
        <v>3573</v>
      </c>
      <c r="C16194" s="5">
        <v>0</v>
      </c>
    </row>
    <row r="16195" spans="2:3" x14ac:dyDescent="0.35">
      <c r="B16195" s="4" t="s">
        <v>2550</v>
      </c>
      <c r="C16195" s="5">
        <v>0</v>
      </c>
    </row>
    <row r="16196" spans="2:3" x14ac:dyDescent="0.35">
      <c r="B16196" s="4" t="s">
        <v>2209</v>
      </c>
      <c r="C16196" s="5">
        <v>0</v>
      </c>
    </row>
    <row r="16197" spans="2:3" x14ac:dyDescent="0.35">
      <c r="B16197" s="4" t="s">
        <v>2551</v>
      </c>
      <c r="C16197" s="5">
        <v>0</v>
      </c>
    </row>
    <row r="16198" spans="2:3" x14ac:dyDescent="0.35">
      <c r="B16198" s="4" t="s">
        <v>3581</v>
      </c>
      <c r="C16198" s="5">
        <v>0</v>
      </c>
    </row>
    <row r="16199" spans="2:3" x14ac:dyDescent="0.35">
      <c r="B16199" s="4" t="s">
        <v>2552</v>
      </c>
      <c r="C16199" s="5">
        <v>0</v>
      </c>
    </row>
    <row r="16200" spans="2:3" x14ac:dyDescent="0.35">
      <c r="B16200" s="4" t="s">
        <v>3585</v>
      </c>
      <c r="C16200" s="5">
        <v>0</v>
      </c>
    </row>
    <row r="16201" spans="2:3" x14ac:dyDescent="0.35">
      <c r="B16201" s="4" t="s">
        <v>2553</v>
      </c>
      <c r="C16201" s="5">
        <v>0</v>
      </c>
    </row>
    <row r="16202" spans="2:3" x14ac:dyDescent="0.35">
      <c r="B16202" s="4" t="s">
        <v>3589</v>
      </c>
      <c r="C16202" s="5">
        <v>0</v>
      </c>
    </row>
    <row r="16203" spans="2:3" x14ac:dyDescent="0.35">
      <c r="B16203" s="4" t="s">
        <v>2554</v>
      </c>
      <c r="C16203" s="5">
        <v>0</v>
      </c>
    </row>
    <row r="16204" spans="2:3" x14ac:dyDescent="0.35">
      <c r="B16204" s="4" t="s">
        <v>3593</v>
      </c>
      <c r="C16204" s="5">
        <v>0</v>
      </c>
    </row>
    <row r="16205" spans="2:3" x14ac:dyDescent="0.35">
      <c r="B16205" s="4" t="s">
        <v>2555</v>
      </c>
      <c r="C16205" s="5">
        <v>0</v>
      </c>
    </row>
    <row r="16206" spans="2:3" x14ac:dyDescent="0.35">
      <c r="B16206" s="4" t="s">
        <v>3597</v>
      </c>
      <c r="C16206" s="5">
        <v>0</v>
      </c>
    </row>
    <row r="16207" spans="2:3" x14ac:dyDescent="0.35">
      <c r="B16207" s="4" t="s">
        <v>2556</v>
      </c>
      <c r="C16207" s="5">
        <v>0</v>
      </c>
    </row>
    <row r="16208" spans="2:3" x14ac:dyDescent="0.35">
      <c r="B16208" s="4" t="s">
        <v>3614</v>
      </c>
      <c r="C16208" s="5">
        <v>0</v>
      </c>
    </row>
    <row r="16209" spans="2:3" x14ac:dyDescent="0.35">
      <c r="B16209" s="4" t="s">
        <v>2557</v>
      </c>
      <c r="C16209" s="5">
        <v>0</v>
      </c>
    </row>
    <row r="16210" spans="2:3" x14ac:dyDescent="0.35">
      <c r="B16210" s="4" t="s">
        <v>2907</v>
      </c>
      <c r="C16210" s="5">
        <v>0</v>
      </c>
    </row>
    <row r="16211" spans="2:3" x14ac:dyDescent="0.35">
      <c r="B16211" s="4" t="s">
        <v>2558</v>
      </c>
      <c r="C16211" s="5">
        <v>0</v>
      </c>
    </row>
    <row r="16212" spans="2:3" x14ac:dyDescent="0.35">
      <c r="B16212" s="4" t="s">
        <v>2909</v>
      </c>
      <c r="C16212" s="5">
        <v>0</v>
      </c>
    </row>
    <row r="16213" spans="2:3" x14ac:dyDescent="0.35">
      <c r="B16213" s="4" t="s">
        <v>2559</v>
      </c>
      <c r="C16213" s="5">
        <v>0</v>
      </c>
    </row>
    <row r="16214" spans="2:3" x14ac:dyDescent="0.35">
      <c r="B16214" s="4" t="s">
        <v>2168</v>
      </c>
      <c r="C16214" s="5">
        <v>0</v>
      </c>
    </row>
    <row r="16215" spans="2:3" x14ac:dyDescent="0.35">
      <c r="B16215" s="4" t="s">
        <v>2560</v>
      </c>
      <c r="C16215" s="5">
        <v>0</v>
      </c>
    </row>
    <row r="16216" spans="2:3" x14ac:dyDescent="0.35">
      <c r="B16216" s="4" t="s">
        <v>2913</v>
      </c>
      <c r="C16216" s="5">
        <v>0</v>
      </c>
    </row>
    <row r="16217" spans="2:3" x14ac:dyDescent="0.35">
      <c r="B16217" s="4" t="s">
        <v>2561</v>
      </c>
      <c r="C16217" s="5">
        <v>0</v>
      </c>
    </row>
    <row r="16218" spans="2:3" x14ac:dyDescent="0.35">
      <c r="B16218" s="4" t="s">
        <v>2915</v>
      </c>
      <c r="C16218" s="5">
        <v>0</v>
      </c>
    </row>
    <row r="16219" spans="2:3" x14ac:dyDescent="0.35">
      <c r="B16219" s="4" t="s">
        <v>2562</v>
      </c>
      <c r="C16219" s="5">
        <v>0</v>
      </c>
    </row>
    <row r="16220" spans="2:3" x14ac:dyDescent="0.35">
      <c r="B16220" s="4" t="s">
        <v>2917</v>
      </c>
      <c r="C16220" s="5">
        <v>0</v>
      </c>
    </row>
    <row r="16221" spans="2:3" x14ac:dyDescent="0.35">
      <c r="B16221" s="4" t="s">
        <v>2563</v>
      </c>
      <c r="C16221" s="5">
        <v>0</v>
      </c>
    </row>
    <row r="16222" spans="2:3" x14ac:dyDescent="0.35">
      <c r="B16222" s="4" t="s">
        <v>2919</v>
      </c>
      <c r="C16222" s="5">
        <v>0</v>
      </c>
    </row>
    <row r="16223" spans="2:3" x14ac:dyDescent="0.35">
      <c r="B16223" s="4" t="s">
        <v>2564</v>
      </c>
      <c r="C16223" s="5">
        <v>0</v>
      </c>
    </row>
    <row r="16224" spans="2:3" x14ac:dyDescent="0.35">
      <c r="B16224" s="4" t="s">
        <v>2921</v>
      </c>
      <c r="C16224" s="5">
        <v>0</v>
      </c>
    </row>
    <row r="16225" spans="2:3" x14ac:dyDescent="0.35">
      <c r="B16225" s="4" t="s">
        <v>2565</v>
      </c>
      <c r="C16225" s="5">
        <v>0</v>
      </c>
    </row>
    <row r="16226" spans="2:3" x14ac:dyDescent="0.35">
      <c r="B16226" s="4" t="s">
        <v>2923</v>
      </c>
      <c r="C16226" s="5">
        <v>0</v>
      </c>
    </row>
    <row r="16227" spans="2:3" x14ac:dyDescent="0.35">
      <c r="B16227" s="4" t="s">
        <v>2566</v>
      </c>
      <c r="C16227" s="5">
        <v>0</v>
      </c>
    </row>
    <row r="16228" spans="2:3" x14ac:dyDescent="0.35">
      <c r="B16228" s="4" t="s">
        <v>2925</v>
      </c>
      <c r="C16228" s="5">
        <v>0</v>
      </c>
    </row>
    <row r="16229" spans="2:3" x14ac:dyDescent="0.35">
      <c r="B16229" s="4" t="s">
        <v>2567</v>
      </c>
      <c r="C16229" s="5">
        <v>0</v>
      </c>
    </row>
    <row r="16230" spans="2:3" x14ac:dyDescent="0.35">
      <c r="B16230" s="4" t="s">
        <v>2927</v>
      </c>
      <c r="C16230" s="5">
        <v>0</v>
      </c>
    </row>
    <row r="16231" spans="2:3" x14ac:dyDescent="0.35">
      <c r="B16231" s="4" t="s">
        <v>2568</v>
      </c>
      <c r="C16231" s="5">
        <v>0</v>
      </c>
    </row>
    <row r="16232" spans="2:3" x14ac:dyDescent="0.35">
      <c r="B16232" s="4" t="s">
        <v>2929</v>
      </c>
      <c r="C16232" s="5">
        <v>0</v>
      </c>
    </row>
    <row r="16233" spans="2:3" x14ac:dyDescent="0.35">
      <c r="B16233" s="4" t="s">
        <v>2569</v>
      </c>
      <c r="C16233" s="5">
        <v>0</v>
      </c>
    </row>
    <row r="16234" spans="2:3" x14ac:dyDescent="0.35">
      <c r="B16234" s="4" t="s">
        <v>2931</v>
      </c>
      <c r="C16234" s="5">
        <v>0</v>
      </c>
    </row>
    <row r="16235" spans="2:3" x14ac:dyDescent="0.35">
      <c r="B16235" s="4" t="s">
        <v>2570</v>
      </c>
      <c r="C16235" s="5">
        <v>0</v>
      </c>
    </row>
    <row r="16236" spans="2:3" x14ac:dyDescent="0.35">
      <c r="B16236" s="4" t="s">
        <v>2933</v>
      </c>
      <c r="C16236" s="5">
        <v>0</v>
      </c>
    </row>
    <row r="16237" spans="2:3" x14ac:dyDescent="0.35">
      <c r="B16237" s="4" t="s">
        <v>2571</v>
      </c>
      <c r="C16237" s="5">
        <v>0</v>
      </c>
    </row>
    <row r="16238" spans="2:3" x14ac:dyDescent="0.35">
      <c r="B16238" s="4" t="s">
        <v>2935</v>
      </c>
      <c r="C16238" s="5">
        <v>0</v>
      </c>
    </row>
    <row r="16239" spans="2:3" x14ac:dyDescent="0.35">
      <c r="B16239" s="4" t="s">
        <v>2572</v>
      </c>
      <c r="C16239" s="5">
        <v>0</v>
      </c>
    </row>
    <row r="16240" spans="2:3" x14ac:dyDescent="0.35">
      <c r="B16240" s="4" t="s">
        <v>2937</v>
      </c>
      <c r="C16240" s="5">
        <v>0</v>
      </c>
    </row>
    <row r="16241" spans="2:3" x14ac:dyDescent="0.35">
      <c r="B16241" s="4" t="s">
        <v>2573</v>
      </c>
      <c r="C16241" s="5">
        <v>0</v>
      </c>
    </row>
    <row r="16242" spans="2:3" x14ac:dyDescent="0.35">
      <c r="B16242" s="4" t="s">
        <v>2939</v>
      </c>
      <c r="C16242" s="5">
        <v>0</v>
      </c>
    </row>
    <row r="16243" spans="2:3" x14ac:dyDescent="0.35">
      <c r="B16243" s="4" t="s">
        <v>2574</v>
      </c>
      <c r="C16243" s="5">
        <v>0</v>
      </c>
    </row>
    <row r="16244" spans="2:3" x14ac:dyDescent="0.35">
      <c r="B16244" s="4" t="s">
        <v>2941</v>
      </c>
      <c r="C16244" s="5">
        <v>0</v>
      </c>
    </row>
    <row r="16245" spans="2:3" x14ac:dyDescent="0.35">
      <c r="B16245" s="4" t="s">
        <v>2575</v>
      </c>
      <c r="C16245" s="5">
        <v>0</v>
      </c>
    </row>
    <row r="16246" spans="2:3" x14ac:dyDescent="0.35">
      <c r="B16246" s="4" t="s">
        <v>2943</v>
      </c>
      <c r="C16246" s="5">
        <v>0</v>
      </c>
    </row>
    <row r="16247" spans="2:3" x14ac:dyDescent="0.35">
      <c r="B16247" s="4" t="s">
        <v>2576</v>
      </c>
      <c r="C16247" s="5">
        <v>0</v>
      </c>
    </row>
    <row r="16248" spans="2:3" x14ac:dyDescent="0.35">
      <c r="B16248" s="4" t="s">
        <v>2945</v>
      </c>
      <c r="C16248" s="5">
        <v>0</v>
      </c>
    </row>
    <row r="16249" spans="2:3" x14ac:dyDescent="0.35">
      <c r="B16249" s="4" t="s">
        <v>2577</v>
      </c>
      <c r="C16249" s="5">
        <v>0</v>
      </c>
    </row>
    <row r="16250" spans="2:3" x14ac:dyDescent="0.35">
      <c r="B16250" s="4" t="s">
        <v>2206</v>
      </c>
      <c r="C16250" s="5">
        <v>0</v>
      </c>
    </row>
    <row r="16251" spans="2:3" x14ac:dyDescent="0.35">
      <c r="B16251" s="4" t="s">
        <v>2578</v>
      </c>
      <c r="C16251" s="5">
        <v>0</v>
      </c>
    </row>
    <row r="16252" spans="2:3" x14ac:dyDescent="0.35">
      <c r="B16252" s="4" t="s">
        <v>2949</v>
      </c>
      <c r="C16252" s="5">
        <v>0</v>
      </c>
    </row>
    <row r="16253" spans="2:3" x14ac:dyDescent="0.35">
      <c r="B16253" s="4" t="s">
        <v>2579</v>
      </c>
      <c r="C16253" s="5">
        <v>0</v>
      </c>
    </row>
    <row r="16254" spans="2:3" x14ac:dyDescent="0.35">
      <c r="B16254" s="4" t="s">
        <v>2951</v>
      </c>
      <c r="C16254" s="5">
        <v>0</v>
      </c>
    </row>
    <row r="16255" spans="2:3" x14ac:dyDescent="0.35">
      <c r="B16255" s="4" t="s">
        <v>2580</v>
      </c>
      <c r="C16255" s="5">
        <v>0</v>
      </c>
    </row>
    <row r="16256" spans="2:3" x14ac:dyDescent="0.35">
      <c r="B16256" s="4" t="s">
        <v>2953</v>
      </c>
      <c r="C16256" s="5">
        <v>0</v>
      </c>
    </row>
    <row r="16257" spans="2:3" x14ac:dyDescent="0.35">
      <c r="B16257" s="4" t="s">
        <v>2581</v>
      </c>
      <c r="C16257" s="5">
        <v>0</v>
      </c>
    </row>
    <row r="16258" spans="2:3" x14ac:dyDescent="0.35">
      <c r="B16258" s="4" t="s">
        <v>2955</v>
      </c>
      <c r="C16258" s="5">
        <v>0</v>
      </c>
    </row>
    <row r="16259" spans="2:3" x14ac:dyDescent="0.35">
      <c r="B16259" s="4" t="s">
        <v>2582</v>
      </c>
      <c r="C16259" s="5">
        <v>0</v>
      </c>
    </row>
    <row r="16260" spans="2:3" x14ac:dyDescent="0.35">
      <c r="B16260" s="4" t="s">
        <v>2957</v>
      </c>
      <c r="C16260" s="5">
        <v>0</v>
      </c>
    </row>
    <row r="16261" spans="2:3" x14ac:dyDescent="0.35">
      <c r="B16261" s="4" t="s">
        <v>2583</v>
      </c>
      <c r="C16261" s="5">
        <v>0</v>
      </c>
    </row>
    <row r="16262" spans="2:3" x14ac:dyDescent="0.35">
      <c r="B16262" s="4" t="s">
        <v>2959</v>
      </c>
      <c r="C16262" s="5">
        <v>0</v>
      </c>
    </row>
    <row r="16263" spans="2:3" x14ac:dyDescent="0.35">
      <c r="B16263" s="4" t="s">
        <v>2584</v>
      </c>
      <c r="C16263" s="5">
        <v>0</v>
      </c>
    </row>
    <row r="16264" spans="2:3" x14ac:dyDescent="0.35">
      <c r="B16264" s="4" t="s">
        <v>2961</v>
      </c>
      <c r="C16264" s="5">
        <v>0</v>
      </c>
    </row>
    <row r="16265" spans="2:3" x14ac:dyDescent="0.35">
      <c r="B16265" s="4" t="s">
        <v>2585</v>
      </c>
      <c r="C16265" s="5">
        <v>0</v>
      </c>
    </row>
    <row r="16266" spans="2:3" x14ac:dyDescent="0.35">
      <c r="B16266" s="4" t="s">
        <v>2963</v>
      </c>
      <c r="C16266" s="5">
        <v>0</v>
      </c>
    </row>
    <row r="16267" spans="2:3" x14ac:dyDescent="0.35">
      <c r="B16267" s="4" t="s">
        <v>2586</v>
      </c>
      <c r="C16267" s="5">
        <v>0</v>
      </c>
    </row>
    <row r="16268" spans="2:3" x14ac:dyDescent="0.35">
      <c r="B16268" s="4" t="s">
        <v>2965</v>
      </c>
      <c r="C16268" s="5">
        <v>0</v>
      </c>
    </row>
    <row r="16269" spans="2:3" x14ac:dyDescent="0.35">
      <c r="B16269" s="4" t="s">
        <v>2587</v>
      </c>
      <c r="C16269" s="5">
        <v>0</v>
      </c>
    </row>
    <row r="16270" spans="2:3" x14ac:dyDescent="0.35">
      <c r="B16270" s="4" t="s">
        <v>2967</v>
      </c>
      <c r="C16270" s="5">
        <v>0</v>
      </c>
    </row>
    <row r="16271" spans="2:3" x14ac:dyDescent="0.35">
      <c r="B16271" s="4" t="s">
        <v>2588</v>
      </c>
      <c r="C16271" s="5">
        <v>0</v>
      </c>
    </row>
    <row r="16272" spans="2:3" x14ac:dyDescent="0.35">
      <c r="B16272" s="4" t="s">
        <v>2969</v>
      </c>
      <c r="C16272" s="5">
        <v>0</v>
      </c>
    </row>
    <row r="16273" spans="2:3" x14ac:dyDescent="0.35">
      <c r="B16273" s="4" t="s">
        <v>2589</v>
      </c>
      <c r="C16273" s="5">
        <v>0</v>
      </c>
    </row>
    <row r="16274" spans="2:3" x14ac:dyDescent="0.35">
      <c r="B16274" s="4" t="s">
        <v>2971</v>
      </c>
      <c r="C16274" s="5">
        <v>0</v>
      </c>
    </row>
    <row r="16275" spans="2:3" x14ac:dyDescent="0.35">
      <c r="B16275" s="4" t="s">
        <v>2590</v>
      </c>
      <c r="C16275" s="5">
        <v>0</v>
      </c>
    </row>
    <row r="16276" spans="2:3" x14ac:dyDescent="0.35">
      <c r="B16276" s="4" t="s">
        <v>2973</v>
      </c>
      <c r="C16276" s="5">
        <v>0</v>
      </c>
    </row>
    <row r="16277" spans="2:3" x14ac:dyDescent="0.35">
      <c r="B16277" s="4" t="s">
        <v>2186</v>
      </c>
      <c r="C16277" s="5">
        <v>0</v>
      </c>
    </row>
    <row r="16278" spans="2:3" x14ac:dyDescent="0.35">
      <c r="B16278" s="4" t="s">
        <v>2975</v>
      </c>
      <c r="C16278" s="5">
        <v>0</v>
      </c>
    </row>
    <row r="16279" spans="2:3" x14ac:dyDescent="0.35">
      <c r="B16279" s="4" t="s">
        <v>2592</v>
      </c>
      <c r="C16279" s="5">
        <v>0</v>
      </c>
    </row>
    <row r="16280" spans="2:3" x14ac:dyDescent="0.35">
      <c r="B16280" s="4" t="s">
        <v>2977</v>
      </c>
      <c r="C16280" s="5">
        <v>0</v>
      </c>
    </row>
    <row r="16281" spans="2:3" x14ac:dyDescent="0.35">
      <c r="B16281" s="4" t="s">
        <v>2593</v>
      </c>
      <c r="C16281" s="5">
        <v>0</v>
      </c>
    </row>
    <row r="16282" spans="2:3" x14ac:dyDescent="0.35">
      <c r="B16282" s="4" t="s">
        <v>2979</v>
      </c>
      <c r="C16282" s="5">
        <v>0</v>
      </c>
    </row>
    <row r="16283" spans="2:3" x14ac:dyDescent="0.35">
      <c r="B16283" s="4" t="s">
        <v>2594</v>
      </c>
      <c r="C16283" s="5">
        <v>0</v>
      </c>
    </row>
    <row r="16284" spans="2:3" x14ac:dyDescent="0.35">
      <c r="B16284" s="4" t="s">
        <v>2981</v>
      </c>
      <c r="C16284" s="5">
        <v>0</v>
      </c>
    </row>
    <row r="16285" spans="2:3" x14ac:dyDescent="0.35">
      <c r="B16285" s="4" t="s">
        <v>2595</v>
      </c>
      <c r="C16285" s="5">
        <v>0</v>
      </c>
    </row>
    <row r="16286" spans="2:3" x14ac:dyDescent="0.35">
      <c r="B16286" s="4" t="s">
        <v>2983</v>
      </c>
      <c r="C16286" s="5">
        <v>0</v>
      </c>
    </row>
    <row r="16287" spans="2:3" x14ac:dyDescent="0.35">
      <c r="B16287" s="4" t="s">
        <v>2596</v>
      </c>
      <c r="C16287" s="5">
        <v>0</v>
      </c>
    </row>
    <row r="16288" spans="2:3" x14ac:dyDescent="0.35">
      <c r="B16288" s="4" t="s">
        <v>2985</v>
      </c>
      <c r="C16288" s="5">
        <v>0</v>
      </c>
    </row>
    <row r="16289" spans="2:3" x14ac:dyDescent="0.35">
      <c r="B16289" s="4" t="s">
        <v>2597</v>
      </c>
      <c r="C16289" s="5">
        <v>0</v>
      </c>
    </row>
    <row r="16290" spans="2:3" x14ac:dyDescent="0.35">
      <c r="B16290" s="4" t="s">
        <v>2987</v>
      </c>
      <c r="C16290" s="5">
        <v>0</v>
      </c>
    </row>
    <row r="16291" spans="2:3" x14ac:dyDescent="0.35">
      <c r="B16291" s="4" t="s">
        <v>2598</v>
      </c>
      <c r="C16291" s="5">
        <v>0</v>
      </c>
    </row>
    <row r="16292" spans="2:3" x14ac:dyDescent="0.35">
      <c r="B16292" s="4" t="s">
        <v>2989</v>
      </c>
      <c r="C16292" s="5">
        <v>0</v>
      </c>
    </row>
    <row r="16293" spans="2:3" x14ac:dyDescent="0.35">
      <c r="B16293" s="4" t="s">
        <v>2129</v>
      </c>
      <c r="C16293" s="5">
        <v>0</v>
      </c>
    </row>
    <row r="16294" spans="2:3" x14ac:dyDescent="0.35">
      <c r="B16294" s="4" t="s">
        <v>2991</v>
      </c>
      <c r="C16294" s="5">
        <v>0</v>
      </c>
    </row>
    <row r="16295" spans="2:3" x14ac:dyDescent="0.35">
      <c r="B16295" s="4" t="s">
        <v>2600</v>
      </c>
      <c r="C16295" s="5">
        <v>0</v>
      </c>
    </row>
    <row r="16296" spans="2:3" x14ac:dyDescent="0.35">
      <c r="B16296" s="4" t="s">
        <v>2993</v>
      </c>
      <c r="C16296" s="5">
        <v>0</v>
      </c>
    </row>
    <row r="16297" spans="2:3" x14ac:dyDescent="0.35">
      <c r="B16297" s="4" t="s">
        <v>2601</v>
      </c>
      <c r="C16297" s="5">
        <v>0</v>
      </c>
    </row>
    <row r="16298" spans="2:3" x14ac:dyDescent="0.35">
      <c r="B16298" s="4" t="s">
        <v>2995</v>
      </c>
      <c r="C16298" s="5">
        <v>0</v>
      </c>
    </row>
    <row r="16299" spans="2:3" x14ac:dyDescent="0.35">
      <c r="B16299" s="4" t="s">
        <v>2602</v>
      </c>
      <c r="C16299" s="5">
        <v>0</v>
      </c>
    </row>
    <row r="16300" spans="2:3" x14ac:dyDescent="0.35">
      <c r="B16300" s="4" t="s">
        <v>2997</v>
      </c>
      <c r="C16300" s="5">
        <v>0</v>
      </c>
    </row>
    <row r="16301" spans="2:3" x14ac:dyDescent="0.35">
      <c r="B16301" s="4" t="s">
        <v>2603</v>
      </c>
      <c r="C16301" s="5">
        <v>0</v>
      </c>
    </row>
    <row r="16302" spans="2:3" x14ac:dyDescent="0.35">
      <c r="B16302" s="4" t="s">
        <v>2999</v>
      </c>
      <c r="C16302" s="5">
        <v>0</v>
      </c>
    </row>
    <row r="16303" spans="2:3" x14ac:dyDescent="0.35">
      <c r="B16303" s="4" t="s">
        <v>2604</v>
      </c>
      <c r="C16303" s="5">
        <v>0</v>
      </c>
    </row>
    <row r="16304" spans="2:3" x14ac:dyDescent="0.35">
      <c r="B16304" s="4" t="s">
        <v>3001</v>
      </c>
      <c r="C16304" s="5">
        <v>0</v>
      </c>
    </row>
    <row r="16305" spans="2:3" x14ac:dyDescent="0.35">
      <c r="B16305" s="4" t="s">
        <v>2605</v>
      </c>
      <c r="C16305" s="5">
        <v>0</v>
      </c>
    </row>
    <row r="16306" spans="2:3" x14ac:dyDescent="0.35">
      <c r="B16306" s="4" t="s">
        <v>3003</v>
      </c>
      <c r="C16306" s="5">
        <v>0</v>
      </c>
    </row>
    <row r="16307" spans="2:3" x14ac:dyDescent="0.35">
      <c r="B16307" s="4" t="s">
        <v>2606</v>
      </c>
      <c r="C16307" s="5">
        <v>0</v>
      </c>
    </row>
    <row r="16308" spans="2:3" x14ac:dyDescent="0.35">
      <c r="B16308" s="4" t="s">
        <v>3005</v>
      </c>
      <c r="C16308" s="5">
        <v>0</v>
      </c>
    </row>
    <row r="16309" spans="2:3" x14ac:dyDescent="0.35">
      <c r="B16309" s="4" t="s">
        <v>2607</v>
      </c>
      <c r="C16309" s="5">
        <v>0</v>
      </c>
    </row>
    <row r="16310" spans="2:3" x14ac:dyDescent="0.35">
      <c r="B16310" s="4" t="s">
        <v>3007</v>
      </c>
      <c r="C16310" s="5">
        <v>0</v>
      </c>
    </row>
    <row r="16311" spans="2:3" x14ac:dyDescent="0.35">
      <c r="B16311" s="4" t="s">
        <v>2608</v>
      </c>
      <c r="C16311" s="5">
        <v>0</v>
      </c>
    </row>
    <row r="16312" spans="2:3" x14ac:dyDescent="0.35">
      <c r="B16312" s="4" t="s">
        <v>3009</v>
      </c>
      <c r="C16312" s="5">
        <v>0</v>
      </c>
    </row>
    <row r="16313" spans="2:3" x14ac:dyDescent="0.35">
      <c r="B16313" s="4" t="s">
        <v>2609</v>
      </c>
      <c r="C16313" s="5">
        <v>0</v>
      </c>
    </row>
    <row r="16314" spans="2:3" x14ac:dyDescent="0.35">
      <c r="B16314" s="4" t="s">
        <v>3011</v>
      </c>
      <c r="C16314" s="5">
        <v>0</v>
      </c>
    </row>
    <row r="16315" spans="2:3" x14ac:dyDescent="0.35">
      <c r="B16315" s="4" t="s">
        <v>2610</v>
      </c>
      <c r="C16315" s="5">
        <v>0</v>
      </c>
    </row>
    <row r="16316" spans="2:3" x14ac:dyDescent="0.35">
      <c r="B16316" s="4" t="s">
        <v>3013</v>
      </c>
      <c r="C16316" s="5">
        <v>0</v>
      </c>
    </row>
    <row r="16317" spans="2:3" x14ac:dyDescent="0.35">
      <c r="B16317" s="4" t="s">
        <v>2611</v>
      </c>
      <c r="C16317" s="5">
        <v>0</v>
      </c>
    </row>
    <row r="16318" spans="2:3" x14ac:dyDescent="0.35">
      <c r="B16318" s="4" t="s">
        <v>3015</v>
      </c>
      <c r="C16318" s="5">
        <v>0</v>
      </c>
    </row>
    <row r="16319" spans="2:3" x14ac:dyDescent="0.35">
      <c r="B16319" s="4" t="s">
        <v>2612</v>
      </c>
      <c r="C16319" s="5">
        <v>0</v>
      </c>
    </row>
    <row r="16320" spans="2:3" x14ac:dyDescent="0.35">
      <c r="B16320" s="4" t="s">
        <v>3017</v>
      </c>
      <c r="C16320" s="5">
        <v>0</v>
      </c>
    </row>
    <row r="16321" spans="2:3" x14ac:dyDescent="0.35">
      <c r="B16321" s="4" t="s">
        <v>2613</v>
      </c>
      <c r="C16321" s="5">
        <v>0</v>
      </c>
    </row>
    <row r="16322" spans="2:3" x14ac:dyDescent="0.35">
      <c r="B16322" s="4" t="s">
        <v>3019</v>
      </c>
      <c r="C16322" s="5">
        <v>0</v>
      </c>
    </row>
    <row r="16323" spans="2:3" x14ac:dyDescent="0.35">
      <c r="B16323" s="4" t="s">
        <v>2614</v>
      </c>
      <c r="C16323" s="5">
        <v>0</v>
      </c>
    </row>
    <row r="16324" spans="2:3" x14ac:dyDescent="0.35">
      <c r="B16324" s="4" t="s">
        <v>3021</v>
      </c>
      <c r="C16324" s="5">
        <v>0</v>
      </c>
    </row>
    <row r="16325" spans="2:3" x14ac:dyDescent="0.35">
      <c r="B16325" s="4" t="s">
        <v>2615</v>
      </c>
      <c r="C16325" s="5">
        <v>0</v>
      </c>
    </row>
    <row r="16326" spans="2:3" x14ac:dyDescent="0.35">
      <c r="B16326" s="4" t="s">
        <v>3023</v>
      </c>
      <c r="C16326" s="5">
        <v>0</v>
      </c>
    </row>
    <row r="16327" spans="2:3" x14ac:dyDescent="0.35">
      <c r="B16327" s="4" t="s">
        <v>2616</v>
      </c>
      <c r="C16327" s="5">
        <v>0</v>
      </c>
    </row>
    <row r="16328" spans="2:3" x14ac:dyDescent="0.35">
      <c r="B16328" s="4" t="s">
        <v>3025</v>
      </c>
      <c r="C16328" s="5">
        <v>0</v>
      </c>
    </row>
    <row r="16329" spans="2:3" x14ac:dyDescent="0.35">
      <c r="B16329" s="4" t="s">
        <v>2617</v>
      </c>
      <c r="C16329" s="5">
        <v>0</v>
      </c>
    </row>
    <row r="16330" spans="2:3" x14ac:dyDescent="0.35">
      <c r="B16330" s="4" t="s">
        <v>3027</v>
      </c>
      <c r="C16330" s="5">
        <v>0</v>
      </c>
    </row>
    <row r="16331" spans="2:3" x14ac:dyDescent="0.35">
      <c r="B16331" s="4" t="s">
        <v>2618</v>
      </c>
      <c r="C16331" s="5">
        <v>0</v>
      </c>
    </row>
    <row r="16332" spans="2:3" x14ac:dyDescent="0.35">
      <c r="B16332" s="4" t="s">
        <v>3029</v>
      </c>
      <c r="C16332" s="5">
        <v>0</v>
      </c>
    </row>
    <row r="16333" spans="2:3" x14ac:dyDescent="0.35">
      <c r="B16333" s="4" t="s">
        <v>2130</v>
      </c>
      <c r="C16333" s="5">
        <v>0</v>
      </c>
    </row>
    <row r="16334" spans="2:3" x14ac:dyDescent="0.35">
      <c r="B16334" s="4" t="s">
        <v>3031</v>
      </c>
      <c r="C16334" s="5">
        <v>0</v>
      </c>
    </row>
    <row r="16335" spans="2:3" x14ac:dyDescent="0.35">
      <c r="B16335" s="4" t="s">
        <v>2620</v>
      </c>
      <c r="C16335" s="5">
        <v>0</v>
      </c>
    </row>
    <row r="16336" spans="2:3" x14ac:dyDescent="0.35">
      <c r="B16336" s="4" t="s">
        <v>3033</v>
      </c>
      <c r="C16336" s="5">
        <v>0</v>
      </c>
    </row>
    <row r="16337" spans="2:3" x14ac:dyDescent="0.35">
      <c r="B16337" s="4" t="s">
        <v>2621</v>
      </c>
      <c r="C16337" s="5">
        <v>0</v>
      </c>
    </row>
    <row r="16338" spans="2:3" x14ac:dyDescent="0.35">
      <c r="B16338" s="4" t="s">
        <v>3035</v>
      </c>
      <c r="C16338" s="5">
        <v>0</v>
      </c>
    </row>
    <row r="16339" spans="2:3" x14ac:dyDescent="0.35">
      <c r="B16339" s="4" t="s">
        <v>2622</v>
      </c>
      <c r="C16339" s="5">
        <v>0</v>
      </c>
    </row>
    <row r="16340" spans="2:3" x14ac:dyDescent="0.35">
      <c r="B16340" s="4" t="s">
        <v>3037</v>
      </c>
      <c r="C16340" s="5">
        <v>0</v>
      </c>
    </row>
    <row r="16341" spans="2:3" x14ac:dyDescent="0.35">
      <c r="B16341" s="4" t="s">
        <v>2623</v>
      </c>
      <c r="C16341" s="5">
        <v>0</v>
      </c>
    </row>
    <row r="16342" spans="2:3" x14ac:dyDescent="0.35">
      <c r="B16342" s="4" t="s">
        <v>3039</v>
      </c>
      <c r="C16342" s="5">
        <v>0</v>
      </c>
    </row>
    <row r="16343" spans="2:3" x14ac:dyDescent="0.35">
      <c r="B16343" s="4" t="s">
        <v>2624</v>
      </c>
      <c r="C16343" s="5">
        <v>0</v>
      </c>
    </row>
    <row r="16344" spans="2:3" x14ac:dyDescent="0.35">
      <c r="B16344" s="4" t="s">
        <v>3041</v>
      </c>
      <c r="C16344" s="5">
        <v>0</v>
      </c>
    </row>
    <row r="16345" spans="2:3" x14ac:dyDescent="0.35">
      <c r="B16345" s="4" t="s">
        <v>2625</v>
      </c>
      <c r="C16345" s="5">
        <v>0</v>
      </c>
    </row>
    <row r="16346" spans="2:3" x14ac:dyDescent="0.35">
      <c r="B16346" s="4" t="s">
        <v>3043</v>
      </c>
      <c r="C16346" s="5">
        <v>0</v>
      </c>
    </row>
    <row r="16347" spans="2:3" x14ac:dyDescent="0.35">
      <c r="B16347" s="4" t="s">
        <v>2626</v>
      </c>
      <c r="C16347" s="5">
        <v>0</v>
      </c>
    </row>
    <row r="16348" spans="2:3" x14ac:dyDescent="0.35">
      <c r="B16348" s="4" t="s">
        <v>3045</v>
      </c>
      <c r="C16348" s="5">
        <v>0</v>
      </c>
    </row>
    <row r="16349" spans="2:3" x14ac:dyDescent="0.35">
      <c r="B16349" s="4" t="s">
        <v>2627</v>
      </c>
      <c r="C16349" s="5">
        <v>0</v>
      </c>
    </row>
    <row r="16350" spans="2:3" x14ac:dyDescent="0.35">
      <c r="B16350" s="4" t="s">
        <v>3047</v>
      </c>
      <c r="C16350" s="5">
        <v>0</v>
      </c>
    </row>
    <row r="16351" spans="2:3" x14ac:dyDescent="0.35">
      <c r="B16351" s="4" t="s">
        <v>2628</v>
      </c>
      <c r="C16351" s="5">
        <v>0</v>
      </c>
    </row>
    <row r="16352" spans="2:3" x14ac:dyDescent="0.35">
      <c r="B16352" s="4" t="s">
        <v>2207</v>
      </c>
      <c r="C16352" s="5">
        <v>0</v>
      </c>
    </row>
    <row r="16353" spans="2:3" x14ac:dyDescent="0.35">
      <c r="B16353" s="4" t="s">
        <v>2629</v>
      </c>
      <c r="C16353" s="5">
        <v>0</v>
      </c>
    </row>
    <row r="16354" spans="2:3" x14ac:dyDescent="0.35">
      <c r="B16354" s="4" t="s">
        <v>3051</v>
      </c>
      <c r="C16354" s="5">
        <v>0</v>
      </c>
    </row>
    <row r="16355" spans="2:3" x14ac:dyDescent="0.35">
      <c r="B16355" s="4" t="s">
        <v>2630</v>
      </c>
      <c r="C16355" s="5">
        <v>0</v>
      </c>
    </row>
    <row r="16356" spans="2:3" x14ac:dyDescent="0.35">
      <c r="B16356" s="4" t="s">
        <v>3053</v>
      </c>
      <c r="C16356" s="5">
        <v>0</v>
      </c>
    </row>
    <row r="16357" spans="2:3" x14ac:dyDescent="0.35">
      <c r="B16357" s="4" t="s">
        <v>2201</v>
      </c>
      <c r="C16357" s="5">
        <v>0</v>
      </c>
    </row>
    <row r="16358" spans="2:3" x14ac:dyDescent="0.35">
      <c r="B16358" s="4" t="s">
        <v>3055</v>
      </c>
      <c r="C16358" s="5">
        <v>0</v>
      </c>
    </row>
    <row r="16359" spans="2:3" x14ac:dyDescent="0.35">
      <c r="B16359" s="4" t="s">
        <v>2632</v>
      </c>
      <c r="C16359" s="5">
        <v>0</v>
      </c>
    </row>
    <row r="16360" spans="2:3" x14ac:dyDescent="0.35">
      <c r="B16360" s="4" t="s">
        <v>3057</v>
      </c>
      <c r="C16360" s="5">
        <v>0</v>
      </c>
    </row>
    <row r="16361" spans="2:3" x14ac:dyDescent="0.35">
      <c r="B16361" s="4" t="s">
        <v>2633</v>
      </c>
      <c r="C16361" s="5">
        <v>0</v>
      </c>
    </row>
    <row r="16362" spans="2:3" x14ac:dyDescent="0.35">
      <c r="B16362" s="4" t="s">
        <v>3059</v>
      </c>
      <c r="C16362" s="5">
        <v>0</v>
      </c>
    </row>
    <row r="16363" spans="2:3" x14ac:dyDescent="0.35">
      <c r="B16363" s="4" t="s">
        <v>2634</v>
      </c>
      <c r="C16363" s="5">
        <v>0</v>
      </c>
    </row>
    <row r="16364" spans="2:3" x14ac:dyDescent="0.35">
      <c r="B16364" s="4" t="s">
        <v>3061</v>
      </c>
      <c r="C16364" s="5">
        <v>0</v>
      </c>
    </row>
    <row r="16365" spans="2:3" x14ac:dyDescent="0.35">
      <c r="B16365" s="4" t="s">
        <v>2635</v>
      </c>
      <c r="C16365" s="5">
        <v>0</v>
      </c>
    </row>
    <row r="16366" spans="2:3" x14ac:dyDescent="0.35">
      <c r="B16366" s="4" t="s">
        <v>3063</v>
      </c>
      <c r="C16366" s="5">
        <v>0</v>
      </c>
    </row>
    <row r="16367" spans="2:3" x14ac:dyDescent="0.35">
      <c r="B16367" s="4" t="s">
        <v>2636</v>
      </c>
      <c r="C16367" s="5">
        <v>0</v>
      </c>
    </row>
    <row r="16368" spans="2:3" x14ac:dyDescent="0.35">
      <c r="B16368" s="4" t="s">
        <v>3065</v>
      </c>
      <c r="C16368" s="5">
        <v>0</v>
      </c>
    </row>
    <row r="16369" spans="2:3" x14ac:dyDescent="0.35">
      <c r="B16369" s="4" t="s">
        <v>2637</v>
      </c>
      <c r="C16369" s="5">
        <v>0</v>
      </c>
    </row>
    <row r="16370" spans="2:3" x14ac:dyDescent="0.35">
      <c r="B16370" s="4" t="s">
        <v>3067</v>
      </c>
      <c r="C16370" s="5">
        <v>0</v>
      </c>
    </row>
    <row r="16371" spans="2:3" x14ac:dyDescent="0.35">
      <c r="B16371" s="4" t="s">
        <v>2638</v>
      </c>
      <c r="C16371" s="5">
        <v>0</v>
      </c>
    </row>
    <row r="16372" spans="2:3" x14ac:dyDescent="0.35">
      <c r="B16372" s="4" t="s">
        <v>3069</v>
      </c>
      <c r="C16372" s="5">
        <v>0</v>
      </c>
    </row>
    <row r="16373" spans="2:3" x14ac:dyDescent="0.35">
      <c r="B16373" s="4" t="s">
        <v>2639</v>
      </c>
      <c r="C16373" s="5">
        <v>0</v>
      </c>
    </row>
    <row r="16374" spans="2:3" x14ac:dyDescent="0.35">
      <c r="B16374" s="4" t="s">
        <v>3071</v>
      </c>
      <c r="C16374" s="5">
        <v>0</v>
      </c>
    </row>
    <row r="16375" spans="2:3" x14ac:dyDescent="0.35">
      <c r="B16375" s="4" t="s">
        <v>2640</v>
      </c>
      <c r="C16375" s="5">
        <v>0</v>
      </c>
    </row>
    <row r="16376" spans="2:3" x14ac:dyDescent="0.35">
      <c r="B16376" s="4" t="s">
        <v>3073</v>
      </c>
      <c r="C16376" s="5">
        <v>0</v>
      </c>
    </row>
    <row r="16377" spans="2:3" x14ac:dyDescent="0.35">
      <c r="B16377" s="4" t="s">
        <v>2641</v>
      </c>
      <c r="C16377" s="5">
        <v>0</v>
      </c>
    </row>
    <row r="16378" spans="2:3" x14ac:dyDescent="0.35">
      <c r="B16378" s="4" t="s">
        <v>3075</v>
      </c>
      <c r="C16378" s="5">
        <v>0</v>
      </c>
    </row>
    <row r="16379" spans="2:3" x14ac:dyDescent="0.35">
      <c r="B16379" s="4" t="s">
        <v>2642</v>
      </c>
      <c r="C16379" s="5">
        <v>0</v>
      </c>
    </row>
    <row r="16380" spans="2:3" x14ac:dyDescent="0.35">
      <c r="B16380" s="4" t="s">
        <v>2140</v>
      </c>
      <c r="C16380" s="5">
        <v>0</v>
      </c>
    </row>
    <row r="16381" spans="2:3" x14ac:dyDescent="0.35">
      <c r="B16381" s="4" t="s">
        <v>2643</v>
      </c>
      <c r="C16381" s="5">
        <v>0</v>
      </c>
    </row>
    <row r="16382" spans="2:3" x14ac:dyDescent="0.35">
      <c r="B16382" s="4" t="s">
        <v>3079</v>
      </c>
      <c r="C16382" s="5">
        <v>0</v>
      </c>
    </row>
    <row r="16383" spans="2:3" x14ac:dyDescent="0.35">
      <c r="B16383" s="4" t="s">
        <v>2644</v>
      </c>
      <c r="C16383" s="5">
        <v>0</v>
      </c>
    </row>
    <row r="16384" spans="2:3" x14ac:dyDescent="0.35">
      <c r="B16384" s="4" t="s">
        <v>3081</v>
      </c>
      <c r="C16384" s="5">
        <v>0</v>
      </c>
    </row>
    <row r="16385" spans="2:3" x14ac:dyDescent="0.35">
      <c r="B16385" s="4" t="s">
        <v>2645</v>
      </c>
      <c r="C16385" s="5">
        <v>0</v>
      </c>
    </row>
    <row r="16386" spans="2:3" x14ac:dyDescent="0.35">
      <c r="B16386" s="4" t="s">
        <v>3083</v>
      </c>
      <c r="C16386" s="5">
        <v>0</v>
      </c>
    </row>
    <row r="16387" spans="2:3" x14ac:dyDescent="0.35">
      <c r="B16387" s="4" t="s">
        <v>2646</v>
      </c>
      <c r="C16387" s="5">
        <v>0</v>
      </c>
    </row>
    <row r="16388" spans="2:3" x14ac:dyDescent="0.35">
      <c r="B16388" s="4" t="s">
        <v>3085</v>
      </c>
      <c r="C16388" s="5">
        <v>0</v>
      </c>
    </row>
    <row r="16389" spans="2:3" x14ac:dyDescent="0.35">
      <c r="B16389" s="4" t="s">
        <v>2647</v>
      </c>
      <c r="C16389" s="5">
        <v>0</v>
      </c>
    </row>
    <row r="16390" spans="2:3" x14ac:dyDescent="0.35">
      <c r="B16390" s="4" t="s">
        <v>3087</v>
      </c>
      <c r="C16390" s="5">
        <v>0</v>
      </c>
    </row>
    <row r="16391" spans="2:3" x14ac:dyDescent="0.35">
      <c r="B16391" s="4" t="s">
        <v>2648</v>
      </c>
      <c r="C16391" s="5">
        <v>0</v>
      </c>
    </row>
    <row r="16392" spans="2:3" x14ac:dyDescent="0.35">
      <c r="B16392" s="4" t="s">
        <v>3089</v>
      </c>
      <c r="C16392" s="5">
        <v>0</v>
      </c>
    </row>
    <row r="16393" spans="2:3" x14ac:dyDescent="0.35">
      <c r="B16393" s="4" t="s">
        <v>2649</v>
      </c>
      <c r="C16393" s="5">
        <v>0</v>
      </c>
    </row>
    <row r="16394" spans="2:3" x14ac:dyDescent="0.35">
      <c r="B16394" s="4" t="s">
        <v>3091</v>
      </c>
      <c r="C16394" s="5">
        <v>0</v>
      </c>
    </row>
    <row r="16395" spans="2:3" x14ac:dyDescent="0.35">
      <c r="B16395" s="4" t="s">
        <v>2650</v>
      </c>
      <c r="C16395" s="5">
        <v>0</v>
      </c>
    </row>
    <row r="16396" spans="2:3" x14ac:dyDescent="0.35">
      <c r="B16396" s="4" t="s">
        <v>3093</v>
      </c>
      <c r="C16396" s="5">
        <v>0</v>
      </c>
    </row>
    <row r="16397" spans="2:3" x14ac:dyDescent="0.35">
      <c r="B16397" s="4" t="s">
        <v>2651</v>
      </c>
      <c r="C16397" s="5">
        <v>0</v>
      </c>
    </row>
    <row r="16398" spans="2:3" x14ac:dyDescent="0.35">
      <c r="B16398" s="4" t="s">
        <v>3095</v>
      </c>
      <c r="C16398" s="5">
        <v>0</v>
      </c>
    </row>
    <row r="16399" spans="2:3" x14ac:dyDescent="0.35">
      <c r="B16399" s="4" t="s">
        <v>2652</v>
      </c>
      <c r="C16399" s="5">
        <v>0</v>
      </c>
    </row>
    <row r="16400" spans="2:3" x14ac:dyDescent="0.35">
      <c r="B16400" s="4" t="s">
        <v>3097</v>
      </c>
      <c r="C16400" s="5">
        <v>0</v>
      </c>
    </row>
    <row r="16401" spans="2:3" x14ac:dyDescent="0.35">
      <c r="B16401" s="4" t="s">
        <v>2653</v>
      </c>
      <c r="C16401" s="5">
        <v>0</v>
      </c>
    </row>
    <row r="16402" spans="2:3" x14ac:dyDescent="0.35">
      <c r="B16402" s="4" t="s">
        <v>3099</v>
      </c>
      <c r="C16402" s="5">
        <v>0</v>
      </c>
    </row>
    <row r="16403" spans="2:3" x14ac:dyDescent="0.35">
      <c r="B16403" s="4" t="s">
        <v>2654</v>
      </c>
      <c r="C16403" s="5">
        <v>0</v>
      </c>
    </row>
    <row r="16404" spans="2:3" x14ac:dyDescent="0.35">
      <c r="B16404" s="4" t="s">
        <v>3101</v>
      </c>
      <c r="C16404" s="5">
        <v>0</v>
      </c>
    </row>
    <row r="16405" spans="2:3" x14ac:dyDescent="0.35">
      <c r="B16405" s="4" t="s">
        <v>2655</v>
      </c>
      <c r="C16405" s="5">
        <v>0</v>
      </c>
    </row>
    <row r="16406" spans="2:3" x14ac:dyDescent="0.35">
      <c r="B16406" s="4" t="s">
        <v>3103</v>
      </c>
      <c r="C16406" s="5">
        <v>0</v>
      </c>
    </row>
    <row r="16407" spans="2:3" x14ac:dyDescent="0.35">
      <c r="B16407" s="4" t="s">
        <v>2656</v>
      </c>
      <c r="C16407" s="5">
        <v>0</v>
      </c>
    </row>
    <row r="16408" spans="2:3" x14ac:dyDescent="0.35">
      <c r="B16408" s="4" t="s">
        <v>3105</v>
      </c>
      <c r="C16408" s="5">
        <v>0</v>
      </c>
    </row>
    <row r="16409" spans="2:3" x14ac:dyDescent="0.35">
      <c r="B16409" s="4" t="s">
        <v>2657</v>
      </c>
      <c r="C16409" s="5">
        <v>0</v>
      </c>
    </row>
    <row r="16410" spans="2:3" x14ac:dyDescent="0.35">
      <c r="B16410" s="4" t="s">
        <v>3107</v>
      </c>
      <c r="C16410" s="5">
        <v>0</v>
      </c>
    </row>
    <row r="16411" spans="2:3" x14ac:dyDescent="0.35">
      <c r="B16411" s="4" t="s">
        <v>2658</v>
      </c>
      <c r="C16411" s="5">
        <v>0</v>
      </c>
    </row>
    <row r="16412" spans="2:3" x14ac:dyDescent="0.35">
      <c r="B16412" s="4" t="s">
        <v>3109</v>
      </c>
      <c r="C16412" s="5">
        <v>0</v>
      </c>
    </row>
    <row r="16413" spans="2:3" x14ac:dyDescent="0.35">
      <c r="B16413" s="4" t="s">
        <v>2659</v>
      </c>
      <c r="C16413" s="5">
        <v>0</v>
      </c>
    </row>
    <row r="16414" spans="2:3" x14ac:dyDescent="0.35">
      <c r="B16414" s="4" t="s">
        <v>3111</v>
      </c>
      <c r="C16414" s="5">
        <v>0</v>
      </c>
    </row>
    <row r="16415" spans="2:3" x14ac:dyDescent="0.35">
      <c r="B16415" s="4" t="s">
        <v>2660</v>
      </c>
      <c r="C16415" s="5">
        <v>0</v>
      </c>
    </row>
    <row r="16416" spans="2:3" x14ac:dyDescent="0.35">
      <c r="B16416" s="4" t="s">
        <v>3113</v>
      </c>
      <c r="C16416" s="5">
        <v>0</v>
      </c>
    </row>
    <row r="16417" spans="2:3" x14ac:dyDescent="0.35">
      <c r="B16417" s="4" t="s">
        <v>2661</v>
      </c>
      <c r="C16417" s="5">
        <v>0</v>
      </c>
    </row>
    <row r="16418" spans="2:3" x14ac:dyDescent="0.35">
      <c r="B16418" s="4" t="s">
        <v>3115</v>
      </c>
      <c r="C16418" s="5">
        <v>0</v>
      </c>
    </row>
    <row r="16419" spans="2:3" x14ac:dyDescent="0.35">
      <c r="B16419" s="4" t="s">
        <v>2662</v>
      </c>
      <c r="C16419" s="5">
        <v>0</v>
      </c>
    </row>
    <row r="16420" spans="2:3" x14ac:dyDescent="0.35">
      <c r="B16420" s="4" t="s">
        <v>3117</v>
      </c>
      <c r="C16420" s="5">
        <v>0</v>
      </c>
    </row>
    <row r="16421" spans="2:3" x14ac:dyDescent="0.35">
      <c r="B16421" s="4" t="s">
        <v>2663</v>
      </c>
      <c r="C16421" s="5">
        <v>0</v>
      </c>
    </row>
    <row r="16422" spans="2:3" x14ac:dyDescent="0.35">
      <c r="B16422" s="4" t="s">
        <v>3119</v>
      </c>
      <c r="C16422" s="5">
        <v>0</v>
      </c>
    </row>
    <row r="16423" spans="2:3" x14ac:dyDescent="0.35">
      <c r="B16423" s="4" t="s">
        <v>2664</v>
      </c>
      <c r="C16423" s="5">
        <v>0</v>
      </c>
    </row>
    <row r="16424" spans="2:3" x14ac:dyDescent="0.35">
      <c r="B16424" s="4" t="s">
        <v>3121</v>
      </c>
      <c r="C16424" s="5">
        <v>0</v>
      </c>
    </row>
    <row r="16425" spans="2:3" x14ac:dyDescent="0.35">
      <c r="B16425" s="4" t="s">
        <v>2162</v>
      </c>
      <c r="C16425" s="5">
        <v>0</v>
      </c>
    </row>
    <row r="16426" spans="2:3" x14ac:dyDescent="0.35">
      <c r="B16426" s="4" t="s">
        <v>3123</v>
      </c>
      <c r="C16426" s="5">
        <v>0</v>
      </c>
    </row>
    <row r="16427" spans="2:3" x14ac:dyDescent="0.35">
      <c r="B16427" s="4" t="s">
        <v>2666</v>
      </c>
      <c r="C16427" s="5">
        <v>0</v>
      </c>
    </row>
    <row r="16428" spans="2:3" x14ac:dyDescent="0.35">
      <c r="B16428" s="4" t="s">
        <v>3125</v>
      </c>
      <c r="C16428" s="5">
        <v>0</v>
      </c>
    </row>
    <row r="16429" spans="2:3" x14ac:dyDescent="0.35">
      <c r="B16429" s="4" t="s">
        <v>2667</v>
      </c>
      <c r="C16429" s="5">
        <v>0</v>
      </c>
    </row>
    <row r="16430" spans="2:3" x14ac:dyDescent="0.35">
      <c r="B16430" s="4" t="s">
        <v>3127</v>
      </c>
      <c r="C16430" s="5">
        <v>0</v>
      </c>
    </row>
    <row r="16431" spans="2:3" x14ac:dyDescent="0.35">
      <c r="B16431" s="4" t="s">
        <v>2668</v>
      </c>
      <c r="C16431" s="5">
        <v>0</v>
      </c>
    </row>
    <row r="16432" spans="2:3" x14ac:dyDescent="0.35">
      <c r="B16432" s="4" t="s">
        <v>3129</v>
      </c>
      <c r="C16432" s="5">
        <v>0</v>
      </c>
    </row>
    <row r="16433" spans="2:3" x14ac:dyDescent="0.35">
      <c r="B16433" s="4" t="s">
        <v>2669</v>
      </c>
      <c r="C16433" s="5">
        <v>0</v>
      </c>
    </row>
    <row r="16434" spans="2:3" x14ac:dyDescent="0.35">
      <c r="B16434" s="4" t="s">
        <v>3131</v>
      </c>
      <c r="C16434" s="5">
        <v>0</v>
      </c>
    </row>
    <row r="16435" spans="2:3" x14ac:dyDescent="0.35">
      <c r="B16435" s="4" t="s">
        <v>2670</v>
      </c>
      <c r="C16435" s="5">
        <v>0</v>
      </c>
    </row>
    <row r="16436" spans="2:3" x14ac:dyDescent="0.35">
      <c r="B16436" s="4" t="s">
        <v>2142</v>
      </c>
      <c r="C16436" s="5">
        <v>0</v>
      </c>
    </row>
    <row r="16437" spans="2:3" x14ac:dyDescent="0.35">
      <c r="B16437" s="4" t="s">
        <v>2671</v>
      </c>
      <c r="C16437" s="5">
        <v>0</v>
      </c>
    </row>
    <row r="16438" spans="2:3" x14ac:dyDescent="0.35">
      <c r="B16438" s="4" t="s">
        <v>3135</v>
      </c>
      <c r="C16438" s="5">
        <v>0</v>
      </c>
    </row>
    <row r="16439" spans="2:3" x14ac:dyDescent="0.35">
      <c r="B16439" s="4" t="s">
        <v>2672</v>
      </c>
      <c r="C16439" s="5">
        <v>0</v>
      </c>
    </row>
    <row r="16440" spans="2:3" x14ac:dyDescent="0.35">
      <c r="B16440" s="4" t="s">
        <v>3137</v>
      </c>
      <c r="C16440" s="5">
        <v>0</v>
      </c>
    </row>
    <row r="16441" spans="2:3" x14ac:dyDescent="0.35">
      <c r="B16441" s="4" t="s">
        <v>2673</v>
      </c>
      <c r="C16441" s="5">
        <v>0</v>
      </c>
    </row>
    <row r="16442" spans="2:3" x14ac:dyDescent="0.35">
      <c r="B16442" s="4" t="s">
        <v>3139</v>
      </c>
      <c r="C16442" s="5">
        <v>0</v>
      </c>
    </row>
    <row r="16443" spans="2:3" x14ac:dyDescent="0.35">
      <c r="B16443" s="4" t="s">
        <v>2674</v>
      </c>
      <c r="C16443" s="5">
        <v>0</v>
      </c>
    </row>
    <row r="16444" spans="2:3" x14ac:dyDescent="0.35">
      <c r="B16444" s="4" t="s">
        <v>3141</v>
      </c>
      <c r="C16444" s="5">
        <v>0</v>
      </c>
    </row>
    <row r="16445" spans="2:3" x14ac:dyDescent="0.35">
      <c r="B16445" s="4" t="s">
        <v>2675</v>
      </c>
      <c r="C16445" s="5">
        <v>0</v>
      </c>
    </row>
    <row r="16446" spans="2:3" x14ac:dyDescent="0.35">
      <c r="B16446" s="4" t="s">
        <v>3143</v>
      </c>
      <c r="C16446" s="5">
        <v>0</v>
      </c>
    </row>
    <row r="16447" spans="2:3" x14ac:dyDescent="0.35">
      <c r="B16447" s="4" t="s">
        <v>2676</v>
      </c>
      <c r="C16447" s="5">
        <v>0</v>
      </c>
    </row>
    <row r="16448" spans="2:3" x14ac:dyDescent="0.35">
      <c r="B16448" s="4" t="s">
        <v>3145</v>
      </c>
      <c r="C16448" s="5">
        <v>0</v>
      </c>
    </row>
    <row r="16449" spans="2:3" x14ac:dyDescent="0.35">
      <c r="B16449" s="4" t="s">
        <v>2677</v>
      </c>
      <c r="C16449" s="5">
        <v>0</v>
      </c>
    </row>
    <row r="16450" spans="2:3" x14ac:dyDescent="0.35">
      <c r="B16450" s="4" t="s">
        <v>3147</v>
      </c>
      <c r="C16450" s="5">
        <v>0</v>
      </c>
    </row>
    <row r="16451" spans="2:3" x14ac:dyDescent="0.35">
      <c r="B16451" s="4" t="s">
        <v>2678</v>
      </c>
      <c r="C16451" s="5">
        <v>0</v>
      </c>
    </row>
    <row r="16452" spans="2:3" x14ac:dyDescent="0.35">
      <c r="B16452" s="4" t="s">
        <v>3149</v>
      </c>
      <c r="C16452" s="5">
        <v>0</v>
      </c>
    </row>
    <row r="16453" spans="2:3" x14ac:dyDescent="0.35">
      <c r="B16453" s="4" t="s">
        <v>2679</v>
      </c>
      <c r="C16453" s="5">
        <v>0</v>
      </c>
    </row>
    <row r="16454" spans="2:3" x14ac:dyDescent="0.35">
      <c r="B16454" s="4" t="s">
        <v>3151</v>
      </c>
      <c r="C16454" s="5">
        <v>0</v>
      </c>
    </row>
    <row r="16455" spans="2:3" x14ac:dyDescent="0.35">
      <c r="B16455" s="4" t="s">
        <v>2680</v>
      </c>
      <c r="C16455" s="5">
        <v>0</v>
      </c>
    </row>
    <row r="16456" spans="2:3" x14ac:dyDescent="0.35">
      <c r="B16456" s="4" t="s">
        <v>3153</v>
      </c>
      <c r="C16456" s="5">
        <v>0</v>
      </c>
    </row>
    <row r="16457" spans="2:3" x14ac:dyDescent="0.35">
      <c r="B16457" s="4" t="s">
        <v>2681</v>
      </c>
      <c r="C16457" s="5">
        <v>0</v>
      </c>
    </row>
    <row r="16458" spans="2:3" x14ac:dyDescent="0.35">
      <c r="B16458" s="4" t="s">
        <v>3155</v>
      </c>
      <c r="C16458" s="5">
        <v>0</v>
      </c>
    </row>
    <row r="16459" spans="2:3" x14ac:dyDescent="0.35">
      <c r="B16459" s="4" t="s">
        <v>2131</v>
      </c>
      <c r="C16459" s="5">
        <v>0</v>
      </c>
    </row>
    <row r="16460" spans="2:3" x14ac:dyDescent="0.35">
      <c r="B16460" s="4" t="s">
        <v>3157</v>
      </c>
      <c r="C16460" s="5">
        <v>0</v>
      </c>
    </row>
    <row r="16461" spans="2:3" x14ac:dyDescent="0.35">
      <c r="B16461" s="4" t="s">
        <v>2202</v>
      </c>
      <c r="C16461" s="5">
        <v>0</v>
      </c>
    </row>
    <row r="16462" spans="2:3" x14ac:dyDescent="0.35">
      <c r="B16462" s="4" t="s">
        <v>3159</v>
      </c>
      <c r="C16462" s="5">
        <v>0</v>
      </c>
    </row>
    <row r="16463" spans="2:3" x14ac:dyDescent="0.35">
      <c r="B16463" s="4" t="s">
        <v>2684</v>
      </c>
      <c r="C16463" s="5">
        <v>0</v>
      </c>
    </row>
    <row r="16464" spans="2:3" x14ac:dyDescent="0.35">
      <c r="B16464" s="4" t="s">
        <v>3161</v>
      </c>
      <c r="C16464" s="5">
        <v>0</v>
      </c>
    </row>
    <row r="16465" spans="2:3" x14ac:dyDescent="0.35">
      <c r="B16465" s="4" t="s">
        <v>2685</v>
      </c>
      <c r="C16465" s="5">
        <v>0</v>
      </c>
    </row>
    <row r="16466" spans="2:3" x14ac:dyDescent="0.35">
      <c r="B16466" s="4" t="s">
        <v>3163</v>
      </c>
      <c r="C16466" s="5">
        <v>0</v>
      </c>
    </row>
    <row r="16467" spans="2:3" x14ac:dyDescent="0.35">
      <c r="B16467" s="4" t="s">
        <v>2686</v>
      </c>
      <c r="C16467" s="5">
        <v>0</v>
      </c>
    </row>
    <row r="16468" spans="2:3" x14ac:dyDescent="0.35">
      <c r="B16468" s="4" t="s">
        <v>3165</v>
      </c>
      <c r="C16468" s="5">
        <v>0</v>
      </c>
    </row>
    <row r="16469" spans="2:3" x14ac:dyDescent="0.35">
      <c r="B16469" s="4" t="s">
        <v>2687</v>
      </c>
      <c r="C16469" s="5">
        <v>0</v>
      </c>
    </row>
    <row r="16470" spans="2:3" x14ac:dyDescent="0.35">
      <c r="B16470" s="4" t="s">
        <v>3167</v>
      </c>
      <c r="C16470" s="5">
        <v>0</v>
      </c>
    </row>
    <row r="16471" spans="2:3" x14ac:dyDescent="0.35">
      <c r="B16471" s="4" t="s">
        <v>2688</v>
      </c>
      <c r="C16471" s="5">
        <v>0</v>
      </c>
    </row>
    <row r="16472" spans="2:3" x14ac:dyDescent="0.35">
      <c r="B16472" s="4" t="s">
        <v>3169</v>
      </c>
      <c r="C16472" s="5">
        <v>0</v>
      </c>
    </row>
    <row r="16473" spans="2:3" x14ac:dyDescent="0.35">
      <c r="B16473" s="4" t="s">
        <v>2689</v>
      </c>
      <c r="C16473" s="5">
        <v>0</v>
      </c>
    </row>
    <row r="16474" spans="2:3" x14ac:dyDescent="0.35">
      <c r="B16474" s="4" t="s">
        <v>3171</v>
      </c>
      <c r="C16474" s="5">
        <v>0</v>
      </c>
    </row>
    <row r="16475" spans="2:3" x14ac:dyDescent="0.35">
      <c r="B16475" s="4" t="s">
        <v>2690</v>
      </c>
      <c r="C16475" s="5">
        <v>0</v>
      </c>
    </row>
    <row r="16476" spans="2:3" x14ac:dyDescent="0.35">
      <c r="B16476" s="4" t="s">
        <v>3173</v>
      </c>
      <c r="C16476" s="5">
        <v>0</v>
      </c>
    </row>
    <row r="16477" spans="2:3" x14ac:dyDescent="0.35">
      <c r="B16477" s="4" t="s">
        <v>2691</v>
      </c>
      <c r="C16477" s="5">
        <v>0</v>
      </c>
    </row>
    <row r="16478" spans="2:3" x14ac:dyDescent="0.35">
      <c r="B16478" s="4" t="s">
        <v>3175</v>
      </c>
      <c r="C16478" s="5">
        <v>0</v>
      </c>
    </row>
    <row r="16479" spans="2:3" x14ac:dyDescent="0.35">
      <c r="B16479" s="4" t="s">
        <v>2692</v>
      </c>
      <c r="C16479" s="5">
        <v>0</v>
      </c>
    </row>
    <row r="16480" spans="2:3" x14ac:dyDescent="0.35">
      <c r="B16480" s="4" t="s">
        <v>3177</v>
      </c>
      <c r="C16480" s="5">
        <v>0</v>
      </c>
    </row>
    <row r="16481" spans="2:3" x14ac:dyDescent="0.35">
      <c r="B16481" s="4" t="s">
        <v>2693</v>
      </c>
      <c r="C16481" s="5">
        <v>0</v>
      </c>
    </row>
    <row r="16482" spans="2:3" x14ac:dyDescent="0.35">
      <c r="B16482" s="4" t="s">
        <v>3179</v>
      </c>
      <c r="C16482" s="5">
        <v>0</v>
      </c>
    </row>
    <row r="16483" spans="2:3" x14ac:dyDescent="0.35">
      <c r="B16483" s="4" t="s">
        <v>2694</v>
      </c>
      <c r="C16483" s="5">
        <v>0</v>
      </c>
    </row>
    <row r="16484" spans="2:3" x14ac:dyDescent="0.35">
      <c r="B16484" s="4" t="s">
        <v>3181</v>
      </c>
      <c r="C16484" s="5">
        <v>0</v>
      </c>
    </row>
    <row r="16485" spans="2:3" x14ac:dyDescent="0.35">
      <c r="B16485" s="4" t="s">
        <v>2695</v>
      </c>
      <c r="C16485" s="5">
        <v>0</v>
      </c>
    </row>
    <row r="16486" spans="2:3" x14ac:dyDescent="0.35">
      <c r="B16486" s="4" t="s">
        <v>2147</v>
      </c>
      <c r="C16486" s="5">
        <v>0</v>
      </c>
    </row>
    <row r="16487" spans="2:3" x14ac:dyDescent="0.35">
      <c r="B16487" s="4" t="s">
        <v>2696</v>
      </c>
      <c r="C16487" s="5">
        <v>0</v>
      </c>
    </row>
    <row r="16488" spans="2:3" x14ac:dyDescent="0.35">
      <c r="B16488" s="4" t="s">
        <v>3185</v>
      </c>
      <c r="C16488" s="5">
        <v>0</v>
      </c>
    </row>
    <row r="16489" spans="2:3" x14ac:dyDescent="0.35">
      <c r="B16489" s="4" t="s">
        <v>2697</v>
      </c>
      <c r="C16489" s="5">
        <v>0</v>
      </c>
    </row>
    <row r="16490" spans="2:3" x14ac:dyDescent="0.35">
      <c r="B16490" s="4" t="s">
        <v>3187</v>
      </c>
      <c r="C16490" s="5">
        <v>0</v>
      </c>
    </row>
    <row r="16491" spans="2:3" x14ac:dyDescent="0.35">
      <c r="B16491" s="4" t="s">
        <v>2698</v>
      </c>
      <c r="C16491" s="5">
        <v>0</v>
      </c>
    </row>
    <row r="16492" spans="2:3" x14ac:dyDescent="0.35">
      <c r="B16492" s="4" t="s">
        <v>2172</v>
      </c>
      <c r="C16492" s="5">
        <v>0</v>
      </c>
    </row>
    <row r="16493" spans="2:3" x14ac:dyDescent="0.35">
      <c r="B16493" s="4" t="s">
        <v>2699</v>
      </c>
      <c r="C16493" s="5">
        <v>0</v>
      </c>
    </row>
    <row r="16494" spans="2:3" x14ac:dyDescent="0.35">
      <c r="B16494" s="4" t="s">
        <v>3191</v>
      </c>
      <c r="C16494" s="5">
        <v>0</v>
      </c>
    </row>
    <row r="16495" spans="2:3" x14ac:dyDescent="0.35">
      <c r="B16495" s="4" t="s">
        <v>2700</v>
      </c>
      <c r="C16495" s="5">
        <v>0</v>
      </c>
    </row>
    <row r="16496" spans="2:3" x14ac:dyDescent="0.35">
      <c r="B16496" s="4" t="s">
        <v>3193</v>
      </c>
      <c r="C16496" s="5">
        <v>0</v>
      </c>
    </row>
    <row r="16497" spans="2:3" x14ac:dyDescent="0.35">
      <c r="B16497" s="4" t="s">
        <v>2132</v>
      </c>
      <c r="C16497" s="5">
        <v>0</v>
      </c>
    </row>
    <row r="16498" spans="2:3" x14ac:dyDescent="0.35">
      <c r="B16498" s="4" t="s">
        <v>3195</v>
      </c>
      <c r="C16498" s="5">
        <v>0</v>
      </c>
    </row>
    <row r="16499" spans="2:3" x14ac:dyDescent="0.35">
      <c r="B16499" s="4" t="s">
        <v>2702</v>
      </c>
      <c r="C16499" s="5">
        <v>0</v>
      </c>
    </row>
    <row r="16500" spans="2:3" x14ac:dyDescent="0.35">
      <c r="B16500" s="4" t="s">
        <v>3197</v>
      </c>
      <c r="C16500" s="5">
        <v>0</v>
      </c>
    </row>
    <row r="16501" spans="2:3" x14ac:dyDescent="0.35">
      <c r="B16501" s="4" t="s">
        <v>2703</v>
      </c>
      <c r="C16501" s="5">
        <v>0</v>
      </c>
    </row>
    <row r="16502" spans="2:3" x14ac:dyDescent="0.35">
      <c r="B16502" s="4" t="s">
        <v>3199</v>
      </c>
      <c r="C16502" s="5">
        <v>0</v>
      </c>
    </row>
    <row r="16503" spans="2:3" x14ac:dyDescent="0.35">
      <c r="B16503" s="4" t="s">
        <v>2704</v>
      </c>
      <c r="C16503" s="5">
        <v>0</v>
      </c>
    </row>
    <row r="16504" spans="2:3" x14ac:dyDescent="0.35">
      <c r="B16504" s="4" t="s">
        <v>3201</v>
      </c>
      <c r="C16504" s="5">
        <v>0</v>
      </c>
    </row>
    <row r="16505" spans="2:3" x14ac:dyDescent="0.35">
      <c r="B16505" s="4" t="s">
        <v>2705</v>
      </c>
      <c r="C16505" s="5">
        <v>0</v>
      </c>
    </row>
    <row r="16506" spans="2:3" x14ac:dyDescent="0.35">
      <c r="B16506" s="4" t="s">
        <v>3203</v>
      </c>
      <c r="C16506" s="5">
        <v>0</v>
      </c>
    </row>
    <row r="16507" spans="2:3" x14ac:dyDescent="0.35">
      <c r="B16507" s="4" t="s">
        <v>2706</v>
      </c>
      <c r="C16507" s="5">
        <v>0</v>
      </c>
    </row>
    <row r="16508" spans="2:3" x14ac:dyDescent="0.35">
      <c r="B16508" s="4" t="s">
        <v>3205</v>
      </c>
      <c r="C16508" s="5">
        <v>0</v>
      </c>
    </row>
    <row r="16509" spans="2:3" x14ac:dyDescent="0.35">
      <c r="B16509" s="4" t="s">
        <v>2707</v>
      </c>
      <c r="C16509" s="5">
        <v>0</v>
      </c>
    </row>
    <row r="16510" spans="2:3" x14ac:dyDescent="0.35">
      <c r="B16510" s="4" t="s">
        <v>2173</v>
      </c>
      <c r="C16510" s="5">
        <v>0</v>
      </c>
    </row>
    <row r="16511" spans="2:3" x14ac:dyDescent="0.35">
      <c r="B16511" s="4" t="s">
        <v>2708</v>
      </c>
      <c r="C16511" s="5">
        <v>0</v>
      </c>
    </row>
    <row r="16512" spans="2:3" x14ac:dyDescent="0.35">
      <c r="B16512" s="4" t="s">
        <v>3209</v>
      </c>
      <c r="C16512" s="5">
        <v>0</v>
      </c>
    </row>
    <row r="16513" spans="2:3" x14ac:dyDescent="0.35">
      <c r="B16513" s="4" t="s">
        <v>2709</v>
      </c>
      <c r="C16513" s="5">
        <v>0</v>
      </c>
    </row>
    <row r="16514" spans="2:3" x14ac:dyDescent="0.35">
      <c r="B16514" s="4" t="s">
        <v>3211</v>
      </c>
      <c r="C16514" s="5">
        <v>0</v>
      </c>
    </row>
    <row r="16515" spans="2:3" x14ac:dyDescent="0.35">
      <c r="B16515" s="4" t="s">
        <v>2710</v>
      </c>
      <c r="C16515" s="5">
        <v>0</v>
      </c>
    </row>
    <row r="16516" spans="2:3" x14ac:dyDescent="0.35">
      <c r="B16516" s="4" t="s">
        <v>3213</v>
      </c>
      <c r="C16516" s="5">
        <v>0</v>
      </c>
    </row>
    <row r="16517" spans="2:3" x14ac:dyDescent="0.35">
      <c r="B16517" s="4" t="s">
        <v>2187</v>
      </c>
      <c r="C16517" s="5">
        <v>0</v>
      </c>
    </row>
    <row r="16518" spans="2:3" x14ac:dyDescent="0.35">
      <c r="B16518" s="4" t="s">
        <v>3215</v>
      </c>
      <c r="C16518" s="5">
        <v>0</v>
      </c>
    </row>
    <row r="16519" spans="2:3" x14ac:dyDescent="0.35">
      <c r="B16519" s="4" t="s">
        <v>2712</v>
      </c>
      <c r="C16519" s="5">
        <v>0</v>
      </c>
    </row>
    <row r="16520" spans="2:3" x14ac:dyDescent="0.35">
      <c r="B16520" s="4" t="s">
        <v>3217</v>
      </c>
      <c r="C16520" s="5">
        <v>0</v>
      </c>
    </row>
    <row r="16521" spans="2:3" x14ac:dyDescent="0.35">
      <c r="B16521" s="4" t="s">
        <v>2713</v>
      </c>
      <c r="C16521" s="5">
        <v>0</v>
      </c>
    </row>
    <row r="16522" spans="2:3" x14ac:dyDescent="0.35">
      <c r="B16522" s="4" t="s">
        <v>3219</v>
      </c>
      <c r="C16522" s="5">
        <v>0</v>
      </c>
    </row>
    <row r="16523" spans="2:3" x14ac:dyDescent="0.35">
      <c r="B16523" s="4" t="s">
        <v>2714</v>
      </c>
      <c r="C16523" s="5">
        <v>0</v>
      </c>
    </row>
    <row r="16524" spans="2:3" x14ac:dyDescent="0.35">
      <c r="B16524" s="4" t="s">
        <v>3221</v>
      </c>
      <c r="C16524" s="5">
        <v>0</v>
      </c>
    </row>
    <row r="16525" spans="2:3" x14ac:dyDescent="0.35">
      <c r="B16525" s="4" t="s">
        <v>2715</v>
      </c>
      <c r="C16525" s="5">
        <v>0</v>
      </c>
    </row>
    <row r="16526" spans="2:3" x14ac:dyDescent="0.35">
      <c r="B16526" s="4" t="s">
        <v>3223</v>
      </c>
      <c r="C16526" s="5">
        <v>0</v>
      </c>
    </row>
    <row r="16527" spans="2:3" x14ac:dyDescent="0.35">
      <c r="B16527" s="4" t="s">
        <v>2716</v>
      </c>
      <c r="C16527" s="5">
        <v>0</v>
      </c>
    </row>
    <row r="16528" spans="2:3" x14ac:dyDescent="0.35">
      <c r="B16528" s="4" t="s">
        <v>3225</v>
      </c>
      <c r="C16528" s="5">
        <v>0</v>
      </c>
    </row>
    <row r="16529" spans="2:3" x14ac:dyDescent="0.35">
      <c r="B16529" s="4" t="s">
        <v>2717</v>
      </c>
      <c r="C16529" s="5">
        <v>0</v>
      </c>
    </row>
    <row r="16530" spans="2:3" x14ac:dyDescent="0.35">
      <c r="B16530" s="4" t="s">
        <v>3227</v>
      </c>
      <c r="C16530" s="5">
        <v>0</v>
      </c>
    </row>
    <row r="16531" spans="2:3" x14ac:dyDescent="0.35">
      <c r="B16531" s="4" t="s">
        <v>2718</v>
      </c>
      <c r="C16531" s="5">
        <v>0</v>
      </c>
    </row>
    <row r="16532" spans="2:3" x14ac:dyDescent="0.35">
      <c r="B16532" s="4" t="s">
        <v>3229</v>
      </c>
      <c r="C16532" s="5">
        <v>0</v>
      </c>
    </row>
    <row r="16533" spans="2:3" x14ac:dyDescent="0.35">
      <c r="B16533" s="4" t="s">
        <v>2188</v>
      </c>
      <c r="C16533" s="5">
        <v>0</v>
      </c>
    </row>
    <row r="16534" spans="2:3" x14ac:dyDescent="0.35">
      <c r="B16534" s="4" t="s">
        <v>3231</v>
      </c>
      <c r="C16534" s="5">
        <v>0</v>
      </c>
    </row>
    <row r="16535" spans="2:3" x14ac:dyDescent="0.35">
      <c r="B16535" s="4" t="s">
        <v>2720</v>
      </c>
      <c r="C16535" s="5">
        <v>0</v>
      </c>
    </row>
    <row r="16536" spans="2:3" x14ac:dyDescent="0.35">
      <c r="B16536" s="4" t="s">
        <v>3233</v>
      </c>
      <c r="C16536" s="5">
        <v>0</v>
      </c>
    </row>
    <row r="16537" spans="2:3" x14ac:dyDescent="0.35">
      <c r="B16537" s="4" t="s">
        <v>2721</v>
      </c>
      <c r="C16537" s="5">
        <v>0</v>
      </c>
    </row>
    <row r="16538" spans="2:3" x14ac:dyDescent="0.35">
      <c r="B16538" s="4" t="s">
        <v>3235</v>
      </c>
      <c r="C16538" s="5">
        <v>0</v>
      </c>
    </row>
    <row r="16539" spans="2:3" x14ac:dyDescent="0.35">
      <c r="B16539" s="4" t="s">
        <v>2722</v>
      </c>
      <c r="C16539" s="5">
        <v>0</v>
      </c>
    </row>
    <row r="16540" spans="2:3" x14ac:dyDescent="0.35">
      <c r="B16540" s="4" t="s">
        <v>3237</v>
      </c>
      <c r="C16540" s="5">
        <v>0</v>
      </c>
    </row>
    <row r="16541" spans="2:3" x14ac:dyDescent="0.35">
      <c r="B16541" s="4" t="s">
        <v>2189</v>
      </c>
      <c r="C16541" s="5">
        <v>0</v>
      </c>
    </row>
    <row r="16542" spans="2:3" x14ac:dyDescent="0.35">
      <c r="B16542" s="4" t="s">
        <v>3239</v>
      </c>
      <c r="C16542" s="5">
        <v>0</v>
      </c>
    </row>
    <row r="16543" spans="2:3" x14ac:dyDescent="0.35">
      <c r="B16543" s="4" t="s">
        <v>2724</v>
      </c>
      <c r="C16543" s="5">
        <v>0</v>
      </c>
    </row>
    <row r="16544" spans="2:3" x14ac:dyDescent="0.35">
      <c r="B16544" s="4" t="s">
        <v>3241</v>
      </c>
      <c r="C16544" s="5">
        <v>0</v>
      </c>
    </row>
    <row r="16545" spans="2:3" x14ac:dyDescent="0.35">
      <c r="B16545" s="4" t="s">
        <v>2725</v>
      </c>
      <c r="C16545" s="5">
        <v>0</v>
      </c>
    </row>
    <row r="16546" spans="2:3" x14ac:dyDescent="0.35">
      <c r="B16546" s="4" t="s">
        <v>3243</v>
      </c>
      <c r="C16546" s="5">
        <v>0</v>
      </c>
    </row>
    <row r="16547" spans="2:3" x14ac:dyDescent="0.35">
      <c r="B16547" s="4" t="s">
        <v>2726</v>
      </c>
      <c r="C16547" s="5">
        <v>0</v>
      </c>
    </row>
    <row r="16548" spans="2:3" x14ac:dyDescent="0.35">
      <c r="B16548" s="4" t="s">
        <v>3245</v>
      </c>
      <c r="C16548" s="5">
        <v>0</v>
      </c>
    </row>
    <row r="16549" spans="2:3" x14ac:dyDescent="0.35">
      <c r="B16549" s="4" t="s">
        <v>2727</v>
      </c>
      <c r="C16549" s="5">
        <v>0</v>
      </c>
    </row>
    <row r="16550" spans="2:3" x14ac:dyDescent="0.35">
      <c r="B16550" s="4" t="s">
        <v>3247</v>
      </c>
      <c r="C16550" s="5">
        <v>0</v>
      </c>
    </row>
    <row r="16551" spans="2:3" x14ac:dyDescent="0.35">
      <c r="B16551" s="4" t="s">
        <v>2728</v>
      </c>
      <c r="C16551" s="5">
        <v>0</v>
      </c>
    </row>
    <row r="16552" spans="2:3" x14ac:dyDescent="0.35">
      <c r="B16552" s="4" t="s">
        <v>3249</v>
      </c>
      <c r="C16552" s="5">
        <v>0</v>
      </c>
    </row>
    <row r="16553" spans="2:3" x14ac:dyDescent="0.35">
      <c r="B16553" s="4" t="s">
        <v>2729</v>
      </c>
      <c r="C16553" s="5">
        <v>0</v>
      </c>
    </row>
    <row r="16554" spans="2:3" x14ac:dyDescent="0.35">
      <c r="B16554" s="4" t="s">
        <v>3251</v>
      </c>
      <c r="C16554" s="5">
        <v>0</v>
      </c>
    </row>
    <row r="16555" spans="2:3" x14ac:dyDescent="0.35">
      <c r="B16555" s="4" t="s">
        <v>2730</v>
      </c>
      <c r="C16555" s="5">
        <v>0</v>
      </c>
    </row>
    <row r="16556" spans="2:3" x14ac:dyDescent="0.35">
      <c r="B16556" s="4" t="s">
        <v>3253</v>
      </c>
      <c r="C16556" s="5">
        <v>0</v>
      </c>
    </row>
    <row r="16557" spans="2:3" x14ac:dyDescent="0.35">
      <c r="B16557" s="4" t="s">
        <v>2731</v>
      </c>
      <c r="C16557" s="5">
        <v>0</v>
      </c>
    </row>
    <row r="16558" spans="2:3" x14ac:dyDescent="0.35">
      <c r="B16558" s="4" t="s">
        <v>3255</v>
      </c>
      <c r="C16558" s="5">
        <v>0</v>
      </c>
    </row>
    <row r="16559" spans="2:3" x14ac:dyDescent="0.35">
      <c r="B16559" s="4" t="s">
        <v>2732</v>
      </c>
      <c r="C16559" s="5">
        <v>0</v>
      </c>
    </row>
    <row r="16560" spans="2:3" x14ac:dyDescent="0.35">
      <c r="B16560" s="4" t="s">
        <v>3257</v>
      </c>
      <c r="C16560" s="5">
        <v>0</v>
      </c>
    </row>
    <row r="16561" spans="2:3" x14ac:dyDescent="0.35">
      <c r="B16561" s="4" t="s">
        <v>2733</v>
      </c>
      <c r="C16561" s="5">
        <v>0</v>
      </c>
    </row>
    <row r="16562" spans="2:3" x14ac:dyDescent="0.35">
      <c r="B16562" s="4" t="s">
        <v>2208</v>
      </c>
      <c r="C16562" s="5">
        <v>0</v>
      </c>
    </row>
    <row r="16563" spans="2:3" x14ac:dyDescent="0.35">
      <c r="B16563" s="4" t="s">
        <v>2734</v>
      </c>
      <c r="C16563" s="5">
        <v>0</v>
      </c>
    </row>
    <row r="16564" spans="2:3" x14ac:dyDescent="0.35">
      <c r="B16564" s="4" t="s">
        <v>3261</v>
      </c>
      <c r="C16564" s="5">
        <v>0</v>
      </c>
    </row>
    <row r="16565" spans="2:3" x14ac:dyDescent="0.35">
      <c r="B16565" s="4" t="s">
        <v>2126</v>
      </c>
      <c r="C16565" s="5">
        <v>0</v>
      </c>
    </row>
    <row r="16566" spans="2:3" x14ac:dyDescent="0.35">
      <c r="B16566" s="4" t="s">
        <v>3263</v>
      </c>
      <c r="C16566" s="5">
        <v>0</v>
      </c>
    </row>
    <row r="16567" spans="2:3" x14ac:dyDescent="0.35">
      <c r="B16567" s="4" t="s">
        <v>2736</v>
      </c>
      <c r="C16567" s="5">
        <v>0</v>
      </c>
    </row>
    <row r="16568" spans="2:3" x14ac:dyDescent="0.35">
      <c r="B16568" s="4" t="s">
        <v>3265</v>
      </c>
      <c r="C16568" s="5">
        <v>0</v>
      </c>
    </row>
    <row r="16569" spans="2:3" x14ac:dyDescent="0.35">
      <c r="B16569" s="4" t="s">
        <v>2737</v>
      </c>
      <c r="C16569" s="5">
        <v>0</v>
      </c>
    </row>
    <row r="16570" spans="2:3" x14ac:dyDescent="0.35">
      <c r="B16570" s="4" t="s">
        <v>3267</v>
      </c>
      <c r="C16570" s="5">
        <v>0</v>
      </c>
    </row>
    <row r="16571" spans="2:3" x14ac:dyDescent="0.35">
      <c r="B16571" s="4" t="s">
        <v>2738</v>
      </c>
      <c r="C16571" s="5">
        <v>0</v>
      </c>
    </row>
    <row r="16572" spans="2:3" x14ac:dyDescent="0.35">
      <c r="B16572" s="4" t="s">
        <v>3269</v>
      </c>
      <c r="C16572" s="5">
        <v>0</v>
      </c>
    </row>
    <row r="16573" spans="2:3" x14ac:dyDescent="0.35">
      <c r="B16573" s="4" t="s">
        <v>2739</v>
      </c>
      <c r="C16573" s="5">
        <v>0</v>
      </c>
    </row>
    <row r="16574" spans="2:3" x14ac:dyDescent="0.35">
      <c r="B16574" s="4" t="s">
        <v>3271</v>
      </c>
      <c r="C16574" s="5">
        <v>0</v>
      </c>
    </row>
    <row r="16575" spans="2:3" x14ac:dyDescent="0.35">
      <c r="B16575" s="4" t="s">
        <v>2740</v>
      </c>
      <c r="C16575" s="5">
        <v>0</v>
      </c>
    </row>
    <row r="16576" spans="2:3" x14ac:dyDescent="0.35">
      <c r="B16576" s="4" t="s">
        <v>3273</v>
      </c>
      <c r="C16576" s="5">
        <v>0</v>
      </c>
    </row>
    <row r="16577" spans="2:3" x14ac:dyDescent="0.35">
      <c r="B16577" s="4" t="s">
        <v>2741</v>
      </c>
      <c r="C16577" s="5">
        <v>0</v>
      </c>
    </row>
    <row r="16578" spans="2:3" x14ac:dyDescent="0.35">
      <c r="B16578" s="4" t="s">
        <v>3275</v>
      </c>
      <c r="C16578" s="5">
        <v>0</v>
      </c>
    </row>
    <row r="16579" spans="2:3" x14ac:dyDescent="0.35">
      <c r="B16579" s="4" t="s">
        <v>2742</v>
      </c>
      <c r="C16579" s="5">
        <v>0</v>
      </c>
    </row>
    <row r="16580" spans="2:3" x14ac:dyDescent="0.35">
      <c r="B16580" s="4" t="s">
        <v>3277</v>
      </c>
      <c r="C16580" s="5">
        <v>0</v>
      </c>
    </row>
    <row r="16581" spans="2:3" x14ac:dyDescent="0.35">
      <c r="B16581" s="4" t="s">
        <v>2743</v>
      </c>
      <c r="C16581" s="5">
        <v>0</v>
      </c>
    </row>
    <row r="16582" spans="2:3" x14ac:dyDescent="0.35">
      <c r="B16582" s="4" t="s">
        <v>3279</v>
      </c>
      <c r="C16582" s="5">
        <v>0</v>
      </c>
    </row>
    <row r="16583" spans="2:3" x14ac:dyDescent="0.35">
      <c r="B16583" s="4" t="s">
        <v>2744</v>
      </c>
      <c r="C16583" s="5">
        <v>0</v>
      </c>
    </row>
    <row r="16584" spans="2:3" x14ac:dyDescent="0.35">
      <c r="B16584" s="4" t="s">
        <v>3281</v>
      </c>
      <c r="C16584" s="5">
        <v>0</v>
      </c>
    </row>
    <row r="16585" spans="2:3" x14ac:dyDescent="0.35">
      <c r="B16585" s="4" t="s">
        <v>2745</v>
      </c>
      <c r="C16585" s="5">
        <v>0</v>
      </c>
    </row>
    <row r="16586" spans="2:3" x14ac:dyDescent="0.35">
      <c r="B16586" s="4" t="s">
        <v>3283</v>
      </c>
      <c r="C16586" s="5">
        <v>0</v>
      </c>
    </row>
    <row r="16587" spans="2:3" x14ac:dyDescent="0.35">
      <c r="B16587" s="4" t="s">
        <v>2746</v>
      </c>
      <c r="C16587" s="5">
        <v>0</v>
      </c>
    </row>
    <row r="16588" spans="2:3" x14ac:dyDescent="0.35">
      <c r="B16588" s="4" t="s">
        <v>3285</v>
      </c>
      <c r="C16588" s="5">
        <v>0</v>
      </c>
    </row>
    <row r="16589" spans="2:3" x14ac:dyDescent="0.35">
      <c r="B16589" s="4" t="s">
        <v>2133</v>
      </c>
      <c r="C16589" s="5">
        <v>0</v>
      </c>
    </row>
    <row r="16590" spans="2:3" x14ac:dyDescent="0.35">
      <c r="B16590" s="4" t="s">
        <v>3287</v>
      </c>
      <c r="C16590" s="5">
        <v>0</v>
      </c>
    </row>
    <row r="16591" spans="2:3" x14ac:dyDescent="0.35">
      <c r="B16591" s="4" t="s">
        <v>2748</v>
      </c>
      <c r="C16591" s="5">
        <v>0</v>
      </c>
    </row>
    <row r="16592" spans="2:3" x14ac:dyDescent="0.35">
      <c r="B16592" s="4" t="s">
        <v>3289</v>
      </c>
      <c r="C16592" s="5">
        <v>0</v>
      </c>
    </row>
    <row r="16593" spans="2:3" x14ac:dyDescent="0.35">
      <c r="B16593" s="4" t="s">
        <v>2749</v>
      </c>
      <c r="C16593" s="5">
        <v>0</v>
      </c>
    </row>
    <row r="16594" spans="2:3" x14ac:dyDescent="0.35">
      <c r="B16594" s="4" t="s">
        <v>3291</v>
      </c>
      <c r="C16594" s="5">
        <v>0</v>
      </c>
    </row>
    <row r="16595" spans="2:3" x14ac:dyDescent="0.35">
      <c r="B16595" s="4" t="s">
        <v>2750</v>
      </c>
      <c r="C16595" s="5">
        <v>0</v>
      </c>
    </row>
    <row r="16596" spans="2:3" x14ac:dyDescent="0.35">
      <c r="B16596" s="4" t="s">
        <v>3293</v>
      </c>
      <c r="C16596" s="5">
        <v>0</v>
      </c>
    </row>
    <row r="16597" spans="2:3" x14ac:dyDescent="0.35">
      <c r="B16597" s="4" t="s">
        <v>2751</v>
      </c>
      <c r="C16597" s="5">
        <v>0</v>
      </c>
    </row>
    <row r="16598" spans="2:3" x14ac:dyDescent="0.35">
      <c r="B16598" s="4" t="s">
        <v>3295</v>
      </c>
      <c r="C16598" s="5">
        <v>0</v>
      </c>
    </row>
    <row r="16599" spans="2:3" x14ac:dyDescent="0.35">
      <c r="B16599" s="4" t="s">
        <v>2752</v>
      </c>
      <c r="C16599" s="5">
        <v>0</v>
      </c>
    </row>
    <row r="16600" spans="2:3" x14ac:dyDescent="0.35">
      <c r="B16600" s="4" t="s">
        <v>3297</v>
      </c>
      <c r="C16600" s="5">
        <v>0</v>
      </c>
    </row>
    <row r="16601" spans="2:3" x14ac:dyDescent="0.35">
      <c r="B16601" s="4" t="s">
        <v>2190</v>
      </c>
      <c r="C16601" s="5">
        <v>0</v>
      </c>
    </row>
    <row r="16602" spans="2:3" x14ac:dyDescent="0.35">
      <c r="B16602" s="4" t="s">
        <v>3299</v>
      </c>
      <c r="C16602" s="5">
        <v>0</v>
      </c>
    </row>
    <row r="16603" spans="2:3" x14ac:dyDescent="0.35">
      <c r="B16603" s="4" t="s">
        <v>2754</v>
      </c>
      <c r="C16603" s="5">
        <v>0</v>
      </c>
    </row>
    <row r="16604" spans="2:3" x14ac:dyDescent="0.35">
      <c r="B16604" s="4" t="s">
        <v>3301</v>
      </c>
      <c r="C16604" s="5">
        <v>0</v>
      </c>
    </row>
    <row r="16605" spans="2:3" x14ac:dyDescent="0.35">
      <c r="B16605" s="4" t="s">
        <v>2755</v>
      </c>
      <c r="C16605" s="5">
        <v>0</v>
      </c>
    </row>
    <row r="16606" spans="2:3" x14ac:dyDescent="0.35">
      <c r="B16606" s="4" t="s">
        <v>3303</v>
      </c>
      <c r="C16606" s="5">
        <v>0</v>
      </c>
    </row>
    <row r="16607" spans="2:3" x14ac:dyDescent="0.35">
      <c r="B16607" s="4" t="s">
        <v>2756</v>
      </c>
      <c r="C16607" s="5">
        <v>0</v>
      </c>
    </row>
    <row r="16608" spans="2:3" x14ac:dyDescent="0.35">
      <c r="B16608" s="4" t="s">
        <v>3305</v>
      </c>
      <c r="C16608" s="5">
        <v>0</v>
      </c>
    </row>
    <row r="16609" spans="2:3" x14ac:dyDescent="0.35">
      <c r="B16609" s="4" t="s">
        <v>2757</v>
      </c>
      <c r="C16609" s="5">
        <v>0</v>
      </c>
    </row>
    <row r="16610" spans="2:3" x14ac:dyDescent="0.35">
      <c r="B16610" s="4" t="s">
        <v>3307</v>
      </c>
      <c r="C16610" s="5">
        <v>0</v>
      </c>
    </row>
    <row r="16611" spans="2:3" x14ac:dyDescent="0.35">
      <c r="B16611" s="4" t="s">
        <v>2758</v>
      </c>
      <c r="C16611" s="5">
        <v>0</v>
      </c>
    </row>
    <row r="16612" spans="2:3" x14ac:dyDescent="0.35">
      <c r="B16612" s="4" t="s">
        <v>3309</v>
      </c>
      <c r="C16612" s="5">
        <v>0</v>
      </c>
    </row>
    <row r="16613" spans="2:3" x14ac:dyDescent="0.35">
      <c r="B16613" s="4" t="s">
        <v>2759</v>
      </c>
      <c r="C16613" s="5">
        <v>0</v>
      </c>
    </row>
    <row r="16614" spans="2:3" x14ac:dyDescent="0.35">
      <c r="B16614" s="4" t="s">
        <v>3311</v>
      </c>
      <c r="C16614" s="5">
        <v>0</v>
      </c>
    </row>
    <row r="16615" spans="2:3" x14ac:dyDescent="0.35">
      <c r="B16615" s="4" t="s">
        <v>2760</v>
      </c>
      <c r="C16615" s="5">
        <v>0</v>
      </c>
    </row>
    <row r="16616" spans="2:3" x14ac:dyDescent="0.35">
      <c r="B16616" s="4" t="s">
        <v>3313</v>
      </c>
      <c r="C16616" s="5">
        <v>0</v>
      </c>
    </row>
    <row r="16617" spans="2:3" x14ac:dyDescent="0.35">
      <c r="B16617" s="4" t="s">
        <v>2761</v>
      </c>
      <c r="C16617" s="5">
        <v>0</v>
      </c>
    </row>
    <row r="16618" spans="2:3" x14ac:dyDescent="0.35">
      <c r="B16618" s="4" t="s">
        <v>2194</v>
      </c>
      <c r="C16618" s="5">
        <v>0</v>
      </c>
    </row>
    <row r="16619" spans="2:3" x14ac:dyDescent="0.35">
      <c r="B16619" s="4" t="s">
        <v>2762</v>
      </c>
      <c r="C16619" s="5">
        <v>0</v>
      </c>
    </row>
    <row r="16620" spans="2:3" x14ac:dyDescent="0.35">
      <c r="B16620" s="4" t="s">
        <v>3317</v>
      </c>
      <c r="C16620" s="5">
        <v>0</v>
      </c>
    </row>
    <row r="16621" spans="2:3" x14ac:dyDescent="0.35">
      <c r="B16621" s="4" t="s">
        <v>2763</v>
      </c>
      <c r="C16621" s="5">
        <v>0</v>
      </c>
    </row>
    <row r="16622" spans="2:3" x14ac:dyDescent="0.35">
      <c r="B16622" s="4" t="s">
        <v>3319</v>
      </c>
      <c r="C16622" s="5">
        <v>0</v>
      </c>
    </row>
    <row r="16623" spans="2:3" x14ac:dyDescent="0.35">
      <c r="B16623" s="4" t="s">
        <v>2764</v>
      </c>
      <c r="C16623" s="5">
        <v>0</v>
      </c>
    </row>
    <row r="16624" spans="2:3" x14ac:dyDescent="0.35">
      <c r="B16624" s="4" t="s">
        <v>3321</v>
      </c>
      <c r="C16624" s="5">
        <v>0</v>
      </c>
    </row>
    <row r="16625" spans="2:3" x14ac:dyDescent="0.35">
      <c r="B16625" s="4" t="s">
        <v>2765</v>
      </c>
      <c r="C16625" s="5">
        <v>0</v>
      </c>
    </row>
    <row r="16626" spans="2:3" x14ac:dyDescent="0.35">
      <c r="B16626" s="4" t="s">
        <v>3323</v>
      </c>
      <c r="C16626" s="5">
        <v>0</v>
      </c>
    </row>
    <row r="16627" spans="2:3" x14ac:dyDescent="0.35">
      <c r="B16627" s="4" t="s">
        <v>2766</v>
      </c>
      <c r="C16627" s="5">
        <v>0</v>
      </c>
    </row>
    <row r="16628" spans="2:3" x14ac:dyDescent="0.35">
      <c r="B16628" s="4" t="s">
        <v>3325</v>
      </c>
      <c r="C16628" s="5">
        <v>0</v>
      </c>
    </row>
    <row r="16629" spans="2:3" x14ac:dyDescent="0.35">
      <c r="B16629" s="4" t="s">
        <v>2767</v>
      </c>
      <c r="C16629" s="5">
        <v>0</v>
      </c>
    </row>
    <row r="16630" spans="2:3" x14ac:dyDescent="0.35">
      <c r="B16630" s="4" t="s">
        <v>3327</v>
      </c>
      <c r="C16630" s="5">
        <v>0</v>
      </c>
    </row>
    <row r="16631" spans="2:3" x14ac:dyDescent="0.35">
      <c r="B16631" s="4" t="s">
        <v>2768</v>
      </c>
      <c r="C16631" s="5">
        <v>0</v>
      </c>
    </row>
    <row r="16632" spans="2:3" x14ac:dyDescent="0.35">
      <c r="B16632" s="4" t="s">
        <v>3329</v>
      </c>
      <c r="C16632" s="5">
        <v>0</v>
      </c>
    </row>
    <row r="16633" spans="2:3" x14ac:dyDescent="0.35">
      <c r="B16633" s="4" t="s">
        <v>2191</v>
      </c>
      <c r="C16633" s="5">
        <v>0</v>
      </c>
    </row>
    <row r="16634" spans="2:3" x14ac:dyDescent="0.35">
      <c r="B16634" s="4" t="s">
        <v>3331</v>
      </c>
      <c r="C16634" s="5">
        <v>0</v>
      </c>
    </row>
    <row r="16635" spans="2:3" x14ac:dyDescent="0.35">
      <c r="B16635" s="4" t="s">
        <v>2770</v>
      </c>
      <c r="C16635" s="5">
        <v>0</v>
      </c>
    </row>
    <row r="16636" spans="2:3" x14ac:dyDescent="0.35">
      <c r="B16636" s="4" t="s">
        <v>2195</v>
      </c>
      <c r="C16636" s="5">
        <v>0</v>
      </c>
    </row>
    <row r="16637" spans="2:3" x14ac:dyDescent="0.35">
      <c r="B16637" s="4" t="s">
        <v>2771</v>
      </c>
      <c r="C16637" s="5">
        <v>0</v>
      </c>
    </row>
    <row r="16638" spans="2:3" x14ac:dyDescent="0.35">
      <c r="B16638" s="4" t="s">
        <v>3335</v>
      </c>
      <c r="C16638" s="5">
        <v>0</v>
      </c>
    </row>
    <row r="16639" spans="2:3" x14ac:dyDescent="0.35">
      <c r="B16639" s="4" t="s">
        <v>2772</v>
      </c>
      <c r="C16639" s="5">
        <v>0</v>
      </c>
    </row>
    <row r="16640" spans="2:3" x14ac:dyDescent="0.35">
      <c r="B16640" s="4" t="s">
        <v>3337</v>
      </c>
      <c r="C16640" s="5">
        <v>0</v>
      </c>
    </row>
    <row r="16641" spans="2:3" x14ac:dyDescent="0.35">
      <c r="B16641" s="4" t="s">
        <v>2773</v>
      </c>
      <c r="C16641" s="5">
        <v>0</v>
      </c>
    </row>
    <row r="16642" spans="2:3" x14ac:dyDescent="0.35">
      <c r="B16642" s="4" t="s">
        <v>3339</v>
      </c>
      <c r="C16642" s="5">
        <v>0</v>
      </c>
    </row>
    <row r="16643" spans="2:3" x14ac:dyDescent="0.35">
      <c r="B16643" s="4" t="s">
        <v>2774</v>
      </c>
      <c r="C16643" s="5">
        <v>0</v>
      </c>
    </row>
    <row r="16644" spans="2:3" x14ac:dyDescent="0.35">
      <c r="B16644" s="4" t="s">
        <v>3341</v>
      </c>
      <c r="C16644" s="5">
        <v>0</v>
      </c>
    </row>
    <row r="16645" spans="2:3" x14ac:dyDescent="0.35">
      <c r="B16645" s="4" t="s">
        <v>2775</v>
      </c>
      <c r="C16645" s="5">
        <v>0</v>
      </c>
    </row>
    <row r="16646" spans="2:3" x14ac:dyDescent="0.35">
      <c r="B16646" s="4" t="s">
        <v>3343</v>
      </c>
      <c r="C16646" s="5">
        <v>0</v>
      </c>
    </row>
    <row r="16647" spans="2:3" x14ac:dyDescent="0.35">
      <c r="B16647" s="4" t="s">
        <v>2776</v>
      </c>
      <c r="C16647" s="5">
        <v>0</v>
      </c>
    </row>
    <row r="16648" spans="2:3" x14ac:dyDescent="0.35">
      <c r="B16648" s="4" t="s">
        <v>3345</v>
      </c>
      <c r="C16648" s="5">
        <v>0</v>
      </c>
    </row>
    <row r="16649" spans="2:3" x14ac:dyDescent="0.35">
      <c r="B16649" s="4" t="s">
        <v>2164</v>
      </c>
      <c r="C16649" s="5">
        <v>0</v>
      </c>
    </row>
    <row r="16650" spans="2:3" x14ac:dyDescent="0.35">
      <c r="B16650" s="4" t="s">
        <v>3347</v>
      </c>
      <c r="C16650" s="5">
        <v>0</v>
      </c>
    </row>
    <row r="16651" spans="2:3" x14ac:dyDescent="0.35">
      <c r="B16651" s="4" t="s">
        <v>2778</v>
      </c>
      <c r="C16651" s="5">
        <v>0</v>
      </c>
    </row>
    <row r="16652" spans="2:3" x14ac:dyDescent="0.35">
      <c r="B16652" s="4" t="s">
        <v>3349</v>
      </c>
      <c r="C16652" s="5">
        <v>0</v>
      </c>
    </row>
    <row r="16653" spans="2:3" x14ac:dyDescent="0.35">
      <c r="B16653" s="4" t="s">
        <v>2134</v>
      </c>
      <c r="C16653" s="5">
        <v>0</v>
      </c>
    </row>
    <row r="16654" spans="2:3" x14ac:dyDescent="0.35">
      <c r="B16654" s="4" t="s">
        <v>3351</v>
      </c>
      <c r="C16654" s="5">
        <v>0</v>
      </c>
    </row>
    <row r="16655" spans="2:3" x14ac:dyDescent="0.35">
      <c r="B16655" s="4" t="s">
        <v>2780</v>
      </c>
      <c r="C16655" s="5">
        <v>0</v>
      </c>
    </row>
    <row r="16656" spans="2:3" x14ac:dyDescent="0.35">
      <c r="B16656" s="4" t="s">
        <v>3353</v>
      </c>
      <c r="C16656" s="5">
        <v>0</v>
      </c>
    </row>
    <row r="16657" spans="2:3" x14ac:dyDescent="0.35">
      <c r="B16657" s="4" t="s">
        <v>2781</v>
      </c>
      <c r="C16657" s="5">
        <v>0</v>
      </c>
    </row>
    <row r="16658" spans="2:3" x14ac:dyDescent="0.35">
      <c r="B16658" s="4" t="s">
        <v>3355</v>
      </c>
      <c r="C16658" s="5">
        <v>0</v>
      </c>
    </row>
    <row r="16659" spans="2:3" x14ac:dyDescent="0.35">
      <c r="B16659" s="4" t="s">
        <v>2782</v>
      </c>
      <c r="C16659" s="5">
        <v>0</v>
      </c>
    </row>
    <row r="16660" spans="2:3" x14ac:dyDescent="0.35">
      <c r="B16660" s="4" t="s">
        <v>3357</v>
      </c>
      <c r="C16660" s="5">
        <v>0</v>
      </c>
    </row>
    <row r="16661" spans="2:3" x14ac:dyDescent="0.35">
      <c r="B16661" s="4" t="s">
        <v>2783</v>
      </c>
      <c r="C16661" s="5">
        <v>0</v>
      </c>
    </row>
    <row r="16662" spans="2:3" x14ac:dyDescent="0.35">
      <c r="B16662" s="4" t="s">
        <v>3359</v>
      </c>
      <c r="C16662" s="5">
        <v>0</v>
      </c>
    </row>
    <row r="16663" spans="2:3" x14ac:dyDescent="0.35">
      <c r="B16663" s="4" t="s">
        <v>2784</v>
      </c>
      <c r="C16663" s="5">
        <v>0</v>
      </c>
    </row>
    <row r="16664" spans="2:3" x14ac:dyDescent="0.35">
      <c r="B16664" s="4" t="s">
        <v>3361</v>
      </c>
      <c r="C16664" s="5">
        <v>0</v>
      </c>
    </row>
    <row r="16665" spans="2:3" x14ac:dyDescent="0.35">
      <c r="B16665" s="4" t="s">
        <v>2785</v>
      </c>
      <c r="C16665" s="5">
        <v>0</v>
      </c>
    </row>
    <row r="16666" spans="2:3" x14ac:dyDescent="0.35">
      <c r="B16666" s="4" t="s">
        <v>3363</v>
      </c>
      <c r="C16666" s="5">
        <v>0</v>
      </c>
    </row>
    <row r="16667" spans="2:3" x14ac:dyDescent="0.35">
      <c r="B16667" s="4" t="s">
        <v>2786</v>
      </c>
      <c r="C16667" s="5">
        <v>0</v>
      </c>
    </row>
    <row r="16668" spans="2:3" x14ac:dyDescent="0.35">
      <c r="B16668" s="4" t="s">
        <v>3365</v>
      </c>
      <c r="C16668" s="5">
        <v>0</v>
      </c>
    </row>
    <row r="16669" spans="2:3" x14ac:dyDescent="0.35">
      <c r="B16669" s="4" t="s">
        <v>2787</v>
      </c>
      <c r="C16669" s="5">
        <v>0</v>
      </c>
    </row>
    <row r="16670" spans="2:3" x14ac:dyDescent="0.35">
      <c r="B16670" s="4" t="s">
        <v>3367</v>
      </c>
      <c r="C16670" s="5">
        <v>0</v>
      </c>
    </row>
    <row r="16671" spans="2:3" x14ac:dyDescent="0.35">
      <c r="B16671" s="4" t="s">
        <v>2788</v>
      </c>
      <c r="C16671" s="5">
        <v>0</v>
      </c>
    </row>
    <row r="16672" spans="2:3" x14ac:dyDescent="0.35">
      <c r="B16672" s="4" t="s">
        <v>3369</v>
      </c>
      <c r="C16672" s="5">
        <v>0</v>
      </c>
    </row>
    <row r="16673" spans="2:3" x14ac:dyDescent="0.35">
      <c r="B16673" s="4" t="s">
        <v>2789</v>
      </c>
      <c r="C16673" s="5">
        <v>0</v>
      </c>
    </row>
    <row r="16674" spans="2:3" x14ac:dyDescent="0.35">
      <c r="B16674" s="4" t="s">
        <v>3371</v>
      </c>
      <c r="C16674" s="5">
        <v>0</v>
      </c>
    </row>
    <row r="16675" spans="2:3" x14ac:dyDescent="0.35">
      <c r="B16675" s="4" t="s">
        <v>2790</v>
      </c>
      <c r="C16675" s="5">
        <v>0</v>
      </c>
    </row>
    <row r="16676" spans="2:3" x14ac:dyDescent="0.35">
      <c r="B16676" s="4" t="s">
        <v>3373</v>
      </c>
      <c r="C16676" s="5">
        <v>0</v>
      </c>
    </row>
    <row r="16677" spans="2:3" x14ac:dyDescent="0.35">
      <c r="B16677" s="4" t="s">
        <v>2791</v>
      </c>
      <c r="C16677" s="5">
        <v>0</v>
      </c>
    </row>
    <row r="16678" spans="2:3" x14ac:dyDescent="0.35">
      <c r="B16678" s="4" t="s">
        <v>3375</v>
      </c>
      <c r="C16678" s="5">
        <v>0</v>
      </c>
    </row>
    <row r="16679" spans="2:3" x14ac:dyDescent="0.35">
      <c r="B16679" s="4" t="s">
        <v>2792</v>
      </c>
      <c r="C16679" s="5">
        <v>0</v>
      </c>
    </row>
    <row r="16680" spans="2:3" x14ac:dyDescent="0.35">
      <c r="B16680" s="4" t="s">
        <v>3377</v>
      </c>
      <c r="C16680" s="5">
        <v>0</v>
      </c>
    </row>
    <row r="16681" spans="2:3" x14ac:dyDescent="0.35">
      <c r="B16681" s="4" t="s">
        <v>2793</v>
      </c>
      <c r="C16681" s="5">
        <v>0</v>
      </c>
    </row>
    <row r="16682" spans="2:3" x14ac:dyDescent="0.35">
      <c r="B16682" s="4" t="s">
        <v>3379</v>
      </c>
      <c r="C16682" s="5">
        <v>0</v>
      </c>
    </row>
    <row r="16683" spans="2:3" x14ac:dyDescent="0.35">
      <c r="B16683" s="4" t="s">
        <v>2794</v>
      </c>
      <c r="C16683" s="5">
        <v>0</v>
      </c>
    </row>
    <row r="16684" spans="2:3" x14ac:dyDescent="0.35">
      <c r="B16684" s="4" t="s">
        <v>3381</v>
      </c>
      <c r="C16684" s="5">
        <v>0</v>
      </c>
    </row>
    <row r="16685" spans="2:3" x14ac:dyDescent="0.35">
      <c r="B16685" s="4" t="s">
        <v>2795</v>
      </c>
      <c r="C16685" s="5">
        <v>0</v>
      </c>
    </row>
    <row r="16686" spans="2:3" x14ac:dyDescent="0.35">
      <c r="B16686" s="4" t="s">
        <v>3383</v>
      </c>
      <c r="C16686" s="5">
        <v>0</v>
      </c>
    </row>
    <row r="16687" spans="2:3" x14ac:dyDescent="0.35">
      <c r="B16687" s="4" t="s">
        <v>2796</v>
      </c>
      <c r="C16687" s="5">
        <v>0</v>
      </c>
    </row>
    <row r="16688" spans="2:3" x14ac:dyDescent="0.35">
      <c r="B16688" s="4" t="s">
        <v>3385</v>
      </c>
      <c r="C16688" s="5">
        <v>0</v>
      </c>
    </row>
    <row r="16689" spans="2:3" x14ac:dyDescent="0.35">
      <c r="B16689" s="4" t="s">
        <v>2797</v>
      </c>
      <c r="C16689" s="5">
        <v>0</v>
      </c>
    </row>
    <row r="16690" spans="2:3" x14ac:dyDescent="0.35">
      <c r="B16690" s="4" t="s">
        <v>3387</v>
      </c>
      <c r="C16690" s="5">
        <v>0</v>
      </c>
    </row>
    <row r="16691" spans="2:3" x14ac:dyDescent="0.35">
      <c r="B16691" s="4" t="s">
        <v>2798</v>
      </c>
      <c r="C16691" s="5">
        <v>0</v>
      </c>
    </row>
    <row r="16692" spans="2:3" x14ac:dyDescent="0.35">
      <c r="B16692" s="4" t="s">
        <v>3389</v>
      </c>
      <c r="C16692" s="5">
        <v>0</v>
      </c>
    </row>
    <row r="16693" spans="2:3" x14ac:dyDescent="0.35">
      <c r="B16693" s="4" t="s">
        <v>2799</v>
      </c>
      <c r="C16693" s="5">
        <v>0</v>
      </c>
    </row>
    <row r="16694" spans="2:3" x14ac:dyDescent="0.35">
      <c r="B16694" s="4" t="s">
        <v>3391</v>
      </c>
      <c r="C16694" s="5">
        <v>0</v>
      </c>
    </row>
    <row r="16695" spans="2:3" x14ac:dyDescent="0.35">
      <c r="B16695" s="4" t="s">
        <v>2800</v>
      </c>
      <c r="C16695" s="5">
        <v>0</v>
      </c>
    </row>
    <row r="16696" spans="2:3" x14ac:dyDescent="0.35">
      <c r="B16696" s="4" t="s">
        <v>3393</v>
      </c>
      <c r="C16696" s="5">
        <v>0</v>
      </c>
    </row>
    <row r="16697" spans="2:3" x14ac:dyDescent="0.35">
      <c r="B16697" s="4" t="s">
        <v>2801</v>
      </c>
      <c r="C16697" s="5">
        <v>0</v>
      </c>
    </row>
    <row r="16698" spans="2:3" x14ac:dyDescent="0.35">
      <c r="B16698" s="4" t="s">
        <v>3395</v>
      </c>
      <c r="C16698" s="5">
        <v>0</v>
      </c>
    </row>
    <row r="16699" spans="2:3" x14ac:dyDescent="0.35">
      <c r="B16699" s="4" t="s">
        <v>2802</v>
      </c>
      <c r="C16699" s="5">
        <v>0</v>
      </c>
    </row>
    <row r="16700" spans="2:3" x14ac:dyDescent="0.35">
      <c r="B16700" s="4" t="s">
        <v>3397</v>
      </c>
      <c r="C16700" s="5">
        <v>0</v>
      </c>
    </row>
    <row r="16701" spans="2:3" x14ac:dyDescent="0.35">
      <c r="B16701" s="4" t="s">
        <v>2803</v>
      </c>
      <c r="C16701" s="5">
        <v>0</v>
      </c>
    </row>
    <row r="16702" spans="2:3" x14ac:dyDescent="0.35">
      <c r="B16702" s="4" t="s">
        <v>3399</v>
      </c>
      <c r="C16702" s="5">
        <v>0</v>
      </c>
    </row>
    <row r="16703" spans="2:3" x14ac:dyDescent="0.35">
      <c r="B16703" s="4" t="s">
        <v>2804</v>
      </c>
      <c r="C16703" s="5">
        <v>0</v>
      </c>
    </row>
    <row r="16704" spans="2:3" x14ac:dyDescent="0.35">
      <c r="B16704" s="4" t="s">
        <v>2178</v>
      </c>
      <c r="C16704" s="5">
        <v>0</v>
      </c>
    </row>
    <row r="16705" spans="2:3" x14ac:dyDescent="0.35">
      <c r="B16705" s="4" t="s">
        <v>2805</v>
      </c>
      <c r="C16705" s="5">
        <v>0</v>
      </c>
    </row>
    <row r="16706" spans="2:3" x14ac:dyDescent="0.35">
      <c r="B16706" s="4" t="s">
        <v>3403</v>
      </c>
      <c r="C16706" s="5">
        <v>0</v>
      </c>
    </row>
    <row r="16707" spans="2:3" x14ac:dyDescent="0.35">
      <c r="B16707" s="4" t="s">
        <v>2806</v>
      </c>
      <c r="C16707" s="5">
        <v>0</v>
      </c>
    </row>
    <row r="16708" spans="2:3" x14ac:dyDescent="0.35">
      <c r="B16708" s="4" t="s">
        <v>3405</v>
      </c>
      <c r="C16708" s="5">
        <v>0</v>
      </c>
    </row>
    <row r="16709" spans="2:3" x14ac:dyDescent="0.35">
      <c r="B16709" s="4" t="s">
        <v>2807</v>
      </c>
      <c r="C16709" s="5">
        <v>0</v>
      </c>
    </row>
    <row r="16710" spans="2:3" x14ac:dyDescent="0.35">
      <c r="B16710" s="4" t="s">
        <v>3407</v>
      </c>
      <c r="C16710" s="5">
        <v>0</v>
      </c>
    </row>
    <row r="16711" spans="2:3" x14ac:dyDescent="0.35">
      <c r="B16711" s="4" t="s">
        <v>2808</v>
      </c>
      <c r="C16711" s="5">
        <v>0</v>
      </c>
    </row>
    <row r="16712" spans="2:3" x14ac:dyDescent="0.35">
      <c r="B16712" s="4" t="s">
        <v>2211</v>
      </c>
      <c r="C16712" s="5">
        <v>0</v>
      </c>
    </row>
    <row r="16713" spans="2:3" x14ac:dyDescent="0.35">
      <c r="B16713" s="4" t="s">
        <v>3409</v>
      </c>
      <c r="C16713" s="5">
        <v>0</v>
      </c>
    </row>
    <row r="16714" spans="2:3" x14ac:dyDescent="0.35">
      <c r="B16714" s="4" t="s">
        <v>2809</v>
      </c>
      <c r="C16714" s="5">
        <v>0</v>
      </c>
    </row>
    <row r="16715" spans="2:3" x14ac:dyDescent="0.35">
      <c r="B16715" s="4" t="s">
        <v>3412</v>
      </c>
      <c r="C16715" s="5">
        <v>0</v>
      </c>
    </row>
    <row r="16716" spans="2:3" x14ac:dyDescent="0.35">
      <c r="B16716" s="4" t="s">
        <v>2810</v>
      </c>
      <c r="C16716" s="5">
        <v>0</v>
      </c>
    </row>
    <row r="16717" spans="2:3" x14ac:dyDescent="0.35">
      <c r="B16717" s="4" t="s">
        <v>3414</v>
      </c>
      <c r="C16717" s="5">
        <v>0</v>
      </c>
    </row>
    <row r="16718" spans="2:3" x14ac:dyDescent="0.35">
      <c r="B16718" s="4" t="s">
        <v>2811</v>
      </c>
      <c r="C16718" s="5">
        <v>0</v>
      </c>
    </row>
    <row r="16719" spans="2:3" x14ac:dyDescent="0.35">
      <c r="B16719" s="4" t="s">
        <v>3416</v>
      </c>
      <c r="C16719" s="5">
        <v>0</v>
      </c>
    </row>
    <row r="16720" spans="2:3" x14ac:dyDescent="0.35">
      <c r="B16720" s="4" t="s">
        <v>2812</v>
      </c>
      <c r="C16720" s="5">
        <v>0</v>
      </c>
    </row>
    <row r="16721" spans="2:3" x14ac:dyDescent="0.35">
      <c r="B16721" s="4" t="s">
        <v>3418</v>
      </c>
      <c r="C16721" s="5">
        <v>0</v>
      </c>
    </row>
    <row r="16722" spans="2:3" x14ac:dyDescent="0.35">
      <c r="B16722" s="4" t="s">
        <v>2813</v>
      </c>
      <c r="C16722" s="5">
        <v>0</v>
      </c>
    </row>
    <row r="16723" spans="2:3" x14ac:dyDescent="0.35">
      <c r="B16723" s="4" t="s">
        <v>3420</v>
      </c>
      <c r="C16723" s="5">
        <v>0</v>
      </c>
    </row>
    <row r="16724" spans="2:3" x14ac:dyDescent="0.35">
      <c r="B16724" s="4" t="s">
        <v>2814</v>
      </c>
      <c r="C16724" s="5">
        <v>0</v>
      </c>
    </row>
    <row r="16725" spans="2:3" x14ac:dyDescent="0.35">
      <c r="B16725" s="4" t="s">
        <v>3422</v>
      </c>
      <c r="C16725" s="5">
        <v>0</v>
      </c>
    </row>
    <row r="16726" spans="2:3" x14ac:dyDescent="0.35">
      <c r="B16726" s="4" t="s">
        <v>2815</v>
      </c>
      <c r="C16726" s="5">
        <v>0</v>
      </c>
    </row>
    <row r="16727" spans="2:3" x14ac:dyDescent="0.35">
      <c r="B16727" s="4" t="s">
        <v>3424</v>
      </c>
      <c r="C16727" s="5">
        <v>0</v>
      </c>
    </row>
    <row r="16728" spans="2:3" x14ac:dyDescent="0.35">
      <c r="B16728" s="4" t="s">
        <v>2816</v>
      </c>
      <c r="C16728" s="5">
        <v>0</v>
      </c>
    </row>
    <row r="16729" spans="2:3" x14ac:dyDescent="0.35">
      <c r="B16729" s="4" t="s">
        <v>3426</v>
      </c>
      <c r="C16729" s="5">
        <v>0</v>
      </c>
    </row>
    <row r="16730" spans="2:3" x14ac:dyDescent="0.35">
      <c r="B16730" s="4" t="s">
        <v>2817</v>
      </c>
      <c r="C16730" s="5">
        <v>0</v>
      </c>
    </row>
    <row r="16731" spans="2:3" x14ac:dyDescent="0.35">
      <c r="B16731" s="4" t="s">
        <v>3428</v>
      </c>
      <c r="C16731" s="5">
        <v>0</v>
      </c>
    </row>
    <row r="16732" spans="2:3" x14ac:dyDescent="0.35">
      <c r="B16732" s="4" t="s">
        <v>2818</v>
      </c>
      <c r="C16732" s="5">
        <v>0</v>
      </c>
    </row>
    <row r="16733" spans="2:3" x14ac:dyDescent="0.35">
      <c r="B16733" s="4" t="s">
        <v>3430</v>
      </c>
      <c r="C16733" s="5">
        <v>0</v>
      </c>
    </row>
    <row r="16734" spans="2:3" x14ac:dyDescent="0.35">
      <c r="B16734" s="4" t="s">
        <v>2819</v>
      </c>
      <c r="C16734" s="5">
        <v>0</v>
      </c>
    </row>
    <row r="16735" spans="2:3" x14ac:dyDescent="0.35">
      <c r="B16735" s="4" t="s">
        <v>3432</v>
      </c>
      <c r="C16735" s="5">
        <v>0</v>
      </c>
    </row>
    <row r="16736" spans="2:3" x14ac:dyDescent="0.35">
      <c r="B16736" s="4" t="s">
        <v>2820</v>
      </c>
      <c r="C16736" s="5">
        <v>0</v>
      </c>
    </row>
    <row r="16737" spans="2:3" x14ac:dyDescent="0.35">
      <c r="B16737" s="4" t="s">
        <v>3434</v>
      </c>
      <c r="C16737" s="5">
        <v>0</v>
      </c>
    </row>
    <row r="16738" spans="2:3" x14ac:dyDescent="0.35">
      <c r="B16738" s="4" t="s">
        <v>2821</v>
      </c>
      <c r="C16738" s="5">
        <v>0</v>
      </c>
    </row>
    <row r="16739" spans="2:3" x14ac:dyDescent="0.35">
      <c r="B16739" s="4" t="s">
        <v>3436</v>
      </c>
      <c r="C16739" s="5">
        <v>0</v>
      </c>
    </row>
    <row r="16740" spans="2:3" x14ac:dyDescent="0.35">
      <c r="B16740" s="4" t="s">
        <v>2822</v>
      </c>
      <c r="C16740" s="5">
        <v>0</v>
      </c>
    </row>
    <row r="16741" spans="2:3" x14ac:dyDescent="0.35">
      <c r="B16741" s="4" t="s">
        <v>3438</v>
      </c>
      <c r="C16741" s="5">
        <v>0</v>
      </c>
    </row>
    <row r="16742" spans="2:3" x14ac:dyDescent="0.35">
      <c r="B16742" s="4" t="s">
        <v>2823</v>
      </c>
      <c r="C16742" s="5">
        <v>0</v>
      </c>
    </row>
    <row r="16743" spans="2:3" x14ac:dyDescent="0.35">
      <c r="B16743" s="4" t="s">
        <v>3440</v>
      </c>
      <c r="C16743" s="5">
        <v>0</v>
      </c>
    </row>
    <row r="16744" spans="2:3" x14ac:dyDescent="0.35">
      <c r="B16744" s="4" t="s">
        <v>2824</v>
      </c>
      <c r="C16744" s="5">
        <v>0</v>
      </c>
    </row>
    <row r="16745" spans="2:3" x14ac:dyDescent="0.35">
      <c r="B16745" s="4" t="s">
        <v>3442</v>
      </c>
      <c r="C16745" s="5">
        <v>0</v>
      </c>
    </row>
    <row r="16746" spans="2:3" x14ac:dyDescent="0.35">
      <c r="B16746" s="4" t="s">
        <v>2825</v>
      </c>
      <c r="C16746" s="5">
        <v>0</v>
      </c>
    </row>
    <row r="16747" spans="2:3" x14ac:dyDescent="0.35">
      <c r="B16747" s="4" t="s">
        <v>3444</v>
      </c>
      <c r="C16747" s="5">
        <v>0</v>
      </c>
    </row>
    <row r="16748" spans="2:3" x14ac:dyDescent="0.35">
      <c r="B16748" s="4" t="s">
        <v>2826</v>
      </c>
      <c r="C16748" s="5">
        <v>0</v>
      </c>
    </row>
    <row r="16749" spans="2:3" x14ac:dyDescent="0.35">
      <c r="B16749" s="4" t="s">
        <v>3446</v>
      </c>
      <c r="C16749" s="5">
        <v>0</v>
      </c>
    </row>
    <row r="16750" spans="2:3" x14ac:dyDescent="0.35">
      <c r="B16750" s="4" t="s">
        <v>2827</v>
      </c>
      <c r="C16750" s="5">
        <v>0</v>
      </c>
    </row>
    <row r="16751" spans="2:3" x14ac:dyDescent="0.35">
      <c r="B16751" s="4" t="s">
        <v>3448</v>
      </c>
      <c r="C16751" s="5">
        <v>0</v>
      </c>
    </row>
    <row r="16752" spans="2:3" x14ac:dyDescent="0.35">
      <c r="B16752" s="4" t="s">
        <v>2828</v>
      </c>
      <c r="C16752" s="5">
        <v>0</v>
      </c>
    </row>
    <row r="16753" spans="2:3" x14ac:dyDescent="0.35">
      <c r="B16753" s="4" t="s">
        <v>3450</v>
      </c>
      <c r="C16753" s="5">
        <v>0</v>
      </c>
    </row>
    <row r="16754" spans="2:3" x14ac:dyDescent="0.35">
      <c r="B16754" s="4" t="s">
        <v>2829</v>
      </c>
      <c r="C16754" s="5">
        <v>0</v>
      </c>
    </row>
    <row r="16755" spans="2:3" x14ac:dyDescent="0.35">
      <c r="B16755" s="4" t="s">
        <v>3452</v>
      </c>
      <c r="C16755" s="5">
        <v>0</v>
      </c>
    </row>
    <row r="16756" spans="2:3" x14ac:dyDescent="0.35">
      <c r="B16756" s="4" t="s">
        <v>2830</v>
      </c>
      <c r="C16756" s="5">
        <v>0</v>
      </c>
    </row>
    <row r="16757" spans="2:3" x14ac:dyDescent="0.35">
      <c r="B16757" s="4" t="s">
        <v>3454</v>
      </c>
      <c r="C16757" s="5">
        <v>0</v>
      </c>
    </row>
    <row r="16758" spans="2:3" x14ac:dyDescent="0.35">
      <c r="B16758" s="4" t="s">
        <v>2831</v>
      </c>
      <c r="C16758" s="5">
        <v>0</v>
      </c>
    </row>
    <row r="16759" spans="2:3" x14ac:dyDescent="0.35">
      <c r="B16759" s="4" t="s">
        <v>3456</v>
      </c>
      <c r="C16759" s="5">
        <v>0</v>
      </c>
    </row>
    <row r="16760" spans="2:3" x14ac:dyDescent="0.35">
      <c r="B16760" s="4" t="s">
        <v>2832</v>
      </c>
      <c r="C16760" s="5">
        <v>0</v>
      </c>
    </row>
    <row r="16761" spans="2:3" x14ac:dyDescent="0.35">
      <c r="B16761" s="4" t="s">
        <v>2150</v>
      </c>
      <c r="C16761" s="5">
        <v>0</v>
      </c>
    </row>
    <row r="16762" spans="2:3" x14ac:dyDescent="0.35">
      <c r="B16762" s="4" t="s">
        <v>2833</v>
      </c>
      <c r="C16762" s="5">
        <v>0</v>
      </c>
    </row>
    <row r="16763" spans="2:3" x14ac:dyDescent="0.35">
      <c r="B16763" s="4" t="s">
        <v>3460</v>
      </c>
      <c r="C16763" s="5">
        <v>0</v>
      </c>
    </row>
    <row r="16764" spans="2:3" x14ac:dyDescent="0.35">
      <c r="B16764" s="4" t="s">
        <v>2834</v>
      </c>
      <c r="C16764" s="5">
        <v>0</v>
      </c>
    </row>
    <row r="16765" spans="2:3" x14ac:dyDescent="0.35">
      <c r="B16765" s="4" t="s">
        <v>3462</v>
      </c>
      <c r="C16765" s="5">
        <v>0</v>
      </c>
    </row>
    <row r="16766" spans="2:3" x14ac:dyDescent="0.35">
      <c r="B16766" s="4" t="s">
        <v>2835</v>
      </c>
      <c r="C16766" s="5">
        <v>0</v>
      </c>
    </row>
    <row r="16767" spans="2:3" x14ac:dyDescent="0.35">
      <c r="B16767" s="4" t="s">
        <v>3464</v>
      </c>
      <c r="C16767" s="5">
        <v>0</v>
      </c>
    </row>
    <row r="16768" spans="2:3" x14ac:dyDescent="0.35">
      <c r="B16768" s="4" t="s">
        <v>2836</v>
      </c>
      <c r="C16768" s="5">
        <v>0</v>
      </c>
    </row>
    <row r="16769" spans="2:3" x14ac:dyDescent="0.35">
      <c r="B16769" s="4" t="s">
        <v>3466</v>
      </c>
      <c r="C16769" s="5">
        <v>0</v>
      </c>
    </row>
    <row r="16770" spans="2:3" x14ac:dyDescent="0.35">
      <c r="B16770" s="4" t="s">
        <v>2837</v>
      </c>
      <c r="C16770" s="5">
        <v>0</v>
      </c>
    </row>
    <row r="16771" spans="2:3" x14ac:dyDescent="0.35">
      <c r="B16771" s="4" t="s">
        <v>3468</v>
      </c>
      <c r="C16771" s="5">
        <v>0</v>
      </c>
    </row>
    <row r="16772" spans="2:3" x14ac:dyDescent="0.35">
      <c r="B16772" s="4" t="s">
        <v>2838</v>
      </c>
      <c r="C16772" s="5">
        <v>0</v>
      </c>
    </row>
    <row r="16773" spans="2:3" x14ac:dyDescent="0.35">
      <c r="B16773" s="4" t="s">
        <v>3470</v>
      </c>
      <c r="C16773" s="5">
        <v>0</v>
      </c>
    </row>
    <row r="16774" spans="2:3" x14ac:dyDescent="0.35">
      <c r="B16774" s="4" t="s">
        <v>2839</v>
      </c>
      <c r="C16774" s="5">
        <v>0</v>
      </c>
    </row>
    <row r="16775" spans="2:3" x14ac:dyDescent="0.35">
      <c r="B16775" s="4" t="s">
        <v>3472</v>
      </c>
      <c r="C16775" s="5">
        <v>0</v>
      </c>
    </row>
    <row r="16776" spans="2:3" x14ac:dyDescent="0.35">
      <c r="B16776" s="4" t="s">
        <v>2840</v>
      </c>
      <c r="C16776" s="5">
        <v>0</v>
      </c>
    </row>
    <row r="16777" spans="2:3" x14ac:dyDescent="0.35">
      <c r="B16777" s="4" t="s">
        <v>3474</v>
      </c>
      <c r="C16777" s="5">
        <v>0</v>
      </c>
    </row>
    <row r="16778" spans="2:3" x14ac:dyDescent="0.35">
      <c r="B16778" s="4" t="s">
        <v>2841</v>
      </c>
      <c r="C16778" s="5">
        <v>0</v>
      </c>
    </row>
    <row r="16779" spans="2:3" x14ac:dyDescent="0.35">
      <c r="B16779" s="4" t="s">
        <v>3476</v>
      </c>
      <c r="C16779" s="5">
        <v>0</v>
      </c>
    </row>
    <row r="16780" spans="2:3" x14ac:dyDescent="0.35">
      <c r="B16780" s="4" t="s">
        <v>2842</v>
      </c>
      <c r="C16780" s="5">
        <v>0</v>
      </c>
    </row>
    <row r="16781" spans="2:3" x14ac:dyDescent="0.35">
      <c r="B16781" s="4" t="s">
        <v>3478</v>
      </c>
      <c r="C16781" s="5">
        <v>0</v>
      </c>
    </row>
    <row r="16782" spans="2:3" x14ac:dyDescent="0.35">
      <c r="B16782" s="4" t="s">
        <v>2843</v>
      </c>
      <c r="C16782" s="5">
        <v>0</v>
      </c>
    </row>
    <row r="16783" spans="2:3" x14ac:dyDescent="0.35">
      <c r="B16783" s="4" t="s">
        <v>3480</v>
      </c>
      <c r="C16783" s="5">
        <v>0</v>
      </c>
    </row>
    <row r="16784" spans="2:3" x14ac:dyDescent="0.35">
      <c r="B16784" s="4" t="s">
        <v>2844</v>
      </c>
      <c r="C16784" s="5">
        <v>0</v>
      </c>
    </row>
    <row r="16785" spans="2:3" x14ac:dyDescent="0.35">
      <c r="B16785" s="4" t="s">
        <v>3482</v>
      </c>
      <c r="C16785" s="5">
        <v>0</v>
      </c>
    </row>
    <row r="16786" spans="2:3" x14ac:dyDescent="0.35">
      <c r="B16786" s="4" t="s">
        <v>2845</v>
      </c>
      <c r="C16786" s="5">
        <v>0</v>
      </c>
    </row>
    <row r="16787" spans="2:3" x14ac:dyDescent="0.35">
      <c r="B16787" s="4" t="s">
        <v>3484</v>
      </c>
      <c r="C16787" s="5">
        <v>0</v>
      </c>
    </row>
    <row r="16788" spans="2:3" x14ac:dyDescent="0.35">
      <c r="B16788" s="4" t="s">
        <v>2846</v>
      </c>
      <c r="C16788" s="5">
        <v>0</v>
      </c>
    </row>
    <row r="16789" spans="2:3" x14ac:dyDescent="0.35">
      <c r="B16789" s="4" t="s">
        <v>3486</v>
      </c>
      <c r="C16789" s="5">
        <v>0</v>
      </c>
    </row>
    <row r="16790" spans="2:3" x14ac:dyDescent="0.35">
      <c r="B16790" s="4" t="s">
        <v>2847</v>
      </c>
      <c r="C16790" s="5">
        <v>0</v>
      </c>
    </row>
    <row r="16791" spans="2:3" x14ac:dyDescent="0.35">
      <c r="B16791" s="4" t="s">
        <v>3488</v>
      </c>
      <c r="C16791" s="5">
        <v>0</v>
      </c>
    </row>
    <row r="16792" spans="2:3" x14ac:dyDescent="0.35">
      <c r="B16792" s="4" t="s">
        <v>2848</v>
      </c>
      <c r="C16792" s="5">
        <v>0</v>
      </c>
    </row>
    <row r="16793" spans="2:3" x14ac:dyDescent="0.35">
      <c r="B16793" s="4" t="s">
        <v>3490</v>
      </c>
      <c r="C16793" s="5">
        <v>0</v>
      </c>
    </row>
    <row r="16794" spans="2:3" x14ac:dyDescent="0.35">
      <c r="B16794" s="4" t="s">
        <v>2849</v>
      </c>
      <c r="C16794" s="5">
        <v>0</v>
      </c>
    </row>
    <row r="16795" spans="2:3" x14ac:dyDescent="0.35">
      <c r="B16795" s="4" t="s">
        <v>2151</v>
      </c>
      <c r="C16795" s="5">
        <v>0</v>
      </c>
    </row>
    <row r="16796" spans="2:3" x14ac:dyDescent="0.35">
      <c r="B16796" s="4" t="s">
        <v>2850</v>
      </c>
      <c r="C16796" s="5">
        <v>0</v>
      </c>
    </row>
    <row r="16797" spans="2:3" x14ac:dyDescent="0.35">
      <c r="B16797" s="4" t="s">
        <v>3494</v>
      </c>
      <c r="C16797" s="5">
        <v>0</v>
      </c>
    </row>
    <row r="16798" spans="2:3" x14ac:dyDescent="0.35">
      <c r="B16798" s="4" t="s">
        <v>2203</v>
      </c>
      <c r="C16798" s="5">
        <v>0</v>
      </c>
    </row>
    <row r="16799" spans="2:3" x14ac:dyDescent="0.35">
      <c r="B16799" s="4" t="s">
        <v>3496</v>
      </c>
      <c r="C16799" s="5">
        <v>0</v>
      </c>
    </row>
    <row r="16800" spans="2:3" x14ac:dyDescent="0.35">
      <c r="B16800" s="4" t="s">
        <v>2852</v>
      </c>
      <c r="C16800" s="5">
        <v>0</v>
      </c>
    </row>
    <row r="16801" spans="2:3" x14ac:dyDescent="0.35">
      <c r="B16801" s="4" t="s">
        <v>3498</v>
      </c>
      <c r="C16801" s="5">
        <v>0</v>
      </c>
    </row>
    <row r="16802" spans="2:3" x14ac:dyDescent="0.35">
      <c r="B16802" s="4" t="s">
        <v>2853</v>
      </c>
      <c r="C16802" s="5">
        <v>0</v>
      </c>
    </row>
    <row r="16803" spans="2:3" x14ac:dyDescent="0.35">
      <c r="B16803" s="4" t="s">
        <v>3500</v>
      </c>
      <c r="C16803" s="5">
        <v>0</v>
      </c>
    </row>
    <row r="16804" spans="2:3" x14ac:dyDescent="0.35">
      <c r="B16804" s="4" t="s">
        <v>2854</v>
      </c>
      <c r="C16804" s="5">
        <v>0</v>
      </c>
    </row>
    <row r="16805" spans="2:3" x14ac:dyDescent="0.35">
      <c r="B16805" s="4" t="s">
        <v>3502</v>
      </c>
      <c r="C16805" s="5">
        <v>0</v>
      </c>
    </row>
    <row r="16806" spans="2:3" x14ac:dyDescent="0.35">
      <c r="B16806" s="4" t="s">
        <v>2855</v>
      </c>
      <c r="C16806" s="5">
        <v>0</v>
      </c>
    </row>
    <row r="16807" spans="2:3" x14ac:dyDescent="0.35">
      <c r="B16807" s="4" t="s">
        <v>3504</v>
      </c>
      <c r="C16807" s="5">
        <v>0</v>
      </c>
    </row>
    <row r="16808" spans="2:3" x14ac:dyDescent="0.35">
      <c r="B16808" s="4" t="s">
        <v>2856</v>
      </c>
      <c r="C16808" s="5">
        <v>0</v>
      </c>
    </row>
    <row r="16809" spans="2:3" x14ac:dyDescent="0.35">
      <c r="B16809" s="4" t="s">
        <v>3506</v>
      </c>
      <c r="C16809" s="5">
        <v>0</v>
      </c>
    </row>
    <row r="16810" spans="2:3" x14ac:dyDescent="0.35">
      <c r="B16810" s="4" t="s">
        <v>2154</v>
      </c>
      <c r="C16810" s="5">
        <v>0</v>
      </c>
    </row>
    <row r="16811" spans="2:3" x14ac:dyDescent="0.35">
      <c r="B16811" s="4" t="s">
        <v>3508</v>
      </c>
      <c r="C16811" s="5">
        <v>0</v>
      </c>
    </row>
    <row r="16812" spans="2:3" x14ac:dyDescent="0.35">
      <c r="B16812" s="4" t="s">
        <v>2858</v>
      </c>
      <c r="C16812" s="5">
        <v>0</v>
      </c>
    </row>
    <row r="16813" spans="2:3" x14ac:dyDescent="0.35">
      <c r="B16813" s="4" t="s">
        <v>3510</v>
      </c>
      <c r="C16813" s="5">
        <v>0</v>
      </c>
    </row>
    <row r="16814" spans="2:3" x14ac:dyDescent="0.35">
      <c r="B16814" s="4" t="s">
        <v>2859</v>
      </c>
      <c r="C16814" s="5">
        <v>0</v>
      </c>
    </row>
    <row r="16815" spans="2:3" x14ac:dyDescent="0.35">
      <c r="B16815" s="4" t="s">
        <v>3512</v>
      </c>
      <c r="C16815" s="5">
        <v>0</v>
      </c>
    </row>
    <row r="16816" spans="2:3" x14ac:dyDescent="0.35">
      <c r="B16816" s="4" t="s">
        <v>2860</v>
      </c>
      <c r="C16816" s="5">
        <v>0</v>
      </c>
    </row>
    <row r="16817" spans="2:3" x14ac:dyDescent="0.35">
      <c r="B16817" s="4" t="s">
        <v>3514</v>
      </c>
      <c r="C16817" s="5">
        <v>0</v>
      </c>
    </row>
    <row r="16818" spans="2:3" x14ac:dyDescent="0.35">
      <c r="B16818" s="4" t="s">
        <v>2861</v>
      </c>
      <c r="C16818" s="5">
        <v>0</v>
      </c>
    </row>
    <row r="16819" spans="2:3" x14ac:dyDescent="0.35">
      <c r="B16819" s="4" t="s">
        <v>3516</v>
      </c>
      <c r="C16819" s="5">
        <v>0</v>
      </c>
    </row>
    <row r="16820" spans="2:3" x14ac:dyDescent="0.35">
      <c r="B16820" s="4" t="s">
        <v>2862</v>
      </c>
      <c r="C16820" s="5">
        <v>0</v>
      </c>
    </row>
    <row r="16821" spans="2:3" x14ac:dyDescent="0.35">
      <c r="B16821" s="4" t="s">
        <v>3518</v>
      </c>
      <c r="C16821" s="5">
        <v>0</v>
      </c>
    </row>
    <row r="16822" spans="2:3" x14ac:dyDescent="0.35">
      <c r="B16822" s="4" t="s">
        <v>2863</v>
      </c>
      <c r="C16822" s="5">
        <v>0</v>
      </c>
    </row>
    <row r="16823" spans="2:3" x14ac:dyDescent="0.35">
      <c r="B16823" s="4" t="s">
        <v>3520</v>
      </c>
      <c r="C16823" s="5">
        <v>0</v>
      </c>
    </row>
    <row r="16824" spans="2:3" x14ac:dyDescent="0.35">
      <c r="B16824" s="4" t="s">
        <v>2192</v>
      </c>
      <c r="C16824" s="5">
        <v>0</v>
      </c>
    </row>
    <row r="16825" spans="2:3" x14ac:dyDescent="0.35">
      <c r="B16825" s="4" t="s">
        <v>3522</v>
      </c>
      <c r="C16825" s="5">
        <v>0</v>
      </c>
    </row>
    <row r="16826" spans="2:3" x14ac:dyDescent="0.35">
      <c r="B16826" s="4" t="s">
        <v>2865</v>
      </c>
      <c r="C16826" s="5">
        <v>0</v>
      </c>
    </row>
    <row r="16827" spans="2:3" x14ac:dyDescent="0.35">
      <c r="B16827" s="4" t="s">
        <v>3524</v>
      </c>
      <c r="C16827" s="5">
        <v>0</v>
      </c>
    </row>
    <row r="16828" spans="2:3" x14ac:dyDescent="0.35">
      <c r="B16828" s="4" t="s">
        <v>2866</v>
      </c>
      <c r="C16828" s="5">
        <v>0</v>
      </c>
    </row>
    <row r="16829" spans="2:3" x14ac:dyDescent="0.35">
      <c r="B16829" s="4" t="s">
        <v>3526</v>
      </c>
      <c r="C16829" s="5">
        <v>0</v>
      </c>
    </row>
    <row r="16830" spans="2:3" x14ac:dyDescent="0.35">
      <c r="B16830" s="4" t="s">
        <v>2867</v>
      </c>
      <c r="C16830" s="5">
        <v>0</v>
      </c>
    </row>
    <row r="16831" spans="2:3" x14ac:dyDescent="0.35">
      <c r="B16831" s="4" t="s">
        <v>3528</v>
      </c>
      <c r="C16831" s="5">
        <v>0</v>
      </c>
    </row>
    <row r="16832" spans="2:3" x14ac:dyDescent="0.35">
      <c r="B16832" s="4" t="s">
        <v>2868</v>
      </c>
      <c r="C16832" s="5">
        <v>0</v>
      </c>
    </row>
    <row r="16833" spans="2:3" x14ac:dyDescent="0.35">
      <c r="B16833" s="4" t="s">
        <v>3530</v>
      </c>
      <c r="C16833" s="5">
        <v>0</v>
      </c>
    </row>
    <row r="16834" spans="2:3" x14ac:dyDescent="0.35">
      <c r="B16834" s="4" t="s">
        <v>2869</v>
      </c>
      <c r="C16834" s="5">
        <v>0</v>
      </c>
    </row>
    <row r="16835" spans="2:3" x14ac:dyDescent="0.35">
      <c r="B16835" s="4" t="s">
        <v>3532</v>
      </c>
      <c r="C16835" s="5">
        <v>0</v>
      </c>
    </row>
    <row r="16836" spans="2:3" x14ac:dyDescent="0.35">
      <c r="B16836" s="4" t="s">
        <v>2870</v>
      </c>
      <c r="C16836" s="5">
        <v>0</v>
      </c>
    </row>
    <row r="16837" spans="2:3" x14ac:dyDescent="0.35">
      <c r="B16837" s="4" t="s">
        <v>3534</v>
      </c>
      <c r="C16837" s="5">
        <v>0</v>
      </c>
    </row>
    <row r="16838" spans="2:3" x14ac:dyDescent="0.35">
      <c r="B16838" s="4" t="s">
        <v>2871</v>
      </c>
      <c r="C16838" s="5">
        <v>0</v>
      </c>
    </row>
    <row r="16839" spans="2:3" x14ac:dyDescent="0.35">
      <c r="B16839" s="4" t="s">
        <v>3536</v>
      </c>
      <c r="C16839" s="5">
        <v>0</v>
      </c>
    </row>
    <row r="16840" spans="2:3" x14ac:dyDescent="0.35">
      <c r="B16840" s="4" t="s">
        <v>2872</v>
      </c>
      <c r="C16840" s="5">
        <v>0</v>
      </c>
    </row>
    <row r="16841" spans="2:3" x14ac:dyDescent="0.35">
      <c r="B16841" s="4" t="s">
        <v>3538</v>
      </c>
      <c r="C16841" s="5">
        <v>0</v>
      </c>
    </row>
    <row r="16842" spans="2:3" x14ac:dyDescent="0.35">
      <c r="B16842" s="4" t="s">
        <v>2135</v>
      </c>
      <c r="C16842" s="5">
        <v>0</v>
      </c>
    </row>
    <row r="16843" spans="2:3" x14ac:dyDescent="0.35">
      <c r="B16843" s="4" t="s">
        <v>3540</v>
      </c>
      <c r="C16843" s="5">
        <v>0</v>
      </c>
    </row>
    <row r="16844" spans="2:3" x14ac:dyDescent="0.35">
      <c r="B16844" s="4" t="s">
        <v>2874</v>
      </c>
      <c r="C16844" s="5">
        <v>0</v>
      </c>
    </row>
    <row r="16845" spans="2:3" x14ac:dyDescent="0.35">
      <c r="B16845" s="4" t="s">
        <v>3542</v>
      </c>
      <c r="C16845" s="5">
        <v>0</v>
      </c>
    </row>
    <row r="16846" spans="2:3" x14ac:dyDescent="0.35">
      <c r="B16846" s="4" t="s">
        <v>2875</v>
      </c>
      <c r="C16846" s="5">
        <v>0</v>
      </c>
    </row>
    <row r="16847" spans="2:3" x14ac:dyDescent="0.35">
      <c r="B16847" s="4" t="s">
        <v>3544</v>
      </c>
      <c r="C16847" s="5">
        <v>0</v>
      </c>
    </row>
    <row r="16848" spans="2:3" x14ac:dyDescent="0.35">
      <c r="B16848" s="4" t="s">
        <v>2876</v>
      </c>
      <c r="C16848" s="5">
        <v>0</v>
      </c>
    </row>
    <row r="16849" spans="2:3" x14ac:dyDescent="0.35">
      <c r="B16849" s="4" t="s">
        <v>3546</v>
      </c>
      <c r="C16849" s="5">
        <v>0</v>
      </c>
    </row>
    <row r="16850" spans="2:3" x14ac:dyDescent="0.35">
      <c r="B16850" s="4" t="s">
        <v>2165</v>
      </c>
      <c r="C16850" s="5">
        <v>0</v>
      </c>
    </row>
    <row r="16851" spans="2:3" x14ac:dyDescent="0.35">
      <c r="B16851" s="4" t="s">
        <v>3548</v>
      </c>
      <c r="C16851" s="5">
        <v>0</v>
      </c>
    </row>
    <row r="16852" spans="2:3" x14ac:dyDescent="0.35">
      <c r="B16852" s="4" t="s">
        <v>2166</v>
      </c>
      <c r="C16852" s="5">
        <v>0</v>
      </c>
    </row>
    <row r="16853" spans="2:3" x14ac:dyDescent="0.35">
      <c r="B16853" s="4" t="s">
        <v>3550</v>
      </c>
      <c r="C16853" s="5">
        <v>0</v>
      </c>
    </row>
    <row r="16854" spans="2:3" x14ac:dyDescent="0.35">
      <c r="B16854" s="4" t="s">
        <v>2879</v>
      </c>
      <c r="C16854" s="5">
        <v>0</v>
      </c>
    </row>
    <row r="16855" spans="2:3" x14ac:dyDescent="0.35">
      <c r="B16855" s="4" t="s">
        <v>3552</v>
      </c>
      <c r="C16855" s="5">
        <v>0</v>
      </c>
    </row>
    <row r="16856" spans="2:3" x14ac:dyDescent="0.35">
      <c r="B16856" s="4" t="s">
        <v>2880</v>
      </c>
      <c r="C16856" s="5">
        <v>0</v>
      </c>
    </row>
    <row r="16857" spans="2:3" x14ac:dyDescent="0.35">
      <c r="B16857" s="4" t="s">
        <v>3554</v>
      </c>
      <c r="C16857" s="5">
        <v>0</v>
      </c>
    </row>
    <row r="16858" spans="2:3" x14ac:dyDescent="0.35">
      <c r="B16858" s="4" t="s">
        <v>3638</v>
      </c>
      <c r="C16858" s="5">
        <v>0</v>
      </c>
    </row>
    <row r="16859" spans="2:3" x14ac:dyDescent="0.35">
      <c r="B16859" s="4" t="s">
        <v>3556</v>
      </c>
      <c r="C16859" s="5">
        <v>0</v>
      </c>
    </row>
    <row r="16860" spans="2:3" x14ac:dyDescent="0.35">
      <c r="B16860" s="4" t="s">
        <v>3640</v>
      </c>
      <c r="C16860" s="5">
        <v>0</v>
      </c>
    </row>
    <row r="16861" spans="2:3" x14ac:dyDescent="0.35">
      <c r="B16861" s="4" t="s">
        <v>3558</v>
      </c>
      <c r="C16861" s="5">
        <v>0</v>
      </c>
    </row>
    <row r="16862" spans="2:3" x14ac:dyDescent="0.35">
      <c r="B16862" s="4" t="s">
        <v>3642</v>
      </c>
      <c r="C16862" s="5">
        <v>0</v>
      </c>
    </row>
    <row r="16863" spans="2:3" x14ac:dyDescent="0.35">
      <c r="B16863" s="4" t="s">
        <v>3560</v>
      </c>
      <c r="C16863" s="5">
        <v>0</v>
      </c>
    </row>
    <row r="16864" spans="2:3" x14ac:dyDescent="0.35">
      <c r="B16864" s="4" t="s">
        <v>3644</v>
      </c>
      <c r="C16864" s="5">
        <v>0</v>
      </c>
    </row>
    <row r="16865" spans="2:3" x14ac:dyDescent="0.35">
      <c r="B16865" s="4" t="s">
        <v>3562</v>
      </c>
      <c r="C16865" s="5">
        <v>0</v>
      </c>
    </row>
    <row r="16866" spans="2:3" x14ac:dyDescent="0.35">
      <c r="B16866" s="4" t="s">
        <v>3646</v>
      </c>
      <c r="C16866" s="5">
        <v>0</v>
      </c>
    </row>
    <row r="16867" spans="2:3" x14ac:dyDescent="0.35">
      <c r="B16867" s="4" t="s">
        <v>3564</v>
      </c>
      <c r="C16867" s="5">
        <v>0</v>
      </c>
    </row>
    <row r="16868" spans="2:3" x14ac:dyDescent="0.35">
      <c r="B16868" s="4" t="s">
        <v>3648</v>
      </c>
      <c r="C16868" s="5">
        <v>0</v>
      </c>
    </row>
    <row r="16869" spans="2:3" x14ac:dyDescent="0.35">
      <c r="B16869" s="4" t="s">
        <v>3566</v>
      </c>
      <c r="C16869" s="5">
        <v>0</v>
      </c>
    </row>
    <row r="16870" spans="2:3" x14ac:dyDescent="0.35">
      <c r="B16870" s="4" t="s">
        <v>3650</v>
      </c>
      <c r="C16870" s="5">
        <v>0</v>
      </c>
    </row>
    <row r="16871" spans="2:3" x14ac:dyDescent="0.35">
      <c r="B16871" s="4" t="s">
        <v>3568</v>
      </c>
      <c r="C16871" s="5">
        <v>0</v>
      </c>
    </row>
    <row r="16872" spans="2:3" x14ac:dyDescent="0.35">
      <c r="B16872" s="4" t="s">
        <v>2167</v>
      </c>
      <c r="C16872" s="5">
        <v>0</v>
      </c>
    </row>
    <row r="16873" spans="2:3" x14ac:dyDescent="0.35">
      <c r="B16873" s="4" t="s">
        <v>3570</v>
      </c>
      <c r="C16873" s="5">
        <v>0</v>
      </c>
    </row>
    <row r="16874" spans="2:3" x14ac:dyDescent="0.35">
      <c r="B16874" s="4" t="s">
        <v>3654</v>
      </c>
      <c r="C16874" s="5">
        <v>0</v>
      </c>
    </row>
    <row r="16875" spans="2:3" x14ac:dyDescent="0.35">
      <c r="B16875" s="4" t="s">
        <v>3572</v>
      </c>
      <c r="C16875" s="5">
        <v>0</v>
      </c>
    </row>
    <row r="16876" spans="2:3" x14ac:dyDescent="0.35">
      <c r="B16876" s="4" t="s">
        <v>3656</v>
      </c>
      <c r="C16876" s="5">
        <v>0</v>
      </c>
    </row>
    <row r="16877" spans="2:3" x14ac:dyDescent="0.35">
      <c r="B16877" s="4" t="s">
        <v>3574</v>
      </c>
      <c r="C16877" s="5">
        <v>0</v>
      </c>
    </row>
    <row r="16878" spans="2:3" x14ac:dyDescent="0.35">
      <c r="B16878" s="4" t="s">
        <v>3630</v>
      </c>
      <c r="C16878" s="5">
        <v>0</v>
      </c>
    </row>
    <row r="16879" spans="2:3" x14ac:dyDescent="0.35">
      <c r="B16879" s="4" t="s">
        <v>3576</v>
      </c>
      <c r="C16879" s="5">
        <v>0</v>
      </c>
    </row>
    <row r="16880" spans="2:3" x14ac:dyDescent="0.35">
      <c r="B16880" s="4" t="s">
        <v>2152</v>
      </c>
      <c r="C16880" s="5">
        <v>0</v>
      </c>
    </row>
    <row r="16881" spans="2:3" x14ac:dyDescent="0.35">
      <c r="B16881" s="4" t="s">
        <v>3578</v>
      </c>
      <c r="C16881" s="5">
        <v>0</v>
      </c>
    </row>
    <row r="16882" spans="2:3" x14ac:dyDescent="0.35">
      <c r="B16882" s="4" t="s">
        <v>3634</v>
      </c>
      <c r="C16882" s="5">
        <v>0</v>
      </c>
    </row>
    <row r="16883" spans="2:3" x14ac:dyDescent="0.35">
      <c r="B16883" s="4" t="s">
        <v>3580</v>
      </c>
      <c r="C16883" s="5">
        <v>0</v>
      </c>
    </row>
    <row r="16884" spans="2:3" x14ac:dyDescent="0.35">
      <c r="B16884" s="4" t="s">
        <v>3636</v>
      </c>
      <c r="C16884" s="5">
        <v>0</v>
      </c>
    </row>
    <row r="16885" spans="2:3" x14ac:dyDescent="0.35">
      <c r="B16885" s="4" t="s">
        <v>3582</v>
      </c>
      <c r="C16885" s="5">
        <v>0</v>
      </c>
    </row>
    <row r="16886" spans="2:3" x14ac:dyDescent="0.35">
      <c r="B16886" s="4" t="s">
        <v>2153</v>
      </c>
      <c r="C16886" s="5">
        <v>0</v>
      </c>
    </row>
    <row r="16887" spans="2:3" x14ac:dyDescent="0.35">
      <c r="B16887" s="4" t="s">
        <v>3584</v>
      </c>
      <c r="C16887" s="5">
        <v>0</v>
      </c>
    </row>
    <row r="16888" spans="2:3" x14ac:dyDescent="0.35">
      <c r="B16888" s="4" t="s">
        <v>2896</v>
      </c>
      <c r="C16888" s="5">
        <v>0</v>
      </c>
    </row>
    <row r="16889" spans="2:3" x14ac:dyDescent="0.35">
      <c r="B16889" s="4" t="s">
        <v>3586</v>
      </c>
      <c r="C16889" s="5">
        <v>0</v>
      </c>
    </row>
    <row r="16890" spans="2:3" x14ac:dyDescent="0.35">
      <c r="B16890" s="4" t="s">
        <v>3599</v>
      </c>
      <c r="C16890" s="5">
        <v>0</v>
      </c>
    </row>
    <row r="16891" spans="2:3" x14ac:dyDescent="0.35">
      <c r="B16891" s="4" t="s">
        <v>3588</v>
      </c>
      <c r="C16891" s="5">
        <v>0</v>
      </c>
    </row>
    <row r="16892" spans="2:3" x14ac:dyDescent="0.35">
      <c r="B16892" s="4" t="s">
        <v>3600</v>
      </c>
      <c r="C16892" s="5">
        <v>0</v>
      </c>
    </row>
    <row r="16893" spans="2:3" x14ac:dyDescent="0.35">
      <c r="B16893" s="4" t="s">
        <v>3590</v>
      </c>
      <c r="C16893" s="5">
        <v>0</v>
      </c>
    </row>
    <row r="16894" spans="2:3" x14ac:dyDescent="0.35">
      <c r="B16894" s="4" t="s">
        <v>3602</v>
      </c>
      <c r="C16894" s="5">
        <v>0</v>
      </c>
    </row>
    <row r="16895" spans="2:3" x14ac:dyDescent="0.35">
      <c r="B16895" s="4" t="s">
        <v>3592</v>
      </c>
      <c r="C16895" s="5">
        <v>0</v>
      </c>
    </row>
    <row r="16896" spans="2:3" x14ac:dyDescent="0.35">
      <c r="B16896" s="4" t="s">
        <v>3604</v>
      </c>
      <c r="C16896" s="5">
        <v>0</v>
      </c>
    </row>
    <row r="16897" spans="2:3" x14ac:dyDescent="0.35">
      <c r="B16897" s="4" t="s">
        <v>3594</v>
      </c>
      <c r="C16897" s="5">
        <v>0</v>
      </c>
    </row>
    <row r="16898" spans="2:3" x14ac:dyDescent="0.35">
      <c r="B16898" s="4" t="s">
        <v>3606</v>
      </c>
      <c r="C16898" s="5">
        <v>0</v>
      </c>
    </row>
    <row r="16899" spans="2:3" x14ac:dyDescent="0.35">
      <c r="B16899" s="4" t="s">
        <v>3596</v>
      </c>
      <c r="C16899" s="5">
        <v>0</v>
      </c>
    </row>
    <row r="16900" spans="2:3" x14ac:dyDescent="0.35">
      <c r="B16900" s="4" t="s">
        <v>3608</v>
      </c>
      <c r="C16900" s="5">
        <v>0</v>
      </c>
    </row>
    <row r="16901" spans="2:3" x14ac:dyDescent="0.35">
      <c r="B16901" s="4" t="s">
        <v>3598</v>
      </c>
      <c r="C16901" s="5">
        <v>0</v>
      </c>
    </row>
    <row r="16902" spans="2:3" x14ac:dyDescent="0.35">
      <c r="B16902" s="4" t="s">
        <v>3610</v>
      </c>
      <c r="C16902" s="5">
        <v>0</v>
      </c>
    </row>
    <row r="16903" spans="2:3" x14ac:dyDescent="0.35">
      <c r="B16903" s="4" t="s">
        <v>2205</v>
      </c>
      <c r="C16903" s="5">
        <v>0</v>
      </c>
    </row>
    <row r="16904" spans="2:3" x14ac:dyDescent="0.35">
      <c r="B16904" s="4" t="s">
        <v>3601</v>
      </c>
      <c r="C16904" s="5">
        <v>0</v>
      </c>
    </row>
    <row r="16905" spans="2:3" x14ac:dyDescent="0.35">
      <c r="B16905" s="4" t="s">
        <v>2898</v>
      </c>
      <c r="C16905" s="5">
        <v>0</v>
      </c>
    </row>
    <row r="16906" spans="2:3" x14ac:dyDescent="0.35">
      <c r="B16906" s="4" t="s">
        <v>3603</v>
      </c>
      <c r="C16906" s="5">
        <v>0</v>
      </c>
    </row>
    <row r="16907" spans="2:3" x14ac:dyDescent="0.35">
      <c r="B16907" s="4" t="s">
        <v>3616</v>
      </c>
      <c r="C16907" s="5">
        <v>0</v>
      </c>
    </row>
    <row r="16908" spans="2:3" x14ac:dyDescent="0.35">
      <c r="B16908" s="4" t="s">
        <v>3605</v>
      </c>
      <c r="C16908" s="5">
        <v>0</v>
      </c>
    </row>
    <row r="16909" spans="2:3" x14ac:dyDescent="0.35">
      <c r="B16909" s="4" t="s">
        <v>3618</v>
      </c>
      <c r="C16909" s="5">
        <v>0</v>
      </c>
    </row>
    <row r="16910" spans="2:3" x14ac:dyDescent="0.35">
      <c r="B16910" s="4" t="s">
        <v>3607</v>
      </c>
      <c r="C16910" s="5">
        <v>0</v>
      </c>
    </row>
    <row r="16911" spans="2:3" x14ac:dyDescent="0.35">
      <c r="B16911" s="4" t="s">
        <v>3620</v>
      </c>
      <c r="C16911" s="5">
        <v>0</v>
      </c>
    </row>
    <row r="16912" spans="2:3" x14ac:dyDescent="0.35">
      <c r="B16912" s="4" t="s">
        <v>3609</v>
      </c>
      <c r="C16912" s="5">
        <v>0</v>
      </c>
    </row>
    <row r="16913" spans="2:3" x14ac:dyDescent="0.35">
      <c r="B16913" s="4" t="s">
        <v>3622</v>
      </c>
      <c r="C16913" s="5">
        <v>0</v>
      </c>
    </row>
    <row r="16914" spans="2:3" x14ac:dyDescent="0.35">
      <c r="B16914" s="4" t="s">
        <v>3611</v>
      </c>
      <c r="C16914" s="5">
        <v>0</v>
      </c>
    </row>
    <row r="16915" spans="2:3" x14ac:dyDescent="0.35">
      <c r="B16915" s="4" t="s">
        <v>3624</v>
      </c>
      <c r="C16915" s="5">
        <v>0</v>
      </c>
    </row>
    <row r="16916" spans="2:3" x14ac:dyDescent="0.35">
      <c r="B16916" s="4" t="s">
        <v>3613</v>
      </c>
      <c r="C16916" s="5">
        <v>0</v>
      </c>
    </row>
    <row r="16917" spans="2:3" x14ac:dyDescent="0.35">
      <c r="B16917" s="4" t="s">
        <v>3626</v>
      </c>
      <c r="C16917" s="5">
        <v>0</v>
      </c>
    </row>
    <row r="16918" spans="2:3" x14ac:dyDescent="0.35">
      <c r="B16918" s="4" t="s">
        <v>3615</v>
      </c>
      <c r="C16918" s="5">
        <v>0</v>
      </c>
    </row>
    <row r="16919" spans="2:3" x14ac:dyDescent="0.35">
      <c r="B16919" s="4" t="s">
        <v>3628</v>
      </c>
      <c r="C16919" s="5">
        <v>0</v>
      </c>
    </row>
    <row r="16920" spans="2:3" x14ac:dyDescent="0.35">
      <c r="B16920" s="4" t="s">
        <v>2183</v>
      </c>
      <c r="C16920" s="5">
        <v>0</v>
      </c>
    </row>
    <row r="16921" spans="2:3" x14ac:dyDescent="0.35">
      <c r="B16921" s="4" t="s">
        <v>2899</v>
      </c>
      <c r="C16921" s="5">
        <v>0</v>
      </c>
    </row>
    <row r="16922" spans="2:3" x14ac:dyDescent="0.35">
      <c r="B16922" s="4" t="s">
        <v>3619</v>
      </c>
      <c r="C16922" s="5">
        <v>0</v>
      </c>
    </row>
    <row r="16923" spans="2:3" x14ac:dyDescent="0.35">
      <c r="B16923" s="4" t="s">
        <v>2900</v>
      </c>
      <c r="C16923" s="5">
        <v>0</v>
      </c>
    </row>
    <row r="16924" spans="2:3" x14ac:dyDescent="0.35">
      <c r="B16924" s="4" t="s">
        <v>3621</v>
      </c>
      <c r="C16924" s="5">
        <v>0</v>
      </c>
    </row>
    <row r="16925" spans="2:3" x14ac:dyDescent="0.35">
      <c r="B16925" s="4" t="s">
        <v>2901</v>
      </c>
      <c r="C16925" s="5">
        <v>0</v>
      </c>
    </row>
    <row r="16926" spans="2:3" x14ac:dyDescent="0.35">
      <c r="B16926" s="4" t="s">
        <v>3623</v>
      </c>
      <c r="C16926" s="5">
        <v>0</v>
      </c>
    </row>
    <row r="16927" spans="2:3" x14ac:dyDescent="0.35">
      <c r="B16927" s="4" t="s">
        <v>2902</v>
      </c>
      <c r="C16927" s="5">
        <v>0</v>
      </c>
    </row>
    <row r="16928" spans="2:3" x14ac:dyDescent="0.35">
      <c r="B16928" s="4" t="s">
        <v>3625</v>
      </c>
      <c r="C16928" s="5">
        <v>0</v>
      </c>
    </row>
    <row r="16929" spans="2:3" x14ac:dyDescent="0.35">
      <c r="B16929" s="4" t="s">
        <v>2903</v>
      </c>
      <c r="C16929" s="5">
        <v>0</v>
      </c>
    </row>
    <row r="16930" spans="2:3" x14ac:dyDescent="0.35">
      <c r="B16930" s="4" t="s">
        <v>2182</v>
      </c>
      <c r="C16930" s="5">
        <v>0</v>
      </c>
    </row>
    <row r="16931" spans="2:3" x14ac:dyDescent="0.35">
      <c r="B16931" s="4" t="s">
        <v>2137</v>
      </c>
      <c r="C16931" s="5">
        <v>0</v>
      </c>
    </row>
    <row r="16932" spans="2:3" x14ac:dyDescent="0.35">
      <c r="B16932" s="4" t="s">
        <v>3629</v>
      </c>
      <c r="C16932" s="5">
        <v>0</v>
      </c>
    </row>
    <row r="16933" spans="2:3" x14ac:dyDescent="0.35">
      <c r="B16933" s="4" t="s">
        <v>2905</v>
      </c>
      <c r="C16933" s="5">
        <v>0</v>
      </c>
    </row>
    <row r="16934" spans="2:3" x14ac:dyDescent="0.35">
      <c r="B16934" s="4" t="s">
        <v>2906</v>
      </c>
      <c r="C16934" s="5">
        <v>0</v>
      </c>
    </row>
    <row r="16935" spans="2:3" x14ac:dyDescent="0.35">
      <c r="B16935" s="4" t="s">
        <v>3658</v>
      </c>
      <c r="C16935" s="5">
        <v>0</v>
      </c>
    </row>
    <row r="16936" spans="2:3" x14ac:dyDescent="0.35">
      <c r="B16936" s="4" t="s">
        <v>3633</v>
      </c>
      <c r="C16936" s="5">
        <v>0</v>
      </c>
    </row>
    <row r="16937" spans="2:3" x14ac:dyDescent="0.35">
      <c r="B16937" s="4" t="s">
        <v>2136</v>
      </c>
      <c r="C16937" s="5">
        <v>0</v>
      </c>
    </row>
    <row r="16938" spans="2:3" x14ac:dyDescent="0.35">
      <c r="B16938" s="4" t="s">
        <v>3635</v>
      </c>
      <c r="C16938" s="5">
        <v>0</v>
      </c>
    </row>
    <row r="16939" spans="2:3" x14ac:dyDescent="0.35">
      <c r="B16939" s="4" t="s">
        <v>2893</v>
      </c>
      <c r="C16939" s="5">
        <v>0</v>
      </c>
    </row>
    <row r="16940" spans="2:3" x14ac:dyDescent="0.35">
      <c r="B16940" s="4" t="s">
        <v>3637</v>
      </c>
      <c r="C16940" s="5">
        <v>0</v>
      </c>
    </row>
    <row r="16941" spans="2:3" x14ac:dyDescent="0.35">
      <c r="B16941" s="4" t="s">
        <v>2894</v>
      </c>
      <c r="C16941" s="5">
        <v>0</v>
      </c>
    </row>
    <row r="16942" spans="2:3" x14ac:dyDescent="0.35">
      <c r="B16942" s="4" t="s">
        <v>2895</v>
      </c>
      <c r="C16942" s="5">
        <v>0</v>
      </c>
    </row>
    <row r="16943" spans="2:3" x14ac:dyDescent="0.35">
      <c r="B16943" s="4" t="s">
        <v>2881</v>
      </c>
      <c r="C16943" s="5">
        <v>0</v>
      </c>
    </row>
    <row r="16944" spans="2:3" x14ac:dyDescent="0.35">
      <c r="B16944" s="4" t="s">
        <v>3641</v>
      </c>
      <c r="C16944" s="5">
        <v>0</v>
      </c>
    </row>
    <row r="16945" spans="2:3" x14ac:dyDescent="0.35">
      <c r="B16945" s="4" t="s">
        <v>2882</v>
      </c>
      <c r="C16945" s="5">
        <v>0</v>
      </c>
    </row>
    <row r="16946" spans="2:3" x14ac:dyDescent="0.35">
      <c r="B16946" s="4" t="s">
        <v>3643</v>
      </c>
      <c r="C16946" s="5">
        <v>0</v>
      </c>
    </row>
    <row r="16947" spans="2:3" x14ac:dyDescent="0.35">
      <c r="B16947" s="4" t="s">
        <v>2883</v>
      </c>
      <c r="C16947" s="5">
        <v>0</v>
      </c>
    </row>
    <row r="16948" spans="2:3" x14ac:dyDescent="0.35">
      <c r="B16948" s="4" t="s">
        <v>3645</v>
      </c>
      <c r="C16948" s="5">
        <v>0</v>
      </c>
    </row>
    <row r="16949" spans="2:3" x14ac:dyDescent="0.35">
      <c r="B16949" s="4" t="s">
        <v>2884</v>
      </c>
      <c r="C16949" s="5">
        <v>0</v>
      </c>
    </row>
    <row r="16950" spans="2:3" x14ac:dyDescent="0.35">
      <c r="B16950" s="4" t="s">
        <v>3647</v>
      </c>
      <c r="C16950" s="5">
        <v>0</v>
      </c>
    </row>
    <row r="16951" spans="2:3" x14ac:dyDescent="0.35">
      <c r="B16951" s="4" t="s">
        <v>2885</v>
      </c>
      <c r="C16951" s="5">
        <v>0</v>
      </c>
    </row>
    <row r="16952" spans="2:3" x14ac:dyDescent="0.35">
      <c r="B16952" s="4" t="s">
        <v>3649</v>
      </c>
      <c r="C16952" s="5">
        <v>0</v>
      </c>
    </row>
    <row r="16953" spans="2:3" x14ac:dyDescent="0.35">
      <c r="B16953" s="4" t="s">
        <v>2886</v>
      </c>
      <c r="C16953" s="5">
        <v>0</v>
      </c>
    </row>
    <row r="16954" spans="2:3" x14ac:dyDescent="0.35">
      <c r="B16954" s="4" t="s">
        <v>3651</v>
      </c>
      <c r="C16954" s="5">
        <v>0</v>
      </c>
    </row>
    <row r="16955" spans="2:3" x14ac:dyDescent="0.35">
      <c r="B16955" s="4" t="s">
        <v>2887</v>
      </c>
      <c r="C16955" s="5">
        <v>0</v>
      </c>
    </row>
    <row r="16956" spans="2:3" x14ac:dyDescent="0.35">
      <c r="B16956" s="4" t="s">
        <v>3653</v>
      </c>
      <c r="C16956" s="5">
        <v>0</v>
      </c>
    </row>
    <row r="16957" spans="2:3" x14ac:dyDescent="0.35">
      <c r="B16957" s="4" t="s">
        <v>2888</v>
      </c>
      <c r="C16957" s="5">
        <v>0</v>
      </c>
    </row>
    <row r="16958" spans="2:3" x14ac:dyDescent="0.35">
      <c r="B16958" s="4" t="s">
        <v>3655</v>
      </c>
      <c r="C16958" s="5">
        <v>0</v>
      </c>
    </row>
    <row r="16959" spans="2:3" x14ac:dyDescent="0.35">
      <c r="B16959" s="4" t="s">
        <v>2889</v>
      </c>
      <c r="C16959" s="5">
        <v>0</v>
      </c>
    </row>
    <row r="16960" spans="2:3" x14ac:dyDescent="0.35">
      <c r="B16960" s="4" t="s">
        <v>3657</v>
      </c>
      <c r="C16960" s="5">
        <v>0</v>
      </c>
    </row>
    <row r="16961" spans="2:3" x14ac:dyDescent="0.35">
      <c r="B16961" s="4" t="s">
        <v>2890</v>
      </c>
      <c r="C16961" s="5">
        <v>0</v>
      </c>
    </row>
    <row r="16962" spans="2:3" x14ac:dyDescent="0.35">
      <c r="B16962" s="4" t="s">
        <v>2125</v>
      </c>
      <c r="C16962" s="5">
        <v>0</v>
      </c>
    </row>
    <row r="16963" spans="2:3" x14ac:dyDescent="0.35">
      <c r="B16963" s="4" t="s">
        <v>2891</v>
      </c>
      <c r="C16963" s="5">
        <v>0</v>
      </c>
    </row>
    <row r="16964" spans="2:3" x14ac:dyDescent="0.35">
      <c r="B16964" s="4" t="s">
        <v>1709</v>
      </c>
      <c r="C16964" s="5">
        <v>0</v>
      </c>
    </row>
    <row r="16965" spans="2:3" x14ac:dyDescent="0.35">
      <c r="B16965" s="4" t="s">
        <v>1452</v>
      </c>
      <c r="C16965" s="5">
        <v>0</v>
      </c>
    </row>
    <row r="16966" spans="2:3" x14ac:dyDescent="0.35">
      <c r="B16966" s="4" t="s">
        <v>1971</v>
      </c>
      <c r="C16966" s="5">
        <v>0</v>
      </c>
    </row>
    <row r="16967" spans="2:3" x14ac:dyDescent="0.35">
      <c r="B16967" s="4" t="s">
        <v>686</v>
      </c>
      <c r="C16967" s="5">
        <v>0</v>
      </c>
    </row>
    <row r="16968" spans="2:3" x14ac:dyDescent="0.35">
      <c r="B16968" s="4" t="s">
        <v>1580</v>
      </c>
      <c r="C16968" s="5">
        <v>0</v>
      </c>
    </row>
    <row r="16969" spans="2:3" x14ac:dyDescent="0.35">
      <c r="B16969" s="4" t="s">
        <v>687</v>
      </c>
      <c r="C16969" s="5">
        <v>0</v>
      </c>
    </row>
    <row r="16970" spans="2:3" x14ac:dyDescent="0.35">
      <c r="B16970" s="4" t="s">
        <v>1843</v>
      </c>
      <c r="C16970" s="5">
        <v>0</v>
      </c>
    </row>
    <row r="16971" spans="2:3" x14ac:dyDescent="0.35">
      <c r="B16971" s="4" t="s">
        <v>688</v>
      </c>
      <c r="C16971" s="5">
        <v>0</v>
      </c>
    </row>
    <row r="16972" spans="2:3" x14ac:dyDescent="0.35">
      <c r="B16972" s="4" t="s">
        <v>1388</v>
      </c>
      <c r="C16972" s="5">
        <v>0</v>
      </c>
    </row>
    <row r="16973" spans="2:3" x14ac:dyDescent="0.35">
      <c r="B16973" s="4" t="s">
        <v>689</v>
      </c>
      <c r="C16973" s="5">
        <v>0</v>
      </c>
    </row>
    <row r="16974" spans="2:3" x14ac:dyDescent="0.35">
      <c r="B16974" s="4" t="s">
        <v>1516</v>
      </c>
      <c r="C16974" s="5">
        <v>0</v>
      </c>
    </row>
    <row r="16975" spans="2:3" x14ac:dyDescent="0.35">
      <c r="B16975" s="4" t="s">
        <v>690</v>
      </c>
      <c r="C16975" s="5">
        <v>0</v>
      </c>
    </row>
    <row r="16976" spans="2:3" x14ac:dyDescent="0.35">
      <c r="B16976" s="4" t="s">
        <v>1644</v>
      </c>
      <c r="C16976" s="5">
        <v>0</v>
      </c>
    </row>
    <row r="16977" spans="2:3" x14ac:dyDescent="0.35">
      <c r="B16977" s="4" t="s">
        <v>691</v>
      </c>
      <c r="C16977" s="5">
        <v>0</v>
      </c>
    </row>
    <row r="16978" spans="2:3" x14ac:dyDescent="0.35">
      <c r="B16978" s="4" t="s">
        <v>1773</v>
      </c>
      <c r="C16978" s="5">
        <v>0</v>
      </c>
    </row>
    <row r="16979" spans="2:3" x14ac:dyDescent="0.35">
      <c r="B16979" s="4" t="s">
        <v>692</v>
      </c>
      <c r="C16979" s="5">
        <v>0</v>
      </c>
    </row>
    <row r="16980" spans="2:3" x14ac:dyDescent="0.35">
      <c r="B16980" s="4" t="s">
        <v>1907</v>
      </c>
      <c r="C16980" s="5">
        <v>0</v>
      </c>
    </row>
    <row r="16981" spans="2:3" x14ac:dyDescent="0.35">
      <c r="B16981" s="4" t="s">
        <v>693</v>
      </c>
      <c r="C16981" s="5">
        <v>0</v>
      </c>
    </row>
    <row r="16982" spans="2:3" x14ac:dyDescent="0.35">
      <c r="B16982" s="4" t="s">
        <v>2041</v>
      </c>
      <c r="C16982" s="5">
        <v>0</v>
      </c>
    </row>
    <row r="16983" spans="2:3" x14ac:dyDescent="0.35">
      <c r="B16983" s="4" t="s">
        <v>694</v>
      </c>
      <c r="C16983" s="5">
        <v>0</v>
      </c>
    </row>
    <row r="16984" spans="2:3" x14ac:dyDescent="0.35">
      <c r="B16984" s="4" t="s">
        <v>660</v>
      </c>
      <c r="C16984" s="5">
        <v>0</v>
      </c>
    </row>
    <row r="16985" spans="2:3" x14ac:dyDescent="0.35">
      <c r="B16985" s="4" t="s">
        <v>695</v>
      </c>
      <c r="C16985" s="5">
        <v>0</v>
      </c>
    </row>
    <row r="16986" spans="2:3" x14ac:dyDescent="0.35">
      <c r="B16986" s="4" t="s">
        <v>1484</v>
      </c>
      <c r="C16986" s="5">
        <v>0</v>
      </c>
    </row>
    <row r="16987" spans="2:3" x14ac:dyDescent="0.35">
      <c r="B16987" s="4" t="s">
        <v>696</v>
      </c>
      <c r="C16987" s="5">
        <v>0</v>
      </c>
    </row>
    <row r="16988" spans="2:3" x14ac:dyDescent="0.35">
      <c r="B16988" s="4" t="s">
        <v>1548</v>
      </c>
      <c r="C16988" s="5">
        <v>0</v>
      </c>
    </row>
    <row r="16989" spans="2:3" x14ac:dyDescent="0.35">
      <c r="B16989" s="4" t="s">
        <v>697</v>
      </c>
      <c r="C16989" s="5">
        <v>0</v>
      </c>
    </row>
    <row r="16990" spans="2:3" x14ac:dyDescent="0.35">
      <c r="B16990" s="4" t="s">
        <v>1612</v>
      </c>
      <c r="C16990" s="5">
        <v>0</v>
      </c>
    </row>
    <row r="16991" spans="2:3" x14ac:dyDescent="0.35">
      <c r="B16991" s="4" t="s">
        <v>698</v>
      </c>
      <c r="C16991" s="5">
        <v>0</v>
      </c>
    </row>
    <row r="16992" spans="2:3" x14ac:dyDescent="0.35">
      <c r="B16992" s="4" t="s">
        <v>1677</v>
      </c>
      <c r="C16992" s="5">
        <v>0</v>
      </c>
    </row>
    <row r="16993" spans="2:3" x14ac:dyDescent="0.35">
      <c r="B16993" s="4" t="s">
        <v>699</v>
      </c>
      <c r="C16993" s="5">
        <v>0</v>
      </c>
    </row>
    <row r="16994" spans="2:3" x14ac:dyDescent="0.35">
      <c r="B16994" s="4" t="s">
        <v>1741</v>
      </c>
      <c r="C16994" s="5">
        <v>0</v>
      </c>
    </row>
    <row r="16995" spans="2:3" x14ac:dyDescent="0.35">
      <c r="B16995" s="4" t="s">
        <v>700</v>
      </c>
      <c r="C16995" s="5">
        <v>0</v>
      </c>
    </row>
    <row r="16996" spans="2:3" x14ac:dyDescent="0.35">
      <c r="B16996" s="4" t="s">
        <v>1811</v>
      </c>
      <c r="C16996" s="5">
        <v>0</v>
      </c>
    </row>
    <row r="16997" spans="2:3" x14ac:dyDescent="0.35">
      <c r="B16997" s="4" t="s">
        <v>701</v>
      </c>
      <c r="C16997" s="5">
        <v>0</v>
      </c>
    </row>
    <row r="16998" spans="2:3" x14ac:dyDescent="0.35">
      <c r="B16998" s="4" t="s">
        <v>1875</v>
      </c>
      <c r="C16998" s="5">
        <v>0</v>
      </c>
    </row>
    <row r="16999" spans="2:3" x14ac:dyDescent="0.35">
      <c r="B16999" s="4" t="s">
        <v>595</v>
      </c>
      <c r="C16999" s="5">
        <v>0</v>
      </c>
    </row>
    <row r="17000" spans="2:3" x14ac:dyDescent="0.35">
      <c r="B17000" s="4" t="s">
        <v>1939</v>
      </c>
      <c r="C17000" s="5">
        <v>0</v>
      </c>
    </row>
    <row r="17001" spans="2:3" x14ac:dyDescent="0.35">
      <c r="B17001" s="4" t="s">
        <v>703</v>
      </c>
      <c r="C17001" s="5">
        <v>0</v>
      </c>
    </row>
    <row r="17002" spans="2:3" x14ac:dyDescent="0.35">
      <c r="B17002" s="4" t="s">
        <v>2003</v>
      </c>
      <c r="C17002" s="5">
        <v>0</v>
      </c>
    </row>
    <row r="17003" spans="2:3" x14ac:dyDescent="0.35">
      <c r="B17003" s="4" t="s">
        <v>704</v>
      </c>
      <c r="C17003" s="5">
        <v>0</v>
      </c>
    </row>
    <row r="17004" spans="2:3" x14ac:dyDescent="0.35">
      <c r="B17004" s="4" t="s">
        <v>1372</v>
      </c>
      <c r="C17004" s="5">
        <v>0</v>
      </c>
    </row>
    <row r="17005" spans="2:3" x14ac:dyDescent="0.35">
      <c r="B17005" s="4" t="s">
        <v>705</v>
      </c>
      <c r="C17005" s="5">
        <v>0</v>
      </c>
    </row>
    <row r="17006" spans="2:3" x14ac:dyDescent="0.35">
      <c r="B17006" s="4" t="s">
        <v>1404</v>
      </c>
      <c r="C17006" s="5">
        <v>0</v>
      </c>
    </row>
    <row r="17007" spans="2:3" x14ac:dyDescent="0.35">
      <c r="B17007" s="4" t="s">
        <v>706</v>
      </c>
      <c r="C17007" s="5">
        <v>0</v>
      </c>
    </row>
    <row r="17008" spans="2:3" x14ac:dyDescent="0.35">
      <c r="B17008" s="4" t="s">
        <v>1436</v>
      </c>
      <c r="C17008" s="5">
        <v>0</v>
      </c>
    </row>
    <row r="17009" spans="2:3" x14ac:dyDescent="0.35">
      <c r="B17009" s="4" t="s">
        <v>707</v>
      </c>
      <c r="C17009" s="5">
        <v>0</v>
      </c>
    </row>
    <row r="17010" spans="2:3" x14ac:dyDescent="0.35">
      <c r="B17010" s="4" t="s">
        <v>1468</v>
      </c>
      <c r="C17010" s="5">
        <v>0</v>
      </c>
    </row>
    <row r="17011" spans="2:3" x14ac:dyDescent="0.35">
      <c r="B17011" s="4" t="s">
        <v>708</v>
      </c>
      <c r="C17011" s="5">
        <v>0</v>
      </c>
    </row>
    <row r="17012" spans="2:3" x14ac:dyDescent="0.35">
      <c r="B17012" s="4" t="s">
        <v>625</v>
      </c>
      <c r="C17012" s="5">
        <v>0</v>
      </c>
    </row>
    <row r="17013" spans="2:3" x14ac:dyDescent="0.35">
      <c r="B17013" s="4" t="s">
        <v>709</v>
      </c>
      <c r="C17013" s="5">
        <v>0</v>
      </c>
    </row>
    <row r="17014" spans="2:3" x14ac:dyDescent="0.35">
      <c r="B17014" s="4" t="s">
        <v>1532</v>
      </c>
      <c r="C17014" s="5">
        <v>0</v>
      </c>
    </row>
    <row r="17015" spans="2:3" x14ac:dyDescent="0.35">
      <c r="B17015" s="4" t="s">
        <v>710</v>
      </c>
      <c r="C17015" s="5">
        <v>0</v>
      </c>
    </row>
    <row r="17016" spans="2:3" x14ac:dyDescent="0.35">
      <c r="B17016" s="4" t="s">
        <v>1564</v>
      </c>
      <c r="C17016" s="5">
        <v>0</v>
      </c>
    </row>
    <row r="17017" spans="2:3" x14ac:dyDescent="0.35">
      <c r="B17017" s="4" t="s">
        <v>711</v>
      </c>
      <c r="C17017" s="5">
        <v>0</v>
      </c>
    </row>
    <row r="17018" spans="2:3" x14ac:dyDescent="0.35">
      <c r="B17018" s="4" t="s">
        <v>1596</v>
      </c>
      <c r="C17018" s="5">
        <v>0</v>
      </c>
    </row>
    <row r="17019" spans="2:3" x14ac:dyDescent="0.35">
      <c r="B17019" s="4" t="s">
        <v>712</v>
      </c>
      <c r="C17019" s="5">
        <v>0</v>
      </c>
    </row>
    <row r="17020" spans="2:3" x14ac:dyDescent="0.35">
      <c r="B17020" s="4" t="s">
        <v>1628</v>
      </c>
      <c r="C17020" s="5">
        <v>0</v>
      </c>
    </row>
    <row r="17021" spans="2:3" x14ac:dyDescent="0.35">
      <c r="B17021" s="4" t="s">
        <v>713</v>
      </c>
      <c r="C17021" s="5">
        <v>0</v>
      </c>
    </row>
    <row r="17022" spans="2:3" x14ac:dyDescent="0.35">
      <c r="B17022" s="4" t="s">
        <v>1661</v>
      </c>
      <c r="C17022" s="5">
        <v>0</v>
      </c>
    </row>
    <row r="17023" spans="2:3" x14ac:dyDescent="0.35">
      <c r="B17023" s="4" t="s">
        <v>714</v>
      </c>
      <c r="C17023" s="5">
        <v>0</v>
      </c>
    </row>
    <row r="17024" spans="2:3" x14ac:dyDescent="0.35">
      <c r="B17024" s="4" t="s">
        <v>631</v>
      </c>
      <c r="C17024" s="5">
        <v>0</v>
      </c>
    </row>
    <row r="17025" spans="2:3" x14ac:dyDescent="0.35">
      <c r="B17025" s="4" t="s">
        <v>715</v>
      </c>
      <c r="C17025" s="5">
        <v>0</v>
      </c>
    </row>
    <row r="17026" spans="2:3" x14ac:dyDescent="0.35">
      <c r="B17026" s="4" t="s">
        <v>1725</v>
      </c>
      <c r="C17026" s="5">
        <v>0</v>
      </c>
    </row>
    <row r="17027" spans="2:3" x14ac:dyDescent="0.35">
      <c r="B17027" s="4" t="s">
        <v>716</v>
      </c>
      <c r="C17027" s="5">
        <v>0</v>
      </c>
    </row>
    <row r="17028" spans="2:3" x14ac:dyDescent="0.35">
      <c r="B17028" s="4" t="s">
        <v>1757</v>
      </c>
      <c r="C17028" s="5">
        <v>0</v>
      </c>
    </row>
    <row r="17029" spans="2:3" x14ac:dyDescent="0.35">
      <c r="B17029" s="4" t="s">
        <v>717</v>
      </c>
      <c r="C17029" s="5">
        <v>0</v>
      </c>
    </row>
    <row r="17030" spans="2:3" x14ac:dyDescent="0.35">
      <c r="B17030" s="4" t="s">
        <v>1789</v>
      </c>
      <c r="C17030" s="5">
        <v>0</v>
      </c>
    </row>
    <row r="17031" spans="2:3" x14ac:dyDescent="0.35">
      <c r="B17031" s="4" t="s">
        <v>718</v>
      </c>
      <c r="C17031" s="5">
        <v>0</v>
      </c>
    </row>
    <row r="17032" spans="2:3" x14ac:dyDescent="0.35">
      <c r="B17032" s="4" t="s">
        <v>1827</v>
      </c>
      <c r="C17032" s="5">
        <v>0</v>
      </c>
    </row>
    <row r="17033" spans="2:3" x14ac:dyDescent="0.35">
      <c r="B17033" s="4" t="s">
        <v>719</v>
      </c>
      <c r="C17033" s="5">
        <v>0</v>
      </c>
    </row>
    <row r="17034" spans="2:3" x14ac:dyDescent="0.35">
      <c r="B17034" s="4" t="s">
        <v>1859</v>
      </c>
      <c r="C17034" s="5">
        <v>0</v>
      </c>
    </row>
    <row r="17035" spans="2:3" x14ac:dyDescent="0.35">
      <c r="B17035" s="4" t="s">
        <v>720</v>
      </c>
      <c r="C17035" s="5">
        <v>0</v>
      </c>
    </row>
    <row r="17036" spans="2:3" x14ac:dyDescent="0.35">
      <c r="B17036" s="4" t="s">
        <v>1891</v>
      </c>
      <c r="C17036" s="5">
        <v>0</v>
      </c>
    </row>
    <row r="17037" spans="2:3" x14ac:dyDescent="0.35">
      <c r="B17037" s="4" t="s">
        <v>721</v>
      </c>
      <c r="C17037" s="5">
        <v>0</v>
      </c>
    </row>
    <row r="17038" spans="2:3" x14ac:dyDescent="0.35">
      <c r="B17038" s="4" t="s">
        <v>1923</v>
      </c>
      <c r="C17038" s="5">
        <v>0</v>
      </c>
    </row>
    <row r="17039" spans="2:3" x14ac:dyDescent="0.35">
      <c r="B17039" s="4" t="s">
        <v>722</v>
      </c>
      <c r="C17039" s="5">
        <v>0</v>
      </c>
    </row>
    <row r="17040" spans="2:3" x14ac:dyDescent="0.35">
      <c r="B17040" s="4" t="s">
        <v>1955</v>
      </c>
      <c r="C17040" s="5">
        <v>0</v>
      </c>
    </row>
    <row r="17041" spans="2:3" x14ac:dyDescent="0.35">
      <c r="B17041" s="4" t="s">
        <v>723</v>
      </c>
      <c r="C17041" s="5">
        <v>0</v>
      </c>
    </row>
    <row r="17042" spans="2:3" x14ac:dyDescent="0.35">
      <c r="B17042" s="4" t="s">
        <v>1987</v>
      </c>
      <c r="C17042" s="5">
        <v>0</v>
      </c>
    </row>
    <row r="17043" spans="2:3" x14ac:dyDescent="0.35">
      <c r="B17043" s="4" t="s">
        <v>724</v>
      </c>
      <c r="C17043" s="5">
        <v>0</v>
      </c>
    </row>
    <row r="17044" spans="2:3" x14ac:dyDescent="0.35">
      <c r="B17044" s="4" t="s">
        <v>2019</v>
      </c>
      <c r="C17044" s="5">
        <v>0</v>
      </c>
    </row>
    <row r="17045" spans="2:3" x14ac:dyDescent="0.35">
      <c r="B17045" s="4" t="s">
        <v>725</v>
      </c>
      <c r="C17045" s="5">
        <v>0</v>
      </c>
    </row>
    <row r="17046" spans="2:3" x14ac:dyDescent="0.35">
      <c r="B17046" s="4" t="s">
        <v>1364</v>
      </c>
      <c r="C17046" s="5">
        <v>0</v>
      </c>
    </row>
    <row r="17047" spans="2:3" x14ac:dyDescent="0.35">
      <c r="B17047" s="4" t="s">
        <v>726</v>
      </c>
      <c r="C17047" s="5">
        <v>0</v>
      </c>
    </row>
    <row r="17048" spans="2:3" x14ac:dyDescent="0.35">
      <c r="B17048" s="4" t="s">
        <v>1380</v>
      </c>
      <c r="C17048" s="5">
        <v>0</v>
      </c>
    </row>
    <row r="17049" spans="2:3" x14ac:dyDescent="0.35">
      <c r="B17049" s="4" t="s">
        <v>727</v>
      </c>
      <c r="C17049" s="5">
        <v>0</v>
      </c>
    </row>
    <row r="17050" spans="2:3" x14ac:dyDescent="0.35">
      <c r="B17050" s="4" t="s">
        <v>1396</v>
      </c>
      <c r="C17050" s="5">
        <v>0</v>
      </c>
    </row>
    <row r="17051" spans="2:3" x14ac:dyDescent="0.35">
      <c r="B17051" s="4" t="s">
        <v>728</v>
      </c>
      <c r="C17051" s="5">
        <v>0</v>
      </c>
    </row>
    <row r="17052" spans="2:3" x14ac:dyDescent="0.35">
      <c r="B17052" s="4" t="s">
        <v>623</v>
      </c>
      <c r="C17052" s="5">
        <v>0</v>
      </c>
    </row>
    <row r="17053" spans="2:3" x14ac:dyDescent="0.35">
      <c r="B17053" s="4" t="s">
        <v>729</v>
      </c>
      <c r="C17053" s="5">
        <v>0</v>
      </c>
    </row>
    <row r="17054" spans="2:3" x14ac:dyDescent="0.35">
      <c r="B17054" s="4" t="s">
        <v>1428</v>
      </c>
      <c r="C17054" s="5">
        <v>0</v>
      </c>
    </row>
    <row r="17055" spans="2:3" x14ac:dyDescent="0.35">
      <c r="B17055" s="4" t="s">
        <v>730</v>
      </c>
      <c r="C17055" s="5">
        <v>0</v>
      </c>
    </row>
    <row r="17056" spans="2:3" x14ac:dyDescent="0.35">
      <c r="B17056" s="4" t="s">
        <v>1444</v>
      </c>
      <c r="C17056" s="5">
        <v>0</v>
      </c>
    </row>
    <row r="17057" spans="2:3" x14ac:dyDescent="0.35">
      <c r="B17057" s="4" t="s">
        <v>731</v>
      </c>
      <c r="C17057" s="5">
        <v>0</v>
      </c>
    </row>
    <row r="17058" spans="2:3" x14ac:dyDescent="0.35">
      <c r="B17058" s="4" t="s">
        <v>661</v>
      </c>
      <c r="C17058" s="5">
        <v>0</v>
      </c>
    </row>
    <row r="17059" spans="2:3" x14ac:dyDescent="0.35">
      <c r="B17059" s="4" t="s">
        <v>732</v>
      </c>
      <c r="C17059" s="5">
        <v>0</v>
      </c>
    </row>
    <row r="17060" spans="2:3" x14ac:dyDescent="0.35">
      <c r="B17060" s="4" t="s">
        <v>1476</v>
      </c>
      <c r="C17060" s="5">
        <v>0</v>
      </c>
    </row>
    <row r="17061" spans="2:3" x14ac:dyDescent="0.35">
      <c r="B17061" s="4" t="s">
        <v>733</v>
      </c>
      <c r="C17061" s="5">
        <v>0</v>
      </c>
    </row>
    <row r="17062" spans="2:3" x14ac:dyDescent="0.35">
      <c r="B17062" s="4" t="s">
        <v>1492</v>
      </c>
      <c r="C17062" s="5">
        <v>0</v>
      </c>
    </row>
    <row r="17063" spans="2:3" x14ac:dyDescent="0.35">
      <c r="B17063" s="4" t="s">
        <v>734</v>
      </c>
      <c r="C17063" s="5">
        <v>0</v>
      </c>
    </row>
    <row r="17064" spans="2:3" x14ac:dyDescent="0.35">
      <c r="B17064" s="4" t="s">
        <v>1508</v>
      </c>
      <c r="C17064" s="5">
        <v>0</v>
      </c>
    </row>
    <row r="17065" spans="2:3" x14ac:dyDescent="0.35">
      <c r="B17065" s="4" t="s">
        <v>735</v>
      </c>
      <c r="C17065" s="5">
        <v>0</v>
      </c>
    </row>
    <row r="17066" spans="2:3" x14ac:dyDescent="0.35">
      <c r="B17066" s="4" t="s">
        <v>1524</v>
      </c>
      <c r="C17066" s="5">
        <v>0</v>
      </c>
    </row>
    <row r="17067" spans="2:3" x14ac:dyDescent="0.35">
      <c r="B17067" s="4" t="s">
        <v>736</v>
      </c>
      <c r="C17067" s="5">
        <v>0</v>
      </c>
    </row>
    <row r="17068" spans="2:3" x14ac:dyDescent="0.35">
      <c r="B17068" s="4" t="s">
        <v>1540</v>
      </c>
      <c r="C17068" s="5">
        <v>0</v>
      </c>
    </row>
    <row r="17069" spans="2:3" x14ac:dyDescent="0.35">
      <c r="B17069" s="4" t="s">
        <v>737</v>
      </c>
      <c r="C17069" s="5">
        <v>0</v>
      </c>
    </row>
    <row r="17070" spans="2:3" x14ac:dyDescent="0.35">
      <c r="B17070" s="4" t="s">
        <v>1556</v>
      </c>
      <c r="C17070" s="5">
        <v>0</v>
      </c>
    </row>
    <row r="17071" spans="2:3" x14ac:dyDescent="0.35">
      <c r="B17071" s="4" t="s">
        <v>738</v>
      </c>
      <c r="C17071" s="5">
        <v>0</v>
      </c>
    </row>
    <row r="17072" spans="2:3" x14ac:dyDescent="0.35">
      <c r="B17072" s="4" t="s">
        <v>1572</v>
      </c>
      <c r="C17072" s="5">
        <v>0</v>
      </c>
    </row>
    <row r="17073" spans="2:3" x14ac:dyDescent="0.35">
      <c r="B17073" s="4" t="s">
        <v>647</v>
      </c>
      <c r="C17073" s="5">
        <v>0</v>
      </c>
    </row>
    <row r="17074" spans="2:3" x14ac:dyDescent="0.35">
      <c r="B17074" s="4" t="s">
        <v>1588</v>
      </c>
      <c r="C17074" s="5">
        <v>0</v>
      </c>
    </row>
    <row r="17075" spans="2:3" x14ac:dyDescent="0.35">
      <c r="B17075" s="4" t="s">
        <v>740</v>
      </c>
      <c r="C17075" s="5">
        <v>0</v>
      </c>
    </row>
    <row r="17076" spans="2:3" x14ac:dyDescent="0.35">
      <c r="B17076" s="4" t="s">
        <v>1604</v>
      </c>
      <c r="C17076" s="5">
        <v>0</v>
      </c>
    </row>
    <row r="17077" spans="2:3" x14ac:dyDescent="0.35">
      <c r="B17077" s="4" t="s">
        <v>741</v>
      </c>
      <c r="C17077" s="5">
        <v>0</v>
      </c>
    </row>
    <row r="17078" spans="2:3" x14ac:dyDescent="0.35">
      <c r="B17078" s="4" t="s">
        <v>1620</v>
      </c>
      <c r="C17078" s="5">
        <v>0</v>
      </c>
    </row>
    <row r="17079" spans="2:3" x14ac:dyDescent="0.35">
      <c r="B17079" s="4" t="s">
        <v>742</v>
      </c>
      <c r="C17079" s="5">
        <v>0</v>
      </c>
    </row>
    <row r="17080" spans="2:3" x14ac:dyDescent="0.35">
      <c r="B17080" s="4" t="s">
        <v>1636</v>
      </c>
      <c r="C17080" s="5">
        <v>0</v>
      </c>
    </row>
    <row r="17081" spans="2:3" x14ac:dyDescent="0.35">
      <c r="B17081" s="4" t="s">
        <v>743</v>
      </c>
      <c r="C17081" s="5">
        <v>0</v>
      </c>
    </row>
    <row r="17082" spans="2:3" x14ac:dyDescent="0.35">
      <c r="B17082" s="4" t="s">
        <v>1652</v>
      </c>
      <c r="C17082" s="5">
        <v>0</v>
      </c>
    </row>
    <row r="17083" spans="2:3" x14ac:dyDescent="0.35">
      <c r="B17083" s="4" t="s">
        <v>744</v>
      </c>
      <c r="C17083" s="5">
        <v>0</v>
      </c>
    </row>
    <row r="17084" spans="2:3" x14ac:dyDescent="0.35">
      <c r="B17084" s="4" t="s">
        <v>1669</v>
      </c>
      <c r="C17084" s="5">
        <v>0</v>
      </c>
    </row>
    <row r="17085" spans="2:3" x14ac:dyDescent="0.35">
      <c r="B17085" s="4" t="s">
        <v>745</v>
      </c>
      <c r="C17085" s="5">
        <v>0</v>
      </c>
    </row>
    <row r="17086" spans="2:3" x14ac:dyDescent="0.35">
      <c r="B17086" s="4" t="s">
        <v>1685</v>
      </c>
      <c r="C17086" s="5">
        <v>0</v>
      </c>
    </row>
    <row r="17087" spans="2:3" x14ac:dyDescent="0.35">
      <c r="B17087" s="4" t="s">
        <v>746</v>
      </c>
      <c r="C17087" s="5">
        <v>0</v>
      </c>
    </row>
    <row r="17088" spans="2:3" x14ac:dyDescent="0.35">
      <c r="B17088" s="4" t="s">
        <v>1701</v>
      </c>
      <c r="C17088" s="5">
        <v>0</v>
      </c>
    </row>
    <row r="17089" spans="2:3" x14ac:dyDescent="0.35">
      <c r="B17089" s="4" t="s">
        <v>747</v>
      </c>
      <c r="C17089" s="5">
        <v>0</v>
      </c>
    </row>
    <row r="17090" spans="2:3" x14ac:dyDescent="0.35">
      <c r="B17090" s="4" t="s">
        <v>1717</v>
      </c>
      <c r="C17090" s="5">
        <v>0</v>
      </c>
    </row>
    <row r="17091" spans="2:3" x14ac:dyDescent="0.35">
      <c r="B17091" s="4" t="s">
        <v>748</v>
      </c>
      <c r="C17091" s="5">
        <v>0</v>
      </c>
    </row>
    <row r="17092" spans="2:3" x14ac:dyDescent="0.35">
      <c r="B17092" s="4" t="s">
        <v>1733</v>
      </c>
      <c r="C17092" s="5">
        <v>0</v>
      </c>
    </row>
    <row r="17093" spans="2:3" x14ac:dyDescent="0.35">
      <c r="B17093" s="4" t="s">
        <v>749</v>
      </c>
      <c r="C17093" s="5">
        <v>0</v>
      </c>
    </row>
    <row r="17094" spans="2:3" x14ac:dyDescent="0.35">
      <c r="B17094" s="4" t="s">
        <v>1749</v>
      </c>
      <c r="C17094" s="5">
        <v>0</v>
      </c>
    </row>
    <row r="17095" spans="2:3" x14ac:dyDescent="0.35">
      <c r="B17095" s="4" t="s">
        <v>750</v>
      </c>
      <c r="C17095" s="5">
        <v>0</v>
      </c>
    </row>
    <row r="17096" spans="2:3" x14ac:dyDescent="0.35">
      <c r="B17096" s="4" t="s">
        <v>1765</v>
      </c>
      <c r="C17096" s="5">
        <v>0</v>
      </c>
    </row>
    <row r="17097" spans="2:3" x14ac:dyDescent="0.35">
      <c r="B17097" s="4" t="s">
        <v>751</v>
      </c>
      <c r="C17097" s="5">
        <v>0</v>
      </c>
    </row>
    <row r="17098" spans="2:3" x14ac:dyDescent="0.35">
      <c r="B17098" s="4" t="s">
        <v>1781</v>
      </c>
      <c r="C17098" s="5">
        <v>0</v>
      </c>
    </row>
    <row r="17099" spans="2:3" x14ac:dyDescent="0.35">
      <c r="B17099" s="4" t="s">
        <v>752</v>
      </c>
      <c r="C17099" s="5">
        <v>0</v>
      </c>
    </row>
    <row r="17100" spans="2:3" x14ac:dyDescent="0.35">
      <c r="B17100" s="4" t="s">
        <v>1803</v>
      </c>
      <c r="C17100" s="5">
        <v>0</v>
      </c>
    </row>
    <row r="17101" spans="2:3" x14ac:dyDescent="0.35">
      <c r="B17101" s="4" t="s">
        <v>753</v>
      </c>
      <c r="C17101" s="5">
        <v>0</v>
      </c>
    </row>
    <row r="17102" spans="2:3" x14ac:dyDescent="0.35">
      <c r="B17102" s="4" t="s">
        <v>1819</v>
      </c>
      <c r="C17102" s="5">
        <v>0</v>
      </c>
    </row>
    <row r="17103" spans="2:3" x14ac:dyDescent="0.35">
      <c r="B17103" s="4" t="s">
        <v>754</v>
      </c>
      <c r="C17103" s="5">
        <v>0</v>
      </c>
    </row>
    <row r="17104" spans="2:3" x14ac:dyDescent="0.35">
      <c r="B17104" s="4" t="s">
        <v>1835</v>
      </c>
      <c r="C17104" s="5">
        <v>0</v>
      </c>
    </row>
    <row r="17105" spans="2:3" x14ac:dyDescent="0.35">
      <c r="B17105" s="4" t="s">
        <v>755</v>
      </c>
      <c r="C17105" s="5">
        <v>0</v>
      </c>
    </row>
    <row r="17106" spans="2:3" x14ac:dyDescent="0.35">
      <c r="B17106" s="4" t="s">
        <v>1851</v>
      </c>
      <c r="C17106" s="5">
        <v>0</v>
      </c>
    </row>
    <row r="17107" spans="2:3" x14ac:dyDescent="0.35">
      <c r="B17107" s="4" t="s">
        <v>756</v>
      </c>
      <c r="C17107" s="5">
        <v>0</v>
      </c>
    </row>
    <row r="17108" spans="2:3" x14ac:dyDescent="0.35">
      <c r="B17108" s="4" t="s">
        <v>1867</v>
      </c>
      <c r="C17108" s="5">
        <v>0</v>
      </c>
    </row>
    <row r="17109" spans="2:3" x14ac:dyDescent="0.35">
      <c r="B17109" s="4" t="s">
        <v>757</v>
      </c>
      <c r="C17109" s="5">
        <v>0</v>
      </c>
    </row>
    <row r="17110" spans="2:3" x14ac:dyDescent="0.35">
      <c r="B17110" s="4" t="s">
        <v>1883</v>
      </c>
      <c r="C17110" s="5">
        <v>0</v>
      </c>
    </row>
    <row r="17111" spans="2:3" x14ac:dyDescent="0.35">
      <c r="B17111" s="4" t="s">
        <v>758</v>
      </c>
      <c r="C17111" s="5">
        <v>0</v>
      </c>
    </row>
    <row r="17112" spans="2:3" x14ac:dyDescent="0.35">
      <c r="B17112" s="4" t="s">
        <v>1899</v>
      </c>
      <c r="C17112" s="5">
        <v>0</v>
      </c>
    </row>
    <row r="17113" spans="2:3" x14ac:dyDescent="0.35">
      <c r="B17113" s="4" t="s">
        <v>759</v>
      </c>
      <c r="C17113" s="5">
        <v>0</v>
      </c>
    </row>
    <row r="17114" spans="2:3" x14ac:dyDescent="0.35">
      <c r="B17114" s="4" t="s">
        <v>1915</v>
      </c>
      <c r="C17114" s="5">
        <v>0</v>
      </c>
    </row>
    <row r="17115" spans="2:3" x14ac:dyDescent="0.35">
      <c r="B17115" s="4" t="s">
        <v>760</v>
      </c>
      <c r="C17115" s="5">
        <v>0</v>
      </c>
    </row>
    <row r="17116" spans="2:3" x14ac:dyDescent="0.35">
      <c r="B17116" s="4" t="s">
        <v>1931</v>
      </c>
      <c r="C17116" s="5">
        <v>0</v>
      </c>
    </row>
    <row r="17117" spans="2:3" x14ac:dyDescent="0.35">
      <c r="B17117" s="4" t="s">
        <v>761</v>
      </c>
      <c r="C17117" s="5">
        <v>0</v>
      </c>
    </row>
    <row r="17118" spans="2:3" x14ac:dyDescent="0.35">
      <c r="B17118" s="4" t="s">
        <v>1947</v>
      </c>
      <c r="C17118" s="5">
        <v>0</v>
      </c>
    </row>
    <row r="17119" spans="2:3" x14ac:dyDescent="0.35">
      <c r="B17119" s="4" t="s">
        <v>762</v>
      </c>
      <c r="C17119" s="5">
        <v>0</v>
      </c>
    </row>
    <row r="17120" spans="2:3" x14ac:dyDescent="0.35">
      <c r="B17120" s="4" t="s">
        <v>1963</v>
      </c>
      <c r="C17120" s="5">
        <v>0</v>
      </c>
    </row>
    <row r="17121" spans="2:3" x14ac:dyDescent="0.35">
      <c r="B17121" s="4" t="s">
        <v>679</v>
      </c>
      <c r="C17121" s="5">
        <v>0</v>
      </c>
    </row>
    <row r="17122" spans="2:3" x14ac:dyDescent="0.35">
      <c r="B17122" s="4" t="s">
        <v>1979</v>
      </c>
      <c r="C17122" s="5">
        <v>0</v>
      </c>
    </row>
    <row r="17123" spans="2:3" x14ac:dyDescent="0.35">
      <c r="B17123" s="4" t="s">
        <v>764</v>
      </c>
      <c r="C17123" s="5">
        <v>0</v>
      </c>
    </row>
    <row r="17124" spans="2:3" x14ac:dyDescent="0.35">
      <c r="B17124" s="4" t="s">
        <v>1995</v>
      </c>
      <c r="C17124" s="5">
        <v>0</v>
      </c>
    </row>
    <row r="17125" spans="2:3" x14ac:dyDescent="0.35">
      <c r="B17125" s="4" t="s">
        <v>765</v>
      </c>
      <c r="C17125" s="5">
        <v>0</v>
      </c>
    </row>
    <row r="17126" spans="2:3" x14ac:dyDescent="0.35">
      <c r="B17126" s="4" t="s">
        <v>2011</v>
      </c>
      <c r="C17126" s="5">
        <v>0</v>
      </c>
    </row>
    <row r="17127" spans="2:3" x14ac:dyDescent="0.35">
      <c r="B17127" s="4" t="s">
        <v>766</v>
      </c>
      <c r="C17127" s="5">
        <v>0</v>
      </c>
    </row>
    <row r="17128" spans="2:3" x14ac:dyDescent="0.35">
      <c r="B17128" s="4" t="s">
        <v>2027</v>
      </c>
      <c r="C17128" s="5">
        <v>0</v>
      </c>
    </row>
    <row r="17129" spans="2:3" x14ac:dyDescent="0.35">
      <c r="B17129" s="4" t="s">
        <v>596</v>
      </c>
      <c r="C17129" s="5">
        <v>0</v>
      </c>
    </row>
    <row r="17130" spans="2:3" x14ac:dyDescent="0.35">
      <c r="B17130" s="4" t="s">
        <v>2076</v>
      </c>
      <c r="C17130" s="5">
        <v>0</v>
      </c>
    </row>
    <row r="17131" spans="2:3" x14ac:dyDescent="0.35">
      <c r="B17131" s="4" t="s">
        <v>768</v>
      </c>
      <c r="C17131" s="5">
        <v>0</v>
      </c>
    </row>
    <row r="17132" spans="2:3" x14ac:dyDescent="0.35">
      <c r="B17132" s="4" t="s">
        <v>1368</v>
      </c>
      <c r="C17132" s="5">
        <v>0</v>
      </c>
    </row>
    <row r="17133" spans="2:3" x14ac:dyDescent="0.35">
      <c r="B17133" s="4" t="s">
        <v>769</v>
      </c>
      <c r="C17133" s="5">
        <v>0</v>
      </c>
    </row>
    <row r="17134" spans="2:3" x14ac:dyDescent="0.35">
      <c r="B17134" s="4" t="s">
        <v>1376</v>
      </c>
      <c r="C17134" s="5">
        <v>0</v>
      </c>
    </row>
    <row r="17135" spans="2:3" x14ac:dyDescent="0.35">
      <c r="B17135" s="4" t="s">
        <v>770</v>
      </c>
      <c r="C17135" s="5">
        <v>0</v>
      </c>
    </row>
    <row r="17136" spans="2:3" x14ac:dyDescent="0.35">
      <c r="B17136" s="4" t="s">
        <v>1384</v>
      </c>
      <c r="C17136" s="5">
        <v>0</v>
      </c>
    </row>
    <row r="17137" spans="2:3" x14ac:dyDescent="0.35">
      <c r="B17137" s="4" t="s">
        <v>771</v>
      </c>
      <c r="C17137" s="5">
        <v>0</v>
      </c>
    </row>
    <row r="17138" spans="2:3" x14ac:dyDescent="0.35">
      <c r="B17138" s="4" t="s">
        <v>1392</v>
      </c>
      <c r="C17138" s="5">
        <v>0</v>
      </c>
    </row>
    <row r="17139" spans="2:3" x14ac:dyDescent="0.35">
      <c r="B17139" s="4" t="s">
        <v>772</v>
      </c>
      <c r="C17139" s="5">
        <v>0</v>
      </c>
    </row>
    <row r="17140" spans="2:3" x14ac:dyDescent="0.35">
      <c r="B17140" s="4" t="s">
        <v>1400</v>
      </c>
      <c r="C17140" s="5">
        <v>0</v>
      </c>
    </row>
    <row r="17141" spans="2:3" x14ac:dyDescent="0.35">
      <c r="B17141" s="4" t="s">
        <v>773</v>
      </c>
      <c r="C17141" s="5">
        <v>0</v>
      </c>
    </row>
    <row r="17142" spans="2:3" x14ac:dyDescent="0.35">
      <c r="B17142" s="4" t="s">
        <v>1408</v>
      </c>
      <c r="C17142" s="5">
        <v>0</v>
      </c>
    </row>
    <row r="17143" spans="2:3" x14ac:dyDescent="0.35">
      <c r="B17143" s="4" t="s">
        <v>774</v>
      </c>
      <c r="C17143" s="5">
        <v>0</v>
      </c>
    </row>
    <row r="17144" spans="2:3" x14ac:dyDescent="0.35">
      <c r="B17144" s="4" t="s">
        <v>1416</v>
      </c>
      <c r="C17144" s="5">
        <v>0</v>
      </c>
    </row>
    <row r="17145" spans="2:3" x14ac:dyDescent="0.35">
      <c r="B17145" s="4" t="s">
        <v>775</v>
      </c>
      <c r="C17145" s="5">
        <v>0</v>
      </c>
    </row>
    <row r="17146" spans="2:3" x14ac:dyDescent="0.35">
      <c r="B17146" s="4" t="s">
        <v>1424</v>
      </c>
      <c r="C17146" s="5">
        <v>0</v>
      </c>
    </row>
    <row r="17147" spans="2:3" x14ac:dyDescent="0.35">
      <c r="B17147" s="4" t="s">
        <v>776</v>
      </c>
      <c r="C17147" s="5">
        <v>0</v>
      </c>
    </row>
    <row r="17148" spans="2:3" x14ac:dyDescent="0.35">
      <c r="B17148" s="4" t="s">
        <v>1432</v>
      </c>
      <c r="C17148" s="5">
        <v>0</v>
      </c>
    </row>
    <row r="17149" spans="2:3" x14ac:dyDescent="0.35">
      <c r="B17149" s="4" t="s">
        <v>777</v>
      </c>
      <c r="C17149" s="5">
        <v>0</v>
      </c>
    </row>
    <row r="17150" spans="2:3" x14ac:dyDescent="0.35">
      <c r="B17150" s="4" t="s">
        <v>1440</v>
      </c>
      <c r="C17150" s="5">
        <v>0</v>
      </c>
    </row>
    <row r="17151" spans="2:3" x14ac:dyDescent="0.35">
      <c r="B17151" s="4" t="s">
        <v>778</v>
      </c>
      <c r="C17151" s="5">
        <v>0</v>
      </c>
    </row>
    <row r="17152" spans="2:3" x14ac:dyDescent="0.35">
      <c r="B17152" s="4" t="s">
        <v>1448</v>
      </c>
      <c r="C17152" s="5">
        <v>0</v>
      </c>
    </row>
    <row r="17153" spans="2:3" x14ac:dyDescent="0.35">
      <c r="B17153" s="4" t="s">
        <v>779</v>
      </c>
      <c r="C17153" s="5">
        <v>0</v>
      </c>
    </row>
    <row r="17154" spans="2:3" x14ac:dyDescent="0.35">
      <c r="B17154" s="4" t="s">
        <v>1456</v>
      </c>
      <c r="C17154" s="5">
        <v>0</v>
      </c>
    </row>
    <row r="17155" spans="2:3" x14ac:dyDescent="0.35">
      <c r="B17155" s="4" t="s">
        <v>780</v>
      </c>
      <c r="C17155" s="5">
        <v>0</v>
      </c>
    </row>
    <row r="17156" spans="2:3" x14ac:dyDescent="0.35">
      <c r="B17156" s="4" t="s">
        <v>1464</v>
      </c>
      <c r="C17156" s="5">
        <v>0</v>
      </c>
    </row>
    <row r="17157" spans="2:3" x14ac:dyDescent="0.35">
      <c r="B17157" s="4" t="s">
        <v>781</v>
      </c>
      <c r="C17157" s="5">
        <v>0</v>
      </c>
    </row>
    <row r="17158" spans="2:3" x14ac:dyDescent="0.35">
      <c r="B17158" s="4" t="s">
        <v>1472</v>
      </c>
      <c r="C17158" s="5">
        <v>0</v>
      </c>
    </row>
    <row r="17159" spans="2:3" x14ac:dyDescent="0.35">
      <c r="B17159" s="4" t="s">
        <v>782</v>
      </c>
      <c r="C17159" s="5">
        <v>0</v>
      </c>
    </row>
    <row r="17160" spans="2:3" x14ac:dyDescent="0.35">
      <c r="B17160" s="4" t="s">
        <v>1480</v>
      </c>
      <c r="C17160" s="5">
        <v>0</v>
      </c>
    </row>
    <row r="17161" spans="2:3" x14ac:dyDescent="0.35">
      <c r="B17161" s="4" t="s">
        <v>783</v>
      </c>
      <c r="C17161" s="5">
        <v>0</v>
      </c>
    </row>
    <row r="17162" spans="2:3" x14ac:dyDescent="0.35">
      <c r="B17162" s="4" t="s">
        <v>1488</v>
      </c>
      <c r="C17162" s="5">
        <v>0</v>
      </c>
    </row>
    <row r="17163" spans="2:3" x14ac:dyDescent="0.35">
      <c r="B17163" s="4" t="s">
        <v>784</v>
      </c>
      <c r="C17163" s="5">
        <v>0</v>
      </c>
    </row>
    <row r="17164" spans="2:3" x14ac:dyDescent="0.35">
      <c r="B17164" s="4" t="s">
        <v>1496</v>
      </c>
      <c r="C17164" s="5">
        <v>0</v>
      </c>
    </row>
    <row r="17165" spans="2:3" x14ac:dyDescent="0.35">
      <c r="B17165" s="4" t="s">
        <v>785</v>
      </c>
      <c r="C17165" s="5">
        <v>0</v>
      </c>
    </row>
    <row r="17166" spans="2:3" x14ac:dyDescent="0.35">
      <c r="B17166" s="4" t="s">
        <v>1504</v>
      </c>
      <c r="C17166" s="5">
        <v>0</v>
      </c>
    </row>
    <row r="17167" spans="2:3" x14ac:dyDescent="0.35">
      <c r="B17167" s="4" t="s">
        <v>786</v>
      </c>
      <c r="C17167" s="5">
        <v>0</v>
      </c>
    </row>
    <row r="17168" spans="2:3" x14ac:dyDescent="0.35">
      <c r="B17168" s="4" t="s">
        <v>1512</v>
      </c>
      <c r="C17168" s="5">
        <v>0</v>
      </c>
    </row>
    <row r="17169" spans="2:3" x14ac:dyDescent="0.35">
      <c r="B17169" s="4" t="s">
        <v>787</v>
      </c>
      <c r="C17169" s="5">
        <v>0</v>
      </c>
    </row>
    <row r="17170" spans="2:3" x14ac:dyDescent="0.35">
      <c r="B17170" s="4" t="s">
        <v>1520</v>
      </c>
      <c r="C17170" s="5">
        <v>0</v>
      </c>
    </row>
    <row r="17171" spans="2:3" x14ac:dyDescent="0.35">
      <c r="B17171" s="4" t="s">
        <v>788</v>
      </c>
      <c r="C17171" s="5">
        <v>0</v>
      </c>
    </row>
    <row r="17172" spans="2:3" x14ac:dyDescent="0.35">
      <c r="B17172" s="4" t="s">
        <v>1528</v>
      </c>
      <c r="C17172" s="5">
        <v>0</v>
      </c>
    </row>
    <row r="17173" spans="2:3" x14ac:dyDescent="0.35">
      <c r="B17173" s="4" t="s">
        <v>789</v>
      </c>
      <c r="C17173" s="5">
        <v>0</v>
      </c>
    </row>
    <row r="17174" spans="2:3" x14ac:dyDescent="0.35">
      <c r="B17174" s="4" t="s">
        <v>1536</v>
      </c>
      <c r="C17174" s="5">
        <v>0</v>
      </c>
    </row>
    <row r="17175" spans="2:3" x14ac:dyDescent="0.35">
      <c r="B17175" s="4" t="s">
        <v>790</v>
      </c>
      <c r="C17175" s="5">
        <v>0</v>
      </c>
    </row>
    <row r="17176" spans="2:3" x14ac:dyDescent="0.35">
      <c r="B17176" s="4" t="s">
        <v>1544</v>
      </c>
      <c r="C17176" s="5">
        <v>0</v>
      </c>
    </row>
    <row r="17177" spans="2:3" x14ac:dyDescent="0.35">
      <c r="B17177" s="4" t="s">
        <v>791</v>
      </c>
      <c r="C17177" s="5">
        <v>0</v>
      </c>
    </row>
    <row r="17178" spans="2:3" x14ac:dyDescent="0.35">
      <c r="B17178" s="4" t="s">
        <v>1552</v>
      </c>
      <c r="C17178" s="5">
        <v>0</v>
      </c>
    </row>
    <row r="17179" spans="2:3" x14ac:dyDescent="0.35">
      <c r="B17179" s="4" t="s">
        <v>792</v>
      </c>
      <c r="C17179" s="5">
        <v>0</v>
      </c>
    </row>
    <row r="17180" spans="2:3" x14ac:dyDescent="0.35">
      <c r="B17180" s="4" t="s">
        <v>1560</v>
      </c>
      <c r="C17180" s="5">
        <v>0</v>
      </c>
    </row>
    <row r="17181" spans="2:3" x14ac:dyDescent="0.35">
      <c r="B17181" s="4" t="s">
        <v>793</v>
      </c>
      <c r="C17181" s="5">
        <v>0</v>
      </c>
    </row>
    <row r="17182" spans="2:3" x14ac:dyDescent="0.35">
      <c r="B17182" s="4" t="s">
        <v>1568</v>
      </c>
      <c r="C17182" s="5">
        <v>0</v>
      </c>
    </row>
    <row r="17183" spans="2:3" x14ac:dyDescent="0.35">
      <c r="B17183" s="4" t="s">
        <v>794</v>
      </c>
      <c r="C17183" s="5">
        <v>0</v>
      </c>
    </row>
    <row r="17184" spans="2:3" x14ac:dyDescent="0.35">
      <c r="B17184" s="4" t="s">
        <v>1576</v>
      </c>
      <c r="C17184" s="5">
        <v>0</v>
      </c>
    </row>
    <row r="17185" spans="2:3" x14ac:dyDescent="0.35">
      <c r="B17185" s="4" t="s">
        <v>795</v>
      </c>
      <c r="C17185" s="5">
        <v>0</v>
      </c>
    </row>
    <row r="17186" spans="2:3" x14ac:dyDescent="0.35">
      <c r="B17186" s="4" t="s">
        <v>1584</v>
      </c>
      <c r="C17186" s="5">
        <v>0</v>
      </c>
    </row>
    <row r="17187" spans="2:3" x14ac:dyDescent="0.35">
      <c r="B17187" s="4" t="s">
        <v>796</v>
      </c>
      <c r="C17187" s="5">
        <v>0</v>
      </c>
    </row>
    <row r="17188" spans="2:3" x14ac:dyDescent="0.35">
      <c r="B17188" s="4" t="s">
        <v>1592</v>
      </c>
      <c r="C17188" s="5">
        <v>0</v>
      </c>
    </row>
    <row r="17189" spans="2:3" x14ac:dyDescent="0.35">
      <c r="B17189" s="4" t="s">
        <v>797</v>
      </c>
      <c r="C17189" s="5">
        <v>0</v>
      </c>
    </row>
    <row r="17190" spans="2:3" x14ac:dyDescent="0.35">
      <c r="B17190" s="4" t="s">
        <v>1600</v>
      </c>
      <c r="C17190" s="5">
        <v>0</v>
      </c>
    </row>
    <row r="17191" spans="2:3" x14ac:dyDescent="0.35">
      <c r="B17191" s="4" t="s">
        <v>798</v>
      </c>
      <c r="C17191" s="5">
        <v>0</v>
      </c>
    </row>
    <row r="17192" spans="2:3" x14ac:dyDescent="0.35">
      <c r="B17192" s="4" t="s">
        <v>1608</v>
      </c>
      <c r="C17192" s="5">
        <v>0</v>
      </c>
    </row>
    <row r="17193" spans="2:3" x14ac:dyDescent="0.35">
      <c r="B17193" s="4" t="s">
        <v>799</v>
      </c>
      <c r="C17193" s="5">
        <v>0</v>
      </c>
    </row>
    <row r="17194" spans="2:3" x14ac:dyDescent="0.35">
      <c r="B17194" s="4" t="s">
        <v>1616</v>
      </c>
      <c r="C17194" s="5">
        <v>0</v>
      </c>
    </row>
    <row r="17195" spans="2:3" x14ac:dyDescent="0.35">
      <c r="B17195" s="4" t="s">
        <v>800</v>
      </c>
      <c r="C17195" s="5">
        <v>0</v>
      </c>
    </row>
    <row r="17196" spans="2:3" x14ac:dyDescent="0.35">
      <c r="B17196" s="4" t="s">
        <v>1624</v>
      </c>
      <c r="C17196" s="5">
        <v>0</v>
      </c>
    </row>
    <row r="17197" spans="2:3" x14ac:dyDescent="0.35">
      <c r="B17197" s="4" t="s">
        <v>801</v>
      </c>
      <c r="C17197" s="5">
        <v>0</v>
      </c>
    </row>
    <row r="17198" spans="2:3" x14ac:dyDescent="0.35">
      <c r="B17198" s="4" t="s">
        <v>1632</v>
      </c>
      <c r="C17198" s="5">
        <v>0</v>
      </c>
    </row>
    <row r="17199" spans="2:3" x14ac:dyDescent="0.35">
      <c r="B17199" s="4" t="s">
        <v>802</v>
      </c>
      <c r="C17199" s="5">
        <v>0</v>
      </c>
    </row>
    <row r="17200" spans="2:3" x14ac:dyDescent="0.35">
      <c r="B17200" s="4" t="s">
        <v>1640</v>
      </c>
      <c r="C17200" s="5">
        <v>0</v>
      </c>
    </row>
    <row r="17201" spans="2:3" x14ac:dyDescent="0.35">
      <c r="B17201" s="4" t="s">
        <v>597</v>
      </c>
      <c r="C17201" s="5">
        <v>0</v>
      </c>
    </row>
    <row r="17202" spans="2:3" x14ac:dyDescent="0.35">
      <c r="B17202" s="4" t="s">
        <v>677</v>
      </c>
      <c r="C17202" s="5">
        <v>0</v>
      </c>
    </row>
    <row r="17203" spans="2:3" x14ac:dyDescent="0.35">
      <c r="B17203" s="4" t="s">
        <v>804</v>
      </c>
      <c r="C17203" s="5">
        <v>0</v>
      </c>
    </row>
    <row r="17204" spans="2:3" x14ac:dyDescent="0.35">
      <c r="B17204" s="4" t="s">
        <v>1656</v>
      </c>
      <c r="C17204" s="5">
        <v>0</v>
      </c>
    </row>
    <row r="17205" spans="2:3" x14ac:dyDescent="0.35">
      <c r="B17205" s="4" t="s">
        <v>805</v>
      </c>
      <c r="C17205" s="5">
        <v>0</v>
      </c>
    </row>
    <row r="17206" spans="2:3" x14ac:dyDescent="0.35">
      <c r="B17206" s="4" t="s">
        <v>1665</v>
      </c>
      <c r="C17206" s="5">
        <v>0</v>
      </c>
    </row>
    <row r="17207" spans="2:3" x14ac:dyDescent="0.35">
      <c r="B17207" s="4" t="s">
        <v>806</v>
      </c>
      <c r="C17207" s="5">
        <v>0</v>
      </c>
    </row>
    <row r="17208" spans="2:3" x14ac:dyDescent="0.35">
      <c r="B17208" s="4" t="s">
        <v>1673</v>
      </c>
      <c r="C17208" s="5">
        <v>0</v>
      </c>
    </row>
    <row r="17209" spans="2:3" x14ac:dyDescent="0.35">
      <c r="B17209" s="4" t="s">
        <v>807</v>
      </c>
      <c r="C17209" s="5">
        <v>0</v>
      </c>
    </row>
    <row r="17210" spans="2:3" x14ac:dyDescent="0.35">
      <c r="B17210" s="4" t="s">
        <v>1681</v>
      </c>
      <c r="C17210" s="5">
        <v>0</v>
      </c>
    </row>
    <row r="17211" spans="2:3" x14ac:dyDescent="0.35">
      <c r="B17211" s="4" t="s">
        <v>808</v>
      </c>
      <c r="C17211" s="5">
        <v>0</v>
      </c>
    </row>
    <row r="17212" spans="2:3" x14ac:dyDescent="0.35">
      <c r="B17212" s="4" t="s">
        <v>1689</v>
      </c>
      <c r="C17212" s="5">
        <v>0</v>
      </c>
    </row>
    <row r="17213" spans="2:3" x14ac:dyDescent="0.35">
      <c r="B17213" s="4" t="s">
        <v>809</v>
      </c>
      <c r="C17213" s="5">
        <v>0</v>
      </c>
    </row>
    <row r="17214" spans="2:3" x14ac:dyDescent="0.35">
      <c r="B17214" s="4" t="s">
        <v>1697</v>
      </c>
      <c r="C17214" s="5">
        <v>0</v>
      </c>
    </row>
    <row r="17215" spans="2:3" x14ac:dyDescent="0.35">
      <c r="B17215" s="4" t="s">
        <v>810</v>
      </c>
      <c r="C17215" s="5">
        <v>0</v>
      </c>
    </row>
    <row r="17216" spans="2:3" x14ac:dyDescent="0.35">
      <c r="B17216" s="4" t="s">
        <v>1705</v>
      </c>
      <c r="C17216" s="5">
        <v>0</v>
      </c>
    </row>
    <row r="17217" spans="2:3" x14ac:dyDescent="0.35">
      <c r="B17217" s="4" t="s">
        <v>811</v>
      </c>
      <c r="C17217" s="5">
        <v>0</v>
      </c>
    </row>
    <row r="17218" spans="2:3" x14ac:dyDescent="0.35">
      <c r="B17218" s="4" t="s">
        <v>1713</v>
      </c>
      <c r="C17218" s="5">
        <v>0</v>
      </c>
    </row>
    <row r="17219" spans="2:3" x14ac:dyDescent="0.35">
      <c r="B17219" s="4" t="s">
        <v>812</v>
      </c>
      <c r="C17219" s="5">
        <v>0</v>
      </c>
    </row>
    <row r="17220" spans="2:3" x14ac:dyDescent="0.35">
      <c r="B17220" s="4" t="s">
        <v>1721</v>
      </c>
      <c r="C17220" s="5">
        <v>0</v>
      </c>
    </row>
    <row r="17221" spans="2:3" x14ac:dyDescent="0.35">
      <c r="B17221" s="4" t="s">
        <v>813</v>
      </c>
      <c r="C17221" s="5">
        <v>0</v>
      </c>
    </row>
    <row r="17222" spans="2:3" x14ac:dyDescent="0.35">
      <c r="B17222" s="4" t="s">
        <v>1729</v>
      </c>
      <c r="C17222" s="5">
        <v>0</v>
      </c>
    </row>
    <row r="17223" spans="2:3" x14ac:dyDescent="0.35">
      <c r="B17223" s="4" t="s">
        <v>814</v>
      </c>
      <c r="C17223" s="5">
        <v>0</v>
      </c>
    </row>
    <row r="17224" spans="2:3" x14ac:dyDescent="0.35">
      <c r="B17224" s="4" t="s">
        <v>665</v>
      </c>
      <c r="C17224" s="5">
        <v>0</v>
      </c>
    </row>
    <row r="17225" spans="2:3" x14ac:dyDescent="0.35">
      <c r="B17225" s="4" t="s">
        <v>815</v>
      </c>
      <c r="C17225" s="5">
        <v>0</v>
      </c>
    </row>
    <row r="17226" spans="2:3" x14ac:dyDescent="0.35">
      <c r="B17226" s="4" t="s">
        <v>1745</v>
      </c>
      <c r="C17226" s="5">
        <v>0</v>
      </c>
    </row>
    <row r="17227" spans="2:3" x14ac:dyDescent="0.35">
      <c r="B17227" s="4" t="s">
        <v>816</v>
      </c>
      <c r="C17227" s="5">
        <v>0</v>
      </c>
    </row>
    <row r="17228" spans="2:3" x14ac:dyDescent="0.35">
      <c r="B17228" s="4" t="s">
        <v>1753</v>
      </c>
      <c r="C17228" s="5">
        <v>0</v>
      </c>
    </row>
    <row r="17229" spans="2:3" x14ac:dyDescent="0.35">
      <c r="B17229" s="4" t="s">
        <v>817</v>
      </c>
      <c r="C17229" s="5">
        <v>0</v>
      </c>
    </row>
    <row r="17230" spans="2:3" x14ac:dyDescent="0.35">
      <c r="B17230" s="4" t="s">
        <v>1761</v>
      </c>
      <c r="C17230" s="5">
        <v>0</v>
      </c>
    </row>
    <row r="17231" spans="2:3" x14ac:dyDescent="0.35">
      <c r="B17231" s="4" t="s">
        <v>818</v>
      </c>
      <c r="C17231" s="5">
        <v>0</v>
      </c>
    </row>
    <row r="17232" spans="2:3" x14ac:dyDescent="0.35">
      <c r="B17232" s="4" t="s">
        <v>1769</v>
      </c>
      <c r="C17232" s="5">
        <v>0</v>
      </c>
    </row>
    <row r="17233" spans="2:3" x14ac:dyDescent="0.35">
      <c r="B17233" s="4" t="s">
        <v>598</v>
      </c>
      <c r="C17233" s="5">
        <v>0</v>
      </c>
    </row>
    <row r="17234" spans="2:3" x14ac:dyDescent="0.35">
      <c r="B17234" s="4" t="s">
        <v>1777</v>
      </c>
      <c r="C17234" s="5">
        <v>0</v>
      </c>
    </row>
    <row r="17235" spans="2:3" x14ac:dyDescent="0.35">
      <c r="B17235" s="4" t="s">
        <v>820</v>
      </c>
      <c r="C17235" s="5">
        <v>0</v>
      </c>
    </row>
    <row r="17236" spans="2:3" x14ac:dyDescent="0.35">
      <c r="B17236" s="4" t="s">
        <v>1785</v>
      </c>
      <c r="C17236" s="5">
        <v>0</v>
      </c>
    </row>
    <row r="17237" spans="2:3" x14ac:dyDescent="0.35">
      <c r="B17237" s="4" t="s">
        <v>599</v>
      </c>
      <c r="C17237" s="5">
        <v>0</v>
      </c>
    </row>
    <row r="17238" spans="2:3" x14ac:dyDescent="0.35">
      <c r="B17238" s="4" t="s">
        <v>594</v>
      </c>
      <c r="C17238" s="5">
        <v>0</v>
      </c>
    </row>
    <row r="17239" spans="2:3" x14ac:dyDescent="0.35">
      <c r="B17239" s="4" t="s">
        <v>822</v>
      </c>
      <c r="C17239" s="5">
        <v>0</v>
      </c>
    </row>
    <row r="17240" spans="2:3" x14ac:dyDescent="0.35">
      <c r="B17240" s="4" t="s">
        <v>1807</v>
      </c>
      <c r="C17240" s="5">
        <v>0</v>
      </c>
    </row>
    <row r="17241" spans="2:3" x14ac:dyDescent="0.35">
      <c r="B17241" s="4" t="s">
        <v>823</v>
      </c>
      <c r="C17241" s="5">
        <v>0</v>
      </c>
    </row>
    <row r="17242" spans="2:3" x14ac:dyDescent="0.35">
      <c r="B17242" s="4" t="s">
        <v>1815</v>
      </c>
      <c r="C17242" s="5">
        <v>0</v>
      </c>
    </row>
    <row r="17243" spans="2:3" x14ac:dyDescent="0.35">
      <c r="B17243" s="4" t="s">
        <v>824</v>
      </c>
      <c r="C17243" s="5">
        <v>0</v>
      </c>
    </row>
    <row r="17244" spans="2:3" x14ac:dyDescent="0.35">
      <c r="B17244" s="4" t="s">
        <v>669</v>
      </c>
      <c r="C17244" s="5">
        <v>0</v>
      </c>
    </row>
    <row r="17245" spans="2:3" x14ac:dyDescent="0.35">
      <c r="B17245" s="4" t="s">
        <v>825</v>
      </c>
      <c r="C17245" s="5">
        <v>0</v>
      </c>
    </row>
    <row r="17246" spans="2:3" x14ac:dyDescent="0.35">
      <c r="B17246" s="4" t="s">
        <v>1831</v>
      </c>
      <c r="C17246" s="5">
        <v>0</v>
      </c>
    </row>
    <row r="17247" spans="2:3" x14ac:dyDescent="0.35">
      <c r="B17247" s="4" t="s">
        <v>826</v>
      </c>
      <c r="C17247" s="5">
        <v>0</v>
      </c>
    </row>
    <row r="17248" spans="2:3" x14ac:dyDescent="0.35">
      <c r="B17248" s="4" t="s">
        <v>1839</v>
      </c>
      <c r="C17248" s="5">
        <v>0</v>
      </c>
    </row>
    <row r="17249" spans="2:3" x14ac:dyDescent="0.35">
      <c r="B17249" s="4" t="s">
        <v>827</v>
      </c>
      <c r="C17249" s="5">
        <v>0</v>
      </c>
    </row>
    <row r="17250" spans="2:3" x14ac:dyDescent="0.35">
      <c r="B17250" s="4" t="s">
        <v>1847</v>
      </c>
      <c r="C17250" s="5">
        <v>0</v>
      </c>
    </row>
    <row r="17251" spans="2:3" x14ac:dyDescent="0.35">
      <c r="B17251" s="4" t="s">
        <v>828</v>
      </c>
      <c r="C17251" s="5">
        <v>0</v>
      </c>
    </row>
    <row r="17252" spans="2:3" x14ac:dyDescent="0.35">
      <c r="B17252" s="4" t="s">
        <v>1855</v>
      </c>
      <c r="C17252" s="5">
        <v>0</v>
      </c>
    </row>
    <row r="17253" spans="2:3" x14ac:dyDescent="0.35">
      <c r="B17253" s="4" t="s">
        <v>829</v>
      </c>
      <c r="C17253" s="5">
        <v>0</v>
      </c>
    </row>
    <row r="17254" spans="2:3" x14ac:dyDescent="0.35">
      <c r="B17254" s="4" t="s">
        <v>1863</v>
      </c>
      <c r="C17254" s="5">
        <v>0</v>
      </c>
    </row>
    <row r="17255" spans="2:3" x14ac:dyDescent="0.35">
      <c r="B17255" s="4" t="s">
        <v>830</v>
      </c>
      <c r="C17255" s="5">
        <v>0</v>
      </c>
    </row>
    <row r="17256" spans="2:3" x14ac:dyDescent="0.35">
      <c r="B17256" s="4" t="s">
        <v>635</v>
      </c>
      <c r="C17256" s="5">
        <v>0</v>
      </c>
    </row>
    <row r="17257" spans="2:3" x14ac:dyDescent="0.35">
      <c r="B17257" s="4" t="s">
        <v>831</v>
      </c>
      <c r="C17257" s="5">
        <v>0</v>
      </c>
    </row>
    <row r="17258" spans="2:3" x14ac:dyDescent="0.35">
      <c r="B17258" s="4" t="s">
        <v>1879</v>
      </c>
      <c r="C17258" s="5">
        <v>0</v>
      </c>
    </row>
    <row r="17259" spans="2:3" x14ac:dyDescent="0.35">
      <c r="B17259" s="4" t="s">
        <v>832</v>
      </c>
      <c r="C17259" s="5">
        <v>0</v>
      </c>
    </row>
    <row r="17260" spans="2:3" x14ac:dyDescent="0.35">
      <c r="B17260" s="4" t="s">
        <v>1887</v>
      </c>
      <c r="C17260" s="5">
        <v>0</v>
      </c>
    </row>
    <row r="17261" spans="2:3" x14ac:dyDescent="0.35">
      <c r="B17261" s="4" t="s">
        <v>833</v>
      </c>
      <c r="C17261" s="5">
        <v>0</v>
      </c>
    </row>
    <row r="17262" spans="2:3" x14ac:dyDescent="0.35">
      <c r="B17262" s="4" t="s">
        <v>1895</v>
      </c>
      <c r="C17262" s="5">
        <v>0</v>
      </c>
    </row>
    <row r="17263" spans="2:3" x14ac:dyDescent="0.35">
      <c r="B17263" s="4" t="s">
        <v>834</v>
      </c>
      <c r="C17263" s="5">
        <v>0</v>
      </c>
    </row>
    <row r="17264" spans="2:3" x14ac:dyDescent="0.35">
      <c r="B17264" s="4" t="s">
        <v>1903</v>
      </c>
      <c r="C17264" s="5">
        <v>0</v>
      </c>
    </row>
    <row r="17265" spans="2:3" x14ac:dyDescent="0.35">
      <c r="B17265" s="4" t="s">
        <v>835</v>
      </c>
      <c r="C17265" s="5">
        <v>0</v>
      </c>
    </row>
    <row r="17266" spans="2:3" x14ac:dyDescent="0.35">
      <c r="B17266" s="4" t="s">
        <v>1911</v>
      </c>
      <c r="C17266" s="5">
        <v>0</v>
      </c>
    </row>
    <row r="17267" spans="2:3" x14ac:dyDescent="0.35">
      <c r="B17267" s="4" t="s">
        <v>836</v>
      </c>
      <c r="C17267" s="5">
        <v>0</v>
      </c>
    </row>
    <row r="17268" spans="2:3" x14ac:dyDescent="0.35">
      <c r="B17268" s="4" t="s">
        <v>1919</v>
      </c>
      <c r="C17268" s="5">
        <v>0</v>
      </c>
    </row>
    <row r="17269" spans="2:3" x14ac:dyDescent="0.35">
      <c r="B17269" s="4" t="s">
        <v>837</v>
      </c>
      <c r="C17269" s="5">
        <v>0</v>
      </c>
    </row>
    <row r="17270" spans="2:3" x14ac:dyDescent="0.35">
      <c r="B17270" s="4" t="s">
        <v>1927</v>
      </c>
      <c r="C17270" s="5">
        <v>0</v>
      </c>
    </row>
    <row r="17271" spans="2:3" x14ac:dyDescent="0.35">
      <c r="B17271" s="4" t="s">
        <v>838</v>
      </c>
      <c r="C17271" s="5">
        <v>0</v>
      </c>
    </row>
    <row r="17272" spans="2:3" x14ac:dyDescent="0.35">
      <c r="B17272" s="4" t="s">
        <v>1935</v>
      </c>
      <c r="C17272" s="5">
        <v>0</v>
      </c>
    </row>
    <row r="17273" spans="2:3" x14ac:dyDescent="0.35">
      <c r="B17273" s="4" t="s">
        <v>839</v>
      </c>
      <c r="C17273" s="5">
        <v>0</v>
      </c>
    </row>
    <row r="17274" spans="2:3" x14ac:dyDescent="0.35">
      <c r="B17274" s="4" t="s">
        <v>1943</v>
      </c>
      <c r="C17274" s="5">
        <v>0</v>
      </c>
    </row>
    <row r="17275" spans="2:3" x14ac:dyDescent="0.35">
      <c r="B17275" s="4" t="s">
        <v>840</v>
      </c>
      <c r="C17275" s="5">
        <v>0</v>
      </c>
    </row>
    <row r="17276" spans="2:3" x14ac:dyDescent="0.35">
      <c r="B17276" s="4" t="s">
        <v>1951</v>
      </c>
      <c r="C17276" s="5">
        <v>0</v>
      </c>
    </row>
    <row r="17277" spans="2:3" x14ac:dyDescent="0.35">
      <c r="B17277" s="4" t="s">
        <v>841</v>
      </c>
      <c r="C17277" s="5">
        <v>0</v>
      </c>
    </row>
    <row r="17278" spans="2:3" x14ac:dyDescent="0.35">
      <c r="B17278" s="4" t="s">
        <v>1959</v>
      </c>
      <c r="C17278" s="5">
        <v>0</v>
      </c>
    </row>
    <row r="17279" spans="2:3" x14ac:dyDescent="0.35">
      <c r="B17279" s="4" t="s">
        <v>842</v>
      </c>
      <c r="C17279" s="5">
        <v>0</v>
      </c>
    </row>
    <row r="17280" spans="2:3" x14ac:dyDescent="0.35">
      <c r="B17280" s="4" t="s">
        <v>638</v>
      </c>
      <c r="C17280" s="5">
        <v>0</v>
      </c>
    </row>
    <row r="17281" spans="2:3" x14ac:dyDescent="0.35">
      <c r="B17281" s="4" t="s">
        <v>843</v>
      </c>
      <c r="C17281" s="5">
        <v>0</v>
      </c>
    </row>
    <row r="17282" spans="2:3" x14ac:dyDescent="0.35">
      <c r="B17282" s="4" t="s">
        <v>1975</v>
      </c>
      <c r="C17282" s="5">
        <v>0</v>
      </c>
    </row>
    <row r="17283" spans="2:3" x14ac:dyDescent="0.35">
      <c r="B17283" s="4" t="s">
        <v>844</v>
      </c>
      <c r="C17283" s="5">
        <v>0</v>
      </c>
    </row>
    <row r="17284" spans="2:3" x14ac:dyDescent="0.35">
      <c r="B17284" s="4" t="s">
        <v>1983</v>
      </c>
      <c r="C17284" s="5">
        <v>0</v>
      </c>
    </row>
    <row r="17285" spans="2:3" x14ac:dyDescent="0.35">
      <c r="B17285" s="4" t="s">
        <v>845</v>
      </c>
      <c r="C17285" s="5">
        <v>0</v>
      </c>
    </row>
    <row r="17286" spans="2:3" x14ac:dyDescent="0.35">
      <c r="B17286" s="4" t="s">
        <v>1991</v>
      </c>
      <c r="C17286" s="5">
        <v>0</v>
      </c>
    </row>
    <row r="17287" spans="2:3" x14ac:dyDescent="0.35">
      <c r="B17287" s="4" t="s">
        <v>846</v>
      </c>
      <c r="C17287" s="5">
        <v>0</v>
      </c>
    </row>
    <row r="17288" spans="2:3" x14ac:dyDescent="0.35">
      <c r="B17288" s="4" t="s">
        <v>1999</v>
      </c>
      <c r="C17288" s="5">
        <v>0</v>
      </c>
    </row>
    <row r="17289" spans="2:3" x14ac:dyDescent="0.35">
      <c r="B17289" s="4" t="s">
        <v>847</v>
      </c>
      <c r="C17289" s="5">
        <v>0</v>
      </c>
    </row>
    <row r="17290" spans="2:3" x14ac:dyDescent="0.35">
      <c r="B17290" s="4" t="s">
        <v>2007</v>
      </c>
      <c r="C17290" s="5">
        <v>0</v>
      </c>
    </row>
    <row r="17291" spans="2:3" x14ac:dyDescent="0.35">
      <c r="B17291" s="4" t="s">
        <v>848</v>
      </c>
      <c r="C17291" s="5">
        <v>0</v>
      </c>
    </row>
    <row r="17292" spans="2:3" x14ac:dyDescent="0.35">
      <c r="B17292" s="4" t="s">
        <v>2015</v>
      </c>
      <c r="C17292" s="5">
        <v>0</v>
      </c>
    </row>
    <row r="17293" spans="2:3" x14ac:dyDescent="0.35">
      <c r="B17293" s="4" t="s">
        <v>849</v>
      </c>
      <c r="C17293" s="5">
        <v>0</v>
      </c>
    </row>
    <row r="17294" spans="2:3" x14ac:dyDescent="0.35">
      <c r="B17294" s="4" t="s">
        <v>2023</v>
      </c>
      <c r="C17294" s="5">
        <v>0</v>
      </c>
    </row>
    <row r="17295" spans="2:3" x14ac:dyDescent="0.35">
      <c r="B17295" s="4" t="s">
        <v>850</v>
      </c>
      <c r="C17295" s="5">
        <v>0</v>
      </c>
    </row>
    <row r="17296" spans="2:3" x14ac:dyDescent="0.35">
      <c r="B17296" s="4" t="s">
        <v>2031</v>
      </c>
      <c r="C17296" s="5">
        <v>0</v>
      </c>
    </row>
    <row r="17297" spans="2:3" x14ac:dyDescent="0.35">
      <c r="B17297" s="4" t="s">
        <v>851</v>
      </c>
      <c r="C17297" s="5">
        <v>0</v>
      </c>
    </row>
    <row r="17298" spans="2:3" x14ac:dyDescent="0.35">
      <c r="B17298" s="4" t="s">
        <v>2072</v>
      </c>
      <c r="C17298" s="5">
        <v>0</v>
      </c>
    </row>
    <row r="17299" spans="2:3" x14ac:dyDescent="0.35">
      <c r="B17299" s="4" t="s">
        <v>852</v>
      </c>
      <c r="C17299" s="5">
        <v>0</v>
      </c>
    </row>
    <row r="17300" spans="2:3" x14ac:dyDescent="0.35">
      <c r="B17300" s="4" t="s">
        <v>1362</v>
      </c>
      <c r="C17300" s="5">
        <v>0</v>
      </c>
    </row>
    <row r="17301" spans="2:3" x14ac:dyDescent="0.35">
      <c r="B17301" s="4" t="s">
        <v>600</v>
      </c>
      <c r="C17301" s="5">
        <v>0</v>
      </c>
    </row>
    <row r="17302" spans="2:3" x14ac:dyDescent="0.35">
      <c r="B17302" s="4" t="s">
        <v>1366</v>
      </c>
      <c r="C17302" s="5">
        <v>0</v>
      </c>
    </row>
    <row r="17303" spans="2:3" x14ac:dyDescent="0.35">
      <c r="B17303" s="4" t="s">
        <v>854</v>
      </c>
      <c r="C17303" s="5">
        <v>0</v>
      </c>
    </row>
    <row r="17304" spans="2:3" x14ac:dyDescent="0.35">
      <c r="B17304" s="4" t="s">
        <v>1370</v>
      </c>
      <c r="C17304" s="5">
        <v>0</v>
      </c>
    </row>
    <row r="17305" spans="2:3" x14ac:dyDescent="0.35">
      <c r="B17305" s="4" t="s">
        <v>855</v>
      </c>
      <c r="C17305" s="5">
        <v>0</v>
      </c>
    </row>
    <row r="17306" spans="2:3" x14ac:dyDescent="0.35">
      <c r="B17306" s="4" t="s">
        <v>1374</v>
      </c>
      <c r="C17306" s="5">
        <v>0</v>
      </c>
    </row>
    <row r="17307" spans="2:3" x14ac:dyDescent="0.35">
      <c r="B17307" s="4" t="s">
        <v>856</v>
      </c>
      <c r="C17307" s="5">
        <v>0</v>
      </c>
    </row>
    <row r="17308" spans="2:3" x14ac:dyDescent="0.35">
      <c r="B17308" s="4" t="s">
        <v>619</v>
      </c>
      <c r="C17308" s="5">
        <v>0</v>
      </c>
    </row>
    <row r="17309" spans="2:3" x14ac:dyDescent="0.35">
      <c r="B17309" s="4" t="s">
        <v>857</v>
      </c>
      <c r="C17309" s="5">
        <v>0</v>
      </c>
    </row>
    <row r="17310" spans="2:3" x14ac:dyDescent="0.35">
      <c r="B17310" s="4" t="s">
        <v>1382</v>
      </c>
      <c r="C17310" s="5">
        <v>0</v>
      </c>
    </row>
    <row r="17311" spans="2:3" x14ac:dyDescent="0.35">
      <c r="B17311" s="4" t="s">
        <v>858</v>
      </c>
      <c r="C17311" s="5">
        <v>0</v>
      </c>
    </row>
    <row r="17312" spans="2:3" x14ac:dyDescent="0.35">
      <c r="B17312" s="4" t="s">
        <v>621</v>
      </c>
      <c r="C17312" s="5">
        <v>0</v>
      </c>
    </row>
    <row r="17313" spans="2:3" x14ac:dyDescent="0.35">
      <c r="B17313" s="4" t="s">
        <v>859</v>
      </c>
      <c r="C17313" s="5">
        <v>0</v>
      </c>
    </row>
    <row r="17314" spans="2:3" x14ac:dyDescent="0.35">
      <c r="B17314" s="4" t="s">
        <v>1390</v>
      </c>
      <c r="C17314" s="5">
        <v>0</v>
      </c>
    </row>
    <row r="17315" spans="2:3" x14ac:dyDescent="0.35">
      <c r="B17315" s="4" t="s">
        <v>860</v>
      </c>
      <c r="C17315" s="5">
        <v>0</v>
      </c>
    </row>
    <row r="17316" spans="2:3" x14ac:dyDescent="0.35">
      <c r="B17316" s="4" t="s">
        <v>1394</v>
      </c>
      <c r="C17316" s="5">
        <v>0</v>
      </c>
    </row>
    <row r="17317" spans="2:3" x14ac:dyDescent="0.35">
      <c r="B17317" s="4" t="s">
        <v>861</v>
      </c>
      <c r="C17317" s="5">
        <v>0</v>
      </c>
    </row>
    <row r="17318" spans="2:3" x14ac:dyDescent="0.35">
      <c r="B17318" s="4" t="s">
        <v>1398</v>
      </c>
      <c r="C17318" s="5">
        <v>0</v>
      </c>
    </row>
    <row r="17319" spans="2:3" x14ac:dyDescent="0.35">
      <c r="B17319" s="4" t="s">
        <v>862</v>
      </c>
      <c r="C17319" s="5">
        <v>0</v>
      </c>
    </row>
    <row r="17320" spans="2:3" x14ac:dyDescent="0.35">
      <c r="B17320" s="4" t="s">
        <v>1402</v>
      </c>
      <c r="C17320" s="5">
        <v>0</v>
      </c>
    </row>
    <row r="17321" spans="2:3" x14ac:dyDescent="0.35">
      <c r="B17321" s="4" t="s">
        <v>863</v>
      </c>
      <c r="C17321" s="5">
        <v>0</v>
      </c>
    </row>
    <row r="17322" spans="2:3" x14ac:dyDescent="0.35">
      <c r="B17322" s="4" t="s">
        <v>1406</v>
      </c>
      <c r="C17322" s="5">
        <v>0</v>
      </c>
    </row>
    <row r="17323" spans="2:3" x14ac:dyDescent="0.35">
      <c r="B17323" s="4" t="s">
        <v>864</v>
      </c>
      <c r="C17323" s="5">
        <v>0</v>
      </c>
    </row>
    <row r="17324" spans="2:3" x14ac:dyDescent="0.35">
      <c r="B17324" s="4" t="s">
        <v>1410</v>
      </c>
      <c r="C17324" s="5">
        <v>0</v>
      </c>
    </row>
    <row r="17325" spans="2:3" x14ac:dyDescent="0.35">
      <c r="B17325" s="4" t="s">
        <v>865</v>
      </c>
      <c r="C17325" s="5">
        <v>0</v>
      </c>
    </row>
    <row r="17326" spans="2:3" x14ac:dyDescent="0.35">
      <c r="B17326" s="4" t="s">
        <v>1414</v>
      </c>
      <c r="C17326" s="5">
        <v>0</v>
      </c>
    </row>
    <row r="17327" spans="2:3" x14ac:dyDescent="0.35">
      <c r="B17327" s="4" t="s">
        <v>866</v>
      </c>
      <c r="C17327" s="5">
        <v>0</v>
      </c>
    </row>
    <row r="17328" spans="2:3" x14ac:dyDescent="0.35">
      <c r="B17328" s="4" t="s">
        <v>1418</v>
      </c>
      <c r="C17328" s="5">
        <v>0</v>
      </c>
    </row>
    <row r="17329" spans="2:3" x14ac:dyDescent="0.35">
      <c r="B17329" s="4" t="s">
        <v>867</v>
      </c>
      <c r="C17329" s="5">
        <v>0</v>
      </c>
    </row>
    <row r="17330" spans="2:3" x14ac:dyDescent="0.35">
      <c r="B17330" s="4" t="s">
        <v>1422</v>
      </c>
      <c r="C17330" s="5">
        <v>0</v>
      </c>
    </row>
    <row r="17331" spans="2:3" x14ac:dyDescent="0.35">
      <c r="B17331" s="4" t="s">
        <v>648</v>
      </c>
      <c r="C17331" s="5">
        <v>0</v>
      </c>
    </row>
    <row r="17332" spans="2:3" x14ac:dyDescent="0.35">
      <c r="B17332" s="4" t="s">
        <v>1426</v>
      </c>
      <c r="C17332" s="5">
        <v>0</v>
      </c>
    </row>
    <row r="17333" spans="2:3" x14ac:dyDescent="0.35">
      <c r="B17333" s="4" t="s">
        <v>869</v>
      </c>
      <c r="C17333" s="5">
        <v>0</v>
      </c>
    </row>
    <row r="17334" spans="2:3" x14ac:dyDescent="0.35">
      <c r="B17334" s="4" t="s">
        <v>1430</v>
      </c>
      <c r="C17334" s="5">
        <v>0</v>
      </c>
    </row>
    <row r="17335" spans="2:3" x14ac:dyDescent="0.35">
      <c r="B17335" s="4" t="s">
        <v>870</v>
      </c>
      <c r="C17335" s="5">
        <v>0</v>
      </c>
    </row>
    <row r="17336" spans="2:3" x14ac:dyDescent="0.35">
      <c r="B17336" s="4" t="s">
        <v>1434</v>
      </c>
      <c r="C17336" s="5">
        <v>0</v>
      </c>
    </row>
    <row r="17337" spans="2:3" x14ac:dyDescent="0.35">
      <c r="B17337" s="4" t="s">
        <v>592</v>
      </c>
      <c r="C17337" s="5">
        <v>0</v>
      </c>
    </row>
    <row r="17338" spans="2:3" x14ac:dyDescent="0.35">
      <c r="B17338" s="4" t="s">
        <v>1438</v>
      </c>
      <c r="C17338" s="5">
        <v>0</v>
      </c>
    </row>
    <row r="17339" spans="2:3" x14ac:dyDescent="0.35">
      <c r="B17339" s="4" t="s">
        <v>603</v>
      </c>
      <c r="C17339" s="5">
        <v>0</v>
      </c>
    </row>
    <row r="17340" spans="2:3" x14ac:dyDescent="0.35">
      <c r="B17340" s="4" t="s">
        <v>1442</v>
      </c>
      <c r="C17340" s="5">
        <v>0</v>
      </c>
    </row>
    <row r="17341" spans="2:3" x14ac:dyDescent="0.35">
      <c r="B17341" s="4" t="s">
        <v>873</v>
      </c>
      <c r="C17341" s="5">
        <v>0</v>
      </c>
    </row>
    <row r="17342" spans="2:3" x14ac:dyDescent="0.35">
      <c r="B17342" s="4" t="s">
        <v>1446</v>
      </c>
      <c r="C17342" s="5">
        <v>0</v>
      </c>
    </row>
    <row r="17343" spans="2:3" x14ac:dyDescent="0.35">
      <c r="B17343" s="4" t="s">
        <v>874</v>
      </c>
      <c r="C17343" s="5">
        <v>0</v>
      </c>
    </row>
    <row r="17344" spans="2:3" x14ac:dyDescent="0.35">
      <c r="B17344" s="4" t="s">
        <v>1450</v>
      </c>
      <c r="C17344" s="5">
        <v>0</v>
      </c>
    </row>
    <row r="17345" spans="2:3" x14ac:dyDescent="0.35">
      <c r="B17345" s="4" t="s">
        <v>875</v>
      </c>
      <c r="C17345" s="5">
        <v>0</v>
      </c>
    </row>
    <row r="17346" spans="2:3" x14ac:dyDescent="0.35">
      <c r="B17346" s="4" t="s">
        <v>1454</v>
      </c>
      <c r="C17346" s="5">
        <v>0</v>
      </c>
    </row>
    <row r="17347" spans="2:3" x14ac:dyDescent="0.35">
      <c r="B17347" s="4" t="s">
        <v>876</v>
      </c>
      <c r="C17347" s="5">
        <v>0</v>
      </c>
    </row>
    <row r="17348" spans="2:3" x14ac:dyDescent="0.35">
      <c r="B17348" s="4" t="s">
        <v>1458</v>
      </c>
      <c r="C17348" s="5">
        <v>0</v>
      </c>
    </row>
    <row r="17349" spans="2:3" x14ac:dyDescent="0.35">
      <c r="B17349" s="4" t="s">
        <v>877</v>
      </c>
      <c r="C17349" s="5">
        <v>0</v>
      </c>
    </row>
    <row r="17350" spans="2:3" x14ac:dyDescent="0.35">
      <c r="B17350" s="4" t="s">
        <v>1462</v>
      </c>
      <c r="C17350" s="5">
        <v>0</v>
      </c>
    </row>
    <row r="17351" spans="2:3" x14ac:dyDescent="0.35">
      <c r="B17351" s="4" t="s">
        <v>878</v>
      </c>
      <c r="C17351" s="5">
        <v>0</v>
      </c>
    </row>
    <row r="17352" spans="2:3" x14ac:dyDescent="0.35">
      <c r="B17352" s="4" t="s">
        <v>1466</v>
      </c>
      <c r="C17352" s="5">
        <v>0</v>
      </c>
    </row>
    <row r="17353" spans="2:3" x14ac:dyDescent="0.35">
      <c r="B17353" s="4" t="s">
        <v>879</v>
      </c>
      <c r="C17353" s="5">
        <v>0</v>
      </c>
    </row>
    <row r="17354" spans="2:3" x14ac:dyDescent="0.35">
      <c r="B17354" s="4" t="s">
        <v>1470</v>
      </c>
      <c r="C17354" s="5">
        <v>0</v>
      </c>
    </row>
    <row r="17355" spans="2:3" x14ac:dyDescent="0.35">
      <c r="B17355" s="4" t="s">
        <v>880</v>
      </c>
      <c r="C17355" s="5">
        <v>0</v>
      </c>
    </row>
    <row r="17356" spans="2:3" x14ac:dyDescent="0.35">
      <c r="B17356" s="4" t="s">
        <v>1474</v>
      </c>
      <c r="C17356" s="5">
        <v>0</v>
      </c>
    </row>
    <row r="17357" spans="2:3" x14ac:dyDescent="0.35">
      <c r="B17357" s="4" t="s">
        <v>881</v>
      </c>
      <c r="C17357" s="5">
        <v>0</v>
      </c>
    </row>
    <row r="17358" spans="2:3" x14ac:dyDescent="0.35">
      <c r="B17358" s="4" t="s">
        <v>1478</v>
      </c>
      <c r="C17358" s="5">
        <v>0</v>
      </c>
    </row>
    <row r="17359" spans="2:3" x14ac:dyDescent="0.35">
      <c r="B17359" s="4" t="s">
        <v>882</v>
      </c>
      <c r="C17359" s="5">
        <v>0</v>
      </c>
    </row>
    <row r="17360" spans="2:3" x14ac:dyDescent="0.35">
      <c r="B17360" s="4" t="s">
        <v>1482</v>
      </c>
      <c r="C17360" s="5">
        <v>0</v>
      </c>
    </row>
    <row r="17361" spans="2:3" x14ac:dyDescent="0.35">
      <c r="B17361" s="4" t="s">
        <v>883</v>
      </c>
      <c r="C17361" s="5">
        <v>0</v>
      </c>
    </row>
    <row r="17362" spans="2:3" x14ac:dyDescent="0.35">
      <c r="B17362" s="4" t="s">
        <v>1486</v>
      </c>
      <c r="C17362" s="5">
        <v>0</v>
      </c>
    </row>
    <row r="17363" spans="2:3" x14ac:dyDescent="0.35">
      <c r="B17363" s="4" t="s">
        <v>884</v>
      </c>
      <c r="C17363" s="5">
        <v>0</v>
      </c>
    </row>
    <row r="17364" spans="2:3" x14ac:dyDescent="0.35">
      <c r="B17364" s="4" t="s">
        <v>1490</v>
      </c>
      <c r="C17364" s="5">
        <v>0</v>
      </c>
    </row>
    <row r="17365" spans="2:3" x14ac:dyDescent="0.35">
      <c r="B17365" s="4" t="s">
        <v>604</v>
      </c>
      <c r="C17365" s="5">
        <v>0</v>
      </c>
    </row>
    <row r="17366" spans="2:3" x14ac:dyDescent="0.35">
      <c r="B17366" s="4" t="s">
        <v>1494</v>
      </c>
      <c r="C17366" s="5">
        <v>0</v>
      </c>
    </row>
    <row r="17367" spans="2:3" x14ac:dyDescent="0.35">
      <c r="B17367" s="4" t="s">
        <v>886</v>
      </c>
      <c r="C17367" s="5">
        <v>0</v>
      </c>
    </row>
    <row r="17368" spans="2:3" x14ac:dyDescent="0.35">
      <c r="B17368" s="4" t="s">
        <v>1498</v>
      </c>
      <c r="C17368" s="5">
        <v>0</v>
      </c>
    </row>
    <row r="17369" spans="2:3" x14ac:dyDescent="0.35">
      <c r="B17369" s="4" t="s">
        <v>649</v>
      </c>
      <c r="C17369" s="5">
        <v>0</v>
      </c>
    </row>
    <row r="17370" spans="2:3" x14ac:dyDescent="0.35">
      <c r="B17370" s="4" t="s">
        <v>626</v>
      </c>
      <c r="C17370" s="5">
        <v>0</v>
      </c>
    </row>
    <row r="17371" spans="2:3" x14ac:dyDescent="0.35">
      <c r="B17371" s="4" t="s">
        <v>888</v>
      </c>
      <c r="C17371" s="5">
        <v>0</v>
      </c>
    </row>
    <row r="17372" spans="2:3" x14ac:dyDescent="0.35">
      <c r="B17372" s="4" t="s">
        <v>1506</v>
      </c>
      <c r="C17372" s="5">
        <v>0</v>
      </c>
    </row>
    <row r="17373" spans="2:3" x14ac:dyDescent="0.35">
      <c r="B17373" s="4" t="s">
        <v>889</v>
      </c>
      <c r="C17373" s="5">
        <v>0</v>
      </c>
    </row>
    <row r="17374" spans="2:3" x14ac:dyDescent="0.35">
      <c r="B17374" s="4" t="s">
        <v>1510</v>
      </c>
      <c r="C17374" s="5">
        <v>0</v>
      </c>
    </row>
    <row r="17375" spans="2:3" x14ac:dyDescent="0.35">
      <c r="B17375" s="4" t="s">
        <v>890</v>
      </c>
      <c r="C17375" s="5">
        <v>0</v>
      </c>
    </row>
    <row r="17376" spans="2:3" x14ac:dyDescent="0.35">
      <c r="B17376" s="4" t="s">
        <v>1514</v>
      </c>
      <c r="C17376" s="5">
        <v>0</v>
      </c>
    </row>
    <row r="17377" spans="2:3" x14ac:dyDescent="0.35">
      <c r="B17377" s="4" t="s">
        <v>891</v>
      </c>
      <c r="C17377" s="5">
        <v>0</v>
      </c>
    </row>
    <row r="17378" spans="2:3" x14ac:dyDescent="0.35">
      <c r="B17378" s="4" t="s">
        <v>1518</v>
      </c>
      <c r="C17378" s="5">
        <v>0</v>
      </c>
    </row>
    <row r="17379" spans="2:3" x14ac:dyDescent="0.35">
      <c r="B17379" s="4" t="s">
        <v>892</v>
      </c>
      <c r="C17379" s="5">
        <v>0</v>
      </c>
    </row>
    <row r="17380" spans="2:3" x14ac:dyDescent="0.35">
      <c r="B17380" s="4" t="s">
        <v>1522</v>
      </c>
      <c r="C17380" s="5">
        <v>0</v>
      </c>
    </row>
    <row r="17381" spans="2:3" x14ac:dyDescent="0.35">
      <c r="B17381" s="4" t="s">
        <v>893</v>
      </c>
      <c r="C17381" s="5">
        <v>0</v>
      </c>
    </row>
    <row r="17382" spans="2:3" x14ac:dyDescent="0.35">
      <c r="B17382" s="4" t="s">
        <v>1526</v>
      </c>
      <c r="C17382" s="5">
        <v>0</v>
      </c>
    </row>
    <row r="17383" spans="2:3" x14ac:dyDescent="0.35">
      <c r="B17383" s="4" t="s">
        <v>894</v>
      </c>
      <c r="C17383" s="5">
        <v>0</v>
      </c>
    </row>
    <row r="17384" spans="2:3" x14ac:dyDescent="0.35">
      <c r="B17384" s="4" t="s">
        <v>1530</v>
      </c>
      <c r="C17384" s="5">
        <v>0</v>
      </c>
    </row>
    <row r="17385" spans="2:3" x14ac:dyDescent="0.35">
      <c r="B17385" s="4" t="s">
        <v>895</v>
      </c>
      <c r="C17385" s="5">
        <v>0</v>
      </c>
    </row>
    <row r="17386" spans="2:3" x14ac:dyDescent="0.35">
      <c r="B17386" s="4" t="s">
        <v>1534</v>
      </c>
      <c r="C17386" s="5">
        <v>0</v>
      </c>
    </row>
    <row r="17387" spans="2:3" x14ac:dyDescent="0.35">
      <c r="B17387" s="4" t="s">
        <v>896</v>
      </c>
      <c r="C17387" s="5">
        <v>0</v>
      </c>
    </row>
    <row r="17388" spans="2:3" x14ac:dyDescent="0.35">
      <c r="B17388" s="4" t="s">
        <v>1538</v>
      </c>
      <c r="C17388" s="5">
        <v>0</v>
      </c>
    </row>
    <row r="17389" spans="2:3" x14ac:dyDescent="0.35">
      <c r="B17389" s="4" t="s">
        <v>897</v>
      </c>
      <c r="C17389" s="5">
        <v>0</v>
      </c>
    </row>
    <row r="17390" spans="2:3" x14ac:dyDescent="0.35">
      <c r="B17390" s="4" t="s">
        <v>1542</v>
      </c>
      <c r="C17390" s="5">
        <v>0</v>
      </c>
    </row>
    <row r="17391" spans="2:3" x14ac:dyDescent="0.35">
      <c r="B17391" s="4" t="s">
        <v>898</v>
      </c>
      <c r="C17391" s="5">
        <v>0</v>
      </c>
    </row>
    <row r="17392" spans="2:3" x14ac:dyDescent="0.35">
      <c r="B17392" s="4" t="s">
        <v>1546</v>
      </c>
      <c r="C17392" s="5">
        <v>0</v>
      </c>
    </row>
    <row r="17393" spans="2:3" x14ac:dyDescent="0.35">
      <c r="B17393" s="4" t="s">
        <v>899</v>
      </c>
      <c r="C17393" s="5">
        <v>0</v>
      </c>
    </row>
    <row r="17394" spans="2:3" x14ac:dyDescent="0.35">
      <c r="B17394" s="4" t="s">
        <v>1550</v>
      </c>
      <c r="C17394" s="5">
        <v>0</v>
      </c>
    </row>
    <row r="17395" spans="2:3" x14ac:dyDescent="0.35">
      <c r="B17395" s="4" t="s">
        <v>900</v>
      </c>
      <c r="C17395" s="5">
        <v>0</v>
      </c>
    </row>
    <row r="17396" spans="2:3" x14ac:dyDescent="0.35">
      <c r="B17396" s="4" t="s">
        <v>1554</v>
      </c>
      <c r="C17396" s="5">
        <v>0</v>
      </c>
    </row>
    <row r="17397" spans="2:3" x14ac:dyDescent="0.35">
      <c r="B17397" s="4" t="s">
        <v>606</v>
      </c>
      <c r="C17397" s="5">
        <v>0</v>
      </c>
    </row>
    <row r="17398" spans="2:3" x14ac:dyDescent="0.35">
      <c r="B17398" s="4" t="s">
        <v>1558</v>
      </c>
      <c r="C17398" s="5">
        <v>0</v>
      </c>
    </row>
    <row r="17399" spans="2:3" x14ac:dyDescent="0.35">
      <c r="B17399" s="4" t="s">
        <v>902</v>
      </c>
      <c r="C17399" s="5">
        <v>0</v>
      </c>
    </row>
    <row r="17400" spans="2:3" x14ac:dyDescent="0.35">
      <c r="B17400" s="4" t="s">
        <v>1562</v>
      </c>
      <c r="C17400" s="5">
        <v>0</v>
      </c>
    </row>
    <row r="17401" spans="2:3" x14ac:dyDescent="0.35">
      <c r="B17401" s="4" t="s">
        <v>903</v>
      </c>
      <c r="C17401" s="5">
        <v>0</v>
      </c>
    </row>
    <row r="17402" spans="2:3" x14ac:dyDescent="0.35">
      <c r="B17402" s="4" t="s">
        <v>1566</v>
      </c>
      <c r="C17402" s="5">
        <v>0</v>
      </c>
    </row>
    <row r="17403" spans="2:3" x14ac:dyDescent="0.35">
      <c r="B17403" s="4" t="s">
        <v>904</v>
      </c>
      <c r="C17403" s="5">
        <v>0</v>
      </c>
    </row>
    <row r="17404" spans="2:3" x14ac:dyDescent="0.35">
      <c r="B17404" s="4" t="s">
        <v>1570</v>
      </c>
      <c r="C17404" s="5">
        <v>0</v>
      </c>
    </row>
    <row r="17405" spans="2:3" x14ac:dyDescent="0.35">
      <c r="B17405" s="4" t="s">
        <v>905</v>
      </c>
      <c r="C17405" s="5">
        <v>0</v>
      </c>
    </row>
    <row r="17406" spans="2:3" x14ac:dyDescent="0.35">
      <c r="B17406" s="4" t="s">
        <v>1574</v>
      </c>
      <c r="C17406" s="5">
        <v>0</v>
      </c>
    </row>
    <row r="17407" spans="2:3" x14ac:dyDescent="0.35">
      <c r="B17407" s="4" t="s">
        <v>674</v>
      </c>
      <c r="C17407" s="5">
        <v>0</v>
      </c>
    </row>
    <row r="17408" spans="2:3" x14ac:dyDescent="0.35">
      <c r="B17408" s="4" t="s">
        <v>1578</v>
      </c>
      <c r="C17408" s="5">
        <v>0</v>
      </c>
    </row>
    <row r="17409" spans="2:3" x14ac:dyDescent="0.35">
      <c r="B17409" s="4" t="s">
        <v>907</v>
      </c>
      <c r="C17409" s="5">
        <v>0</v>
      </c>
    </row>
    <row r="17410" spans="2:3" x14ac:dyDescent="0.35">
      <c r="B17410" s="4" t="s">
        <v>1582</v>
      </c>
      <c r="C17410" s="5">
        <v>0</v>
      </c>
    </row>
    <row r="17411" spans="2:3" x14ac:dyDescent="0.35">
      <c r="B17411" s="4" t="s">
        <v>650</v>
      </c>
      <c r="C17411" s="5">
        <v>0</v>
      </c>
    </row>
    <row r="17412" spans="2:3" x14ac:dyDescent="0.35">
      <c r="B17412" s="4" t="s">
        <v>1586</v>
      </c>
      <c r="C17412" s="5">
        <v>0</v>
      </c>
    </row>
    <row r="17413" spans="2:3" x14ac:dyDescent="0.35">
      <c r="B17413" s="4" t="s">
        <v>909</v>
      </c>
      <c r="C17413" s="5">
        <v>0</v>
      </c>
    </row>
    <row r="17414" spans="2:3" x14ac:dyDescent="0.35">
      <c r="B17414" s="4" t="s">
        <v>1590</v>
      </c>
      <c r="C17414" s="5">
        <v>0</v>
      </c>
    </row>
    <row r="17415" spans="2:3" x14ac:dyDescent="0.35">
      <c r="B17415" s="4" t="s">
        <v>651</v>
      </c>
      <c r="C17415" s="5">
        <v>0</v>
      </c>
    </row>
    <row r="17416" spans="2:3" x14ac:dyDescent="0.35">
      <c r="B17416" s="4" t="s">
        <v>1594</v>
      </c>
      <c r="C17416" s="5">
        <v>0</v>
      </c>
    </row>
    <row r="17417" spans="2:3" x14ac:dyDescent="0.35">
      <c r="B17417" s="4" t="s">
        <v>607</v>
      </c>
      <c r="C17417" s="5">
        <v>0</v>
      </c>
    </row>
    <row r="17418" spans="2:3" x14ac:dyDescent="0.35">
      <c r="B17418" s="4" t="s">
        <v>1598</v>
      </c>
      <c r="C17418" s="5">
        <v>0</v>
      </c>
    </row>
    <row r="17419" spans="2:3" x14ac:dyDescent="0.35">
      <c r="B17419" s="4" t="s">
        <v>912</v>
      </c>
      <c r="C17419" s="5">
        <v>0</v>
      </c>
    </row>
    <row r="17420" spans="2:3" x14ac:dyDescent="0.35">
      <c r="B17420" s="4" t="s">
        <v>1602</v>
      </c>
      <c r="C17420" s="5">
        <v>0</v>
      </c>
    </row>
    <row r="17421" spans="2:3" x14ac:dyDescent="0.35">
      <c r="B17421" s="4" t="s">
        <v>913</v>
      </c>
      <c r="C17421" s="5">
        <v>0</v>
      </c>
    </row>
    <row r="17422" spans="2:3" x14ac:dyDescent="0.35">
      <c r="B17422" s="4" t="s">
        <v>1606</v>
      </c>
      <c r="C17422" s="5">
        <v>0</v>
      </c>
    </row>
    <row r="17423" spans="2:3" x14ac:dyDescent="0.35">
      <c r="B17423" s="4" t="s">
        <v>914</v>
      </c>
      <c r="C17423" s="5">
        <v>0</v>
      </c>
    </row>
    <row r="17424" spans="2:3" x14ac:dyDescent="0.35">
      <c r="B17424" s="4" t="s">
        <v>1610</v>
      </c>
      <c r="C17424" s="5">
        <v>0</v>
      </c>
    </row>
    <row r="17425" spans="2:3" x14ac:dyDescent="0.35">
      <c r="B17425" s="4" t="s">
        <v>915</v>
      </c>
      <c r="C17425" s="5">
        <v>0</v>
      </c>
    </row>
    <row r="17426" spans="2:3" x14ac:dyDescent="0.35">
      <c r="B17426" s="4" t="s">
        <v>1614</v>
      </c>
      <c r="C17426" s="5">
        <v>0</v>
      </c>
    </row>
    <row r="17427" spans="2:3" x14ac:dyDescent="0.35">
      <c r="B17427" s="4" t="s">
        <v>608</v>
      </c>
      <c r="C17427" s="5">
        <v>0</v>
      </c>
    </row>
    <row r="17428" spans="2:3" x14ac:dyDescent="0.35">
      <c r="B17428" s="4" t="s">
        <v>1618</v>
      </c>
      <c r="C17428" s="5">
        <v>0</v>
      </c>
    </row>
    <row r="17429" spans="2:3" x14ac:dyDescent="0.35">
      <c r="B17429" s="4" t="s">
        <v>917</v>
      </c>
      <c r="C17429" s="5">
        <v>0</v>
      </c>
    </row>
    <row r="17430" spans="2:3" x14ac:dyDescent="0.35">
      <c r="B17430" s="4" t="s">
        <v>1622</v>
      </c>
      <c r="C17430" s="5">
        <v>0</v>
      </c>
    </row>
    <row r="17431" spans="2:3" x14ac:dyDescent="0.35">
      <c r="B17431" s="4" t="s">
        <v>918</v>
      </c>
      <c r="C17431" s="5">
        <v>0</v>
      </c>
    </row>
    <row r="17432" spans="2:3" x14ac:dyDescent="0.35">
      <c r="B17432" s="4" t="s">
        <v>1626</v>
      </c>
      <c r="C17432" s="5">
        <v>0</v>
      </c>
    </row>
    <row r="17433" spans="2:3" x14ac:dyDescent="0.35">
      <c r="B17433" s="4" t="s">
        <v>919</v>
      </c>
      <c r="C17433" s="5">
        <v>0</v>
      </c>
    </row>
    <row r="17434" spans="2:3" x14ac:dyDescent="0.35">
      <c r="B17434" s="4" t="s">
        <v>1630</v>
      </c>
      <c r="C17434" s="5">
        <v>0</v>
      </c>
    </row>
    <row r="17435" spans="2:3" x14ac:dyDescent="0.35">
      <c r="B17435" s="4" t="s">
        <v>920</v>
      </c>
      <c r="C17435" s="5">
        <v>0</v>
      </c>
    </row>
    <row r="17436" spans="2:3" x14ac:dyDescent="0.35">
      <c r="B17436" s="4" t="s">
        <v>1634</v>
      </c>
      <c r="C17436" s="5">
        <v>0</v>
      </c>
    </row>
    <row r="17437" spans="2:3" x14ac:dyDescent="0.35">
      <c r="B17437" s="4" t="s">
        <v>921</v>
      </c>
      <c r="C17437" s="5">
        <v>0</v>
      </c>
    </row>
    <row r="17438" spans="2:3" x14ac:dyDescent="0.35">
      <c r="B17438" s="4" t="s">
        <v>1638</v>
      </c>
      <c r="C17438" s="5">
        <v>0</v>
      </c>
    </row>
    <row r="17439" spans="2:3" x14ac:dyDescent="0.35">
      <c r="B17439" s="4" t="s">
        <v>922</v>
      </c>
      <c r="C17439" s="5">
        <v>0</v>
      </c>
    </row>
    <row r="17440" spans="2:3" x14ac:dyDescent="0.35">
      <c r="B17440" s="4" t="s">
        <v>1642</v>
      </c>
      <c r="C17440" s="5">
        <v>0</v>
      </c>
    </row>
    <row r="17441" spans="2:3" x14ac:dyDescent="0.35">
      <c r="B17441" s="4" t="s">
        <v>923</v>
      </c>
      <c r="C17441" s="5">
        <v>0</v>
      </c>
    </row>
    <row r="17442" spans="2:3" x14ac:dyDescent="0.35">
      <c r="B17442" s="4" t="s">
        <v>1646</v>
      </c>
      <c r="C17442" s="5">
        <v>0</v>
      </c>
    </row>
    <row r="17443" spans="2:3" x14ac:dyDescent="0.35">
      <c r="B17443" s="4" t="s">
        <v>924</v>
      </c>
      <c r="C17443" s="5">
        <v>0</v>
      </c>
    </row>
    <row r="17444" spans="2:3" x14ac:dyDescent="0.35">
      <c r="B17444" s="4" t="s">
        <v>1650</v>
      </c>
      <c r="C17444" s="5">
        <v>0</v>
      </c>
    </row>
    <row r="17445" spans="2:3" x14ac:dyDescent="0.35">
      <c r="B17445" s="4" t="s">
        <v>925</v>
      </c>
      <c r="C17445" s="5">
        <v>0</v>
      </c>
    </row>
    <row r="17446" spans="2:3" x14ac:dyDescent="0.35">
      <c r="B17446" s="4" t="s">
        <v>1654</v>
      </c>
      <c r="C17446" s="5">
        <v>0</v>
      </c>
    </row>
    <row r="17447" spans="2:3" x14ac:dyDescent="0.35">
      <c r="B17447" s="4" t="s">
        <v>926</v>
      </c>
      <c r="C17447" s="5">
        <v>0</v>
      </c>
    </row>
    <row r="17448" spans="2:3" x14ac:dyDescent="0.35">
      <c r="B17448" s="4" t="s">
        <v>1658</v>
      </c>
      <c r="C17448" s="5">
        <v>0</v>
      </c>
    </row>
    <row r="17449" spans="2:3" x14ac:dyDescent="0.35">
      <c r="B17449" s="4" t="s">
        <v>927</v>
      </c>
      <c r="C17449" s="5">
        <v>0</v>
      </c>
    </row>
    <row r="17450" spans="2:3" x14ac:dyDescent="0.35">
      <c r="B17450" s="4" t="s">
        <v>664</v>
      </c>
      <c r="C17450" s="5">
        <v>0</v>
      </c>
    </row>
    <row r="17451" spans="2:3" x14ac:dyDescent="0.35">
      <c r="B17451" s="4" t="s">
        <v>928</v>
      </c>
      <c r="C17451" s="5">
        <v>0</v>
      </c>
    </row>
    <row r="17452" spans="2:3" x14ac:dyDescent="0.35">
      <c r="B17452" s="4" t="s">
        <v>629</v>
      </c>
      <c r="C17452" s="5">
        <v>0</v>
      </c>
    </row>
    <row r="17453" spans="2:3" x14ac:dyDescent="0.35">
      <c r="B17453" s="4" t="s">
        <v>929</v>
      </c>
      <c r="C17453" s="5">
        <v>0</v>
      </c>
    </row>
    <row r="17454" spans="2:3" x14ac:dyDescent="0.35">
      <c r="B17454" s="4" t="s">
        <v>1671</v>
      </c>
      <c r="C17454" s="5">
        <v>0</v>
      </c>
    </row>
    <row r="17455" spans="2:3" x14ac:dyDescent="0.35">
      <c r="B17455" s="4" t="s">
        <v>930</v>
      </c>
      <c r="C17455" s="5">
        <v>0</v>
      </c>
    </row>
    <row r="17456" spans="2:3" x14ac:dyDescent="0.35">
      <c r="B17456" s="4" t="s">
        <v>1675</v>
      </c>
      <c r="C17456" s="5">
        <v>0</v>
      </c>
    </row>
    <row r="17457" spans="2:3" x14ac:dyDescent="0.35">
      <c r="B17457" s="4" t="s">
        <v>931</v>
      </c>
      <c r="C17457" s="5">
        <v>0</v>
      </c>
    </row>
    <row r="17458" spans="2:3" x14ac:dyDescent="0.35">
      <c r="B17458" s="4" t="s">
        <v>1679</v>
      </c>
      <c r="C17458" s="5">
        <v>0</v>
      </c>
    </row>
    <row r="17459" spans="2:3" x14ac:dyDescent="0.35">
      <c r="B17459" s="4" t="s">
        <v>932</v>
      </c>
      <c r="C17459" s="5">
        <v>0</v>
      </c>
    </row>
    <row r="17460" spans="2:3" x14ac:dyDescent="0.35">
      <c r="B17460" s="4" t="s">
        <v>1683</v>
      </c>
      <c r="C17460" s="5">
        <v>0</v>
      </c>
    </row>
    <row r="17461" spans="2:3" x14ac:dyDescent="0.35">
      <c r="B17461" s="4" t="s">
        <v>933</v>
      </c>
      <c r="C17461" s="5">
        <v>0</v>
      </c>
    </row>
    <row r="17462" spans="2:3" x14ac:dyDescent="0.35">
      <c r="B17462" s="4" t="s">
        <v>630</v>
      </c>
      <c r="C17462" s="5">
        <v>0</v>
      </c>
    </row>
    <row r="17463" spans="2:3" x14ac:dyDescent="0.35">
      <c r="B17463" s="4" t="s">
        <v>934</v>
      </c>
      <c r="C17463" s="5">
        <v>0</v>
      </c>
    </row>
    <row r="17464" spans="2:3" x14ac:dyDescent="0.35">
      <c r="B17464" s="4" t="s">
        <v>1691</v>
      </c>
      <c r="C17464" s="5">
        <v>0</v>
      </c>
    </row>
    <row r="17465" spans="2:3" x14ac:dyDescent="0.35">
      <c r="B17465" s="4" t="s">
        <v>609</v>
      </c>
      <c r="C17465" s="5">
        <v>0</v>
      </c>
    </row>
    <row r="17466" spans="2:3" x14ac:dyDescent="0.35">
      <c r="B17466" s="4" t="s">
        <v>1695</v>
      </c>
      <c r="C17466" s="5">
        <v>0</v>
      </c>
    </row>
    <row r="17467" spans="2:3" x14ac:dyDescent="0.35">
      <c r="B17467" s="4" t="s">
        <v>936</v>
      </c>
      <c r="C17467" s="5">
        <v>0</v>
      </c>
    </row>
    <row r="17468" spans="2:3" x14ac:dyDescent="0.35">
      <c r="B17468" s="4" t="s">
        <v>1699</v>
      </c>
      <c r="C17468" s="5">
        <v>0</v>
      </c>
    </row>
    <row r="17469" spans="2:3" x14ac:dyDescent="0.35">
      <c r="B17469" s="4" t="s">
        <v>937</v>
      </c>
      <c r="C17469" s="5">
        <v>0</v>
      </c>
    </row>
    <row r="17470" spans="2:3" x14ac:dyDescent="0.35">
      <c r="B17470" s="4" t="s">
        <v>1703</v>
      </c>
      <c r="C17470" s="5">
        <v>0</v>
      </c>
    </row>
    <row r="17471" spans="2:3" x14ac:dyDescent="0.35">
      <c r="B17471" s="4" t="s">
        <v>938</v>
      </c>
      <c r="C17471" s="5">
        <v>0</v>
      </c>
    </row>
    <row r="17472" spans="2:3" x14ac:dyDescent="0.35">
      <c r="B17472" s="4" t="s">
        <v>1707</v>
      </c>
      <c r="C17472" s="5">
        <v>0</v>
      </c>
    </row>
    <row r="17473" spans="2:3" x14ac:dyDescent="0.35">
      <c r="B17473" s="4" t="s">
        <v>939</v>
      </c>
      <c r="C17473" s="5">
        <v>0</v>
      </c>
    </row>
    <row r="17474" spans="2:3" x14ac:dyDescent="0.35">
      <c r="B17474" s="4" t="s">
        <v>1711</v>
      </c>
      <c r="C17474" s="5">
        <v>0</v>
      </c>
    </row>
    <row r="17475" spans="2:3" x14ac:dyDescent="0.35">
      <c r="B17475" s="4" t="s">
        <v>940</v>
      </c>
      <c r="C17475" s="5">
        <v>0</v>
      </c>
    </row>
    <row r="17476" spans="2:3" x14ac:dyDescent="0.35">
      <c r="B17476" s="4" t="s">
        <v>1715</v>
      </c>
      <c r="C17476" s="5">
        <v>0</v>
      </c>
    </row>
    <row r="17477" spans="2:3" x14ac:dyDescent="0.35">
      <c r="B17477" s="4" t="s">
        <v>941</v>
      </c>
      <c r="C17477" s="5">
        <v>0</v>
      </c>
    </row>
    <row r="17478" spans="2:3" x14ac:dyDescent="0.35">
      <c r="B17478" s="4" t="s">
        <v>1719</v>
      </c>
      <c r="C17478" s="5">
        <v>0</v>
      </c>
    </row>
    <row r="17479" spans="2:3" x14ac:dyDescent="0.35">
      <c r="B17479" s="4" t="s">
        <v>942</v>
      </c>
      <c r="C17479" s="5">
        <v>0</v>
      </c>
    </row>
    <row r="17480" spans="2:3" x14ac:dyDescent="0.35">
      <c r="B17480" s="4" t="s">
        <v>1723</v>
      </c>
      <c r="C17480" s="5">
        <v>0</v>
      </c>
    </row>
    <row r="17481" spans="2:3" x14ac:dyDescent="0.35">
      <c r="B17481" s="4" t="s">
        <v>943</v>
      </c>
      <c r="C17481" s="5">
        <v>0</v>
      </c>
    </row>
    <row r="17482" spans="2:3" x14ac:dyDescent="0.35">
      <c r="B17482" s="4" t="s">
        <v>1727</v>
      </c>
      <c r="C17482" s="5">
        <v>0</v>
      </c>
    </row>
    <row r="17483" spans="2:3" x14ac:dyDescent="0.35">
      <c r="B17483" s="4" t="s">
        <v>944</v>
      </c>
      <c r="C17483" s="5">
        <v>0</v>
      </c>
    </row>
    <row r="17484" spans="2:3" x14ac:dyDescent="0.35">
      <c r="B17484" s="4" t="s">
        <v>1731</v>
      </c>
      <c r="C17484" s="5">
        <v>0</v>
      </c>
    </row>
    <row r="17485" spans="2:3" x14ac:dyDescent="0.35">
      <c r="B17485" s="4" t="s">
        <v>945</v>
      </c>
      <c r="C17485" s="5">
        <v>0</v>
      </c>
    </row>
    <row r="17486" spans="2:3" x14ac:dyDescent="0.35">
      <c r="B17486" s="4" t="s">
        <v>1735</v>
      </c>
      <c r="C17486" s="5">
        <v>0</v>
      </c>
    </row>
    <row r="17487" spans="2:3" x14ac:dyDescent="0.35">
      <c r="B17487" s="4" t="s">
        <v>946</v>
      </c>
      <c r="C17487" s="5">
        <v>0</v>
      </c>
    </row>
    <row r="17488" spans="2:3" x14ac:dyDescent="0.35">
      <c r="B17488" s="4" t="s">
        <v>1739</v>
      </c>
      <c r="C17488" s="5">
        <v>0</v>
      </c>
    </row>
    <row r="17489" spans="2:3" x14ac:dyDescent="0.35">
      <c r="B17489" s="4" t="s">
        <v>947</v>
      </c>
      <c r="C17489" s="5">
        <v>0</v>
      </c>
    </row>
    <row r="17490" spans="2:3" x14ac:dyDescent="0.35">
      <c r="B17490" s="4" t="s">
        <v>1743</v>
      </c>
      <c r="C17490" s="5">
        <v>0</v>
      </c>
    </row>
    <row r="17491" spans="2:3" x14ac:dyDescent="0.35">
      <c r="B17491" s="4" t="s">
        <v>948</v>
      </c>
      <c r="C17491" s="5">
        <v>0</v>
      </c>
    </row>
    <row r="17492" spans="2:3" x14ac:dyDescent="0.35">
      <c r="B17492" s="4" t="s">
        <v>1747</v>
      </c>
      <c r="C17492" s="5">
        <v>0</v>
      </c>
    </row>
    <row r="17493" spans="2:3" x14ac:dyDescent="0.35">
      <c r="B17493" s="4" t="s">
        <v>949</v>
      </c>
      <c r="C17493" s="5">
        <v>0</v>
      </c>
    </row>
    <row r="17494" spans="2:3" x14ac:dyDescent="0.35">
      <c r="B17494" s="4" t="s">
        <v>1751</v>
      </c>
      <c r="C17494" s="5">
        <v>0</v>
      </c>
    </row>
    <row r="17495" spans="2:3" x14ac:dyDescent="0.35">
      <c r="B17495" s="4" t="s">
        <v>950</v>
      </c>
      <c r="C17495" s="5">
        <v>0</v>
      </c>
    </row>
    <row r="17496" spans="2:3" x14ac:dyDescent="0.35">
      <c r="B17496" s="4" t="s">
        <v>1755</v>
      </c>
      <c r="C17496" s="5">
        <v>0</v>
      </c>
    </row>
    <row r="17497" spans="2:3" x14ac:dyDescent="0.35">
      <c r="B17497" s="4" t="s">
        <v>951</v>
      </c>
      <c r="C17497" s="5">
        <v>0</v>
      </c>
    </row>
    <row r="17498" spans="2:3" x14ac:dyDescent="0.35">
      <c r="B17498" s="4" t="s">
        <v>1759</v>
      </c>
      <c r="C17498" s="5">
        <v>0</v>
      </c>
    </row>
    <row r="17499" spans="2:3" x14ac:dyDescent="0.35">
      <c r="B17499" s="4" t="s">
        <v>952</v>
      </c>
      <c r="C17499" s="5">
        <v>0</v>
      </c>
    </row>
    <row r="17500" spans="2:3" x14ac:dyDescent="0.35">
      <c r="B17500" s="4" t="s">
        <v>1763</v>
      </c>
      <c r="C17500" s="5">
        <v>0</v>
      </c>
    </row>
    <row r="17501" spans="2:3" x14ac:dyDescent="0.35">
      <c r="B17501" s="4" t="s">
        <v>610</v>
      </c>
      <c r="C17501" s="5">
        <v>0</v>
      </c>
    </row>
    <row r="17502" spans="2:3" x14ac:dyDescent="0.35">
      <c r="B17502" s="4" t="s">
        <v>1767</v>
      </c>
      <c r="C17502" s="5">
        <v>0</v>
      </c>
    </row>
    <row r="17503" spans="2:3" x14ac:dyDescent="0.35">
      <c r="B17503" s="4" t="s">
        <v>954</v>
      </c>
      <c r="C17503" s="5">
        <v>0</v>
      </c>
    </row>
    <row r="17504" spans="2:3" x14ac:dyDescent="0.35">
      <c r="B17504" s="4" t="s">
        <v>1771</v>
      </c>
      <c r="C17504" s="5">
        <v>0</v>
      </c>
    </row>
    <row r="17505" spans="2:3" x14ac:dyDescent="0.35">
      <c r="B17505" s="4" t="s">
        <v>955</v>
      </c>
      <c r="C17505" s="5">
        <v>0</v>
      </c>
    </row>
    <row r="17506" spans="2:3" x14ac:dyDescent="0.35">
      <c r="B17506" s="4" t="s">
        <v>1775</v>
      </c>
      <c r="C17506" s="5">
        <v>0</v>
      </c>
    </row>
    <row r="17507" spans="2:3" x14ac:dyDescent="0.35">
      <c r="B17507" s="4" t="s">
        <v>956</v>
      </c>
      <c r="C17507" s="5">
        <v>0</v>
      </c>
    </row>
    <row r="17508" spans="2:3" x14ac:dyDescent="0.35">
      <c r="B17508" s="4" t="s">
        <v>1779</v>
      </c>
      <c r="C17508" s="5">
        <v>0</v>
      </c>
    </row>
    <row r="17509" spans="2:3" x14ac:dyDescent="0.35">
      <c r="B17509" s="4" t="s">
        <v>957</v>
      </c>
      <c r="C17509" s="5">
        <v>0</v>
      </c>
    </row>
    <row r="17510" spans="2:3" x14ac:dyDescent="0.35">
      <c r="B17510" s="4" t="s">
        <v>1783</v>
      </c>
      <c r="C17510" s="5">
        <v>0</v>
      </c>
    </row>
    <row r="17511" spans="2:3" x14ac:dyDescent="0.35">
      <c r="B17511" s="4" t="s">
        <v>958</v>
      </c>
      <c r="C17511" s="5">
        <v>0</v>
      </c>
    </row>
    <row r="17512" spans="2:3" x14ac:dyDescent="0.35">
      <c r="B17512" s="4" t="s">
        <v>1787</v>
      </c>
      <c r="C17512" s="5">
        <v>0</v>
      </c>
    </row>
    <row r="17513" spans="2:3" x14ac:dyDescent="0.35">
      <c r="B17513" s="4" t="s">
        <v>959</v>
      </c>
      <c r="C17513" s="5">
        <v>0</v>
      </c>
    </row>
    <row r="17514" spans="2:3" x14ac:dyDescent="0.35">
      <c r="B17514" s="4" t="s">
        <v>1791</v>
      </c>
      <c r="C17514" s="5">
        <v>0</v>
      </c>
    </row>
    <row r="17515" spans="2:3" x14ac:dyDescent="0.35">
      <c r="B17515" s="4" t="s">
        <v>960</v>
      </c>
      <c r="C17515" s="5">
        <v>0</v>
      </c>
    </row>
    <row r="17516" spans="2:3" x14ac:dyDescent="0.35">
      <c r="B17516" s="4" t="s">
        <v>634</v>
      </c>
      <c r="C17516" s="5">
        <v>0</v>
      </c>
    </row>
    <row r="17517" spans="2:3" x14ac:dyDescent="0.35">
      <c r="B17517" s="4" t="s">
        <v>961</v>
      </c>
      <c r="C17517" s="5">
        <v>0</v>
      </c>
    </row>
    <row r="17518" spans="2:3" x14ac:dyDescent="0.35">
      <c r="B17518" s="4" t="s">
        <v>1805</v>
      </c>
      <c r="C17518" s="5">
        <v>0</v>
      </c>
    </row>
    <row r="17519" spans="2:3" x14ac:dyDescent="0.35">
      <c r="B17519" s="4" t="s">
        <v>962</v>
      </c>
      <c r="C17519" s="5">
        <v>0</v>
      </c>
    </row>
    <row r="17520" spans="2:3" x14ac:dyDescent="0.35">
      <c r="B17520" s="4" t="s">
        <v>1809</v>
      </c>
      <c r="C17520" s="5">
        <v>0</v>
      </c>
    </row>
    <row r="17521" spans="2:3" x14ac:dyDescent="0.35">
      <c r="B17521" s="4" t="s">
        <v>963</v>
      </c>
      <c r="C17521" s="5">
        <v>0</v>
      </c>
    </row>
    <row r="17522" spans="2:3" x14ac:dyDescent="0.35">
      <c r="B17522" s="4" t="s">
        <v>1813</v>
      </c>
      <c r="C17522" s="5">
        <v>0</v>
      </c>
    </row>
    <row r="17523" spans="2:3" x14ac:dyDescent="0.35">
      <c r="B17523" s="4" t="s">
        <v>964</v>
      </c>
      <c r="C17523" s="5">
        <v>0</v>
      </c>
    </row>
    <row r="17524" spans="2:3" x14ac:dyDescent="0.35">
      <c r="B17524" s="4" t="s">
        <v>1817</v>
      </c>
      <c r="C17524" s="5">
        <v>0</v>
      </c>
    </row>
    <row r="17525" spans="2:3" x14ac:dyDescent="0.35">
      <c r="B17525" s="4" t="s">
        <v>965</v>
      </c>
      <c r="C17525" s="5">
        <v>0</v>
      </c>
    </row>
    <row r="17526" spans="2:3" x14ac:dyDescent="0.35">
      <c r="B17526" s="4" t="s">
        <v>1821</v>
      </c>
      <c r="C17526" s="5">
        <v>0</v>
      </c>
    </row>
    <row r="17527" spans="2:3" x14ac:dyDescent="0.35">
      <c r="B17527" s="4" t="s">
        <v>966</v>
      </c>
      <c r="C17527" s="5">
        <v>0</v>
      </c>
    </row>
    <row r="17528" spans="2:3" x14ac:dyDescent="0.35">
      <c r="B17528" s="4" t="s">
        <v>1825</v>
      </c>
      <c r="C17528" s="5">
        <v>0</v>
      </c>
    </row>
    <row r="17529" spans="2:3" x14ac:dyDescent="0.35">
      <c r="B17529" s="4" t="s">
        <v>967</v>
      </c>
      <c r="C17529" s="5">
        <v>0</v>
      </c>
    </row>
    <row r="17530" spans="2:3" x14ac:dyDescent="0.35">
      <c r="B17530" s="4" t="s">
        <v>1829</v>
      </c>
      <c r="C17530" s="5">
        <v>0</v>
      </c>
    </row>
    <row r="17531" spans="2:3" x14ac:dyDescent="0.35">
      <c r="B17531" s="4" t="s">
        <v>968</v>
      </c>
      <c r="C17531" s="5">
        <v>0</v>
      </c>
    </row>
    <row r="17532" spans="2:3" x14ac:dyDescent="0.35">
      <c r="B17532" s="4" t="s">
        <v>1833</v>
      </c>
      <c r="C17532" s="5">
        <v>0</v>
      </c>
    </row>
    <row r="17533" spans="2:3" x14ac:dyDescent="0.35">
      <c r="B17533" s="4" t="s">
        <v>969</v>
      </c>
      <c r="C17533" s="5">
        <v>0</v>
      </c>
    </row>
    <row r="17534" spans="2:3" x14ac:dyDescent="0.35">
      <c r="B17534" s="4" t="s">
        <v>1837</v>
      </c>
      <c r="C17534" s="5">
        <v>0</v>
      </c>
    </row>
    <row r="17535" spans="2:3" x14ac:dyDescent="0.35">
      <c r="B17535" s="4" t="s">
        <v>970</v>
      </c>
      <c r="C17535" s="5">
        <v>0</v>
      </c>
    </row>
    <row r="17536" spans="2:3" x14ac:dyDescent="0.35">
      <c r="B17536" s="4" t="s">
        <v>1841</v>
      </c>
      <c r="C17536" s="5">
        <v>0</v>
      </c>
    </row>
    <row r="17537" spans="2:3" x14ac:dyDescent="0.35">
      <c r="B17537" s="4" t="s">
        <v>971</v>
      </c>
      <c r="C17537" s="5">
        <v>0</v>
      </c>
    </row>
    <row r="17538" spans="2:3" x14ac:dyDescent="0.35">
      <c r="B17538" s="4" t="s">
        <v>1845</v>
      </c>
      <c r="C17538" s="5">
        <v>0</v>
      </c>
    </row>
    <row r="17539" spans="2:3" x14ac:dyDescent="0.35">
      <c r="B17539" s="4" t="s">
        <v>972</v>
      </c>
      <c r="C17539" s="5">
        <v>0</v>
      </c>
    </row>
    <row r="17540" spans="2:3" x14ac:dyDescent="0.35">
      <c r="B17540" s="4" t="s">
        <v>1849</v>
      </c>
      <c r="C17540" s="5">
        <v>0</v>
      </c>
    </row>
    <row r="17541" spans="2:3" x14ac:dyDescent="0.35">
      <c r="B17541" s="4" t="s">
        <v>652</v>
      </c>
      <c r="C17541" s="5">
        <v>0</v>
      </c>
    </row>
    <row r="17542" spans="2:3" x14ac:dyDescent="0.35">
      <c r="B17542" s="4" t="s">
        <v>1853</v>
      </c>
      <c r="C17542" s="5">
        <v>0</v>
      </c>
    </row>
    <row r="17543" spans="2:3" x14ac:dyDescent="0.35">
      <c r="B17543" s="4" t="s">
        <v>974</v>
      </c>
      <c r="C17543" s="5">
        <v>0</v>
      </c>
    </row>
    <row r="17544" spans="2:3" x14ac:dyDescent="0.35">
      <c r="B17544" s="4" t="s">
        <v>1857</v>
      </c>
      <c r="C17544" s="5">
        <v>0</v>
      </c>
    </row>
    <row r="17545" spans="2:3" x14ac:dyDescent="0.35">
      <c r="B17545" s="4" t="s">
        <v>975</v>
      </c>
      <c r="C17545" s="5">
        <v>0</v>
      </c>
    </row>
    <row r="17546" spans="2:3" x14ac:dyDescent="0.35">
      <c r="B17546" s="4" t="s">
        <v>1861</v>
      </c>
      <c r="C17546" s="5">
        <v>0</v>
      </c>
    </row>
    <row r="17547" spans="2:3" x14ac:dyDescent="0.35">
      <c r="B17547" s="4" t="s">
        <v>976</v>
      </c>
      <c r="C17547" s="5">
        <v>0</v>
      </c>
    </row>
    <row r="17548" spans="2:3" x14ac:dyDescent="0.35">
      <c r="B17548" s="4" t="s">
        <v>1865</v>
      </c>
      <c r="C17548" s="5">
        <v>0</v>
      </c>
    </row>
    <row r="17549" spans="2:3" x14ac:dyDescent="0.35">
      <c r="B17549" s="4" t="s">
        <v>977</v>
      </c>
      <c r="C17549" s="5">
        <v>0</v>
      </c>
    </row>
    <row r="17550" spans="2:3" x14ac:dyDescent="0.35">
      <c r="B17550" s="4" t="s">
        <v>1869</v>
      </c>
      <c r="C17550" s="5">
        <v>0</v>
      </c>
    </row>
    <row r="17551" spans="2:3" x14ac:dyDescent="0.35">
      <c r="B17551" s="4" t="s">
        <v>978</v>
      </c>
      <c r="C17551" s="5">
        <v>0</v>
      </c>
    </row>
    <row r="17552" spans="2:3" x14ac:dyDescent="0.35">
      <c r="B17552" s="4" t="s">
        <v>1873</v>
      </c>
      <c r="C17552" s="5">
        <v>0</v>
      </c>
    </row>
    <row r="17553" spans="2:3" x14ac:dyDescent="0.35">
      <c r="B17553" s="4" t="s">
        <v>979</v>
      </c>
      <c r="C17553" s="5">
        <v>0</v>
      </c>
    </row>
    <row r="17554" spans="2:3" x14ac:dyDescent="0.35">
      <c r="B17554" s="4" t="s">
        <v>1877</v>
      </c>
      <c r="C17554" s="5">
        <v>0</v>
      </c>
    </row>
    <row r="17555" spans="2:3" x14ac:dyDescent="0.35">
      <c r="B17555" s="4" t="s">
        <v>980</v>
      </c>
      <c r="C17555" s="5">
        <v>0</v>
      </c>
    </row>
    <row r="17556" spans="2:3" x14ac:dyDescent="0.35">
      <c r="B17556" s="4" t="s">
        <v>1881</v>
      </c>
      <c r="C17556" s="5">
        <v>0</v>
      </c>
    </row>
    <row r="17557" spans="2:3" x14ac:dyDescent="0.35">
      <c r="B17557" s="4" t="s">
        <v>981</v>
      </c>
      <c r="C17557" s="5">
        <v>0</v>
      </c>
    </row>
    <row r="17558" spans="2:3" x14ac:dyDescent="0.35">
      <c r="B17558" s="4" t="s">
        <v>1885</v>
      </c>
      <c r="C17558" s="5">
        <v>0</v>
      </c>
    </row>
    <row r="17559" spans="2:3" x14ac:dyDescent="0.35">
      <c r="B17559" s="4" t="s">
        <v>982</v>
      </c>
      <c r="C17559" s="5">
        <v>0</v>
      </c>
    </row>
    <row r="17560" spans="2:3" x14ac:dyDescent="0.35">
      <c r="B17560" s="4" t="s">
        <v>1889</v>
      </c>
      <c r="C17560" s="5">
        <v>0</v>
      </c>
    </row>
    <row r="17561" spans="2:3" x14ac:dyDescent="0.35">
      <c r="B17561" s="4" t="s">
        <v>611</v>
      </c>
      <c r="C17561" s="5">
        <v>0</v>
      </c>
    </row>
    <row r="17562" spans="2:3" x14ac:dyDescent="0.35">
      <c r="B17562" s="4" t="s">
        <v>1893</v>
      </c>
      <c r="C17562" s="5">
        <v>0</v>
      </c>
    </row>
    <row r="17563" spans="2:3" x14ac:dyDescent="0.35">
      <c r="B17563" s="4" t="s">
        <v>984</v>
      </c>
      <c r="C17563" s="5">
        <v>0</v>
      </c>
    </row>
    <row r="17564" spans="2:3" x14ac:dyDescent="0.35">
      <c r="B17564" s="4" t="s">
        <v>1897</v>
      </c>
      <c r="C17564" s="5">
        <v>0</v>
      </c>
    </row>
    <row r="17565" spans="2:3" x14ac:dyDescent="0.35">
      <c r="B17565" s="4" t="s">
        <v>985</v>
      </c>
      <c r="C17565" s="5">
        <v>0</v>
      </c>
    </row>
    <row r="17566" spans="2:3" x14ac:dyDescent="0.35">
      <c r="B17566" s="4" t="s">
        <v>1901</v>
      </c>
      <c r="C17566" s="5">
        <v>0</v>
      </c>
    </row>
    <row r="17567" spans="2:3" x14ac:dyDescent="0.35">
      <c r="B17567" s="4" t="s">
        <v>986</v>
      </c>
      <c r="C17567" s="5">
        <v>0</v>
      </c>
    </row>
    <row r="17568" spans="2:3" x14ac:dyDescent="0.35">
      <c r="B17568" s="4" t="s">
        <v>1905</v>
      </c>
      <c r="C17568" s="5">
        <v>0</v>
      </c>
    </row>
    <row r="17569" spans="2:3" x14ac:dyDescent="0.35">
      <c r="B17569" s="4" t="s">
        <v>987</v>
      </c>
      <c r="C17569" s="5">
        <v>0</v>
      </c>
    </row>
    <row r="17570" spans="2:3" x14ac:dyDescent="0.35">
      <c r="B17570" s="4" t="s">
        <v>1909</v>
      </c>
      <c r="C17570" s="5">
        <v>0</v>
      </c>
    </row>
    <row r="17571" spans="2:3" x14ac:dyDescent="0.35">
      <c r="B17571" s="4" t="s">
        <v>988</v>
      </c>
      <c r="C17571" s="5">
        <v>0</v>
      </c>
    </row>
    <row r="17572" spans="2:3" x14ac:dyDescent="0.35">
      <c r="B17572" s="4" t="s">
        <v>1913</v>
      </c>
      <c r="C17572" s="5">
        <v>0</v>
      </c>
    </row>
    <row r="17573" spans="2:3" x14ac:dyDescent="0.35">
      <c r="B17573" s="4" t="s">
        <v>989</v>
      </c>
      <c r="C17573" s="5">
        <v>0</v>
      </c>
    </row>
    <row r="17574" spans="2:3" x14ac:dyDescent="0.35">
      <c r="B17574" s="4" t="s">
        <v>1917</v>
      </c>
      <c r="C17574" s="5">
        <v>0</v>
      </c>
    </row>
    <row r="17575" spans="2:3" x14ac:dyDescent="0.35">
      <c r="B17575" s="4" t="s">
        <v>990</v>
      </c>
      <c r="C17575" s="5">
        <v>0</v>
      </c>
    </row>
    <row r="17576" spans="2:3" x14ac:dyDescent="0.35">
      <c r="B17576" s="4" t="s">
        <v>1921</v>
      </c>
      <c r="C17576" s="5">
        <v>0</v>
      </c>
    </row>
    <row r="17577" spans="2:3" x14ac:dyDescent="0.35">
      <c r="B17577" s="4" t="s">
        <v>991</v>
      </c>
      <c r="C17577" s="5">
        <v>0</v>
      </c>
    </row>
    <row r="17578" spans="2:3" x14ac:dyDescent="0.35">
      <c r="B17578" s="4" t="s">
        <v>1925</v>
      </c>
      <c r="C17578" s="5">
        <v>0</v>
      </c>
    </row>
    <row r="17579" spans="2:3" x14ac:dyDescent="0.35">
      <c r="B17579" s="4" t="s">
        <v>992</v>
      </c>
      <c r="C17579" s="5">
        <v>0</v>
      </c>
    </row>
    <row r="17580" spans="2:3" x14ac:dyDescent="0.35">
      <c r="B17580" s="4" t="s">
        <v>1929</v>
      </c>
      <c r="C17580" s="5">
        <v>0</v>
      </c>
    </row>
    <row r="17581" spans="2:3" x14ac:dyDescent="0.35">
      <c r="B17581" s="4" t="s">
        <v>993</v>
      </c>
      <c r="C17581" s="5">
        <v>0</v>
      </c>
    </row>
    <row r="17582" spans="2:3" x14ac:dyDescent="0.35">
      <c r="B17582" s="4" t="s">
        <v>1933</v>
      </c>
      <c r="C17582" s="5">
        <v>0</v>
      </c>
    </row>
    <row r="17583" spans="2:3" x14ac:dyDescent="0.35">
      <c r="B17583" s="4" t="s">
        <v>994</v>
      </c>
      <c r="C17583" s="5">
        <v>0</v>
      </c>
    </row>
    <row r="17584" spans="2:3" x14ac:dyDescent="0.35">
      <c r="B17584" s="4" t="s">
        <v>1937</v>
      </c>
      <c r="C17584" s="5">
        <v>0</v>
      </c>
    </row>
    <row r="17585" spans="2:3" x14ac:dyDescent="0.35">
      <c r="B17585" s="4" t="s">
        <v>995</v>
      </c>
      <c r="C17585" s="5">
        <v>0</v>
      </c>
    </row>
    <row r="17586" spans="2:3" x14ac:dyDescent="0.35">
      <c r="B17586" s="4" t="s">
        <v>1941</v>
      </c>
      <c r="C17586" s="5">
        <v>0</v>
      </c>
    </row>
    <row r="17587" spans="2:3" x14ac:dyDescent="0.35">
      <c r="B17587" s="4" t="s">
        <v>996</v>
      </c>
      <c r="C17587" s="5">
        <v>0</v>
      </c>
    </row>
    <row r="17588" spans="2:3" x14ac:dyDescent="0.35">
      <c r="B17588" s="4" t="s">
        <v>1945</v>
      </c>
      <c r="C17588" s="5">
        <v>0</v>
      </c>
    </row>
    <row r="17589" spans="2:3" x14ac:dyDescent="0.35">
      <c r="B17589" s="4" t="s">
        <v>997</v>
      </c>
      <c r="C17589" s="5">
        <v>0</v>
      </c>
    </row>
    <row r="17590" spans="2:3" x14ac:dyDescent="0.35">
      <c r="B17590" s="4" t="s">
        <v>1949</v>
      </c>
      <c r="C17590" s="5">
        <v>0</v>
      </c>
    </row>
    <row r="17591" spans="2:3" x14ac:dyDescent="0.35">
      <c r="B17591" s="4" t="s">
        <v>680</v>
      </c>
      <c r="C17591" s="5">
        <v>0</v>
      </c>
    </row>
    <row r="17592" spans="2:3" x14ac:dyDescent="0.35">
      <c r="B17592" s="4" t="s">
        <v>1953</v>
      </c>
      <c r="C17592" s="5">
        <v>0</v>
      </c>
    </row>
    <row r="17593" spans="2:3" x14ac:dyDescent="0.35">
      <c r="B17593" s="4" t="s">
        <v>999</v>
      </c>
      <c r="C17593" s="5">
        <v>0</v>
      </c>
    </row>
    <row r="17594" spans="2:3" x14ac:dyDescent="0.35">
      <c r="B17594" s="4" t="s">
        <v>1957</v>
      </c>
      <c r="C17594" s="5">
        <v>0</v>
      </c>
    </row>
    <row r="17595" spans="2:3" x14ac:dyDescent="0.35">
      <c r="B17595" s="4" t="s">
        <v>1000</v>
      </c>
      <c r="C17595" s="5">
        <v>0</v>
      </c>
    </row>
    <row r="17596" spans="2:3" x14ac:dyDescent="0.35">
      <c r="B17596" s="4" t="s">
        <v>1961</v>
      </c>
      <c r="C17596" s="5">
        <v>0</v>
      </c>
    </row>
    <row r="17597" spans="2:3" x14ac:dyDescent="0.35">
      <c r="B17597" s="4" t="s">
        <v>1001</v>
      </c>
      <c r="C17597" s="5">
        <v>0</v>
      </c>
    </row>
    <row r="17598" spans="2:3" x14ac:dyDescent="0.35">
      <c r="B17598" s="4" t="s">
        <v>1965</v>
      </c>
      <c r="C17598" s="5">
        <v>0</v>
      </c>
    </row>
    <row r="17599" spans="2:3" x14ac:dyDescent="0.35">
      <c r="B17599" s="4" t="s">
        <v>1002</v>
      </c>
      <c r="C17599" s="5">
        <v>0</v>
      </c>
    </row>
    <row r="17600" spans="2:3" x14ac:dyDescent="0.35">
      <c r="B17600" s="4" t="s">
        <v>1969</v>
      </c>
      <c r="C17600" s="5">
        <v>0</v>
      </c>
    </row>
    <row r="17601" spans="2:3" x14ac:dyDescent="0.35">
      <c r="B17601" s="4" t="s">
        <v>1003</v>
      </c>
      <c r="C17601" s="5">
        <v>0</v>
      </c>
    </row>
    <row r="17602" spans="2:3" x14ac:dyDescent="0.35">
      <c r="B17602" s="4" t="s">
        <v>1973</v>
      </c>
      <c r="C17602" s="5">
        <v>0</v>
      </c>
    </row>
    <row r="17603" spans="2:3" x14ac:dyDescent="0.35">
      <c r="B17603" s="4" t="s">
        <v>1004</v>
      </c>
      <c r="C17603" s="5">
        <v>0</v>
      </c>
    </row>
    <row r="17604" spans="2:3" x14ac:dyDescent="0.35">
      <c r="B17604" s="4" t="s">
        <v>1977</v>
      </c>
      <c r="C17604" s="5">
        <v>0</v>
      </c>
    </row>
    <row r="17605" spans="2:3" x14ac:dyDescent="0.35">
      <c r="B17605" s="4" t="s">
        <v>1005</v>
      </c>
      <c r="C17605" s="5">
        <v>0</v>
      </c>
    </row>
    <row r="17606" spans="2:3" x14ac:dyDescent="0.35">
      <c r="B17606" s="4" t="s">
        <v>1981</v>
      </c>
      <c r="C17606" s="5">
        <v>0</v>
      </c>
    </row>
    <row r="17607" spans="2:3" x14ac:dyDescent="0.35">
      <c r="B17607" s="4" t="s">
        <v>1006</v>
      </c>
      <c r="C17607" s="5">
        <v>0</v>
      </c>
    </row>
    <row r="17608" spans="2:3" x14ac:dyDescent="0.35">
      <c r="B17608" s="4" t="s">
        <v>1985</v>
      </c>
      <c r="C17608" s="5">
        <v>0</v>
      </c>
    </row>
    <row r="17609" spans="2:3" x14ac:dyDescent="0.35">
      <c r="B17609" s="4" t="s">
        <v>1007</v>
      </c>
      <c r="C17609" s="5">
        <v>0</v>
      </c>
    </row>
    <row r="17610" spans="2:3" x14ac:dyDescent="0.35">
      <c r="B17610" s="4" t="s">
        <v>1989</v>
      </c>
      <c r="C17610" s="5">
        <v>0</v>
      </c>
    </row>
    <row r="17611" spans="2:3" x14ac:dyDescent="0.35">
      <c r="B17611" s="4" t="s">
        <v>1008</v>
      </c>
      <c r="C17611" s="5">
        <v>0</v>
      </c>
    </row>
    <row r="17612" spans="2:3" x14ac:dyDescent="0.35">
      <c r="B17612" s="4" t="s">
        <v>1993</v>
      </c>
      <c r="C17612" s="5">
        <v>0</v>
      </c>
    </row>
    <row r="17613" spans="2:3" x14ac:dyDescent="0.35">
      <c r="B17613" s="4" t="s">
        <v>1009</v>
      </c>
      <c r="C17613" s="5">
        <v>0</v>
      </c>
    </row>
    <row r="17614" spans="2:3" x14ac:dyDescent="0.35">
      <c r="B17614" s="4" t="s">
        <v>1997</v>
      </c>
      <c r="C17614" s="5">
        <v>0</v>
      </c>
    </row>
    <row r="17615" spans="2:3" x14ac:dyDescent="0.35">
      <c r="B17615" s="4" t="s">
        <v>1010</v>
      </c>
      <c r="C17615" s="5">
        <v>0</v>
      </c>
    </row>
    <row r="17616" spans="2:3" x14ac:dyDescent="0.35">
      <c r="B17616" s="4" t="s">
        <v>2001</v>
      </c>
      <c r="C17616" s="5">
        <v>0</v>
      </c>
    </row>
    <row r="17617" spans="2:3" x14ac:dyDescent="0.35">
      <c r="B17617" s="4" t="s">
        <v>1011</v>
      </c>
      <c r="C17617" s="5">
        <v>0</v>
      </c>
    </row>
    <row r="17618" spans="2:3" x14ac:dyDescent="0.35">
      <c r="B17618" s="4" t="s">
        <v>2005</v>
      </c>
      <c r="C17618" s="5">
        <v>0</v>
      </c>
    </row>
    <row r="17619" spans="2:3" x14ac:dyDescent="0.35">
      <c r="B17619" s="4" t="s">
        <v>1012</v>
      </c>
      <c r="C17619" s="5">
        <v>0</v>
      </c>
    </row>
    <row r="17620" spans="2:3" x14ac:dyDescent="0.35">
      <c r="B17620" s="4" t="s">
        <v>2009</v>
      </c>
      <c r="C17620" s="5">
        <v>0</v>
      </c>
    </row>
    <row r="17621" spans="2:3" x14ac:dyDescent="0.35">
      <c r="B17621" s="4" t="s">
        <v>1013</v>
      </c>
      <c r="C17621" s="5">
        <v>0</v>
      </c>
    </row>
    <row r="17622" spans="2:3" x14ac:dyDescent="0.35">
      <c r="B17622" s="4" t="s">
        <v>2013</v>
      </c>
      <c r="C17622" s="5">
        <v>0</v>
      </c>
    </row>
    <row r="17623" spans="2:3" x14ac:dyDescent="0.35">
      <c r="B17623" s="4" t="s">
        <v>1014</v>
      </c>
      <c r="C17623" s="5">
        <v>0</v>
      </c>
    </row>
    <row r="17624" spans="2:3" x14ac:dyDescent="0.35">
      <c r="B17624" s="4" t="s">
        <v>2017</v>
      </c>
      <c r="C17624" s="5">
        <v>0</v>
      </c>
    </row>
    <row r="17625" spans="2:3" x14ac:dyDescent="0.35">
      <c r="B17625" s="4" t="s">
        <v>1015</v>
      </c>
      <c r="C17625" s="5">
        <v>0</v>
      </c>
    </row>
    <row r="17626" spans="2:3" x14ac:dyDescent="0.35">
      <c r="B17626" s="4" t="s">
        <v>2021</v>
      </c>
      <c r="C17626" s="5">
        <v>0</v>
      </c>
    </row>
    <row r="17627" spans="2:3" x14ac:dyDescent="0.35">
      <c r="B17627" s="4" t="s">
        <v>1016</v>
      </c>
      <c r="C17627" s="5">
        <v>0</v>
      </c>
    </row>
    <row r="17628" spans="2:3" x14ac:dyDescent="0.35">
      <c r="B17628" s="4" t="s">
        <v>2025</v>
      </c>
      <c r="C17628" s="5">
        <v>0</v>
      </c>
    </row>
    <row r="17629" spans="2:3" x14ac:dyDescent="0.35">
      <c r="B17629" s="4" t="s">
        <v>1017</v>
      </c>
      <c r="C17629" s="5">
        <v>0</v>
      </c>
    </row>
    <row r="17630" spans="2:3" x14ac:dyDescent="0.35">
      <c r="B17630" s="4" t="s">
        <v>2029</v>
      </c>
      <c r="C17630" s="5">
        <v>0</v>
      </c>
    </row>
    <row r="17631" spans="2:3" x14ac:dyDescent="0.35">
      <c r="B17631" s="4" t="s">
        <v>1018</v>
      </c>
      <c r="C17631" s="5">
        <v>0</v>
      </c>
    </row>
    <row r="17632" spans="2:3" x14ac:dyDescent="0.35">
      <c r="B17632" s="4" t="s">
        <v>2033</v>
      </c>
      <c r="C17632" s="5">
        <v>0</v>
      </c>
    </row>
    <row r="17633" spans="2:3" x14ac:dyDescent="0.35">
      <c r="B17633" s="4" t="s">
        <v>1019</v>
      </c>
      <c r="C17633" s="5">
        <v>0</v>
      </c>
    </row>
    <row r="17634" spans="2:3" x14ac:dyDescent="0.35">
      <c r="B17634" s="4" t="s">
        <v>672</v>
      </c>
      <c r="C17634" s="5">
        <v>0</v>
      </c>
    </row>
    <row r="17635" spans="2:3" x14ac:dyDescent="0.35">
      <c r="B17635" s="4" t="s">
        <v>1020</v>
      </c>
      <c r="C17635" s="5">
        <v>0</v>
      </c>
    </row>
    <row r="17636" spans="2:3" x14ac:dyDescent="0.35">
      <c r="B17636" s="4" t="s">
        <v>2074</v>
      </c>
      <c r="C17636" s="5">
        <v>0</v>
      </c>
    </row>
    <row r="17637" spans="2:3" x14ac:dyDescent="0.35">
      <c r="B17637" s="4" t="s">
        <v>1021</v>
      </c>
      <c r="C17637" s="5">
        <v>0</v>
      </c>
    </row>
    <row r="17638" spans="2:3" x14ac:dyDescent="0.35">
      <c r="B17638" s="4" t="s">
        <v>645</v>
      </c>
      <c r="C17638" s="5">
        <v>0</v>
      </c>
    </row>
    <row r="17639" spans="2:3" x14ac:dyDescent="0.35">
      <c r="B17639" s="4" t="s">
        <v>1022</v>
      </c>
      <c r="C17639" s="5">
        <v>0</v>
      </c>
    </row>
    <row r="17640" spans="2:3" x14ac:dyDescent="0.35">
      <c r="B17640" s="4" t="s">
        <v>1363</v>
      </c>
      <c r="C17640" s="5">
        <v>0</v>
      </c>
    </row>
    <row r="17641" spans="2:3" x14ac:dyDescent="0.35">
      <c r="B17641" s="4" t="s">
        <v>1023</v>
      </c>
      <c r="C17641" s="5">
        <v>0</v>
      </c>
    </row>
    <row r="17642" spans="2:3" x14ac:dyDescent="0.35">
      <c r="B17642" s="4" t="s">
        <v>1365</v>
      </c>
      <c r="C17642" s="5">
        <v>0</v>
      </c>
    </row>
    <row r="17643" spans="2:3" x14ac:dyDescent="0.35">
      <c r="B17643" s="4" t="s">
        <v>1024</v>
      </c>
      <c r="C17643" s="5">
        <v>0</v>
      </c>
    </row>
    <row r="17644" spans="2:3" x14ac:dyDescent="0.35">
      <c r="B17644" s="4" t="s">
        <v>1367</v>
      </c>
      <c r="C17644" s="5">
        <v>0</v>
      </c>
    </row>
    <row r="17645" spans="2:3" x14ac:dyDescent="0.35">
      <c r="B17645" s="4" t="s">
        <v>1025</v>
      </c>
      <c r="C17645" s="5">
        <v>0</v>
      </c>
    </row>
    <row r="17646" spans="2:3" x14ac:dyDescent="0.35">
      <c r="B17646" s="4" t="s">
        <v>1369</v>
      </c>
      <c r="C17646" s="5">
        <v>0</v>
      </c>
    </row>
    <row r="17647" spans="2:3" x14ac:dyDescent="0.35">
      <c r="B17647" s="4" t="s">
        <v>1026</v>
      </c>
      <c r="C17647" s="5">
        <v>0</v>
      </c>
    </row>
    <row r="17648" spans="2:3" x14ac:dyDescent="0.35">
      <c r="B17648" s="4" t="s">
        <v>1371</v>
      </c>
      <c r="C17648" s="5">
        <v>0</v>
      </c>
    </row>
    <row r="17649" spans="2:3" x14ac:dyDescent="0.35">
      <c r="B17649" s="4" t="s">
        <v>1027</v>
      </c>
      <c r="C17649" s="5">
        <v>0</v>
      </c>
    </row>
    <row r="17650" spans="2:3" x14ac:dyDescent="0.35">
      <c r="B17650" s="4" t="s">
        <v>1373</v>
      </c>
      <c r="C17650" s="5">
        <v>0</v>
      </c>
    </row>
    <row r="17651" spans="2:3" x14ac:dyDescent="0.35">
      <c r="B17651" s="4" t="s">
        <v>1028</v>
      </c>
      <c r="C17651" s="5">
        <v>0</v>
      </c>
    </row>
    <row r="17652" spans="2:3" x14ac:dyDescent="0.35">
      <c r="B17652" s="4" t="s">
        <v>618</v>
      </c>
      <c r="C17652" s="5">
        <v>0</v>
      </c>
    </row>
    <row r="17653" spans="2:3" x14ac:dyDescent="0.35">
      <c r="B17653" s="4" t="s">
        <v>1029</v>
      </c>
      <c r="C17653" s="5">
        <v>0</v>
      </c>
    </row>
    <row r="17654" spans="2:3" x14ac:dyDescent="0.35">
      <c r="B17654" s="4" t="s">
        <v>1377</v>
      </c>
      <c r="C17654" s="5">
        <v>0</v>
      </c>
    </row>
    <row r="17655" spans="2:3" x14ac:dyDescent="0.35">
      <c r="B17655" s="4" t="s">
        <v>1030</v>
      </c>
      <c r="C17655" s="5">
        <v>0</v>
      </c>
    </row>
    <row r="17656" spans="2:3" x14ac:dyDescent="0.35">
      <c r="B17656" s="4" t="s">
        <v>1379</v>
      </c>
      <c r="C17656" s="5">
        <v>0</v>
      </c>
    </row>
    <row r="17657" spans="2:3" x14ac:dyDescent="0.35">
      <c r="B17657" s="4" t="s">
        <v>1031</v>
      </c>
      <c r="C17657" s="5">
        <v>0</v>
      </c>
    </row>
    <row r="17658" spans="2:3" x14ac:dyDescent="0.35">
      <c r="B17658" s="4" t="s">
        <v>620</v>
      </c>
      <c r="C17658" s="5">
        <v>0</v>
      </c>
    </row>
    <row r="17659" spans="2:3" x14ac:dyDescent="0.35">
      <c r="B17659" s="4" t="s">
        <v>1032</v>
      </c>
      <c r="C17659" s="5">
        <v>0</v>
      </c>
    </row>
    <row r="17660" spans="2:3" x14ac:dyDescent="0.35">
      <c r="B17660" s="4" t="s">
        <v>1383</v>
      </c>
      <c r="C17660" s="5">
        <v>0</v>
      </c>
    </row>
    <row r="17661" spans="2:3" x14ac:dyDescent="0.35">
      <c r="B17661" s="4" t="s">
        <v>1033</v>
      </c>
      <c r="C17661" s="5">
        <v>0</v>
      </c>
    </row>
    <row r="17662" spans="2:3" x14ac:dyDescent="0.35">
      <c r="B17662" s="4" t="s">
        <v>1385</v>
      </c>
      <c r="C17662" s="5">
        <v>0</v>
      </c>
    </row>
    <row r="17663" spans="2:3" x14ac:dyDescent="0.35">
      <c r="B17663" s="4" t="s">
        <v>1034</v>
      </c>
      <c r="C17663" s="5">
        <v>0</v>
      </c>
    </row>
    <row r="17664" spans="2:3" x14ac:dyDescent="0.35">
      <c r="B17664" s="4" t="s">
        <v>1387</v>
      </c>
      <c r="C17664" s="5">
        <v>0</v>
      </c>
    </row>
    <row r="17665" spans="2:3" x14ac:dyDescent="0.35">
      <c r="B17665" s="4" t="s">
        <v>1035</v>
      </c>
      <c r="C17665" s="5">
        <v>0</v>
      </c>
    </row>
    <row r="17666" spans="2:3" x14ac:dyDescent="0.35">
      <c r="B17666" s="4" t="s">
        <v>1389</v>
      </c>
      <c r="C17666" s="5">
        <v>0</v>
      </c>
    </row>
    <row r="17667" spans="2:3" x14ac:dyDescent="0.35">
      <c r="B17667" s="4" t="s">
        <v>1036</v>
      </c>
      <c r="C17667" s="5">
        <v>0</v>
      </c>
    </row>
    <row r="17668" spans="2:3" x14ac:dyDescent="0.35">
      <c r="B17668" s="4" t="s">
        <v>1391</v>
      </c>
      <c r="C17668" s="5">
        <v>0</v>
      </c>
    </row>
    <row r="17669" spans="2:3" x14ac:dyDescent="0.35">
      <c r="B17669" s="4" t="s">
        <v>1037</v>
      </c>
      <c r="C17669" s="5">
        <v>0</v>
      </c>
    </row>
    <row r="17670" spans="2:3" x14ac:dyDescent="0.35">
      <c r="B17670" s="4" t="s">
        <v>1393</v>
      </c>
      <c r="C17670" s="5">
        <v>0</v>
      </c>
    </row>
    <row r="17671" spans="2:3" x14ac:dyDescent="0.35">
      <c r="B17671" s="4" t="s">
        <v>1038</v>
      </c>
      <c r="C17671" s="5">
        <v>0</v>
      </c>
    </row>
    <row r="17672" spans="2:3" x14ac:dyDescent="0.35">
      <c r="B17672" s="4" t="s">
        <v>1395</v>
      </c>
      <c r="C17672" s="5">
        <v>0</v>
      </c>
    </row>
    <row r="17673" spans="2:3" x14ac:dyDescent="0.35">
      <c r="B17673" s="4" t="s">
        <v>1039</v>
      </c>
      <c r="C17673" s="5">
        <v>0</v>
      </c>
    </row>
    <row r="17674" spans="2:3" x14ac:dyDescent="0.35">
      <c r="B17674" s="4" t="s">
        <v>1397</v>
      </c>
      <c r="C17674" s="5">
        <v>0</v>
      </c>
    </row>
    <row r="17675" spans="2:3" x14ac:dyDescent="0.35">
      <c r="B17675" s="4" t="s">
        <v>1040</v>
      </c>
      <c r="C17675" s="5">
        <v>0</v>
      </c>
    </row>
    <row r="17676" spans="2:3" x14ac:dyDescent="0.35">
      <c r="B17676" s="4" t="s">
        <v>1399</v>
      </c>
      <c r="C17676" s="5">
        <v>0</v>
      </c>
    </row>
    <row r="17677" spans="2:3" x14ac:dyDescent="0.35">
      <c r="B17677" s="4" t="s">
        <v>1041</v>
      </c>
      <c r="C17677" s="5">
        <v>0</v>
      </c>
    </row>
    <row r="17678" spans="2:3" x14ac:dyDescent="0.35">
      <c r="B17678" s="4" t="s">
        <v>1401</v>
      </c>
      <c r="C17678" s="5">
        <v>0</v>
      </c>
    </row>
    <row r="17679" spans="2:3" x14ac:dyDescent="0.35">
      <c r="B17679" s="4" t="s">
        <v>1042</v>
      </c>
      <c r="C17679" s="5">
        <v>0</v>
      </c>
    </row>
    <row r="17680" spans="2:3" x14ac:dyDescent="0.35">
      <c r="B17680" s="4" t="s">
        <v>1403</v>
      </c>
      <c r="C17680" s="5">
        <v>0</v>
      </c>
    </row>
    <row r="17681" spans="2:3" x14ac:dyDescent="0.35">
      <c r="B17681" s="4" t="s">
        <v>1043</v>
      </c>
      <c r="C17681" s="5">
        <v>0</v>
      </c>
    </row>
    <row r="17682" spans="2:3" x14ac:dyDescent="0.35">
      <c r="B17682" s="4" t="s">
        <v>1405</v>
      </c>
      <c r="C17682" s="5">
        <v>0</v>
      </c>
    </row>
    <row r="17683" spans="2:3" x14ac:dyDescent="0.35">
      <c r="B17683" s="4" t="s">
        <v>1044</v>
      </c>
      <c r="C17683" s="5">
        <v>0</v>
      </c>
    </row>
    <row r="17684" spans="2:3" x14ac:dyDescent="0.35">
      <c r="B17684" s="4" t="s">
        <v>1407</v>
      </c>
      <c r="C17684" s="5">
        <v>0</v>
      </c>
    </row>
    <row r="17685" spans="2:3" x14ac:dyDescent="0.35">
      <c r="B17685" s="4" t="s">
        <v>1045</v>
      </c>
      <c r="C17685" s="5">
        <v>0</v>
      </c>
    </row>
    <row r="17686" spans="2:3" x14ac:dyDescent="0.35">
      <c r="B17686" s="4" t="s">
        <v>622</v>
      </c>
      <c r="C17686" s="5">
        <v>0</v>
      </c>
    </row>
    <row r="17687" spans="2:3" x14ac:dyDescent="0.35">
      <c r="B17687" s="4" t="s">
        <v>1046</v>
      </c>
      <c r="C17687" s="5">
        <v>0</v>
      </c>
    </row>
    <row r="17688" spans="2:3" x14ac:dyDescent="0.35">
      <c r="B17688" s="4" t="s">
        <v>1411</v>
      </c>
      <c r="C17688" s="5">
        <v>0</v>
      </c>
    </row>
    <row r="17689" spans="2:3" x14ac:dyDescent="0.35">
      <c r="B17689" s="4" t="s">
        <v>1047</v>
      </c>
      <c r="C17689" s="5">
        <v>0</v>
      </c>
    </row>
    <row r="17690" spans="2:3" x14ac:dyDescent="0.35">
      <c r="B17690" s="4" t="s">
        <v>1413</v>
      </c>
      <c r="C17690" s="5">
        <v>0</v>
      </c>
    </row>
    <row r="17691" spans="2:3" x14ac:dyDescent="0.35">
      <c r="B17691" s="4" t="s">
        <v>1048</v>
      </c>
      <c r="C17691" s="5">
        <v>0</v>
      </c>
    </row>
    <row r="17692" spans="2:3" x14ac:dyDescent="0.35">
      <c r="B17692" s="4" t="s">
        <v>1415</v>
      </c>
      <c r="C17692" s="5">
        <v>0</v>
      </c>
    </row>
    <row r="17693" spans="2:3" x14ac:dyDescent="0.35">
      <c r="B17693" s="4" t="s">
        <v>1049</v>
      </c>
      <c r="C17693" s="5">
        <v>0</v>
      </c>
    </row>
    <row r="17694" spans="2:3" x14ac:dyDescent="0.35">
      <c r="B17694" s="4" t="s">
        <v>1417</v>
      </c>
      <c r="C17694" s="5">
        <v>0</v>
      </c>
    </row>
    <row r="17695" spans="2:3" x14ac:dyDescent="0.35">
      <c r="B17695" s="4" t="s">
        <v>612</v>
      </c>
      <c r="C17695" s="5">
        <v>0</v>
      </c>
    </row>
    <row r="17696" spans="2:3" x14ac:dyDescent="0.35">
      <c r="B17696" s="4" t="s">
        <v>1419</v>
      </c>
      <c r="C17696" s="5">
        <v>0</v>
      </c>
    </row>
    <row r="17697" spans="2:3" x14ac:dyDescent="0.35">
      <c r="B17697" s="4" t="s">
        <v>1051</v>
      </c>
      <c r="C17697" s="5">
        <v>0</v>
      </c>
    </row>
    <row r="17698" spans="2:3" x14ac:dyDescent="0.35">
      <c r="B17698" s="4" t="s">
        <v>1421</v>
      </c>
      <c r="C17698" s="5">
        <v>0</v>
      </c>
    </row>
    <row r="17699" spans="2:3" x14ac:dyDescent="0.35">
      <c r="B17699" s="4" t="s">
        <v>1052</v>
      </c>
      <c r="C17699" s="5">
        <v>0</v>
      </c>
    </row>
    <row r="17700" spans="2:3" x14ac:dyDescent="0.35">
      <c r="B17700" s="4" t="s">
        <v>1423</v>
      </c>
      <c r="C17700" s="5">
        <v>0</v>
      </c>
    </row>
    <row r="17701" spans="2:3" x14ac:dyDescent="0.35">
      <c r="B17701" s="4" t="s">
        <v>1053</v>
      </c>
      <c r="C17701" s="5">
        <v>0</v>
      </c>
    </row>
    <row r="17702" spans="2:3" x14ac:dyDescent="0.35">
      <c r="B17702" s="4" t="s">
        <v>1425</v>
      </c>
      <c r="C17702" s="5">
        <v>0</v>
      </c>
    </row>
    <row r="17703" spans="2:3" x14ac:dyDescent="0.35">
      <c r="B17703" s="4" t="s">
        <v>1054</v>
      </c>
      <c r="C17703" s="5">
        <v>0</v>
      </c>
    </row>
    <row r="17704" spans="2:3" x14ac:dyDescent="0.35">
      <c r="B17704" s="4" t="s">
        <v>1427</v>
      </c>
      <c r="C17704" s="5">
        <v>0</v>
      </c>
    </row>
    <row r="17705" spans="2:3" x14ac:dyDescent="0.35">
      <c r="B17705" s="4" t="s">
        <v>653</v>
      </c>
      <c r="C17705" s="5">
        <v>0</v>
      </c>
    </row>
    <row r="17706" spans="2:3" x14ac:dyDescent="0.35">
      <c r="B17706" s="4" t="s">
        <v>1429</v>
      </c>
      <c r="C17706" s="5">
        <v>0</v>
      </c>
    </row>
    <row r="17707" spans="2:3" x14ac:dyDescent="0.35">
      <c r="B17707" s="4" t="s">
        <v>1056</v>
      </c>
      <c r="C17707" s="5">
        <v>0</v>
      </c>
    </row>
    <row r="17708" spans="2:3" x14ac:dyDescent="0.35">
      <c r="B17708" s="4" t="s">
        <v>1431</v>
      </c>
      <c r="C17708" s="5">
        <v>0</v>
      </c>
    </row>
    <row r="17709" spans="2:3" x14ac:dyDescent="0.35">
      <c r="B17709" s="4" t="s">
        <v>1057</v>
      </c>
      <c r="C17709" s="5">
        <v>0</v>
      </c>
    </row>
    <row r="17710" spans="2:3" x14ac:dyDescent="0.35">
      <c r="B17710" s="4" t="s">
        <v>1433</v>
      </c>
      <c r="C17710" s="5">
        <v>0</v>
      </c>
    </row>
    <row r="17711" spans="2:3" x14ac:dyDescent="0.35">
      <c r="B17711" s="4" t="s">
        <v>1058</v>
      </c>
      <c r="C17711" s="5">
        <v>0</v>
      </c>
    </row>
    <row r="17712" spans="2:3" x14ac:dyDescent="0.35">
      <c r="B17712" s="4" t="s">
        <v>1435</v>
      </c>
      <c r="C17712" s="5">
        <v>0</v>
      </c>
    </row>
    <row r="17713" spans="2:3" x14ac:dyDescent="0.35">
      <c r="B17713" s="4" t="s">
        <v>1059</v>
      </c>
      <c r="C17713" s="5">
        <v>0</v>
      </c>
    </row>
    <row r="17714" spans="2:3" x14ac:dyDescent="0.35">
      <c r="B17714" s="4" t="s">
        <v>1437</v>
      </c>
      <c r="C17714" s="5">
        <v>0</v>
      </c>
    </row>
    <row r="17715" spans="2:3" x14ac:dyDescent="0.35">
      <c r="B17715" s="4" t="s">
        <v>1060</v>
      </c>
      <c r="C17715" s="5">
        <v>0</v>
      </c>
    </row>
    <row r="17716" spans="2:3" x14ac:dyDescent="0.35">
      <c r="B17716" s="4" t="s">
        <v>1439</v>
      </c>
      <c r="C17716" s="5">
        <v>0</v>
      </c>
    </row>
    <row r="17717" spans="2:3" x14ac:dyDescent="0.35">
      <c r="B17717" s="4" t="s">
        <v>1061</v>
      </c>
      <c r="C17717" s="5">
        <v>0</v>
      </c>
    </row>
    <row r="17718" spans="2:3" x14ac:dyDescent="0.35">
      <c r="B17718" s="4" t="s">
        <v>1441</v>
      </c>
      <c r="C17718" s="5">
        <v>0</v>
      </c>
    </row>
    <row r="17719" spans="2:3" x14ac:dyDescent="0.35">
      <c r="B17719" s="4" t="s">
        <v>613</v>
      </c>
      <c r="C17719" s="5">
        <v>0</v>
      </c>
    </row>
    <row r="17720" spans="2:3" x14ac:dyDescent="0.35">
      <c r="B17720" s="4" t="s">
        <v>1443</v>
      </c>
      <c r="C17720" s="5">
        <v>0</v>
      </c>
    </row>
    <row r="17721" spans="2:3" x14ac:dyDescent="0.35">
      <c r="B17721" s="4" t="s">
        <v>1063</v>
      </c>
      <c r="C17721" s="5">
        <v>0</v>
      </c>
    </row>
    <row r="17722" spans="2:3" x14ac:dyDescent="0.35">
      <c r="B17722" s="4" t="s">
        <v>1445</v>
      </c>
      <c r="C17722" s="5">
        <v>0</v>
      </c>
    </row>
    <row r="17723" spans="2:3" x14ac:dyDescent="0.35">
      <c r="B17723" s="4" t="s">
        <v>1064</v>
      </c>
      <c r="C17723" s="5">
        <v>0</v>
      </c>
    </row>
    <row r="17724" spans="2:3" x14ac:dyDescent="0.35">
      <c r="B17724" s="4" t="s">
        <v>1447</v>
      </c>
      <c r="C17724" s="5">
        <v>0</v>
      </c>
    </row>
    <row r="17725" spans="2:3" x14ac:dyDescent="0.35">
      <c r="B17725" s="4" t="s">
        <v>1065</v>
      </c>
      <c r="C17725" s="5">
        <v>0</v>
      </c>
    </row>
    <row r="17726" spans="2:3" x14ac:dyDescent="0.35">
      <c r="B17726" s="4" t="s">
        <v>1449</v>
      </c>
      <c r="C17726" s="5">
        <v>0</v>
      </c>
    </row>
    <row r="17727" spans="2:3" x14ac:dyDescent="0.35">
      <c r="B17727" s="4" t="s">
        <v>1066</v>
      </c>
      <c r="C17727" s="5">
        <v>0</v>
      </c>
    </row>
    <row r="17728" spans="2:3" x14ac:dyDescent="0.35">
      <c r="B17728" s="4" t="s">
        <v>1451</v>
      </c>
      <c r="C17728" s="5">
        <v>0</v>
      </c>
    </row>
    <row r="17729" spans="2:3" x14ac:dyDescent="0.35">
      <c r="B17729" s="4" t="s">
        <v>1067</v>
      </c>
      <c r="C17729" s="5">
        <v>0</v>
      </c>
    </row>
    <row r="17730" spans="2:3" x14ac:dyDescent="0.35">
      <c r="B17730" s="4" t="s">
        <v>1453</v>
      </c>
      <c r="C17730" s="5">
        <v>0</v>
      </c>
    </row>
    <row r="17731" spans="2:3" x14ac:dyDescent="0.35">
      <c r="B17731" s="4" t="s">
        <v>1068</v>
      </c>
      <c r="C17731" s="5">
        <v>0</v>
      </c>
    </row>
    <row r="17732" spans="2:3" x14ac:dyDescent="0.35">
      <c r="B17732" s="4" t="s">
        <v>1455</v>
      </c>
      <c r="C17732" s="5">
        <v>0</v>
      </c>
    </row>
    <row r="17733" spans="2:3" x14ac:dyDescent="0.35">
      <c r="B17733" s="4" t="s">
        <v>1069</v>
      </c>
      <c r="C17733" s="5">
        <v>0</v>
      </c>
    </row>
    <row r="17734" spans="2:3" x14ac:dyDescent="0.35">
      <c r="B17734" s="4" t="s">
        <v>1457</v>
      </c>
      <c r="C17734" s="5">
        <v>0</v>
      </c>
    </row>
    <row r="17735" spans="2:3" x14ac:dyDescent="0.35">
      <c r="B17735" s="4" t="s">
        <v>1070</v>
      </c>
      <c r="C17735" s="5">
        <v>0</v>
      </c>
    </row>
    <row r="17736" spans="2:3" x14ac:dyDescent="0.35">
      <c r="B17736" s="4" t="s">
        <v>1459</v>
      </c>
      <c r="C17736" s="5">
        <v>0</v>
      </c>
    </row>
    <row r="17737" spans="2:3" x14ac:dyDescent="0.35">
      <c r="B17737" s="4" t="s">
        <v>1071</v>
      </c>
      <c r="C17737" s="5">
        <v>0</v>
      </c>
    </row>
    <row r="17738" spans="2:3" x14ac:dyDescent="0.35">
      <c r="B17738" s="4" t="s">
        <v>1461</v>
      </c>
      <c r="C17738" s="5">
        <v>0</v>
      </c>
    </row>
    <row r="17739" spans="2:3" x14ac:dyDescent="0.35">
      <c r="B17739" s="4" t="s">
        <v>1072</v>
      </c>
      <c r="C17739" s="5">
        <v>0</v>
      </c>
    </row>
    <row r="17740" spans="2:3" x14ac:dyDescent="0.35">
      <c r="B17740" s="4" t="s">
        <v>1463</v>
      </c>
      <c r="C17740" s="5">
        <v>0</v>
      </c>
    </row>
    <row r="17741" spans="2:3" x14ac:dyDescent="0.35">
      <c r="B17741" s="4" t="s">
        <v>1073</v>
      </c>
      <c r="C17741" s="5">
        <v>0</v>
      </c>
    </row>
    <row r="17742" spans="2:3" x14ac:dyDescent="0.35">
      <c r="B17742" s="4" t="s">
        <v>1465</v>
      </c>
      <c r="C17742" s="5">
        <v>0</v>
      </c>
    </row>
    <row r="17743" spans="2:3" x14ac:dyDescent="0.35">
      <c r="B17743" s="4" t="s">
        <v>1074</v>
      </c>
      <c r="C17743" s="5">
        <v>0</v>
      </c>
    </row>
    <row r="17744" spans="2:3" x14ac:dyDescent="0.35">
      <c r="B17744" s="4" t="s">
        <v>1467</v>
      </c>
      <c r="C17744" s="5">
        <v>0</v>
      </c>
    </row>
    <row r="17745" spans="2:3" x14ac:dyDescent="0.35">
      <c r="B17745" s="4" t="s">
        <v>1075</v>
      </c>
      <c r="C17745" s="5">
        <v>0</v>
      </c>
    </row>
    <row r="17746" spans="2:3" x14ac:dyDescent="0.35">
      <c r="B17746" s="4" t="s">
        <v>1469</v>
      </c>
      <c r="C17746" s="5">
        <v>0</v>
      </c>
    </row>
    <row r="17747" spans="2:3" x14ac:dyDescent="0.35">
      <c r="B17747" s="4" t="s">
        <v>1076</v>
      </c>
      <c r="C17747" s="5">
        <v>0</v>
      </c>
    </row>
    <row r="17748" spans="2:3" x14ac:dyDescent="0.35">
      <c r="B17748" s="4" t="s">
        <v>1471</v>
      </c>
      <c r="C17748" s="5">
        <v>0</v>
      </c>
    </row>
    <row r="17749" spans="2:3" x14ac:dyDescent="0.35">
      <c r="B17749" s="4" t="s">
        <v>1077</v>
      </c>
      <c r="C17749" s="5">
        <v>0</v>
      </c>
    </row>
    <row r="17750" spans="2:3" x14ac:dyDescent="0.35">
      <c r="B17750" s="4" t="s">
        <v>1473</v>
      </c>
      <c r="C17750" s="5">
        <v>0</v>
      </c>
    </row>
    <row r="17751" spans="2:3" x14ac:dyDescent="0.35">
      <c r="B17751" s="4" t="s">
        <v>1078</v>
      </c>
      <c r="C17751" s="5">
        <v>0</v>
      </c>
    </row>
    <row r="17752" spans="2:3" x14ac:dyDescent="0.35">
      <c r="B17752" s="4" t="s">
        <v>1475</v>
      </c>
      <c r="C17752" s="5">
        <v>0</v>
      </c>
    </row>
    <row r="17753" spans="2:3" x14ac:dyDescent="0.35">
      <c r="B17753" s="4" t="s">
        <v>1079</v>
      </c>
      <c r="C17753" s="5">
        <v>0</v>
      </c>
    </row>
    <row r="17754" spans="2:3" x14ac:dyDescent="0.35">
      <c r="B17754" s="4" t="s">
        <v>1477</v>
      </c>
      <c r="C17754" s="5">
        <v>0</v>
      </c>
    </row>
    <row r="17755" spans="2:3" x14ac:dyDescent="0.35">
      <c r="B17755" s="4" t="s">
        <v>1080</v>
      </c>
      <c r="C17755" s="5">
        <v>0</v>
      </c>
    </row>
    <row r="17756" spans="2:3" x14ac:dyDescent="0.35">
      <c r="B17756" s="4" t="s">
        <v>1479</v>
      </c>
      <c r="C17756" s="5">
        <v>0</v>
      </c>
    </row>
    <row r="17757" spans="2:3" x14ac:dyDescent="0.35">
      <c r="B17757" s="4" t="s">
        <v>1081</v>
      </c>
      <c r="C17757" s="5">
        <v>0</v>
      </c>
    </row>
    <row r="17758" spans="2:3" x14ac:dyDescent="0.35">
      <c r="B17758" s="4" t="s">
        <v>1481</v>
      </c>
      <c r="C17758" s="5">
        <v>0</v>
      </c>
    </row>
    <row r="17759" spans="2:3" x14ac:dyDescent="0.35">
      <c r="B17759" s="4" t="s">
        <v>1082</v>
      </c>
      <c r="C17759" s="5">
        <v>0</v>
      </c>
    </row>
    <row r="17760" spans="2:3" x14ac:dyDescent="0.35">
      <c r="B17760" s="4" t="s">
        <v>624</v>
      </c>
      <c r="C17760" s="5">
        <v>0</v>
      </c>
    </row>
    <row r="17761" spans="2:3" x14ac:dyDescent="0.35">
      <c r="B17761" s="4" t="s">
        <v>1083</v>
      </c>
      <c r="C17761" s="5">
        <v>0</v>
      </c>
    </row>
    <row r="17762" spans="2:3" x14ac:dyDescent="0.35">
      <c r="B17762" s="4" t="s">
        <v>1485</v>
      </c>
      <c r="C17762" s="5">
        <v>0</v>
      </c>
    </row>
    <row r="17763" spans="2:3" x14ac:dyDescent="0.35">
      <c r="B17763" s="4" t="s">
        <v>1084</v>
      </c>
      <c r="C17763" s="5">
        <v>0</v>
      </c>
    </row>
    <row r="17764" spans="2:3" x14ac:dyDescent="0.35">
      <c r="B17764" s="4" t="s">
        <v>1487</v>
      </c>
      <c r="C17764" s="5">
        <v>0</v>
      </c>
    </row>
    <row r="17765" spans="2:3" x14ac:dyDescent="0.35">
      <c r="B17765" s="4" t="s">
        <v>1085</v>
      </c>
      <c r="C17765" s="5">
        <v>0</v>
      </c>
    </row>
    <row r="17766" spans="2:3" x14ac:dyDescent="0.35">
      <c r="B17766" s="4" t="s">
        <v>1489</v>
      </c>
      <c r="C17766" s="5">
        <v>0</v>
      </c>
    </row>
    <row r="17767" spans="2:3" x14ac:dyDescent="0.35">
      <c r="B17767" s="4" t="s">
        <v>1086</v>
      </c>
      <c r="C17767" s="5">
        <v>0</v>
      </c>
    </row>
    <row r="17768" spans="2:3" x14ac:dyDescent="0.35">
      <c r="B17768" s="4" t="s">
        <v>1491</v>
      </c>
      <c r="C17768" s="5">
        <v>0</v>
      </c>
    </row>
    <row r="17769" spans="2:3" x14ac:dyDescent="0.35">
      <c r="B17769" s="4" t="s">
        <v>1087</v>
      </c>
      <c r="C17769" s="5">
        <v>0</v>
      </c>
    </row>
    <row r="17770" spans="2:3" x14ac:dyDescent="0.35">
      <c r="B17770" s="4" t="s">
        <v>1493</v>
      </c>
      <c r="C17770" s="5">
        <v>0</v>
      </c>
    </row>
    <row r="17771" spans="2:3" x14ac:dyDescent="0.35">
      <c r="B17771" s="4" t="s">
        <v>1088</v>
      </c>
      <c r="C17771" s="5">
        <v>0</v>
      </c>
    </row>
    <row r="17772" spans="2:3" x14ac:dyDescent="0.35">
      <c r="B17772" s="4" t="s">
        <v>1495</v>
      </c>
      <c r="C17772" s="5">
        <v>0</v>
      </c>
    </row>
    <row r="17773" spans="2:3" x14ac:dyDescent="0.35">
      <c r="B17773" s="4" t="s">
        <v>1089</v>
      </c>
      <c r="C17773" s="5">
        <v>0</v>
      </c>
    </row>
    <row r="17774" spans="2:3" x14ac:dyDescent="0.35">
      <c r="B17774" s="4" t="s">
        <v>1497</v>
      </c>
      <c r="C17774" s="5">
        <v>0</v>
      </c>
    </row>
    <row r="17775" spans="2:3" x14ac:dyDescent="0.35">
      <c r="B17775" s="4" t="s">
        <v>654</v>
      </c>
      <c r="C17775" s="5">
        <v>0</v>
      </c>
    </row>
    <row r="17776" spans="2:3" x14ac:dyDescent="0.35">
      <c r="B17776" s="4" t="s">
        <v>1499</v>
      </c>
      <c r="C17776" s="5">
        <v>0</v>
      </c>
    </row>
    <row r="17777" spans="2:3" x14ac:dyDescent="0.35">
      <c r="B17777" s="4" t="s">
        <v>1091</v>
      </c>
      <c r="C17777" s="5">
        <v>0</v>
      </c>
    </row>
    <row r="17778" spans="2:3" x14ac:dyDescent="0.35">
      <c r="B17778" s="4" t="s">
        <v>1501</v>
      </c>
      <c r="C17778" s="5">
        <v>0</v>
      </c>
    </row>
    <row r="17779" spans="2:3" x14ac:dyDescent="0.35">
      <c r="B17779" s="4" t="s">
        <v>1092</v>
      </c>
      <c r="C17779" s="5">
        <v>0</v>
      </c>
    </row>
    <row r="17780" spans="2:3" x14ac:dyDescent="0.35">
      <c r="B17780" s="4" t="s">
        <v>1503</v>
      </c>
      <c r="C17780" s="5">
        <v>0</v>
      </c>
    </row>
    <row r="17781" spans="2:3" x14ac:dyDescent="0.35">
      <c r="B17781" s="4" t="s">
        <v>1093</v>
      </c>
      <c r="C17781" s="5">
        <v>0</v>
      </c>
    </row>
    <row r="17782" spans="2:3" x14ac:dyDescent="0.35">
      <c r="B17782" s="4" t="s">
        <v>1505</v>
      </c>
      <c r="C17782" s="5">
        <v>0</v>
      </c>
    </row>
    <row r="17783" spans="2:3" x14ac:dyDescent="0.35">
      <c r="B17783" s="4" t="s">
        <v>614</v>
      </c>
      <c r="C17783" s="5">
        <v>0</v>
      </c>
    </row>
    <row r="17784" spans="2:3" x14ac:dyDescent="0.35">
      <c r="B17784" s="4" t="s">
        <v>1507</v>
      </c>
      <c r="C17784" s="5">
        <v>0</v>
      </c>
    </row>
    <row r="17785" spans="2:3" x14ac:dyDescent="0.35">
      <c r="B17785" s="4" t="s">
        <v>1095</v>
      </c>
      <c r="C17785" s="5">
        <v>0</v>
      </c>
    </row>
    <row r="17786" spans="2:3" x14ac:dyDescent="0.35">
      <c r="B17786" s="4" t="s">
        <v>1509</v>
      </c>
      <c r="C17786" s="5">
        <v>0</v>
      </c>
    </row>
    <row r="17787" spans="2:3" x14ac:dyDescent="0.35">
      <c r="B17787" s="4" t="s">
        <v>1096</v>
      </c>
      <c r="C17787" s="5">
        <v>0</v>
      </c>
    </row>
    <row r="17788" spans="2:3" x14ac:dyDescent="0.35">
      <c r="B17788" s="4" t="s">
        <v>1511</v>
      </c>
      <c r="C17788" s="5">
        <v>0</v>
      </c>
    </row>
    <row r="17789" spans="2:3" x14ac:dyDescent="0.35">
      <c r="B17789" s="4" t="s">
        <v>1097</v>
      </c>
      <c r="C17789" s="5">
        <v>0</v>
      </c>
    </row>
    <row r="17790" spans="2:3" x14ac:dyDescent="0.35">
      <c r="B17790" s="4" t="s">
        <v>1513</v>
      </c>
      <c r="C17790" s="5">
        <v>0</v>
      </c>
    </row>
    <row r="17791" spans="2:3" x14ac:dyDescent="0.35">
      <c r="B17791" s="4" t="s">
        <v>1098</v>
      </c>
      <c r="C17791" s="5">
        <v>0</v>
      </c>
    </row>
    <row r="17792" spans="2:3" x14ac:dyDescent="0.35">
      <c r="B17792" s="4" t="s">
        <v>1515</v>
      </c>
      <c r="C17792" s="5">
        <v>0</v>
      </c>
    </row>
    <row r="17793" spans="2:3" x14ac:dyDescent="0.35">
      <c r="B17793" s="4" t="s">
        <v>1099</v>
      </c>
      <c r="C17793" s="5">
        <v>0</v>
      </c>
    </row>
    <row r="17794" spans="2:3" x14ac:dyDescent="0.35">
      <c r="B17794" s="4" t="s">
        <v>1517</v>
      </c>
      <c r="C17794" s="5">
        <v>0</v>
      </c>
    </row>
    <row r="17795" spans="2:3" x14ac:dyDescent="0.35">
      <c r="B17795" s="4" t="s">
        <v>1100</v>
      </c>
      <c r="C17795" s="5">
        <v>0</v>
      </c>
    </row>
    <row r="17796" spans="2:3" x14ac:dyDescent="0.35">
      <c r="B17796" s="4" t="s">
        <v>1519</v>
      </c>
      <c r="C17796" s="5">
        <v>0</v>
      </c>
    </row>
    <row r="17797" spans="2:3" x14ac:dyDescent="0.35">
      <c r="B17797" s="4" t="s">
        <v>1101</v>
      </c>
      <c r="C17797" s="5">
        <v>0</v>
      </c>
    </row>
    <row r="17798" spans="2:3" x14ac:dyDescent="0.35">
      <c r="B17798" s="4" t="s">
        <v>1521</v>
      </c>
      <c r="C17798" s="5">
        <v>0</v>
      </c>
    </row>
    <row r="17799" spans="2:3" x14ac:dyDescent="0.35">
      <c r="B17799" s="4" t="s">
        <v>1102</v>
      </c>
      <c r="C17799" s="5">
        <v>0</v>
      </c>
    </row>
    <row r="17800" spans="2:3" x14ac:dyDescent="0.35">
      <c r="B17800" s="4" t="s">
        <v>1523</v>
      </c>
      <c r="C17800" s="5">
        <v>0</v>
      </c>
    </row>
    <row r="17801" spans="2:3" x14ac:dyDescent="0.35">
      <c r="B17801" s="4" t="s">
        <v>1103</v>
      </c>
      <c r="C17801" s="5">
        <v>0</v>
      </c>
    </row>
    <row r="17802" spans="2:3" x14ac:dyDescent="0.35">
      <c r="B17802" s="4" t="s">
        <v>1525</v>
      </c>
      <c r="C17802" s="5">
        <v>0</v>
      </c>
    </row>
    <row r="17803" spans="2:3" x14ac:dyDescent="0.35">
      <c r="B17803" s="4" t="s">
        <v>1104</v>
      </c>
      <c r="C17803" s="5">
        <v>0</v>
      </c>
    </row>
    <row r="17804" spans="2:3" x14ac:dyDescent="0.35">
      <c r="B17804" s="4" t="s">
        <v>1527</v>
      </c>
      <c r="C17804" s="5">
        <v>0</v>
      </c>
    </row>
    <row r="17805" spans="2:3" x14ac:dyDescent="0.35">
      <c r="B17805" s="4" t="s">
        <v>1105</v>
      </c>
      <c r="C17805" s="5">
        <v>0</v>
      </c>
    </row>
    <row r="17806" spans="2:3" x14ac:dyDescent="0.35">
      <c r="B17806" s="4" t="s">
        <v>1529</v>
      </c>
      <c r="C17806" s="5">
        <v>0</v>
      </c>
    </row>
    <row r="17807" spans="2:3" x14ac:dyDescent="0.35">
      <c r="B17807" s="4" t="s">
        <v>1106</v>
      </c>
      <c r="C17807" s="5">
        <v>0</v>
      </c>
    </row>
    <row r="17808" spans="2:3" x14ac:dyDescent="0.35">
      <c r="B17808" s="4" t="s">
        <v>1531</v>
      </c>
      <c r="C17808" s="5">
        <v>0</v>
      </c>
    </row>
    <row r="17809" spans="2:3" x14ac:dyDescent="0.35">
      <c r="B17809" s="4" t="s">
        <v>1107</v>
      </c>
      <c r="C17809" s="5">
        <v>0</v>
      </c>
    </row>
    <row r="17810" spans="2:3" x14ac:dyDescent="0.35">
      <c r="B17810" s="4" t="s">
        <v>662</v>
      </c>
      <c r="C17810" s="5">
        <v>0</v>
      </c>
    </row>
    <row r="17811" spans="2:3" x14ac:dyDescent="0.35">
      <c r="B17811" s="4" t="s">
        <v>1108</v>
      </c>
      <c r="C17811" s="5">
        <v>0</v>
      </c>
    </row>
    <row r="17812" spans="2:3" x14ac:dyDescent="0.35">
      <c r="B17812" s="4" t="s">
        <v>1535</v>
      </c>
      <c r="C17812" s="5">
        <v>0</v>
      </c>
    </row>
    <row r="17813" spans="2:3" x14ac:dyDescent="0.35">
      <c r="B17813" s="4" t="s">
        <v>1109</v>
      </c>
      <c r="C17813" s="5">
        <v>0</v>
      </c>
    </row>
    <row r="17814" spans="2:3" x14ac:dyDescent="0.35">
      <c r="B17814" s="4" t="s">
        <v>1537</v>
      </c>
      <c r="C17814" s="5">
        <v>0</v>
      </c>
    </row>
    <row r="17815" spans="2:3" x14ac:dyDescent="0.35">
      <c r="B17815" s="4" t="s">
        <v>1110</v>
      </c>
      <c r="C17815" s="5">
        <v>0</v>
      </c>
    </row>
    <row r="17816" spans="2:3" x14ac:dyDescent="0.35">
      <c r="B17816" s="4" t="s">
        <v>1539</v>
      </c>
      <c r="C17816" s="5">
        <v>0</v>
      </c>
    </row>
    <row r="17817" spans="2:3" x14ac:dyDescent="0.35">
      <c r="B17817" s="4" t="s">
        <v>1111</v>
      </c>
      <c r="C17817" s="5">
        <v>0</v>
      </c>
    </row>
    <row r="17818" spans="2:3" x14ac:dyDescent="0.35">
      <c r="B17818" s="4" t="s">
        <v>1541</v>
      </c>
      <c r="C17818" s="5">
        <v>0</v>
      </c>
    </row>
    <row r="17819" spans="2:3" x14ac:dyDescent="0.35">
      <c r="B17819" s="4" t="s">
        <v>1112</v>
      </c>
      <c r="C17819" s="5">
        <v>0</v>
      </c>
    </row>
    <row r="17820" spans="2:3" x14ac:dyDescent="0.35">
      <c r="B17820" s="4" t="s">
        <v>1543</v>
      </c>
      <c r="C17820" s="5">
        <v>0</v>
      </c>
    </row>
    <row r="17821" spans="2:3" x14ac:dyDescent="0.35">
      <c r="B17821" s="4" t="s">
        <v>1113</v>
      </c>
      <c r="C17821" s="5">
        <v>0</v>
      </c>
    </row>
    <row r="17822" spans="2:3" x14ac:dyDescent="0.35">
      <c r="B17822" s="4" t="s">
        <v>673</v>
      </c>
      <c r="C17822" s="5">
        <v>0</v>
      </c>
    </row>
    <row r="17823" spans="2:3" x14ac:dyDescent="0.35">
      <c r="B17823" s="4" t="s">
        <v>1114</v>
      </c>
      <c r="C17823" s="5">
        <v>0</v>
      </c>
    </row>
    <row r="17824" spans="2:3" x14ac:dyDescent="0.35">
      <c r="B17824" s="4" t="s">
        <v>1547</v>
      </c>
      <c r="C17824" s="5">
        <v>0</v>
      </c>
    </row>
    <row r="17825" spans="2:3" x14ac:dyDescent="0.35">
      <c r="B17825" s="4" t="s">
        <v>1115</v>
      </c>
      <c r="C17825" s="5">
        <v>0</v>
      </c>
    </row>
    <row r="17826" spans="2:3" x14ac:dyDescent="0.35">
      <c r="B17826" s="4" t="s">
        <v>1549</v>
      </c>
      <c r="C17826" s="5">
        <v>0</v>
      </c>
    </row>
    <row r="17827" spans="2:3" x14ac:dyDescent="0.35">
      <c r="B17827" s="4" t="s">
        <v>1116</v>
      </c>
      <c r="C17827" s="5">
        <v>0</v>
      </c>
    </row>
    <row r="17828" spans="2:3" x14ac:dyDescent="0.35">
      <c r="B17828" s="4" t="s">
        <v>1551</v>
      </c>
      <c r="C17828" s="5">
        <v>0</v>
      </c>
    </row>
    <row r="17829" spans="2:3" x14ac:dyDescent="0.35">
      <c r="B17829" s="4" t="s">
        <v>1117</v>
      </c>
      <c r="C17829" s="5">
        <v>0</v>
      </c>
    </row>
    <row r="17830" spans="2:3" x14ac:dyDescent="0.35">
      <c r="B17830" s="4" t="s">
        <v>1553</v>
      </c>
      <c r="C17830" s="5">
        <v>0</v>
      </c>
    </row>
    <row r="17831" spans="2:3" x14ac:dyDescent="0.35">
      <c r="B17831" s="4" t="s">
        <v>1118</v>
      </c>
      <c r="C17831" s="5">
        <v>0</v>
      </c>
    </row>
    <row r="17832" spans="2:3" x14ac:dyDescent="0.35">
      <c r="B17832" s="4" t="s">
        <v>1555</v>
      </c>
      <c r="C17832" s="5">
        <v>0</v>
      </c>
    </row>
    <row r="17833" spans="2:3" x14ac:dyDescent="0.35">
      <c r="B17833" s="4" t="s">
        <v>1119</v>
      </c>
      <c r="C17833" s="5">
        <v>0</v>
      </c>
    </row>
    <row r="17834" spans="2:3" x14ac:dyDescent="0.35">
      <c r="B17834" s="4" t="s">
        <v>1557</v>
      </c>
      <c r="C17834" s="5">
        <v>0</v>
      </c>
    </row>
    <row r="17835" spans="2:3" x14ac:dyDescent="0.35">
      <c r="B17835" s="4" t="s">
        <v>1120</v>
      </c>
      <c r="C17835" s="5">
        <v>0</v>
      </c>
    </row>
    <row r="17836" spans="2:3" x14ac:dyDescent="0.35">
      <c r="B17836" s="4" t="s">
        <v>1559</v>
      </c>
      <c r="C17836" s="5">
        <v>0</v>
      </c>
    </row>
    <row r="17837" spans="2:3" x14ac:dyDescent="0.35">
      <c r="B17837" s="4" t="s">
        <v>1121</v>
      </c>
      <c r="C17837" s="5">
        <v>0</v>
      </c>
    </row>
    <row r="17838" spans="2:3" x14ac:dyDescent="0.35">
      <c r="B17838" s="4" t="s">
        <v>627</v>
      </c>
      <c r="C17838" s="5">
        <v>0</v>
      </c>
    </row>
    <row r="17839" spans="2:3" x14ac:dyDescent="0.35">
      <c r="B17839" s="4" t="s">
        <v>1122</v>
      </c>
      <c r="C17839" s="5">
        <v>0</v>
      </c>
    </row>
    <row r="17840" spans="2:3" x14ac:dyDescent="0.35">
      <c r="B17840" s="4" t="s">
        <v>1563</v>
      </c>
      <c r="C17840" s="5">
        <v>0</v>
      </c>
    </row>
    <row r="17841" spans="2:3" x14ac:dyDescent="0.35">
      <c r="B17841" s="4" t="s">
        <v>1123</v>
      </c>
      <c r="C17841" s="5">
        <v>0</v>
      </c>
    </row>
    <row r="17842" spans="2:3" x14ac:dyDescent="0.35">
      <c r="B17842" s="4" t="s">
        <v>1565</v>
      </c>
      <c r="C17842" s="5">
        <v>0</v>
      </c>
    </row>
    <row r="17843" spans="2:3" x14ac:dyDescent="0.35">
      <c r="B17843" s="4" t="s">
        <v>1124</v>
      </c>
      <c r="C17843" s="5">
        <v>0</v>
      </c>
    </row>
    <row r="17844" spans="2:3" x14ac:dyDescent="0.35">
      <c r="B17844" s="4" t="s">
        <v>1567</v>
      </c>
      <c r="C17844" s="5">
        <v>0</v>
      </c>
    </row>
    <row r="17845" spans="2:3" x14ac:dyDescent="0.35">
      <c r="B17845" s="4" t="s">
        <v>1125</v>
      </c>
      <c r="C17845" s="5">
        <v>0</v>
      </c>
    </row>
    <row r="17846" spans="2:3" x14ac:dyDescent="0.35">
      <c r="B17846" s="4" t="s">
        <v>1569</v>
      </c>
      <c r="C17846" s="5">
        <v>0</v>
      </c>
    </row>
    <row r="17847" spans="2:3" x14ac:dyDescent="0.35">
      <c r="B17847" s="4" t="s">
        <v>1126</v>
      </c>
      <c r="C17847" s="5">
        <v>0</v>
      </c>
    </row>
    <row r="17848" spans="2:3" x14ac:dyDescent="0.35">
      <c r="B17848" s="4" t="s">
        <v>1571</v>
      </c>
      <c r="C17848" s="5">
        <v>0</v>
      </c>
    </row>
    <row r="17849" spans="2:3" x14ac:dyDescent="0.35">
      <c r="B17849" s="4" t="s">
        <v>1127</v>
      </c>
      <c r="C17849" s="5">
        <v>0</v>
      </c>
    </row>
    <row r="17850" spans="2:3" x14ac:dyDescent="0.35">
      <c r="B17850" s="4" t="s">
        <v>1573</v>
      </c>
      <c r="C17850" s="5">
        <v>0</v>
      </c>
    </row>
    <row r="17851" spans="2:3" x14ac:dyDescent="0.35">
      <c r="B17851" s="4" t="s">
        <v>1128</v>
      </c>
      <c r="C17851" s="5">
        <v>0</v>
      </c>
    </row>
    <row r="17852" spans="2:3" x14ac:dyDescent="0.35">
      <c r="B17852" s="4" t="s">
        <v>1575</v>
      </c>
      <c r="C17852" s="5">
        <v>0</v>
      </c>
    </row>
    <row r="17853" spans="2:3" x14ac:dyDescent="0.35">
      <c r="B17853" s="4" t="s">
        <v>1129</v>
      </c>
      <c r="C17853" s="5">
        <v>0</v>
      </c>
    </row>
    <row r="17854" spans="2:3" x14ac:dyDescent="0.35">
      <c r="B17854" s="4" t="s">
        <v>1577</v>
      </c>
      <c r="C17854" s="5">
        <v>0</v>
      </c>
    </row>
    <row r="17855" spans="2:3" x14ac:dyDescent="0.35">
      <c r="B17855" s="4" t="s">
        <v>1130</v>
      </c>
      <c r="C17855" s="5">
        <v>0</v>
      </c>
    </row>
    <row r="17856" spans="2:3" x14ac:dyDescent="0.35">
      <c r="B17856" s="4" t="s">
        <v>1579</v>
      </c>
      <c r="C17856" s="5">
        <v>0</v>
      </c>
    </row>
    <row r="17857" spans="2:3" x14ac:dyDescent="0.35">
      <c r="B17857" s="4" t="s">
        <v>1131</v>
      </c>
      <c r="C17857" s="5">
        <v>0</v>
      </c>
    </row>
    <row r="17858" spans="2:3" x14ac:dyDescent="0.35">
      <c r="B17858" s="4" t="s">
        <v>663</v>
      </c>
      <c r="C17858" s="5">
        <v>0</v>
      </c>
    </row>
    <row r="17859" spans="2:3" x14ac:dyDescent="0.35">
      <c r="B17859" s="4" t="s">
        <v>1132</v>
      </c>
      <c r="C17859" s="5">
        <v>0</v>
      </c>
    </row>
    <row r="17860" spans="2:3" x14ac:dyDescent="0.35">
      <c r="B17860" s="4" t="s">
        <v>628</v>
      </c>
      <c r="C17860" s="5">
        <v>0</v>
      </c>
    </row>
    <row r="17861" spans="2:3" x14ac:dyDescent="0.35">
      <c r="B17861" s="4" t="s">
        <v>1133</v>
      </c>
      <c r="C17861" s="5">
        <v>0</v>
      </c>
    </row>
    <row r="17862" spans="2:3" x14ac:dyDescent="0.35">
      <c r="B17862" s="4" t="s">
        <v>1585</v>
      </c>
      <c r="C17862" s="5">
        <v>0</v>
      </c>
    </row>
    <row r="17863" spans="2:3" x14ac:dyDescent="0.35">
      <c r="B17863" s="4" t="s">
        <v>1134</v>
      </c>
      <c r="C17863" s="5">
        <v>0</v>
      </c>
    </row>
    <row r="17864" spans="2:3" x14ac:dyDescent="0.35">
      <c r="B17864" s="4" t="s">
        <v>1587</v>
      </c>
      <c r="C17864" s="5">
        <v>0</v>
      </c>
    </row>
    <row r="17865" spans="2:3" x14ac:dyDescent="0.35">
      <c r="B17865" s="4" t="s">
        <v>1135</v>
      </c>
      <c r="C17865" s="5">
        <v>0</v>
      </c>
    </row>
    <row r="17866" spans="2:3" x14ac:dyDescent="0.35">
      <c r="B17866" s="4" t="s">
        <v>1589</v>
      </c>
      <c r="C17866" s="5">
        <v>0</v>
      </c>
    </row>
    <row r="17867" spans="2:3" x14ac:dyDescent="0.35">
      <c r="B17867" s="4" t="s">
        <v>1136</v>
      </c>
      <c r="C17867" s="5">
        <v>0</v>
      </c>
    </row>
    <row r="17868" spans="2:3" x14ac:dyDescent="0.35">
      <c r="B17868" s="4" t="s">
        <v>1591</v>
      </c>
      <c r="C17868" s="5">
        <v>0</v>
      </c>
    </row>
    <row r="17869" spans="2:3" x14ac:dyDescent="0.35">
      <c r="B17869" s="4" t="s">
        <v>1137</v>
      </c>
      <c r="C17869" s="5">
        <v>0</v>
      </c>
    </row>
    <row r="17870" spans="2:3" x14ac:dyDescent="0.35">
      <c r="B17870" s="4" t="s">
        <v>1593</v>
      </c>
      <c r="C17870" s="5">
        <v>0</v>
      </c>
    </row>
    <row r="17871" spans="2:3" x14ac:dyDescent="0.35">
      <c r="B17871" s="4" t="s">
        <v>1138</v>
      </c>
      <c r="C17871" s="5">
        <v>0</v>
      </c>
    </row>
    <row r="17872" spans="2:3" x14ac:dyDescent="0.35">
      <c r="B17872" s="4" t="s">
        <v>1595</v>
      </c>
      <c r="C17872" s="5">
        <v>0</v>
      </c>
    </row>
    <row r="17873" spans="2:3" x14ac:dyDescent="0.35">
      <c r="B17873" s="4" t="s">
        <v>1139</v>
      </c>
      <c r="C17873" s="5">
        <v>0</v>
      </c>
    </row>
    <row r="17874" spans="2:3" x14ac:dyDescent="0.35">
      <c r="B17874" s="4" t="s">
        <v>1597</v>
      </c>
      <c r="C17874" s="5">
        <v>0</v>
      </c>
    </row>
    <row r="17875" spans="2:3" x14ac:dyDescent="0.35">
      <c r="B17875" s="4" t="s">
        <v>1140</v>
      </c>
      <c r="C17875" s="5">
        <v>0</v>
      </c>
    </row>
    <row r="17876" spans="2:3" x14ac:dyDescent="0.35">
      <c r="B17876" s="4" t="s">
        <v>1599</v>
      </c>
      <c r="C17876" s="5">
        <v>0</v>
      </c>
    </row>
    <row r="17877" spans="2:3" x14ac:dyDescent="0.35">
      <c r="B17877" s="4" t="s">
        <v>1141</v>
      </c>
      <c r="C17877" s="5">
        <v>0</v>
      </c>
    </row>
    <row r="17878" spans="2:3" x14ac:dyDescent="0.35">
      <c r="B17878" s="4" t="s">
        <v>1601</v>
      </c>
      <c r="C17878" s="5">
        <v>0</v>
      </c>
    </row>
    <row r="17879" spans="2:3" x14ac:dyDescent="0.35">
      <c r="B17879" s="4" t="s">
        <v>1142</v>
      </c>
      <c r="C17879" s="5">
        <v>0</v>
      </c>
    </row>
    <row r="17880" spans="2:3" x14ac:dyDescent="0.35">
      <c r="B17880" s="4" t="s">
        <v>1603</v>
      </c>
      <c r="C17880" s="5">
        <v>0</v>
      </c>
    </row>
    <row r="17881" spans="2:3" x14ac:dyDescent="0.35">
      <c r="B17881" s="4" t="s">
        <v>1143</v>
      </c>
      <c r="C17881" s="5">
        <v>0</v>
      </c>
    </row>
    <row r="17882" spans="2:3" x14ac:dyDescent="0.35">
      <c r="B17882" s="4" t="s">
        <v>1605</v>
      </c>
      <c r="C17882" s="5">
        <v>0</v>
      </c>
    </row>
    <row r="17883" spans="2:3" x14ac:dyDescent="0.35">
      <c r="B17883" s="4" t="s">
        <v>1144</v>
      </c>
      <c r="C17883" s="5">
        <v>0</v>
      </c>
    </row>
    <row r="17884" spans="2:3" x14ac:dyDescent="0.35">
      <c r="B17884" s="4" t="s">
        <v>1607</v>
      </c>
      <c r="C17884" s="5">
        <v>0</v>
      </c>
    </row>
    <row r="17885" spans="2:3" x14ac:dyDescent="0.35">
      <c r="B17885" s="4" t="s">
        <v>1145</v>
      </c>
      <c r="C17885" s="5">
        <v>0</v>
      </c>
    </row>
    <row r="17886" spans="2:3" x14ac:dyDescent="0.35">
      <c r="B17886" s="4" t="s">
        <v>1609</v>
      </c>
      <c r="C17886" s="5">
        <v>0</v>
      </c>
    </row>
    <row r="17887" spans="2:3" x14ac:dyDescent="0.35">
      <c r="B17887" s="4" t="s">
        <v>1146</v>
      </c>
      <c r="C17887" s="5">
        <v>0</v>
      </c>
    </row>
    <row r="17888" spans="2:3" x14ac:dyDescent="0.35">
      <c r="B17888" s="4" t="s">
        <v>1611</v>
      </c>
      <c r="C17888" s="5">
        <v>0</v>
      </c>
    </row>
    <row r="17889" spans="2:3" x14ac:dyDescent="0.35">
      <c r="B17889" s="4" t="s">
        <v>1147</v>
      </c>
      <c r="C17889" s="5">
        <v>0</v>
      </c>
    </row>
    <row r="17890" spans="2:3" x14ac:dyDescent="0.35">
      <c r="B17890" s="4" t="s">
        <v>1613</v>
      </c>
      <c r="C17890" s="5">
        <v>0</v>
      </c>
    </row>
    <row r="17891" spans="2:3" x14ac:dyDescent="0.35">
      <c r="B17891" s="4" t="s">
        <v>1148</v>
      </c>
      <c r="C17891" s="5">
        <v>0</v>
      </c>
    </row>
    <row r="17892" spans="2:3" x14ac:dyDescent="0.35">
      <c r="B17892" s="4" t="s">
        <v>1615</v>
      </c>
      <c r="C17892" s="5">
        <v>0</v>
      </c>
    </row>
    <row r="17893" spans="2:3" x14ac:dyDescent="0.35">
      <c r="B17893" s="4" t="s">
        <v>1149</v>
      </c>
      <c r="C17893" s="5">
        <v>0</v>
      </c>
    </row>
    <row r="17894" spans="2:3" x14ac:dyDescent="0.35">
      <c r="B17894" s="4" t="s">
        <v>1617</v>
      </c>
      <c r="C17894" s="5">
        <v>0</v>
      </c>
    </row>
    <row r="17895" spans="2:3" x14ac:dyDescent="0.35">
      <c r="B17895" s="4" t="s">
        <v>1150</v>
      </c>
      <c r="C17895" s="5">
        <v>0</v>
      </c>
    </row>
    <row r="17896" spans="2:3" x14ac:dyDescent="0.35">
      <c r="B17896" s="4" t="s">
        <v>1619</v>
      </c>
      <c r="C17896" s="5">
        <v>0</v>
      </c>
    </row>
    <row r="17897" spans="2:3" x14ac:dyDescent="0.35">
      <c r="B17897" s="4" t="s">
        <v>1151</v>
      </c>
      <c r="C17897" s="5">
        <v>0</v>
      </c>
    </row>
    <row r="17898" spans="2:3" x14ac:dyDescent="0.35">
      <c r="B17898" s="4" t="s">
        <v>1621</v>
      </c>
      <c r="C17898" s="5">
        <v>0</v>
      </c>
    </row>
    <row r="17899" spans="2:3" x14ac:dyDescent="0.35">
      <c r="B17899" s="4" t="s">
        <v>1152</v>
      </c>
      <c r="C17899" s="5">
        <v>0</v>
      </c>
    </row>
    <row r="17900" spans="2:3" x14ac:dyDescent="0.35">
      <c r="B17900" s="4" t="s">
        <v>1623</v>
      </c>
      <c r="C17900" s="5">
        <v>0</v>
      </c>
    </row>
    <row r="17901" spans="2:3" x14ac:dyDescent="0.35">
      <c r="B17901" s="4" t="s">
        <v>1153</v>
      </c>
      <c r="C17901" s="5">
        <v>0</v>
      </c>
    </row>
    <row r="17902" spans="2:3" x14ac:dyDescent="0.35">
      <c r="B17902" s="4" t="s">
        <v>1625</v>
      </c>
      <c r="C17902" s="5">
        <v>0</v>
      </c>
    </row>
    <row r="17903" spans="2:3" x14ac:dyDescent="0.35">
      <c r="B17903" s="4" t="s">
        <v>1154</v>
      </c>
      <c r="C17903" s="5">
        <v>0</v>
      </c>
    </row>
    <row r="17904" spans="2:3" x14ac:dyDescent="0.35">
      <c r="B17904" s="4" t="s">
        <v>1627</v>
      </c>
      <c r="C17904" s="5">
        <v>0</v>
      </c>
    </row>
    <row r="17905" spans="2:3" x14ac:dyDescent="0.35">
      <c r="B17905" s="4" t="s">
        <v>1155</v>
      </c>
      <c r="C17905" s="5">
        <v>0</v>
      </c>
    </row>
    <row r="17906" spans="2:3" x14ac:dyDescent="0.35">
      <c r="B17906" s="4" t="s">
        <v>1629</v>
      </c>
      <c r="C17906" s="5">
        <v>0</v>
      </c>
    </row>
    <row r="17907" spans="2:3" x14ac:dyDescent="0.35">
      <c r="B17907" s="4" t="s">
        <v>1156</v>
      </c>
      <c r="C17907" s="5">
        <v>0</v>
      </c>
    </row>
    <row r="17908" spans="2:3" x14ac:dyDescent="0.35">
      <c r="B17908" s="4" t="s">
        <v>1631</v>
      </c>
      <c r="C17908" s="5">
        <v>0</v>
      </c>
    </row>
    <row r="17909" spans="2:3" x14ac:dyDescent="0.35">
      <c r="B17909" s="4" t="s">
        <v>1157</v>
      </c>
      <c r="C17909" s="5">
        <v>0</v>
      </c>
    </row>
    <row r="17910" spans="2:3" x14ac:dyDescent="0.35">
      <c r="B17910" s="4" t="s">
        <v>1633</v>
      </c>
      <c r="C17910" s="5">
        <v>0</v>
      </c>
    </row>
    <row r="17911" spans="2:3" x14ac:dyDescent="0.35">
      <c r="B17911" s="4" t="s">
        <v>1158</v>
      </c>
      <c r="C17911" s="5">
        <v>0</v>
      </c>
    </row>
    <row r="17912" spans="2:3" x14ac:dyDescent="0.35">
      <c r="B17912" s="4" t="s">
        <v>1635</v>
      </c>
      <c r="C17912" s="5">
        <v>0</v>
      </c>
    </row>
    <row r="17913" spans="2:3" x14ac:dyDescent="0.35">
      <c r="B17913" s="4" t="s">
        <v>1159</v>
      </c>
      <c r="C17913" s="5">
        <v>0</v>
      </c>
    </row>
    <row r="17914" spans="2:3" x14ac:dyDescent="0.35">
      <c r="B17914" s="4" t="s">
        <v>1637</v>
      </c>
      <c r="C17914" s="5">
        <v>0</v>
      </c>
    </row>
    <row r="17915" spans="2:3" x14ac:dyDescent="0.35">
      <c r="B17915" s="4" t="s">
        <v>1160</v>
      </c>
      <c r="C17915" s="5">
        <v>0</v>
      </c>
    </row>
    <row r="17916" spans="2:3" x14ac:dyDescent="0.35">
      <c r="B17916" s="4" t="s">
        <v>1639</v>
      </c>
      <c r="C17916" s="5">
        <v>0</v>
      </c>
    </row>
    <row r="17917" spans="2:3" x14ac:dyDescent="0.35">
      <c r="B17917" s="4" t="s">
        <v>1161</v>
      </c>
      <c r="C17917" s="5">
        <v>0</v>
      </c>
    </row>
    <row r="17918" spans="2:3" x14ac:dyDescent="0.35">
      <c r="B17918" s="4" t="s">
        <v>1641</v>
      </c>
      <c r="C17918" s="5">
        <v>0</v>
      </c>
    </row>
    <row r="17919" spans="2:3" x14ac:dyDescent="0.35">
      <c r="B17919" s="4" t="s">
        <v>1162</v>
      </c>
      <c r="C17919" s="5">
        <v>0</v>
      </c>
    </row>
    <row r="17920" spans="2:3" x14ac:dyDescent="0.35">
      <c r="B17920" s="4" t="s">
        <v>1643</v>
      </c>
      <c r="C17920" s="5">
        <v>0</v>
      </c>
    </row>
    <row r="17921" spans="2:3" x14ac:dyDescent="0.35">
      <c r="B17921" s="4" t="s">
        <v>1163</v>
      </c>
      <c r="C17921" s="5">
        <v>0</v>
      </c>
    </row>
    <row r="17922" spans="2:3" x14ac:dyDescent="0.35">
      <c r="B17922" s="4" t="s">
        <v>1645</v>
      </c>
      <c r="C17922" s="5">
        <v>0</v>
      </c>
    </row>
    <row r="17923" spans="2:3" x14ac:dyDescent="0.35">
      <c r="B17923" s="4" t="s">
        <v>681</v>
      </c>
      <c r="C17923" s="5">
        <v>0</v>
      </c>
    </row>
    <row r="17924" spans="2:3" x14ac:dyDescent="0.35">
      <c r="B17924" s="4" t="s">
        <v>1647</v>
      </c>
      <c r="C17924" s="5">
        <v>0</v>
      </c>
    </row>
    <row r="17925" spans="2:3" x14ac:dyDescent="0.35">
      <c r="B17925" s="4" t="s">
        <v>1165</v>
      </c>
      <c r="C17925" s="5">
        <v>0</v>
      </c>
    </row>
    <row r="17926" spans="2:3" x14ac:dyDescent="0.35">
      <c r="B17926" s="4" t="s">
        <v>1649</v>
      </c>
      <c r="C17926" s="5">
        <v>0</v>
      </c>
    </row>
    <row r="17927" spans="2:3" x14ac:dyDescent="0.35">
      <c r="B17927" s="4" t="s">
        <v>1166</v>
      </c>
      <c r="C17927" s="5">
        <v>0</v>
      </c>
    </row>
    <row r="17928" spans="2:3" x14ac:dyDescent="0.35">
      <c r="B17928" s="4" t="s">
        <v>1651</v>
      </c>
      <c r="C17928" s="5">
        <v>0</v>
      </c>
    </row>
    <row r="17929" spans="2:3" x14ac:dyDescent="0.35">
      <c r="B17929" s="4" t="s">
        <v>1167</v>
      </c>
      <c r="C17929" s="5">
        <v>0</v>
      </c>
    </row>
    <row r="17930" spans="2:3" x14ac:dyDescent="0.35">
      <c r="B17930" s="4" t="s">
        <v>683</v>
      </c>
      <c r="C17930" s="5">
        <v>0</v>
      </c>
    </row>
    <row r="17931" spans="2:3" x14ac:dyDescent="0.35">
      <c r="B17931" s="4" t="s">
        <v>1168</v>
      </c>
      <c r="C17931" s="5">
        <v>0</v>
      </c>
    </row>
    <row r="17932" spans="2:3" x14ac:dyDescent="0.35">
      <c r="B17932" s="4" t="s">
        <v>1655</v>
      </c>
      <c r="C17932" s="5">
        <v>0</v>
      </c>
    </row>
    <row r="17933" spans="2:3" x14ac:dyDescent="0.35">
      <c r="B17933" s="4" t="s">
        <v>1169</v>
      </c>
      <c r="C17933" s="5">
        <v>0</v>
      </c>
    </row>
    <row r="17934" spans="2:3" x14ac:dyDescent="0.35">
      <c r="B17934" s="4" t="s">
        <v>1657</v>
      </c>
      <c r="C17934" s="5">
        <v>0</v>
      </c>
    </row>
    <row r="17935" spans="2:3" x14ac:dyDescent="0.35">
      <c r="B17935" s="4" t="s">
        <v>1170</v>
      </c>
      <c r="C17935" s="5">
        <v>0</v>
      </c>
    </row>
    <row r="17936" spans="2:3" x14ac:dyDescent="0.35">
      <c r="B17936" s="4" t="s">
        <v>646</v>
      </c>
      <c r="C17936" s="5">
        <v>0</v>
      </c>
    </row>
    <row r="17937" spans="2:3" x14ac:dyDescent="0.35">
      <c r="B17937" s="4" t="s">
        <v>1659</v>
      </c>
      <c r="C17937" s="5">
        <v>0</v>
      </c>
    </row>
    <row r="17938" spans="2:3" x14ac:dyDescent="0.35">
      <c r="B17938" s="4" t="s">
        <v>1171</v>
      </c>
      <c r="C17938" s="5">
        <v>0</v>
      </c>
    </row>
    <row r="17939" spans="2:3" x14ac:dyDescent="0.35">
      <c r="B17939" s="4" t="s">
        <v>1662</v>
      </c>
      <c r="C17939" s="5">
        <v>0</v>
      </c>
    </row>
    <row r="17940" spans="2:3" x14ac:dyDescent="0.35">
      <c r="B17940" s="4" t="s">
        <v>655</v>
      </c>
      <c r="C17940" s="5">
        <v>0</v>
      </c>
    </row>
    <row r="17941" spans="2:3" x14ac:dyDescent="0.35">
      <c r="B17941" s="4" t="s">
        <v>1664</v>
      </c>
      <c r="C17941" s="5">
        <v>0</v>
      </c>
    </row>
    <row r="17942" spans="2:3" x14ac:dyDescent="0.35">
      <c r="B17942" s="4" t="s">
        <v>1173</v>
      </c>
      <c r="C17942" s="5">
        <v>0</v>
      </c>
    </row>
    <row r="17943" spans="2:3" x14ac:dyDescent="0.35">
      <c r="B17943" s="4" t="s">
        <v>1666</v>
      </c>
      <c r="C17943" s="5">
        <v>0</v>
      </c>
    </row>
    <row r="17944" spans="2:3" x14ac:dyDescent="0.35">
      <c r="B17944" s="4" t="s">
        <v>1174</v>
      </c>
      <c r="C17944" s="5">
        <v>0</v>
      </c>
    </row>
    <row r="17945" spans="2:3" x14ac:dyDescent="0.35">
      <c r="B17945" s="4" t="s">
        <v>1668</v>
      </c>
      <c r="C17945" s="5">
        <v>0</v>
      </c>
    </row>
    <row r="17946" spans="2:3" x14ac:dyDescent="0.35">
      <c r="B17946" s="4" t="s">
        <v>1175</v>
      </c>
      <c r="C17946" s="5">
        <v>0</v>
      </c>
    </row>
    <row r="17947" spans="2:3" x14ac:dyDescent="0.35">
      <c r="B17947" s="4" t="s">
        <v>1670</v>
      </c>
      <c r="C17947" s="5">
        <v>0</v>
      </c>
    </row>
    <row r="17948" spans="2:3" x14ac:dyDescent="0.35">
      <c r="B17948" s="4" t="s">
        <v>675</v>
      </c>
      <c r="C17948" s="5">
        <v>0</v>
      </c>
    </row>
    <row r="17949" spans="2:3" x14ac:dyDescent="0.35">
      <c r="B17949" s="4" t="s">
        <v>1672</v>
      </c>
      <c r="C17949" s="5">
        <v>0</v>
      </c>
    </row>
    <row r="17950" spans="2:3" x14ac:dyDescent="0.35">
      <c r="B17950" s="4" t="s">
        <v>1177</v>
      </c>
      <c r="C17950" s="5">
        <v>0</v>
      </c>
    </row>
    <row r="17951" spans="2:3" x14ac:dyDescent="0.35">
      <c r="B17951" s="4" t="s">
        <v>1674</v>
      </c>
      <c r="C17951" s="5">
        <v>0</v>
      </c>
    </row>
    <row r="17952" spans="2:3" x14ac:dyDescent="0.35">
      <c r="B17952" s="4" t="s">
        <v>1178</v>
      </c>
      <c r="C17952" s="5">
        <v>0</v>
      </c>
    </row>
    <row r="17953" spans="2:3" x14ac:dyDescent="0.35">
      <c r="B17953" s="4" t="s">
        <v>1676</v>
      </c>
      <c r="C17953" s="5">
        <v>0</v>
      </c>
    </row>
    <row r="17954" spans="2:3" x14ac:dyDescent="0.35">
      <c r="B17954" s="4" t="s">
        <v>1179</v>
      </c>
      <c r="C17954" s="5">
        <v>0</v>
      </c>
    </row>
    <row r="17955" spans="2:3" x14ac:dyDescent="0.35">
      <c r="B17955" s="4" t="s">
        <v>1678</v>
      </c>
      <c r="C17955" s="5">
        <v>0</v>
      </c>
    </row>
    <row r="17956" spans="2:3" x14ac:dyDescent="0.35">
      <c r="B17956" s="4" t="s">
        <v>1180</v>
      </c>
      <c r="C17956" s="5">
        <v>0</v>
      </c>
    </row>
    <row r="17957" spans="2:3" x14ac:dyDescent="0.35">
      <c r="B17957" s="4" t="s">
        <v>1680</v>
      </c>
      <c r="C17957" s="5">
        <v>0</v>
      </c>
    </row>
    <row r="17958" spans="2:3" x14ac:dyDescent="0.35">
      <c r="B17958" s="4" t="s">
        <v>1181</v>
      </c>
      <c r="C17958" s="5">
        <v>0</v>
      </c>
    </row>
    <row r="17959" spans="2:3" x14ac:dyDescent="0.35">
      <c r="B17959" s="4" t="s">
        <v>1682</v>
      </c>
      <c r="C17959" s="5">
        <v>0</v>
      </c>
    </row>
    <row r="17960" spans="2:3" x14ac:dyDescent="0.35">
      <c r="B17960" s="4" t="s">
        <v>1182</v>
      </c>
      <c r="C17960" s="5">
        <v>0</v>
      </c>
    </row>
    <row r="17961" spans="2:3" x14ac:dyDescent="0.35">
      <c r="B17961" s="4" t="s">
        <v>1684</v>
      </c>
      <c r="C17961" s="5">
        <v>0</v>
      </c>
    </row>
    <row r="17962" spans="2:3" x14ac:dyDescent="0.35">
      <c r="B17962" s="4" t="s">
        <v>1183</v>
      </c>
      <c r="C17962" s="5">
        <v>0</v>
      </c>
    </row>
    <row r="17963" spans="2:3" x14ac:dyDescent="0.35">
      <c r="B17963" s="4" t="s">
        <v>1686</v>
      </c>
      <c r="C17963" s="5">
        <v>0</v>
      </c>
    </row>
    <row r="17964" spans="2:3" x14ac:dyDescent="0.35">
      <c r="B17964" s="4" t="s">
        <v>1184</v>
      </c>
      <c r="C17964" s="5">
        <v>0</v>
      </c>
    </row>
    <row r="17965" spans="2:3" x14ac:dyDescent="0.35">
      <c r="B17965" s="4" t="s">
        <v>1688</v>
      </c>
      <c r="C17965" s="5">
        <v>0</v>
      </c>
    </row>
    <row r="17966" spans="2:3" x14ac:dyDescent="0.35">
      <c r="B17966" s="4" t="s">
        <v>656</v>
      </c>
      <c r="C17966" s="5">
        <v>0</v>
      </c>
    </row>
    <row r="17967" spans="2:3" x14ac:dyDescent="0.35">
      <c r="B17967" s="4" t="s">
        <v>1690</v>
      </c>
      <c r="C17967" s="5">
        <v>0</v>
      </c>
    </row>
    <row r="17968" spans="2:3" x14ac:dyDescent="0.35">
      <c r="B17968" s="4" t="s">
        <v>1186</v>
      </c>
      <c r="C17968" s="5">
        <v>0</v>
      </c>
    </row>
    <row r="17969" spans="2:3" x14ac:dyDescent="0.35">
      <c r="B17969" s="4" t="s">
        <v>1692</v>
      </c>
      <c r="C17969" s="5">
        <v>0</v>
      </c>
    </row>
    <row r="17970" spans="2:3" x14ac:dyDescent="0.35">
      <c r="B17970" s="4" t="s">
        <v>1187</v>
      </c>
      <c r="C17970" s="5">
        <v>0</v>
      </c>
    </row>
    <row r="17971" spans="2:3" x14ac:dyDescent="0.35">
      <c r="B17971" s="4" t="s">
        <v>1694</v>
      </c>
      <c r="C17971" s="5">
        <v>0</v>
      </c>
    </row>
    <row r="17972" spans="2:3" x14ac:dyDescent="0.35">
      <c r="B17972" s="4" t="s">
        <v>1188</v>
      </c>
      <c r="C17972" s="5">
        <v>0</v>
      </c>
    </row>
    <row r="17973" spans="2:3" x14ac:dyDescent="0.35">
      <c r="B17973" s="4" t="s">
        <v>1696</v>
      </c>
      <c r="C17973" s="5">
        <v>0</v>
      </c>
    </row>
    <row r="17974" spans="2:3" x14ac:dyDescent="0.35">
      <c r="B17974" s="4" t="s">
        <v>1189</v>
      </c>
      <c r="C17974" s="5">
        <v>0</v>
      </c>
    </row>
    <row r="17975" spans="2:3" x14ac:dyDescent="0.35">
      <c r="B17975" s="4" t="s">
        <v>1698</v>
      </c>
      <c r="C17975" s="5">
        <v>0</v>
      </c>
    </row>
    <row r="17976" spans="2:3" x14ac:dyDescent="0.35">
      <c r="B17976" s="4" t="s">
        <v>1190</v>
      </c>
      <c r="C17976" s="5">
        <v>0</v>
      </c>
    </row>
    <row r="17977" spans="2:3" x14ac:dyDescent="0.35">
      <c r="B17977" s="4" t="s">
        <v>1700</v>
      </c>
      <c r="C17977" s="5">
        <v>0</v>
      </c>
    </row>
    <row r="17978" spans="2:3" x14ac:dyDescent="0.35">
      <c r="B17978" s="4" t="s">
        <v>1191</v>
      </c>
      <c r="C17978" s="5">
        <v>0</v>
      </c>
    </row>
    <row r="17979" spans="2:3" x14ac:dyDescent="0.35">
      <c r="B17979" s="4" t="s">
        <v>1702</v>
      </c>
      <c r="C17979" s="5">
        <v>0</v>
      </c>
    </row>
    <row r="17980" spans="2:3" x14ac:dyDescent="0.35">
      <c r="B17980" s="4" t="s">
        <v>1192</v>
      </c>
      <c r="C17980" s="5">
        <v>0</v>
      </c>
    </row>
    <row r="17981" spans="2:3" x14ac:dyDescent="0.35">
      <c r="B17981" s="4" t="s">
        <v>1704</v>
      </c>
      <c r="C17981" s="5">
        <v>0</v>
      </c>
    </row>
    <row r="17982" spans="2:3" x14ac:dyDescent="0.35">
      <c r="B17982" s="4" t="s">
        <v>1193</v>
      </c>
      <c r="C17982" s="5">
        <v>0</v>
      </c>
    </row>
    <row r="17983" spans="2:3" x14ac:dyDescent="0.35">
      <c r="B17983" s="4" t="s">
        <v>1706</v>
      </c>
      <c r="C17983" s="5">
        <v>0</v>
      </c>
    </row>
    <row r="17984" spans="2:3" x14ac:dyDescent="0.35">
      <c r="B17984" s="4" t="s">
        <v>1194</v>
      </c>
      <c r="C17984" s="5">
        <v>0</v>
      </c>
    </row>
    <row r="17985" spans="2:3" x14ac:dyDescent="0.35">
      <c r="B17985" s="4" t="s">
        <v>1708</v>
      </c>
      <c r="C17985" s="5">
        <v>0</v>
      </c>
    </row>
    <row r="17986" spans="2:3" x14ac:dyDescent="0.35">
      <c r="B17986" s="4" t="s">
        <v>1195</v>
      </c>
      <c r="C17986" s="5">
        <v>0</v>
      </c>
    </row>
    <row r="17987" spans="2:3" x14ac:dyDescent="0.35">
      <c r="B17987" s="4" t="s">
        <v>1710</v>
      </c>
      <c r="C17987" s="5">
        <v>0</v>
      </c>
    </row>
    <row r="17988" spans="2:3" x14ac:dyDescent="0.35">
      <c r="B17988" s="4" t="s">
        <v>1196</v>
      </c>
      <c r="C17988" s="5">
        <v>0</v>
      </c>
    </row>
    <row r="17989" spans="2:3" x14ac:dyDescent="0.35">
      <c r="B17989" s="4" t="s">
        <v>1712</v>
      </c>
      <c r="C17989" s="5">
        <v>0</v>
      </c>
    </row>
    <row r="17990" spans="2:3" x14ac:dyDescent="0.35">
      <c r="B17990" s="4" t="s">
        <v>1197</v>
      </c>
      <c r="C17990" s="5">
        <v>0</v>
      </c>
    </row>
    <row r="17991" spans="2:3" x14ac:dyDescent="0.35">
      <c r="B17991" s="4" t="s">
        <v>1714</v>
      </c>
      <c r="C17991" s="5">
        <v>0</v>
      </c>
    </row>
    <row r="17992" spans="2:3" x14ac:dyDescent="0.35">
      <c r="B17992" s="4" t="s">
        <v>1198</v>
      </c>
      <c r="C17992" s="5">
        <v>0</v>
      </c>
    </row>
    <row r="17993" spans="2:3" x14ac:dyDescent="0.35">
      <c r="B17993" s="4" t="s">
        <v>1716</v>
      </c>
      <c r="C17993" s="5">
        <v>0</v>
      </c>
    </row>
    <row r="17994" spans="2:3" x14ac:dyDescent="0.35">
      <c r="B17994" s="4" t="s">
        <v>1199</v>
      </c>
      <c r="C17994" s="5">
        <v>0</v>
      </c>
    </row>
    <row r="17995" spans="2:3" x14ac:dyDescent="0.35">
      <c r="B17995" s="4" t="s">
        <v>1718</v>
      </c>
      <c r="C17995" s="5">
        <v>0</v>
      </c>
    </row>
    <row r="17996" spans="2:3" x14ac:dyDescent="0.35">
      <c r="B17996" s="4" t="s">
        <v>615</v>
      </c>
      <c r="C17996" s="5">
        <v>0</v>
      </c>
    </row>
    <row r="17997" spans="2:3" x14ac:dyDescent="0.35">
      <c r="B17997" s="4" t="s">
        <v>1720</v>
      </c>
      <c r="C17997" s="5">
        <v>0</v>
      </c>
    </row>
    <row r="17998" spans="2:3" x14ac:dyDescent="0.35">
      <c r="B17998" s="4" t="s">
        <v>1201</v>
      </c>
      <c r="C17998" s="5">
        <v>0</v>
      </c>
    </row>
    <row r="17999" spans="2:3" x14ac:dyDescent="0.35">
      <c r="B17999" s="4" t="s">
        <v>1722</v>
      </c>
      <c r="C17999" s="5">
        <v>0</v>
      </c>
    </row>
    <row r="18000" spans="2:3" x14ac:dyDescent="0.35">
      <c r="B18000" s="4" t="s">
        <v>1202</v>
      </c>
      <c r="C18000" s="5">
        <v>0</v>
      </c>
    </row>
    <row r="18001" spans="2:3" x14ac:dyDescent="0.35">
      <c r="B18001" s="4" t="s">
        <v>1724</v>
      </c>
      <c r="C18001" s="5">
        <v>0</v>
      </c>
    </row>
    <row r="18002" spans="2:3" x14ac:dyDescent="0.35">
      <c r="B18002" s="4" t="s">
        <v>1203</v>
      </c>
      <c r="C18002" s="5">
        <v>0</v>
      </c>
    </row>
    <row r="18003" spans="2:3" x14ac:dyDescent="0.35">
      <c r="B18003" s="4" t="s">
        <v>1726</v>
      </c>
      <c r="C18003" s="5">
        <v>0</v>
      </c>
    </row>
    <row r="18004" spans="2:3" x14ac:dyDescent="0.35">
      <c r="B18004" s="4" t="s">
        <v>1204</v>
      </c>
      <c r="C18004" s="5">
        <v>0</v>
      </c>
    </row>
    <row r="18005" spans="2:3" x14ac:dyDescent="0.35">
      <c r="B18005" s="4" t="s">
        <v>1728</v>
      </c>
      <c r="C18005" s="5">
        <v>0</v>
      </c>
    </row>
    <row r="18006" spans="2:3" x14ac:dyDescent="0.35">
      <c r="B18006" s="4" t="s">
        <v>1205</v>
      </c>
      <c r="C18006" s="5">
        <v>0</v>
      </c>
    </row>
    <row r="18007" spans="2:3" x14ac:dyDescent="0.35">
      <c r="B18007" s="4" t="s">
        <v>1730</v>
      </c>
      <c r="C18007" s="5">
        <v>0</v>
      </c>
    </row>
    <row r="18008" spans="2:3" x14ac:dyDescent="0.35">
      <c r="B18008" s="4" t="s">
        <v>1206</v>
      </c>
      <c r="C18008" s="5">
        <v>0</v>
      </c>
    </row>
    <row r="18009" spans="2:3" x14ac:dyDescent="0.35">
      <c r="B18009" s="4" t="s">
        <v>1732</v>
      </c>
      <c r="C18009" s="5">
        <v>0</v>
      </c>
    </row>
    <row r="18010" spans="2:3" x14ac:dyDescent="0.35">
      <c r="B18010" s="4" t="s">
        <v>1207</v>
      </c>
      <c r="C18010" s="5">
        <v>0</v>
      </c>
    </row>
    <row r="18011" spans="2:3" x14ac:dyDescent="0.35">
      <c r="B18011" s="4" t="s">
        <v>1734</v>
      </c>
      <c r="C18011" s="5">
        <v>0</v>
      </c>
    </row>
    <row r="18012" spans="2:3" x14ac:dyDescent="0.35">
      <c r="B18012" s="4" t="s">
        <v>1208</v>
      </c>
      <c r="C18012" s="5">
        <v>0</v>
      </c>
    </row>
    <row r="18013" spans="2:3" x14ac:dyDescent="0.35">
      <c r="B18013" s="4" t="s">
        <v>1736</v>
      </c>
      <c r="C18013" s="5">
        <v>0</v>
      </c>
    </row>
    <row r="18014" spans="2:3" x14ac:dyDescent="0.35">
      <c r="B18014" s="4" t="s">
        <v>1209</v>
      </c>
      <c r="C18014" s="5">
        <v>0</v>
      </c>
    </row>
    <row r="18015" spans="2:3" x14ac:dyDescent="0.35">
      <c r="B18015" s="4" t="s">
        <v>1738</v>
      </c>
      <c r="C18015" s="5">
        <v>0</v>
      </c>
    </row>
    <row r="18016" spans="2:3" x14ac:dyDescent="0.35">
      <c r="B18016" s="4" t="s">
        <v>1210</v>
      </c>
      <c r="C18016" s="5">
        <v>0</v>
      </c>
    </row>
    <row r="18017" spans="2:3" x14ac:dyDescent="0.35">
      <c r="B18017" s="4" t="s">
        <v>1740</v>
      </c>
      <c r="C18017" s="5">
        <v>0</v>
      </c>
    </row>
    <row r="18018" spans="2:3" x14ac:dyDescent="0.35">
      <c r="B18018" s="4" t="s">
        <v>1211</v>
      </c>
      <c r="C18018" s="5">
        <v>0</v>
      </c>
    </row>
    <row r="18019" spans="2:3" x14ac:dyDescent="0.35">
      <c r="B18019" s="4" t="s">
        <v>1742</v>
      </c>
      <c r="C18019" s="5">
        <v>0</v>
      </c>
    </row>
    <row r="18020" spans="2:3" x14ac:dyDescent="0.35">
      <c r="B18020" s="4" t="s">
        <v>1212</v>
      </c>
      <c r="C18020" s="5">
        <v>0</v>
      </c>
    </row>
    <row r="18021" spans="2:3" x14ac:dyDescent="0.35">
      <c r="B18021" s="4" t="s">
        <v>1744</v>
      </c>
      <c r="C18021" s="5">
        <v>0</v>
      </c>
    </row>
    <row r="18022" spans="2:3" x14ac:dyDescent="0.35">
      <c r="B18022" s="4" t="s">
        <v>1213</v>
      </c>
      <c r="C18022" s="5">
        <v>0</v>
      </c>
    </row>
    <row r="18023" spans="2:3" x14ac:dyDescent="0.35">
      <c r="B18023" s="4" t="s">
        <v>1746</v>
      </c>
      <c r="C18023" s="5">
        <v>0</v>
      </c>
    </row>
    <row r="18024" spans="2:3" x14ac:dyDescent="0.35">
      <c r="B18024" s="4" t="s">
        <v>1214</v>
      </c>
      <c r="C18024" s="5">
        <v>0</v>
      </c>
    </row>
    <row r="18025" spans="2:3" x14ac:dyDescent="0.35">
      <c r="B18025" s="4" t="s">
        <v>1748</v>
      </c>
      <c r="C18025" s="5">
        <v>0</v>
      </c>
    </row>
    <row r="18026" spans="2:3" x14ac:dyDescent="0.35">
      <c r="B18026" s="4" t="s">
        <v>1215</v>
      </c>
      <c r="C18026" s="5">
        <v>0</v>
      </c>
    </row>
    <row r="18027" spans="2:3" x14ac:dyDescent="0.35">
      <c r="B18027" s="4" t="s">
        <v>1750</v>
      </c>
      <c r="C18027" s="5">
        <v>0</v>
      </c>
    </row>
    <row r="18028" spans="2:3" x14ac:dyDescent="0.35">
      <c r="B18028" s="4" t="s">
        <v>1216</v>
      </c>
      <c r="C18028" s="5">
        <v>0</v>
      </c>
    </row>
    <row r="18029" spans="2:3" x14ac:dyDescent="0.35">
      <c r="B18029" s="4" t="s">
        <v>1752</v>
      </c>
      <c r="C18029" s="5">
        <v>0</v>
      </c>
    </row>
    <row r="18030" spans="2:3" x14ac:dyDescent="0.35">
      <c r="B18030" s="4" t="s">
        <v>1217</v>
      </c>
      <c r="C18030" s="5">
        <v>0</v>
      </c>
    </row>
    <row r="18031" spans="2:3" x14ac:dyDescent="0.35">
      <c r="B18031" s="4" t="s">
        <v>1754</v>
      </c>
      <c r="C18031" s="5">
        <v>0</v>
      </c>
    </row>
    <row r="18032" spans="2:3" x14ac:dyDescent="0.35">
      <c r="B18032" s="4" t="s">
        <v>1218</v>
      </c>
      <c r="C18032" s="5">
        <v>0</v>
      </c>
    </row>
    <row r="18033" spans="2:3" x14ac:dyDescent="0.35">
      <c r="B18033" s="4" t="s">
        <v>1756</v>
      </c>
      <c r="C18033" s="5">
        <v>0</v>
      </c>
    </row>
    <row r="18034" spans="2:3" x14ac:dyDescent="0.35">
      <c r="B18034" s="4" t="s">
        <v>1219</v>
      </c>
      <c r="C18034" s="5">
        <v>0</v>
      </c>
    </row>
    <row r="18035" spans="2:3" x14ac:dyDescent="0.35">
      <c r="B18035" s="4" t="s">
        <v>1758</v>
      </c>
      <c r="C18035" s="5">
        <v>0</v>
      </c>
    </row>
    <row r="18036" spans="2:3" x14ac:dyDescent="0.35">
      <c r="B18036" s="4" t="s">
        <v>1220</v>
      </c>
      <c r="C18036" s="5">
        <v>0</v>
      </c>
    </row>
    <row r="18037" spans="2:3" x14ac:dyDescent="0.35">
      <c r="B18037" s="4" t="s">
        <v>1760</v>
      </c>
      <c r="C18037" s="5">
        <v>0</v>
      </c>
    </row>
    <row r="18038" spans="2:3" x14ac:dyDescent="0.35">
      <c r="B18038" s="4" t="s">
        <v>1221</v>
      </c>
      <c r="C18038" s="5">
        <v>0</v>
      </c>
    </row>
    <row r="18039" spans="2:3" x14ac:dyDescent="0.35">
      <c r="B18039" s="4" t="s">
        <v>1762</v>
      </c>
      <c r="C18039" s="5">
        <v>0</v>
      </c>
    </row>
    <row r="18040" spans="2:3" x14ac:dyDescent="0.35">
      <c r="B18040" s="4" t="s">
        <v>1222</v>
      </c>
      <c r="C18040" s="5">
        <v>0</v>
      </c>
    </row>
    <row r="18041" spans="2:3" x14ac:dyDescent="0.35">
      <c r="B18041" s="4" t="s">
        <v>1764</v>
      </c>
      <c r="C18041" s="5">
        <v>0</v>
      </c>
    </row>
    <row r="18042" spans="2:3" x14ac:dyDescent="0.35">
      <c r="B18042" s="4" t="s">
        <v>1223</v>
      </c>
      <c r="C18042" s="5">
        <v>0</v>
      </c>
    </row>
    <row r="18043" spans="2:3" x14ac:dyDescent="0.35">
      <c r="B18043" s="4" t="s">
        <v>666</v>
      </c>
      <c r="C18043" s="5">
        <v>0</v>
      </c>
    </row>
    <row r="18044" spans="2:3" x14ac:dyDescent="0.35">
      <c r="B18044" s="4" t="s">
        <v>1224</v>
      </c>
      <c r="C18044" s="5">
        <v>0</v>
      </c>
    </row>
    <row r="18045" spans="2:3" x14ac:dyDescent="0.35">
      <c r="B18045" s="4" t="s">
        <v>1768</v>
      </c>
      <c r="C18045" s="5">
        <v>0</v>
      </c>
    </row>
    <row r="18046" spans="2:3" x14ac:dyDescent="0.35">
      <c r="B18046" s="4" t="s">
        <v>1225</v>
      </c>
      <c r="C18046" s="5">
        <v>0</v>
      </c>
    </row>
    <row r="18047" spans="2:3" x14ac:dyDescent="0.35">
      <c r="B18047" s="4" t="s">
        <v>1770</v>
      </c>
      <c r="C18047" s="5">
        <v>0</v>
      </c>
    </row>
    <row r="18048" spans="2:3" x14ac:dyDescent="0.35">
      <c r="B18048" s="4" t="s">
        <v>1226</v>
      </c>
      <c r="C18048" s="5">
        <v>0</v>
      </c>
    </row>
    <row r="18049" spans="2:3" x14ac:dyDescent="0.35">
      <c r="B18049" s="4" t="s">
        <v>1772</v>
      </c>
      <c r="C18049" s="5">
        <v>0</v>
      </c>
    </row>
    <row r="18050" spans="2:3" x14ac:dyDescent="0.35">
      <c r="B18050" s="4" t="s">
        <v>1227</v>
      </c>
      <c r="C18050" s="5">
        <v>0</v>
      </c>
    </row>
    <row r="18051" spans="2:3" x14ac:dyDescent="0.35">
      <c r="B18051" s="4" t="s">
        <v>1774</v>
      </c>
      <c r="C18051" s="5">
        <v>0</v>
      </c>
    </row>
    <row r="18052" spans="2:3" x14ac:dyDescent="0.35">
      <c r="B18052" s="4" t="s">
        <v>1228</v>
      </c>
      <c r="C18052" s="5">
        <v>0</v>
      </c>
    </row>
    <row r="18053" spans="2:3" x14ac:dyDescent="0.35">
      <c r="B18053" s="4" t="s">
        <v>1776</v>
      </c>
      <c r="C18053" s="5">
        <v>0</v>
      </c>
    </row>
    <row r="18054" spans="2:3" x14ac:dyDescent="0.35">
      <c r="B18054" s="4" t="s">
        <v>1229</v>
      </c>
      <c r="C18054" s="5">
        <v>0</v>
      </c>
    </row>
    <row r="18055" spans="2:3" x14ac:dyDescent="0.35">
      <c r="B18055" s="4" t="s">
        <v>632</v>
      </c>
      <c r="C18055" s="5">
        <v>0</v>
      </c>
    </row>
    <row r="18056" spans="2:3" x14ac:dyDescent="0.35">
      <c r="B18056" s="4" t="s">
        <v>1230</v>
      </c>
      <c r="C18056" s="5">
        <v>0</v>
      </c>
    </row>
    <row r="18057" spans="2:3" x14ac:dyDescent="0.35">
      <c r="B18057" s="4" t="s">
        <v>1780</v>
      </c>
      <c r="C18057" s="5">
        <v>0</v>
      </c>
    </row>
    <row r="18058" spans="2:3" x14ac:dyDescent="0.35">
      <c r="B18058" s="4" t="s">
        <v>1231</v>
      </c>
      <c r="C18058" s="5">
        <v>0</v>
      </c>
    </row>
    <row r="18059" spans="2:3" x14ac:dyDescent="0.35">
      <c r="B18059" s="4" t="s">
        <v>1782</v>
      </c>
      <c r="C18059" s="5">
        <v>0</v>
      </c>
    </row>
    <row r="18060" spans="2:3" x14ac:dyDescent="0.35">
      <c r="B18060" s="4" t="s">
        <v>1232</v>
      </c>
      <c r="C18060" s="5">
        <v>0</v>
      </c>
    </row>
    <row r="18061" spans="2:3" x14ac:dyDescent="0.35">
      <c r="B18061" s="4" t="s">
        <v>1784</v>
      </c>
      <c r="C18061" s="5">
        <v>0</v>
      </c>
    </row>
    <row r="18062" spans="2:3" x14ac:dyDescent="0.35">
      <c r="B18062" s="4" t="s">
        <v>1233</v>
      </c>
      <c r="C18062" s="5">
        <v>0</v>
      </c>
    </row>
    <row r="18063" spans="2:3" x14ac:dyDescent="0.35">
      <c r="B18063" s="4" t="s">
        <v>667</v>
      </c>
      <c r="C18063" s="5">
        <v>0</v>
      </c>
    </row>
    <row r="18064" spans="2:3" x14ac:dyDescent="0.35">
      <c r="B18064" s="4" t="s">
        <v>1234</v>
      </c>
      <c r="C18064" s="5">
        <v>0</v>
      </c>
    </row>
    <row r="18065" spans="2:3" x14ac:dyDescent="0.35">
      <c r="B18065" s="4" t="s">
        <v>1788</v>
      </c>
      <c r="C18065" s="5">
        <v>0</v>
      </c>
    </row>
    <row r="18066" spans="2:3" x14ac:dyDescent="0.35">
      <c r="B18066" s="4" t="s">
        <v>1793</v>
      </c>
      <c r="C18066" s="5">
        <v>0</v>
      </c>
    </row>
    <row r="18067" spans="2:3" x14ac:dyDescent="0.35">
      <c r="B18067" s="4" t="s">
        <v>1790</v>
      </c>
      <c r="C18067" s="5">
        <v>0</v>
      </c>
    </row>
    <row r="18068" spans="2:3" x14ac:dyDescent="0.35">
      <c r="B18068" s="4" t="s">
        <v>668</v>
      </c>
      <c r="C18068" s="5">
        <v>0</v>
      </c>
    </row>
    <row r="18069" spans="2:3" x14ac:dyDescent="0.35">
      <c r="B18069" s="4" t="s">
        <v>1792</v>
      </c>
      <c r="C18069" s="5">
        <v>0</v>
      </c>
    </row>
    <row r="18070" spans="2:3" x14ac:dyDescent="0.35">
      <c r="B18070" s="4" t="s">
        <v>1797</v>
      </c>
      <c r="C18070" s="5">
        <v>0</v>
      </c>
    </row>
    <row r="18071" spans="2:3" x14ac:dyDescent="0.35">
      <c r="B18071" s="4" t="s">
        <v>1799</v>
      </c>
      <c r="C18071" s="5">
        <v>0</v>
      </c>
    </row>
    <row r="18072" spans="2:3" x14ac:dyDescent="0.35">
      <c r="B18072" s="4" t="s">
        <v>1235</v>
      </c>
      <c r="C18072" s="5">
        <v>0</v>
      </c>
    </row>
    <row r="18073" spans="2:3" x14ac:dyDescent="0.35">
      <c r="B18073" s="4" t="s">
        <v>633</v>
      </c>
      <c r="C18073" s="5">
        <v>0</v>
      </c>
    </row>
    <row r="18074" spans="2:3" x14ac:dyDescent="0.35">
      <c r="B18074" s="4" t="s">
        <v>1236</v>
      </c>
      <c r="C18074" s="5">
        <v>0</v>
      </c>
    </row>
    <row r="18075" spans="2:3" x14ac:dyDescent="0.35">
      <c r="B18075" s="4" t="s">
        <v>1798</v>
      </c>
      <c r="C18075" s="5">
        <v>0</v>
      </c>
    </row>
    <row r="18076" spans="2:3" x14ac:dyDescent="0.35">
      <c r="B18076" s="4" t="s">
        <v>1237</v>
      </c>
      <c r="C18076" s="5">
        <v>0</v>
      </c>
    </row>
    <row r="18077" spans="2:3" x14ac:dyDescent="0.35">
      <c r="B18077" s="4" t="s">
        <v>1800</v>
      </c>
      <c r="C18077" s="5">
        <v>0</v>
      </c>
    </row>
    <row r="18078" spans="2:3" x14ac:dyDescent="0.35">
      <c r="B18078" s="4" t="s">
        <v>1238</v>
      </c>
      <c r="C18078" s="5">
        <v>0</v>
      </c>
    </row>
    <row r="18079" spans="2:3" x14ac:dyDescent="0.35">
      <c r="B18079" s="4" t="s">
        <v>1802</v>
      </c>
      <c r="C18079" s="5">
        <v>0</v>
      </c>
    </row>
    <row r="18080" spans="2:3" x14ac:dyDescent="0.35">
      <c r="B18080" s="4" t="s">
        <v>1239</v>
      </c>
      <c r="C18080" s="5">
        <v>0</v>
      </c>
    </row>
    <row r="18081" spans="2:3" x14ac:dyDescent="0.35">
      <c r="B18081" s="4" t="s">
        <v>1804</v>
      </c>
      <c r="C18081" s="5">
        <v>0</v>
      </c>
    </row>
    <row r="18082" spans="2:3" x14ac:dyDescent="0.35">
      <c r="B18082" s="4" t="s">
        <v>1240</v>
      </c>
      <c r="C18082" s="5">
        <v>0</v>
      </c>
    </row>
    <row r="18083" spans="2:3" x14ac:dyDescent="0.35">
      <c r="B18083" s="4" t="s">
        <v>1806</v>
      </c>
      <c r="C18083" s="5">
        <v>0</v>
      </c>
    </row>
    <row r="18084" spans="2:3" x14ac:dyDescent="0.35">
      <c r="B18084" s="4" t="s">
        <v>1241</v>
      </c>
      <c r="C18084" s="5">
        <v>0</v>
      </c>
    </row>
    <row r="18085" spans="2:3" x14ac:dyDescent="0.35">
      <c r="B18085" s="4" t="s">
        <v>1808</v>
      </c>
      <c r="C18085" s="5">
        <v>0</v>
      </c>
    </row>
    <row r="18086" spans="2:3" x14ac:dyDescent="0.35">
      <c r="B18086" s="4" t="s">
        <v>1242</v>
      </c>
      <c r="C18086" s="5">
        <v>0</v>
      </c>
    </row>
    <row r="18087" spans="2:3" x14ac:dyDescent="0.35">
      <c r="B18087" s="4" t="s">
        <v>1810</v>
      </c>
      <c r="C18087" s="5">
        <v>0</v>
      </c>
    </row>
    <row r="18088" spans="2:3" x14ac:dyDescent="0.35">
      <c r="B18088" s="4" t="s">
        <v>1243</v>
      </c>
      <c r="C18088" s="5">
        <v>0</v>
      </c>
    </row>
    <row r="18089" spans="2:3" x14ac:dyDescent="0.35">
      <c r="B18089" s="4" t="s">
        <v>1812</v>
      </c>
      <c r="C18089" s="5">
        <v>0</v>
      </c>
    </row>
    <row r="18090" spans="2:3" x14ac:dyDescent="0.35">
      <c r="B18090" s="4" t="s">
        <v>1244</v>
      </c>
      <c r="C18090" s="5">
        <v>0</v>
      </c>
    </row>
    <row r="18091" spans="2:3" x14ac:dyDescent="0.35">
      <c r="B18091" s="4" t="s">
        <v>1814</v>
      </c>
      <c r="C18091" s="5">
        <v>0</v>
      </c>
    </row>
    <row r="18092" spans="2:3" x14ac:dyDescent="0.35">
      <c r="B18092" s="4" t="s">
        <v>1245</v>
      </c>
      <c r="C18092" s="5">
        <v>0</v>
      </c>
    </row>
    <row r="18093" spans="2:3" x14ac:dyDescent="0.35">
      <c r="B18093" s="4" t="s">
        <v>1816</v>
      </c>
      <c r="C18093" s="5">
        <v>0</v>
      </c>
    </row>
    <row r="18094" spans="2:3" x14ac:dyDescent="0.35">
      <c r="B18094" s="4" t="s">
        <v>1246</v>
      </c>
      <c r="C18094" s="5">
        <v>0</v>
      </c>
    </row>
    <row r="18095" spans="2:3" x14ac:dyDescent="0.35">
      <c r="B18095" s="4" t="s">
        <v>1818</v>
      </c>
      <c r="C18095" s="5">
        <v>0</v>
      </c>
    </row>
    <row r="18096" spans="2:3" x14ac:dyDescent="0.35">
      <c r="B18096" s="4" t="s">
        <v>1247</v>
      </c>
      <c r="C18096" s="5">
        <v>0</v>
      </c>
    </row>
    <row r="18097" spans="2:3" x14ac:dyDescent="0.35">
      <c r="B18097" s="4" t="s">
        <v>1820</v>
      </c>
      <c r="C18097" s="5">
        <v>0</v>
      </c>
    </row>
    <row r="18098" spans="2:3" x14ac:dyDescent="0.35">
      <c r="B18098" s="4" t="s">
        <v>1248</v>
      </c>
      <c r="C18098" s="5">
        <v>0</v>
      </c>
    </row>
    <row r="18099" spans="2:3" x14ac:dyDescent="0.35">
      <c r="B18099" s="4" t="s">
        <v>1822</v>
      </c>
      <c r="C18099" s="5">
        <v>0</v>
      </c>
    </row>
    <row r="18100" spans="2:3" x14ac:dyDescent="0.35">
      <c r="B18100" s="4" t="s">
        <v>1249</v>
      </c>
      <c r="C18100" s="5">
        <v>0</v>
      </c>
    </row>
    <row r="18101" spans="2:3" x14ac:dyDescent="0.35">
      <c r="B18101" s="4" t="s">
        <v>1824</v>
      </c>
      <c r="C18101" s="5">
        <v>0</v>
      </c>
    </row>
    <row r="18102" spans="2:3" x14ac:dyDescent="0.35">
      <c r="B18102" s="4" t="s">
        <v>1250</v>
      </c>
      <c r="C18102" s="5">
        <v>0</v>
      </c>
    </row>
    <row r="18103" spans="2:3" x14ac:dyDescent="0.35">
      <c r="B18103" s="4" t="s">
        <v>1826</v>
      </c>
      <c r="C18103" s="5">
        <v>0</v>
      </c>
    </row>
    <row r="18104" spans="2:3" x14ac:dyDescent="0.35">
      <c r="B18104" s="4" t="s">
        <v>1251</v>
      </c>
      <c r="C18104" s="5">
        <v>0</v>
      </c>
    </row>
    <row r="18105" spans="2:3" x14ac:dyDescent="0.35">
      <c r="B18105" s="4" t="s">
        <v>1828</v>
      </c>
      <c r="C18105" s="5">
        <v>0</v>
      </c>
    </row>
    <row r="18106" spans="2:3" x14ac:dyDescent="0.35">
      <c r="B18106" s="4" t="s">
        <v>1252</v>
      </c>
      <c r="C18106" s="5">
        <v>0</v>
      </c>
    </row>
    <row r="18107" spans="2:3" x14ac:dyDescent="0.35">
      <c r="B18107" s="4" t="s">
        <v>1830</v>
      </c>
      <c r="C18107" s="5">
        <v>0</v>
      </c>
    </row>
    <row r="18108" spans="2:3" x14ac:dyDescent="0.35">
      <c r="B18108" s="4" t="s">
        <v>616</v>
      </c>
      <c r="C18108" s="5">
        <v>0</v>
      </c>
    </row>
    <row r="18109" spans="2:3" x14ac:dyDescent="0.35">
      <c r="B18109" s="4" t="s">
        <v>1832</v>
      </c>
      <c r="C18109" s="5">
        <v>0</v>
      </c>
    </row>
    <row r="18110" spans="2:3" x14ac:dyDescent="0.35">
      <c r="B18110" s="4" t="s">
        <v>1254</v>
      </c>
      <c r="C18110" s="5">
        <v>0</v>
      </c>
    </row>
    <row r="18111" spans="2:3" x14ac:dyDescent="0.35">
      <c r="B18111" s="4" t="s">
        <v>1834</v>
      </c>
      <c r="C18111" s="5">
        <v>0</v>
      </c>
    </row>
    <row r="18112" spans="2:3" x14ac:dyDescent="0.35">
      <c r="B18112" s="4" t="s">
        <v>1255</v>
      </c>
      <c r="C18112" s="5">
        <v>0</v>
      </c>
    </row>
    <row r="18113" spans="2:3" x14ac:dyDescent="0.35">
      <c r="B18113" s="4" t="s">
        <v>1836</v>
      </c>
      <c r="C18113" s="5">
        <v>0</v>
      </c>
    </row>
    <row r="18114" spans="2:3" x14ac:dyDescent="0.35">
      <c r="B18114" s="4" t="s">
        <v>676</v>
      </c>
      <c r="C18114" s="5">
        <v>0</v>
      </c>
    </row>
    <row r="18115" spans="2:3" x14ac:dyDescent="0.35">
      <c r="B18115" s="4" t="s">
        <v>1838</v>
      </c>
      <c r="C18115" s="5">
        <v>0</v>
      </c>
    </row>
    <row r="18116" spans="2:3" x14ac:dyDescent="0.35">
      <c r="B18116" s="4" t="s">
        <v>1257</v>
      </c>
      <c r="C18116" s="5">
        <v>0</v>
      </c>
    </row>
    <row r="18117" spans="2:3" x14ac:dyDescent="0.35">
      <c r="B18117" s="4" t="s">
        <v>1840</v>
      </c>
      <c r="C18117" s="5">
        <v>0</v>
      </c>
    </row>
    <row r="18118" spans="2:3" x14ac:dyDescent="0.35">
      <c r="B18118" s="4" t="s">
        <v>1258</v>
      </c>
      <c r="C18118" s="5">
        <v>0</v>
      </c>
    </row>
    <row r="18119" spans="2:3" x14ac:dyDescent="0.35">
      <c r="B18119" s="4" t="s">
        <v>1842</v>
      </c>
      <c r="C18119" s="5">
        <v>0</v>
      </c>
    </row>
    <row r="18120" spans="2:3" x14ac:dyDescent="0.35">
      <c r="B18120" s="4" t="s">
        <v>1259</v>
      </c>
      <c r="C18120" s="5">
        <v>0</v>
      </c>
    </row>
    <row r="18121" spans="2:3" x14ac:dyDescent="0.35">
      <c r="B18121" s="4" t="s">
        <v>1844</v>
      </c>
      <c r="C18121" s="5">
        <v>0</v>
      </c>
    </row>
    <row r="18122" spans="2:3" x14ac:dyDescent="0.35">
      <c r="B18122" s="4" t="s">
        <v>1260</v>
      </c>
      <c r="C18122" s="5">
        <v>0</v>
      </c>
    </row>
    <row r="18123" spans="2:3" x14ac:dyDescent="0.35">
      <c r="B18123" s="4" t="s">
        <v>1846</v>
      </c>
      <c r="C18123" s="5">
        <v>0</v>
      </c>
    </row>
    <row r="18124" spans="2:3" x14ac:dyDescent="0.35">
      <c r="B18124" s="4" t="s">
        <v>1261</v>
      </c>
      <c r="C18124" s="5">
        <v>0</v>
      </c>
    </row>
    <row r="18125" spans="2:3" x14ac:dyDescent="0.35">
      <c r="B18125" s="4" t="s">
        <v>1848</v>
      </c>
      <c r="C18125" s="5">
        <v>0</v>
      </c>
    </row>
    <row r="18126" spans="2:3" x14ac:dyDescent="0.35">
      <c r="B18126" s="4" t="s">
        <v>1262</v>
      </c>
      <c r="C18126" s="5">
        <v>0</v>
      </c>
    </row>
    <row r="18127" spans="2:3" x14ac:dyDescent="0.35">
      <c r="B18127" s="4" t="s">
        <v>1850</v>
      </c>
      <c r="C18127" s="5">
        <v>0</v>
      </c>
    </row>
    <row r="18128" spans="2:3" x14ac:dyDescent="0.35">
      <c r="B18128" s="4" t="s">
        <v>1263</v>
      </c>
      <c r="C18128" s="5">
        <v>0</v>
      </c>
    </row>
    <row r="18129" spans="2:3" x14ac:dyDescent="0.35">
      <c r="B18129" s="4" t="s">
        <v>1852</v>
      </c>
      <c r="C18129" s="5">
        <v>0</v>
      </c>
    </row>
    <row r="18130" spans="2:3" x14ac:dyDescent="0.35">
      <c r="B18130" s="4" t="s">
        <v>657</v>
      </c>
      <c r="C18130" s="5">
        <v>0</v>
      </c>
    </row>
    <row r="18131" spans="2:3" x14ac:dyDescent="0.35">
      <c r="B18131" s="4" t="s">
        <v>1854</v>
      </c>
      <c r="C18131" s="5">
        <v>0</v>
      </c>
    </row>
    <row r="18132" spans="2:3" x14ac:dyDescent="0.35">
      <c r="B18132" s="4" t="s">
        <v>1265</v>
      </c>
      <c r="C18132" s="5">
        <v>0</v>
      </c>
    </row>
    <row r="18133" spans="2:3" x14ac:dyDescent="0.35">
      <c r="B18133" s="4" t="s">
        <v>670</v>
      </c>
      <c r="C18133" s="5">
        <v>0</v>
      </c>
    </row>
    <row r="18134" spans="2:3" x14ac:dyDescent="0.35">
      <c r="B18134" s="4" t="s">
        <v>1266</v>
      </c>
      <c r="C18134" s="5">
        <v>0</v>
      </c>
    </row>
    <row r="18135" spans="2:3" x14ac:dyDescent="0.35">
      <c r="B18135" s="4" t="s">
        <v>1858</v>
      </c>
      <c r="C18135" s="5">
        <v>0</v>
      </c>
    </row>
    <row r="18136" spans="2:3" x14ac:dyDescent="0.35">
      <c r="B18136" s="4" t="s">
        <v>1267</v>
      </c>
      <c r="C18136" s="5">
        <v>0</v>
      </c>
    </row>
    <row r="18137" spans="2:3" x14ac:dyDescent="0.35">
      <c r="B18137" s="4" t="s">
        <v>1860</v>
      </c>
      <c r="C18137" s="5">
        <v>0</v>
      </c>
    </row>
    <row r="18138" spans="2:3" x14ac:dyDescent="0.35">
      <c r="B18138" s="4" t="s">
        <v>1268</v>
      </c>
      <c r="C18138" s="5">
        <v>0</v>
      </c>
    </row>
    <row r="18139" spans="2:3" x14ac:dyDescent="0.35">
      <c r="B18139" s="4" t="s">
        <v>1862</v>
      </c>
      <c r="C18139" s="5">
        <v>0</v>
      </c>
    </row>
    <row r="18140" spans="2:3" x14ac:dyDescent="0.35">
      <c r="B18140" s="4" t="s">
        <v>1269</v>
      </c>
      <c r="C18140" s="5">
        <v>0</v>
      </c>
    </row>
    <row r="18141" spans="2:3" x14ac:dyDescent="0.35">
      <c r="B18141" s="4" t="s">
        <v>1864</v>
      </c>
      <c r="C18141" s="5">
        <v>0</v>
      </c>
    </row>
    <row r="18142" spans="2:3" x14ac:dyDescent="0.35">
      <c r="B18142" s="4" t="s">
        <v>1270</v>
      </c>
      <c r="C18142" s="5">
        <v>0</v>
      </c>
    </row>
    <row r="18143" spans="2:3" x14ac:dyDescent="0.35">
      <c r="B18143" s="4" t="s">
        <v>1866</v>
      </c>
      <c r="C18143" s="5">
        <v>0</v>
      </c>
    </row>
    <row r="18144" spans="2:3" x14ac:dyDescent="0.35">
      <c r="B18144" s="4" t="s">
        <v>1271</v>
      </c>
      <c r="C18144" s="5">
        <v>0</v>
      </c>
    </row>
    <row r="18145" spans="2:3" x14ac:dyDescent="0.35">
      <c r="B18145" s="4" t="s">
        <v>1868</v>
      </c>
      <c r="C18145" s="5">
        <v>0</v>
      </c>
    </row>
    <row r="18146" spans="2:3" x14ac:dyDescent="0.35">
      <c r="B18146" s="4" t="s">
        <v>1272</v>
      </c>
      <c r="C18146" s="5">
        <v>0</v>
      </c>
    </row>
    <row r="18147" spans="2:3" x14ac:dyDescent="0.35">
      <c r="B18147" s="4" t="s">
        <v>1870</v>
      </c>
      <c r="C18147" s="5">
        <v>0</v>
      </c>
    </row>
    <row r="18148" spans="2:3" x14ac:dyDescent="0.35">
      <c r="B18148" s="4" t="s">
        <v>1273</v>
      </c>
      <c r="C18148" s="5">
        <v>0</v>
      </c>
    </row>
    <row r="18149" spans="2:3" x14ac:dyDescent="0.35">
      <c r="B18149" s="4" t="s">
        <v>1872</v>
      </c>
      <c r="C18149" s="5">
        <v>0</v>
      </c>
    </row>
    <row r="18150" spans="2:3" x14ac:dyDescent="0.35">
      <c r="B18150" s="4" t="s">
        <v>1274</v>
      </c>
      <c r="C18150" s="5">
        <v>0</v>
      </c>
    </row>
    <row r="18151" spans="2:3" x14ac:dyDescent="0.35">
      <c r="B18151" s="4" t="s">
        <v>1874</v>
      </c>
      <c r="C18151" s="5">
        <v>0</v>
      </c>
    </row>
    <row r="18152" spans="2:3" x14ac:dyDescent="0.35">
      <c r="B18152" s="4" t="s">
        <v>1275</v>
      </c>
      <c r="C18152" s="5">
        <v>0</v>
      </c>
    </row>
    <row r="18153" spans="2:3" x14ac:dyDescent="0.35">
      <c r="B18153" s="4" t="s">
        <v>1876</v>
      </c>
      <c r="C18153" s="5">
        <v>0</v>
      </c>
    </row>
    <row r="18154" spans="2:3" x14ac:dyDescent="0.35">
      <c r="B18154" s="4" t="s">
        <v>1276</v>
      </c>
      <c r="C18154" s="5">
        <v>0</v>
      </c>
    </row>
    <row r="18155" spans="2:3" x14ac:dyDescent="0.35">
      <c r="B18155" s="4" t="s">
        <v>1878</v>
      </c>
      <c r="C18155" s="5">
        <v>0</v>
      </c>
    </row>
    <row r="18156" spans="2:3" x14ac:dyDescent="0.35">
      <c r="B18156" s="4" t="s">
        <v>1277</v>
      </c>
      <c r="C18156" s="5">
        <v>0</v>
      </c>
    </row>
    <row r="18157" spans="2:3" x14ac:dyDescent="0.35">
      <c r="B18157" s="4" t="s">
        <v>1880</v>
      </c>
      <c r="C18157" s="5">
        <v>0</v>
      </c>
    </row>
    <row r="18158" spans="2:3" x14ac:dyDescent="0.35">
      <c r="B18158" s="4" t="s">
        <v>1278</v>
      </c>
      <c r="C18158" s="5">
        <v>0</v>
      </c>
    </row>
    <row r="18159" spans="2:3" x14ac:dyDescent="0.35">
      <c r="B18159" s="4" t="s">
        <v>1882</v>
      </c>
      <c r="C18159" s="5">
        <v>0</v>
      </c>
    </row>
    <row r="18160" spans="2:3" x14ac:dyDescent="0.35">
      <c r="B18160" s="4" t="s">
        <v>1279</v>
      </c>
      <c r="C18160" s="5">
        <v>0</v>
      </c>
    </row>
    <row r="18161" spans="2:3" x14ac:dyDescent="0.35">
      <c r="B18161" s="4" t="s">
        <v>1884</v>
      </c>
      <c r="C18161" s="5">
        <v>0</v>
      </c>
    </row>
    <row r="18162" spans="2:3" x14ac:dyDescent="0.35">
      <c r="B18162" s="4" t="s">
        <v>1280</v>
      </c>
      <c r="C18162" s="5">
        <v>0</v>
      </c>
    </row>
    <row r="18163" spans="2:3" x14ac:dyDescent="0.35">
      <c r="B18163" s="4" t="s">
        <v>1886</v>
      </c>
      <c r="C18163" s="5">
        <v>0</v>
      </c>
    </row>
    <row r="18164" spans="2:3" x14ac:dyDescent="0.35">
      <c r="B18164" s="4" t="s">
        <v>1281</v>
      </c>
      <c r="C18164" s="5">
        <v>0</v>
      </c>
    </row>
    <row r="18165" spans="2:3" x14ac:dyDescent="0.35">
      <c r="B18165" s="4" t="s">
        <v>1888</v>
      </c>
      <c r="C18165" s="5">
        <v>0</v>
      </c>
    </row>
    <row r="18166" spans="2:3" x14ac:dyDescent="0.35">
      <c r="B18166" s="4" t="s">
        <v>1282</v>
      </c>
      <c r="C18166" s="5">
        <v>0</v>
      </c>
    </row>
    <row r="18167" spans="2:3" x14ac:dyDescent="0.35">
      <c r="B18167" s="4" t="s">
        <v>1890</v>
      </c>
      <c r="C18167" s="5">
        <v>0</v>
      </c>
    </row>
    <row r="18168" spans="2:3" x14ac:dyDescent="0.35">
      <c r="B18168" s="4" t="s">
        <v>1283</v>
      </c>
      <c r="C18168" s="5">
        <v>0</v>
      </c>
    </row>
    <row r="18169" spans="2:3" x14ac:dyDescent="0.35">
      <c r="B18169" s="4" t="s">
        <v>1892</v>
      </c>
      <c r="C18169" s="5">
        <v>0</v>
      </c>
    </row>
    <row r="18170" spans="2:3" x14ac:dyDescent="0.35">
      <c r="B18170" s="4" t="s">
        <v>1284</v>
      </c>
      <c r="C18170" s="5">
        <v>0</v>
      </c>
    </row>
    <row r="18171" spans="2:3" x14ac:dyDescent="0.35">
      <c r="B18171" s="4" t="s">
        <v>1894</v>
      </c>
      <c r="C18171" s="5">
        <v>0</v>
      </c>
    </row>
    <row r="18172" spans="2:3" x14ac:dyDescent="0.35">
      <c r="B18172" s="4" t="s">
        <v>1285</v>
      </c>
      <c r="C18172" s="5">
        <v>0</v>
      </c>
    </row>
    <row r="18173" spans="2:3" x14ac:dyDescent="0.35">
      <c r="B18173" s="4" t="s">
        <v>1896</v>
      </c>
      <c r="C18173" s="5">
        <v>0</v>
      </c>
    </row>
    <row r="18174" spans="2:3" x14ac:dyDescent="0.35">
      <c r="B18174" s="4" t="s">
        <v>1286</v>
      </c>
      <c r="C18174" s="5">
        <v>0</v>
      </c>
    </row>
    <row r="18175" spans="2:3" x14ac:dyDescent="0.35">
      <c r="B18175" s="4" t="s">
        <v>1898</v>
      </c>
      <c r="C18175" s="5">
        <v>0</v>
      </c>
    </row>
    <row r="18176" spans="2:3" x14ac:dyDescent="0.35">
      <c r="B18176" s="4" t="s">
        <v>1287</v>
      </c>
      <c r="C18176" s="5">
        <v>0</v>
      </c>
    </row>
    <row r="18177" spans="2:3" x14ac:dyDescent="0.35">
      <c r="B18177" s="4" t="s">
        <v>1900</v>
      </c>
      <c r="C18177" s="5">
        <v>0</v>
      </c>
    </row>
    <row r="18178" spans="2:3" x14ac:dyDescent="0.35">
      <c r="B18178" s="4" t="s">
        <v>1288</v>
      </c>
      <c r="C18178" s="5">
        <v>0</v>
      </c>
    </row>
    <row r="18179" spans="2:3" x14ac:dyDescent="0.35">
      <c r="B18179" s="4" t="s">
        <v>1902</v>
      </c>
      <c r="C18179" s="5">
        <v>0</v>
      </c>
    </row>
    <row r="18180" spans="2:3" x14ac:dyDescent="0.35">
      <c r="B18180" s="4" t="s">
        <v>1289</v>
      </c>
      <c r="C18180" s="5">
        <v>0</v>
      </c>
    </row>
    <row r="18181" spans="2:3" x14ac:dyDescent="0.35">
      <c r="B18181" s="4" t="s">
        <v>636</v>
      </c>
      <c r="C18181" s="5">
        <v>0</v>
      </c>
    </row>
    <row r="18182" spans="2:3" x14ac:dyDescent="0.35">
      <c r="B18182" s="4" t="s">
        <v>1290</v>
      </c>
      <c r="C18182" s="5">
        <v>0</v>
      </c>
    </row>
    <row r="18183" spans="2:3" x14ac:dyDescent="0.35">
      <c r="B18183" s="4" t="s">
        <v>1906</v>
      </c>
      <c r="C18183" s="5">
        <v>0</v>
      </c>
    </row>
    <row r="18184" spans="2:3" x14ac:dyDescent="0.35">
      <c r="B18184" s="4" t="s">
        <v>1291</v>
      </c>
      <c r="C18184" s="5">
        <v>0</v>
      </c>
    </row>
    <row r="18185" spans="2:3" x14ac:dyDescent="0.35">
      <c r="B18185" s="4" t="s">
        <v>1908</v>
      </c>
      <c r="C18185" s="5">
        <v>0</v>
      </c>
    </row>
    <row r="18186" spans="2:3" x14ac:dyDescent="0.35">
      <c r="B18186" s="4" t="s">
        <v>1292</v>
      </c>
      <c r="C18186" s="5">
        <v>0</v>
      </c>
    </row>
    <row r="18187" spans="2:3" x14ac:dyDescent="0.35">
      <c r="B18187" s="4" t="s">
        <v>1910</v>
      </c>
      <c r="C18187" s="5">
        <v>0</v>
      </c>
    </row>
    <row r="18188" spans="2:3" x14ac:dyDescent="0.35">
      <c r="B18188" s="4" t="s">
        <v>1293</v>
      </c>
      <c r="C18188" s="5">
        <v>0</v>
      </c>
    </row>
    <row r="18189" spans="2:3" x14ac:dyDescent="0.35">
      <c r="B18189" s="4" t="s">
        <v>1912</v>
      </c>
      <c r="C18189" s="5">
        <v>0</v>
      </c>
    </row>
    <row r="18190" spans="2:3" x14ac:dyDescent="0.35">
      <c r="B18190" s="4" t="s">
        <v>1294</v>
      </c>
      <c r="C18190" s="5">
        <v>0</v>
      </c>
    </row>
    <row r="18191" spans="2:3" x14ac:dyDescent="0.35">
      <c r="B18191" s="4" t="s">
        <v>1914</v>
      </c>
      <c r="C18191" s="5">
        <v>0</v>
      </c>
    </row>
    <row r="18192" spans="2:3" x14ac:dyDescent="0.35">
      <c r="B18192" s="4" t="s">
        <v>1295</v>
      </c>
      <c r="C18192" s="5">
        <v>0</v>
      </c>
    </row>
    <row r="18193" spans="2:3" x14ac:dyDescent="0.35">
      <c r="B18193" s="4" t="s">
        <v>1916</v>
      </c>
      <c r="C18193" s="5">
        <v>0</v>
      </c>
    </row>
    <row r="18194" spans="2:3" x14ac:dyDescent="0.35">
      <c r="B18194" s="4" t="s">
        <v>1296</v>
      </c>
      <c r="C18194" s="5">
        <v>0</v>
      </c>
    </row>
    <row r="18195" spans="2:3" x14ac:dyDescent="0.35">
      <c r="B18195" s="4" t="s">
        <v>1918</v>
      </c>
      <c r="C18195" s="5">
        <v>0</v>
      </c>
    </row>
    <row r="18196" spans="2:3" x14ac:dyDescent="0.35">
      <c r="B18196" s="4" t="s">
        <v>1297</v>
      </c>
      <c r="C18196" s="5">
        <v>0</v>
      </c>
    </row>
    <row r="18197" spans="2:3" x14ac:dyDescent="0.35">
      <c r="B18197" s="4" t="s">
        <v>1920</v>
      </c>
      <c r="C18197" s="5">
        <v>0</v>
      </c>
    </row>
    <row r="18198" spans="2:3" x14ac:dyDescent="0.35">
      <c r="B18198" s="4" t="s">
        <v>617</v>
      </c>
      <c r="C18198" s="5">
        <v>0</v>
      </c>
    </row>
    <row r="18199" spans="2:3" x14ac:dyDescent="0.35">
      <c r="B18199" s="4" t="s">
        <v>1922</v>
      </c>
      <c r="C18199" s="5">
        <v>0</v>
      </c>
    </row>
    <row r="18200" spans="2:3" x14ac:dyDescent="0.35">
      <c r="B18200" s="4" t="s">
        <v>1299</v>
      </c>
      <c r="C18200" s="5">
        <v>0</v>
      </c>
    </row>
    <row r="18201" spans="2:3" x14ac:dyDescent="0.35">
      <c r="B18201" s="4" t="s">
        <v>1924</v>
      </c>
      <c r="C18201" s="5">
        <v>0</v>
      </c>
    </row>
    <row r="18202" spans="2:3" x14ac:dyDescent="0.35">
      <c r="B18202" s="4" t="s">
        <v>1300</v>
      </c>
      <c r="C18202" s="5">
        <v>0</v>
      </c>
    </row>
    <row r="18203" spans="2:3" x14ac:dyDescent="0.35">
      <c r="B18203" s="4" t="s">
        <v>1926</v>
      </c>
      <c r="C18203" s="5">
        <v>0</v>
      </c>
    </row>
    <row r="18204" spans="2:3" x14ac:dyDescent="0.35">
      <c r="B18204" s="4" t="s">
        <v>1301</v>
      </c>
      <c r="C18204" s="5">
        <v>0</v>
      </c>
    </row>
    <row r="18205" spans="2:3" x14ac:dyDescent="0.35">
      <c r="B18205" s="4" t="s">
        <v>1928</v>
      </c>
      <c r="C18205" s="5">
        <v>0</v>
      </c>
    </row>
    <row r="18206" spans="2:3" x14ac:dyDescent="0.35">
      <c r="B18206" s="4" t="s">
        <v>1302</v>
      </c>
      <c r="C18206" s="5">
        <v>0</v>
      </c>
    </row>
    <row r="18207" spans="2:3" x14ac:dyDescent="0.35">
      <c r="B18207" s="4" t="s">
        <v>1930</v>
      </c>
      <c r="C18207" s="5">
        <v>0</v>
      </c>
    </row>
    <row r="18208" spans="2:3" x14ac:dyDescent="0.35">
      <c r="B18208" s="4" t="s">
        <v>1303</v>
      </c>
      <c r="C18208" s="5">
        <v>0</v>
      </c>
    </row>
    <row r="18209" spans="2:3" x14ac:dyDescent="0.35">
      <c r="B18209" s="4" t="s">
        <v>1932</v>
      </c>
      <c r="C18209" s="5">
        <v>0</v>
      </c>
    </row>
    <row r="18210" spans="2:3" x14ac:dyDescent="0.35">
      <c r="B18210" s="4" t="s">
        <v>1304</v>
      </c>
      <c r="C18210" s="5">
        <v>0</v>
      </c>
    </row>
    <row r="18211" spans="2:3" x14ac:dyDescent="0.35">
      <c r="B18211" s="4" t="s">
        <v>1934</v>
      </c>
      <c r="C18211" s="5">
        <v>0</v>
      </c>
    </row>
    <row r="18212" spans="2:3" x14ac:dyDescent="0.35">
      <c r="B18212" s="4" t="s">
        <v>1305</v>
      </c>
      <c r="C18212" s="5">
        <v>0</v>
      </c>
    </row>
    <row r="18213" spans="2:3" x14ac:dyDescent="0.35">
      <c r="B18213" s="4" t="s">
        <v>1936</v>
      </c>
      <c r="C18213" s="5">
        <v>0</v>
      </c>
    </row>
    <row r="18214" spans="2:3" x14ac:dyDescent="0.35">
      <c r="B18214" s="4" t="s">
        <v>1306</v>
      </c>
      <c r="C18214" s="5">
        <v>0</v>
      </c>
    </row>
    <row r="18215" spans="2:3" x14ac:dyDescent="0.35">
      <c r="B18215" s="4" t="s">
        <v>1938</v>
      </c>
      <c r="C18215" s="5">
        <v>0</v>
      </c>
    </row>
    <row r="18216" spans="2:3" x14ac:dyDescent="0.35">
      <c r="B18216" s="4" t="s">
        <v>1307</v>
      </c>
      <c r="C18216" s="5">
        <v>0</v>
      </c>
    </row>
    <row r="18217" spans="2:3" x14ac:dyDescent="0.35">
      <c r="B18217" s="4" t="s">
        <v>1940</v>
      </c>
      <c r="C18217" s="5">
        <v>0</v>
      </c>
    </row>
    <row r="18218" spans="2:3" x14ac:dyDescent="0.35">
      <c r="B18218" s="4" t="s">
        <v>1308</v>
      </c>
      <c r="C18218" s="5">
        <v>0</v>
      </c>
    </row>
    <row r="18219" spans="2:3" x14ac:dyDescent="0.35">
      <c r="B18219" s="4" t="s">
        <v>1942</v>
      </c>
      <c r="C18219" s="5">
        <v>0</v>
      </c>
    </row>
    <row r="18220" spans="2:3" x14ac:dyDescent="0.35">
      <c r="B18220" s="4" t="s">
        <v>1309</v>
      </c>
      <c r="C18220" s="5">
        <v>0</v>
      </c>
    </row>
    <row r="18221" spans="2:3" x14ac:dyDescent="0.35">
      <c r="B18221" s="4" t="s">
        <v>1944</v>
      </c>
      <c r="C18221" s="5">
        <v>0</v>
      </c>
    </row>
    <row r="18222" spans="2:3" x14ac:dyDescent="0.35">
      <c r="B18222" s="4" t="s">
        <v>1310</v>
      </c>
      <c r="C18222" s="5">
        <v>0</v>
      </c>
    </row>
    <row r="18223" spans="2:3" x14ac:dyDescent="0.35">
      <c r="B18223" s="4" t="s">
        <v>1946</v>
      </c>
      <c r="C18223" s="5">
        <v>0</v>
      </c>
    </row>
    <row r="18224" spans="2:3" x14ac:dyDescent="0.35">
      <c r="B18224" s="4" t="s">
        <v>1311</v>
      </c>
      <c r="C18224" s="5">
        <v>0</v>
      </c>
    </row>
    <row r="18225" spans="2:3" x14ac:dyDescent="0.35">
      <c r="B18225" s="4" t="s">
        <v>1948</v>
      </c>
      <c r="C18225" s="5">
        <v>0</v>
      </c>
    </row>
    <row r="18226" spans="2:3" x14ac:dyDescent="0.35">
      <c r="B18226" s="4" t="s">
        <v>1312</v>
      </c>
      <c r="C18226" s="5">
        <v>0</v>
      </c>
    </row>
    <row r="18227" spans="2:3" x14ac:dyDescent="0.35">
      <c r="B18227" s="4" t="s">
        <v>1950</v>
      </c>
      <c r="C18227" s="5">
        <v>0</v>
      </c>
    </row>
    <row r="18228" spans="2:3" x14ac:dyDescent="0.35">
      <c r="B18228" s="4" t="s">
        <v>1313</v>
      </c>
      <c r="C18228" s="5">
        <v>0</v>
      </c>
    </row>
    <row r="18229" spans="2:3" x14ac:dyDescent="0.35">
      <c r="B18229" s="4" t="s">
        <v>637</v>
      </c>
      <c r="C18229" s="5">
        <v>0</v>
      </c>
    </row>
    <row r="18230" spans="2:3" x14ac:dyDescent="0.35">
      <c r="B18230" s="4" t="s">
        <v>1314</v>
      </c>
      <c r="C18230" s="5">
        <v>0</v>
      </c>
    </row>
    <row r="18231" spans="2:3" x14ac:dyDescent="0.35">
      <c r="B18231" s="4" t="s">
        <v>1954</v>
      </c>
      <c r="C18231" s="5">
        <v>0</v>
      </c>
    </row>
    <row r="18232" spans="2:3" x14ac:dyDescent="0.35">
      <c r="B18232" s="4" t="s">
        <v>1315</v>
      </c>
      <c r="C18232" s="5">
        <v>0</v>
      </c>
    </row>
    <row r="18233" spans="2:3" x14ac:dyDescent="0.35">
      <c r="B18233" s="4" t="s">
        <v>1956</v>
      </c>
      <c r="C18233" s="5">
        <v>0</v>
      </c>
    </row>
    <row r="18234" spans="2:3" x14ac:dyDescent="0.35">
      <c r="B18234" s="4" t="s">
        <v>1316</v>
      </c>
      <c r="C18234" s="5">
        <v>0</v>
      </c>
    </row>
    <row r="18235" spans="2:3" x14ac:dyDescent="0.35">
      <c r="B18235" s="4" t="s">
        <v>1958</v>
      </c>
      <c r="C18235" s="5">
        <v>0</v>
      </c>
    </row>
    <row r="18236" spans="2:3" x14ac:dyDescent="0.35">
      <c r="B18236" s="4" t="s">
        <v>1317</v>
      </c>
      <c r="C18236" s="5">
        <v>0</v>
      </c>
    </row>
    <row r="18237" spans="2:3" x14ac:dyDescent="0.35">
      <c r="B18237" s="4" t="s">
        <v>1960</v>
      </c>
      <c r="C18237" s="5">
        <v>0</v>
      </c>
    </row>
    <row r="18238" spans="2:3" x14ac:dyDescent="0.35">
      <c r="B18238" s="4" t="s">
        <v>658</v>
      </c>
      <c r="C18238" s="5">
        <v>0</v>
      </c>
    </row>
    <row r="18239" spans="2:3" x14ac:dyDescent="0.35">
      <c r="B18239" s="4" t="s">
        <v>1962</v>
      </c>
      <c r="C18239" s="5">
        <v>0</v>
      </c>
    </row>
    <row r="18240" spans="2:3" x14ac:dyDescent="0.35">
      <c r="B18240" s="4" t="s">
        <v>1319</v>
      </c>
      <c r="C18240" s="5">
        <v>0</v>
      </c>
    </row>
    <row r="18241" spans="2:3" x14ac:dyDescent="0.35">
      <c r="B18241" s="4" t="s">
        <v>1964</v>
      </c>
      <c r="C18241" s="5">
        <v>0</v>
      </c>
    </row>
    <row r="18242" spans="2:3" x14ac:dyDescent="0.35">
      <c r="B18242" s="4" t="s">
        <v>1320</v>
      </c>
      <c r="C18242" s="5">
        <v>0</v>
      </c>
    </row>
    <row r="18243" spans="2:3" x14ac:dyDescent="0.35">
      <c r="B18243" s="4" t="s">
        <v>1966</v>
      </c>
      <c r="C18243" s="5">
        <v>0</v>
      </c>
    </row>
    <row r="18244" spans="2:3" x14ac:dyDescent="0.35">
      <c r="B18244" s="4" t="s">
        <v>1321</v>
      </c>
      <c r="C18244" s="5">
        <v>0</v>
      </c>
    </row>
    <row r="18245" spans="2:3" x14ac:dyDescent="0.35">
      <c r="B18245" s="4" t="s">
        <v>1968</v>
      </c>
      <c r="C18245" s="5">
        <v>0</v>
      </c>
    </row>
    <row r="18246" spans="2:3" x14ac:dyDescent="0.35">
      <c r="B18246" s="4" t="s">
        <v>1322</v>
      </c>
      <c r="C18246" s="5">
        <v>0</v>
      </c>
    </row>
    <row r="18247" spans="2:3" x14ac:dyDescent="0.35">
      <c r="B18247" s="4" t="s">
        <v>1970</v>
      </c>
      <c r="C18247" s="5">
        <v>0</v>
      </c>
    </row>
    <row r="18248" spans="2:3" x14ac:dyDescent="0.35">
      <c r="B18248" s="4" t="s">
        <v>1323</v>
      </c>
      <c r="C18248" s="5">
        <v>0</v>
      </c>
    </row>
    <row r="18249" spans="2:3" x14ac:dyDescent="0.35">
      <c r="B18249" s="4" t="s">
        <v>1972</v>
      </c>
      <c r="C18249" s="5">
        <v>0</v>
      </c>
    </row>
    <row r="18250" spans="2:3" x14ac:dyDescent="0.35">
      <c r="B18250" s="4" t="s">
        <v>1324</v>
      </c>
      <c r="C18250" s="5">
        <v>0</v>
      </c>
    </row>
    <row r="18251" spans="2:3" x14ac:dyDescent="0.35">
      <c r="B18251" s="4" t="s">
        <v>1974</v>
      </c>
      <c r="C18251" s="5">
        <v>0</v>
      </c>
    </row>
    <row r="18252" spans="2:3" x14ac:dyDescent="0.35">
      <c r="B18252" s="4" t="s">
        <v>1325</v>
      </c>
      <c r="C18252" s="5">
        <v>0</v>
      </c>
    </row>
    <row r="18253" spans="2:3" x14ac:dyDescent="0.35">
      <c r="B18253" s="4" t="s">
        <v>1976</v>
      </c>
      <c r="C18253" s="5">
        <v>0</v>
      </c>
    </row>
    <row r="18254" spans="2:3" x14ac:dyDescent="0.35">
      <c r="B18254" s="4" t="s">
        <v>1326</v>
      </c>
      <c r="C18254" s="5">
        <v>0</v>
      </c>
    </row>
    <row r="18255" spans="2:3" x14ac:dyDescent="0.35">
      <c r="B18255" s="4" t="s">
        <v>639</v>
      </c>
      <c r="C18255" s="5">
        <v>0</v>
      </c>
    </row>
    <row r="18256" spans="2:3" x14ac:dyDescent="0.35">
      <c r="B18256" s="4" t="s">
        <v>1327</v>
      </c>
      <c r="C18256" s="5">
        <v>0</v>
      </c>
    </row>
    <row r="18257" spans="2:3" x14ac:dyDescent="0.35">
      <c r="B18257" s="4" t="s">
        <v>1980</v>
      </c>
      <c r="C18257" s="5">
        <v>0</v>
      </c>
    </row>
    <row r="18258" spans="2:3" x14ac:dyDescent="0.35">
      <c r="B18258" s="4" t="s">
        <v>1328</v>
      </c>
      <c r="C18258" s="5">
        <v>0</v>
      </c>
    </row>
    <row r="18259" spans="2:3" x14ac:dyDescent="0.35">
      <c r="B18259" s="4" t="s">
        <v>1982</v>
      </c>
      <c r="C18259" s="5">
        <v>0</v>
      </c>
    </row>
    <row r="18260" spans="2:3" x14ac:dyDescent="0.35">
      <c r="B18260" s="4" t="s">
        <v>1329</v>
      </c>
      <c r="C18260" s="5">
        <v>0</v>
      </c>
    </row>
    <row r="18261" spans="2:3" x14ac:dyDescent="0.35">
      <c r="B18261" s="4" t="s">
        <v>640</v>
      </c>
      <c r="C18261" s="5">
        <v>0</v>
      </c>
    </row>
    <row r="18262" spans="2:3" x14ac:dyDescent="0.35">
      <c r="B18262" s="4" t="s">
        <v>1330</v>
      </c>
      <c r="C18262" s="5">
        <v>0</v>
      </c>
    </row>
    <row r="18263" spans="2:3" x14ac:dyDescent="0.35">
      <c r="B18263" s="4" t="s">
        <v>1986</v>
      </c>
      <c r="C18263" s="5">
        <v>0</v>
      </c>
    </row>
    <row r="18264" spans="2:3" x14ac:dyDescent="0.35">
      <c r="B18264" s="4" t="s">
        <v>1331</v>
      </c>
      <c r="C18264" s="5">
        <v>0</v>
      </c>
    </row>
    <row r="18265" spans="2:3" x14ac:dyDescent="0.35">
      <c r="B18265" s="4" t="s">
        <v>1988</v>
      </c>
      <c r="C18265" s="5">
        <v>0</v>
      </c>
    </row>
    <row r="18266" spans="2:3" x14ac:dyDescent="0.35">
      <c r="B18266" s="4" t="s">
        <v>1332</v>
      </c>
      <c r="C18266" s="5">
        <v>0</v>
      </c>
    </row>
    <row r="18267" spans="2:3" x14ac:dyDescent="0.35">
      <c r="B18267" s="4" t="s">
        <v>1990</v>
      </c>
      <c r="C18267" s="5">
        <v>0</v>
      </c>
    </row>
    <row r="18268" spans="2:3" x14ac:dyDescent="0.35">
      <c r="B18268" s="4" t="s">
        <v>1333</v>
      </c>
      <c r="C18268" s="5">
        <v>0</v>
      </c>
    </row>
    <row r="18269" spans="2:3" x14ac:dyDescent="0.35">
      <c r="B18269" s="4" t="s">
        <v>1992</v>
      </c>
      <c r="C18269" s="5">
        <v>0</v>
      </c>
    </row>
    <row r="18270" spans="2:3" x14ac:dyDescent="0.35">
      <c r="B18270" s="4" t="s">
        <v>2078</v>
      </c>
      <c r="C18270" s="5">
        <v>0</v>
      </c>
    </row>
    <row r="18271" spans="2:3" x14ac:dyDescent="0.35">
      <c r="B18271" s="4" t="s">
        <v>1994</v>
      </c>
      <c r="C18271" s="5">
        <v>0</v>
      </c>
    </row>
    <row r="18272" spans="2:3" x14ac:dyDescent="0.35">
      <c r="B18272" s="4" t="s">
        <v>2080</v>
      </c>
      <c r="C18272" s="5">
        <v>0</v>
      </c>
    </row>
    <row r="18273" spans="2:3" x14ac:dyDescent="0.35">
      <c r="B18273" s="4" t="s">
        <v>1996</v>
      </c>
      <c r="C18273" s="5">
        <v>0</v>
      </c>
    </row>
    <row r="18274" spans="2:3" x14ac:dyDescent="0.35">
      <c r="B18274" s="4" t="s">
        <v>2082</v>
      </c>
      <c r="C18274" s="5">
        <v>0</v>
      </c>
    </row>
    <row r="18275" spans="2:3" x14ac:dyDescent="0.35">
      <c r="B18275" s="4" t="s">
        <v>1998</v>
      </c>
      <c r="C18275" s="5">
        <v>0</v>
      </c>
    </row>
    <row r="18276" spans="2:3" x14ac:dyDescent="0.35">
      <c r="B18276" s="4" t="s">
        <v>2084</v>
      </c>
      <c r="C18276" s="5">
        <v>0</v>
      </c>
    </row>
    <row r="18277" spans="2:3" x14ac:dyDescent="0.35">
      <c r="B18277" s="4" t="s">
        <v>2000</v>
      </c>
      <c r="C18277" s="5">
        <v>0</v>
      </c>
    </row>
    <row r="18278" spans="2:3" x14ac:dyDescent="0.35">
      <c r="B18278" s="4" t="s">
        <v>2086</v>
      </c>
      <c r="C18278" s="5">
        <v>0</v>
      </c>
    </row>
    <row r="18279" spans="2:3" x14ac:dyDescent="0.35">
      <c r="B18279" s="4" t="s">
        <v>2002</v>
      </c>
      <c r="C18279" s="5">
        <v>0</v>
      </c>
    </row>
    <row r="18280" spans="2:3" x14ac:dyDescent="0.35">
      <c r="B18280" s="4" t="s">
        <v>2088</v>
      </c>
      <c r="C18280" s="5">
        <v>0</v>
      </c>
    </row>
    <row r="18281" spans="2:3" x14ac:dyDescent="0.35">
      <c r="B18281" s="4" t="s">
        <v>2004</v>
      </c>
      <c r="C18281" s="5">
        <v>0</v>
      </c>
    </row>
    <row r="18282" spans="2:3" x14ac:dyDescent="0.35">
      <c r="B18282" s="4" t="s">
        <v>2090</v>
      </c>
      <c r="C18282" s="5">
        <v>0</v>
      </c>
    </row>
    <row r="18283" spans="2:3" x14ac:dyDescent="0.35">
      <c r="B18283" s="4" t="s">
        <v>2006</v>
      </c>
      <c r="C18283" s="5">
        <v>0</v>
      </c>
    </row>
    <row r="18284" spans="2:3" x14ac:dyDescent="0.35">
      <c r="B18284" s="4" t="s">
        <v>2092</v>
      </c>
      <c r="C18284" s="5">
        <v>0</v>
      </c>
    </row>
    <row r="18285" spans="2:3" x14ac:dyDescent="0.35">
      <c r="B18285" s="4" t="s">
        <v>2008</v>
      </c>
      <c r="C18285" s="5">
        <v>0</v>
      </c>
    </row>
    <row r="18286" spans="2:3" x14ac:dyDescent="0.35">
      <c r="B18286" s="4" t="s">
        <v>2094</v>
      </c>
      <c r="C18286" s="5">
        <v>0</v>
      </c>
    </row>
    <row r="18287" spans="2:3" x14ac:dyDescent="0.35">
      <c r="B18287" s="4" t="s">
        <v>2010</v>
      </c>
      <c r="C18287" s="5">
        <v>0</v>
      </c>
    </row>
    <row r="18288" spans="2:3" x14ac:dyDescent="0.35">
      <c r="B18288" s="4" t="s">
        <v>2043</v>
      </c>
      <c r="C18288" s="5">
        <v>0</v>
      </c>
    </row>
    <row r="18289" spans="2:3" x14ac:dyDescent="0.35">
      <c r="B18289" s="4" t="s">
        <v>2012</v>
      </c>
      <c r="C18289" s="5">
        <v>0</v>
      </c>
    </row>
    <row r="18290" spans="2:3" x14ac:dyDescent="0.35">
      <c r="B18290" s="4" t="s">
        <v>2044</v>
      </c>
      <c r="C18290" s="5">
        <v>0</v>
      </c>
    </row>
    <row r="18291" spans="2:3" x14ac:dyDescent="0.35">
      <c r="B18291" s="4" t="s">
        <v>2014</v>
      </c>
      <c r="C18291" s="5">
        <v>0</v>
      </c>
    </row>
    <row r="18292" spans="2:3" x14ac:dyDescent="0.35">
      <c r="B18292" s="4" t="s">
        <v>2046</v>
      </c>
      <c r="C18292" s="5">
        <v>0</v>
      </c>
    </row>
    <row r="18293" spans="2:3" x14ac:dyDescent="0.35">
      <c r="B18293" s="4" t="s">
        <v>2016</v>
      </c>
      <c r="C18293" s="5">
        <v>0</v>
      </c>
    </row>
    <row r="18294" spans="2:3" x14ac:dyDescent="0.35">
      <c r="B18294" s="4" t="s">
        <v>2048</v>
      </c>
      <c r="C18294" s="5">
        <v>0</v>
      </c>
    </row>
    <row r="18295" spans="2:3" x14ac:dyDescent="0.35">
      <c r="B18295" s="4" t="s">
        <v>2018</v>
      </c>
      <c r="C18295" s="5">
        <v>0</v>
      </c>
    </row>
    <row r="18296" spans="2:3" x14ac:dyDescent="0.35">
      <c r="B18296" s="4" t="s">
        <v>2050</v>
      </c>
      <c r="C18296" s="5">
        <v>0</v>
      </c>
    </row>
    <row r="18297" spans="2:3" x14ac:dyDescent="0.35">
      <c r="B18297" s="4" t="s">
        <v>2020</v>
      </c>
      <c r="C18297" s="5">
        <v>0</v>
      </c>
    </row>
    <row r="18298" spans="2:3" x14ac:dyDescent="0.35">
      <c r="B18298" s="4" t="s">
        <v>2052</v>
      </c>
      <c r="C18298" s="5">
        <v>0</v>
      </c>
    </row>
    <row r="18299" spans="2:3" x14ac:dyDescent="0.35">
      <c r="B18299" s="4" t="s">
        <v>2022</v>
      </c>
      <c r="C18299" s="5">
        <v>0</v>
      </c>
    </row>
    <row r="18300" spans="2:3" x14ac:dyDescent="0.35">
      <c r="B18300" s="4" t="s">
        <v>593</v>
      </c>
      <c r="C18300" s="5">
        <v>0</v>
      </c>
    </row>
    <row r="18301" spans="2:3" x14ac:dyDescent="0.35">
      <c r="B18301" s="4" t="s">
        <v>2024</v>
      </c>
      <c r="C18301" s="5">
        <v>0</v>
      </c>
    </row>
    <row r="18302" spans="2:3" x14ac:dyDescent="0.35">
      <c r="B18302" s="4" t="s">
        <v>2056</v>
      </c>
      <c r="C18302" s="5">
        <v>0</v>
      </c>
    </row>
    <row r="18303" spans="2:3" x14ac:dyDescent="0.35">
      <c r="B18303" s="4" t="s">
        <v>2026</v>
      </c>
      <c r="C18303" s="5">
        <v>0</v>
      </c>
    </row>
    <row r="18304" spans="2:3" x14ac:dyDescent="0.35">
      <c r="B18304" s="4" t="s">
        <v>2058</v>
      </c>
      <c r="C18304" s="5">
        <v>0</v>
      </c>
    </row>
    <row r="18305" spans="2:3" x14ac:dyDescent="0.35">
      <c r="B18305" s="4" t="s">
        <v>2028</v>
      </c>
      <c r="C18305" s="5">
        <v>0</v>
      </c>
    </row>
    <row r="18306" spans="2:3" x14ac:dyDescent="0.35">
      <c r="B18306" s="4" t="s">
        <v>2034</v>
      </c>
      <c r="C18306" s="5">
        <v>0</v>
      </c>
    </row>
    <row r="18307" spans="2:3" x14ac:dyDescent="0.35">
      <c r="B18307" s="4" t="s">
        <v>2030</v>
      </c>
      <c r="C18307" s="5">
        <v>0</v>
      </c>
    </row>
    <row r="18308" spans="2:3" x14ac:dyDescent="0.35">
      <c r="B18308" s="4" t="s">
        <v>2035</v>
      </c>
      <c r="C18308" s="5">
        <v>0</v>
      </c>
    </row>
    <row r="18309" spans="2:3" x14ac:dyDescent="0.35">
      <c r="B18309" s="4" t="s">
        <v>671</v>
      </c>
      <c r="C18309" s="5">
        <v>0</v>
      </c>
    </row>
    <row r="18310" spans="2:3" x14ac:dyDescent="0.35">
      <c r="B18310" s="4" t="s">
        <v>641</v>
      </c>
      <c r="C18310" s="5">
        <v>0</v>
      </c>
    </row>
    <row r="18311" spans="2:3" x14ac:dyDescent="0.35">
      <c r="B18311" s="4" t="s">
        <v>678</v>
      </c>
      <c r="C18311" s="5">
        <v>0</v>
      </c>
    </row>
    <row r="18312" spans="2:3" x14ac:dyDescent="0.35">
      <c r="B18312" s="4" t="s">
        <v>2039</v>
      </c>
      <c r="C18312" s="5">
        <v>0</v>
      </c>
    </row>
    <row r="18313" spans="2:3" x14ac:dyDescent="0.35">
      <c r="B18313" s="4" t="s">
        <v>2036</v>
      </c>
      <c r="C18313" s="5">
        <v>0</v>
      </c>
    </row>
    <row r="18314" spans="2:3" x14ac:dyDescent="0.35">
      <c r="B18314" s="4" t="s">
        <v>2062</v>
      </c>
      <c r="C18314" s="5">
        <v>0</v>
      </c>
    </row>
    <row r="18315" spans="2:3" x14ac:dyDescent="0.35">
      <c r="B18315" s="4" t="s">
        <v>2038</v>
      </c>
      <c r="C18315" s="5">
        <v>0</v>
      </c>
    </row>
    <row r="18316" spans="2:3" x14ac:dyDescent="0.35">
      <c r="B18316" s="4" t="s">
        <v>642</v>
      </c>
      <c r="C18316" s="5">
        <v>0</v>
      </c>
    </row>
    <row r="18317" spans="2:3" x14ac:dyDescent="0.35">
      <c r="B18317" s="4" t="s">
        <v>2040</v>
      </c>
      <c r="C18317" s="5">
        <v>0</v>
      </c>
    </row>
    <row r="18318" spans="2:3" x14ac:dyDescent="0.35">
      <c r="B18318" s="4" t="s">
        <v>2066</v>
      </c>
      <c r="C18318" s="5">
        <v>0</v>
      </c>
    </row>
    <row r="18319" spans="2:3" x14ac:dyDescent="0.35">
      <c r="B18319" s="4" t="s">
        <v>2042</v>
      </c>
      <c r="C18319" s="5">
        <v>0</v>
      </c>
    </row>
    <row r="18320" spans="2:3" x14ac:dyDescent="0.35">
      <c r="B18320" s="4" t="s">
        <v>2068</v>
      </c>
      <c r="C18320" s="5">
        <v>0</v>
      </c>
    </row>
    <row r="18321" spans="2:3" x14ac:dyDescent="0.35">
      <c r="B18321" s="4" t="s">
        <v>2070</v>
      </c>
      <c r="C18321" s="5">
        <v>0</v>
      </c>
    </row>
    <row r="18322" spans="2:3" x14ac:dyDescent="0.35">
      <c r="B18322" s="4" t="s">
        <v>2045</v>
      </c>
      <c r="C18322" s="5">
        <v>0</v>
      </c>
    </row>
    <row r="18323" spans="2:3" x14ac:dyDescent="0.35">
      <c r="B18323" s="4" t="s">
        <v>2098</v>
      </c>
      <c r="C18323" s="5">
        <v>0</v>
      </c>
    </row>
    <row r="18324" spans="2:3" x14ac:dyDescent="0.35">
      <c r="B18324" s="4" t="s">
        <v>2047</v>
      </c>
      <c r="C18324" s="5">
        <v>0</v>
      </c>
    </row>
    <row r="18325" spans="2:3" x14ac:dyDescent="0.35">
      <c r="B18325" s="4" t="s">
        <v>2100</v>
      </c>
      <c r="C18325" s="5">
        <v>0</v>
      </c>
    </row>
    <row r="18326" spans="2:3" x14ac:dyDescent="0.35">
      <c r="B18326" s="4" t="s">
        <v>2049</v>
      </c>
      <c r="C18326" s="5">
        <v>0</v>
      </c>
    </row>
    <row r="18327" spans="2:3" x14ac:dyDescent="0.35">
      <c r="B18327" s="4" t="s">
        <v>2102</v>
      </c>
      <c r="C18327" s="5">
        <v>0</v>
      </c>
    </row>
    <row r="18328" spans="2:3" x14ac:dyDescent="0.35">
      <c r="B18328" s="4" t="s">
        <v>2051</v>
      </c>
      <c r="C18328" s="5">
        <v>0</v>
      </c>
    </row>
    <row r="18329" spans="2:3" x14ac:dyDescent="0.35">
      <c r="B18329" s="4" t="s">
        <v>2104</v>
      </c>
      <c r="C18329" s="5">
        <v>0</v>
      </c>
    </row>
    <row r="18330" spans="2:3" x14ac:dyDescent="0.35">
      <c r="B18330" s="4" t="s">
        <v>2053</v>
      </c>
      <c r="C18330" s="5">
        <v>0</v>
      </c>
    </row>
    <row r="18331" spans="2:3" x14ac:dyDescent="0.35">
      <c r="B18331" s="4" t="s">
        <v>2106</v>
      </c>
      <c r="C18331" s="5">
        <v>0</v>
      </c>
    </row>
    <row r="18332" spans="2:3" x14ac:dyDescent="0.35">
      <c r="B18332" s="4" t="s">
        <v>2055</v>
      </c>
      <c r="C18332" s="5">
        <v>0</v>
      </c>
    </row>
    <row r="18333" spans="2:3" x14ac:dyDescent="0.35">
      <c r="B18333" s="4" t="s">
        <v>2108</v>
      </c>
      <c r="C18333" s="5">
        <v>0</v>
      </c>
    </row>
    <row r="18334" spans="2:3" x14ac:dyDescent="0.35">
      <c r="B18334" s="4" t="s">
        <v>2057</v>
      </c>
      <c r="C18334" s="5">
        <v>0</v>
      </c>
    </row>
    <row r="18335" spans="2:3" x14ac:dyDescent="0.35">
      <c r="B18335" s="4" t="s">
        <v>2110</v>
      </c>
      <c r="C18335" s="5">
        <v>0</v>
      </c>
    </row>
    <row r="18336" spans="2:3" x14ac:dyDescent="0.35">
      <c r="B18336" s="4" t="s">
        <v>2059</v>
      </c>
      <c r="C18336" s="5">
        <v>0</v>
      </c>
    </row>
    <row r="18337" spans="2:3" x14ac:dyDescent="0.35">
      <c r="B18337" s="4" t="s">
        <v>2112</v>
      </c>
      <c r="C18337" s="5">
        <v>0</v>
      </c>
    </row>
    <row r="18338" spans="2:3" x14ac:dyDescent="0.35">
      <c r="B18338" s="4" t="s">
        <v>2061</v>
      </c>
      <c r="C18338" s="5">
        <v>0</v>
      </c>
    </row>
    <row r="18339" spans="2:3" x14ac:dyDescent="0.35">
      <c r="B18339" s="4" t="s">
        <v>2114</v>
      </c>
      <c r="C18339" s="5">
        <v>0</v>
      </c>
    </row>
    <row r="18340" spans="2:3" x14ac:dyDescent="0.35">
      <c r="B18340" s="4" t="s">
        <v>2063</v>
      </c>
      <c r="C18340" s="5">
        <v>0</v>
      </c>
    </row>
    <row r="18341" spans="2:3" x14ac:dyDescent="0.35">
      <c r="B18341" s="4" t="s">
        <v>2116</v>
      </c>
      <c r="C18341" s="5">
        <v>0</v>
      </c>
    </row>
    <row r="18342" spans="2:3" x14ac:dyDescent="0.35">
      <c r="B18342" s="4" t="s">
        <v>2065</v>
      </c>
      <c r="C18342" s="5">
        <v>0</v>
      </c>
    </row>
    <row r="18343" spans="2:3" x14ac:dyDescent="0.35">
      <c r="B18343" s="4" t="s">
        <v>2118</v>
      </c>
      <c r="C18343" s="5">
        <v>0</v>
      </c>
    </row>
    <row r="18344" spans="2:3" x14ac:dyDescent="0.35">
      <c r="B18344" s="4" t="s">
        <v>2067</v>
      </c>
      <c r="C18344" s="5">
        <v>0</v>
      </c>
    </row>
    <row r="18345" spans="2:3" x14ac:dyDescent="0.35">
      <c r="B18345" s="4" t="s">
        <v>2120</v>
      </c>
      <c r="C18345" s="5">
        <v>0</v>
      </c>
    </row>
    <row r="18346" spans="2:3" x14ac:dyDescent="0.35">
      <c r="B18346" s="4" t="s">
        <v>2069</v>
      </c>
      <c r="C18346" s="5">
        <v>0</v>
      </c>
    </row>
    <row r="18347" spans="2:3" x14ac:dyDescent="0.35">
      <c r="B18347" s="4" t="s">
        <v>2122</v>
      </c>
      <c r="C18347" s="5">
        <v>0</v>
      </c>
    </row>
    <row r="18348" spans="2:3" x14ac:dyDescent="0.35">
      <c r="B18348" s="4" t="s">
        <v>643</v>
      </c>
      <c r="C18348" s="5">
        <v>0</v>
      </c>
    </row>
    <row r="18349" spans="2:3" x14ac:dyDescent="0.35">
      <c r="B18349" s="4" t="s">
        <v>2124</v>
      </c>
      <c r="C18349" s="5">
        <v>0</v>
      </c>
    </row>
    <row r="18350" spans="2:3" x14ac:dyDescent="0.35">
      <c r="B18350" s="4" t="s">
        <v>644</v>
      </c>
      <c r="C18350" s="5">
        <v>0</v>
      </c>
    </row>
    <row r="18351" spans="2:3" x14ac:dyDescent="0.35">
      <c r="B18351" s="4" t="s">
        <v>1358</v>
      </c>
      <c r="C18351" s="5">
        <v>0</v>
      </c>
    </row>
    <row r="18352" spans="2:3" x14ac:dyDescent="0.35">
      <c r="B18352" s="4" t="s">
        <v>2075</v>
      </c>
      <c r="C18352" s="5">
        <v>0</v>
      </c>
    </row>
    <row r="18353" spans="2:3" x14ac:dyDescent="0.35">
      <c r="B18353" s="4" t="s">
        <v>1359</v>
      </c>
      <c r="C18353" s="5">
        <v>0</v>
      </c>
    </row>
    <row r="18354" spans="2:3" x14ac:dyDescent="0.35">
      <c r="B18354" s="4" t="s">
        <v>2077</v>
      </c>
      <c r="C18354" s="5">
        <v>0</v>
      </c>
    </row>
    <row r="18355" spans="2:3" x14ac:dyDescent="0.35">
      <c r="B18355" s="4" t="s">
        <v>1360</v>
      </c>
      <c r="C18355" s="5">
        <v>0</v>
      </c>
    </row>
    <row r="18356" spans="2:3" x14ac:dyDescent="0.35">
      <c r="B18356" s="4" t="s">
        <v>1361</v>
      </c>
      <c r="C18356" s="5">
        <v>0</v>
      </c>
    </row>
    <row r="18357" spans="2:3" x14ac:dyDescent="0.35">
      <c r="B18357" s="4" t="s">
        <v>1334</v>
      </c>
      <c r="C18357" s="5">
        <v>0</v>
      </c>
    </row>
    <row r="18358" spans="2:3" x14ac:dyDescent="0.35">
      <c r="B18358" s="4" t="s">
        <v>2081</v>
      </c>
      <c r="C18358" s="5">
        <v>0</v>
      </c>
    </row>
    <row r="18359" spans="2:3" x14ac:dyDescent="0.35">
      <c r="B18359" s="4" t="s">
        <v>1335</v>
      </c>
      <c r="C18359" s="5">
        <v>0</v>
      </c>
    </row>
    <row r="18360" spans="2:3" x14ac:dyDescent="0.35">
      <c r="B18360" s="4" t="s">
        <v>2083</v>
      </c>
      <c r="C18360" s="5">
        <v>0</v>
      </c>
    </row>
    <row r="18361" spans="2:3" x14ac:dyDescent="0.35">
      <c r="B18361" s="4" t="s">
        <v>1336</v>
      </c>
      <c r="C18361" s="5">
        <v>0</v>
      </c>
    </row>
    <row r="18362" spans="2:3" x14ac:dyDescent="0.35">
      <c r="B18362" s="4" t="s">
        <v>2085</v>
      </c>
      <c r="C18362" s="5">
        <v>0</v>
      </c>
    </row>
    <row r="18363" spans="2:3" x14ac:dyDescent="0.35">
      <c r="B18363" s="4" t="s">
        <v>1337</v>
      </c>
      <c r="C18363" s="5">
        <v>0</v>
      </c>
    </row>
    <row r="18364" spans="2:3" x14ac:dyDescent="0.35">
      <c r="B18364" s="4" t="s">
        <v>2087</v>
      </c>
      <c r="C18364" s="5">
        <v>0</v>
      </c>
    </row>
    <row r="18365" spans="2:3" x14ac:dyDescent="0.35">
      <c r="B18365" s="4" t="s">
        <v>1338</v>
      </c>
      <c r="C18365" s="5">
        <v>0</v>
      </c>
    </row>
    <row r="18366" spans="2:3" x14ac:dyDescent="0.35">
      <c r="B18366" s="4" t="s">
        <v>2089</v>
      </c>
      <c r="C18366" s="5">
        <v>0</v>
      </c>
    </row>
    <row r="18367" spans="2:3" x14ac:dyDescent="0.35">
      <c r="B18367" s="4" t="s">
        <v>1339</v>
      </c>
      <c r="C18367" s="5">
        <v>0</v>
      </c>
    </row>
    <row r="18368" spans="2:3" x14ac:dyDescent="0.35">
      <c r="B18368" s="4" t="s">
        <v>2091</v>
      </c>
      <c r="C18368" s="5">
        <v>0</v>
      </c>
    </row>
    <row r="18369" spans="2:3" x14ac:dyDescent="0.35">
      <c r="B18369" s="4" t="s">
        <v>1340</v>
      </c>
      <c r="C18369" s="5">
        <v>0</v>
      </c>
    </row>
    <row r="18370" spans="2:3" x14ac:dyDescent="0.35">
      <c r="B18370" s="4" t="s">
        <v>2093</v>
      </c>
      <c r="C18370" s="5">
        <v>0</v>
      </c>
    </row>
    <row r="18371" spans="2:3" x14ac:dyDescent="0.35">
      <c r="B18371" s="4" t="s">
        <v>1341</v>
      </c>
      <c r="C18371" s="5">
        <v>0</v>
      </c>
    </row>
    <row r="18372" spans="2:3" x14ac:dyDescent="0.35">
      <c r="B18372" s="4" t="s">
        <v>2095</v>
      </c>
      <c r="C18372" s="5">
        <v>0</v>
      </c>
    </row>
    <row r="18373" spans="2:3" x14ac:dyDescent="0.35">
      <c r="B18373" s="4" t="s">
        <v>1342</v>
      </c>
      <c r="C18373" s="5">
        <v>0</v>
      </c>
    </row>
    <row r="18374" spans="2:3" x14ac:dyDescent="0.35">
      <c r="B18374" s="4" t="s">
        <v>2097</v>
      </c>
      <c r="C18374" s="5">
        <v>0</v>
      </c>
    </row>
    <row r="18375" spans="2:3" x14ac:dyDescent="0.35">
      <c r="B18375" s="4" t="s">
        <v>1343</v>
      </c>
      <c r="C18375" s="5">
        <v>0</v>
      </c>
    </row>
    <row r="18376" spans="2:3" x14ac:dyDescent="0.35">
      <c r="B18376" s="4" t="s">
        <v>2099</v>
      </c>
      <c r="C18376" s="5">
        <v>0</v>
      </c>
    </row>
    <row r="18377" spans="2:3" x14ac:dyDescent="0.35">
      <c r="B18377" s="4" t="s">
        <v>1344</v>
      </c>
      <c r="C18377" s="5">
        <v>0</v>
      </c>
    </row>
    <row r="18378" spans="2:3" x14ac:dyDescent="0.35">
      <c r="B18378" s="4" t="s">
        <v>2101</v>
      </c>
      <c r="C18378" s="5">
        <v>0</v>
      </c>
    </row>
    <row r="18379" spans="2:3" x14ac:dyDescent="0.35">
      <c r="B18379" s="4" t="s">
        <v>1345</v>
      </c>
      <c r="C18379" s="5">
        <v>0</v>
      </c>
    </row>
    <row r="18380" spans="2:3" x14ac:dyDescent="0.35">
      <c r="B18380" s="4" t="s">
        <v>2103</v>
      </c>
      <c r="C18380" s="5">
        <v>0</v>
      </c>
    </row>
    <row r="18381" spans="2:3" x14ac:dyDescent="0.35">
      <c r="B18381" s="4" t="s">
        <v>1346</v>
      </c>
      <c r="C18381" s="5">
        <v>0</v>
      </c>
    </row>
    <row r="18382" spans="2:3" x14ac:dyDescent="0.35">
      <c r="B18382" s="4" t="s">
        <v>2105</v>
      </c>
      <c r="C18382" s="5">
        <v>0</v>
      </c>
    </row>
    <row r="18383" spans="2:3" x14ac:dyDescent="0.35">
      <c r="B18383" s="4" t="s">
        <v>1347</v>
      </c>
      <c r="C18383" s="5">
        <v>0</v>
      </c>
    </row>
    <row r="18384" spans="2:3" x14ac:dyDescent="0.35">
      <c r="B18384" s="4" t="s">
        <v>2107</v>
      </c>
      <c r="C18384" s="5">
        <v>0</v>
      </c>
    </row>
    <row r="18385" spans="2:3" x14ac:dyDescent="0.35">
      <c r="B18385" s="4" t="s">
        <v>1348</v>
      </c>
      <c r="C18385" s="5">
        <v>0</v>
      </c>
    </row>
    <row r="18386" spans="2:3" x14ac:dyDescent="0.35">
      <c r="B18386" s="4" t="s">
        <v>2109</v>
      </c>
      <c r="C18386" s="5">
        <v>0</v>
      </c>
    </row>
    <row r="18387" spans="2:3" x14ac:dyDescent="0.35">
      <c r="B18387" s="4" t="s">
        <v>1349</v>
      </c>
      <c r="C18387" s="5">
        <v>0</v>
      </c>
    </row>
    <row r="18388" spans="2:3" x14ac:dyDescent="0.35">
      <c r="B18388" s="4" t="s">
        <v>2111</v>
      </c>
      <c r="C18388" s="5">
        <v>0</v>
      </c>
    </row>
    <row r="18389" spans="2:3" x14ac:dyDescent="0.35">
      <c r="B18389" s="4" t="s">
        <v>1350</v>
      </c>
      <c r="C18389" s="5">
        <v>0</v>
      </c>
    </row>
    <row r="18390" spans="2:3" x14ac:dyDescent="0.35">
      <c r="B18390" s="4" t="s">
        <v>2113</v>
      </c>
      <c r="C18390" s="5">
        <v>0</v>
      </c>
    </row>
    <row r="18391" spans="2:3" x14ac:dyDescent="0.35">
      <c r="B18391" s="4" t="s">
        <v>1351</v>
      </c>
      <c r="C18391" s="5">
        <v>0</v>
      </c>
    </row>
    <row r="18392" spans="2:3" x14ac:dyDescent="0.35">
      <c r="B18392" s="4" t="s">
        <v>2115</v>
      </c>
      <c r="C18392" s="5">
        <v>0</v>
      </c>
    </row>
    <row r="18393" spans="2:3" x14ac:dyDescent="0.35">
      <c r="B18393" s="4" t="s">
        <v>1352</v>
      </c>
      <c r="C18393" s="5">
        <v>0</v>
      </c>
    </row>
    <row r="18394" spans="2:3" x14ac:dyDescent="0.35">
      <c r="B18394" s="4" t="s">
        <v>2117</v>
      </c>
      <c r="C18394" s="5">
        <v>0</v>
      </c>
    </row>
    <row r="18395" spans="2:3" x14ac:dyDescent="0.35">
      <c r="B18395" s="4" t="s">
        <v>1353</v>
      </c>
      <c r="C18395" s="5">
        <v>0</v>
      </c>
    </row>
    <row r="18396" spans="2:3" x14ac:dyDescent="0.35">
      <c r="B18396" s="4" t="s">
        <v>2119</v>
      </c>
      <c r="C18396" s="5">
        <v>0</v>
      </c>
    </row>
    <row r="18397" spans="2:3" x14ac:dyDescent="0.35">
      <c r="B18397" s="4" t="s">
        <v>1354</v>
      </c>
      <c r="C18397" s="5">
        <v>0</v>
      </c>
    </row>
    <row r="18398" spans="2:3" x14ac:dyDescent="0.35">
      <c r="B18398" s="4" t="s">
        <v>2121</v>
      </c>
      <c r="C18398" s="5">
        <v>0</v>
      </c>
    </row>
    <row r="18399" spans="2:3" x14ac:dyDescent="0.35">
      <c r="B18399" s="4" t="s">
        <v>1355</v>
      </c>
      <c r="C18399" s="5">
        <v>0</v>
      </c>
    </row>
    <row r="18400" spans="2:3" x14ac:dyDescent="0.35">
      <c r="B18400" s="4" t="s">
        <v>2123</v>
      </c>
      <c r="C18400" s="5">
        <v>0</v>
      </c>
    </row>
    <row r="18401" spans="2:3" x14ac:dyDescent="0.35">
      <c r="B18401" s="4" t="s">
        <v>1356</v>
      </c>
      <c r="C18401" s="5">
        <v>0</v>
      </c>
    </row>
    <row r="18402" spans="2:3" x14ac:dyDescent="0.35">
      <c r="B18402" s="4" t="s">
        <v>591</v>
      </c>
      <c r="C18402" s="5">
        <v>0</v>
      </c>
    </row>
    <row r="18403" spans="2:3" x14ac:dyDescent="0.35">
      <c r="B18403" s="4" t="s">
        <v>1357</v>
      </c>
      <c r="C18403" s="5">
        <v>0</v>
      </c>
    </row>
  </sheetData>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5AFF3-A99C-4DF2-96B0-550483A24771}">
  <sheetPr codeName="Sheet1"/>
  <dimension ref="A1"/>
  <sheetViews>
    <sheetView showGridLines="0" showRowColHeaders="0" topLeftCell="A25" zoomScale="130" zoomScaleNormal="130" workbookViewId="0">
      <selection activeCell="R7" sqref="R7"/>
    </sheetView>
  </sheetViews>
  <sheetFormatPr defaultRowHeight="18"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Option Button 2">
              <controlPr defaultSize="0" autoFill="0" autoLine="0" autoPict="0">
                <anchor moveWithCells="1">
                  <from>
                    <xdr:col>11</xdr:col>
                    <xdr:colOff>457200</xdr:colOff>
                    <xdr:row>3</xdr:row>
                    <xdr:rowOff>228600</xdr:rowOff>
                  </from>
                  <to>
                    <xdr:col>12</xdr:col>
                    <xdr:colOff>335280</xdr:colOff>
                    <xdr:row>5</xdr:row>
                    <xdr:rowOff>60960</xdr:rowOff>
                  </to>
                </anchor>
              </controlPr>
            </control>
          </mc:Choice>
        </mc:AlternateContent>
        <mc:AlternateContent xmlns:mc="http://schemas.openxmlformats.org/markup-compatibility/2006">
          <mc:Choice Requires="x14">
            <control shapeId="1027" r:id="rId4" name="Option Button 3">
              <controlPr defaultSize="0" autoFill="0" autoLine="0" autoPict="0">
                <anchor moveWithCells="1">
                  <from>
                    <xdr:col>12</xdr:col>
                    <xdr:colOff>632460</xdr:colOff>
                    <xdr:row>3</xdr:row>
                    <xdr:rowOff>220980</xdr:rowOff>
                  </from>
                  <to>
                    <xdr:col>13</xdr:col>
                    <xdr:colOff>502920</xdr:colOff>
                    <xdr:row>5</xdr:row>
                    <xdr:rowOff>38100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14</xdr:col>
                    <xdr:colOff>0</xdr:colOff>
                    <xdr:row>3</xdr:row>
                    <xdr:rowOff>220980</xdr:rowOff>
                  </from>
                  <to>
                    <xdr:col>15</xdr:col>
                    <xdr:colOff>76200</xdr:colOff>
                    <xdr:row>5</xdr:row>
                    <xdr:rowOff>45720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3E84E-5EBD-4B7D-9974-AEEFC3AEB56A}">
  <dimension ref="A1"/>
  <sheetViews>
    <sheetView showGridLines="0" showRowColHeaders="0" tabSelected="1" topLeftCell="H13" zoomScale="130" zoomScaleNormal="130" workbookViewId="0">
      <selection activeCell="U19" sqref="U19"/>
    </sheetView>
  </sheetViews>
  <sheetFormatPr defaultRowHeight="18"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3B4C8354-79AF-426D-952C-C7FB641380C0}">
  <ds:schemaRefs/>
</ds:datastoreItem>
</file>

<file path=customXml/itemProps2.xml><?xml version="1.0" encoding="utf-8"?>
<ds:datastoreItem xmlns:ds="http://schemas.openxmlformats.org/officeDocument/2006/customXml" ds:itemID="{B2487A94-2F6C-4AD6-9537-39D6ECF6569E}">
  <ds:schemaRefs/>
</ds:datastoreItem>
</file>

<file path=customXml/itemProps3.xml><?xml version="1.0" encoding="utf-8"?>
<ds:datastoreItem xmlns:ds="http://schemas.openxmlformats.org/officeDocument/2006/customXml" ds:itemID="{01DB9E88-C729-42E8-A6C7-CC7288FC6495}">
  <ds:schemaRefs/>
</ds:datastoreItem>
</file>

<file path=customXml/itemProps4.xml><?xml version="1.0" encoding="utf-8"?>
<ds:datastoreItem xmlns:ds="http://schemas.openxmlformats.org/officeDocument/2006/customXml" ds:itemID="{E62E084C-FF52-422B-B850-9179B06893D6}">
  <ds:schemaRefs/>
</ds:datastoreItem>
</file>

<file path=customXml/itemProps5.xml><?xml version="1.0" encoding="utf-8"?>
<ds:datastoreItem xmlns:ds="http://schemas.openxmlformats.org/officeDocument/2006/customXml" ds:itemID="{43C839B8-9B32-49C0-AA3C-30EDB6847E72}">
  <ds:schemaRefs/>
</ds:datastoreItem>
</file>

<file path=customXml/itemProps6.xml><?xml version="1.0" encoding="utf-8"?>
<ds:datastoreItem xmlns:ds="http://schemas.openxmlformats.org/officeDocument/2006/customXml" ds:itemID="{940CCD6B-4C10-4A93-86FD-5666B9D9D612}">
  <ds:schemaRefs/>
</ds:datastoreItem>
</file>

<file path=customXml/itemProps7.xml><?xml version="1.0" encoding="utf-8"?>
<ds:datastoreItem xmlns:ds="http://schemas.openxmlformats.org/officeDocument/2006/customXml" ds:itemID="{EFF9A839-82D9-4499-A89A-908D663A3976}">
  <ds:schemaRefs/>
</ds:datastoreItem>
</file>

<file path=customXml/itemProps8.xml><?xml version="1.0" encoding="utf-8"?>
<ds:datastoreItem xmlns:ds="http://schemas.openxmlformats.org/officeDocument/2006/customXml" ds:itemID="{F844B8A6-214A-4AF7-9A0D-17F8EAD3D6A4}">
  <ds:schemaRefs/>
</ds:datastoreItem>
</file>

<file path=customXml/itemProps9.xml><?xml version="1.0" encoding="utf-8"?>
<ds:datastoreItem xmlns:ds="http://schemas.openxmlformats.org/officeDocument/2006/customXml" ds:itemID="{BBF551EF-AD0B-45FE-B529-B39CA7CA117D}">
  <ds:schemaRefs/>
</ds:datastoreItem>
</file>

<file path=customXml/itemProps10.xml><?xml version="1.0" encoding="utf-8"?>
<ds:datastoreItem xmlns:ds="http://schemas.openxmlformats.org/officeDocument/2006/customXml" ds:itemID="{BE973960-2DF1-4DAC-BFBC-4A91A05BDF36}">
  <ds:schemaRefs/>
</ds:datastoreItem>
</file>

<file path=customXml/itemProps11.xml><?xml version="1.0" encoding="utf-8"?>
<ds:datastoreItem xmlns:ds="http://schemas.openxmlformats.org/officeDocument/2006/customXml" ds:itemID="{5C41748B-F8E2-4D50-9442-A72E36AF475B}">
  <ds:schemaRefs/>
</ds:datastoreItem>
</file>

<file path=customXml/itemProps12.xml><?xml version="1.0" encoding="utf-8"?>
<ds:datastoreItem xmlns:ds="http://schemas.openxmlformats.org/officeDocument/2006/customXml" ds:itemID="{E5270F93-ADEC-480A-88E7-7FA788CC54E3}">
  <ds:schemaRefs/>
</ds:datastoreItem>
</file>

<file path=customXml/itemProps13.xml><?xml version="1.0" encoding="utf-8"?>
<ds:datastoreItem xmlns:ds="http://schemas.openxmlformats.org/officeDocument/2006/customXml" ds:itemID="{3D395DC7-414C-4D60-97AC-4D67EDEA5701}">
  <ds:schemaRefs/>
</ds:datastoreItem>
</file>

<file path=customXml/itemProps14.xml><?xml version="1.0" encoding="utf-8"?>
<ds:datastoreItem xmlns:ds="http://schemas.openxmlformats.org/officeDocument/2006/customXml" ds:itemID="{59AEEA33-54C1-4CDA-87DD-DB2190875953}">
  <ds:schemaRefs/>
</ds:datastoreItem>
</file>

<file path=customXml/itemProps15.xml><?xml version="1.0" encoding="utf-8"?>
<ds:datastoreItem xmlns:ds="http://schemas.openxmlformats.org/officeDocument/2006/customXml" ds:itemID="{4938A5D0-52FE-4D4E-8585-17C929CF7FCC}">
  <ds:schemaRefs/>
</ds:datastoreItem>
</file>

<file path=customXml/itemProps16.xml><?xml version="1.0" encoding="utf-8"?>
<ds:datastoreItem xmlns:ds="http://schemas.openxmlformats.org/officeDocument/2006/customXml" ds:itemID="{046B7AB6-79A9-45B3-8D16-6D88F0F27F31}">
  <ds:schemaRefs/>
</ds:datastoreItem>
</file>

<file path=customXml/itemProps17.xml><?xml version="1.0" encoding="utf-8"?>
<ds:datastoreItem xmlns:ds="http://schemas.openxmlformats.org/officeDocument/2006/customXml" ds:itemID="{19F33950-AC30-4D6E-8688-DF6580BDCB49}">
  <ds:schemaRefs/>
</ds:datastoreItem>
</file>

<file path=customXml/itemProps18.xml><?xml version="1.0" encoding="utf-8"?>
<ds:datastoreItem xmlns:ds="http://schemas.openxmlformats.org/officeDocument/2006/customXml" ds:itemID="{C6B68995-CF3C-4451-92FA-55366C2D8882}">
  <ds:schemaRefs/>
</ds:datastoreItem>
</file>

<file path=customXml/itemProps19.xml><?xml version="1.0" encoding="utf-8"?>
<ds:datastoreItem xmlns:ds="http://schemas.openxmlformats.org/officeDocument/2006/customXml" ds:itemID="{A143B26E-7915-421A-BCD4-3C9F4B7095E1}">
  <ds:schemaRefs/>
</ds:datastoreItem>
</file>

<file path=customXml/itemProps20.xml><?xml version="1.0" encoding="utf-8"?>
<ds:datastoreItem xmlns:ds="http://schemas.openxmlformats.org/officeDocument/2006/customXml" ds:itemID="{3689647C-D55B-43A5-8228-D58D12B016E5}">
  <ds:schemaRefs/>
</ds:datastoreItem>
</file>

<file path=customXml/itemProps21.xml><?xml version="1.0" encoding="utf-8"?>
<ds:datastoreItem xmlns:ds="http://schemas.openxmlformats.org/officeDocument/2006/customXml" ds:itemID="{BF28F3AD-3A0A-4350-BEF2-972F370D3852}">
  <ds:schemaRefs/>
</ds:datastoreItem>
</file>

<file path=customXml/itemProps22.xml><?xml version="1.0" encoding="utf-8"?>
<ds:datastoreItem xmlns:ds="http://schemas.openxmlformats.org/officeDocument/2006/customXml" ds:itemID="{21F7D74C-018F-4143-A77A-EC95120B11ED}">
  <ds:schemaRefs/>
</ds:datastoreItem>
</file>

<file path=customXml/itemProps23.xml><?xml version="1.0" encoding="utf-8"?>
<ds:datastoreItem xmlns:ds="http://schemas.openxmlformats.org/officeDocument/2006/customXml" ds:itemID="{DE50852D-229D-46C0-BC5E-EDBBAC0FBEE0}">
  <ds:schemaRefs/>
</ds:datastoreItem>
</file>

<file path=customXml/itemProps24.xml><?xml version="1.0" encoding="utf-8"?>
<ds:datastoreItem xmlns:ds="http://schemas.openxmlformats.org/officeDocument/2006/customXml" ds:itemID="{F4B49AB3-AEB8-4319-AFB4-8452B05F265C}">
  <ds:schemaRefs/>
</ds:datastoreItem>
</file>

<file path=customXml/itemProps25.xml><?xml version="1.0" encoding="utf-8"?>
<ds:datastoreItem xmlns:ds="http://schemas.openxmlformats.org/officeDocument/2006/customXml" ds:itemID="{1FD256CD-730B-44A3-8AA5-3202B81B0C7F}">
  <ds:schemaRefs/>
</ds:datastoreItem>
</file>

<file path=customXml/itemProps26.xml><?xml version="1.0" encoding="utf-8"?>
<ds:datastoreItem xmlns:ds="http://schemas.openxmlformats.org/officeDocument/2006/customXml" ds:itemID="{69635CE0-86F2-4B6F-B2E9-3A719AC13021}">
  <ds:schemaRefs>
    <ds:schemaRef ds:uri="http://schemas.microsoft.com/DataMashup"/>
  </ds:schemaRefs>
</ds:datastoreItem>
</file>

<file path=customXml/itemProps27.xml><?xml version="1.0" encoding="utf-8"?>
<ds:datastoreItem xmlns:ds="http://schemas.openxmlformats.org/officeDocument/2006/customXml" ds:itemID="{CCD12EE6-47BB-4369-A42B-7095ED854096}">
  <ds:schemaRefs/>
</ds:datastoreItem>
</file>

<file path=customXml/itemProps28.xml><?xml version="1.0" encoding="utf-8"?>
<ds:datastoreItem xmlns:ds="http://schemas.openxmlformats.org/officeDocument/2006/customXml" ds:itemID="{4BDC0FBF-3C28-485F-BC9E-03706D27863A}">
  <ds:schemaRefs/>
</ds:datastoreItem>
</file>

<file path=customXml/itemProps29.xml><?xml version="1.0" encoding="utf-8"?>
<ds:datastoreItem xmlns:ds="http://schemas.openxmlformats.org/officeDocument/2006/customXml" ds:itemID="{B043DFC0-6A22-47EC-8A9F-2FA3C052D459}">
  <ds:schemaRefs/>
</ds:datastoreItem>
</file>

<file path=customXml/itemProps30.xml><?xml version="1.0" encoding="utf-8"?>
<ds:datastoreItem xmlns:ds="http://schemas.openxmlformats.org/officeDocument/2006/customXml" ds:itemID="{1E9D514F-7CC8-4373-9BEE-07705A4A03C1}">
  <ds:schemaRefs/>
</ds:datastoreItem>
</file>

<file path=customXml/itemProps31.xml><?xml version="1.0" encoding="utf-8"?>
<ds:datastoreItem xmlns:ds="http://schemas.openxmlformats.org/officeDocument/2006/customXml" ds:itemID="{89AEB7F5-EFFE-4732-8802-9122B3E78387}">
  <ds:schemaRefs/>
</ds:datastoreItem>
</file>

<file path=customXml/itemProps32.xml><?xml version="1.0" encoding="utf-8"?>
<ds:datastoreItem xmlns:ds="http://schemas.openxmlformats.org/officeDocument/2006/customXml" ds:itemID="{7970BFAB-D60B-4D3F-8365-798AAA381CA1}">
  <ds:schemaRefs/>
</ds:datastoreItem>
</file>

<file path=customXml/itemProps33.xml><?xml version="1.0" encoding="utf-8"?>
<ds:datastoreItem xmlns:ds="http://schemas.openxmlformats.org/officeDocument/2006/customXml" ds:itemID="{5956DE54-404A-4107-AEB3-87794698D9AE}">
  <ds:schemaRefs/>
</ds:datastoreItem>
</file>

<file path=customXml/itemProps34.xml><?xml version="1.0" encoding="utf-8"?>
<ds:datastoreItem xmlns:ds="http://schemas.openxmlformats.org/officeDocument/2006/customXml" ds:itemID="{980F998A-75F1-4324-AD58-3887B27FD369}">
  <ds:schemaRefs/>
</ds:datastoreItem>
</file>

<file path=customXml/itemProps35.xml><?xml version="1.0" encoding="utf-8"?>
<ds:datastoreItem xmlns:ds="http://schemas.openxmlformats.org/officeDocument/2006/customXml" ds:itemID="{CD177AFE-5C40-428F-B920-7992B026A58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Pivot_ProfitByYear</vt:lpstr>
      <vt:lpstr>Pivot_ProfitByMonth-Day-Qtr</vt:lpstr>
      <vt:lpstr>Pivot_Product_Analysis</vt:lpstr>
      <vt:lpstr>Pivot_Customers_Analysis</vt:lpstr>
      <vt:lpstr>Time_Series_Dashboard</vt:lpstr>
      <vt:lpstr>Products_Customer_Dashboard</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Johana Nathali Escutia Mejia</dc:creator>
  <cp:lastModifiedBy>Alejandra Lopez Galan - Alumno</cp:lastModifiedBy>
  <dcterms:created xsi:type="dcterms:W3CDTF">2025-06-20T02:58:12Z</dcterms:created>
  <dcterms:modified xsi:type="dcterms:W3CDTF">2025-07-25T20:36:15Z</dcterms:modified>
</cp:coreProperties>
</file>